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tcrp\"/>
    </mc:Choice>
  </mc:AlternateContent>
  <bookViews>
    <workbookView xWindow="0" yWindow="0" windowWidth="14640" windowHeight="7155"/>
  </bookViews>
  <sheets>
    <sheet name="Introduction" sheetId="10" r:id="rId1"/>
    <sheet name="Scenario Tool" sheetId="14" r:id="rId2"/>
    <sheet name="Transit GHG Data Table" sheetId="12" r:id="rId3"/>
    <sheet name="Sample GHG Calculations" sheetId="15" r:id="rId4"/>
    <sheet name="Glossary &amp; Abbreviations" sheetId="11" r:id="rId5"/>
  </sheets>
  <definedNames>
    <definedName name="_Toc58819851" localSheetId="0">'Glossary &amp; Abbreviations'!$A$1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6" i="15" l="1"/>
  <c r="H73" i="14" l="1"/>
  <c r="H1212" i="14"/>
  <c r="H1026" i="14"/>
  <c r="H737" i="14"/>
  <c r="H948" i="14"/>
  <c r="H1363" i="14"/>
  <c r="H576" i="14"/>
  <c r="H828" i="14"/>
  <c r="H174" i="14"/>
  <c r="H1216" i="14"/>
  <c r="H873" i="14"/>
  <c r="H1433" i="14"/>
  <c r="H154" i="14"/>
  <c r="H145" i="14"/>
  <c r="H463" i="14"/>
  <c r="H381" i="14"/>
  <c r="H1275" i="14"/>
  <c r="H1425" i="14"/>
  <c r="H1043" i="14"/>
  <c r="H806" i="14"/>
  <c r="H235" i="14"/>
  <c r="H538" i="14"/>
  <c r="H951" i="14"/>
  <c r="H255" i="14"/>
  <c r="H1286" i="14"/>
  <c r="H974" i="14"/>
  <c r="H277" i="14"/>
  <c r="H546" i="14"/>
  <c r="H931" i="14"/>
  <c r="H846" i="14"/>
  <c r="H302" i="14"/>
  <c r="H1403" i="14"/>
  <c r="H1556" i="14"/>
  <c r="H1209" i="14"/>
  <c r="H745" i="14"/>
  <c r="H655" i="14"/>
  <c r="H741" i="14"/>
  <c r="H435" i="14"/>
  <c r="H29" i="14"/>
  <c r="H477" i="14"/>
  <c r="H13" i="14"/>
  <c r="H1328" i="14"/>
  <c r="R1564" i="14" l="1"/>
  <c r="S1564" i="14" s="1"/>
  <c r="R1563" i="14"/>
  <c r="S1563" i="14" s="1"/>
  <c r="R1038" i="14"/>
  <c r="S1038" i="14" s="1"/>
  <c r="R1562" i="14"/>
  <c r="S1562" i="14" s="1"/>
  <c r="R529" i="14"/>
  <c r="S529" i="14" s="1"/>
  <c r="R362" i="14"/>
  <c r="S362" i="14" s="1"/>
  <c r="R1035" i="14"/>
  <c r="S1035" i="14" s="1"/>
  <c r="R1031" i="14"/>
  <c r="S1031" i="14" s="1"/>
  <c r="R960" i="14"/>
  <c r="S960" i="14" s="1"/>
  <c r="R273" i="14"/>
  <c r="S273" i="14" s="1"/>
  <c r="R1202" i="14"/>
  <c r="S1202" i="14" s="1"/>
  <c r="R1372" i="14"/>
  <c r="S1372" i="14" s="1"/>
  <c r="R679" i="14"/>
  <c r="S679" i="14" s="1"/>
  <c r="R1201" i="14"/>
  <c r="S1201" i="14" s="1"/>
  <c r="R482" i="14"/>
  <c r="S482" i="14" s="1"/>
  <c r="R541" i="14"/>
  <c r="S541" i="14" s="1"/>
  <c r="R325" i="14"/>
  <c r="S325" i="14" s="1"/>
  <c r="R239" i="14"/>
  <c r="S239" i="14" s="1"/>
  <c r="R964" i="14"/>
  <c r="S964" i="14" s="1"/>
  <c r="R406" i="14"/>
  <c r="S406" i="14" s="1"/>
  <c r="R814" i="14"/>
  <c r="S814" i="14" s="1"/>
  <c r="R1565" i="14"/>
  <c r="S1565" i="14" s="1"/>
  <c r="R801" i="14"/>
  <c r="S801" i="14" s="1"/>
  <c r="R238" i="14"/>
  <c r="S238" i="14" s="1"/>
  <c r="R719" i="14"/>
  <c r="S719" i="14" s="1"/>
  <c r="R1195" i="14"/>
  <c r="S1195" i="14" s="1"/>
  <c r="R1153" i="14"/>
  <c r="S1153" i="14" s="1"/>
  <c r="R82" i="14"/>
  <c r="S82" i="14" s="1"/>
  <c r="R324" i="14"/>
  <c r="S324" i="14" s="1"/>
  <c r="R965" i="14"/>
  <c r="S965" i="14" s="1"/>
  <c r="R1415" i="14"/>
  <c r="S1415" i="14" s="1"/>
  <c r="R677" i="14"/>
  <c r="S677" i="14" s="1"/>
  <c r="R958" i="14"/>
  <c r="S958" i="14" s="1"/>
  <c r="R595" i="14"/>
  <c r="S595" i="14" s="1"/>
  <c r="R270" i="14"/>
  <c r="S270" i="14" s="1"/>
  <c r="R65" i="14"/>
  <c r="S65" i="14" s="1"/>
  <c r="R1112" i="14"/>
  <c r="S1112" i="14" s="1"/>
  <c r="R720" i="14"/>
  <c r="S720" i="14" s="1"/>
  <c r="R1389" i="14"/>
  <c r="S1389" i="14" s="1"/>
  <c r="R1200" i="14"/>
  <c r="S1200" i="14" s="1"/>
  <c r="R721" i="14"/>
  <c r="S721" i="14" s="1"/>
  <c r="R266" i="14"/>
  <c r="S266" i="14" s="1"/>
  <c r="R1469" i="14"/>
  <c r="S1469" i="14" s="1"/>
  <c r="R1111" i="14"/>
  <c r="S1111" i="14" s="1"/>
  <c r="R1052" i="14"/>
  <c r="S1052" i="14" s="1"/>
  <c r="R83" i="14"/>
  <c r="S83" i="14" s="1"/>
  <c r="R1484" i="14"/>
  <c r="S1484" i="14" s="1"/>
  <c r="R285" i="14"/>
  <c r="S285" i="14" s="1"/>
  <c r="R404" i="14"/>
  <c r="S404" i="14" s="1"/>
  <c r="R856" i="14"/>
  <c r="S856" i="14" s="1"/>
  <c r="R678" i="14"/>
  <c r="S678" i="14" s="1"/>
  <c r="R1211" i="14"/>
  <c r="S1211" i="14" s="1"/>
  <c r="R767" i="14"/>
  <c r="S767" i="14" s="1"/>
  <c r="R1203" i="14"/>
  <c r="S1203" i="14" s="1"/>
  <c r="R647" i="14"/>
  <c r="S647" i="14" s="1"/>
  <c r="R1557" i="14"/>
  <c r="S1557" i="14" s="1"/>
  <c r="R357" i="14"/>
  <c r="S357" i="14" s="1"/>
  <c r="R272" i="14"/>
  <c r="S272" i="14" s="1"/>
  <c r="R775" i="14"/>
  <c r="S775" i="14" s="1"/>
  <c r="R1453" i="14"/>
  <c r="S1453" i="14" s="1"/>
  <c r="R1085" i="14"/>
  <c r="S1085" i="14" s="1"/>
  <c r="R1045" i="14"/>
  <c r="S1045" i="14" s="1"/>
  <c r="R56" i="14"/>
  <c r="S56" i="14" s="1"/>
  <c r="R326" i="14"/>
  <c r="S326" i="14" s="1"/>
  <c r="R1137" i="14"/>
  <c r="S1137" i="14" s="1"/>
  <c r="R1481" i="14"/>
  <c r="S1481" i="14" s="1"/>
  <c r="R1104" i="14"/>
  <c r="S1104" i="14" s="1"/>
  <c r="R586" i="14"/>
  <c r="S586" i="14" s="1"/>
  <c r="R831" i="14"/>
  <c r="S831" i="14" s="1"/>
  <c r="R461" i="14"/>
  <c r="S461" i="14" s="1"/>
  <c r="R421" i="14"/>
  <c r="S421" i="14" s="1"/>
  <c r="R630" i="14"/>
  <c r="S630" i="14" s="1"/>
  <c r="R415" i="14"/>
  <c r="S415" i="14" s="1"/>
  <c r="R214" i="14"/>
  <c r="S214" i="14" s="1"/>
  <c r="R1473" i="14"/>
  <c r="S1473" i="14" s="1"/>
  <c r="R1319" i="14"/>
  <c r="S1319" i="14" s="1"/>
  <c r="R34" i="14"/>
  <c r="S34" i="14" s="1"/>
  <c r="R74" i="14"/>
  <c r="S74" i="14" s="1"/>
  <c r="R623" i="14"/>
  <c r="S623" i="14" s="1"/>
  <c r="R1297" i="14"/>
  <c r="S1297" i="14" s="1"/>
  <c r="R819" i="14"/>
  <c r="S819" i="14" s="1"/>
  <c r="R640" i="14"/>
  <c r="S640" i="14" s="1"/>
  <c r="R715" i="14"/>
  <c r="S715" i="14" s="1"/>
  <c r="R1388" i="14"/>
  <c r="S1388" i="14" s="1"/>
  <c r="R1515" i="14"/>
  <c r="S1515" i="14" s="1"/>
  <c r="R358" i="14"/>
  <c r="S358" i="14" s="1"/>
  <c r="R296" i="14"/>
  <c r="S296" i="14" s="1"/>
  <c r="R276" i="14"/>
  <c r="S276" i="14" s="1"/>
  <c r="R1309" i="14"/>
  <c r="S1309" i="14" s="1"/>
  <c r="R997" i="14"/>
  <c r="S997" i="14" s="1"/>
  <c r="R229" i="14"/>
  <c r="S229" i="14" s="1"/>
  <c r="R283" i="14"/>
  <c r="S283" i="14" s="1"/>
  <c r="R1037" i="14"/>
  <c r="S1037" i="14" s="1"/>
  <c r="R396" i="14"/>
  <c r="S396" i="14" s="1"/>
  <c r="R1295" i="14"/>
  <c r="S1295" i="14" s="1"/>
  <c r="R129" i="14"/>
  <c r="S129" i="14" s="1"/>
  <c r="R72" i="14"/>
  <c r="S72" i="14" s="1"/>
  <c r="R80" i="14"/>
  <c r="S80" i="14" s="1"/>
  <c r="R1489" i="14"/>
  <c r="S1489" i="14" s="1"/>
  <c r="R1162" i="14"/>
  <c r="S1162" i="14" s="1"/>
  <c r="R845" i="14"/>
  <c r="S845" i="14" s="1"/>
  <c r="R713" i="14"/>
  <c r="S713" i="14" s="1"/>
  <c r="R1371" i="14"/>
  <c r="S1371" i="14" s="1"/>
  <c r="R551" i="14"/>
  <c r="S551" i="14" s="1"/>
  <c r="R1274" i="14"/>
  <c r="S1274" i="14" s="1"/>
  <c r="R690" i="14"/>
  <c r="S690" i="14" s="1"/>
  <c r="R698" i="14"/>
  <c r="S698" i="14" s="1"/>
  <c r="R1409" i="14"/>
  <c r="S1409" i="14" s="1"/>
  <c r="R143" i="14"/>
  <c r="S143" i="14" s="1"/>
  <c r="R798" i="14"/>
  <c r="S798" i="14" s="1"/>
  <c r="R1491" i="14"/>
  <c r="S1491" i="14" s="1"/>
  <c r="R361" i="14"/>
  <c r="S361" i="14" s="1"/>
  <c r="R528" i="14"/>
  <c r="S528" i="14" s="1"/>
  <c r="R244" i="14"/>
  <c r="S244" i="14" s="1"/>
  <c r="R1472" i="14"/>
  <c r="S1472" i="14" s="1"/>
  <c r="R1466" i="14"/>
  <c r="S1466" i="14" s="1"/>
  <c r="R286" i="14"/>
  <c r="S286" i="14" s="1"/>
  <c r="R290" i="14"/>
  <c r="S290" i="14" s="1"/>
  <c r="R1522" i="14"/>
  <c r="S1522" i="14" s="1"/>
  <c r="R1354" i="14"/>
  <c r="S1354" i="14" s="1"/>
  <c r="R187" i="14"/>
  <c r="S187" i="14" s="1"/>
  <c r="R1561" i="14"/>
  <c r="S1561" i="14" s="1"/>
  <c r="R1487" i="14"/>
  <c r="S1487" i="14" s="1"/>
  <c r="R166" i="14"/>
  <c r="S166" i="14" s="1"/>
  <c r="R7" i="14"/>
  <c r="S7" i="14" s="1"/>
  <c r="R8" i="14"/>
  <c r="S8" i="14" s="1"/>
  <c r="R9" i="14"/>
  <c r="S9" i="14" s="1"/>
  <c r="R10" i="14"/>
  <c r="S10" i="14" s="1"/>
  <c r="R6" i="14"/>
  <c r="S6" i="14" s="1"/>
  <c r="R13" i="14"/>
  <c r="S13" i="14" s="1"/>
  <c r="R29" i="14"/>
  <c r="S29" i="14" s="1"/>
  <c r="R16" i="14"/>
  <c r="S16" i="14" s="1"/>
  <c r="R31" i="14"/>
  <c r="S31" i="14" s="1"/>
  <c r="R33" i="14"/>
  <c r="S33" i="14" s="1"/>
  <c r="R11" i="14"/>
  <c r="S11" i="14" s="1"/>
  <c r="R25" i="14"/>
  <c r="S25" i="14" s="1"/>
  <c r="R22" i="14"/>
  <c r="S22" i="14" s="1"/>
  <c r="R30" i="14"/>
  <c r="S30" i="14" s="1"/>
  <c r="R32" i="14"/>
  <c r="S32" i="14" s="1"/>
  <c r="R28" i="14"/>
  <c r="S28" i="14" s="1"/>
  <c r="R18" i="14"/>
  <c r="S18" i="14" s="1"/>
  <c r="R27" i="14"/>
  <c r="S27" i="14" s="1"/>
  <c r="R26" i="14"/>
  <c r="S26" i="14" s="1"/>
  <c r="R24" i="14"/>
  <c r="S24" i="14" s="1"/>
  <c r="R17" i="14"/>
  <c r="S17" i="14" s="1"/>
  <c r="R20" i="14"/>
  <c r="S20" i="14" s="1"/>
  <c r="R19" i="14"/>
  <c r="S19" i="14" s="1"/>
  <c r="R12" i="14"/>
  <c r="S12" i="14" s="1"/>
  <c r="R23" i="14"/>
  <c r="S23" i="14" s="1"/>
  <c r="R14" i="14"/>
  <c r="S14" i="14" s="1"/>
  <c r="R21" i="14"/>
  <c r="S21" i="14" s="1"/>
  <c r="R15" i="14"/>
  <c r="S15" i="14" s="1"/>
  <c r="R46" i="14"/>
  <c r="S46" i="14" s="1"/>
  <c r="R38" i="14"/>
  <c r="S38" i="14" s="1"/>
  <c r="R39" i="14"/>
  <c r="S39" i="14" s="1"/>
  <c r="R43" i="14"/>
  <c r="S43" i="14" s="1"/>
  <c r="R44" i="14"/>
  <c r="S44" i="14" s="1"/>
  <c r="R42" i="14"/>
  <c r="S42" i="14" s="1"/>
  <c r="R40" i="14"/>
  <c r="S40" i="14" s="1"/>
  <c r="R41" i="14"/>
  <c r="S41" i="14" s="1"/>
  <c r="R37" i="14"/>
  <c r="S37" i="14" s="1"/>
  <c r="R35" i="14"/>
  <c r="S35" i="14" s="1"/>
  <c r="R45" i="14"/>
  <c r="S45" i="14" s="1"/>
  <c r="R47" i="14"/>
  <c r="S47" i="14" s="1"/>
  <c r="R36" i="14"/>
  <c r="S36" i="14" s="1"/>
  <c r="R55" i="14"/>
  <c r="S55" i="14" s="1"/>
  <c r="R50" i="14"/>
  <c r="S50" i="14" s="1"/>
  <c r="R54" i="14"/>
  <c r="S54" i="14" s="1"/>
  <c r="R48" i="14"/>
  <c r="S48" i="14" s="1"/>
  <c r="R59" i="14"/>
  <c r="S59" i="14" s="1"/>
  <c r="R61" i="14"/>
  <c r="S61" i="14" s="1"/>
  <c r="R66" i="14"/>
  <c r="S66" i="14" s="1"/>
  <c r="R49" i="14"/>
  <c r="S49" i="14" s="1"/>
  <c r="R64" i="14"/>
  <c r="S64" i="14" s="1"/>
  <c r="R53" i="14"/>
  <c r="S53" i="14" s="1"/>
  <c r="R67" i="14"/>
  <c r="S67" i="14" s="1"/>
  <c r="R60" i="14"/>
  <c r="S60" i="14" s="1"/>
  <c r="R62" i="14"/>
  <c r="S62" i="14" s="1"/>
  <c r="R51" i="14"/>
  <c r="S51" i="14" s="1"/>
  <c r="R57" i="14"/>
  <c r="S57" i="14" s="1"/>
  <c r="R58" i="14"/>
  <c r="S58" i="14" s="1"/>
  <c r="R63" i="14"/>
  <c r="S63" i="14" s="1"/>
  <c r="R52" i="14"/>
  <c r="S52" i="14" s="1"/>
  <c r="R174" i="14"/>
  <c r="S174" i="14" s="1"/>
  <c r="R302" i="14"/>
  <c r="S302" i="14" s="1"/>
  <c r="R154" i="14"/>
  <c r="S154" i="14" s="1"/>
  <c r="R133" i="14"/>
  <c r="S133" i="14" s="1"/>
  <c r="R277" i="14"/>
  <c r="S277" i="14" s="1"/>
  <c r="R177" i="14"/>
  <c r="S177" i="14" s="1"/>
  <c r="R164" i="14"/>
  <c r="S164" i="14" s="1"/>
  <c r="R89" i="14"/>
  <c r="S89" i="14" s="1"/>
  <c r="R195" i="14"/>
  <c r="S195" i="14" s="1"/>
  <c r="R91" i="14"/>
  <c r="S91" i="14" s="1"/>
  <c r="R110" i="14"/>
  <c r="S110" i="14" s="1"/>
  <c r="R96" i="14"/>
  <c r="S96" i="14" s="1"/>
  <c r="R88" i="14"/>
  <c r="S88" i="14" s="1"/>
  <c r="R236" i="14"/>
  <c r="S236" i="14" s="1"/>
  <c r="R93" i="14"/>
  <c r="S93" i="14" s="1"/>
  <c r="R111" i="14"/>
  <c r="S111" i="14" s="1"/>
  <c r="R261" i="14"/>
  <c r="S261" i="14" s="1"/>
  <c r="R106" i="14"/>
  <c r="S106" i="14" s="1"/>
  <c r="R113" i="14"/>
  <c r="S113" i="14" s="1"/>
  <c r="R99" i="14"/>
  <c r="S99" i="14" s="1"/>
  <c r="R180" i="14"/>
  <c r="S180" i="14" s="1"/>
  <c r="R103" i="14"/>
  <c r="S103" i="14" s="1"/>
  <c r="R128" i="14"/>
  <c r="S128" i="14" s="1"/>
  <c r="R147" i="14"/>
  <c r="S147" i="14" s="1"/>
  <c r="R137" i="14"/>
  <c r="S137" i="14" s="1"/>
  <c r="R124" i="14"/>
  <c r="S124" i="14" s="1"/>
  <c r="R224" i="14"/>
  <c r="S224" i="14" s="1"/>
  <c r="R109" i="14"/>
  <c r="S109" i="14" s="1"/>
  <c r="R152" i="14"/>
  <c r="S152" i="14" s="1"/>
  <c r="R73" i="14"/>
  <c r="S73" i="14" s="1"/>
  <c r="R162" i="14"/>
  <c r="S162" i="14" s="1"/>
  <c r="R271" i="14"/>
  <c r="S271" i="14" s="1"/>
  <c r="R199" i="14"/>
  <c r="S199" i="14" s="1"/>
  <c r="R235" i="14"/>
  <c r="S235" i="14" s="1"/>
  <c r="R158" i="14"/>
  <c r="S158" i="14" s="1"/>
  <c r="R90" i="14"/>
  <c r="S90" i="14" s="1"/>
  <c r="R230" i="14"/>
  <c r="S230" i="14" s="1"/>
  <c r="R115" i="14"/>
  <c r="S115" i="14" s="1"/>
  <c r="R84" i="14"/>
  <c r="S84" i="14" s="1"/>
  <c r="R165" i="14"/>
  <c r="S165" i="14" s="1"/>
  <c r="R254" i="14"/>
  <c r="S254" i="14" s="1"/>
  <c r="R118" i="14"/>
  <c r="S118" i="14" s="1"/>
  <c r="R149" i="14"/>
  <c r="S149" i="14" s="1"/>
  <c r="R144" i="14"/>
  <c r="S144" i="14" s="1"/>
  <c r="R167" i="14"/>
  <c r="S167" i="14" s="1"/>
  <c r="R98" i="14"/>
  <c r="S98" i="14" s="1"/>
  <c r="R116" i="14"/>
  <c r="S116" i="14" s="1"/>
  <c r="R193" i="14"/>
  <c r="S193" i="14" s="1"/>
  <c r="R94" i="14"/>
  <c r="S94" i="14" s="1"/>
  <c r="R135" i="14"/>
  <c r="S135" i="14" s="1"/>
  <c r="R85" i="14"/>
  <c r="S85" i="14" s="1"/>
  <c r="R178" i="14"/>
  <c r="S178" i="14" s="1"/>
  <c r="R148" i="14"/>
  <c r="S148" i="14" s="1"/>
  <c r="R155" i="14"/>
  <c r="S155" i="14" s="1"/>
  <c r="R105" i="14"/>
  <c r="S105" i="14" s="1"/>
  <c r="R234" i="14"/>
  <c r="S234" i="14" s="1"/>
  <c r="R170" i="14"/>
  <c r="S170" i="14" s="1"/>
  <c r="R204" i="14"/>
  <c r="S204" i="14" s="1"/>
  <c r="R95" i="14"/>
  <c r="S95" i="14" s="1"/>
  <c r="R197" i="14"/>
  <c r="S197" i="14" s="1"/>
  <c r="R278" i="14"/>
  <c r="S278" i="14" s="1"/>
  <c r="R130" i="14"/>
  <c r="S130" i="14" s="1"/>
  <c r="R145" i="14"/>
  <c r="S145" i="14" s="1"/>
  <c r="R117" i="14"/>
  <c r="S117" i="14" s="1"/>
  <c r="R138" i="14"/>
  <c r="S138" i="14" s="1"/>
  <c r="R191" i="14"/>
  <c r="S191" i="14" s="1"/>
  <c r="R102" i="14"/>
  <c r="S102" i="14" s="1"/>
  <c r="R228" i="14"/>
  <c r="S228" i="14" s="1"/>
  <c r="R125" i="14"/>
  <c r="S125" i="14" s="1"/>
  <c r="R210" i="14"/>
  <c r="S210" i="14" s="1"/>
  <c r="R171" i="14"/>
  <c r="S171" i="14" s="1"/>
  <c r="R303" i="14"/>
  <c r="S303" i="14" s="1"/>
  <c r="R205" i="14"/>
  <c r="S205" i="14" s="1"/>
  <c r="R196" i="14"/>
  <c r="S196" i="14" s="1"/>
  <c r="R134" i="14"/>
  <c r="S134" i="14" s="1"/>
  <c r="R157" i="14"/>
  <c r="S157" i="14" s="1"/>
  <c r="R182" i="14"/>
  <c r="S182" i="14" s="1"/>
  <c r="R264" i="14"/>
  <c r="S264" i="14" s="1"/>
  <c r="R87" i="14"/>
  <c r="S87" i="14" s="1"/>
  <c r="R160" i="14"/>
  <c r="S160" i="14" s="1"/>
  <c r="R120" i="14"/>
  <c r="S120" i="14" s="1"/>
  <c r="R307" i="14"/>
  <c r="S307" i="14" s="1"/>
  <c r="R203" i="14"/>
  <c r="S203" i="14" s="1"/>
  <c r="R141" i="14"/>
  <c r="S141" i="14" s="1"/>
  <c r="R122" i="14"/>
  <c r="S122" i="14" s="1"/>
  <c r="R309" i="14"/>
  <c r="S309" i="14" s="1"/>
  <c r="R233" i="14"/>
  <c r="S233" i="14" s="1"/>
  <c r="R289" i="14"/>
  <c r="S289" i="14" s="1"/>
  <c r="R201" i="14"/>
  <c r="S201" i="14" s="1"/>
  <c r="R108" i="14"/>
  <c r="S108" i="14" s="1"/>
  <c r="R132" i="14"/>
  <c r="S132" i="14" s="1"/>
  <c r="R206" i="14"/>
  <c r="S206" i="14" s="1"/>
  <c r="R156" i="14"/>
  <c r="S156" i="14" s="1"/>
  <c r="R161" i="14"/>
  <c r="S161" i="14" s="1"/>
  <c r="R140" i="14"/>
  <c r="S140" i="14" s="1"/>
  <c r="R311" i="14"/>
  <c r="S311" i="14" s="1"/>
  <c r="R107" i="14"/>
  <c r="S107" i="14" s="1"/>
  <c r="R275" i="14"/>
  <c r="S275" i="14" s="1"/>
  <c r="R92" i="14"/>
  <c r="S92" i="14" s="1"/>
  <c r="R114" i="14"/>
  <c r="S114" i="14" s="1"/>
  <c r="R259" i="14"/>
  <c r="S259" i="14" s="1"/>
  <c r="R163" i="14"/>
  <c r="S163" i="14" s="1"/>
  <c r="R192" i="14"/>
  <c r="S192" i="14" s="1"/>
  <c r="R86" i="14"/>
  <c r="S86" i="14" s="1"/>
  <c r="R150" i="14"/>
  <c r="S150" i="14" s="1"/>
  <c r="R186" i="14"/>
  <c r="S186" i="14" s="1"/>
  <c r="R219" i="14"/>
  <c r="S219" i="14" s="1"/>
  <c r="R245" i="14"/>
  <c r="S245" i="14" s="1"/>
  <c r="R139" i="14"/>
  <c r="S139" i="14" s="1"/>
  <c r="R279" i="14"/>
  <c r="S279" i="14" s="1"/>
  <c r="R232" i="14"/>
  <c r="S232" i="14" s="1"/>
  <c r="R184" i="14"/>
  <c r="S184" i="14" s="1"/>
  <c r="R212" i="14"/>
  <c r="S212" i="14" s="1"/>
  <c r="R287" i="14"/>
  <c r="S287" i="14" s="1"/>
  <c r="R136" i="14"/>
  <c r="S136" i="14" s="1"/>
  <c r="R222" i="14"/>
  <c r="S222" i="14" s="1"/>
  <c r="R119" i="14"/>
  <c r="S119" i="14" s="1"/>
  <c r="R100" i="14"/>
  <c r="S100" i="14" s="1"/>
  <c r="R188" i="14"/>
  <c r="S188" i="14" s="1"/>
  <c r="R299" i="14"/>
  <c r="S299" i="14" s="1"/>
  <c r="R76" i="14"/>
  <c r="S76" i="14" s="1"/>
  <c r="R208" i="14"/>
  <c r="S208" i="14" s="1"/>
  <c r="R255" i="14"/>
  <c r="S255" i="14" s="1"/>
  <c r="R231" i="14"/>
  <c r="S231" i="14" s="1"/>
  <c r="R169" i="14"/>
  <c r="S169" i="14" s="1"/>
  <c r="R146" i="14"/>
  <c r="S146" i="14" s="1"/>
  <c r="R101" i="14"/>
  <c r="S101" i="14" s="1"/>
  <c r="R194" i="14"/>
  <c r="S194" i="14" s="1"/>
  <c r="R241" i="14"/>
  <c r="S241" i="14" s="1"/>
  <c r="R211" i="14"/>
  <c r="S211" i="14" s="1"/>
  <c r="R97" i="14"/>
  <c r="S97" i="14" s="1"/>
  <c r="R217" i="14"/>
  <c r="S217" i="14" s="1"/>
  <c r="R185" i="14"/>
  <c r="S185" i="14" s="1"/>
  <c r="R168" i="14"/>
  <c r="S168" i="14" s="1"/>
  <c r="R173" i="14"/>
  <c r="S173" i="14" s="1"/>
  <c r="R175" i="14"/>
  <c r="S175" i="14" s="1"/>
  <c r="R104" i="14"/>
  <c r="S104" i="14" s="1"/>
  <c r="R297" i="14"/>
  <c r="S297" i="14" s="1"/>
  <c r="R215" i="14"/>
  <c r="S215" i="14" s="1"/>
  <c r="R200" i="14"/>
  <c r="S200" i="14" s="1"/>
  <c r="R189" i="14"/>
  <c r="S189" i="14" s="1"/>
  <c r="R198" i="14"/>
  <c r="S198" i="14" s="1"/>
  <c r="R172" i="14"/>
  <c r="S172" i="14" s="1"/>
  <c r="R293" i="14"/>
  <c r="S293" i="14" s="1"/>
  <c r="R260" i="14"/>
  <c r="S260" i="14" s="1"/>
  <c r="R213" i="14"/>
  <c r="S213" i="14" s="1"/>
  <c r="R294" i="14"/>
  <c r="S294" i="14" s="1"/>
  <c r="R243" i="14"/>
  <c r="S243" i="14" s="1"/>
  <c r="R79" i="14"/>
  <c r="S79" i="14" s="1"/>
  <c r="R225" i="14"/>
  <c r="S225" i="14" s="1"/>
  <c r="R223" i="14"/>
  <c r="S223" i="14" s="1"/>
  <c r="R247" i="14"/>
  <c r="S247" i="14" s="1"/>
  <c r="R179" i="14"/>
  <c r="S179" i="14" s="1"/>
  <c r="R295" i="14"/>
  <c r="S295" i="14" s="1"/>
  <c r="R126" i="14"/>
  <c r="S126" i="14" s="1"/>
  <c r="R183" i="14"/>
  <c r="S183" i="14" s="1"/>
  <c r="R281" i="14"/>
  <c r="S281" i="14" s="1"/>
  <c r="R121" i="14"/>
  <c r="S121" i="14" s="1"/>
  <c r="R131" i="14"/>
  <c r="S131" i="14" s="1"/>
  <c r="R312" i="14"/>
  <c r="S312" i="14" s="1"/>
  <c r="R301" i="14"/>
  <c r="S301" i="14" s="1"/>
  <c r="R291" i="14"/>
  <c r="S291" i="14" s="1"/>
  <c r="R77" i="14"/>
  <c r="S77" i="14" s="1"/>
  <c r="R159" i="14"/>
  <c r="S159" i="14" s="1"/>
  <c r="R280" i="14"/>
  <c r="S280" i="14" s="1"/>
  <c r="R300" i="14"/>
  <c r="S300" i="14" s="1"/>
  <c r="R81" i="14"/>
  <c r="S81" i="14" s="1"/>
  <c r="R284" i="14"/>
  <c r="S284" i="14" s="1"/>
  <c r="R209" i="14"/>
  <c r="S209" i="14" s="1"/>
  <c r="R142" i="14"/>
  <c r="S142" i="14" s="1"/>
  <c r="R226" i="14"/>
  <c r="S226" i="14" s="1"/>
  <c r="R207" i="14"/>
  <c r="S207" i="14" s="1"/>
  <c r="R246" i="14"/>
  <c r="S246" i="14" s="1"/>
  <c r="R123" i="14"/>
  <c r="S123" i="14" s="1"/>
  <c r="R250" i="14"/>
  <c r="S250" i="14" s="1"/>
  <c r="R308" i="14"/>
  <c r="S308" i="14" s="1"/>
  <c r="R151" i="14"/>
  <c r="S151" i="14" s="1"/>
  <c r="R304" i="14"/>
  <c r="S304" i="14" s="1"/>
  <c r="R256" i="14"/>
  <c r="S256" i="14" s="1"/>
  <c r="R202" i="14"/>
  <c r="S202" i="14" s="1"/>
  <c r="R71" i="14"/>
  <c r="S71" i="14" s="1"/>
  <c r="R310" i="14"/>
  <c r="S310" i="14" s="1"/>
  <c r="R242" i="14"/>
  <c r="S242" i="14" s="1"/>
  <c r="R262" i="14"/>
  <c r="S262" i="14" s="1"/>
  <c r="R298" i="14"/>
  <c r="S298" i="14" s="1"/>
  <c r="R190" i="14"/>
  <c r="S190" i="14" s="1"/>
  <c r="R306" i="14"/>
  <c r="S306" i="14" s="1"/>
  <c r="R216" i="14"/>
  <c r="S216" i="14" s="1"/>
  <c r="R288" i="14"/>
  <c r="S288" i="14" s="1"/>
  <c r="R268" i="14"/>
  <c r="S268" i="14" s="1"/>
  <c r="R153" i="14"/>
  <c r="S153" i="14" s="1"/>
  <c r="R305" i="14"/>
  <c r="S305" i="14" s="1"/>
  <c r="R112" i="14"/>
  <c r="S112" i="14" s="1"/>
  <c r="R69" i="14"/>
  <c r="S69" i="14" s="1"/>
  <c r="R176" i="14"/>
  <c r="S176" i="14" s="1"/>
  <c r="R267" i="14"/>
  <c r="S267" i="14" s="1"/>
  <c r="R78" i="14"/>
  <c r="S78" i="14" s="1"/>
  <c r="R127" i="14"/>
  <c r="S127" i="14" s="1"/>
  <c r="R249" i="14"/>
  <c r="S249" i="14" s="1"/>
  <c r="R221" i="14"/>
  <c r="S221" i="14" s="1"/>
  <c r="R218" i="14"/>
  <c r="S218" i="14" s="1"/>
  <c r="R248" i="14"/>
  <c r="S248" i="14" s="1"/>
  <c r="R181" i="14"/>
  <c r="S181" i="14" s="1"/>
  <c r="R68" i="14"/>
  <c r="S68" i="14" s="1"/>
  <c r="R265" i="14"/>
  <c r="S265" i="14" s="1"/>
  <c r="R237" i="14"/>
  <c r="S237" i="14" s="1"/>
  <c r="R282" i="14"/>
  <c r="S282" i="14" s="1"/>
  <c r="R220" i="14"/>
  <c r="S220" i="14" s="1"/>
  <c r="R252" i="14"/>
  <c r="S252" i="14" s="1"/>
  <c r="R263" i="14"/>
  <c r="S263" i="14" s="1"/>
  <c r="R251" i="14"/>
  <c r="S251" i="14" s="1"/>
  <c r="R274" i="14"/>
  <c r="S274" i="14" s="1"/>
  <c r="R257" i="14"/>
  <c r="S257" i="14" s="1"/>
  <c r="R70" i="14"/>
  <c r="S70" i="14" s="1"/>
  <c r="R253" i="14"/>
  <c r="S253" i="14" s="1"/>
  <c r="R269" i="14"/>
  <c r="S269" i="14" s="1"/>
  <c r="R292" i="14"/>
  <c r="S292" i="14" s="1"/>
  <c r="R240" i="14"/>
  <c r="S240" i="14" s="1"/>
  <c r="R258" i="14"/>
  <c r="S258" i="14" s="1"/>
  <c r="R75" i="14"/>
  <c r="S75" i="14" s="1"/>
  <c r="R227" i="14"/>
  <c r="S227" i="14" s="1"/>
  <c r="R317" i="14"/>
  <c r="S317" i="14" s="1"/>
  <c r="R315" i="14"/>
  <c r="S315" i="14" s="1"/>
  <c r="R319" i="14"/>
  <c r="S319" i="14" s="1"/>
  <c r="R328" i="14"/>
  <c r="S328" i="14" s="1"/>
  <c r="R318" i="14"/>
  <c r="S318" i="14" s="1"/>
  <c r="R322" i="14"/>
  <c r="S322" i="14" s="1"/>
  <c r="R330" i="14"/>
  <c r="S330" i="14" s="1"/>
  <c r="R331" i="14"/>
  <c r="S331" i="14" s="1"/>
  <c r="R327" i="14"/>
  <c r="S327" i="14" s="1"/>
  <c r="R320" i="14"/>
  <c r="S320" i="14" s="1"/>
  <c r="R329" i="14"/>
  <c r="S329" i="14" s="1"/>
  <c r="R321" i="14"/>
  <c r="S321" i="14" s="1"/>
  <c r="R313" i="14"/>
  <c r="S313" i="14" s="1"/>
  <c r="R316" i="14"/>
  <c r="S316" i="14" s="1"/>
  <c r="R314" i="14"/>
  <c r="S314" i="14" s="1"/>
  <c r="R323" i="14"/>
  <c r="S323" i="14" s="1"/>
  <c r="R353" i="14"/>
  <c r="S353" i="14" s="1"/>
  <c r="R347" i="14"/>
  <c r="S347" i="14" s="1"/>
  <c r="R350" i="14"/>
  <c r="S350" i="14" s="1"/>
  <c r="R356" i="14"/>
  <c r="S356" i="14" s="1"/>
  <c r="R349" i="14"/>
  <c r="S349" i="14" s="1"/>
  <c r="R345" i="14"/>
  <c r="S345" i="14" s="1"/>
  <c r="R341" i="14"/>
  <c r="S341" i="14" s="1"/>
  <c r="R342" i="14"/>
  <c r="S342" i="14" s="1"/>
  <c r="R348" i="14"/>
  <c r="S348" i="14" s="1"/>
  <c r="R351" i="14"/>
  <c r="S351" i="14" s="1"/>
  <c r="R339" i="14"/>
  <c r="S339" i="14" s="1"/>
  <c r="R332" i="14"/>
  <c r="S332" i="14" s="1"/>
  <c r="R346" i="14"/>
  <c r="S346" i="14" s="1"/>
  <c r="R338" i="14"/>
  <c r="S338" i="14" s="1"/>
  <c r="R355" i="14"/>
  <c r="S355" i="14" s="1"/>
  <c r="R354" i="14"/>
  <c r="S354" i="14" s="1"/>
  <c r="R352" i="14"/>
  <c r="S352" i="14" s="1"/>
  <c r="R335" i="14"/>
  <c r="S335" i="14" s="1"/>
  <c r="R340" i="14"/>
  <c r="S340" i="14" s="1"/>
  <c r="R337" i="14"/>
  <c r="S337" i="14" s="1"/>
  <c r="R343" i="14"/>
  <c r="S343" i="14" s="1"/>
  <c r="R344" i="14"/>
  <c r="S344" i="14" s="1"/>
  <c r="R336" i="14"/>
  <c r="S336" i="14" s="1"/>
  <c r="R333" i="14"/>
  <c r="S333" i="14" s="1"/>
  <c r="R334" i="14"/>
  <c r="S334" i="14" s="1"/>
  <c r="R359" i="14"/>
  <c r="S359" i="14" s="1"/>
  <c r="R360" i="14"/>
  <c r="S360" i="14" s="1"/>
  <c r="R363" i="14"/>
  <c r="S363" i="14" s="1"/>
  <c r="R364" i="14"/>
  <c r="S364" i="14" s="1"/>
  <c r="R381" i="14"/>
  <c r="S381" i="14" s="1"/>
  <c r="R398" i="14"/>
  <c r="S398" i="14" s="1"/>
  <c r="R448" i="14"/>
  <c r="S448" i="14" s="1"/>
  <c r="R388" i="14"/>
  <c r="S388" i="14" s="1"/>
  <c r="R376" i="14"/>
  <c r="S376" i="14" s="1"/>
  <c r="R449" i="14"/>
  <c r="S449" i="14" s="1"/>
  <c r="R446" i="14"/>
  <c r="S446" i="14" s="1"/>
  <c r="R432" i="14"/>
  <c r="S432" i="14" s="1"/>
  <c r="R386" i="14"/>
  <c r="S386" i="14" s="1"/>
  <c r="R397" i="14"/>
  <c r="S397" i="14" s="1"/>
  <c r="R377" i="14"/>
  <c r="S377" i="14" s="1"/>
  <c r="R385" i="14"/>
  <c r="S385" i="14" s="1"/>
  <c r="R378" i="14"/>
  <c r="S378" i="14" s="1"/>
  <c r="R379" i="14"/>
  <c r="S379" i="14" s="1"/>
  <c r="R413" i="14"/>
  <c r="S413" i="14" s="1"/>
  <c r="R389" i="14"/>
  <c r="S389" i="14" s="1"/>
  <c r="R394" i="14"/>
  <c r="S394" i="14" s="1"/>
  <c r="R384" i="14"/>
  <c r="S384" i="14" s="1"/>
  <c r="R375" i="14"/>
  <c r="S375" i="14" s="1"/>
  <c r="R393" i="14"/>
  <c r="S393" i="14" s="1"/>
  <c r="R390" i="14"/>
  <c r="S390" i="14" s="1"/>
  <c r="R447" i="14"/>
  <c r="S447" i="14" s="1"/>
  <c r="R403" i="14"/>
  <c r="S403" i="14" s="1"/>
  <c r="R387" i="14"/>
  <c r="S387" i="14" s="1"/>
  <c r="R418" i="14"/>
  <c r="S418" i="14" s="1"/>
  <c r="R435" i="14"/>
  <c r="S435" i="14" s="1"/>
  <c r="R436" i="14"/>
  <c r="S436" i="14" s="1"/>
  <c r="R380" i="14"/>
  <c r="S380" i="14" s="1"/>
  <c r="R433" i="14"/>
  <c r="S433" i="14" s="1"/>
  <c r="R401" i="14"/>
  <c r="S401" i="14" s="1"/>
  <c r="R414" i="14"/>
  <c r="S414" i="14" s="1"/>
  <c r="R412" i="14"/>
  <c r="S412" i="14" s="1"/>
  <c r="R395" i="14"/>
  <c r="S395" i="14" s="1"/>
  <c r="R430" i="14"/>
  <c r="S430" i="14" s="1"/>
  <c r="R402" i="14"/>
  <c r="S402" i="14" s="1"/>
  <c r="R410" i="14"/>
  <c r="S410" i="14" s="1"/>
  <c r="R374" i="14"/>
  <c r="S374" i="14" s="1"/>
  <c r="R434" i="14"/>
  <c r="S434" i="14" s="1"/>
  <c r="R445" i="14"/>
  <c r="S445" i="14" s="1"/>
  <c r="R399" i="14"/>
  <c r="S399" i="14" s="1"/>
  <c r="R444" i="14"/>
  <c r="S444" i="14" s="1"/>
  <c r="R425" i="14"/>
  <c r="S425" i="14" s="1"/>
  <c r="R382" i="14"/>
  <c r="S382" i="14" s="1"/>
  <c r="R391" i="14"/>
  <c r="S391" i="14" s="1"/>
  <c r="R426" i="14"/>
  <c r="S426" i="14" s="1"/>
  <c r="R424" i="14"/>
  <c r="S424" i="14" s="1"/>
  <c r="R420" i="14"/>
  <c r="S420" i="14" s="1"/>
  <c r="R442" i="14"/>
  <c r="S442" i="14" s="1"/>
  <c r="R440" i="14"/>
  <c r="S440" i="14" s="1"/>
  <c r="R419" i="14"/>
  <c r="S419" i="14" s="1"/>
  <c r="R428" i="14"/>
  <c r="S428" i="14" s="1"/>
  <c r="R416" i="14"/>
  <c r="S416" i="14" s="1"/>
  <c r="R400" i="14"/>
  <c r="S400" i="14" s="1"/>
  <c r="R427" i="14"/>
  <c r="S427" i="14" s="1"/>
  <c r="R368" i="14"/>
  <c r="S368" i="14" s="1"/>
  <c r="R431" i="14"/>
  <c r="S431" i="14" s="1"/>
  <c r="R408" i="14"/>
  <c r="S408" i="14" s="1"/>
  <c r="R411" i="14"/>
  <c r="S411" i="14" s="1"/>
  <c r="R437" i="14"/>
  <c r="S437" i="14" s="1"/>
  <c r="R367" i="14"/>
  <c r="S367" i="14" s="1"/>
  <c r="R371" i="14"/>
  <c r="S371" i="14" s="1"/>
  <c r="R422" i="14"/>
  <c r="S422" i="14" s="1"/>
  <c r="R429" i="14"/>
  <c r="S429" i="14" s="1"/>
  <c r="R441" i="14"/>
  <c r="S441" i="14" s="1"/>
  <c r="R409" i="14"/>
  <c r="S409" i="14" s="1"/>
  <c r="R383" i="14"/>
  <c r="S383" i="14" s="1"/>
  <c r="R369" i="14"/>
  <c r="S369" i="14" s="1"/>
  <c r="R405" i="14"/>
  <c r="S405" i="14" s="1"/>
  <c r="R372" i="14"/>
  <c r="S372" i="14" s="1"/>
  <c r="R365" i="14"/>
  <c r="S365" i="14" s="1"/>
  <c r="R366" i="14"/>
  <c r="S366" i="14" s="1"/>
  <c r="R373" i="14"/>
  <c r="S373" i="14" s="1"/>
  <c r="R417" i="14"/>
  <c r="S417" i="14" s="1"/>
  <c r="R423" i="14"/>
  <c r="S423" i="14" s="1"/>
  <c r="R438" i="14"/>
  <c r="S438" i="14" s="1"/>
  <c r="R443" i="14"/>
  <c r="S443" i="14" s="1"/>
  <c r="R370" i="14"/>
  <c r="S370" i="14" s="1"/>
  <c r="R407" i="14"/>
  <c r="S407" i="14" s="1"/>
  <c r="R392" i="14"/>
  <c r="S392" i="14" s="1"/>
  <c r="R439" i="14"/>
  <c r="S439" i="14" s="1"/>
  <c r="R463" i="14"/>
  <c r="S463" i="14" s="1"/>
  <c r="R477" i="14"/>
  <c r="S477" i="14" s="1"/>
  <c r="R483" i="14"/>
  <c r="S483" i="14" s="1"/>
  <c r="R450" i="14"/>
  <c r="S450" i="14" s="1"/>
  <c r="R454" i="14"/>
  <c r="S454" i="14" s="1"/>
  <c r="R464" i="14"/>
  <c r="S464" i="14" s="1"/>
  <c r="R459" i="14"/>
  <c r="S459" i="14" s="1"/>
  <c r="R462" i="14"/>
  <c r="S462" i="14" s="1"/>
  <c r="R452" i="14"/>
  <c r="S452" i="14" s="1"/>
  <c r="R458" i="14"/>
  <c r="S458" i="14" s="1"/>
  <c r="R473" i="14"/>
  <c r="S473" i="14" s="1"/>
  <c r="R455" i="14"/>
  <c r="S455" i="14" s="1"/>
  <c r="R476" i="14"/>
  <c r="S476" i="14" s="1"/>
  <c r="R468" i="14"/>
  <c r="S468" i="14" s="1"/>
  <c r="R470" i="14"/>
  <c r="S470" i="14" s="1"/>
  <c r="R475" i="14"/>
  <c r="S475" i="14" s="1"/>
  <c r="R466" i="14"/>
  <c r="S466" i="14" s="1"/>
  <c r="R479" i="14"/>
  <c r="S479" i="14" s="1"/>
  <c r="R456" i="14"/>
  <c r="S456" i="14" s="1"/>
  <c r="R465" i="14"/>
  <c r="S465" i="14" s="1"/>
  <c r="R460" i="14"/>
  <c r="S460" i="14" s="1"/>
  <c r="R453" i="14"/>
  <c r="S453" i="14" s="1"/>
  <c r="R478" i="14"/>
  <c r="S478" i="14" s="1"/>
  <c r="R457" i="14"/>
  <c r="S457" i="14" s="1"/>
  <c r="R451" i="14"/>
  <c r="S451" i="14" s="1"/>
  <c r="R471" i="14"/>
  <c r="S471" i="14" s="1"/>
  <c r="R469" i="14"/>
  <c r="S469" i="14" s="1"/>
  <c r="R484" i="14"/>
  <c r="S484" i="14" s="1"/>
  <c r="R474" i="14"/>
  <c r="S474" i="14" s="1"/>
  <c r="R467" i="14"/>
  <c r="S467" i="14" s="1"/>
  <c r="R480" i="14"/>
  <c r="S480" i="14" s="1"/>
  <c r="R472" i="14"/>
  <c r="S472" i="14" s="1"/>
  <c r="R481" i="14"/>
  <c r="S481" i="14" s="1"/>
  <c r="R487" i="14"/>
  <c r="S487" i="14" s="1"/>
  <c r="R488" i="14"/>
  <c r="S488" i="14" s="1"/>
  <c r="R485" i="14"/>
  <c r="S485" i="14" s="1"/>
  <c r="R486" i="14"/>
  <c r="S486" i="14" s="1"/>
  <c r="R489" i="14"/>
  <c r="S489" i="14" s="1"/>
  <c r="R499" i="14"/>
  <c r="S499" i="14" s="1"/>
  <c r="R491" i="14"/>
  <c r="S491" i="14" s="1"/>
  <c r="R492" i="14"/>
  <c r="S492" i="14" s="1"/>
  <c r="R496" i="14"/>
  <c r="S496" i="14" s="1"/>
  <c r="R494" i="14"/>
  <c r="S494" i="14" s="1"/>
  <c r="R501" i="14"/>
  <c r="S501" i="14" s="1"/>
  <c r="R505" i="14"/>
  <c r="S505" i="14" s="1"/>
  <c r="R497" i="14"/>
  <c r="S497" i="14" s="1"/>
  <c r="R507" i="14"/>
  <c r="S507" i="14" s="1"/>
  <c r="R506" i="14"/>
  <c r="S506" i="14" s="1"/>
  <c r="R500" i="14"/>
  <c r="S500" i="14" s="1"/>
  <c r="R495" i="14"/>
  <c r="S495" i="14" s="1"/>
  <c r="R498" i="14"/>
  <c r="S498" i="14" s="1"/>
  <c r="R509" i="14"/>
  <c r="S509" i="14" s="1"/>
  <c r="R503" i="14"/>
  <c r="S503" i="14" s="1"/>
  <c r="R493" i="14"/>
  <c r="S493" i="14" s="1"/>
  <c r="R490" i="14"/>
  <c r="S490" i="14" s="1"/>
  <c r="R504" i="14"/>
  <c r="S504" i="14" s="1"/>
  <c r="R502" i="14"/>
  <c r="S502" i="14" s="1"/>
  <c r="R508" i="14"/>
  <c r="S508" i="14" s="1"/>
  <c r="R510" i="14"/>
  <c r="S510" i="14" s="1"/>
  <c r="R516" i="14"/>
  <c r="S516" i="14" s="1"/>
  <c r="R513" i="14"/>
  <c r="S513" i="14" s="1"/>
  <c r="R518" i="14"/>
  <c r="S518" i="14" s="1"/>
  <c r="R512" i="14"/>
  <c r="S512" i="14" s="1"/>
  <c r="R514" i="14"/>
  <c r="S514" i="14" s="1"/>
  <c r="R521" i="14"/>
  <c r="S521" i="14" s="1"/>
  <c r="R515" i="14"/>
  <c r="S515" i="14" s="1"/>
  <c r="R519" i="14"/>
  <c r="S519" i="14" s="1"/>
  <c r="R511" i="14"/>
  <c r="S511" i="14" s="1"/>
  <c r="R520" i="14"/>
  <c r="S520" i="14" s="1"/>
  <c r="R517" i="14"/>
  <c r="S517" i="14" s="1"/>
  <c r="R522" i="14"/>
  <c r="S522" i="14" s="1"/>
  <c r="R538" i="14"/>
  <c r="S538" i="14" s="1"/>
  <c r="R533" i="14"/>
  <c r="S533" i="14" s="1"/>
  <c r="R525" i="14"/>
  <c r="S525" i="14" s="1"/>
  <c r="R556" i="14"/>
  <c r="S556" i="14" s="1"/>
  <c r="R549" i="14"/>
  <c r="S549" i="14" s="1"/>
  <c r="R547" i="14"/>
  <c r="S547" i="14" s="1"/>
  <c r="R550" i="14"/>
  <c r="S550" i="14" s="1"/>
  <c r="R523" i="14"/>
  <c r="S523" i="14" s="1"/>
  <c r="R531" i="14"/>
  <c r="S531" i="14" s="1"/>
  <c r="R526" i="14"/>
  <c r="S526" i="14" s="1"/>
  <c r="R554" i="14"/>
  <c r="S554" i="14" s="1"/>
  <c r="R530" i="14"/>
  <c r="S530" i="14" s="1"/>
  <c r="R557" i="14"/>
  <c r="S557" i="14" s="1"/>
  <c r="R534" i="14"/>
  <c r="S534" i="14" s="1"/>
  <c r="R539" i="14"/>
  <c r="S539" i="14" s="1"/>
  <c r="R532" i="14"/>
  <c r="S532" i="14" s="1"/>
  <c r="R552" i="14"/>
  <c r="S552" i="14" s="1"/>
  <c r="R524" i="14"/>
  <c r="S524" i="14" s="1"/>
  <c r="R535" i="14"/>
  <c r="S535" i="14" s="1"/>
  <c r="R536" i="14"/>
  <c r="S536" i="14" s="1"/>
  <c r="R548" i="14"/>
  <c r="S548" i="14" s="1"/>
  <c r="R527" i="14"/>
  <c r="S527" i="14" s="1"/>
  <c r="R553" i="14"/>
  <c r="S553" i="14" s="1"/>
  <c r="R546" i="14"/>
  <c r="S546" i="14" s="1"/>
  <c r="R555" i="14"/>
  <c r="S555" i="14" s="1"/>
  <c r="R540" i="14"/>
  <c r="S540" i="14" s="1"/>
  <c r="R545" i="14"/>
  <c r="S545" i="14" s="1"/>
  <c r="R542" i="14"/>
  <c r="S542" i="14" s="1"/>
  <c r="R544" i="14"/>
  <c r="S544" i="14" s="1"/>
  <c r="R543" i="14"/>
  <c r="S543" i="14" s="1"/>
  <c r="R537" i="14"/>
  <c r="S537" i="14" s="1"/>
  <c r="R567" i="14"/>
  <c r="S567" i="14" s="1"/>
  <c r="R565" i="14"/>
  <c r="S565" i="14" s="1"/>
  <c r="R594" i="14"/>
  <c r="S594" i="14" s="1"/>
  <c r="R573" i="14"/>
  <c r="S573" i="14" s="1"/>
  <c r="R581" i="14"/>
  <c r="S581" i="14" s="1"/>
  <c r="R571" i="14"/>
  <c r="S571" i="14" s="1"/>
  <c r="R576" i="14"/>
  <c r="S576" i="14" s="1"/>
  <c r="R577" i="14"/>
  <c r="S577" i="14" s="1"/>
  <c r="R579" i="14"/>
  <c r="S579" i="14" s="1"/>
  <c r="R584" i="14"/>
  <c r="S584" i="14" s="1"/>
  <c r="R590" i="14"/>
  <c r="S590" i="14" s="1"/>
  <c r="R559" i="14"/>
  <c r="S559" i="14" s="1"/>
  <c r="R597" i="14"/>
  <c r="S597" i="14" s="1"/>
  <c r="R561" i="14"/>
  <c r="S561" i="14" s="1"/>
  <c r="R575" i="14"/>
  <c r="S575" i="14" s="1"/>
  <c r="R568" i="14"/>
  <c r="S568" i="14" s="1"/>
  <c r="R592" i="14"/>
  <c r="S592" i="14" s="1"/>
  <c r="R570" i="14"/>
  <c r="S570" i="14" s="1"/>
  <c r="R600" i="14"/>
  <c r="S600" i="14" s="1"/>
  <c r="R587" i="14"/>
  <c r="S587" i="14" s="1"/>
  <c r="R563" i="14"/>
  <c r="S563" i="14" s="1"/>
  <c r="R598" i="14"/>
  <c r="S598" i="14" s="1"/>
  <c r="R596" i="14"/>
  <c r="S596" i="14" s="1"/>
  <c r="R564" i="14"/>
  <c r="S564" i="14" s="1"/>
  <c r="R569" i="14"/>
  <c r="S569" i="14" s="1"/>
  <c r="R566" i="14"/>
  <c r="S566" i="14" s="1"/>
  <c r="R583" i="14"/>
  <c r="S583" i="14" s="1"/>
  <c r="R588" i="14"/>
  <c r="S588" i="14" s="1"/>
  <c r="R593" i="14"/>
  <c r="S593" i="14" s="1"/>
  <c r="R572" i="14"/>
  <c r="S572" i="14" s="1"/>
  <c r="R558" i="14"/>
  <c r="S558" i="14" s="1"/>
  <c r="R578" i="14"/>
  <c r="S578" i="14" s="1"/>
  <c r="R591" i="14"/>
  <c r="S591" i="14" s="1"/>
  <c r="R580" i="14"/>
  <c r="S580" i="14" s="1"/>
  <c r="R589" i="14"/>
  <c r="S589" i="14" s="1"/>
  <c r="R599" i="14"/>
  <c r="S599" i="14" s="1"/>
  <c r="R560" i="14"/>
  <c r="S560" i="14" s="1"/>
  <c r="R585" i="14"/>
  <c r="S585" i="14" s="1"/>
  <c r="R582" i="14"/>
  <c r="S582" i="14" s="1"/>
  <c r="R574" i="14"/>
  <c r="S574" i="14" s="1"/>
  <c r="R562" i="14"/>
  <c r="S562" i="14" s="1"/>
  <c r="R602" i="14"/>
  <c r="S602" i="14" s="1"/>
  <c r="R601" i="14"/>
  <c r="S601" i="14" s="1"/>
  <c r="R610" i="14"/>
  <c r="S610" i="14" s="1"/>
  <c r="R612" i="14"/>
  <c r="S612" i="14" s="1"/>
  <c r="R608" i="14"/>
  <c r="S608" i="14" s="1"/>
  <c r="R613" i="14"/>
  <c r="S613" i="14" s="1"/>
  <c r="R607" i="14"/>
  <c r="S607" i="14" s="1"/>
  <c r="R603" i="14"/>
  <c r="S603" i="14" s="1"/>
  <c r="R605" i="14"/>
  <c r="S605" i="14" s="1"/>
  <c r="R604" i="14"/>
  <c r="S604" i="14" s="1"/>
  <c r="R611" i="14"/>
  <c r="S611" i="14" s="1"/>
  <c r="R606" i="14"/>
  <c r="S606" i="14" s="1"/>
  <c r="R609" i="14"/>
  <c r="S609" i="14" s="1"/>
  <c r="R624" i="14"/>
  <c r="S624" i="14" s="1"/>
  <c r="R616" i="14"/>
  <c r="S616" i="14" s="1"/>
  <c r="R625" i="14"/>
  <c r="S625" i="14" s="1"/>
  <c r="R618" i="14"/>
  <c r="S618" i="14" s="1"/>
  <c r="R617" i="14"/>
  <c r="S617" i="14" s="1"/>
  <c r="R615" i="14"/>
  <c r="S615" i="14" s="1"/>
  <c r="R620" i="14"/>
  <c r="S620" i="14" s="1"/>
  <c r="R619" i="14"/>
  <c r="S619" i="14" s="1"/>
  <c r="R621" i="14"/>
  <c r="S621" i="14" s="1"/>
  <c r="R626" i="14"/>
  <c r="S626" i="14" s="1"/>
  <c r="R614" i="14"/>
  <c r="S614" i="14" s="1"/>
  <c r="R622" i="14"/>
  <c r="S622" i="14" s="1"/>
  <c r="R629" i="14"/>
  <c r="S629" i="14" s="1"/>
  <c r="R627" i="14"/>
  <c r="S627" i="14" s="1"/>
  <c r="R628" i="14"/>
  <c r="S628" i="14" s="1"/>
  <c r="R635" i="14"/>
  <c r="S635" i="14" s="1"/>
  <c r="R650" i="14"/>
  <c r="S650" i="14" s="1"/>
  <c r="R637" i="14"/>
  <c r="S637" i="14" s="1"/>
  <c r="R657" i="14"/>
  <c r="S657" i="14" s="1"/>
  <c r="R654" i="14"/>
  <c r="S654" i="14" s="1"/>
  <c r="R643" i="14"/>
  <c r="S643" i="14" s="1"/>
  <c r="R651" i="14"/>
  <c r="S651" i="14" s="1"/>
  <c r="R656" i="14"/>
  <c r="S656" i="14" s="1"/>
  <c r="R652" i="14"/>
  <c r="S652" i="14" s="1"/>
  <c r="R655" i="14"/>
  <c r="S655" i="14" s="1"/>
  <c r="R636" i="14"/>
  <c r="S636" i="14" s="1"/>
  <c r="R633" i="14"/>
  <c r="S633" i="14" s="1"/>
  <c r="R653" i="14"/>
  <c r="S653" i="14" s="1"/>
  <c r="R638" i="14"/>
  <c r="S638" i="14" s="1"/>
  <c r="R641" i="14"/>
  <c r="S641" i="14" s="1"/>
  <c r="R658" i="14"/>
  <c r="S658" i="14" s="1"/>
  <c r="R639" i="14"/>
  <c r="S639" i="14" s="1"/>
  <c r="R634" i="14"/>
  <c r="S634" i="14" s="1"/>
  <c r="R631" i="14"/>
  <c r="S631" i="14" s="1"/>
  <c r="R642" i="14"/>
  <c r="S642" i="14" s="1"/>
  <c r="R646" i="14"/>
  <c r="S646" i="14" s="1"/>
  <c r="R645" i="14"/>
  <c r="S645" i="14" s="1"/>
  <c r="R644" i="14"/>
  <c r="S644" i="14" s="1"/>
  <c r="R649" i="14"/>
  <c r="S649" i="14" s="1"/>
  <c r="R648" i="14"/>
  <c r="S648" i="14" s="1"/>
  <c r="R632" i="14"/>
  <c r="S632" i="14" s="1"/>
  <c r="R693" i="14"/>
  <c r="S693" i="14" s="1"/>
  <c r="R685" i="14"/>
  <c r="S685" i="14" s="1"/>
  <c r="R672" i="14"/>
  <c r="S672" i="14" s="1"/>
  <c r="R669" i="14"/>
  <c r="S669" i="14" s="1"/>
  <c r="R668" i="14"/>
  <c r="S668" i="14" s="1"/>
  <c r="R694" i="14"/>
  <c r="S694" i="14" s="1"/>
  <c r="R664" i="14"/>
  <c r="S664" i="14" s="1"/>
  <c r="R665" i="14"/>
  <c r="S665" i="14" s="1"/>
  <c r="R659" i="14"/>
  <c r="S659" i="14" s="1"/>
  <c r="R673" i="14"/>
  <c r="S673" i="14" s="1"/>
  <c r="R691" i="14"/>
  <c r="S691" i="14" s="1"/>
  <c r="R662" i="14"/>
  <c r="S662" i="14" s="1"/>
  <c r="R695" i="14"/>
  <c r="S695" i="14" s="1"/>
  <c r="R681" i="14"/>
  <c r="S681" i="14" s="1"/>
  <c r="R697" i="14"/>
  <c r="S697" i="14" s="1"/>
  <c r="R683" i="14"/>
  <c r="S683" i="14" s="1"/>
  <c r="R686" i="14"/>
  <c r="S686" i="14" s="1"/>
  <c r="R667" i="14"/>
  <c r="S667" i="14" s="1"/>
  <c r="R660" i="14"/>
  <c r="S660" i="14" s="1"/>
  <c r="R670" i="14"/>
  <c r="S670" i="14" s="1"/>
  <c r="R661" i="14"/>
  <c r="S661" i="14" s="1"/>
  <c r="R666" i="14"/>
  <c r="S666" i="14" s="1"/>
  <c r="R671" i="14"/>
  <c r="S671" i="14" s="1"/>
  <c r="R688" i="14"/>
  <c r="S688" i="14" s="1"/>
  <c r="R687" i="14"/>
  <c r="S687" i="14" s="1"/>
  <c r="R674" i="14"/>
  <c r="S674" i="14" s="1"/>
  <c r="R689" i="14"/>
  <c r="S689" i="14" s="1"/>
  <c r="R663" i="14"/>
  <c r="S663" i="14" s="1"/>
  <c r="R692" i="14"/>
  <c r="S692" i="14" s="1"/>
  <c r="R682" i="14"/>
  <c r="S682" i="14" s="1"/>
  <c r="R675" i="14"/>
  <c r="S675" i="14" s="1"/>
  <c r="R676" i="14"/>
  <c r="S676" i="14" s="1"/>
  <c r="R696" i="14"/>
  <c r="S696" i="14" s="1"/>
  <c r="R680" i="14"/>
  <c r="S680" i="14" s="1"/>
  <c r="R684" i="14"/>
  <c r="S684" i="14" s="1"/>
  <c r="R706" i="14"/>
  <c r="S706" i="14" s="1"/>
  <c r="R704" i="14"/>
  <c r="S704" i="14" s="1"/>
  <c r="R701" i="14"/>
  <c r="S701" i="14" s="1"/>
  <c r="R708" i="14"/>
  <c r="S708" i="14" s="1"/>
  <c r="R702" i="14"/>
  <c r="S702" i="14" s="1"/>
  <c r="R703" i="14"/>
  <c r="S703" i="14" s="1"/>
  <c r="R714" i="14"/>
  <c r="S714" i="14" s="1"/>
  <c r="R710" i="14"/>
  <c r="S710" i="14" s="1"/>
  <c r="R717" i="14"/>
  <c r="S717" i="14" s="1"/>
  <c r="R724" i="14"/>
  <c r="S724" i="14" s="1"/>
  <c r="R728" i="14"/>
  <c r="S728" i="14" s="1"/>
  <c r="R700" i="14"/>
  <c r="S700" i="14" s="1"/>
  <c r="R716" i="14"/>
  <c r="S716" i="14" s="1"/>
  <c r="R705" i="14"/>
  <c r="S705" i="14" s="1"/>
  <c r="R712" i="14"/>
  <c r="S712" i="14" s="1"/>
  <c r="R727" i="14"/>
  <c r="S727" i="14" s="1"/>
  <c r="R707" i="14"/>
  <c r="S707" i="14" s="1"/>
  <c r="R709" i="14"/>
  <c r="S709" i="14" s="1"/>
  <c r="R699" i="14"/>
  <c r="S699" i="14" s="1"/>
  <c r="R730" i="14"/>
  <c r="S730" i="14" s="1"/>
  <c r="R726" i="14"/>
  <c r="S726" i="14" s="1"/>
  <c r="R725" i="14"/>
  <c r="S725" i="14" s="1"/>
  <c r="R718" i="14"/>
  <c r="S718" i="14" s="1"/>
  <c r="R723" i="14"/>
  <c r="S723" i="14" s="1"/>
  <c r="R722" i="14"/>
  <c r="S722" i="14" s="1"/>
  <c r="R729" i="14"/>
  <c r="S729" i="14" s="1"/>
  <c r="R711" i="14"/>
  <c r="S711" i="14" s="1"/>
  <c r="R737" i="14"/>
  <c r="S737" i="14" s="1"/>
  <c r="R733" i="14"/>
  <c r="S733" i="14" s="1"/>
  <c r="R741" i="14"/>
  <c r="S741" i="14" s="1"/>
  <c r="R738" i="14"/>
  <c r="S738" i="14" s="1"/>
  <c r="R744" i="14"/>
  <c r="S744" i="14" s="1"/>
  <c r="R742" i="14"/>
  <c r="S742" i="14" s="1"/>
  <c r="R739" i="14"/>
  <c r="S739" i="14" s="1"/>
  <c r="R743" i="14"/>
  <c r="S743" i="14" s="1"/>
  <c r="R745" i="14"/>
  <c r="S745" i="14" s="1"/>
  <c r="R735" i="14"/>
  <c r="S735" i="14" s="1"/>
  <c r="R740" i="14"/>
  <c r="S740" i="14" s="1"/>
  <c r="R731" i="14"/>
  <c r="S731" i="14" s="1"/>
  <c r="R734" i="14"/>
  <c r="S734" i="14" s="1"/>
  <c r="R732" i="14"/>
  <c r="S732" i="14" s="1"/>
  <c r="R736" i="14"/>
  <c r="S736" i="14" s="1"/>
  <c r="R758" i="14"/>
  <c r="S758" i="14" s="1"/>
  <c r="R764" i="14"/>
  <c r="S764" i="14" s="1"/>
  <c r="R761" i="14"/>
  <c r="S761" i="14" s="1"/>
  <c r="R756" i="14"/>
  <c r="S756" i="14" s="1"/>
  <c r="R781" i="14"/>
  <c r="S781" i="14" s="1"/>
  <c r="R748" i="14"/>
  <c r="S748" i="14" s="1"/>
  <c r="R773" i="14"/>
  <c r="S773" i="14" s="1"/>
  <c r="R765" i="14"/>
  <c r="S765" i="14" s="1"/>
  <c r="R763" i="14"/>
  <c r="S763" i="14" s="1"/>
  <c r="R785" i="14"/>
  <c r="S785" i="14" s="1"/>
  <c r="R777" i="14"/>
  <c r="S777" i="14" s="1"/>
  <c r="R772" i="14"/>
  <c r="S772" i="14" s="1"/>
  <c r="R776" i="14"/>
  <c r="S776" i="14" s="1"/>
  <c r="R762" i="14"/>
  <c r="S762" i="14" s="1"/>
  <c r="R769" i="14"/>
  <c r="S769" i="14" s="1"/>
  <c r="R757" i="14"/>
  <c r="S757" i="14" s="1"/>
  <c r="R780" i="14"/>
  <c r="S780" i="14" s="1"/>
  <c r="R774" i="14"/>
  <c r="S774" i="14" s="1"/>
  <c r="R754" i="14"/>
  <c r="S754" i="14" s="1"/>
  <c r="R749" i="14"/>
  <c r="S749" i="14" s="1"/>
  <c r="R766" i="14"/>
  <c r="S766" i="14" s="1"/>
  <c r="R750" i="14"/>
  <c r="S750" i="14" s="1"/>
  <c r="R782" i="14"/>
  <c r="S782" i="14" s="1"/>
  <c r="R746" i="14"/>
  <c r="S746" i="14" s="1"/>
  <c r="R770" i="14"/>
  <c r="S770" i="14" s="1"/>
  <c r="R786" i="14"/>
  <c r="S786" i="14" s="1"/>
  <c r="R752" i="14"/>
  <c r="S752" i="14" s="1"/>
  <c r="R747" i="14"/>
  <c r="S747" i="14" s="1"/>
  <c r="R783" i="14"/>
  <c r="S783" i="14" s="1"/>
  <c r="R755" i="14"/>
  <c r="S755" i="14" s="1"/>
  <c r="R768" i="14"/>
  <c r="S768" i="14" s="1"/>
  <c r="R778" i="14"/>
  <c r="S778" i="14" s="1"/>
  <c r="R753" i="14"/>
  <c r="S753" i="14" s="1"/>
  <c r="R779" i="14"/>
  <c r="S779" i="14" s="1"/>
  <c r="R771" i="14"/>
  <c r="S771" i="14" s="1"/>
  <c r="R784" i="14"/>
  <c r="S784" i="14" s="1"/>
  <c r="R759" i="14"/>
  <c r="S759" i="14" s="1"/>
  <c r="R751" i="14"/>
  <c r="S751" i="14" s="1"/>
  <c r="R760" i="14"/>
  <c r="S760" i="14" s="1"/>
  <c r="R811" i="14"/>
  <c r="S811" i="14" s="1"/>
  <c r="R806" i="14"/>
  <c r="S806" i="14" s="1"/>
  <c r="R791" i="14"/>
  <c r="S791" i="14" s="1"/>
  <c r="R787" i="14"/>
  <c r="S787" i="14" s="1"/>
  <c r="R789" i="14"/>
  <c r="S789" i="14" s="1"/>
  <c r="R790" i="14"/>
  <c r="S790" i="14" s="1"/>
  <c r="R793" i="14"/>
  <c r="S793" i="14" s="1"/>
  <c r="R797" i="14"/>
  <c r="S797" i="14" s="1"/>
  <c r="R807" i="14"/>
  <c r="S807" i="14" s="1"/>
  <c r="R788" i="14"/>
  <c r="S788" i="14" s="1"/>
  <c r="R809" i="14"/>
  <c r="S809" i="14" s="1"/>
  <c r="R792" i="14"/>
  <c r="S792" i="14" s="1"/>
  <c r="R795" i="14"/>
  <c r="S795" i="14" s="1"/>
  <c r="R812" i="14"/>
  <c r="S812" i="14" s="1"/>
  <c r="R794" i="14"/>
  <c r="S794" i="14" s="1"/>
  <c r="R804" i="14"/>
  <c r="S804" i="14" s="1"/>
  <c r="R810" i="14"/>
  <c r="S810" i="14" s="1"/>
  <c r="R803" i="14"/>
  <c r="S803" i="14" s="1"/>
  <c r="R808" i="14"/>
  <c r="S808" i="14" s="1"/>
  <c r="R800" i="14"/>
  <c r="S800" i="14" s="1"/>
  <c r="R805" i="14"/>
  <c r="S805" i="14" s="1"/>
  <c r="R802" i="14"/>
  <c r="S802" i="14" s="1"/>
  <c r="R799" i="14"/>
  <c r="S799" i="14" s="1"/>
  <c r="R796" i="14"/>
  <c r="S796" i="14" s="1"/>
  <c r="R828" i="14"/>
  <c r="S828" i="14" s="1"/>
  <c r="R816" i="14"/>
  <c r="S816" i="14" s="1"/>
  <c r="R823" i="14"/>
  <c r="S823" i="14" s="1"/>
  <c r="R832" i="14"/>
  <c r="S832" i="14" s="1"/>
  <c r="R825" i="14"/>
  <c r="S825" i="14" s="1"/>
  <c r="R821" i="14"/>
  <c r="S821" i="14" s="1"/>
  <c r="R824" i="14"/>
  <c r="S824" i="14" s="1"/>
  <c r="R818" i="14"/>
  <c r="S818" i="14" s="1"/>
  <c r="R820" i="14"/>
  <c r="S820" i="14" s="1"/>
  <c r="R822" i="14"/>
  <c r="S822" i="14" s="1"/>
  <c r="R817" i="14"/>
  <c r="S817" i="14" s="1"/>
  <c r="R827" i="14"/>
  <c r="S827" i="14" s="1"/>
  <c r="R826" i="14"/>
  <c r="S826" i="14" s="1"/>
  <c r="R829" i="14"/>
  <c r="S829" i="14" s="1"/>
  <c r="R813" i="14"/>
  <c r="S813" i="14" s="1"/>
  <c r="R830" i="14"/>
  <c r="S830" i="14" s="1"/>
  <c r="R815" i="14"/>
  <c r="S815" i="14" s="1"/>
  <c r="R833" i="14"/>
  <c r="S833" i="14" s="1"/>
  <c r="R835" i="14"/>
  <c r="S835" i="14" s="1"/>
  <c r="R834" i="14"/>
  <c r="S834" i="14" s="1"/>
  <c r="R838" i="14"/>
  <c r="S838" i="14" s="1"/>
  <c r="R837" i="14"/>
  <c r="S837" i="14" s="1"/>
  <c r="R836" i="14"/>
  <c r="S836" i="14" s="1"/>
  <c r="R846" i="14"/>
  <c r="S846" i="14" s="1"/>
  <c r="R841" i="14"/>
  <c r="S841" i="14" s="1"/>
  <c r="R843" i="14"/>
  <c r="S843" i="14" s="1"/>
  <c r="R839" i="14"/>
  <c r="S839" i="14" s="1"/>
  <c r="R842" i="14"/>
  <c r="S842" i="14" s="1"/>
  <c r="R840" i="14"/>
  <c r="S840" i="14" s="1"/>
  <c r="R844" i="14"/>
  <c r="S844" i="14" s="1"/>
  <c r="R873" i="14"/>
  <c r="S873" i="14" s="1"/>
  <c r="R864" i="14"/>
  <c r="S864" i="14" s="1"/>
  <c r="R897" i="14"/>
  <c r="S897" i="14" s="1"/>
  <c r="R858" i="14"/>
  <c r="S858" i="14" s="1"/>
  <c r="R885" i="14"/>
  <c r="S885" i="14" s="1"/>
  <c r="R882" i="14"/>
  <c r="S882" i="14" s="1"/>
  <c r="R869" i="14"/>
  <c r="S869" i="14" s="1"/>
  <c r="R880" i="14"/>
  <c r="S880" i="14" s="1"/>
  <c r="R854" i="14"/>
  <c r="S854" i="14" s="1"/>
  <c r="R888" i="14"/>
  <c r="S888" i="14" s="1"/>
  <c r="R876" i="14"/>
  <c r="S876" i="14" s="1"/>
  <c r="R886" i="14"/>
  <c r="S886" i="14" s="1"/>
  <c r="R894" i="14"/>
  <c r="S894" i="14" s="1"/>
  <c r="R884" i="14"/>
  <c r="S884" i="14" s="1"/>
  <c r="R879" i="14"/>
  <c r="S879" i="14" s="1"/>
  <c r="R874" i="14"/>
  <c r="S874" i="14" s="1"/>
  <c r="R906" i="14"/>
  <c r="S906" i="14" s="1"/>
  <c r="R851" i="14"/>
  <c r="S851" i="14" s="1"/>
  <c r="R902" i="14"/>
  <c r="S902" i="14" s="1"/>
  <c r="R887" i="14"/>
  <c r="S887" i="14" s="1"/>
  <c r="R891" i="14"/>
  <c r="S891" i="14" s="1"/>
  <c r="R850" i="14"/>
  <c r="S850" i="14" s="1"/>
  <c r="R862" i="14"/>
  <c r="S862" i="14" s="1"/>
  <c r="R889" i="14"/>
  <c r="S889" i="14" s="1"/>
  <c r="R890" i="14"/>
  <c r="S890" i="14" s="1"/>
  <c r="R901" i="14"/>
  <c r="S901" i="14" s="1"/>
  <c r="R898" i="14"/>
  <c r="S898" i="14" s="1"/>
  <c r="R881" i="14"/>
  <c r="S881" i="14" s="1"/>
  <c r="R868" i="14"/>
  <c r="S868" i="14" s="1"/>
  <c r="R865" i="14"/>
  <c r="S865" i="14" s="1"/>
  <c r="R899" i="14"/>
  <c r="S899" i="14" s="1"/>
  <c r="R883" i="14"/>
  <c r="S883" i="14" s="1"/>
  <c r="R904" i="14"/>
  <c r="S904" i="14" s="1"/>
  <c r="R907" i="14"/>
  <c r="S907" i="14" s="1"/>
  <c r="R847" i="14"/>
  <c r="S847" i="14" s="1"/>
  <c r="R893" i="14"/>
  <c r="S893" i="14" s="1"/>
  <c r="R871" i="14"/>
  <c r="S871" i="14" s="1"/>
  <c r="R848" i="14"/>
  <c r="S848" i="14" s="1"/>
  <c r="R900" i="14"/>
  <c r="S900" i="14" s="1"/>
  <c r="R870" i="14"/>
  <c r="S870" i="14" s="1"/>
  <c r="R859" i="14"/>
  <c r="S859" i="14" s="1"/>
  <c r="R895" i="14"/>
  <c r="S895" i="14" s="1"/>
  <c r="R877" i="14"/>
  <c r="S877" i="14" s="1"/>
  <c r="R875" i="14"/>
  <c r="S875" i="14" s="1"/>
  <c r="R853" i="14"/>
  <c r="S853" i="14" s="1"/>
  <c r="R905" i="14"/>
  <c r="S905" i="14" s="1"/>
  <c r="R860" i="14"/>
  <c r="S860" i="14" s="1"/>
  <c r="R892" i="14"/>
  <c r="S892" i="14" s="1"/>
  <c r="R852" i="14"/>
  <c r="S852" i="14" s="1"/>
  <c r="R866" i="14"/>
  <c r="S866" i="14" s="1"/>
  <c r="R863" i="14"/>
  <c r="S863" i="14" s="1"/>
  <c r="R855" i="14"/>
  <c r="S855" i="14" s="1"/>
  <c r="R872" i="14"/>
  <c r="S872" i="14" s="1"/>
  <c r="R878" i="14"/>
  <c r="S878" i="14" s="1"/>
  <c r="R867" i="14"/>
  <c r="S867" i="14" s="1"/>
  <c r="R903" i="14"/>
  <c r="S903" i="14" s="1"/>
  <c r="R896" i="14"/>
  <c r="S896" i="14" s="1"/>
  <c r="R861" i="14"/>
  <c r="S861" i="14" s="1"/>
  <c r="R857" i="14"/>
  <c r="S857" i="14" s="1"/>
  <c r="R849" i="14"/>
  <c r="S849" i="14" s="1"/>
  <c r="R910" i="14"/>
  <c r="S910" i="14" s="1"/>
  <c r="R914" i="14"/>
  <c r="S914" i="14" s="1"/>
  <c r="R912" i="14"/>
  <c r="S912" i="14" s="1"/>
  <c r="R909" i="14"/>
  <c r="S909" i="14" s="1"/>
  <c r="R911" i="14"/>
  <c r="S911" i="14" s="1"/>
  <c r="R908" i="14"/>
  <c r="S908" i="14" s="1"/>
  <c r="R913" i="14"/>
  <c r="S913" i="14" s="1"/>
  <c r="R917" i="14"/>
  <c r="S917" i="14" s="1"/>
  <c r="R918" i="14"/>
  <c r="S918" i="14" s="1"/>
  <c r="R915" i="14"/>
  <c r="S915" i="14" s="1"/>
  <c r="R919" i="14"/>
  <c r="S919" i="14" s="1"/>
  <c r="R916" i="14"/>
  <c r="S916" i="14" s="1"/>
  <c r="R920" i="14"/>
  <c r="S920" i="14" s="1"/>
  <c r="R922" i="14"/>
  <c r="S922" i="14" s="1"/>
  <c r="R928" i="14"/>
  <c r="S928" i="14" s="1"/>
  <c r="R931" i="14"/>
  <c r="S931" i="14" s="1"/>
  <c r="R926" i="14"/>
  <c r="S926" i="14" s="1"/>
  <c r="R924" i="14"/>
  <c r="S924" i="14" s="1"/>
  <c r="R923" i="14"/>
  <c r="S923" i="14" s="1"/>
  <c r="R930" i="14"/>
  <c r="S930" i="14" s="1"/>
  <c r="R929" i="14"/>
  <c r="S929" i="14" s="1"/>
  <c r="R925" i="14"/>
  <c r="S925" i="14" s="1"/>
  <c r="R921" i="14"/>
  <c r="S921" i="14" s="1"/>
  <c r="R927" i="14"/>
  <c r="S927" i="14" s="1"/>
  <c r="R951" i="14"/>
  <c r="S951" i="14" s="1"/>
  <c r="R947" i="14"/>
  <c r="S947" i="14" s="1"/>
  <c r="R937" i="14"/>
  <c r="S937" i="14" s="1"/>
  <c r="R973" i="14"/>
  <c r="S973" i="14" s="1"/>
  <c r="R948" i="14"/>
  <c r="S948" i="14" s="1"/>
  <c r="R942" i="14"/>
  <c r="S942" i="14" s="1"/>
  <c r="R949" i="14"/>
  <c r="S949" i="14" s="1"/>
  <c r="R936" i="14"/>
  <c r="S936" i="14" s="1"/>
  <c r="R971" i="14"/>
  <c r="S971" i="14" s="1"/>
  <c r="R941" i="14"/>
  <c r="S941" i="14" s="1"/>
  <c r="R954" i="14"/>
  <c r="S954" i="14" s="1"/>
  <c r="R956" i="14"/>
  <c r="S956" i="14" s="1"/>
  <c r="R945" i="14"/>
  <c r="S945" i="14" s="1"/>
  <c r="R974" i="14"/>
  <c r="S974" i="14" s="1"/>
  <c r="R955" i="14"/>
  <c r="S955" i="14" s="1"/>
  <c r="R969" i="14"/>
  <c r="S969" i="14" s="1"/>
  <c r="R944" i="14"/>
  <c r="S944" i="14" s="1"/>
  <c r="R938" i="14"/>
  <c r="S938" i="14" s="1"/>
  <c r="R943" i="14"/>
  <c r="S943" i="14" s="1"/>
  <c r="R940" i="14"/>
  <c r="S940" i="14" s="1"/>
  <c r="R970" i="14"/>
  <c r="S970" i="14" s="1"/>
  <c r="R934" i="14"/>
  <c r="S934" i="14" s="1"/>
  <c r="R953" i="14"/>
  <c r="S953" i="14" s="1"/>
  <c r="R972" i="14"/>
  <c r="S972" i="14" s="1"/>
  <c r="R961" i="14"/>
  <c r="S961" i="14" s="1"/>
  <c r="R932" i="14"/>
  <c r="S932" i="14" s="1"/>
  <c r="R966" i="14"/>
  <c r="S966" i="14" s="1"/>
  <c r="R939" i="14"/>
  <c r="S939" i="14" s="1"/>
  <c r="R962" i="14"/>
  <c r="S962" i="14" s="1"/>
  <c r="R946" i="14"/>
  <c r="S946" i="14" s="1"/>
  <c r="R963" i="14"/>
  <c r="S963" i="14" s="1"/>
  <c r="R952" i="14"/>
  <c r="S952" i="14" s="1"/>
  <c r="R968" i="14"/>
  <c r="S968" i="14" s="1"/>
  <c r="R975" i="14"/>
  <c r="S975" i="14" s="1"/>
  <c r="R933" i="14"/>
  <c r="S933" i="14" s="1"/>
  <c r="R957" i="14"/>
  <c r="S957" i="14" s="1"/>
  <c r="R950" i="14"/>
  <c r="S950" i="14" s="1"/>
  <c r="R967" i="14"/>
  <c r="S967" i="14" s="1"/>
  <c r="R959" i="14"/>
  <c r="S959" i="14" s="1"/>
  <c r="R935" i="14"/>
  <c r="S935" i="14" s="1"/>
  <c r="R991" i="14"/>
  <c r="S991" i="14" s="1"/>
  <c r="R979" i="14"/>
  <c r="S979" i="14" s="1"/>
  <c r="R989" i="14"/>
  <c r="S989" i="14" s="1"/>
  <c r="R982" i="14"/>
  <c r="S982" i="14" s="1"/>
  <c r="R985" i="14"/>
  <c r="S985" i="14" s="1"/>
  <c r="R978" i="14"/>
  <c r="S978" i="14" s="1"/>
  <c r="R980" i="14"/>
  <c r="S980" i="14" s="1"/>
  <c r="R987" i="14"/>
  <c r="S987" i="14" s="1"/>
  <c r="R990" i="14"/>
  <c r="S990" i="14" s="1"/>
  <c r="R986" i="14"/>
  <c r="S986" i="14" s="1"/>
  <c r="R981" i="14"/>
  <c r="S981" i="14" s="1"/>
  <c r="R984" i="14"/>
  <c r="S984" i="14" s="1"/>
  <c r="R983" i="14"/>
  <c r="S983" i="14" s="1"/>
  <c r="R976" i="14"/>
  <c r="S976" i="14" s="1"/>
  <c r="R988" i="14"/>
  <c r="S988" i="14" s="1"/>
  <c r="R977" i="14"/>
  <c r="S977" i="14" s="1"/>
  <c r="R992" i="14"/>
  <c r="S992" i="14" s="1"/>
  <c r="R998" i="14"/>
  <c r="S998" i="14" s="1"/>
  <c r="R993" i="14"/>
  <c r="S993" i="14" s="1"/>
  <c r="R999" i="14"/>
  <c r="S999" i="14" s="1"/>
  <c r="R996" i="14"/>
  <c r="S996" i="14" s="1"/>
  <c r="R994" i="14"/>
  <c r="S994" i="14" s="1"/>
  <c r="R995" i="14"/>
  <c r="S995" i="14" s="1"/>
  <c r="R1026" i="14"/>
  <c r="S1026" i="14" s="1"/>
  <c r="R1010" i="14"/>
  <c r="S1010" i="14" s="1"/>
  <c r="R1016" i="14"/>
  <c r="S1016" i="14" s="1"/>
  <c r="R1058" i="14"/>
  <c r="S1058" i="14" s="1"/>
  <c r="R1062" i="14"/>
  <c r="S1062" i="14" s="1"/>
  <c r="R1067" i="14"/>
  <c r="S1067" i="14" s="1"/>
  <c r="R1017" i="14"/>
  <c r="S1017" i="14" s="1"/>
  <c r="R1012" i="14"/>
  <c r="S1012" i="14" s="1"/>
  <c r="R1014" i="14"/>
  <c r="S1014" i="14" s="1"/>
  <c r="R1061" i="14"/>
  <c r="S1061" i="14" s="1"/>
  <c r="R1008" i="14"/>
  <c r="S1008" i="14" s="1"/>
  <c r="R1063" i="14"/>
  <c r="S1063" i="14" s="1"/>
  <c r="R1043" i="14"/>
  <c r="S1043" i="14" s="1"/>
  <c r="R1047" i="14"/>
  <c r="S1047" i="14" s="1"/>
  <c r="R1048" i="14"/>
  <c r="S1048" i="14" s="1"/>
  <c r="R1066" i="14"/>
  <c r="S1066" i="14" s="1"/>
  <c r="R1027" i="14"/>
  <c r="S1027" i="14" s="1"/>
  <c r="R1018" i="14"/>
  <c r="S1018" i="14" s="1"/>
  <c r="R1013" i="14"/>
  <c r="S1013" i="14" s="1"/>
  <c r="R1064" i="14"/>
  <c r="S1064" i="14" s="1"/>
  <c r="R1042" i="14"/>
  <c r="S1042" i="14" s="1"/>
  <c r="R1059" i="14"/>
  <c r="S1059" i="14" s="1"/>
  <c r="R1060" i="14"/>
  <c r="S1060" i="14" s="1"/>
  <c r="R1029" i="14"/>
  <c r="S1029" i="14" s="1"/>
  <c r="R1055" i="14"/>
  <c r="S1055" i="14" s="1"/>
  <c r="R1021" i="14"/>
  <c r="S1021" i="14" s="1"/>
  <c r="R1011" i="14"/>
  <c r="S1011" i="14" s="1"/>
  <c r="R1015" i="14"/>
  <c r="S1015" i="14" s="1"/>
  <c r="R1002" i="14"/>
  <c r="S1002" i="14" s="1"/>
  <c r="R1057" i="14"/>
  <c r="S1057" i="14" s="1"/>
  <c r="R1028" i="14"/>
  <c r="S1028" i="14" s="1"/>
  <c r="R1065" i="14"/>
  <c r="S1065" i="14" s="1"/>
  <c r="R1009" i="14"/>
  <c r="S1009" i="14" s="1"/>
  <c r="R1032" i="14"/>
  <c r="S1032" i="14" s="1"/>
  <c r="R1006" i="14"/>
  <c r="S1006" i="14" s="1"/>
  <c r="R1030" i="14"/>
  <c r="S1030" i="14" s="1"/>
  <c r="R1019" i="14"/>
  <c r="S1019" i="14" s="1"/>
  <c r="R1050" i="14"/>
  <c r="S1050" i="14" s="1"/>
  <c r="R1044" i="14"/>
  <c r="S1044" i="14" s="1"/>
  <c r="R1023" i="14"/>
  <c r="S1023" i="14" s="1"/>
  <c r="R1003" i="14"/>
  <c r="S1003" i="14" s="1"/>
  <c r="R1068" i="14"/>
  <c r="S1068" i="14" s="1"/>
  <c r="R1033" i="14"/>
  <c r="S1033" i="14" s="1"/>
  <c r="R1056" i="14"/>
  <c r="S1056" i="14" s="1"/>
  <c r="R1004" i="14"/>
  <c r="S1004" i="14" s="1"/>
  <c r="R1000" i="14"/>
  <c r="S1000" i="14" s="1"/>
  <c r="R1022" i="14"/>
  <c r="S1022" i="14" s="1"/>
  <c r="R1025" i="14"/>
  <c r="S1025" i="14" s="1"/>
  <c r="R1001" i="14"/>
  <c r="S1001" i="14" s="1"/>
  <c r="R1053" i="14"/>
  <c r="S1053" i="14" s="1"/>
  <c r="R1007" i="14"/>
  <c r="S1007" i="14" s="1"/>
  <c r="R1051" i="14"/>
  <c r="S1051" i="14" s="1"/>
  <c r="R1054" i="14"/>
  <c r="S1054" i="14" s="1"/>
  <c r="R1005" i="14"/>
  <c r="S1005" i="14" s="1"/>
  <c r="R1046" i="14"/>
  <c r="S1046" i="14" s="1"/>
  <c r="R1041" i="14"/>
  <c r="S1041" i="14" s="1"/>
  <c r="R1069" i="14"/>
  <c r="S1069" i="14" s="1"/>
  <c r="R1020" i="14"/>
  <c r="S1020" i="14" s="1"/>
  <c r="R1039" i="14"/>
  <c r="S1039" i="14" s="1"/>
  <c r="R1036" i="14"/>
  <c r="S1036" i="14" s="1"/>
  <c r="R1034" i="14"/>
  <c r="S1034" i="14" s="1"/>
  <c r="R1049" i="14"/>
  <c r="S1049" i="14" s="1"/>
  <c r="R1040" i="14"/>
  <c r="S1040" i="14" s="1"/>
  <c r="R1024" i="14"/>
  <c r="S1024" i="14" s="1"/>
  <c r="R1102" i="14"/>
  <c r="S1102" i="14" s="1"/>
  <c r="R1078" i="14"/>
  <c r="S1078" i="14" s="1"/>
  <c r="R1076" i="14"/>
  <c r="S1076" i="14" s="1"/>
  <c r="R1080" i="14"/>
  <c r="S1080" i="14" s="1"/>
  <c r="R1089" i="14"/>
  <c r="S1089" i="14" s="1"/>
  <c r="R1109" i="14"/>
  <c r="S1109" i="14" s="1"/>
  <c r="R1092" i="14"/>
  <c r="S1092" i="14" s="1"/>
  <c r="R1082" i="14"/>
  <c r="S1082" i="14" s="1"/>
  <c r="R1094" i="14"/>
  <c r="S1094" i="14" s="1"/>
  <c r="R1070" i="14"/>
  <c r="S1070" i="14" s="1"/>
  <c r="R1077" i="14"/>
  <c r="S1077" i="14" s="1"/>
  <c r="R1079" i="14"/>
  <c r="S1079" i="14" s="1"/>
  <c r="R1072" i="14"/>
  <c r="S1072" i="14" s="1"/>
  <c r="R1099" i="14"/>
  <c r="S1099" i="14" s="1"/>
  <c r="R1081" i="14"/>
  <c r="S1081" i="14" s="1"/>
  <c r="R1116" i="14"/>
  <c r="S1116" i="14" s="1"/>
  <c r="R1091" i="14"/>
  <c r="S1091" i="14" s="1"/>
  <c r="R1093" i="14"/>
  <c r="S1093" i="14" s="1"/>
  <c r="R1098" i="14"/>
  <c r="S1098" i="14" s="1"/>
  <c r="R1095" i="14"/>
  <c r="S1095" i="14" s="1"/>
  <c r="R1103" i="14"/>
  <c r="S1103" i="14" s="1"/>
  <c r="R1114" i="14"/>
  <c r="S1114" i="14" s="1"/>
  <c r="R1100" i="14"/>
  <c r="S1100" i="14" s="1"/>
  <c r="R1071" i="14"/>
  <c r="S1071" i="14" s="1"/>
  <c r="R1073" i="14"/>
  <c r="S1073" i="14" s="1"/>
  <c r="R1083" i="14"/>
  <c r="S1083" i="14" s="1"/>
  <c r="R1086" i="14"/>
  <c r="S1086" i="14" s="1"/>
  <c r="R1090" i="14"/>
  <c r="S1090" i="14" s="1"/>
  <c r="R1101" i="14"/>
  <c r="S1101" i="14" s="1"/>
  <c r="R1105" i="14"/>
  <c r="S1105" i="14" s="1"/>
  <c r="R1107" i="14"/>
  <c r="S1107" i="14" s="1"/>
  <c r="R1088" i="14"/>
  <c r="S1088" i="14" s="1"/>
  <c r="R1096" i="14"/>
  <c r="S1096" i="14" s="1"/>
  <c r="R1087" i="14"/>
  <c r="S1087" i="14" s="1"/>
  <c r="R1117" i="14"/>
  <c r="S1117" i="14" s="1"/>
  <c r="R1115" i="14"/>
  <c r="S1115" i="14" s="1"/>
  <c r="R1084" i="14"/>
  <c r="S1084" i="14" s="1"/>
  <c r="R1074" i="14"/>
  <c r="S1074" i="14" s="1"/>
  <c r="R1108" i="14"/>
  <c r="S1108" i="14" s="1"/>
  <c r="R1110" i="14"/>
  <c r="S1110" i="14" s="1"/>
  <c r="R1097" i="14"/>
  <c r="S1097" i="14" s="1"/>
  <c r="R1106" i="14"/>
  <c r="S1106" i="14" s="1"/>
  <c r="R1075" i="14"/>
  <c r="S1075" i="14" s="1"/>
  <c r="R1113" i="14"/>
  <c r="S1113" i="14" s="1"/>
  <c r="R1118" i="14"/>
  <c r="S1118" i="14" s="1"/>
  <c r="R1123" i="14"/>
  <c r="S1123" i="14" s="1"/>
  <c r="R1121" i="14"/>
  <c r="S1121" i="14" s="1"/>
  <c r="R1122" i="14"/>
  <c r="S1122" i="14" s="1"/>
  <c r="R1119" i="14"/>
  <c r="S1119" i="14" s="1"/>
  <c r="R1127" i="14"/>
  <c r="S1127" i="14" s="1"/>
  <c r="R1124" i="14"/>
  <c r="S1124" i="14" s="1"/>
  <c r="R1128" i="14"/>
  <c r="S1128" i="14" s="1"/>
  <c r="R1125" i="14"/>
  <c r="S1125" i="14" s="1"/>
  <c r="R1126" i="14"/>
  <c r="S1126" i="14" s="1"/>
  <c r="R1120" i="14"/>
  <c r="S1120" i="14" s="1"/>
  <c r="R1129" i="14"/>
  <c r="S1129" i="14" s="1"/>
  <c r="R1136" i="14"/>
  <c r="S1136" i="14" s="1"/>
  <c r="R1138" i="14"/>
  <c r="S1138" i="14" s="1"/>
  <c r="R1133" i="14"/>
  <c r="S1133" i="14" s="1"/>
  <c r="R1140" i="14"/>
  <c r="S1140" i="14" s="1"/>
  <c r="R1144" i="14"/>
  <c r="S1144" i="14" s="1"/>
  <c r="R1135" i="14"/>
  <c r="S1135" i="14" s="1"/>
  <c r="R1150" i="14"/>
  <c r="S1150" i="14" s="1"/>
  <c r="R1141" i="14"/>
  <c r="S1141" i="14" s="1"/>
  <c r="R1134" i="14"/>
  <c r="S1134" i="14" s="1"/>
  <c r="R1146" i="14"/>
  <c r="S1146" i="14" s="1"/>
  <c r="R1131" i="14"/>
  <c r="S1131" i="14" s="1"/>
  <c r="R1139" i="14"/>
  <c r="S1139" i="14" s="1"/>
  <c r="R1130" i="14"/>
  <c r="S1130" i="14" s="1"/>
  <c r="R1142" i="14"/>
  <c r="S1142" i="14" s="1"/>
  <c r="R1147" i="14"/>
  <c r="S1147" i="14" s="1"/>
  <c r="R1151" i="14"/>
  <c r="S1151" i="14" s="1"/>
  <c r="R1132" i="14"/>
  <c r="S1132" i="14" s="1"/>
  <c r="R1149" i="14"/>
  <c r="S1149" i="14" s="1"/>
  <c r="R1148" i="14"/>
  <c r="S1148" i="14" s="1"/>
  <c r="R1143" i="14"/>
  <c r="S1143" i="14" s="1"/>
  <c r="R1152" i="14"/>
  <c r="S1152" i="14" s="1"/>
  <c r="R1145" i="14"/>
  <c r="S1145" i="14" s="1"/>
  <c r="R1173" i="14"/>
  <c r="S1173" i="14" s="1"/>
  <c r="R1190" i="14"/>
  <c r="S1190" i="14" s="1"/>
  <c r="R1159" i="14"/>
  <c r="S1159" i="14" s="1"/>
  <c r="R1209" i="14"/>
  <c r="S1209" i="14" s="1"/>
  <c r="R1169" i="14"/>
  <c r="S1169" i="14" s="1"/>
  <c r="R1154" i="14"/>
  <c r="S1154" i="14" s="1"/>
  <c r="R1171" i="14"/>
  <c r="S1171" i="14" s="1"/>
  <c r="R1180" i="14"/>
  <c r="S1180" i="14" s="1"/>
  <c r="R1163" i="14"/>
  <c r="S1163" i="14" s="1"/>
  <c r="R1161" i="14"/>
  <c r="S1161" i="14" s="1"/>
  <c r="R1175" i="14"/>
  <c r="S1175" i="14" s="1"/>
  <c r="R1206" i="14"/>
  <c r="S1206" i="14" s="1"/>
  <c r="R1160" i="14"/>
  <c r="S1160" i="14" s="1"/>
  <c r="R1204" i="14"/>
  <c r="S1204" i="14" s="1"/>
  <c r="R1170" i="14"/>
  <c r="S1170" i="14" s="1"/>
  <c r="R1172" i="14"/>
  <c r="S1172" i="14" s="1"/>
  <c r="R1167" i="14"/>
  <c r="S1167" i="14" s="1"/>
  <c r="R1181" i="14"/>
  <c r="S1181" i="14" s="1"/>
  <c r="R1193" i="14"/>
  <c r="S1193" i="14" s="1"/>
  <c r="R1176" i="14"/>
  <c r="S1176" i="14" s="1"/>
  <c r="R1188" i="14"/>
  <c r="S1188" i="14" s="1"/>
  <c r="R1177" i="14"/>
  <c r="S1177" i="14" s="1"/>
  <c r="R1155" i="14"/>
  <c r="S1155" i="14" s="1"/>
  <c r="R1192" i="14"/>
  <c r="S1192" i="14" s="1"/>
  <c r="R1178" i="14"/>
  <c r="S1178" i="14" s="1"/>
  <c r="R1191" i="14"/>
  <c r="S1191" i="14" s="1"/>
  <c r="R1184" i="14"/>
  <c r="S1184" i="14" s="1"/>
  <c r="R1174" i="14"/>
  <c r="S1174" i="14" s="1"/>
  <c r="R1182" i="14"/>
  <c r="S1182" i="14" s="1"/>
  <c r="R1179" i="14"/>
  <c r="S1179" i="14" s="1"/>
  <c r="R1164" i="14"/>
  <c r="S1164" i="14" s="1"/>
  <c r="R1207" i="14"/>
  <c r="S1207" i="14" s="1"/>
  <c r="R1198" i="14"/>
  <c r="S1198" i="14" s="1"/>
  <c r="R1157" i="14"/>
  <c r="S1157" i="14" s="1"/>
  <c r="R1189" i="14"/>
  <c r="S1189" i="14" s="1"/>
  <c r="R1208" i="14"/>
  <c r="S1208" i="14" s="1"/>
  <c r="R1186" i="14"/>
  <c r="S1186" i="14" s="1"/>
  <c r="R1165" i="14"/>
  <c r="S1165" i="14" s="1"/>
  <c r="R1183" i="14"/>
  <c r="S1183" i="14" s="1"/>
  <c r="R1185" i="14"/>
  <c r="S1185" i="14" s="1"/>
  <c r="R1197" i="14"/>
  <c r="S1197" i="14" s="1"/>
  <c r="R1168" i="14"/>
  <c r="S1168" i="14" s="1"/>
  <c r="R1166" i="14"/>
  <c r="S1166" i="14" s="1"/>
  <c r="R1205" i="14"/>
  <c r="S1205" i="14" s="1"/>
  <c r="R1187" i="14"/>
  <c r="S1187" i="14" s="1"/>
  <c r="R1194" i="14"/>
  <c r="S1194" i="14" s="1"/>
  <c r="R1199" i="14"/>
  <c r="S1199" i="14" s="1"/>
  <c r="R1196" i="14"/>
  <c r="S1196" i="14" s="1"/>
  <c r="R1156" i="14"/>
  <c r="S1156" i="14" s="1"/>
  <c r="R1158" i="14"/>
  <c r="S1158" i="14" s="1"/>
  <c r="R1231" i="14"/>
  <c r="S1231" i="14" s="1"/>
  <c r="R1230" i="14"/>
  <c r="S1230" i="14" s="1"/>
  <c r="R1213" i="14"/>
  <c r="S1213" i="14" s="1"/>
  <c r="R1242" i="14"/>
  <c r="S1242" i="14" s="1"/>
  <c r="R1240" i="14"/>
  <c r="S1240" i="14" s="1"/>
  <c r="R1256" i="14"/>
  <c r="S1256" i="14" s="1"/>
  <c r="R1234" i="14"/>
  <c r="S1234" i="14" s="1"/>
  <c r="R1245" i="14"/>
  <c r="S1245" i="14" s="1"/>
  <c r="R1219" i="14"/>
  <c r="S1219" i="14" s="1"/>
  <c r="R1226" i="14"/>
  <c r="S1226" i="14" s="1"/>
  <c r="R1248" i="14"/>
  <c r="S1248" i="14" s="1"/>
  <c r="R1237" i="14"/>
  <c r="S1237" i="14" s="1"/>
  <c r="R1247" i="14"/>
  <c r="S1247" i="14" s="1"/>
  <c r="R1241" i="14"/>
  <c r="S1241" i="14" s="1"/>
  <c r="R1222" i="14"/>
  <c r="S1222" i="14" s="1"/>
  <c r="R1250" i="14"/>
  <c r="S1250" i="14" s="1"/>
  <c r="R1233" i="14"/>
  <c r="S1233" i="14" s="1"/>
  <c r="R1243" i="14"/>
  <c r="S1243" i="14" s="1"/>
  <c r="R1236" i="14"/>
  <c r="S1236" i="14" s="1"/>
  <c r="R1253" i="14"/>
  <c r="S1253" i="14" s="1"/>
  <c r="R1216" i="14"/>
  <c r="S1216" i="14" s="1"/>
  <c r="R1232" i="14"/>
  <c r="S1232" i="14" s="1"/>
  <c r="R1246" i="14"/>
  <c r="S1246" i="14" s="1"/>
  <c r="R1212" i="14"/>
  <c r="S1212" i="14" s="1"/>
  <c r="R1228" i="14"/>
  <c r="S1228" i="14" s="1"/>
  <c r="R1261" i="14"/>
  <c r="S1261" i="14" s="1"/>
  <c r="R1249" i="14"/>
  <c r="S1249" i="14" s="1"/>
  <c r="R1238" i="14"/>
  <c r="S1238" i="14" s="1"/>
  <c r="R1244" i="14"/>
  <c r="S1244" i="14" s="1"/>
  <c r="R1227" i="14"/>
  <c r="S1227" i="14" s="1"/>
  <c r="R1259" i="14"/>
  <c r="S1259" i="14" s="1"/>
  <c r="R1220" i="14"/>
  <c r="S1220" i="14" s="1"/>
  <c r="R1260" i="14"/>
  <c r="S1260" i="14" s="1"/>
  <c r="R1251" i="14"/>
  <c r="S1251" i="14" s="1"/>
  <c r="R1257" i="14"/>
  <c r="S1257" i="14" s="1"/>
  <c r="R1254" i="14"/>
  <c r="S1254" i="14" s="1"/>
  <c r="R1224" i="14"/>
  <c r="S1224" i="14" s="1"/>
  <c r="R1221" i="14"/>
  <c r="S1221" i="14" s="1"/>
  <c r="R1263" i="14"/>
  <c r="S1263" i="14" s="1"/>
  <c r="R1225" i="14"/>
  <c r="S1225" i="14" s="1"/>
  <c r="R1235" i="14"/>
  <c r="S1235" i="14" s="1"/>
  <c r="R1258" i="14"/>
  <c r="S1258" i="14" s="1"/>
  <c r="R1223" i="14"/>
  <c r="S1223" i="14" s="1"/>
  <c r="R1262" i="14"/>
  <c r="S1262" i="14" s="1"/>
  <c r="R1215" i="14"/>
  <c r="S1215" i="14" s="1"/>
  <c r="R1252" i="14"/>
  <c r="S1252" i="14" s="1"/>
  <c r="R1214" i="14"/>
  <c r="S1214" i="14" s="1"/>
  <c r="R1239" i="14"/>
  <c r="S1239" i="14" s="1"/>
  <c r="R1255" i="14"/>
  <c r="S1255" i="14" s="1"/>
  <c r="R1217" i="14"/>
  <c r="S1217" i="14" s="1"/>
  <c r="R1229" i="14"/>
  <c r="S1229" i="14" s="1"/>
  <c r="R1210" i="14"/>
  <c r="S1210" i="14" s="1"/>
  <c r="R1218" i="14"/>
  <c r="S1218" i="14" s="1"/>
  <c r="R1264" i="14"/>
  <c r="S1264" i="14" s="1"/>
  <c r="R1265" i="14"/>
  <c r="S1265" i="14" s="1"/>
  <c r="R1266" i="14"/>
  <c r="S1266" i="14" s="1"/>
  <c r="R1267" i="14"/>
  <c r="S1267" i="14" s="1"/>
  <c r="R1275" i="14"/>
  <c r="S1275" i="14" s="1"/>
  <c r="R1286" i="14"/>
  <c r="S1286" i="14" s="1"/>
  <c r="R1279" i="14"/>
  <c r="S1279" i="14" s="1"/>
  <c r="R1276" i="14"/>
  <c r="S1276" i="14" s="1"/>
  <c r="R1289" i="14"/>
  <c r="S1289" i="14" s="1"/>
  <c r="R1282" i="14"/>
  <c r="S1282" i="14" s="1"/>
  <c r="R1280" i="14"/>
  <c r="S1280" i="14" s="1"/>
  <c r="R1287" i="14"/>
  <c r="S1287" i="14" s="1"/>
  <c r="R1278" i="14"/>
  <c r="S1278" i="14" s="1"/>
  <c r="R1271" i="14"/>
  <c r="S1271" i="14" s="1"/>
  <c r="R1273" i="14"/>
  <c r="S1273" i="14" s="1"/>
  <c r="R1283" i="14"/>
  <c r="S1283" i="14" s="1"/>
  <c r="R1285" i="14"/>
  <c r="S1285" i="14" s="1"/>
  <c r="R1268" i="14"/>
  <c r="S1268" i="14" s="1"/>
  <c r="R1269" i="14"/>
  <c r="S1269" i="14" s="1"/>
  <c r="R1281" i="14"/>
  <c r="S1281" i="14" s="1"/>
  <c r="R1288" i="14"/>
  <c r="S1288" i="14" s="1"/>
  <c r="R1284" i="14"/>
  <c r="S1284" i="14" s="1"/>
  <c r="R1277" i="14"/>
  <c r="S1277" i="14" s="1"/>
  <c r="R1270" i="14"/>
  <c r="S1270" i="14" s="1"/>
  <c r="R1272" i="14"/>
  <c r="S1272" i="14" s="1"/>
  <c r="R1292" i="14"/>
  <c r="S1292" i="14" s="1"/>
  <c r="R1291" i="14"/>
  <c r="S1291" i="14" s="1"/>
  <c r="R1293" i="14"/>
  <c r="S1293" i="14" s="1"/>
  <c r="R1290" i="14"/>
  <c r="S1290" i="14" s="1"/>
  <c r="R1294" i="14"/>
  <c r="S1294" i="14" s="1"/>
  <c r="R1302" i="14"/>
  <c r="S1302" i="14" s="1"/>
  <c r="R1298" i="14"/>
  <c r="S1298" i="14" s="1"/>
  <c r="R1299" i="14"/>
  <c r="S1299" i="14" s="1"/>
  <c r="R1312" i="14"/>
  <c r="S1312" i="14" s="1"/>
  <c r="R1315" i="14"/>
  <c r="S1315" i="14" s="1"/>
  <c r="R1324" i="14"/>
  <c r="S1324" i="14" s="1"/>
  <c r="R1303" i="14"/>
  <c r="S1303" i="14" s="1"/>
  <c r="R1305" i="14"/>
  <c r="S1305" i="14" s="1"/>
  <c r="R1326" i="14"/>
  <c r="S1326" i="14" s="1"/>
  <c r="R1325" i="14"/>
  <c r="S1325" i="14" s="1"/>
  <c r="R1306" i="14"/>
  <c r="S1306" i="14" s="1"/>
  <c r="R1322" i="14"/>
  <c r="S1322" i="14" s="1"/>
  <c r="R1300" i="14"/>
  <c r="S1300" i="14" s="1"/>
  <c r="R1304" i="14"/>
  <c r="S1304" i="14" s="1"/>
  <c r="R1296" i="14"/>
  <c r="S1296" i="14" s="1"/>
  <c r="R1307" i="14"/>
  <c r="S1307" i="14" s="1"/>
  <c r="R1316" i="14"/>
  <c r="S1316" i="14" s="1"/>
  <c r="R1317" i="14"/>
  <c r="S1317" i="14" s="1"/>
  <c r="R1321" i="14"/>
  <c r="S1321" i="14" s="1"/>
  <c r="R1314" i="14"/>
  <c r="S1314" i="14" s="1"/>
  <c r="R1301" i="14"/>
  <c r="S1301" i="14" s="1"/>
  <c r="R1310" i="14"/>
  <c r="S1310" i="14" s="1"/>
  <c r="R1318" i="14"/>
  <c r="S1318" i="14" s="1"/>
  <c r="R1320" i="14"/>
  <c r="S1320" i="14" s="1"/>
  <c r="R1313" i="14"/>
  <c r="S1313" i="14" s="1"/>
  <c r="R1308" i="14"/>
  <c r="S1308" i="14" s="1"/>
  <c r="R1311" i="14"/>
  <c r="S1311" i="14" s="1"/>
  <c r="R1323" i="14"/>
  <c r="S1323" i="14" s="1"/>
  <c r="R1403" i="14"/>
  <c r="S1403" i="14" s="1"/>
  <c r="R1363" i="14"/>
  <c r="S1363" i="14" s="1"/>
  <c r="R1349" i="14"/>
  <c r="S1349" i="14" s="1"/>
  <c r="R1343" i="14"/>
  <c r="S1343" i="14" s="1"/>
  <c r="R1353" i="14"/>
  <c r="S1353" i="14" s="1"/>
  <c r="R1357" i="14"/>
  <c r="S1357" i="14" s="1"/>
  <c r="R1346" i="14"/>
  <c r="S1346" i="14" s="1"/>
  <c r="R1386" i="14"/>
  <c r="S1386" i="14" s="1"/>
  <c r="R1328" i="14"/>
  <c r="S1328" i="14" s="1"/>
  <c r="R1400" i="14"/>
  <c r="S1400" i="14" s="1"/>
  <c r="R1359" i="14"/>
  <c r="S1359" i="14" s="1"/>
  <c r="R1396" i="14"/>
  <c r="S1396" i="14" s="1"/>
  <c r="R1395" i="14"/>
  <c r="S1395" i="14" s="1"/>
  <c r="R1348" i="14"/>
  <c r="S1348" i="14" s="1"/>
  <c r="R1355" i="14"/>
  <c r="S1355" i="14" s="1"/>
  <c r="R1338" i="14"/>
  <c r="S1338" i="14" s="1"/>
  <c r="R1405" i="14"/>
  <c r="S1405" i="14" s="1"/>
  <c r="R1380" i="14"/>
  <c r="S1380" i="14" s="1"/>
  <c r="R1340" i="14"/>
  <c r="S1340" i="14" s="1"/>
  <c r="R1337" i="14"/>
  <c r="S1337" i="14" s="1"/>
  <c r="R1384" i="14"/>
  <c r="S1384" i="14" s="1"/>
  <c r="R1356" i="14"/>
  <c r="S1356" i="14" s="1"/>
  <c r="R1401" i="14"/>
  <c r="S1401" i="14" s="1"/>
  <c r="R1342" i="14"/>
  <c r="S1342" i="14" s="1"/>
  <c r="R1364" i="14"/>
  <c r="S1364" i="14" s="1"/>
  <c r="R1347" i="14"/>
  <c r="S1347" i="14" s="1"/>
  <c r="R1334" i="14"/>
  <c r="S1334" i="14" s="1"/>
  <c r="R1358" i="14"/>
  <c r="S1358" i="14" s="1"/>
  <c r="R1392" i="14"/>
  <c r="S1392" i="14" s="1"/>
  <c r="R1360" i="14"/>
  <c r="S1360" i="14" s="1"/>
  <c r="R1404" i="14"/>
  <c r="S1404" i="14" s="1"/>
  <c r="R1350" i="14"/>
  <c r="S1350" i="14" s="1"/>
  <c r="R1394" i="14"/>
  <c r="S1394" i="14" s="1"/>
  <c r="R1335" i="14"/>
  <c r="S1335" i="14" s="1"/>
  <c r="R1406" i="14"/>
  <c r="S1406" i="14" s="1"/>
  <c r="R1381" i="14"/>
  <c r="S1381" i="14" s="1"/>
  <c r="R1351" i="14"/>
  <c r="S1351" i="14" s="1"/>
  <c r="R1397" i="14"/>
  <c r="S1397" i="14" s="1"/>
  <c r="R1376" i="14"/>
  <c r="S1376" i="14" s="1"/>
  <c r="R1373" i="14"/>
  <c r="S1373" i="14" s="1"/>
  <c r="R1366" i="14"/>
  <c r="S1366" i="14" s="1"/>
  <c r="R1383" i="14"/>
  <c r="S1383" i="14" s="1"/>
  <c r="R1362" i="14"/>
  <c r="S1362" i="14" s="1"/>
  <c r="R1329" i="14"/>
  <c r="S1329" i="14" s="1"/>
  <c r="R1393" i="14"/>
  <c r="S1393" i="14" s="1"/>
  <c r="R1361" i="14"/>
  <c r="S1361" i="14" s="1"/>
  <c r="R1398" i="14"/>
  <c r="S1398" i="14" s="1"/>
  <c r="R1339" i="14"/>
  <c r="S1339" i="14" s="1"/>
  <c r="R1387" i="14"/>
  <c r="S1387" i="14" s="1"/>
  <c r="R1382" i="14"/>
  <c r="S1382" i="14" s="1"/>
  <c r="R1375" i="14"/>
  <c r="S1375" i="14" s="1"/>
  <c r="R1367" i="14"/>
  <c r="S1367" i="14" s="1"/>
  <c r="R1402" i="14"/>
  <c r="S1402" i="14" s="1"/>
  <c r="R1336" i="14"/>
  <c r="S1336" i="14" s="1"/>
  <c r="R1331" i="14"/>
  <c r="S1331" i="14" s="1"/>
  <c r="R1327" i="14"/>
  <c r="S1327" i="14" s="1"/>
  <c r="R1407" i="14"/>
  <c r="S1407" i="14" s="1"/>
  <c r="R1341" i="14"/>
  <c r="S1341" i="14" s="1"/>
  <c r="R1365" i="14"/>
  <c r="S1365" i="14" s="1"/>
  <c r="R1344" i="14"/>
  <c r="S1344" i="14" s="1"/>
  <c r="R1374" i="14"/>
  <c r="S1374" i="14" s="1"/>
  <c r="R1352" i="14"/>
  <c r="S1352" i="14" s="1"/>
  <c r="R1378" i="14"/>
  <c r="S1378" i="14" s="1"/>
  <c r="R1385" i="14"/>
  <c r="S1385" i="14" s="1"/>
  <c r="R1369" i="14"/>
  <c r="S1369" i="14" s="1"/>
  <c r="R1368" i="14"/>
  <c r="S1368" i="14" s="1"/>
  <c r="R1332" i="14"/>
  <c r="S1332" i="14" s="1"/>
  <c r="R1370" i="14"/>
  <c r="S1370" i="14" s="1"/>
  <c r="R1408" i="14"/>
  <c r="S1408" i="14" s="1"/>
  <c r="R1379" i="14"/>
  <c r="S1379" i="14" s="1"/>
  <c r="R1345" i="14"/>
  <c r="S1345" i="14" s="1"/>
  <c r="R1390" i="14"/>
  <c r="S1390" i="14" s="1"/>
  <c r="R1333" i="14"/>
  <c r="S1333" i="14" s="1"/>
  <c r="R1391" i="14"/>
  <c r="S1391" i="14" s="1"/>
  <c r="R1377" i="14"/>
  <c r="S1377" i="14" s="1"/>
  <c r="R1330" i="14"/>
  <c r="S1330" i="14" s="1"/>
  <c r="R1399" i="14"/>
  <c r="S1399" i="14" s="1"/>
  <c r="R1412" i="14"/>
  <c r="S1412" i="14" s="1"/>
  <c r="R1410" i="14"/>
  <c r="S1410" i="14" s="1"/>
  <c r="R1413" i="14"/>
  <c r="S1413" i="14" s="1"/>
  <c r="R1411" i="14"/>
  <c r="S1411" i="14" s="1"/>
  <c r="R1414" i="14"/>
  <c r="S1414" i="14" s="1"/>
  <c r="R1417" i="14"/>
  <c r="S1417" i="14" s="1"/>
  <c r="R1416" i="14"/>
  <c r="S1416" i="14" s="1"/>
  <c r="R1425" i="14"/>
  <c r="S1425" i="14" s="1"/>
  <c r="R1459" i="14"/>
  <c r="S1459" i="14" s="1"/>
  <c r="R1421" i="14"/>
  <c r="S1421" i="14" s="1"/>
  <c r="R1423" i="14"/>
  <c r="S1423" i="14" s="1"/>
  <c r="R1436" i="14"/>
  <c r="S1436" i="14" s="1"/>
  <c r="R1457" i="14"/>
  <c r="S1457" i="14" s="1"/>
  <c r="R1435" i="14"/>
  <c r="S1435" i="14" s="1"/>
  <c r="R1446" i="14"/>
  <c r="S1446" i="14" s="1"/>
  <c r="R1428" i="14"/>
  <c r="S1428" i="14" s="1"/>
  <c r="R1450" i="14"/>
  <c r="S1450" i="14" s="1"/>
  <c r="R1432" i="14"/>
  <c r="S1432" i="14" s="1"/>
  <c r="R1434" i="14"/>
  <c r="S1434" i="14" s="1"/>
  <c r="R1439" i="14"/>
  <c r="S1439" i="14" s="1"/>
  <c r="R1433" i="14"/>
  <c r="S1433" i="14" s="1"/>
  <c r="R1418" i="14"/>
  <c r="S1418" i="14" s="1"/>
  <c r="R1452" i="14"/>
  <c r="S1452" i="14" s="1"/>
  <c r="R1430" i="14"/>
  <c r="S1430" i="14" s="1"/>
  <c r="R1443" i="14"/>
  <c r="S1443" i="14" s="1"/>
  <c r="R1420" i="14"/>
  <c r="S1420" i="14" s="1"/>
  <c r="R1437" i="14"/>
  <c r="S1437" i="14" s="1"/>
  <c r="R1426" i="14"/>
  <c r="S1426" i="14" s="1"/>
  <c r="R1431" i="14"/>
  <c r="S1431" i="14" s="1"/>
  <c r="R1427" i="14"/>
  <c r="S1427" i="14" s="1"/>
  <c r="R1429" i="14"/>
  <c r="S1429" i="14" s="1"/>
  <c r="R1445" i="14"/>
  <c r="S1445" i="14" s="1"/>
  <c r="R1458" i="14"/>
  <c r="S1458" i="14" s="1"/>
  <c r="R1424" i="14"/>
  <c r="S1424" i="14" s="1"/>
  <c r="R1440" i="14"/>
  <c r="S1440" i="14" s="1"/>
  <c r="R1451" i="14"/>
  <c r="S1451" i="14" s="1"/>
  <c r="R1444" i="14"/>
  <c r="S1444" i="14" s="1"/>
  <c r="R1422" i="14"/>
  <c r="S1422" i="14" s="1"/>
  <c r="R1419" i="14"/>
  <c r="S1419" i="14" s="1"/>
  <c r="R1454" i="14"/>
  <c r="S1454" i="14" s="1"/>
  <c r="R1442" i="14"/>
  <c r="S1442" i="14" s="1"/>
  <c r="R1447" i="14"/>
  <c r="S1447" i="14" s="1"/>
  <c r="R1448" i="14"/>
  <c r="S1448" i="14" s="1"/>
  <c r="R1441" i="14"/>
  <c r="S1441" i="14" s="1"/>
  <c r="R1449" i="14"/>
  <c r="S1449" i="14" s="1"/>
  <c r="R1456" i="14"/>
  <c r="S1456" i="14" s="1"/>
  <c r="R1455" i="14"/>
  <c r="S1455" i="14" s="1"/>
  <c r="R1438" i="14"/>
  <c r="S1438" i="14" s="1"/>
  <c r="R1461" i="14"/>
  <c r="S1461" i="14" s="1"/>
  <c r="R1460" i="14"/>
  <c r="S1460" i="14" s="1"/>
  <c r="R1462" i="14"/>
  <c r="S1462" i="14" s="1"/>
  <c r="R1463" i="14"/>
  <c r="S1463" i="14" s="1"/>
  <c r="R1500" i="14"/>
  <c r="S1500" i="14" s="1"/>
  <c r="R1464" i="14"/>
  <c r="S1464" i="14" s="1"/>
  <c r="R1488" i="14"/>
  <c r="S1488" i="14" s="1"/>
  <c r="R1493" i="14"/>
  <c r="S1493" i="14" s="1"/>
  <c r="R1465" i="14"/>
  <c r="S1465" i="14" s="1"/>
  <c r="R1492" i="14"/>
  <c r="S1492" i="14" s="1"/>
  <c r="R1474" i="14"/>
  <c r="S1474" i="14" s="1"/>
  <c r="R1471" i="14"/>
  <c r="S1471" i="14" s="1"/>
  <c r="R1494" i="14"/>
  <c r="S1494" i="14" s="1"/>
  <c r="R1482" i="14"/>
  <c r="S1482" i="14" s="1"/>
  <c r="R1501" i="14"/>
  <c r="S1501" i="14" s="1"/>
  <c r="R1485" i="14"/>
  <c r="S1485" i="14" s="1"/>
  <c r="R1503" i="14"/>
  <c r="S1503" i="14" s="1"/>
  <c r="R1475" i="14"/>
  <c r="S1475" i="14" s="1"/>
  <c r="R1476" i="14"/>
  <c r="S1476" i="14" s="1"/>
  <c r="R1478" i="14"/>
  <c r="S1478" i="14" s="1"/>
  <c r="R1495" i="14"/>
  <c r="S1495" i="14" s="1"/>
  <c r="R1496" i="14"/>
  <c r="S1496" i="14" s="1"/>
  <c r="R1480" i="14"/>
  <c r="S1480" i="14" s="1"/>
  <c r="R1498" i="14"/>
  <c r="S1498" i="14" s="1"/>
  <c r="R1486" i="14"/>
  <c r="S1486" i="14" s="1"/>
  <c r="R1504" i="14"/>
  <c r="S1504" i="14" s="1"/>
  <c r="R1467" i="14"/>
  <c r="S1467" i="14" s="1"/>
  <c r="R1490" i="14"/>
  <c r="S1490" i="14" s="1"/>
  <c r="R1479" i="14"/>
  <c r="S1479" i="14" s="1"/>
  <c r="R1477" i="14"/>
  <c r="S1477" i="14" s="1"/>
  <c r="R1499" i="14"/>
  <c r="S1499" i="14" s="1"/>
  <c r="R1468" i="14"/>
  <c r="S1468" i="14" s="1"/>
  <c r="R1483" i="14"/>
  <c r="S1483" i="14" s="1"/>
  <c r="R1497" i="14"/>
  <c r="S1497" i="14" s="1"/>
  <c r="R1470" i="14"/>
  <c r="S1470" i="14" s="1"/>
  <c r="R1502" i="14"/>
  <c r="S1502" i="14" s="1"/>
  <c r="R1531" i="14"/>
  <c r="S1531" i="14" s="1"/>
  <c r="R1513" i="14"/>
  <c r="S1513" i="14" s="1"/>
  <c r="R1518" i="14"/>
  <c r="S1518" i="14" s="1"/>
  <c r="R1529" i="14"/>
  <c r="S1529" i="14" s="1"/>
  <c r="R1536" i="14"/>
  <c r="S1536" i="14" s="1"/>
  <c r="R1525" i="14"/>
  <c r="S1525" i="14" s="1"/>
  <c r="R1508" i="14"/>
  <c r="S1508" i="14" s="1"/>
  <c r="R1511" i="14"/>
  <c r="S1511" i="14" s="1"/>
  <c r="R1527" i="14"/>
  <c r="S1527" i="14" s="1"/>
  <c r="R1533" i="14"/>
  <c r="S1533" i="14" s="1"/>
  <c r="R1537" i="14"/>
  <c r="S1537" i="14" s="1"/>
  <c r="R1523" i="14"/>
  <c r="S1523" i="14" s="1"/>
  <c r="R1507" i="14"/>
  <c r="S1507" i="14" s="1"/>
  <c r="R1541" i="14"/>
  <c r="S1541" i="14" s="1"/>
  <c r="R1540" i="14"/>
  <c r="S1540" i="14" s="1"/>
  <c r="R1532" i="14"/>
  <c r="S1532" i="14" s="1"/>
  <c r="R1534" i="14"/>
  <c r="S1534" i="14" s="1"/>
  <c r="R1514" i="14"/>
  <c r="S1514" i="14" s="1"/>
  <c r="R1524" i="14"/>
  <c r="S1524" i="14" s="1"/>
  <c r="R1505" i="14"/>
  <c r="S1505" i="14" s="1"/>
  <c r="R1528" i="14"/>
  <c r="S1528" i="14" s="1"/>
  <c r="R1509" i="14"/>
  <c r="S1509" i="14" s="1"/>
  <c r="R1519" i="14"/>
  <c r="S1519" i="14" s="1"/>
  <c r="R1506" i="14"/>
  <c r="S1506" i="14" s="1"/>
  <c r="R1516" i="14"/>
  <c r="S1516" i="14" s="1"/>
  <c r="R1512" i="14"/>
  <c r="S1512" i="14" s="1"/>
  <c r="R1526" i="14"/>
  <c r="S1526" i="14" s="1"/>
  <c r="R1530" i="14"/>
  <c r="S1530" i="14" s="1"/>
  <c r="R1520" i="14"/>
  <c r="S1520" i="14" s="1"/>
  <c r="R1538" i="14"/>
  <c r="S1538" i="14" s="1"/>
  <c r="R1535" i="14"/>
  <c r="S1535" i="14" s="1"/>
  <c r="R1521" i="14"/>
  <c r="S1521" i="14" s="1"/>
  <c r="R1517" i="14"/>
  <c r="S1517" i="14" s="1"/>
  <c r="R1510" i="14"/>
  <c r="S1510" i="14" s="1"/>
  <c r="R1539" i="14"/>
  <c r="S1539" i="14" s="1"/>
  <c r="R1555" i="14"/>
  <c r="S1555" i="14" s="1"/>
  <c r="R1551" i="14"/>
  <c r="S1551" i="14" s="1"/>
  <c r="R1556" i="14"/>
  <c r="S1556" i="14" s="1"/>
  <c r="R1546" i="14"/>
  <c r="S1546" i="14" s="1"/>
  <c r="R1543" i="14"/>
  <c r="S1543" i="14" s="1"/>
  <c r="R1544" i="14"/>
  <c r="S1544" i="14" s="1"/>
  <c r="R1550" i="14"/>
  <c r="S1550" i="14" s="1"/>
  <c r="R1553" i="14"/>
  <c r="S1553" i="14" s="1"/>
  <c r="R1542" i="14"/>
  <c r="S1542" i="14" s="1"/>
  <c r="R1548" i="14"/>
  <c r="S1548" i="14" s="1"/>
  <c r="R1547" i="14"/>
  <c r="S1547" i="14" s="1"/>
  <c r="R1549" i="14"/>
  <c r="S1549" i="14" s="1"/>
  <c r="R1554" i="14"/>
  <c r="S1554" i="14" s="1"/>
  <c r="R1552" i="14"/>
  <c r="S1552" i="14" s="1"/>
  <c r="R1545" i="14"/>
  <c r="S1545" i="14" s="1"/>
  <c r="R1559" i="14"/>
  <c r="S1559" i="14" s="1"/>
  <c r="R1558" i="14"/>
  <c r="S1558" i="14" s="1"/>
  <c r="R1560" i="14"/>
  <c r="S1560" i="14" s="1"/>
  <c r="Q1564" i="14"/>
  <c r="BD6" i="15"/>
  <c r="BC6" i="15"/>
  <c r="AK6" i="15"/>
  <c r="AM6" i="15"/>
  <c r="AF6" i="15"/>
  <c r="AE6" i="15"/>
  <c r="H7" i="15"/>
  <c r="H6" i="15"/>
  <c r="AY6" i="15" l="1"/>
  <c r="AX6" i="15"/>
  <c r="AV6" i="15"/>
  <c r="AU6" i="15"/>
  <c r="AT6" i="15"/>
  <c r="AS6" i="15"/>
  <c r="AR6" i="15"/>
  <c r="AQ6" i="15"/>
  <c r="AN6" i="15"/>
  <c r="AL6" i="15"/>
  <c r="AJ6" i="15"/>
  <c r="AG6" i="15"/>
  <c r="AP6" i="15"/>
  <c r="AH6" i="15"/>
  <c r="AI6" i="15"/>
  <c r="AI7" i="15"/>
  <c r="AO7" i="15" s="1"/>
  <c r="T7" i="15"/>
  <c r="T6" i="15"/>
  <c r="BE7" i="15"/>
  <c r="BH7" i="15" s="1"/>
  <c r="BE6" i="15"/>
  <c r="BH6" i="15" s="1"/>
  <c r="AT7" i="15"/>
  <c r="AZ7" i="15" s="1"/>
  <c r="BA7" i="15" l="1"/>
  <c r="BL6" i="15"/>
  <c r="BL7" i="15"/>
  <c r="BF6" i="15"/>
  <c r="BF7" i="15"/>
  <c r="AZ6" i="15"/>
  <c r="BB7" i="15"/>
  <c r="AO6" i="15"/>
  <c r="BO7" i="15" l="1"/>
  <c r="BM7" i="15"/>
  <c r="BG7" i="15"/>
  <c r="BI7" i="15"/>
  <c r="BJ7" i="15" s="1"/>
  <c r="BI6" i="15"/>
  <c r="BJ6" i="15" s="1"/>
  <c r="BG6" i="15"/>
  <c r="BO6" i="15"/>
  <c r="BM6" i="15"/>
  <c r="BB6" i="15"/>
  <c r="BA6" i="15"/>
  <c r="BP7" i="15" l="1"/>
  <c r="BQ7" i="15" s="1"/>
  <c r="BN7" i="15"/>
  <c r="BN6" i="15"/>
  <c r="BP6" i="15"/>
  <c r="BQ6" i="15" s="1"/>
  <c r="BR7" i="15" l="1"/>
  <c r="BS7" i="15" s="1"/>
  <c r="BS6" i="15"/>
  <c r="Q846" i="14"/>
  <c r="Q48" i="14"/>
  <c r="Q32" i="14"/>
  <c r="Q232" i="14"/>
  <c r="Q231" i="14"/>
  <c r="Q1487" i="14"/>
  <c r="Q863" i="14"/>
  <c r="Q116" i="14"/>
  <c r="Q1407" i="14"/>
  <c r="Q1283" i="14"/>
  <c r="Q102" i="14"/>
  <c r="Q729" i="14"/>
  <c r="Q1489" i="14"/>
  <c r="Q286" i="14"/>
  <c r="Q72" i="14"/>
  <c r="Q1409" i="14"/>
  <c r="Q136" i="14"/>
  <c r="Q779" i="14"/>
  <c r="Q1270" i="14"/>
  <c r="Q269" i="14"/>
  <c r="Q143" i="14"/>
  <c r="Q1565" i="14"/>
  <c r="Q194" i="14"/>
  <c r="Q63" i="14"/>
  <c r="Q52" i="14"/>
  <c r="Q181" i="14"/>
  <c r="Q296" i="14"/>
  <c r="Q1108" i="14"/>
  <c r="Q70" i="14"/>
  <c r="Q1440" i="14"/>
  <c r="Q731" i="14"/>
  <c r="Q816" i="14"/>
  <c r="Q1115" i="14"/>
  <c r="Q352" i="14"/>
  <c r="Q1514" i="14"/>
  <c r="Q502" i="14"/>
  <c r="Q555" i="14"/>
  <c r="Q1215" i="14"/>
  <c r="Q119" i="14"/>
  <c r="Q1383" i="14"/>
  <c r="Q225" i="14"/>
  <c r="Q1429" i="14"/>
  <c r="Q1555" i="14"/>
  <c r="Q1451" i="14"/>
  <c r="Q308" i="14"/>
  <c r="Q99" i="14"/>
  <c r="Q127" i="14"/>
  <c r="Q265" i="14"/>
  <c r="Q288" i="14"/>
  <c r="Q522" i="14"/>
  <c r="Q704" i="14"/>
  <c r="Q937" i="14"/>
  <c r="Q999" i="14"/>
  <c r="Q340" i="14"/>
  <c r="Q1157" i="14"/>
  <c r="Q1377" i="14"/>
  <c r="Q925" i="14"/>
  <c r="Q819" i="14"/>
  <c r="Q110" i="14"/>
  <c r="Q465" i="14"/>
  <c r="Q667" i="14"/>
  <c r="Q1174" i="14"/>
  <c r="Q173" i="14"/>
  <c r="Q425" i="14"/>
  <c r="Q1011" i="14"/>
  <c r="Q1005" i="14"/>
  <c r="Q446" i="14"/>
  <c r="Q686" i="14"/>
  <c r="Q1225" i="14"/>
  <c r="Q1143" i="14"/>
  <c r="Q183" i="14"/>
  <c r="Q508" i="14"/>
  <c r="Q1122" i="14"/>
  <c r="Q560" i="14"/>
  <c r="Q665" i="14"/>
  <c r="Q1475" i="14"/>
  <c r="Q486" i="14"/>
  <c r="Q1206" i="14"/>
  <c r="Q1101" i="14"/>
  <c r="Q1477" i="14"/>
  <c r="Q906" i="14"/>
  <c r="Q1056" i="14"/>
  <c r="Q897" i="14"/>
  <c r="Q433" i="14"/>
  <c r="Q935" i="14"/>
  <c r="Q260" i="14"/>
  <c r="Q929" i="14"/>
  <c r="Q354" i="14"/>
  <c r="Q1380" i="14"/>
  <c r="Q609" i="14"/>
  <c r="Q419" i="14"/>
  <c r="Q782" i="14"/>
  <c r="Q1176" i="14"/>
  <c r="Q1088" i="14"/>
  <c r="Q1065" i="14"/>
  <c r="Q1316" i="14"/>
  <c r="Q179" i="14"/>
  <c r="Q1345" i="14"/>
  <c r="Q504" i="14"/>
  <c r="Q1444" i="14"/>
  <c r="Q794" i="14"/>
  <c r="Q849" i="14"/>
  <c r="Q987" i="14"/>
  <c r="Q304" i="14"/>
  <c r="Q812" i="14"/>
  <c r="Q678" i="14"/>
  <c r="Q1506" i="14"/>
  <c r="Q1379" i="14"/>
  <c r="Q1401" i="14"/>
  <c r="Q1070" i="14"/>
  <c r="Q743" i="14"/>
  <c r="Q318" i="14"/>
  <c r="Q551" i="14"/>
  <c r="Q1491" i="14"/>
  <c r="Q971" i="14"/>
  <c r="Q1132" i="14"/>
  <c r="Q1117" i="14"/>
  <c r="Q280" i="14"/>
  <c r="Q488" i="14"/>
  <c r="Q207" i="14"/>
  <c r="Q196" i="14"/>
  <c r="Q1141" i="14"/>
  <c r="Q490" i="14"/>
  <c r="Q690" i="14"/>
  <c r="Q698" i="14"/>
  <c r="Q1094" i="14"/>
  <c r="Q1272" i="14"/>
  <c r="Q623" i="14"/>
  <c r="Q715" i="14"/>
  <c r="Q911" i="14"/>
  <c r="Q251" i="14"/>
  <c r="Q574" i="14"/>
  <c r="Q805" i="14"/>
  <c r="Q671" i="14"/>
  <c r="Q1416" i="14"/>
  <c r="Q562" i="14"/>
  <c r="Q1277" i="14"/>
  <c r="Q67" i="14"/>
  <c r="Q1297" i="14"/>
  <c r="Q1179" i="14"/>
  <c r="Q380" i="14"/>
  <c r="Q1103" i="14"/>
  <c r="Q438" i="14"/>
  <c r="Q1145" i="14"/>
  <c r="Q244" i="14"/>
  <c r="Q1022" i="14"/>
  <c r="Q427" i="14"/>
  <c r="Q209" i="14"/>
  <c r="Q1139" i="14"/>
  <c r="Q1185" i="14"/>
  <c r="Q1083" i="14"/>
  <c r="Q674" i="14"/>
  <c r="Q1164" i="14"/>
  <c r="Q655" i="14"/>
  <c r="Q1333" i="14"/>
  <c r="Q745" i="14"/>
  <c r="Q276" i="14"/>
  <c r="Q282" i="14"/>
  <c r="Q777" i="14"/>
  <c r="Q1547" i="14"/>
  <c r="Q1365" i="14"/>
  <c r="Q1330" i="14"/>
  <c r="Q955" i="14"/>
  <c r="Q1545" i="14"/>
  <c r="Q346" i="14"/>
  <c r="Q830" i="14"/>
  <c r="Q364" i="14"/>
  <c r="Q1311" i="14"/>
  <c r="Q223" i="14"/>
  <c r="Q213" i="14"/>
  <c r="Q21" i="14"/>
  <c r="Q1319" i="14"/>
  <c r="Q1073" i="14"/>
  <c r="Q190" i="14"/>
  <c r="Q872" i="14"/>
  <c r="Q540" i="14"/>
  <c r="Q45" i="14"/>
  <c r="Q604" i="14"/>
  <c r="Q537" i="14"/>
  <c r="Q10" i="14"/>
  <c r="Q305" i="14"/>
  <c r="Q1049" i="14"/>
  <c r="Q1341" i="14"/>
  <c r="Q159" i="14"/>
  <c r="Q1165" i="14"/>
  <c r="Q246" i="14"/>
  <c r="Q1406" i="14"/>
  <c r="Q1387" i="14"/>
  <c r="Q660" i="14"/>
  <c r="Q435" i="14"/>
  <c r="Q1399" i="14"/>
  <c r="Q23" i="14"/>
  <c r="Q258" i="14"/>
  <c r="Q1308" i="14"/>
  <c r="Q300" i="14"/>
  <c r="Q1447" i="14"/>
  <c r="Q407" i="14"/>
  <c r="Q1484" i="14"/>
  <c r="Q713" i="14"/>
  <c r="Q1374" i="14"/>
  <c r="Q373" i="14"/>
  <c r="Q804" i="14"/>
  <c r="Q242" i="14"/>
  <c r="Q640" i="14"/>
  <c r="Q1113" i="14"/>
  <c r="Q248" i="14"/>
  <c r="Q1552" i="14"/>
  <c r="Q1391" i="14"/>
  <c r="Q711" i="14"/>
  <c r="Q684" i="14"/>
  <c r="Q1497" i="14"/>
  <c r="Q1054" i="14"/>
  <c r="Q129" i="14"/>
  <c r="Q153" i="14"/>
  <c r="Q263" i="14"/>
  <c r="Q229" i="14"/>
  <c r="Q1085" i="14"/>
  <c r="Q1203" i="14"/>
  <c r="Q83" i="14"/>
  <c r="Q166" i="14"/>
  <c r="Q1354" i="14"/>
  <c r="Q290" i="14"/>
  <c r="Q1466" i="14"/>
  <c r="Q528" i="14"/>
  <c r="Q798" i="14"/>
  <c r="Q361" i="14"/>
  <c r="Q1274" i="14"/>
  <c r="Q1371" i="14"/>
  <c r="Q845" i="14"/>
  <c r="Q396" i="14"/>
  <c r="Q80" i="14"/>
  <c r="Q1037" i="14"/>
  <c r="Q997" i="14"/>
  <c r="Q283" i="14"/>
  <c r="Q358" i="14"/>
  <c r="Q630" i="14"/>
  <c r="Q74" i="14"/>
  <c r="Q214" i="14"/>
  <c r="Q586" i="14"/>
  <c r="Q326" i="14"/>
  <c r="Q1302" i="14"/>
  <c r="Q947" i="14"/>
  <c r="Q1231" i="14"/>
  <c r="Q750" i="14"/>
  <c r="Q477" i="14"/>
  <c r="Q1129" i="14"/>
  <c r="Q1242" i="14"/>
  <c r="Q979" i="14"/>
  <c r="Q983" i="14"/>
  <c r="Q1253" i="14"/>
  <c r="Q991" i="14"/>
  <c r="Q1245" i="14"/>
  <c r="Q1248" i="14"/>
  <c r="Q1256" i="14"/>
  <c r="Q1226" i="14"/>
  <c r="Q1241" i="14"/>
  <c r="Q1233" i="14"/>
  <c r="Q1236" i="14"/>
  <c r="Q1250" i="14"/>
  <c r="Q789" i="14"/>
  <c r="Q616" i="14"/>
  <c r="Q38" i="14"/>
  <c r="Q672" i="14"/>
  <c r="Q1261" i="14"/>
  <c r="Q973" i="14"/>
  <c r="Q16" i="14"/>
  <c r="Q1459" i="14"/>
  <c r="Q823" i="14"/>
  <c r="Q1421" i="14"/>
  <c r="Q55" i="14"/>
  <c r="Q1259" i="14"/>
  <c r="Q625" i="14"/>
  <c r="Q316" i="14"/>
  <c r="Q1020" i="14"/>
  <c r="Q1464" i="14"/>
  <c r="Q1263" i="14"/>
  <c r="Q1221" i="14"/>
  <c r="Q618" i="14"/>
  <c r="Q882" i="14"/>
  <c r="Q1436" i="14"/>
  <c r="Q294" i="14"/>
  <c r="Q1461" i="14"/>
  <c r="Q741" i="14"/>
  <c r="Q1235" i="14"/>
  <c r="Q43" i="14"/>
  <c r="Q301" i="14"/>
  <c r="Q1291" i="14"/>
  <c r="Q1432" i="14"/>
  <c r="Q1066" i="14"/>
  <c r="Q1080" i="14"/>
  <c r="Q117" i="14"/>
  <c r="Q1018" i="14"/>
  <c r="Q1223" i="14"/>
  <c r="Q1027" i="14"/>
  <c r="Q1359" i="14"/>
  <c r="Q1013" i="14"/>
  <c r="Q1543" i="14"/>
  <c r="Q556" i="14"/>
  <c r="Q1395" i="14"/>
  <c r="Q1161" i="14"/>
  <c r="Q125" i="14"/>
  <c r="Q462" i="14"/>
  <c r="Q1299" i="14"/>
  <c r="Q739" i="14"/>
  <c r="Q575" i="14"/>
  <c r="Q40" i="14"/>
  <c r="Q568" i="14"/>
  <c r="Q570" i="14"/>
  <c r="Q936" i="14"/>
  <c r="Q985" i="14"/>
  <c r="Q1214" i="14"/>
  <c r="Q1305" i="14"/>
  <c r="Q702" i="14"/>
  <c r="Q652" i="14"/>
  <c r="Q1239" i="14"/>
  <c r="Q1171" i="14"/>
  <c r="Q636" i="14"/>
  <c r="Q514" i="14"/>
  <c r="Q1273" i="14"/>
  <c r="Q876" i="14"/>
  <c r="Q25" i="14"/>
  <c r="Q1077" i="14"/>
  <c r="Q1356" i="14"/>
  <c r="Q1347" i="14"/>
  <c r="Q1255" i="14"/>
  <c r="Q993" i="14"/>
  <c r="Q1042" i="14"/>
  <c r="Q747" i="14"/>
  <c r="Q773" i="14"/>
  <c r="Q192" i="14"/>
  <c r="Q1134" i="14"/>
  <c r="Q613" i="14"/>
  <c r="Q1091" i="14"/>
  <c r="Q1537" i="14"/>
  <c r="Q163" i="14"/>
  <c r="Q1128" i="14"/>
  <c r="Q564" i="14"/>
  <c r="Q1060" i="14"/>
  <c r="Q638" i="14"/>
  <c r="Q1541" i="14"/>
  <c r="Q735" i="14"/>
  <c r="Q1147" i="14"/>
  <c r="Q717" i="14"/>
  <c r="Q1029" i="14"/>
  <c r="Q494" i="14"/>
  <c r="Q788" i="14"/>
  <c r="Q566" i="14"/>
  <c r="Q1229" i="14"/>
  <c r="Q1507" i="14"/>
  <c r="Q874" i="14"/>
  <c r="Q310" i="14"/>
  <c r="Q329" i="14"/>
  <c r="Q930" i="14"/>
  <c r="Q834" i="14"/>
  <c r="Q1015" i="14"/>
  <c r="Q1285" i="14"/>
  <c r="Q1350" i="14"/>
  <c r="Q700" i="14"/>
  <c r="Q822" i="14"/>
  <c r="Q1535" i="14"/>
  <c r="Q1501" i="14"/>
  <c r="Q644" i="14"/>
  <c r="Q969" i="14"/>
  <c r="Q1160" i="14"/>
  <c r="Q901" i="14"/>
  <c r="Q868" i="14"/>
  <c r="Q658" i="14"/>
  <c r="Q695" i="14"/>
  <c r="Q766" i="14"/>
  <c r="Q810" i="14"/>
  <c r="Q865" i="14"/>
  <c r="Q1413" i="14"/>
  <c r="Q1170" i="14"/>
  <c r="Q460" i="14"/>
  <c r="Q1335" i="14"/>
  <c r="Q1426" i="14"/>
  <c r="Q619" i="14"/>
  <c r="Q414" i="14"/>
  <c r="Q348" i="14"/>
  <c r="Q908" i="14"/>
  <c r="Q1191" i="14"/>
  <c r="Q634" i="14"/>
  <c r="Q762" i="14"/>
  <c r="Q1532" i="14"/>
  <c r="Q1181" i="14"/>
  <c r="Q532" i="14"/>
  <c r="Q1028" i="14"/>
  <c r="Q402" i="14"/>
  <c r="Q842" i="14"/>
  <c r="Q757" i="14"/>
  <c r="Q1431" i="14"/>
  <c r="Q1193" i="14"/>
  <c r="Q709" i="14"/>
  <c r="Q15" i="14"/>
  <c r="Q870" i="14"/>
  <c r="Q1124" i="14"/>
  <c r="Q792" i="14"/>
  <c r="Q707" i="14"/>
  <c r="Q981" i="14"/>
  <c r="Q479" i="14"/>
  <c r="Q332" i="14"/>
  <c r="Q591" i="14"/>
  <c r="Q1524" i="14"/>
  <c r="Q497" i="14"/>
  <c r="Q320" i="14"/>
  <c r="Q734" i="14"/>
  <c r="Q8" i="14"/>
  <c r="Q19" i="14"/>
  <c r="Q1009" i="14"/>
  <c r="Q840" i="14"/>
  <c r="Q47" i="14"/>
  <c r="Q391" i="14"/>
  <c r="Q1528" i="14"/>
  <c r="Q1362" i="14"/>
  <c r="Q1281" i="14"/>
  <c r="Q1549" i="14"/>
  <c r="Q1323" i="14"/>
  <c r="Q1155" i="14"/>
  <c r="Q749" i="14"/>
  <c r="Q517" i="14"/>
  <c r="Q859" i="14"/>
  <c r="Q506" i="14"/>
  <c r="Q1032" i="14"/>
  <c r="Q736" i="14"/>
  <c r="Q1393" i="14"/>
  <c r="Q453" i="14"/>
  <c r="Q1294" i="14"/>
  <c r="Q500" i="14"/>
  <c r="Q1519" i="14"/>
  <c r="Q1288" i="14"/>
  <c r="Q1509" i="14"/>
  <c r="Q176" i="14"/>
  <c r="Q172" i="14"/>
  <c r="Q495" i="14"/>
  <c r="Q844" i="14"/>
  <c r="Q1361" i="14"/>
  <c r="Q932" i="14"/>
  <c r="Q1411" i="14"/>
  <c r="Q837" i="14"/>
  <c r="Q827" i="14"/>
  <c r="Q852" i="14"/>
  <c r="Q1368" i="14"/>
  <c r="Q442" i="14"/>
  <c r="Q961" i="14"/>
  <c r="Q589" i="14"/>
  <c r="Q545" i="14"/>
  <c r="Q661" i="14"/>
  <c r="Q611" i="14"/>
  <c r="Q1458" i="14"/>
  <c r="Q498" i="14"/>
  <c r="Q60" i="14"/>
  <c r="Q1554" i="14"/>
  <c r="Q582" i="14"/>
  <c r="Q580" i="14"/>
  <c r="Q509" i="14"/>
  <c r="Q853" i="14"/>
  <c r="Q1402" i="14"/>
  <c r="Q338" i="14"/>
  <c r="Q1516" i="14"/>
  <c r="Q1495" i="14"/>
  <c r="Q913" i="14"/>
  <c r="Q966" i="14"/>
  <c r="Q1126" i="14"/>
  <c r="Q312" i="14"/>
  <c r="Q826" i="14"/>
  <c r="Q77" i="14"/>
  <c r="Q892" i="14"/>
  <c r="Q1210" i="14"/>
  <c r="Q493" i="14"/>
  <c r="Q1208" i="14"/>
  <c r="Q1424" i="14"/>
  <c r="Q1040" i="14"/>
  <c r="Q1512" i="14"/>
  <c r="Q451" i="14"/>
  <c r="Q1301" i="14"/>
  <c r="Q688" i="14"/>
  <c r="Q1023" i="14"/>
  <c r="Q1189" i="14"/>
  <c r="Q548" i="14"/>
  <c r="Q335" i="14"/>
  <c r="Q469" i="14"/>
  <c r="Q939" i="14"/>
  <c r="Q400" i="14"/>
  <c r="Q1003" i="14"/>
  <c r="Q836" i="14"/>
  <c r="Q921" i="14"/>
  <c r="Q368" i="14"/>
  <c r="Q1530" i="14"/>
  <c r="Q1526" i="14"/>
  <c r="Q786" i="14"/>
  <c r="Q663" i="14"/>
  <c r="Q1385" i="14"/>
  <c r="Q431" i="14"/>
  <c r="Q553" i="14"/>
  <c r="Q411" i="14"/>
  <c r="Q916" i="14"/>
  <c r="Q484" i="14"/>
  <c r="Q1033" i="14"/>
  <c r="Q437" i="14"/>
  <c r="Q337" i="14"/>
  <c r="Q606" i="14"/>
  <c r="Q808" i="14"/>
  <c r="Q226" i="14"/>
  <c r="Q692" i="14"/>
  <c r="Q36" i="14"/>
  <c r="Q1097" i="14"/>
  <c r="Q682" i="14"/>
  <c r="Q755" i="14"/>
  <c r="Q123" i="14"/>
  <c r="Q1463" i="14"/>
  <c r="Q878" i="14"/>
  <c r="Q151" i="14"/>
  <c r="Q1504" i="14"/>
  <c r="Q1120" i="14"/>
  <c r="Q962" i="14"/>
  <c r="Q1352" i="14"/>
  <c r="Q1000" i="14"/>
  <c r="Q343" i="14"/>
  <c r="Q1183" i="14"/>
  <c r="Q314" i="14"/>
  <c r="Q1422" i="14"/>
  <c r="Q1007" i="14"/>
  <c r="Q867" i="14"/>
  <c r="Q903" i="14"/>
  <c r="Q946" i="14"/>
  <c r="Q298" i="14"/>
  <c r="Q1441" i="14"/>
  <c r="Q474" i="14"/>
  <c r="Q429" i="14"/>
  <c r="Q1025" i="14"/>
  <c r="Q927" i="14"/>
  <c r="Q1187" i="14"/>
  <c r="Q1205" i="14"/>
  <c r="Q409" i="14"/>
  <c r="Q952" i="14"/>
  <c r="Q1479" i="14"/>
  <c r="Q896" i="14"/>
  <c r="Q240" i="14"/>
  <c r="Q968" i="14"/>
  <c r="Q753" i="14"/>
  <c r="Q861" i="14"/>
  <c r="Q632" i="14"/>
  <c r="Q920" i="14"/>
  <c r="Q467" i="14"/>
  <c r="Q725" i="14"/>
  <c r="Q975" i="14"/>
  <c r="Q383" i="14"/>
  <c r="Q1218" i="14"/>
  <c r="Q336" i="14"/>
  <c r="Q1448" i="14"/>
  <c r="Q1499" i="14"/>
  <c r="Q771" i="14"/>
  <c r="Q1520" i="14"/>
  <c r="Q472" i="14"/>
  <c r="Q977" i="14"/>
  <c r="Q221" i="14"/>
  <c r="Q1051" i="14"/>
  <c r="Q417" i="14"/>
  <c r="Q423" i="14"/>
  <c r="Q1046" i="14"/>
  <c r="Q933" i="14"/>
  <c r="Q366" i="14"/>
  <c r="Q1075" i="14"/>
  <c r="Q1267" i="14"/>
  <c r="Q481" i="14"/>
  <c r="Q950" i="14"/>
  <c r="Q784" i="14"/>
  <c r="Q1455" i="14"/>
  <c r="Q723" i="14"/>
  <c r="Q1438" i="14"/>
  <c r="Q334" i="14"/>
  <c r="Q1106" i="14"/>
  <c r="Q857" i="14"/>
  <c r="Q1069" i="14"/>
  <c r="Q1470" i="14"/>
  <c r="Q759" i="14"/>
  <c r="Q1538" i="14"/>
  <c r="Q815" i="14"/>
  <c r="Q370" i="14"/>
  <c r="Q543" i="14"/>
  <c r="Q1196" i="14"/>
  <c r="Q722" i="14"/>
  <c r="Q1034" i="14"/>
  <c r="Q959" i="14"/>
  <c r="Q133" i="14"/>
  <c r="Q106" i="14"/>
  <c r="Q254" i="14"/>
  <c r="Q144" i="14"/>
  <c r="Q234" i="14"/>
  <c r="Q161" i="14"/>
  <c r="Q157" i="14"/>
  <c r="Q53" i="14"/>
  <c r="Q156" i="14"/>
  <c r="Q140" i="14"/>
  <c r="Q322" i="14"/>
  <c r="Q923" i="14"/>
  <c r="Q107" i="14"/>
  <c r="Q92" i="14"/>
  <c r="Q86" i="14"/>
  <c r="Q188" i="14"/>
  <c r="Q101" i="14"/>
  <c r="Q97" i="14"/>
  <c r="Q185" i="14"/>
  <c r="Q168" i="14"/>
  <c r="Q104" i="14"/>
  <c r="Q200" i="14"/>
  <c r="Q198" i="14"/>
  <c r="Q599" i="14"/>
  <c r="Q1339" i="14"/>
  <c r="Q121" i="14"/>
  <c r="Q58" i="14"/>
  <c r="Q202" i="14"/>
  <c r="Q1168" i="14"/>
  <c r="Q1419" i="14"/>
  <c r="Q216" i="14"/>
  <c r="Q112" i="14"/>
  <c r="Q218" i="14"/>
  <c r="Q995" i="14"/>
  <c r="Q253" i="14"/>
  <c r="Q350" i="14"/>
  <c r="Q1493" i="14"/>
  <c r="Q1135" i="14"/>
  <c r="Q593" i="14"/>
  <c r="Q889" i="14"/>
  <c r="Q534" i="14"/>
  <c r="Q578" i="14"/>
  <c r="Q524" i="14"/>
  <c r="Q795" i="14"/>
  <c r="Q642" i="14"/>
  <c r="Q457" i="14"/>
  <c r="Q536" i="14"/>
  <c r="Q1198" i="14"/>
  <c r="Q527" i="14"/>
  <c r="Q648" i="14"/>
  <c r="Q1152" i="14"/>
  <c r="Q802" i="14"/>
  <c r="Q131" i="14"/>
  <c r="Q627" i="14"/>
  <c r="Q13" i="14"/>
  <c r="Q1149" i="14"/>
  <c r="Q29" i="14"/>
  <c r="Q1472" i="14"/>
  <c r="Q441" i="14"/>
  <c r="Q1328" i="14"/>
  <c r="Q1563" i="14"/>
  <c r="Q595" i="14"/>
  <c r="Q721" i="14"/>
  <c r="Q324" i="14"/>
  <c r="Q541" i="14"/>
  <c r="Q1202" i="14"/>
  <c r="Q960" i="14"/>
  <c r="Q1031" i="14"/>
  <c r="Q1035" i="14"/>
  <c r="Q1375" i="14"/>
  <c r="Q1321" i="14"/>
  <c r="Q1331" i="14"/>
  <c r="Q291" i="14"/>
  <c r="Q71" i="14"/>
  <c r="Q800" i="14"/>
  <c r="Q371" i="14"/>
  <c r="Q6" i="14"/>
  <c r="Q988" i="14"/>
  <c r="Q249" i="14"/>
  <c r="Q333" i="14"/>
  <c r="Q1468" i="14"/>
  <c r="Q1370" i="14"/>
  <c r="Q1456" i="14"/>
  <c r="Q1417" i="14"/>
  <c r="Q443" i="14"/>
  <c r="Q257" i="14"/>
  <c r="Q292" i="14"/>
  <c r="Q680" i="14"/>
  <c r="Q271" i="14"/>
  <c r="Q1150" i="14"/>
  <c r="Q1560" i="14"/>
  <c r="Q1118" i="14"/>
  <c r="Q708" i="14"/>
  <c r="Q549" i="14"/>
  <c r="Q379" i="14"/>
  <c r="Q1482" i="14"/>
  <c r="Q1452" i="14"/>
  <c r="Q530" i="14"/>
  <c r="Q455" i="14"/>
  <c r="Q420" i="14"/>
  <c r="Q1265" i="14"/>
  <c r="Q1030" i="14"/>
  <c r="Q1478" i="14"/>
  <c r="Q732" i="14"/>
  <c r="Q645" i="14"/>
  <c r="Q649" i="14"/>
  <c r="Q1486" i="14"/>
  <c r="Q963" i="14"/>
  <c r="Q1001" i="14"/>
  <c r="Q675" i="14"/>
  <c r="Q1264" i="14"/>
  <c r="Q1041" i="14"/>
  <c r="Q220" i="14"/>
  <c r="Q967" i="14"/>
  <c r="Q274" i="14"/>
  <c r="Q696" i="14"/>
  <c r="Q1039" i="14"/>
  <c r="Q1502" i="14"/>
  <c r="Q1211" i="14"/>
  <c r="Q1112" i="14"/>
  <c r="Q1052" i="14"/>
  <c r="Q965" i="14"/>
  <c r="Q719" i="14"/>
  <c r="Q406" i="14"/>
  <c r="Q238" i="14"/>
  <c r="Q482" i="14"/>
  <c r="Q964" i="14"/>
  <c r="Q1201" i="14"/>
  <c r="Q679" i="14"/>
  <c r="Q273" i="14"/>
  <c r="Q529" i="14"/>
  <c r="Q362" i="14"/>
  <c r="Q1038" i="14"/>
  <c r="Q1562" i="14"/>
  <c r="Q1522" i="14"/>
  <c r="Q1162" i="14"/>
  <c r="Q1295" i="14"/>
  <c r="Q1309" i="14"/>
  <c r="Q1515" i="14"/>
  <c r="Q1388" i="14"/>
  <c r="Q34" i="14"/>
  <c r="Q415" i="14"/>
  <c r="Q1473" i="14"/>
  <c r="Q461" i="14"/>
  <c r="Q421" i="14"/>
  <c r="Q831" i="14"/>
  <c r="Q1104" i="14"/>
  <c r="Q56" i="14"/>
  <c r="Q1481" i="14"/>
  <c r="Q775" i="14"/>
  <c r="Q1137" i="14"/>
  <c r="Q1557" i="14"/>
  <c r="Q1453" i="14"/>
  <c r="Q767" i="14"/>
  <c r="Q647" i="14"/>
  <c r="Q357" i="14"/>
  <c r="Q272" i="14"/>
  <c r="Q1045" i="14"/>
  <c r="Q404" i="14"/>
  <c r="Q856" i="14"/>
  <c r="Q1111" i="14"/>
  <c r="Q65" i="14"/>
  <c r="Q1389" i="14"/>
  <c r="Q285" i="14"/>
  <c r="Q1469" i="14"/>
  <c r="Q1200" i="14"/>
  <c r="Q720" i="14"/>
  <c r="Q1195" i="14"/>
  <c r="Q266" i="14"/>
  <c r="Q958" i="14"/>
  <c r="Q814" i="14"/>
  <c r="Q1415" i="14"/>
  <c r="Q801" i="14"/>
  <c r="Q677" i="14"/>
  <c r="Q270" i="14"/>
  <c r="Q1153" i="14"/>
  <c r="Q325" i="14"/>
  <c r="Q82" i="14"/>
  <c r="Q1372" i="14"/>
  <c r="Q239" i="14"/>
  <c r="Q1348" i="14"/>
  <c r="Q1503" i="14"/>
  <c r="Q829" i="14"/>
  <c r="Q635" i="14"/>
  <c r="Q984" i="14"/>
  <c r="Q1121" i="14"/>
  <c r="Q31" i="14"/>
  <c r="Q1355" i="14"/>
  <c r="Q236" i="14"/>
  <c r="Q1521" i="14"/>
  <c r="Q1492" i="14"/>
  <c r="Q848" i="14"/>
  <c r="Q724" i="14"/>
  <c r="Q233" i="14"/>
  <c r="Q1087" i="14"/>
  <c r="Q49" i="14"/>
  <c r="Q1282" i="14"/>
  <c r="Q523" i="14"/>
  <c r="Q1488" i="14"/>
  <c r="Q756" i="14"/>
  <c r="Q408" i="14"/>
  <c r="Q385" i="14"/>
  <c r="Q255" i="14"/>
  <c r="Q838" i="14"/>
  <c r="Q1314" i="14"/>
  <c r="Q888" i="14"/>
  <c r="Q1480" i="14"/>
  <c r="Q571" i="14"/>
  <c r="Q1284" i="14"/>
  <c r="Q1396" i="14"/>
  <c r="Q170" i="14"/>
  <c r="Q785" i="14"/>
  <c r="Q1494" i="14"/>
  <c r="Q881" i="14"/>
  <c r="Q592" i="14"/>
  <c r="Q356" i="14"/>
  <c r="Q780" i="14"/>
  <c r="Q728" i="14"/>
  <c r="Q203" i="14"/>
  <c r="Q769" i="14"/>
  <c r="Q862" i="14"/>
  <c r="Q774" i="14"/>
  <c r="Q641" i="14"/>
  <c r="Q847" i="14"/>
  <c r="Q1485" i="14"/>
  <c r="Q1110" i="14"/>
  <c r="Q1269" i="14"/>
  <c r="Q428" i="14"/>
  <c r="Q1483" i="14"/>
  <c r="Q770" i="14"/>
  <c r="Q268" i="14"/>
  <c r="Q783" i="14"/>
  <c r="Q1408" i="14"/>
  <c r="Q363" i="14"/>
  <c r="Q778" i="14"/>
  <c r="Q369" i="14"/>
  <c r="Q1561" i="14"/>
  <c r="Q1498" i="14"/>
  <c r="Q134" i="14"/>
  <c r="Q95" i="14"/>
  <c r="Q365" i="14"/>
  <c r="Q169" i="14"/>
  <c r="Q463" i="14"/>
  <c r="Q342" i="14"/>
  <c r="Q401" i="14"/>
  <c r="Q1220" i="14"/>
  <c r="Q1173" i="14"/>
  <c r="Q1228" i="14"/>
  <c r="Q1337" i="14"/>
  <c r="Q1213" i="14"/>
  <c r="Q1190" i="14"/>
  <c r="Q1010" i="14"/>
  <c r="Q180" i="14"/>
  <c r="Q931" i="14"/>
  <c r="Q1286" i="14"/>
  <c r="Q1246" i="14"/>
  <c r="Q1016" i="14"/>
  <c r="Q496" i="14"/>
  <c r="Q1078" i="14"/>
  <c r="Q293" i="14"/>
  <c r="Q1102" i="14"/>
  <c r="Q1232" i="14"/>
  <c r="Q693" i="14"/>
  <c r="Q1240" i="14"/>
  <c r="Q1119" i="14"/>
  <c r="Q833" i="14"/>
  <c r="Q685" i="14"/>
  <c r="Q1234" i="14"/>
  <c r="Q1058" i="14"/>
  <c r="Q1529" i="14"/>
  <c r="Q1247" i="14"/>
  <c r="Q317" i="14"/>
  <c r="Q1237" i="14"/>
  <c r="Q1159" i="14"/>
  <c r="Q1219" i="14"/>
  <c r="Q390" i="14"/>
  <c r="Q1363" i="14"/>
  <c r="Q177" i="14"/>
  <c r="Q505" i="14"/>
  <c r="Q155" i="14"/>
  <c r="Q1136" i="14"/>
  <c r="Q33" i="14"/>
  <c r="Q447" i="14"/>
  <c r="Q1222" i="14"/>
  <c r="Q730" i="14"/>
  <c r="Q628" i="14"/>
  <c r="Q89" i="14"/>
  <c r="Q1251" i="14"/>
  <c r="Q602" i="14"/>
  <c r="Q1244" i="14"/>
  <c r="Q1425" i="14"/>
  <c r="Q430" i="14"/>
  <c r="Q811" i="14"/>
  <c r="Q567" i="14"/>
  <c r="Q164" i="14"/>
  <c r="Q1386" i="14"/>
  <c r="Q1360" i="14"/>
  <c r="Q195" i="14"/>
  <c r="Q624" i="14"/>
  <c r="Q738" i="14"/>
  <c r="Q982" i="14"/>
  <c r="Q885" i="14"/>
  <c r="Q1062" i="14"/>
  <c r="Q384" i="14"/>
  <c r="Q521" i="14"/>
  <c r="Q315" i="14"/>
  <c r="Q147" i="14"/>
  <c r="Q1292" i="14"/>
  <c r="Q1216" i="14"/>
  <c r="Q96" i="14"/>
  <c r="Q669" i="14"/>
  <c r="Q1076" i="14"/>
  <c r="Q758" i="14"/>
  <c r="Q516" i="14"/>
  <c r="Q791" i="14"/>
  <c r="Q165" i="14"/>
  <c r="Q917" i="14"/>
  <c r="Q228" i="14"/>
  <c r="Q115" i="14"/>
  <c r="Q88" i="14"/>
  <c r="Q114" i="14"/>
  <c r="Q261" i="14"/>
  <c r="Q1551" i="14"/>
  <c r="Q376" i="14"/>
  <c r="Q1258" i="14"/>
  <c r="Q93" i="14"/>
  <c r="Q1017" i="14"/>
  <c r="Q1513" i="14"/>
  <c r="Q150" i="14"/>
  <c r="Q483" i="14"/>
  <c r="Q787" i="14"/>
  <c r="Q1412" i="14"/>
  <c r="Q864" i="14"/>
  <c r="Q141" i="14"/>
  <c r="Q321" i="14"/>
  <c r="Q615" i="14"/>
  <c r="Q843" i="14"/>
  <c r="Q395" i="14"/>
  <c r="Q1249" i="14"/>
  <c r="Q450" i="14"/>
  <c r="Q547" i="14"/>
  <c r="Q1252" i="14"/>
  <c r="Q1518" i="14"/>
  <c r="Q46" i="14"/>
  <c r="Q1500" i="14"/>
  <c r="Q1057" i="14"/>
  <c r="Q392" i="14"/>
  <c r="Q113" i="14"/>
  <c r="Q1138" i="14"/>
  <c r="Q135" i="14"/>
  <c r="Q764" i="14"/>
  <c r="Q393" i="14"/>
  <c r="Q928" i="14"/>
  <c r="Q1349" i="14"/>
  <c r="Q832" i="14"/>
  <c r="Q765" i="14"/>
  <c r="Q633" i="14"/>
  <c r="Q1266" i="14"/>
  <c r="Q389" i="14"/>
  <c r="Q1156" i="14"/>
  <c r="Q998" i="14"/>
  <c r="Q1014" i="14"/>
  <c r="Q137" i="14"/>
  <c r="Q1384" i="14"/>
  <c r="Q1260" i="14"/>
  <c r="Q1169" i="14"/>
  <c r="Q152" i="14"/>
  <c r="Q1367" i="14"/>
  <c r="Q109" i="14"/>
  <c r="Q432" i="14"/>
  <c r="Q1450" i="14"/>
  <c r="Q1298" i="14"/>
  <c r="Q992" i="14"/>
  <c r="Q601" i="14"/>
  <c r="Q124" i="14"/>
  <c r="Q128" i="14"/>
  <c r="Q1423" i="14"/>
  <c r="Q513" i="14"/>
  <c r="Q1257" i="14"/>
  <c r="Q39" i="14"/>
  <c r="Q1376" i="14"/>
  <c r="Q224" i="14"/>
  <c r="Q1254" i="14"/>
  <c r="Q98" i="14"/>
  <c r="Q1343" i="14"/>
  <c r="Q90" i="14"/>
  <c r="Q1061" i="14"/>
  <c r="Q230" i="14"/>
  <c r="Q761" i="14"/>
  <c r="Q573" i="14"/>
  <c r="Q1008" i="14"/>
  <c r="Q1133" i="14"/>
  <c r="Q594" i="14"/>
  <c r="Q353" i="14"/>
  <c r="Q199" i="14"/>
  <c r="Q132" i="14"/>
  <c r="Q565" i="14"/>
  <c r="Q162" i="14"/>
  <c r="Q149" i="14"/>
  <c r="Q84" i="14"/>
  <c r="Q454" i="14"/>
  <c r="Q841" i="14"/>
  <c r="Q617" i="14"/>
  <c r="Q118" i="14"/>
  <c r="Q1224" i="14"/>
  <c r="Q158" i="14"/>
  <c r="Q650" i="14"/>
  <c r="Q1063" i="14"/>
  <c r="Q1353" i="14"/>
  <c r="Q694" i="14"/>
  <c r="Q1279" i="14"/>
  <c r="Q1357" i="14"/>
  <c r="Q347" i="14"/>
  <c r="Q941" i="14"/>
  <c r="Q1556" i="14"/>
  <c r="Q1435" i="14"/>
  <c r="Q1140" i="14"/>
  <c r="Q1546" i="14"/>
  <c r="Q1047" i="14"/>
  <c r="Q637" i="14"/>
  <c r="Q858" i="14"/>
  <c r="Q1446" i="14"/>
  <c r="Q193" i="14"/>
  <c r="Q7" i="14"/>
  <c r="Q512" i="14"/>
  <c r="Q359" i="14"/>
  <c r="Q44" i="14"/>
  <c r="Q1095" i="14"/>
  <c r="Q1364" i="14"/>
  <c r="Q1123" i="14"/>
  <c r="Q869" i="14"/>
  <c r="Q94" i="14"/>
  <c r="Q520" i="14"/>
  <c r="Q1276" i="14"/>
  <c r="Q85" i="14"/>
  <c r="Q108" i="14"/>
  <c r="Q50" i="14"/>
  <c r="Q1346" i="14"/>
  <c r="Q1290" i="14"/>
  <c r="Q706" i="14"/>
  <c r="Q464" i="14"/>
  <c r="Q533" i="14"/>
  <c r="Q612" i="14"/>
  <c r="Q880" i="14"/>
  <c r="Q744" i="14"/>
  <c r="Q295" i="14"/>
  <c r="Q1536" i="14"/>
  <c r="Q926" i="14"/>
  <c r="Q146" i="14"/>
  <c r="Q525" i="14"/>
  <c r="Q54" i="14"/>
  <c r="Q351" i="14"/>
  <c r="Q942" i="14"/>
  <c r="Q1457" i="14"/>
  <c r="Q1289" i="14"/>
  <c r="Q918" i="14"/>
  <c r="Q1154" i="14"/>
  <c r="Q915" i="14"/>
  <c r="Q1508" i="14"/>
  <c r="Q701" i="14"/>
  <c r="Q1048" i="14"/>
  <c r="Q413" i="14"/>
  <c r="Q654" i="14"/>
  <c r="Q1064" i="14"/>
  <c r="Q61" i="14"/>
  <c r="Q319" i="14"/>
  <c r="Q1476" i="14"/>
  <c r="Q148" i="14"/>
  <c r="Q204" i="14"/>
  <c r="Q664" i="14"/>
  <c r="Q178" i="14"/>
  <c r="Q924" i="14"/>
  <c r="Q949" i="14"/>
  <c r="Q910" i="14"/>
  <c r="Q561" i="14"/>
  <c r="Q1262" i="14"/>
  <c r="Q1525" i="14"/>
  <c r="Q75" i="14"/>
  <c r="Q518" i="14"/>
  <c r="Q1410" i="14"/>
  <c r="Q584" i="14"/>
  <c r="Q891" i="14"/>
  <c r="Q278" i="14"/>
  <c r="Q825" i="14"/>
  <c r="Q191" i="14"/>
  <c r="Q1114" i="14"/>
  <c r="Q130" i="14"/>
  <c r="Q374" i="14"/>
  <c r="Q1428" i="14"/>
  <c r="Q576" i="14"/>
  <c r="Q1186" i="14"/>
  <c r="Q989" i="14"/>
  <c r="Q205" i="14"/>
  <c r="Q1151" i="14"/>
  <c r="Q1405" i="14"/>
  <c r="Q227" i="14"/>
  <c r="Q643" i="14"/>
  <c r="Q835" i="14"/>
  <c r="Q590" i="14"/>
  <c r="Q59" i="14"/>
  <c r="Q1109" i="14"/>
  <c r="Q399" i="14"/>
  <c r="Q610" i="14"/>
  <c r="Q1089" i="14"/>
  <c r="Q1400" i="14"/>
  <c r="Q1517" i="14"/>
  <c r="Q821" i="14"/>
  <c r="Q492" i="14"/>
  <c r="Q579" i="14"/>
  <c r="Q478" i="14"/>
  <c r="Q42" i="14"/>
  <c r="Q597" i="14"/>
  <c r="Q651" i="14"/>
  <c r="Q559" i="14"/>
  <c r="Q1092" i="14"/>
  <c r="Q656" i="14"/>
  <c r="Q1434" i="14"/>
  <c r="Q171" i="14"/>
  <c r="Q1510" i="14"/>
  <c r="Q1544" i="14"/>
  <c r="Q620" i="14"/>
  <c r="Q914" i="14"/>
  <c r="Q854" i="14"/>
  <c r="Q499" i="14"/>
  <c r="Q491" i="14"/>
  <c r="Q1280" i="14"/>
  <c r="Q303" i="14"/>
  <c r="Q1462" i="14"/>
  <c r="Q1465" i="14"/>
  <c r="Q1144" i="14"/>
  <c r="Q120" i="14"/>
  <c r="Q1418" i="14"/>
  <c r="Q1340" i="14"/>
  <c r="Q160" i="14"/>
  <c r="Q1312" i="14"/>
  <c r="Q790" i="14"/>
  <c r="Q66" i="14"/>
  <c r="Q839" i="14"/>
  <c r="Q1558" i="14"/>
  <c r="Q1550" i="14"/>
  <c r="Q793" i="14"/>
  <c r="Q182" i="14"/>
  <c r="Q1082" i="14"/>
  <c r="Q1326" i="14"/>
  <c r="Q475" i="14"/>
  <c r="Q87" i="14"/>
  <c r="Q1439" i="14"/>
  <c r="Q1099" i="14"/>
  <c r="Q1074" i="14"/>
  <c r="Q742" i="14"/>
  <c r="Q1324" i="14"/>
  <c r="Q781" i="14"/>
  <c r="Q598" i="14"/>
  <c r="Q11" i="14"/>
  <c r="Q37" i="14"/>
  <c r="Q307" i="14"/>
  <c r="Q818" i="14"/>
  <c r="Q1100" i="14"/>
  <c r="Q1433" i="14"/>
  <c r="Q824" i="14"/>
  <c r="Q1315" i="14"/>
  <c r="Q1217" i="14"/>
  <c r="Q978" i="14"/>
  <c r="Q30" i="14"/>
  <c r="Q807" i="14"/>
  <c r="Q797" i="14"/>
  <c r="Q980" i="14"/>
  <c r="Q275" i="14"/>
  <c r="Q345" i="14"/>
  <c r="Q1116" i="14"/>
  <c r="Q1511" i="14"/>
  <c r="Q1322" i="14"/>
  <c r="Q122" i="14"/>
  <c r="Q1059" i="14"/>
  <c r="Q550" i="14"/>
  <c r="Q1180" i="14"/>
  <c r="Q703" i="14"/>
  <c r="Q1460" i="14"/>
  <c r="Q1303" i="14"/>
  <c r="Q22" i="14"/>
  <c r="Q1533" i="14"/>
  <c r="Q1072" i="14"/>
  <c r="Q349" i="14"/>
  <c r="Q1306" i="14"/>
  <c r="Q653" i="14"/>
  <c r="Q886" i="14"/>
  <c r="Q600" i="14"/>
  <c r="Q714" i="14"/>
  <c r="Q289" i="14"/>
  <c r="Q990" i="14"/>
  <c r="Q1325" i="14"/>
  <c r="Q1559" i="14"/>
  <c r="Q1287" i="14"/>
  <c r="Q175" i="14"/>
  <c r="Q1342" i="14"/>
  <c r="Q206" i="14"/>
  <c r="Q1430" i="14"/>
  <c r="Q912" i="14"/>
  <c r="Q1358" i="14"/>
  <c r="Q659" i="14"/>
  <c r="Q1163" i="14"/>
  <c r="Q894" i="14"/>
  <c r="Q1278" i="14"/>
  <c r="Q820" i="14"/>
  <c r="Q1443" i="14"/>
  <c r="Q1427" i="14"/>
  <c r="Q41" i="14"/>
  <c r="Q1523" i="14"/>
  <c r="Q954" i="14"/>
  <c r="Q458" i="14"/>
  <c r="Q1081" i="14"/>
  <c r="Q341" i="14"/>
  <c r="Q587" i="14"/>
  <c r="Q763" i="14"/>
  <c r="Q710" i="14"/>
  <c r="Q526" i="14"/>
  <c r="Q596" i="14"/>
  <c r="Q776" i="14"/>
  <c r="Q909" i="14"/>
  <c r="Q974" i="14"/>
  <c r="Q1146" i="14"/>
  <c r="Q259" i="14"/>
  <c r="Q569" i="14"/>
  <c r="Q884" i="14"/>
  <c r="Q26" i="14"/>
  <c r="Q1002" i="14"/>
  <c r="Q418" i="14"/>
  <c r="Q1542" i="14"/>
  <c r="Q1300" i="14"/>
  <c r="Q539" i="14"/>
  <c r="Q1553" i="14"/>
  <c r="Q1437" i="14"/>
  <c r="Q1131" i="14"/>
  <c r="Q1474" i="14"/>
  <c r="Q1096" i="14"/>
  <c r="Q473" i="14"/>
  <c r="Q330" i="14"/>
  <c r="Q639" i="14"/>
  <c r="Q403" i="14"/>
  <c r="Q608" i="14"/>
  <c r="Q1271" i="14"/>
  <c r="Q476" i="14"/>
  <c r="Q17" i="14"/>
  <c r="Q1093" i="14"/>
  <c r="Q1204" i="14"/>
  <c r="Q1334" i="14"/>
  <c r="Q470" i="14"/>
  <c r="Q1392" i="14"/>
  <c r="Q938" i="14"/>
  <c r="Q855" i="14"/>
  <c r="Q879" i="14"/>
  <c r="Q726" i="14"/>
  <c r="Q956" i="14"/>
  <c r="Q1420" i="14"/>
  <c r="Q436" i="14"/>
  <c r="Q1098" i="14"/>
  <c r="Q28" i="14"/>
  <c r="Q501" i="14"/>
  <c r="Q219" i="14"/>
  <c r="Q245" i="14"/>
  <c r="Q456" i="14"/>
  <c r="Q279" i="14"/>
  <c r="Q1130" i="14"/>
  <c r="Q100" i="14"/>
  <c r="Q1175" i="14"/>
  <c r="Q583" i="14"/>
  <c r="Q1055" i="14"/>
  <c r="Q851" i="14"/>
  <c r="Q1021" i="14"/>
  <c r="Q1381" i="14"/>
  <c r="Q552" i="14"/>
  <c r="Q554" i="14"/>
  <c r="Q1268" i="14"/>
  <c r="Q850" i="14"/>
  <c r="Q716" i="14"/>
  <c r="Q1404" i="14"/>
  <c r="Q222" i="14"/>
  <c r="Q1019" i="14"/>
  <c r="Q740" i="14"/>
  <c r="Q64" i="14"/>
  <c r="Q945" i="14"/>
  <c r="Q416" i="14"/>
  <c r="Q919" i="14"/>
  <c r="Q1397" i="14"/>
  <c r="Q287" i="14"/>
  <c r="Q887" i="14"/>
  <c r="Q893" i="14"/>
  <c r="Q212" i="14"/>
  <c r="Q902" i="14"/>
  <c r="Q557" i="14"/>
  <c r="Q944" i="14"/>
  <c r="Q1158" i="14"/>
  <c r="Q1304" i="14"/>
  <c r="Q890" i="14"/>
  <c r="Q18" i="14"/>
  <c r="Q1548" i="14"/>
  <c r="Q986" i="14"/>
  <c r="Q943" i="14"/>
  <c r="Q515" i="14"/>
  <c r="Q907" i="14"/>
  <c r="Q621" i="14"/>
  <c r="Q673" i="14"/>
  <c r="Q1540" i="14"/>
  <c r="Q898" i="14"/>
  <c r="Q1167" i="14"/>
  <c r="Q27" i="14"/>
  <c r="Q1394" i="14"/>
  <c r="Q327" i="14"/>
  <c r="Q189" i="14"/>
  <c r="Q691" i="14"/>
  <c r="Q1307" i="14"/>
  <c r="Q607" i="14"/>
  <c r="Q899" i="14"/>
  <c r="Q1296" i="14"/>
  <c r="Q705" i="14"/>
  <c r="Q299" i="14"/>
  <c r="Q208" i="14"/>
  <c r="Q24" i="14"/>
  <c r="Q751" i="14"/>
  <c r="Q519" i="14"/>
  <c r="Q76" i="14"/>
  <c r="Q1172" i="14"/>
  <c r="Q662" i="14"/>
  <c r="Q211" i="14"/>
  <c r="Q558" i="14"/>
  <c r="Q367" i="14"/>
  <c r="Q883" i="14"/>
  <c r="Q412" i="14"/>
  <c r="Q445" i="14"/>
  <c r="Q331" i="14"/>
  <c r="Q904" i="14"/>
  <c r="Q511" i="14"/>
  <c r="Q681" i="14"/>
  <c r="Q1534" i="14"/>
  <c r="Q631" i="14"/>
  <c r="Q1382" i="14"/>
  <c r="Q241" i="14"/>
  <c r="Q1471" i="14"/>
  <c r="Q603" i="14"/>
  <c r="Q339" i="14"/>
  <c r="Q940" i="14"/>
  <c r="Q605" i="14"/>
  <c r="Q1351" i="14"/>
  <c r="Q1373" i="14"/>
  <c r="Q1178" i="14"/>
  <c r="Q1378" i="14"/>
  <c r="Q970" i="14"/>
  <c r="Q1071" i="14"/>
  <c r="Q754" i="14"/>
  <c r="Q727" i="14"/>
  <c r="Q900" i="14"/>
  <c r="Q410" i="14"/>
  <c r="Q434" i="14"/>
  <c r="Q697" i="14"/>
  <c r="Q35" i="14"/>
  <c r="Q712" i="14"/>
  <c r="Q683" i="14"/>
  <c r="Q297" i="14"/>
  <c r="Q444" i="14"/>
  <c r="Q1366" i="14"/>
  <c r="Q1505" i="14"/>
  <c r="Q382" i="14"/>
  <c r="Q1006" i="14"/>
  <c r="Q1004" i="14"/>
  <c r="Q895" i="14"/>
  <c r="Q1177" i="14"/>
  <c r="Q699" i="14"/>
  <c r="Q535" i="14"/>
  <c r="Q1188" i="14"/>
  <c r="Q487" i="14"/>
  <c r="Q20" i="14"/>
  <c r="Q934" i="14"/>
  <c r="Q1329" i="14"/>
  <c r="Q440" i="14"/>
  <c r="Q507" i="14"/>
  <c r="Q1192" i="14"/>
  <c r="Q817" i="14"/>
  <c r="Q426" i="14"/>
  <c r="Q953" i="14"/>
  <c r="Q1142" i="14"/>
  <c r="Q1090" i="14"/>
  <c r="Q12" i="14"/>
  <c r="Q503" i="14"/>
  <c r="Q626" i="14"/>
  <c r="Q972" i="14"/>
  <c r="Q996" i="14"/>
  <c r="Q1086" i="14"/>
  <c r="Q424" i="14"/>
  <c r="Q1310" i="14"/>
  <c r="Q1327" i="14"/>
  <c r="Q1044" i="14"/>
  <c r="Q670" i="14"/>
  <c r="Q1184" i="14"/>
  <c r="Q243" i="14"/>
  <c r="Q9" i="14"/>
  <c r="Q866" i="14"/>
  <c r="Q877" i="14"/>
  <c r="Q471" i="14"/>
  <c r="Q79" i="14"/>
  <c r="Q126" i="14"/>
  <c r="Q875" i="14"/>
  <c r="Q614" i="14"/>
  <c r="Q646" i="14"/>
  <c r="Q1398" i="14"/>
  <c r="Q247" i="14"/>
  <c r="Q760" i="14"/>
  <c r="Q1369" i="14"/>
  <c r="Q905" i="14"/>
  <c r="Q746" i="14"/>
  <c r="Q281" i="14"/>
  <c r="Q1207" i="14"/>
  <c r="Q1496" i="14"/>
  <c r="Q1182" i="14"/>
  <c r="Q1050" i="14"/>
  <c r="Q666" i="14"/>
  <c r="Q250" i="14"/>
  <c r="Q1445" i="14"/>
  <c r="Q860" i="14"/>
  <c r="Q439" i="14"/>
  <c r="Q355" i="14"/>
  <c r="Q313" i="14"/>
  <c r="Q585" i="14"/>
  <c r="Q622" i="14"/>
  <c r="Q752" i="14"/>
  <c r="Q1442" i="14"/>
  <c r="Q687" i="14"/>
  <c r="Q1068" i="14"/>
  <c r="Q803" i="14"/>
  <c r="Q546" i="14"/>
  <c r="Q1539" i="14"/>
  <c r="Q976" i="14"/>
  <c r="Q1148" i="14"/>
  <c r="Q81" i="14"/>
  <c r="Q689" i="14"/>
  <c r="Q768" i="14"/>
  <c r="Q629" i="14"/>
  <c r="Q62" i="14"/>
  <c r="Q344" i="14"/>
  <c r="Q1084" i="14"/>
  <c r="Q142" i="14"/>
  <c r="Q306" i="14"/>
  <c r="Q1332" i="14"/>
  <c r="Q1318" i="14"/>
  <c r="Q1320" i="14"/>
  <c r="Q256" i="14"/>
  <c r="Q1197" i="14"/>
  <c r="Q262" i="14"/>
  <c r="Q1467" i="14"/>
  <c r="Q1454" i="14"/>
  <c r="Q1313" i="14"/>
  <c r="Q1414" i="14"/>
  <c r="Q51" i="14"/>
  <c r="Q57" i="14"/>
  <c r="Q1490" i="14"/>
  <c r="Q422" i="14"/>
  <c r="Q1449" i="14"/>
  <c r="Q267" i="14"/>
  <c r="Q1166" i="14"/>
  <c r="Q480" i="14"/>
  <c r="Q78" i="14"/>
  <c r="Q69" i="14"/>
  <c r="Q542" i="14"/>
  <c r="Q485" i="14"/>
  <c r="Q1053" i="14"/>
  <c r="Q1194" i="14"/>
  <c r="Q405" i="14"/>
  <c r="Q372" i="14"/>
  <c r="Q323" i="14"/>
  <c r="Q237" i="14"/>
  <c r="Q68" i="14"/>
  <c r="Q676" i="14"/>
  <c r="Q957" i="14"/>
  <c r="Q1199" i="14"/>
  <c r="Q252" i="14"/>
  <c r="Q718" i="14"/>
  <c r="Q1390" i="14"/>
  <c r="Q1036" i="14"/>
  <c r="Q360" i="14"/>
  <c r="Q544" i="14"/>
  <c r="Q799" i="14"/>
  <c r="Q1127" i="14"/>
  <c r="Q187" i="14"/>
  <c r="Q828" i="14"/>
  <c r="Q1230" i="14"/>
  <c r="Q581" i="14"/>
  <c r="Q398" i="14"/>
  <c r="Q1243" i="14"/>
  <c r="Q448" i="14"/>
  <c r="Q1531" i="14"/>
  <c r="Q1067" i="14"/>
  <c r="Q388" i="14"/>
  <c r="Q1238" i="14"/>
  <c r="Q1227" i="14"/>
  <c r="Q1012" i="14"/>
  <c r="Q449" i="14"/>
  <c r="Q948" i="14"/>
  <c r="Q733" i="14"/>
  <c r="Q510" i="14"/>
  <c r="Q386" i="14"/>
  <c r="Q668" i="14"/>
  <c r="Q397" i="14"/>
  <c r="Q377" i="14"/>
  <c r="Q1043" i="14"/>
  <c r="Q657" i="14"/>
  <c r="Q378" i="14"/>
  <c r="Q452" i="14"/>
  <c r="Q1338" i="14"/>
  <c r="Q394" i="14"/>
  <c r="Q328" i="14"/>
  <c r="Q748" i="14"/>
  <c r="Q309" i="14"/>
  <c r="Q809" i="14"/>
  <c r="Q1024" i="14"/>
  <c r="Q1527" i="14"/>
  <c r="Q531" i="14"/>
  <c r="Q1079" i="14"/>
  <c r="Q375" i="14"/>
  <c r="Q311" i="14"/>
  <c r="Q387" i="14"/>
  <c r="Q563" i="14"/>
  <c r="Q468" i="14"/>
  <c r="Q588" i="14"/>
  <c r="Q1293" i="14"/>
  <c r="Q772" i="14"/>
  <c r="Q572" i="14"/>
  <c r="Q466" i="14"/>
  <c r="Q871" i="14"/>
  <c r="Q1107" i="14"/>
  <c r="Q1105" i="14"/>
  <c r="Q1336" i="14"/>
  <c r="Q813" i="14"/>
  <c r="Q91" i="14"/>
  <c r="Q111" i="14"/>
  <c r="Q103" i="14"/>
  <c r="Q235" i="14"/>
  <c r="Q167" i="14"/>
  <c r="Q197" i="14"/>
  <c r="Q105" i="14"/>
  <c r="Q138" i="14"/>
  <c r="Q145" i="14"/>
  <c r="Q210" i="14"/>
  <c r="Q201" i="14"/>
  <c r="Q186" i="14"/>
  <c r="Q139" i="14"/>
  <c r="Q184" i="14"/>
  <c r="Q217" i="14"/>
  <c r="Q215" i="14"/>
  <c r="Q1125" i="14"/>
  <c r="Q994" i="14"/>
  <c r="Q922" i="14"/>
  <c r="Q796" i="14"/>
  <c r="Q577" i="14"/>
  <c r="Q302" i="14"/>
  <c r="Q1026" i="14"/>
  <c r="Q951" i="14"/>
  <c r="Q1275" i="14"/>
  <c r="Q1403" i="14"/>
  <c r="Q737" i="14"/>
  <c r="Q14" i="14"/>
  <c r="Q1212" i="14"/>
  <c r="Q1209" i="14"/>
  <c r="Q174" i="14"/>
  <c r="Q459" i="14"/>
  <c r="Q381" i="14"/>
  <c r="Q154" i="14"/>
  <c r="Q1344" i="14"/>
  <c r="Q264" i="14"/>
  <c r="Q489" i="14"/>
  <c r="Q806" i="14"/>
  <c r="Q873" i="14"/>
  <c r="Q277" i="14"/>
  <c r="Q538" i="14"/>
  <c r="Q1317" i="14"/>
  <c r="Q284" i="14"/>
  <c r="Q73" i="14"/>
  <c r="T32" i="14"/>
  <c r="U32" i="14"/>
  <c r="T232" i="14"/>
  <c r="U232" i="14"/>
  <c r="T231" i="14"/>
  <c r="U231" i="14"/>
  <c r="T1487" i="14"/>
  <c r="U1487" i="14"/>
  <c r="T863" i="14"/>
  <c r="U863" i="14"/>
  <c r="T116" i="14"/>
  <c r="U116" i="14"/>
  <c r="T1407" i="14"/>
  <c r="U1407" i="14"/>
  <c r="T1283" i="14"/>
  <c r="U1283" i="14"/>
  <c r="T102" i="14"/>
  <c r="U102" i="14"/>
  <c r="T729" i="14"/>
  <c r="U729" i="14"/>
  <c r="T1489" i="14"/>
  <c r="U1489" i="14"/>
  <c r="T286" i="14"/>
  <c r="U286" i="14"/>
  <c r="T72" i="14"/>
  <c r="U72" i="14"/>
  <c r="T1409" i="14"/>
  <c r="U1409" i="14"/>
  <c r="T136" i="14"/>
  <c r="U136" i="14"/>
  <c r="T779" i="14"/>
  <c r="U779" i="14"/>
  <c r="T1270" i="14"/>
  <c r="U1270" i="14"/>
  <c r="T269" i="14"/>
  <c r="U269" i="14"/>
  <c r="T143" i="14"/>
  <c r="U143" i="14"/>
  <c r="T1565" i="14"/>
  <c r="U1565" i="14"/>
  <c r="T194" i="14"/>
  <c r="U194" i="14"/>
  <c r="T63" i="14"/>
  <c r="U63" i="14"/>
  <c r="T52" i="14"/>
  <c r="U52" i="14"/>
  <c r="T181" i="14"/>
  <c r="U181" i="14"/>
  <c r="T296" i="14"/>
  <c r="U296" i="14"/>
  <c r="T1108" i="14"/>
  <c r="U1108" i="14"/>
  <c r="T70" i="14"/>
  <c r="U70" i="14"/>
  <c r="T1440" i="14"/>
  <c r="U1440" i="14"/>
  <c r="T731" i="14"/>
  <c r="U731" i="14"/>
  <c r="T816" i="14"/>
  <c r="U816" i="14"/>
  <c r="T1115" i="14"/>
  <c r="U1115" i="14"/>
  <c r="T352" i="14"/>
  <c r="U352" i="14"/>
  <c r="T1514" i="14"/>
  <c r="U1514" i="14"/>
  <c r="T502" i="14"/>
  <c r="U502" i="14"/>
  <c r="T555" i="14"/>
  <c r="U555" i="14"/>
  <c r="T1215" i="14"/>
  <c r="U1215" i="14"/>
  <c r="T119" i="14"/>
  <c r="U119" i="14"/>
  <c r="T1383" i="14"/>
  <c r="U1383" i="14"/>
  <c r="T225" i="14"/>
  <c r="U225" i="14"/>
  <c r="T1429" i="14"/>
  <c r="U1429" i="14"/>
  <c r="T1555" i="14"/>
  <c r="U1555" i="14"/>
  <c r="T1451" i="14"/>
  <c r="U1451" i="14"/>
  <c r="T308" i="14"/>
  <c r="U308" i="14"/>
  <c r="T99" i="14"/>
  <c r="U99" i="14"/>
  <c r="T127" i="14"/>
  <c r="U127" i="14"/>
  <c r="T265" i="14"/>
  <c r="U265" i="14"/>
  <c r="T288" i="14"/>
  <c r="U288" i="14"/>
  <c r="T522" i="14"/>
  <c r="U522" i="14"/>
  <c r="T704" i="14"/>
  <c r="U704" i="14"/>
  <c r="T937" i="14"/>
  <c r="U937" i="14"/>
  <c r="T999" i="14"/>
  <c r="U999" i="14"/>
  <c r="T340" i="14"/>
  <c r="U340" i="14"/>
  <c r="T1157" i="14"/>
  <c r="U1157" i="14"/>
  <c r="T1377" i="14"/>
  <c r="U1377" i="14"/>
  <c r="T925" i="14"/>
  <c r="U925" i="14"/>
  <c r="T819" i="14"/>
  <c r="U819" i="14"/>
  <c r="T110" i="14"/>
  <c r="U110" i="14"/>
  <c r="T465" i="14"/>
  <c r="U465" i="14"/>
  <c r="T667" i="14"/>
  <c r="U667" i="14"/>
  <c r="T1174" i="14"/>
  <c r="U1174" i="14"/>
  <c r="T173" i="14"/>
  <c r="U173" i="14"/>
  <c r="T425" i="14"/>
  <c r="U425" i="14"/>
  <c r="T1011" i="14"/>
  <c r="U1011" i="14"/>
  <c r="T1005" i="14"/>
  <c r="U1005" i="14"/>
  <c r="T446" i="14"/>
  <c r="U446" i="14"/>
  <c r="T686" i="14"/>
  <c r="U686" i="14"/>
  <c r="T1225" i="14"/>
  <c r="U1225" i="14"/>
  <c r="T1143" i="14"/>
  <c r="U1143" i="14"/>
  <c r="T183" i="14"/>
  <c r="U183" i="14"/>
  <c r="T508" i="14"/>
  <c r="U508" i="14"/>
  <c r="T1122" i="14"/>
  <c r="U1122" i="14"/>
  <c r="T560" i="14"/>
  <c r="U560" i="14"/>
  <c r="T665" i="14"/>
  <c r="U665" i="14"/>
  <c r="T1475" i="14"/>
  <c r="U1475" i="14"/>
  <c r="T486" i="14"/>
  <c r="U486" i="14"/>
  <c r="T1206" i="14"/>
  <c r="U1206" i="14"/>
  <c r="T1101" i="14"/>
  <c r="U1101" i="14"/>
  <c r="T1477" i="14"/>
  <c r="U1477" i="14"/>
  <c r="T906" i="14"/>
  <c r="U906" i="14"/>
  <c r="T1056" i="14"/>
  <c r="U1056" i="14"/>
  <c r="T897" i="14"/>
  <c r="U897" i="14"/>
  <c r="T433" i="14"/>
  <c r="U433" i="14"/>
  <c r="T935" i="14"/>
  <c r="U935" i="14"/>
  <c r="T260" i="14"/>
  <c r="U260" i="14"/>
  <c r="T929" i="14"/>
  <c r="U929" i="14"/>
  <c r="T354" i="14"/>
  <c r="U354" i="14"/>
  <c r="T1380" i="14"/>
  <c r="U1380" i="14"/>
  <c r="T609" i="14"/>
  <c r="U609" i="14"/>
  <c r="T419" i="14"/>
  <c r="U419" i="14"/>
  <c r="T782" i="14"/>
  <c r="U782" i="14"/>
  <c r="T1176" i="14"/>
  <c r="U1176" i="14"/>
  <c r="T1088" i="14"/>
  <c r="U1088" i="14"/>
  <c r="T1065" i="14"/>
  <c r="U1065" i="14"/>
  <c r="T1316" i="14"/>
  <c r="U1316" i="14"/>
  <c r="T179" i="14"/>
  <c r="U179" i="14"/>
  <c r="T1345" i="14"/>
  <c r="U1345" i="14"/>
  <c r="T504" i="14"/>
  <c r="U504" i="14"/>
  <c r="T1444" i="14"/>
  <c r="U1444" i="14"/>
  <c r="T794" i="14"/>
  <c r="U794" i="14"/>
  <c r="T849" i="14"/>
  <c r="U849" i="14"/>
  <c r="T987" i="14"/>
  <c r="U987" i="14"/>
  <c r="T304" i="14"/>
  <c r="U304" i="14"/>
  <c r="T812" i="14"/>
  <c r="U812" i="14"/>
  <c r="T678" i="14"/>
  <c r="U678" i="14"/>
  <c r="T1506" i="14"/>
  <c r="U1506" i="14"/>
  <c r="T1379" i="14"/>
  <c r="U1379" i="14"/>
  <c r="T1401" i="14"/>
  <c r="U1401" i="14"/>
  <c r="T1070" i="14"/>
  <c r="U1070" i="14"/>
  <c r="T743" i="14"/>
  <c r="U743" i="14"/>
  <c r="T318" i="14"/>
  <c r="U318" i="14"/>
  <c r="T551" i="14"/>
  <c r="U551" i="14"/>
  <c r="T1491" i="14"/>
  <c r="U1491" i="14"/>
  <c r="T971" i="14"/>
  <c r="U971" i="14"/>
  <c r="T1132" i="14"/>
  <c r="U1132" i="14"/>
  <c r="T1117" i="14"/>
  <c r="U1117" i="14"/>
  <c r="T280" i="14"/>
  <c r="U280" i="14"/>
  <c r="T488" i="14"/>
  <c r="U488" i="14"/>
  <c r="T207" i="14"/>
  <c r="U207" i="14"/>
  <c r="T196" i="14"/>
  <c r="U196" i="14"/>
  <c r="T1141" i="14"/>
  <c r="U1141" i="14"/>
  <c r="T490" i="14"/>
  <c r="U490" i="14"/>
  <c r="T690" i="14"/>
  <c r="U690" i="14"/>
  <c r="T698" i="14"/>
  <c r="U698" i="14"/>
  <c r="T1094" i="14"/>
  <c r="U1094" i="14"/>
  <c r="T1272" i="14"/>
  <c r="U1272" i="14"/>
  <c r="T623" i="14"/>
  <c r="U623" i="14"/>
  <c r="T715" i="14"/>
  <c r="U715" i="14"/>
  <c r="T911" i="14"/>
  <c r="U911" i="14"/>
  <c r="T251" i="14"/>
  <c r="U251" i="14"/>
  <c r="T574" i="14"/>
  <c r="U574" i="14"/>
  <c r="T805" i="14"/>
  <c r="U805" i="14"/>
  <c r="T671" i="14"/>
  <c r="U671" i="14"/>
  <c r="T1416" i="14"/>
  <c r="U1416" i="14"/>
  <c r="T562" i="14"/>
  <c r="U562" i="14"/>
  <c r="T1277" i="14"/>
  <c r="U1277" i="14"/>
  <c r="T67" i="14"/>
  <c r="U67" i="14"/>
  <c r="T1297" i="14"/>
  <c r="U1297" i="14"/>
  <c r="T1179" i="14"/>
  <c r="U1179" i="14"/>
  <c r="T380" i="14"/>
  <c r="U380" i="14"/>
  <c r="T1103" i="14"/>
  <c r="U1103" i="14"/>
  <c r="T438" i="14"/>
  <c r="U438" i="14"/>
  <c r="T1145" i="14"/>
  <c r="U1145" i="14"/>
  <c r="T244" i="14"/>
  <c r="U244" i="14"/>
  <c r="T1022" i="14"/>
  <c r="U1022" i="14"/>
  <c r="T427" i="14"/>
  <c r="U427" i="14"/>
  <c r="T209" i="14"/>
  <c r="U209" i="14"/>
  <c r="T1139" i="14"/>
  <c r="U1139" i="14"/>
  <c r="T1185" i="14"/>
  <c r="U1185" i="14"/>
  <c r="T1083" i="14"/>
  <c r="U1083" i="14"/>
  <c r="T674" i="14"/>
  <c r="U674" i="14"/>
  <c r="T1164" i="14"/>
  <c r="U1164" i="14"/>
  <c r="T655" i="14"/>
  <c r="U655" i="14"/>
  <c r="T1333" i="14"/>
  <c r="U1333" i="14"/>
  <c r="T745" i="14"/>
  <c r="U745" i="14"/>
  <c r="T276" i="14"/>
  <c r="U276" i="14"/>
  <c r="T282" i="14"/>
  <c r="U282" i="14"/>
  <c r="T777" i="14"/>
  <c r="U777" i="14"/>
  <c r="T1547" i="14"/>
  <c r="U1547" i="14"/>
  <c r="T1365" i="14"/>
  <c r="U1365" i="14"/>
  <c r="T1330" i="14"/>
  <c r="U1330" i="14"/>
  <c r="T955" i="14"/>
  <c r="U955" i="14"/>
  <c r="T1545" i="14"/>
  <c r="U1545" i="14"/>
  <c r="T346" i="14"/>
  <c r="U346" i="14"/>
  <c r="T830" i="14"/>
  <c r="U830" i="14"/>
  <c r="T364" i="14"/>
  <c r="U364" i="14"/>
  <c r="T1311" i="14"/>
  <c r="U1311" i="14"/>
  <c r="T223" i="14"/>
  <c r="U223" i="14"/>
  <c r="T213" i="14"/>
  <c r="U213" i="14"/>
  <c r="T21" i="14"/>
  <c r="U21" i="14"/>
  <c r="T1319" i="14"/>
  <c r="U1319" i="14"/>
  <c r="T1073" i="14"/>
  <c r="U1073" i="14"/>
  <c r="T190" i="14"/>
  <c r="U190" i="14"/>
  <c r="T872" i="14"/>
  <c r="U872" i="14"/>
  <c r="T540" i="14"/>
  <c r="U540" i="14"/>
  <c r="T45" i="14"/>
  <c r="U45" i="14"/>
  <c r="T604" i="14"/>
  <c r="U604" i="14"/>
  <c r="T537" i="14"/>
  <c r="U537" i="14"/>
  <c r="T10" i="14"/>
  <c r="U10" i="14"/>
  <c r="T305" i="14"/>
  <c r="U305" i="14"/>
  <c r="T1049" i="14"/>
  <c r="U1049" i="14"/>
  <c r="T1341" i="14"/>
  <c r="U1341" i="14"/>
  <c r="T159" i="14"/>
  <c r="U159" i="14"/>
  <c r="T1165" i="14"/>
  <c r="U1165" i="14"/>
  <c r="T246" i="14"/>
  <c r="U246" i="14"/>
  <c r="T1406" i="14"/>
  <c r="U1406" i="14"/>
  <c r="T1387" i="14"/>
  <c r="U1387" i="14"/>
  <c r="T660" i="14"/>
  <c r="U660" i="14"/>
  <c r="T435" i="14"/>
  <c r="U435" i="14"/>
  <c r="T1399" i="14"/>
  <c r="U1399" i="14"/>
  <c r="T23" i="14"/>
  <c r="U23" i="14"/>
  <c r="T258" i="14"/>
  <c r="U258" i="14"/>
  <c r="T1308" i="14"/>
  <c r="U1308" i="14"/>
  <c r="T300" i="14"/>
  <c r="U300" i="14"/>
  <c r="T1447" i="14"/>
  <c r="U1447" i="14"/>
  <c r="T407" i="14"/>
  <c r="U407" i="14"/>
  <c r="T1484" i="14"/>
  <c r="U1484" i="14"/>
  <c r="T713" i="14"/>
  <c r="U713" i="14"/>
  <c r="T1374" i="14"/>
  <c r="U1374" i="14"/>
  <c r="T373" i="14"/>
  <c r="U373" i="14"/>
  <c r="T804" i="14"/>
  <c r="U804" i="14"/>
  <c r="T242" i="14"/>
  <c r="U242" i="14"/>
  <c r="T640" i="14"/>
  <c r="U640" i="14"/>
  <c r="T1113" i="14"/>
  <c r="U1113" i="14"/>
  <c r="T248" i="14"/>
  <c r="U248" i="14"/>
  <c r="T1552" i="14"/>
  <c r="U1552" i="14"/>
  <c r="T1391" i="14"/>
  <c r="U1391" i="14"/>
  <c r="T711" i="14"/>
  <c r="U711" i="14"/>
  <c r="T684" i="14"/>
  <c r="U684" i="14"/>
  <c r="T1497" i="14"/>
  <c r="U1497" i="14"/>
  <c r="T1054" i="14"/>
  <c r="U1054" i="14"/>
  <c r="T129" i="14"/>
  <c r="U129" i="14"/>
  <c r="T153" i="14"/>
  <c r="U153" i="14"/>
  <c r="T263" i="14"/>
  <c r="U263" i="14"/>
  <c r="T229" i="14"/>
  <c r="U229" i="14"/>
  <c r="T1085" i="14"/>
  <c r="U1085" i="14"/>
  <c r="T1203" i="14"/>
  <c r="U1203" i="14"/>
  <c r="T83" i="14"/>
  <c r="U83" i="14"/>
  <c r="T166" i="14"/>
  <c r="U166" i="14"/>
  <c r="T1354" i="14"/>
  <c r="U1354" i="14"/>
  <c r="T290" i="14"/>
  <c r="U290" i="14"/>
  <c r="T1466" i="14"/>
  <c r="U1466" i="14"/>
  <c r="T528" i="14"/>
  <c r="U528" i="14"/>
  <c r="T798" i="14"/>
  <c r="U798" i="14"/>
  <c r="T361" i="14"/>
  <c r="U361" i="14"/>
  <c r="T1274" i="14"/>
  <c r="U1274" i="14"/>
  <c r="T1371" i="14"/>
  <c r="U1371" i="14"/>
  <c r="T845" i="14"/>
  <c r="U845" i="14"/>
  <c r="T396" i="14"/>
  <c r="U396" i="14"/>
  <c r="T80" i="14"/>
  <c r="U80" i="14"/>
  <c r="T1037" i="14"/>
  <c r="U1037" i="14"/>
  <c r="T997" i="14"/>
  <c r="U997" i="14"/>
  <c r="T283" i="14"/>
  <c r="U283" i="14"/>
  <c r="T358" i="14"/>
  <c r="U358" i="14"/>
  <c r="T630" i="14"/>
  <c r="U630" i="14"/>
  <c r="T74" i="14"/>
  <c r="U74" i="14"/>
  <c r="T214" i="14"/>
  <c r="U214" i="14"/>
  <c r="T586" i="14"/>
  <c r="U586" i="14"/>
  <c r="T326" i="14"/>
  <c r="U326" i="14"/>
  <c r="T1302" i="14"/>
  <c r="U1302" i="14"/>
  <c r="T947" i="14"/>
  <c r="U947" i="14"/>
  <c r="T1231" i="14"/>
  <c r="U1231" i="14"/>
  <c r="T750" i="14"/>
  <c r="U750" i="14"/>
  <c r="T477" i="14"/>
  <c r="U477" i="14"/>
  <c r="T1129" i="14"/>
  <c r="U1129" i="14"/>
  <c r="T1242" i="14"/>
  <c r="U1242" i="14"/>
  <c r="T979" i="14"/>
  <c r="U979" i="14"/>
  <c r="T983" i="14"/>
  <c r="U983" i="14"/>
  <c r="T1253" i="14"/>
  <c r="U1253" i="14"/>
  <c r="T991" i="14"/>
  <c r="U991" i="14"/>
  <c r="T1245" i="14"/>
  <c r="U1245" i="14"/>
  <c r="T1248" i="14"/>
  <c r="U1248" i="14"/>
  <c r="T1256" i="14"/>
  <c r="U1256" i="14"/>
  <c r="T1226" i="14"/>
  <c r="U1226" i="14"/>
  <c r="T1241" i="14"/>
  <c r="U1241" i="14"/>
  <c r="T1233" i="14"/>
  <c r="U1233" i="14"/>
  <c r="T1236" i="14"/>
  <c r="U1236" i="14"/>
  <c r="T1250" i="14"/>
  <c r="U1250" i="14"/>
  <c r="T789" i="14"/>
  <c r="U789" i="14"/>
  <c r="T616" i="14"/>
  <c r="U616" i="14"/>
  <c r="T38" i="14"/>
  <c r="U38" i="14"/>
  <c r="T672" i="14"/>
  <c r="U672" i="14"/>
  <c r="T1261" i="14"/>
  <c r="U1261" i="14"/>
  <c r="T973" i="14"/>
  <c r="U973" i="14"/>
  <c r="T16" i="14"/>
  <c r="U16" i="14"/>
  <c r="T1459" i="14"/>
  <c r="U1459" i="14"/>
  <c r="T823" i="14"/>
  <c r="U823" i="14"/>
  <c r="T1421" i="14"/>
  <c r="U1421" i="14"/>
  <c r="T55" i="14"/>
  <c r="U55" i="14"/>
  <c r="T1259" i="14"/>
  <c r="U1259" i="14"/>
  <c r="T625" i="14"/>
  <c r="U625" i="14"/>
  <c r="T316" i="14"/>
  <c r="U316" i="14"/>
  <c r="T1020" i="14"/>
  <c r="U1020" i="14"/>
  <c r="T1464" i="14"/>
  <c r="U1464" i="14"/>
  <c r="T1263" i="14"/>
  <c r="U1263" i="14"/>
  <c r="T1221" i="14"/>
  <c r="U1221" i="14"/>
  <c r="T618" i="14"/>
  <c r="U618" i="14"/>
  <c r="T882" i="14"/>
  <c r="U882" i="14"/>
  <c r="T1436" i="14"/>
  <c r="U1436" i="14"/>
  <c r="T294" i="14"/>
  <c r="U294" i="14"/>
  <c r="T1461" i="14"/>
  <c r="U1461" i="14"/>
  <c r="T741" i="14"/>
  <c r="U741" i="14"/>
  <c r="T1235" i="14"/>
  <c r="U1235" i="14"/>
  <c r="T43" i="14"/>
  <c r="U43" i="14"/>
  <c r="T301" i="14"/>
  <c r="U301" i="14"/>
  <c r="T1291" i="14"/>
  <c r="U1291" i="14"/>
  <c r="T1432" i="14"/>
  <c r="U1432" i="14"/>
  <c r="T1066" i="14"/>
  <c r="U1066" i="14"/>
  <c r="T1080" i="14"/>
  <c r="U1080" i="14"/>
  <c r="T117" i="14"/>
  <c r="U117" i="14"/>
  <c r="T1018" i="14"/>
  <c r="U1018" i="14"/>
  <c r="T1223" i="14"/>
  <c r="U1223" i="14"/>
  <c r="T1027" i="14"/>
  <c r="U1027" i="14"/>
  <c r="T1359" i="14"/>
  <c r="U1359" i="14"/>
  <c r="T1013" i="14"/>
  <c r="U1013" i="14"/>
  <c r="T1543" i="14"/>
  <c r="U1543" i="14"/>
  <c r="T556" i="14"/>
  <c r="U556" i="14"/>
  <c r="T1395" i="14"/>
  <c r="U1395" i="14"/>
  <c r="T1161" i="14"/>
  <c r="U1161" i="14"/>
  <c r="T125" i="14"/>
  <c r="U125" i="14"/>
  <c r="T462" i="14"/>
  <c r="U462" i="14"/>
  <c r="T1299" i="14"/>
  <c r="U1299" i="14"/>
  <c r="T739" i="14"/>
  <c r="U739" i="14"/>
  <c r="T575" i="14"/>
  <c r="U575" i="14"/>
  <c r="T40" i="14"/>
  <c r="U40" i="14"/>
  <c r="T568" i="14"/>
  <c r="U568" i="14"/>
  <c r="T570" i="14"/>
  <c r="U570" i="14"/>
  <c r="T936" i="14"/>
  <c r="U936" i="14"/>
  <c r="T985" i="14"/>
  <c r="U985" i="14"/>
  <c r="T1214" i="14"/>
  <c r="U1214" i="14"/>
  <c r="T1305" i="14"/>
  <c r="U1305" i="14"/>
  <c r="T702" i="14"/>
  <c r="U702" i="14"/>
  <c r="T652" i="14"/>
  <c r="U652" i="14"/>
  <c r="T1239" i="14"/>
  <c r="U1239" i="14"/>
  <c r="T1171" i="14"/>
  <c r="U1171" i="14"/>
  <c r="T636" i="14"/>
  <c r="U636" i="14"/>
  <c r="T514" i="14"/>
  <c r="U514" i="14"/>
  <c r="T1273" i="14"/>
  <c r="U1273" i="14"/>
  <c r="T876" i="14"/>
  <c r="U876" i="14"/>
  <c r="T25" i="14"/>
  <c r="U25" i="14"/>
  <c r="T1077" i="14"/>
  <c r="U1077" i="14"/>
  <c r="T1356" i="14"/>
  <c r="U1356" i="14"/>
  <c r="T1347" i="14"/>
  <c r="U1347" i="14"/>
  <c r="T1255" i="14"/>
  <c r="U1255" i="14"/>
  <c r="T993" i="14"/>
  <c r="U993" i="14"/>
  <c r="T1042" i="14"/>
  <c r="U1042" i="14"/>
  <c r="T747" i="14"/>
  <c r="U747" i="14"/>
  <c r="T773" i="14"/>
  <c r="U773" i="14"/>
  <c r="T192" i="14"/>
  <c r="U192" i="14"/>
  <c r="T1134" i="14"/>
  <c r="U1134" i="14"/>
  <c r="T613" i="14"/>
  <c r="U613" i="14"/>
  <c r="T1091" i="14"/>
  <c r="U1091" i="14"/>
  <c r="T1537" i="14"/>
  <c r="U1537" i="14"/>
  <c r="T163" i="14"/>
  <c r="U163" i="14"/>
  <c r="T1128" i="14"/>
  <c r="U1128" i="14"/>
  <c r="T564" i="14"/>
  <c r="U564" i="14"/>
  <c r="T1060" i="14"/>
  <c r="U1060" i="14"/>
  <c r="T638" i="14"/>
  <c r="U638" i="14"/>
  <c r="T1541" i="14"/>
  <c r="U1541" i="14"/>
  <c r="T735" i="14"/>
  <c r="U735" i="14"/>
  <c r="T1147" i="14"/>
  <c r="U1147" i="14"/>
  <c r="T717" i="14"/>
  <c r="U717" i="14"/>
  <c r="T1029" i="14"/>
  <c r="U1029" i="14"/>
  <c r="T494" i="14"/>
  <c r="U494" i="14"/>
  <c r="T788" i="14"/>
  <c r="U788" i="14"/>
  <c r="T566" i="14"/>
  <c r="U566" i="14"/>
  <c r="T1229" i="14"/>
  <c r="U1229" i="14"/>
  <c r="T1507" i="14"/>
  <c r="U1507" i="14"/>
  <c r="T874" i="14"/>
  <c r="U874" i="14"/>
  <c r="T310" i="14"/>
  <c r="U310" i="14"/>
  <c r="T329" i="14"/>
  <c r="U329" i="14"/>
  <c r="T930" i="14"/>
  <c r="U930" i="14"/>
  <c r="T834" i="14"/>
  <c r="U834" i="14"/>
  <c r="T1015" i="14"/>
  <c r="U1015" i="14"/>
  <c r="T1285" i="14"/>
  <c r="U1285" i="14"/>
  <c r="T1350" i="14"/>
  <c r="U1350" i="14"/>
  <c r="T700" i="14"/>
  <c r="U700" i="14"/>
  <c r="T822" i="14"/>
  <c r="U822" i="14"/>
  <c r="T1535" i="14"/>
  <c r="U1535" i="14"/>
  <c r="T1501" i="14"/>
  <c r="U1501" i="14"/>
  <c r="T644" i="14"/>
  <c r="U644" i="14"/>
  <c r="T969" i="14"/>
  <c r="U969" i="14"/>
  <c r="T1160" i="14"/>
  <c r="U1160" i="14"/>
  <c r="T901" i="14"/>
  <c r="U901" i="14"/>
  <c r="T868" i="14"/>
  <c r="U868" i="14"/>
  <c r="T658" i="14"/>
  <c r="U658" i="14"/>
  <c r="T695" i="14"/>
  <c r="U695" i="14"/>
  <c r="T766" i="14"/>
  <c r="U766" i="14"/>
  <c r="T810" i="14"/>
  <c r="U810" i="14"/>
  <c r="T865" i="14"/>
  <c r="U865" i="14"/>
  <c r="T1413" i="14"/>
  <c r="U1413" i="14"/>
  <c r="T1170" i="14"/>
  <c r="U1170" i="14"/>
  <c r="T460" i="14"/>
  <c r="U460" i="14"/>
  <c r="T1335" i="14"/>
  <c r="U1335" i="14"/>
  <c r="T1426" i="14"/>
  <c r="U1426" i="14"/>
  <c r="T619" i="14"/>
  <c r="U619" i="14"/>
  <c r="T414" i="14"/>
  <c r="U414" i="14"/>
  <c r="T348" i="14"/>
  <c r="U348" i="14"/>
  <c r="T908" i="14"/>
  <c r="U908" i="14"/>
  <c r="T1191" i="14"/>
  <c r="U1191" i="14"/>
  <c r="T634" i="14"/>
  <c r="U634" i="14"/>
  <c r="T762" i="14"/>
  <c r="U762" i="14"/>
  <c r="T1532" i="14"/>
  <c r="U1532" i="14"/>
  <c r="T1181" i="14"/>
  <c r="U1181" i="14"/>
  <c r="T532" i="14"/>
  <c r="U532" i="14"/>
  <c r="T1028" i="14"/>
  <c r="U1028" i="14"/>
  <c r="T402" i="14"/>
  <c r="U402" i="14"/>
  <c r="T842" i="14"/>
  <c r="U842" i="14"/>
  <c r="T757" i="14"/>
  <c r="U757" i="14"/>
  <c r="T1431" i="14"/>
  <c r="U1431" i="14"/>
  <c r="T1193" i="14"/>
  <c r="U1193" i="14"/>
  <c r="T709" i="14"/>
  <c r="U709" i="14"/>
  <c r="T15" i="14"/>
  <c r="U15" i="14"/>
  <c r="T870" i="14"/>
  <c r="U870" i="14"/>
  <c r="T1124" i="14"/>
  <c r="U1124" i="14"/>
  <c r="T792" i="14"/>
  <c r="U792" i="14"/>
  <c r="T707" i="14"/>
  <c r="U707" i="14"/>
  <c r="T981" i="14"/>
  <c r="U981" i="14"/>
  <c r="T479" i="14"/>
  <c r="U479" i="14"/>
  <c r="T332" i="14"/>
  <c r="U332" i="14"/>
  <c r="T591" i="14"/>
  <c r="U591" i="14"/>
  <c r="T1524" i="14"/>
  <c r="U1524" i="14"/>
  <c r="T497" i="14"/>
  <c r="U497" i="14"/>
  <c r="T320" i="14"/>
  <c r="U320" i="14"/>
  <c r="T734" i="14"/>
  <c r="U734" i="14"/>
  <c r="T8" i="14"/>
  <c r="U8" i="14"/>
  <c r="T19" i="14"/>
  <c r="U19" i="14"/>
  <c r="T1009" i="14"/>
  <c r="U1009" i="14"/>
  <c r="T840" i="14"/>
  <c r="U840" i="14"/>
  <c r="T47" i="14"/>
  <c r="U47" i="14"/>
  <c r="T391" i="14"/>
  <c r="U391" i="14"/>
  <c r="T1528" i="14"/>
  <c r="U1528" i="14"/>
  <c r="T1362" i="14"/>
  <c r="U1362" i="14"/>
  <c r="T1281" i="14"/>
  <c r="U1281" i="14"/>
  <c r="T1549" i="14"/>
  <c r="U1549" i="14"/>
  <c r="T1323" i="14"/>
  <c r="U1323" i="14"/>
  <c r="T1155" i="14"/>
  <c r="U1155" i="14"/>
  <c r="T749" i="14"/>
  <c r="U749" i="14"/>
  <c r="T517" i="14"/>
  <c r="U517" i="14"/>
  <c r="T859" i="14"/>
  <c r="U859" i="14"/>
  <c r="T506" i="14"/>
  <c r="U506" i="14"/>
  <c r="T1032" i="14"/>
  <c r="U1032" i="14"/>
  <c r="T736" i="14"/>
  <c r="U736" i="14"/>
  <c r="T1393" i="14"/>
  <c r="U1393" i="14"/>
  <c r="T453" i="14"/>
  <c r="U453" i="14"/>
  <c r="T1294" i="14"/>
  <c r="U1294" i="14"/>
  <c r="T500" i="14"/>
  <c r="U500" i="14"/>
  <c r="T1519" i="14"/>
  <c r="U1519" i="14"/>
  <c r="T1288" i="14"/>
  <c r="U1288" i="14"/>
  <c r="T1509" i="14"/>
  <c r="U1509" i="14"/>
  <c r="T176" i="14"/>
  <c r="U176" i="14"/>
  <c r="T172" i="14"/>
  <c r="U172" i="14"/>
  <c r="T495" i="14"/>
  <c r="U495" i="14"/>
  <c r="T844" i="14"/>
  <c r="U844" i="14"/>
  <c r="T1361" i="14"/>
  <c r="U1361" i="14"/>
  <c r="T932" i="14"/>
  <c r="U932" i="14"/>
  <c r="T1411" i="14"/>
  <c r="U1411" i="14"/>
  <c r="T837" i="14"/>
  <c r="U837" i="14"/>
  <c r="T827" i="14"/>
  <c r="U827" i="14"/>
  <c r="T852" i="14"/>
  <c r="U852" i="14"/>
  <c r="T1368" i="14"/>
  <c r="U1368" i="14"/>
  <c r="T442" i="14"/>
  <c r="U442" i="14"/>
  <c r="T961" i="14"/>
  <c r="U961" i="14"/>
  <c r="T589" i="14"/>
  <c r="U589" i="14"/>
  <c r="T545" i="14"/>
  <c r="U545" i="14"/>
  <c r="T661" i="14"/>
  <c r="U661" i="14"/>
  <c r="T611" i="14"/>
  <c r="U611" i="14"/>
  <c r="T1458" i="14"/>
  <c r="U1458" i="14"/>
  <c r="T498" i="14"/>
  <c r="U498" i="14"/>
  <c r="T60" i="14"/>
  <c r="U60" i="14"/>
  <c r="T1554" i="14"/>
  <c r="U1554" i="14"/>
  <c r="T582" i="14"/>
  <c r="U582" i="14"/>
  <c r="T580" i="14"/>
  <c r="U580" i="14"/>
  <c r="T509" i="14"/>
  <c r="U509" i="14"/>
  <c r="T853" i="14"/>
  <c r="U853" i="14"/>
  <c r="T1402" i="14"/>
  <c r="U1402" i="14"/>
  <c r="T338" i="14"/>
  <c r="U338" i="14"/>
  <c r="T1516" i="14"/>
  <c r="U1516" i="14"/>
  <c r="T1495" i="14"/>
  <c r="U1495" i="14"/>
  <c r="T913" i="14"/>
  <c r="U913" i="14"/>
  <c r="T966" i="14"/>
  <c r="U966" i="14"/>
  <c r="T1126" i="14"/>
  <c r="U1126" i="14"/>
  <c r="T312" i="14"/>
  <c r="U312" i="14"/>
  <c r="T826" i="14"/>
  <c r="U826" i="14"/>
  <c r="T77" i="14"/>
  <c r="U77" i="14"/>
  <c r="T892" i="14"/>
  <c r="U892" i="14"/>
  <c r="T1210" i="14"/>
  <c r="U1210" i="14"/>
  <c r="T493" i="14"/>
  <c r="U493" i="14"/>
  <c r="T1208" i="14"/>
  <c r="U1208" i="14"/>
  <c r="T1424" i="14"/>
  <c r="U1424" i="14"/>
  <c r="T1040" i="14"/>
  <c r="U1040" i="14"/>
  <c r="T1512" i="14"/>
  <c r="U1512" i="14"/>
  <c r="T451" i="14"/>
  <c r="U451" i="14"/>
  <c r="T1301" i="14"/>
  <c r="U1301" i="14"/>
  <c r="T688" i="14"/>
  <c r="U688" i="14"/>
  <c r="T1023" i="14"/>
  <c r="U1023" i="14"/>
  <c r="T1189" i="14"/>
  <c r="U1189" i="14"/>
  <c r="T548" i="14"/>
  <c r="U548" i="14"/>
  <c r="T335" i="14"/>
  <c r="U335" i="14"/>
  <c r="T469" i="14"/>
  <c r="U469" i="14"/>
  <c r="T939" i="14"/>
  <c r="U939" i="14"/>
  <c r="T400" i="14"/>
  <c r="U400" i="14"/>
  <c r="T1003" i="14"/>
  <c r="U1003" i="14"/>
  <c r="T836" i="14"/>
  <c r="U836" i="14"/>
  <c r="T921" i="14"/>
  <c r="U921" i="14"/>
  <c r="T368" i="14"/>
  <c r="U368" i="14"/>
  <c r="T1530" i="14"/>
  <c r="U1530" i="14"/>
  <c r="T1526" i="14"/>
  <c r="U1526" i="14"/>
  <c r="T786" i="14"/>
  <c r="U786" i="14"/>
  <c r="T663" i="14"/>
  <c r="U663" i="14"/>
  <c r="T1385" i="14"/>
  <c r="U1385" i="14"/>
  <c r="T431" i="14"/>
  <c r="U431" i="14"/>
  <c r="T553" i="14"/>
  <c r="U553" i="14"/>
  <c r="T411" i="14"/>
  <c r="U411" i="14"/>
  <c r="T916" i="14"/>
  <c r="U916" i="14"/>
  <c r="T484" i="14"/>
  <c r="U484" i="14"/>
  <c r="T1033" i="14"/>
  <c r="U1033" i="14"/>
  <c r="T437" i="14"/>
  <c r="U437" i="14"/>
  <c r="T337" i="14"/>
  <c r="U337" i="14"/>
  <c r="T606" i="14"/>
  <c r="U606" i="14"/>
  <c r="T808" i="14"/>
  <c r="U808" i="14"/>
  <c r="T226" i="14"/>
  <c r="U226" i="14"/>
  <c r="T692" i="14"/>
  <c r="U692" i="14"/>
  <c r="T36" i="14"/>
  <c r="U36" i="14"/>
  <c r="T1097" i="14"/>
  <c r="U1097" i="14"/>
  <c r="T682" i="14"/>
  <c r="U682" i="14"/>
  <c r="T755" i="14"/>
  <c r="U755" i="14"/>
  <c r="T123" i="14"/>
  <c r="U123" i="14"/>
  <c r="T1463" i="14"/>
  <c r="U1463" i="14"/>
  <c r="T878" i="14"/>
  <c r="U878" i="14"/>
  <c r="T151" i="14"/>
  <c r="U151" i="14"/>
  <c r="T1504" i="14"/>
  <c r="U1504" i="14"/>
  <c r="T1120" i="14"/>
  <c r="U1120" i="14"/>
  <c r="T962" i="14"/>
  <c r="U962" i="14"/>
  <c r="T1352" i="14"/>
  <c r="U1352" i="14"/>
  <c r="T1000" i="14"/>
  <c r="U1000" i="14"/>
  <c r="T343" i="14"/>
  <c r="U343" i="14"/>
  <c r="T1183" i="14"/>
  <c r="U1183" i="14"/>
  <c r="T314" i="14"/>
  <c r="U314" i="14"/>
  <c r="T1422" i="14"/>
  <c r="U1422" i="14"/>
  <c r="T1007" i="14"/>
  <c r="U1007" i="14"/>
  <c r="T867" i="14"/>
  <c r="U867" i="14"/>
  <c r="T903" i="14"/>
  <c r="U903" i="14"/>
  <c r="T946" i="14"/>
  <c r="U946" i="14"/>
  <c r="T298" i="14"/>
  <c r="U298" i="14"/>
  <c r="T1441" i="14"/>
  <c r="U1441" i="14"/>
  <c r="T474" i="14"/>
  <c r="U474" i="14"/>
  <c r="T429" i="14"/>
  <c r="U429" i="14"/>
  <c r="T1025" i="14"/>
  <c r="U1025" i="14"/>
  <c r="T927" i="14"/>
  <c r="U927" i="14"/>
  <c r="T1187" i="14"/>
  <c r="U1187" i="14"/>
  <c r="T1205" i="14"/>
  <c r="U1205" i="14"/>
  <c r="T409" i="14"/>
  <c r="U409" i="14"/>
  <c r="T952" i="14"/>
  <c r="U952" i="14"/>
  <c r="T1479" i="14"/>
  <c r="U1479" i="14"/>
  <c r="T896" i="14"/>
  <c r="U896" i="14"/>
  <c r="T240" i="14"/>
  <c r="U240" i="14"/>
  <c r="T968" i="14"/>
  <c r="U968" i="14"/>
  <c r="T753" i="14"/>
  <c r="U753" i="14"/>
  <c r="T861" i="14"/>
  <c r="U861" i="14"/>
  <c r="T632" i="14"/>
  <c r="U632" i="14"/>
  <c r="T920" i="14"/>
  <c r="U920" i="14"/>
  <c r="T467" i="14"/>
  <c r="U467" i="14"/>
  <c r="T725" i="14"/>
  <c r="U725" i="14"/>
  <c r="T975" i="14"/>
  <c r="U975" i="14"/>
  <c r="T383" i="14"/>
  <c r="U383" i="14"/>
  <c r="T1218" i="14"/>
  <c r="U1218" i="14"/>
  <c r="T336" i="14"/>
  <c r="U336" i="14"/>
  <c r="T1448" i="14"/>
  <c r="U1448" i="14"/>
  <c r="T1499" i="14"/>
  <c r="U1499" i="14"/>
  <c r="T771" i="14"/>
  <c r="U771" i="14"/>
  <c r="T1520" i="14"/>
  <c r="U1520" i="14"/>
  <c r="T472" i="14"/>
  <c r="U472" i="14"/>
  <c r="T977" i="14"/>
  <c r="U977" i="14"/>
  <c r="T221" i="14"/>
  <c r="U221" i="14"/>
  <c r="T1051" i="14"/>
  <c r="U1051" i="14"/>
  <c r="T417" i="14"/>
  <c r="U417" i="14"/>
  <c r="T423" i="14"/>
  <c r="U423" i="14"/>
  <c r="T1046" i="14"/>
  <c r="U1046" i="14"/>
  <c r="T933" i="14"/>
  <c r="U933" i="14"/>
  <c r="T366" i="14"/>
  <c r="U366" i="14"/>
  <c r="T1075" i="14"/>
  <c r="U1075" i="14"/>
  <c r="T1267" i="14"/>
  <c r="U1267" i="14"/>
  <c r="T481" i="14"/>
  <c r="U481" i="14"/>
  <c r="T950" i="14"/>
  <c r="U950" i="14"/>
  <c r="T784" i="14"/>
  <c r="U784" i="14"/>
  <c r="T1455" i="14"/>
  <c r="U1455" i="14"/>
  <c r="T723" i="14"/>
  <c r="U723" i="14"/>
  <c r="T1438" i="14"/>
  <c r="U1438" i="14"/>
  <c r="T334" i="14"/>
  <c r="U334" i="14"/>
  <c r="T1106" i="14"/>
  <c r="U1106" i="14"/>
  <c r="T857" i="14"/>
  <c r="U857" i="14"/>
  <c r="T1069" i="14"/>
  <c r="U1069" i="14"/>
  <c r="T1470" i="14"/>
  <c r="U1470" i="14"/>
  <c r="T759" i="14"/>
  <c r="U759" i="14"/>
  <c r="T1538" i="14"/>
  <c r="U1538" i="14"/>
  <c r="T815" i="14"/>
  <c r="U815" i="14"/>
  <c r="T370" i="14"/>
  <c r="U370" i="14"/>
  <c r="T543" i="14"/>
  <c r="U543" i="14"/>
  <c r="T1196" i="14"/>
  <c r="U1196" i="14"/>
  <c r="T722" i="14"/>
  <c r="U722" i="14"/>
  <c r="T1034" i="14"/>
  <c r="U1034" i="14"/>
  <c r="T959" i="14"/>
  <c r="U959" i="14"/>
  <c r="T133" i="14"/>
  <c r="U133" i="14"/>
  <c r="T106" i="14"/>
  <c r="U106" i="14"/>
  <c r="T254" i="14"/>
  <c r="U254" i="14"/>
  <c r="T144" i="14"/>
  <c r="U144" i="14"/>
  <c r="T234" i="14"/>
  <c r="U234" i="14"/>
  <c r="T161" i="14"/>
  <c r="U161" i="14"/>
  <c r="T157" i="14"/>
  <c r="U157" i="14"/>
  <c r="T53" i="14"/>
  <c r="U53" i="14"/>
  <c r="T156" i="14"/>
  <c r="U156" i="14"/>
  <c r="T140" i="14"/>
  <c r="U140" i="14"/>
  <c r="T322" i="14"/>
  <c r="U322" i="14"/>
  <c r="T923" i="14"/>
  <c r="U923" i="14"/>
  <c r="T107" i="14"/>
  <c r="U107" i="14"/>
  <c r="T92" i="14"/>
  <c r="U92" i="14"/>
  <c r="T86" i="14"/>
  <c r="U86" i="14"/>
  <c r="T188" i="14"/>
  <c r="U188" i="14"/>
  <c r="T101" i="14"/>
  <c r="U101" i="14"/>
  <c r="T97" i="14"/>
  <c r="U97" i="14"/>
  <c r="T185" i="14"/>
  <c r="U185" i="14"/>
  <c r="T168" i="14"/>
  <c r="U168" i="14"/>
  <c r="T104" i="14"/>
  <c r="U104" i="14"/>
  <c r="T200" i="14"/>
  <c r="U200" i="14"/>
  <c r="T198" i="14"/>
  <c r="U198" i="14"/>
  <c r="T599" i="14"/>
  <c r="U599" i="14"/>
  <c r="T1339" i="14"/>
  <c r="U1339" i="14"/>
  <c r="T121" i="14"/>
  <c r="U121" i="14"/>
  <c r="T58" i="14"/>
  <c r="U58" i="14"/>
  <c r="T202" i="14"/>
  <c r="U202" i="14"/>
  <c r="T1168" i="14"/>
  <c r="U1168" i="14"/>
  <c r="T1419" i="14"/>
  <c r="U1419" i="14"/>
  <c r="T216" i="14"/>
  <c r="U216" i="14"/>
  <c r="T112" i="14"/>
  <c r="U112" i="14"/>
  <c r="T218" i="14"/>
  <c r="U218" i="14"/>
  <c r="T995" i="14"/>
  <c r="U995" i="14"/>
  <c r="T253" i="14"/>
  <c r="U253" i="14"/>
  <c r="T350" i="14"/>
  <c r="U350" i="14"/>
  <c r="T1493" i="14"/>
  <c r="U1493" i="14"/>
  <c r="T1135" i="14"/>
  <c r="U1135" i="14"/>
  <c r="T593" i="14"/>
  <c r="U593" i="14"/>
  <c r="T889" i="14"/>
  <c r="U889" i="14"/>
  <c r="T534" i="14"/>
  <c r="U534" i="14"/>
  <c r="T578" i="14"/>
  <c r="U578" i="14"/>
  <c r="T524" i="14"/>
  <c r="U524" i="14"/>
  <c r="T795" i="14"/>
  <c r="U795" i="14"/>
  <c r="T642" i="14"/>
  <c r="U642" i="14"/>
  <c r="T457" i="14"/>
  <c r="U457" i="14"/>
  <c r="T536" i="14"/>
  <c r="U536" i="14"/>
  <c r="T1198" i="14"/>
  <c r="U1198" i="14"/>
  <c r="T527" i="14"/>
  <c r="U527" i="14"/>
  <c r="T648" i="14"/>
  <c r="U648" i="14"/>
  <c r="T1152" i="14"/>
  <c r="U1152" i="14"/>
  <c r="T802" i="14"/>
  <c r="U802" i="14"/>
  <c r="T131" i="14"/>
  <c r="U131" i="14"/>
  <c r="T627" i="14"/>
  <c r="U627" i="14"/>
  <c r="T13" i="14"/>
  <c r="U13" i="14"/>
  <c r="T1149" i="14"/>
  <c r="U1149" i="14"/>
  <c r="T29" i="14"/>
  <c r="U29" i="14"/>
  <c r="T1472" i="14"/>
  <c r="U1472" i="14"/>
  <c r="T441" i="14"/>
  <c r="U441" i="14"/>
  <c r="T1328" i="14"/>
  <c r="U1328" i="14"/>
  <c r="T1563" i="14"/>
  <c r="U1563" i="14"/>
  <c r="T595" i="14"/>
  <c r="U595" i="14"/>
  <c r="T721" i="14"/>
  <c r="U721" i="14"/>
  <c r="T324" i="14"/>
  <c r="U324" i="14"/>
  <c r="T541" i="14"/>
  <c r="U541" i="14"/>
  <c r="T1202" i="14"/>
  <c r="U1202" i="14"/>
  <c r="T960" i="14"/>
  <c r="U960" i="14"/>
  <c r="T1031" i="14"/>
  <c r="U1031" i="14"/>
  <c r="T1035" i="14"/>
  <c r="U1035" i="14"/>
  <c r="T1375" i="14"/>
  <c r="U1375" i="14"/>
  <c r="T1321" i="14"/>
  <c r="U1321" i="14"/>
  <c r="T1331" i="14"/>
  <c r="U1331" i="14"/>
  <c r="T291" i="14"/>
  <c r="U291" i="14"/>
  <c r="T71" i="14"/>
  <c r="U71" i="14"/>
  <c r="T800" i="14"/>
  <c r="U800" i="14"/>
  <c r="T371" i="14"/>
  <c r="U371" i="14"/>
  <c r="T6" i="14"/>
  <c r="U6" i="14"/>
  <c r="T988" i="14"/>
  <c r="U988" i="14"/>
  <c r="T249" i="14"/>
  <c r="U249" i="14"/>
  <c r="T333" i="14"/>
  <c r="U333" i="14"/>
  <c r="T1468" i="14"/>
  <c r="U1468" i="14"/>
  <c r="T1370" i="14"/>
  <c r="U1370" i="14"/>
  <c r="T1456" i="14"/>
  <c r="U1456" i="14"/>
  <c r="T1417" i="14"/>
  <c r="U1417" i="14"/>
  <c r="T443" i="14"/>
  <c r="U443" i="14"/>
  <c r="T257" i="14"/>
  <c r="U257" i="14"/>
  <c r="T292" i="14"/>
  <c r="U292" i="14"/>
  <c r="T680" i="14"/>
  <c r="U680" i="14"/>
  <c r="T271" i="14"/>
  <c r="U271" i="14"/>
  <c r="T1150" i="14"/>
  <c r="U1150" i="14"/>
  <c r="T1560" i="14"/>
  <c r="U1560" i="14"/>
  <c r="T1118" i="14"/>
  <c r="U1118" i="14"/>
  <c r="T708" i="14"/>
  <c r="U708" i="14"/>
  <c r="T549" i="14"/>
  <c r="U549" i="14"/>
  <c r="T379" i="14"/>
  <c r="U379" i="14"/>
  <c r="T1482" i="14"/>
  <c r="U1482" i="14"/>
  <c r="T1452" i="14"/>
  <c r="U1452" i="14"/>
  <c r="T530" i="14"/>
  <c r="U530" i="14"/>
  <c r="T455" i="14"/>
  <c r="U455" i="14"/>
  <c r="T420" i="14"/>
  <c r="U420" i="14"/>
  <c r="T1265" i="14"/>
  <c r="U1265" i="14"/>
  <c r="T1030" i="14"/>
  <c r="U1030" i="14"/>
  <c r="T1478" i="14"/>
  <c r="U1478" i="14"/>
  <c r="T732" i="14"/>
  <c r="U732" i="14"/>
  <c r="T645" i="14"/>
  <c r="U645" i="14"/>
  <c r="T649" i="14"/>
  <c r="U649" i="14"/>
  <c r="T1486" i="14"/>
  <c r="U1486" i="14"/>
  <c r="T963" i="14"/>
  <c r="U963" i="14"/>
  <c r="T1001" i="14"/>
  <c r="U1001" i="14"/>
  <c r="T675" i="14"/>
  <c r="U675" i="14"/>
  <c r="T1264" i="14"/>
  <c r="U1264" i="14"/>
  <c r="T1041" i="14"/>
  <c r="U1041" i="14"/>
  <c r="T220" i="14"/>
  <c r="U220" i="14"/>
  <c r="T967" i="14"/>
  <c r="U967" i="14"/>
  <c r="T274" i="14"/>
  <c r="U274" i="14"/>
  <c r="T696" i="14"/>
  <c r="U696" i="14"/>
  <c r="T1039" i="14"/>
  <c r="U1039" i="14"/>
  <c r="T1502" i="14"/>
  <c r="U1502" i="14"/>
  <c r="T1564" i="14"/>
  <c r="U1564" i="14"/>
  <c r="T1211" i="14"/>
  <c r="U1211" i="14"/>
  <c r="T1112" i="14"/>
  <c r="U1112" i="14"/>
  <c r="T1052" i="14"/>
  <c r="U1052" i="14"/>
  <c r="T965" i="14"/>
  <c r="U965" i="14"/>
  <c r="T719" i="14"/>
  <c r="U719" i="14"/>
  <c r="T406" i="14"/>
  <c r="U406" i="14"/>
  <c r="T238" i="14"/>
  <c r="U238" i="14"/>
  <c r="T482" i="14"/>
  <c r="U482" i="14"/>
  <c r="T964" i="14"/>
  <c r="U964" i="14"/>
  <c r="T1201" i="14"/>
  <c r="U1201" i="14"/>
  <c r="T679" i="14"/>
  <c r="U679" i="14"/>
  <c r="T273" i="14"/>
  <c r="U273" i="14"/>
  <c r="T529" i="14"/>
  <c r="U529" i="14"/>
  <c r="T362" i="14"/>
  <c r="U362" i="14"/>
  <c r="T1038" i="14"/>
  <c r="U1038" i="14"/>
  <c r="T1562" i="14"/>
  <c r="U1562" i="14"/>
  <c r="T1522" i="14"/>
  <c r="U1522" i="14"/>
  <c r="T1162" i="14"/>
  <c r="U1162" i="14"/>
  <c r="T1295" i="14"/>
  <c r="U1295" i="14"/>
  <c r="T1309" i="14"/>
  <c r="U1309" i="14"/>
  <c r="T1515" i="14"/>
  <c r="U1515" i="14"/>
  <c r="T1388" i="14"/>
  <c r="U1388" i="14"/>
  <c r="T34" i="14"/>
  <c r="U34" i="14"/>
  <c r="T415" i="14"/>
  <c r="U415" i="14"/>
  <c r="T1473" i="14"/>
  <c r="U1473" i="14"/>
  <c r="T461" i="14"/>
  <c r="U461" i="14"/>
  <c r="T421" i="14"/>
  <c r="U421" i="14"/>
  <c r="T831" i="14"/>
  <c r="U831" i="14"/>
  <c r="T1104" i="14"/>
  <c r="U1104" i="14"/>
  <c r="T56" i="14"/>
  <c r="U56" i="14"/>
  <c r="T1481" i="14"/>
  <c r="U1481" i="14"/>
  <c r="T775" i="14"/>
  <c r="U775" i="14"/>
  <c r="T1137" i="14"/>
  <c r="U1137" i="14"/>
  <c r="T1557" i="14"/>
  <c r="U1557" i="14"/>
  <c r="T1453" i="14"/>
  <c r="U1453" i="14"/>
  <c r="T767" i="14"/>
  <c r="U767" i="14"/>
  <c r="T647" i="14"/>
  <c r="U647" i="14"/>
  <c r="T357" i="14"/>
  <c r="U357" i="14"/>
  <c r="T272" i="14"/>
  <c r="U272" i="14"/>
  <c r="T1045" i="14"/>
  <c r="U1045" i="14"/>
  <c r="T404" i="14"/>
  <c r="U404" i="14"/>
  <c r="T856" i="14"/>
  <c r="U856" i="14"/>
  <c r="T1111" i="14"/>
  <c r="U1111" i="14"/>
  <c r="T65" i="14"/>
  <c r="U65" i="14"/>
  <c r="T1389" i="14"/>
  <c r="U1389" i="14"/>
  <c r="T285" i="14"/>
  <c r="U285" i="14"/>
  <c r="T1469" i="14"/>
  <c r="U1469" i="14"/>
  <c r="T1200" i="14"/>
  <c r="U1200" i="14"/>
  <c r="T720" i="14"/>
  <c r="U720" i="14"/>
  <c r="T1195" i="14"/>
  <c r="U1195" i="14"/>
  <c r="T266" i="14"/>
  <c r="U266" i="14"/>
  <c r="T958" i="14"/>
  <c r="U958" i="14"/>
  <c r="T814" i="14"/>
  <c r="U814" i="14"/>
  <c r="T1415" i="14"/>
  <c r="U1415" i="14"/>
  <c r="T801" i="14"/>
  <c r="U801" i="14"/>
  <c r="T677" i="14"/>
  <c r="U677" i="14"/>
  <c r="T270" i="14"/>
  <c r="U270" i="14"/>
  <c r="T1153" i="14"/>
  <c r="U1153" i="14"/>
  <c r="T325" i="14"/>
  <c r="U325" i="14"/>
  <c r="T82" i="14"/>
  <c r="U82" i="14"/>
  <c r="T1372" i="14"/>
  <c r="U1372" i="14"/>
  <c r="T239" i="14"/>
  <c r="U239" i="14"/>
  <c r="T1348" i="14"/>
  <c r="U1348" i="14"/>
  <c r="T1503" i="14"/>
  <c r="U1503" i="14"/>
  <c r="T829" i="14"/>
  <c r="U829" i="14"/>
  <c r="T635" i="14"/>
  <c r="U635" i="14"/>
  <c r="T984" i="14"/>
  <c r="U984" i="14"/>
  <c r="T1121" i="14"/>
  <c r="U1121" i="14"/>
  <c r="T31" i="14"/>
  <c r="U31" i="14"/>
  <c r="T1355" i="14"/>
  <c r="U1355" i="14"/>
  <c r="T236" i="14"/>
  <c r="U236" i="14"/>
  <c r="T1521" i="14"/>
  <c r="U1521" i="14"/>
  <c r="T1492" i="14"/>
  <c r="U1492" i="14"/>
  <c r="T848" i="14"/>
  <c r="U848" i="14"/>
  <c r="T724" i="14"/>
  <c r="U724" i="14"/>
  <c r="T233" i="14"/>
  <c r="U233" i="14"/>
  <c r="T1087" i="14"/>
  <c r="U1087" i="14"/>
  <c r="T49" i="14"/>
  <c r="U49" i="14"/>
  <c r="T1282" i="14"/>
  <c r="U1282" i="14"/>
  <c r="T523" i="14"/>
  <c r="U523" i="14"/>
  <c r="T1488" i="14"/>
  <c r="U1488" i="14"/>
  <c r="T756" i="14"/>
  <c r="U756" i="14"/>
  <c r="T408" i="14"/>
  <c r="U408" i="14"/>
  <c r="T385" i="14"/>
  <c r="U385" i="14"/>
  <c r="T255" i="14"/>
  <c r="U255" i="14"/>
  <c r="T838" i="14"/>
  <c r="U838" i="14"/>
  <c r="T1314" i="14"/>
  <c r="U1314" i="14"/>
  <c r="T888" i="14"/>
  <c r="U888" i="14"/>
  <c r="T1480" i="14"/>
  <c r="U1480" i="14"/>
  <c r="T571" i="14"/>
  <c r="U571" i="14"/>
  <c r="T1284" i="14"/>
  <c r="U1284" i="14"/>
  <c r="T1396" i="14"/>
  <c r="U1396" i="14"/>
  <c r="T170" i="14"/>
  <c r="U170" i="14"/>
  <c r="T785" i="14"/>
  <c r="U785" i="14"/>
  <c r="T1494" i="14"/>
  <c r="U1494" i="14"/>
  <c r="T881" i="14"/>
  <c r="U881" i="14"/>
  <c r="T592" i="14"/>
  <c r="U592" i="14"/>
  <c r="T356" i="14"/>
  <c r="U356" i="14"/>
  <c r="T780" i="14"/>
  <c r="U780" i="14"/>
  <c r="T728" i="14"/>
  <c r="U728" i="14"/>
  <c r="T203" i="14"/>
  <c r="U203" i="14"/>
  <c r="T769" i="14"/>
  <c r="U769" i="14"/>
  <c r="T862" i="14"/>
  <c r="U862" i="14"/>
  <c r="T774" i="14"/>
  <c r="U774" i="14"/>
  <c r="T641" i="14"/>
  <c r="U641" i="14"/>
  <c r="T847" i="14"/>
  <c r="U847" i="14"/>
  <c r="T1485" i="14"/>
  <c r="U1485" i="14"/>
  <c r="T1110" i="14"/>
  <c r="U1110" i="14"/>
  <c r="T1269" i="14"/>
  <c r="U1269" i="14"/>
  <c r="T428" i="14"/>
  <c r="U428" i="14"/>
  <c r="T1483" i="14"/>
  <c r="U1483" i="14"/>
  <c r="T770" i="14"/>
  <c r="U770" i="14"/>
  <c r="T268" i="14"/>
  <c r="U268" i="14"/>
  <c r="T783" i="14"/>
  <c r="U783" i="14"/>
  <c r="T1408" i="14"/>
  <c r="U1408" i="14"/>
  <c r="T363" i="14"/>
  <c r="U363" i="14"/>
  <c r="T778" i="14"/>
  <c r="U778" i="14"/>
  <c r="T369" i="14"/>
  <c r="U369" i="14"/>
  <c r="T1561" i="14"/>
  <c r="U1561" i="14"/>
  <c r="T1498" i="14"/>
  <c r="U1498" i="14"/>
  <c r="T134" i="14"/>
  <c r="U134" i="14"/>
  <c r="T95" i="14"/>
  <c r="U95" i="14"/>
  <c r="T365" i="14"/>
  <c r="U365" i="14"/>
  <c r="T169" i="14"/>
  <c r="U169" i="14"/>
  <c r="T463" i="14"/>
  <c r="U463" i="14"/>
  <c r="T342" i="14"/>
  <c r="U342" i="14"/>
  <c r="T401" i="14"/>
  <c r="U401" i="14"/>
  <c r="T1220" i="14"/>
  <c r="U1220" i="14"/>
  <c r="T1173" i="14"/>
  <c r="U1173" i="14"/>
  <c r="T1228" i="14"/>
  <c r="U1228" i="14"/>
  <c r="T1337" i="14"/>
  <c r="U1337" i="14"/>
  <c r="T1213" i="14"/>
  <c r="U1213" i="14"/>
  <c r="T1190" i="14"/>
  <c r="U1190" i="14"/>
  <c r="T1010" i="14"/>
  <c r="U1010" i="14"/>
  <c r="T180" i="14"/>
  <c r="U180" i="14"/>
  <c r="T931" i="14"/>
  <c r="U931" i="14"/>
  <c r="T1286" i="14"/>
  <c r="U1286" i="14"/>
  <c r="T1246" i="14"/>
  <c r="U1246" i="14"/>
  <c r="T1016" i="14"/>
  <c r="U1016" i="14"/>
  <c r="T496" i="14"/>
  <c r="U496" i="14"/>
  <c r="T1078" i="14"/>
  <c r="U1078" i="14"/>
  <c r="T293" i="14"/>
  <c r="U293" i="14"/>
  <c r="T1102" i="14"/>
  <c r="U1102" i="14"/>
  <c r="T1232" i="14"/>
  <c r="U1232" i="14"/>
  <c r="T693" i="14"/>
  <c r="U693" i="14"/>
  <c r="T1240" i="14"/>
  <c r="U1240" i="14"/>
  <c r="T1119" i="14"/>
  <c r="U1119" i="14"/>
  <c r="T833" i="14"/>
  <c r="U833" i="14"/>
  <c r="T685" i="14"/>
  <c r="U685" i="14"/>
  <c r="T1234" i="14"/>
  <c r="U1234" i="14"/>
  <c r="T1058" i="14"/>
  <c r="U1058" i="14"/>
  <c r="T1529" i="14"/>
  <c r="U1529" i="14"/>
  <c r="T1247" i="14"/>
  <c r="U1247" i="14"/>
  <c r="T317" i="14"/>
  <c r="U317" i="14"/>
  <c r="T1237" i="14"/>
  <c r="U1237" i="14"/>
  <c r="T1159" i="14"/>
  <c r="U1159" i="14"/>
  <c r="T1219" i="14"/>
  <c r="U1219" i="14"/>
  <c r="T390" i="14"/>
  <c r="U390" i="14"/>
  <c r="T1363" i="14"/>
  <c r="U1363" i="14"/>
  <c r="T177" i="14"/>
  <c r="U177" i="14"/>
  <c r="T505" i="14"/>
  <c r="U505" i="14"/>
  <c r="T155" i="14"/>
  <c r="U155" i="14"/>
  <c r="T1136" i="14"/>
  <c r="U1136" i="14"/>
  <c r="T33" i="14"/>
  <c r="U33" i="14"/>
  <c r="T447" i="14"/>
  <c r="U447" i="14"/>
  <c r="T1222" i="14"/>
  <c r="U1222" i="14"/>
  <c r="T730" i="14"/>
  <c r="U730" i="14"/>
  <c r="T628" i="14"/>
  <c r="U628" i="14"/>
  <c r="T89" i="14"/>
  <c r="U89" i="14"/>
  <c r="T1251" i="14"/>
  <c r="U1251" i="14"/>
  <c r="T602" i="14"/>
  <c r="U602" i="14"/>
  <c r="T1244" i="14"/>
  <c r="U1244" i="14"/>
  <c r="T1425" i="14"/>
  <c r="U1425" i="14"/>
  <c r="T430" i="14"/>
  <c r="U430" i="14"/>
  <c r="T811" i="14"/>
  <c r="U811" i="14"/>
  <c r="T567" i="14"/>
  <c r="U567" i="14"/>
  <c r="T164" i="14"/>
  <c r="U164" i="14"/>
  <c r="T1386" i="14"/>
  <c r="U1386" i="14"/>
  <c r="T1360" i="14"/>
  <c r="U1360" i="14"/>
  <c r="T195" i="14"/>
  <c r="U195" i="14"/>
  <c r="T624" i="14"/>
  <c r="U624" i="14"/>
  <c r="T738" i="14"/>
  <c r="U738" i="14"/>
  <c r="T982" i="14"/>
  <c r="U982" i="14"/>
  <c r="T885" i="14"/>
  <c r="U885" i="14"/>
  <c r="T1062" i="14"/>
  <c r="U1062" i="14"/>
  <c r="T384" i="14"/>
  <c r="U384" i="14"/>
  <c r="T521" i="14"/>
  <c r="U521" i="14"/>
  <c r="T315" i="14"/>
  <c r="U315" i="14"/>
  <c r="T147" i="14"/>
  <c r="U147" i="14"/>
  <c r="T1292" i="14"/>
  <c r="U1292" i="14"/>
  <c r="T1216" i="14"/>
  <c r="U1216" i="14"/>
  <c r="T96" i="14"/>
  <c r="U96" i="14"/>
  <c r="T669" i="14"/>
  <c r="U669" i="14"/>
  <c r="T1076" i="14"/>
  <c r="U1076" i="14"/>
  <c r="T758" i="14"/>
  <c r="U758" i="14"/>
  <c r="T516" i="14"/>
  <c r="U516" i="14"/>
  <c r="T791" i="14"/>
  <c r="U791" i="14"/>
  <c r="T165" i="14"/>
  <c r="U165" i="14"/>
  <c r="T917" i="14"/>
  <c r="U917" i="14"/>
  <c r="T228" i="14"/>
  <c r="U228" i="14"/>
  <c r="T115" i="14"/>
  <c r="U115" i="14"/>
  <c r="T88" i="14"/>
  <c r="U88" i="14"/>
  <c r="T114" i="14"/>
  <c r="U114" i="14"/>
  <c r="T261" i="14"/>
  <c r="U261" i="14"/>
  <c r="T1551" i="14"/>
  <c r="U1551" i="14"/>
  <c r="T376" i="14"/>
  <c r="U376" i="14"/>
  <c r="T1258" i="14"/>
  <c r="U1258" i="14"/>
  <c r="T93" i="14"/>
  <c r="U93" i="14"/>
  <c r="T1017" i="14"/>
  <c r="U1017" i="14"/>
  <c r="T1513" i="14"/>
  <c r="U1513" i="14"/>
  <c r="T150" i="14"/>
  <c r="U150" i="14"/>
  <c r="T483" i="14"/>
  <c r="U483" i="14"/>
  <c r="T787" i="14"/>
  <c r="U787" i="14"/>
  <c r="T1412" i="14"/>
  <c r="U1412" i="14"/>
  <c r="T864" i="14"/>
  <c r="U864" i="14"/>
  <c r="T141" i="14"/>
  <c r="U141" i="14"/>
  <c r="T321" i="14"/>
  <c r="U321" i="14"/>
  <c r="T615" i="14"/>
  <c r="U615" i="14"/>
  <c r="T843" i="14"/>
  <c r="U843" i="14"/>
  <c r="T395" i="14"/>
  <c r="U395" i="14"/>
  <c r="T1249" i="14"/>
  <c r="U1249" i="14"/>
  <c r="T450" i="14"/>
  <c r="U450" i="14"/>
  <c r="T547" i="14"/>
  <c r="U547" i="14"/>
  <c r="T1252" i="14"/>
  <c r="U1252" i="14"/>
  <c r="T1518" i="14"/>
  <c r="U1518" i="14"/>
  <c r="T46" i="14"/>
  <c r="U46" i="14"/>
  <c r="T1500" i="14"/>
  <c r="U1500" i="14"/>
  <c r="T1057" i="14"/>
  <c r="U1057" i="14"/>
  <c r="T392" i="14"/>
  <c r="U392" i="14"/>
  <c r="T113" i="14"/>
  <c r="U113" i="14"/>
  <c r="T1138" i="14"/>
  <c r="U1138" i="14"/>
  <c r="T135" i="14"/>
  <c r="U135" i="14"/>
  <c r="T764" i="14"/>
  <c r="U764" i="14"/>
  <c r="T393" i="14"/>
  <c r="U393" i="14"/>
  <c r="T928" i="14"/>
  <c r="U928" i="14"/>
  <c r="T1349" i="14"/>
  <c r="U1349" i="14"/>
  <c r="T832" i="14"/>
  <c r="U832" i="14"/>
  <c r="T765" i="14"/>
  <c r="U765" i="14"/>
  <c r="T633" i="14"/>
  <c r="U633" i="14"/>
  <c r="T1266" i="14"/>
  <c r="U1266" i="14"/>
  <c r="T389" i="14"/>
  <c r="U389" i="14"/>
  <c r="T1156" i="14"/>
  <c r="U1156" i="14"/>
  <c r="T998" i="14"/>
  <c r="U998" i="14"/>
  <c r="T1014" i="14"/>
  <c r="U1014" i="14"/>
  <c r="T137" i="14"/>
  <c r="U137" i="14"/>
  <c r="T1384" i="14"/>
  <c r="U1384" i="14"/>
  <c r="T1260" i="14"/>
  <c r="U1260" i="14"/>
  <c r="T1169" i="14"/>
  <c r="U1169" i="14"/>
  <c r="T152" i="14"/>
  <c r="U152" i="14"/>
  <c r="T1367" i="14"/>
  <c r="U1367" i="14"/>
  <c r="T109" i="14"/>
  <c r="U109" i="14"/>
  <c r="T432" i="14"/>
  <c r="U432" i="14"/>
  <c r="T1450" i="14"/>
  <c r="U1450" i="14"/>
  <c r="T1298" i="14"/>
  <c r="U1298" i="14"/>
  <c r="T992" i="14"/>
  <c r="U992" i="14"/>
  <c r="T601" i="14"/>
  <c r="U601" i="14"/>
  <c r="T124" i="14"/>
  <c r="U124" i="14"/>
  <c r="T128" i="14"/>
  <c r="U128" i="14"/>
  <c r="T1423" i="14"/>
  <c r="U1423" i="14"/>
  <c r="T513" i="14"/>
  <c r="U513" i="14"/>
  <c r="T1257" i="14"/>
  <c r="U1257" i="14"/>
  <c r="T39" i="14"/>
  <c r="U39" i="14"/>
  <c r="T1376" i="14"/>
  <c r="U1376" i="14"/>
  <c r="T224" i="14"/>
  <c r="U224" i="14"/>
  <c r="T1254" i="14"/>
  <c r="U1254" i="14"/>
  <c r="T98" i="14"/>
  <c r="U98" i="14"/>
  <c r="T1343" i="14"/>
  <c r="U1343" i="14"/>
  <c r="T90" i="14"/>
  <c r="U90" i="14"/>
  <c r="T1061" i="14"/>
  <c r="U1061" i="14"/>
  <c r="T230" i="14"/>
  <c r="U230" i="14"/>
  <c r="T761" i="14"/>
  <c r="U761" i="14"/>
  <c r="T573" i="14"/>
  <c r="U573" i="14"/>
  <c r="T1008" i="14"/>
  <c r="U1008" i="14"/>
  <c r="T1133" i="14"/>
  <c r="U1133" i="14"/>
  <c r="T594" i="14"/>
  <c r="U594" i="14"/>
  <c r="T353" i="14"/>
  <c r="U353" i="14"/>
  <c r="T199" i="14"/>
  <c r="U199" i="14"/>
  <c r="T132" i="14"/>
  <c r="U132" i="14"/>
  <c r="T565" i="14"/>
  <c r="U565" i="14"/>
  <c r="T162" i="14"/>
  <c r="U162" i="14"/>
  <c r="T149" i="14"/>
  <c r="U149" i="14"/>
  <c r="T84" i="14"/>
  <c r="U84" i="14"/>
  <c r="T454" i="14"/>
  <c r="U454" i="14"/>
  <c r="T841" i="14"/>
  <c r="U841" i="14"/>
  <c r="T617" i="14"/>
  <c r="U617" i="14"/>
  <c r="T118" i="14"/>
  <c r="U118" i="14"/>
  <c r="T1224" i="14"/>
  <c r="U1224" i="14"/>
  <c r="T158" i="14"/>
  <c r="U158" i="14"/>
  <c r="T650" i="14"/>
  <c r="U650" i="14"/>
  <c r="T1063" i="14"/>
  <c r="U1063" i="14"/>
  <c r="T1353" i="14"/>
  <c r="U1353" i="14"/>
  <c r="T694" i="14"/>
  <c r="U694" i="14"/>
  <c r="T1279" i="14"/>
  <c r="U1279" i="14"/>
  <c r="T1357" i="14"/>
  <c r="U1357" i="14"/>
  <c r="T347" i="14"/>
  <c r="U347" i="14"/>
  <c r="T941" i="14"/>
  <c r="U941" i="14"/>
  <c r="T1556" i="14"/>
  <c r="U1556" i="14"/>
  <c r="T1435" i="14"/>
  <c r="U1435" i="14"/>
  <c r="T1140" i="14"/>
  <c r="U1140" i="14"/>
  <c r="T1546" i="14"/>
  <c r="U1546" i="14"/>
  <c r="T1047" i="14"/>
  <c r="U1047" i="14"/>
  <c r="T637" i="14"/>
  <c r="U637" i="14"/>
  <c r="T858" i="14"/>
  <c r="U858" i="14"/>
  <c r="T1446" i="14"/>
  <c r="U1446" i="14"/>
  <c r="T193" i="14"/>
  <c r="U193" i="14"/>
  <c r="T7" i="14"/>
  <c r="U7" i="14"/>
  <c r="T512" i="14"/>
  <c r="U512" i="14"/>
  <c r="T359" i="14"/>
  <c r="U359" i="14"/>
  <c r="T44" i="14"/>
  <c r="U44" i="14"/>
  <c r="T1095" i="14"/>
  <c r="U1095" i="14"/>
  <c r="T1364" i="14"/>
  <c r="U1364" i="14"/>
  <c r="T1123" i="14"/>
  <c r="U1123" i="14"/>
  <c r="T869" i="14"/>
  <c r="U869" i="14"/>
  <c r="T94" i="14"/>
  <c r="U94" i="14"/>
  <c r="T520" i="14"/>
  <c r="U520" i="14"/>
  <c r="T1276" i="14"/>
  <c r="U1276" i="14"/>
  <c r="T85" i="14"/>
  <c r="U85" i="14"/>
  <c r="T108" i="14"/>
  <c r="U108" i="14"/>
  <c r="T50" i="14"/>
  <c r="U50" i="14"/>
  <c r="T1346" i="14"/>
  <c r="U1346" i="14"/>
  <c r="T1290" i="14"/>
  <c r="U1290" i="14"/>
  <c r="T706" i="14"/>
  <c r="U706" i="14"/>
  <c r="T464" i="14"/>
  <c r="U464" i="14"/>
  <c r="T533" i="14"/>
  <c r="U533" i="14"/>
  <c r="T612" i="14"/>
  <c r="U612" i="14"/>
  <c r="T880" i="14"/>
  <c r="U880" i="14"/>
  <c r="T744" i="14"/>
  <c r="U744" i="14"/>
  <c r="T295" i="14"/>
  <c r="U295" i="14"/>
  <c r="T1536" i="14"/>
  <c r="U1536" i="14"/>
  <c r="T926" i="14"/>
  <c r="U926" i="14"/>
  <c r="T146" i="14"/>
  <c r="U146" i="14"/>
  <c r="T525" i="14"/>
  <c r="U525" i="14"/>
  <c r="T54" i="14"/>
  <c r="U54" i="14"/>
  <c r="T351" i="14"/>
  <c r="U351" i="14"/>
  <c r="T942" i="14"/>
  <c r="U942" i="14"/>
  <c r="T1457" i="14"/>
  <c r="U1457" i="14"/>
  <c r="T1289" i="14"/>
  <c r="U1289" i="14"/>
  <c r="T918" i="14"/>
  <c r="U918" i="14"/>
  <c r="T1154" i="14"/>
  <c r="U1154" i="14"/>
  <c r="T915" i="14"/>
  <c r="U915" i="14"/>
  <c r="T1508" i="14"/>
  <c r="U1508" i="14"/>
  <c r="T701" i="14"/>
  <c r="U701" i="14"/>
  <c r="T1048" i="14"/>
  <c r="U1048" i="14"/>
  <c r="T413" i="14"/>
  <c r="U413" i="14"/>
  <c r="T654" i="14"/>
  <c r="U654" i="14"/>
  <c r="T1064" i="14"/>
  <c r="U1064" i="14"/>
  <c r="T61" i="14"/>
  <c r="U61" i="14"/>
  <c r="T319" i="14"/>
  <c r="U319" i="14"/>
  <c r="T1476" i="14"/>
  <c r="U1476" i="14"/>
  <c r="T148" i="14"/>
  <c r="U148" i="14"/>
  <c r="T204" i="14"/>
  <c r="U204" i="14"/>
  <c r="T664" i="14"/>
  <c r="U664" i="14"/>
  <c r="T178" i="14"/>
  <c r="U178" i="14"/>
  <c r="T924" i="14"/>
  <c r="U924" i="14"/>
  <c r="T949" i="14"/>
  <c r="U949" i="14"/>
  <c r="T910" i="14"/>
  <c r="U910" i="14"/>
  <c r="T561" i="14"/>
  <c r="U561" i="14"/>
  <c r="T1262" i="14"/>
  <c r="U1262" i="14"/>
  <c r="T1525" i="14"/>
  <c r="U1525" i="14"/>
  <c r="T75" i="14"/>
  <c r="U75" i="14"/>
  <c r="T518" i="14"/>
  <c r="U518" i="14"/>
  <c r="T1410" i="14"/>
  <c r="U1410" i="14"/>
  <c r="T584" i="14"/>
  <c r="U584" i="14"/>
  <c r="T891" i="14"/>
  <c r="U891" i="14"/>
  <c r="T278" i="14"/>
  <c r="U278" i="14"/>
  <c r="T825" i="14"/>
  <c r="U825" i="14"/>
  <c r="T191" i="14"/>
  <c r="U191" i="14"/>
  <c r="T1114" i="14"/>
  <c r="U1114" i="14"/>
  <c r="T130" i="14"/>
  <c r="U130" i="14"/>
  <c r="T374" i="14"/>
  <c r="U374" i="14"/>
  <c r="T1428" i="14"/>
  <c r="U1428" i="14"/>
  <c r="T576" i="14"/>
  <c r="U576" i="14"/>
  <c r="T1186" i="14"/>
  <c r="U1186" i="14"/>
  <c r="T989" i="14"/>
  <c r="U989" i="14"/>
  <c r="T205" i="14"/>
  <c r="U205" i="14"/>
  <c r="T1151" i="14"/>
  <c r="U1151" i="14"/>
  <c r="T1405" i="14"/>
  <c r="U1405" i="14"/>
  <c r="T227" i="14"/>
  <c r="U227" i="14"/>
  <c r="T643" i="14"/>
  <c r="U643" i="14"/>
  <c r="T835" i="14"/>
  <c r="U835" i="14"/>
  <c r="T590" i="14"/>
  <c r="U590" i="14"/>
  <c r="T59" i="14"/>
  <c r="U59" i="14"/>
  <c r="T1109" i="14"/>
  <c r="U1109" i="14"/>
  <c r="T399" i="14"/>
  <c r="U399" i="14"/>
  <c r="T610" i="14"/>
  <c r="U610" i="14"/>
  <c r="T1089" i="14"/>
  <c r="U1089" i="14"/>
  <c r="T1400" i="14"/>
  <c r="U1400" i="14"/>
  <c r="T1517" i="14"/>
  <c r="U1517" i="14"/>
  <c r="T821" i="14"/>
  <c r="U821" i="14"/>
  <c r="T492" i="14"/>
  <c r="U492" i="14"/>
  <c r="T579" i="14"/>
  <c r="U579" i="14"/>
  <c r="T478" i="14"/>
  <c r="U478" i="14"/>
  <c r="T42" i="14"/>
  <c r="U42" i="14"/>
  <c r="T597" i="14"/>
  <c r="U597" i="14"/>
  <c r="T651" i="14"/>
  <c r="U651" i="14"/>
  <c r="T559" i="14"/>
  <c r="U559" i="14"/>
  <c r="T1092" i="14"/>
  <c r="U1092" i="14"/>
  <c r="T656" i="14"/>
  <c r="U656" i="14"/>
  <c r="T1434" i="14"/>
  <c r="U1434" i="14"/>
  <c r="T171" i="14"/>
  <c r="U171" i="14"/>
  <c r="T1510" i="14"/>
  <c r="U1510" i="14"/>
  <c r="T1544" i="14"/>
  <c r="U1544" i="14"/>
  <c r="T620" i="14"/>
  <c r="U620" i="14"/>
  <c r="T914" i="14"/>
  <c r="U914" i="14"/>
  <c r="T854" i="14"/>
  <c r="U854" i="14"/>
  <c r="T499" i="14"/>
  <c r="U499" i="14"/>
  <c r="T491" i="14"/>
  <c r="U491" i="14"/>
  <c r="T1280" i="14"/>
  <c r="U1280" i="14"/>
  <c r="T303" i="14"/>
  <c r="U303" i="14"/>
  <c r="T1462" i="14"/>
  <c r="U1462" i="14"/>
  <c r="T1465" i="14"/>
  <c r="U1465" i="14"/>
  <c r="T1144" i="14"/>
  <c r="U1144" i="14"/>
  <c r="T120" i="14"/>
  <c r="U120" i="14"/>
  <c r="T1418" i="14"/>
  <c r="U1418" i="14"/>
  <c r="T1340" i="14"/>
  <c r="U1340" i="14"/>
  <c r="T160" i="14"/>
  <c r="U160" i="14"/>
  <c r="T1312" i="14"/>
  <c r="U1312" i="14"/>
  <c r="T790" i="14"/>
  <c r="U790" i="14"/>
  <c r="T66" i="14"/>
  <c r="U66" i="14"/>
  <c r="T839" i="14"/>
  <c r="U839" i="14"/>
  <c r="T1558" i="14"/>
  <c r="U1558" i="14"/>
  <c r="T1550" i="14"/>
  <c r="U1550" i="14"/>
  <c r="T793" i="14"/>
  <c r="U793" i="14"/>
  <c r="T182" i="14"/>
  <c r="U182" i="14"/>
  <c r="T1082" i="14"/>
  <c r="U1082" i="14"/>
  <c r="T1326" i="14"/>
  <c r="U1326" i="14"/>
  <c r="T475" i="14"/>
  <c r="U475" i="14"/>
  <c r="T87" i="14"/>
  <c r="U87" i="14"/>
  <c r="T1439" i="14"/>
  <c r="U1439" i="14"/>
  <c r="T1099" i="14"/>
  <c r="U1099" i="14"/>
  <c r="T1074" i="14"/>
  <c r="U1074" i="14"/>
  <c r="T742" i="14"/>
  <c r="U742" i="14"/>
  <c r="T1324" i="14"/>
  <c r="U1324" i="14"/>
  <c r="T781" i="14"/>
  <c r="U781" i="14"/>
  <c r="T598" i="14"/>
  <c r="U598" i="14"/>
  <c r="T11" i="14"/>
  <c r="U11" i="14"/>
  <c r="T37" i="14"/>
  <c r="U37" i="14"/>
  <c r="T307" i="14"/>
  <c r="U307" i="14"/>
  <c r="T818" i="14"/>
  <c r="U818" i="14"/>
  <c r="T1100" i="14"/>
  <c r="U1100" i="14"/>
  <c r="T1433" i="14"/>
  <c r="U1433" i="14"/>
  <c r="T824" i="14"/>
  <c r="U824" i="14"/>
  <c r="T1315" i="14"/>
  <c r="U1315" i="14"/>
  <c r="T1217" i="14"/>
  <c r="U1217" i="14"/>
  <c r="T978" i="14"/>
  <c r="U978" i="14"/>
  <c r="T30" i="14"/>
  <c r="U30" i="14"/>
  <c r="T807" i="14"/>
  <c r="U807" i="14"/>
  <c r="T797" i="14"/>
  <c r="U797" i="14"/>
  <c r="T980" i="14"/>
  <c r="U980" i="14"/>
  <c r="T275" i="14"/>
  <c r="U275" i="14"/>
  <c r="T345" i="14"/>
  <c r="U345" i="14"/>
  <c r="T1116" i="14"/>
  <c r="U1116" i="14"/>
  <c r="T1511" i="14"/>
  <c r="U1511" i="14"/>
  <c r="T1322" i="14"/>
  <c r="U1322" i="14"/>
  <c r="T122" i="14"/>
  <c r="U122" i="14"/>
  <c r="T1059" i="14"/>
  <c r="U1059" i="14"/>
  <c r="T550" i="14"/>
  <c r="U550" i="14"/>
  <c r="T1180" i="14"/>
  <c r="U1180" i="14"/>
  <c r="T703" i="14"/>
  <c r="U703" i="14"/>
  <c r="T1460" i="14"/>
  <c r="U1460" i="14"/>
  <c r="T1303" i="14"/>
  <c r="U1303" i="14"/>
  <c r="T22" i="14"/>
  <c r="U22" i="14"/>
  <c r="T1533" i="14"/>
  <c r="U1533" i="14"/>
  <c r="T1072" i="14"/>
  <c r="U1072" i="14"/>
  <c r="T349" i="14"/>
  <c r="U349" i="14"/>
  <c r="T1306" i="14"/>
  <c r="U1306" i="14"/>
  <c r="T653" i="14"/>
  <c r="U653" i="14"/>
  <c r="T886" i="14"/>
  <c r="U886" i="14"/>
  <c r="T600" i="14"/>
  <c r="U600" i="14"/>
  <c r="T714" i="14"/>
  <c r="U714" i="14"/>
  <c r="T289" i="14"/>
  <c r="U289" i="14"/>
  <c r="T990" i="14"/>
  <c r="U990" i="14"/>
  <c r="T1325" i="14"/>
  <c r="U1325" i="14"/>
  <c r="T1559" i="14"/>
  <c r="U1559" i="14"/>
  <c r="T1287" i="14"/>
  <c r="U1287" i="14"/>
  <c r="T175" i="14"/>
  <c r="U175" i="14"/>
  <c r="T1342" i="14"/>
  <c r="U1342" i="14"/>
  <c r="T206" i="14"/>
  <c r="U206" i="14"/>
  <c r="T1430" i="14"/>
  <c r="U1430" i="14"/>
  <c r="T912" i="14"/>
  <c r="U912" i="14"/>
  <c r="T1358" i="14"/>
  <c r="U1358" i="14"/>
  <c r="T659" i="14"/>
  <c r="U659" i="14"/>
  <c r="T1163" i="14"/>
  <c r="U1163" i="14"/>
  <c r="T894" i="14"/>
  <c r="U894" i="14"/>
  <c r="T1278" i="14"/>
  <c r="U1278" i="14"/>
  <c r="T820" i="14"/>
  <c r="U820" i="14"/>
  <c r="T1443" i="14"/>
  <c r="U1443" i="14"/>
  <c r="T1427" i="14"/>
  <c r="U1427" i="14"/>
  <c r="T41" i="14"/>
  <c r="U41" i="14"/>
  <c r="T1523" i="14"/>
  <c r="U1523" i="14"/>
  <c r="T954" i="14"/>
  <c r="U954" i="14"/>
  <c r="T458" i="14"/>
  <c r="U458" i="14"/>
  <c r="T1081" i="14"/>
  <c r="U1081" i="14"/>
  <c r="T341" i="14"/>
  <c r="U341" i="14"/>
  <c r="T587" i="14"/>
  <c r="U587" i="14"/>
  <c r="T763" i="14"/>
  <c r="U763" i="14"/>
  <c r="T710" i="14"/>
  <c r="U710" i="14"/>
  <c r="T526" i="14"/>
  <c r="U526" i="14"/>
  <c r="T596" i="14"/>
  <c r="U596" i="14"/>
  <c r="T776" i="14"/>
  <c r="U776" i="14"/>
  <c r="T909" i="14"/>
  <c r="U909" i="14"/>
  <c r="T974" i="14"/>
  <c r="U974" i="14"/>
  <c r="T1146" i="14"/>
  <c r="U1146" i="14"/>
  <c r="T259" i="14"/>
  <c r="U259" i="14"/>
  <c r="T569" i="14"/>
  <c r="U569" i="14"/>
  <c r="T884" i="14"/>
  <c r="U884" i="14"/>
  <c r="T26" i="14"/>
  <c r="U26" i="14"/>
  <c r="T1002" i="14"/>
  <c r="U1002" i="14"/>
  <c r="T418" i="14"/>
  <c r="U418" i="14"/>
  <c r="T1542" i="14"/>
  <c r="U1542" i="14"/>
  <c r="T1300" i="14"/>
  <c r="U1300" i="14"/>
  <c r="T539" i="14"/>
  <c r="U539" i="14"/>
  <c r="T1553" i="14"/>
  <c r="U1553" i="14"/>
  <c r="T1437" i="14"/>
  <c r="U1437" i="14"/>
  <c r="T1131" i="14"/>
  <c r="U1131" i="14"/>
  <c r="T1474" i="14"/>
  <c r="U1474" i="14"/>
  <c r="T1096" i="14"/>
  <c r="U1096" i="14"/>
  <c r="T473" i="14"/>
  <c r="U473" i="14"/>
  <c r="T330" i="14"/>
  <c r="U330" i="14"/>
  <c r="T639" i="14"/>
  <c r="U639" i="14"/>
  <c r="T403" i="14"/>
  <c r="U403" i="14"/>
  <c r="T608" i="14"/>
  <c r="U608" i="14"/>
  <c r="T1271" i="14"/>
  <c r="U1271" i="14"/>
  <c r="T476" i="14"/>
  <c r="U476" i="14"/>
  <c r="T17" i="14"/>
  <c r="U17" i="14"/>
  <c r="T1093" i="14"/>
  <c r="U1093" i="14"/>
  <c r="T1204" i="14"/>
  <c r="U1204" i="14"/>
  <c r="T1334" i="14"/>
  <c r="U1334" i="14"/>
  <c r="T470" i="14"/>
  <c r="U470" i="14"/>
  <c r="T1392" i="14"/>
  <c r="U1392" i="14"/>
  <c r="T938" i="14"/>
  <c r="U938" i="14"/>
  <c r="T855" i="14"/>
  <c r="U855" i="14"/>
  <c r="T879" i="14"/>
  <c r="U879" i="14"/>
  <c r="T726" i="14"/>
  <c r="U726" i="14"/>
  <c r="T956" i="14"/>
  <c r="U956" i="14"/>
  <c r="T1420" i="14"/>
  <c r="U1420" i="14"/>
  <c r="T436" i="14"/>
  <c r="U436" i="14"/>
  <c r="T1098" i="14"/>
  <c r="U1098" i="14"/>
  <c r="T28" i="14"/>
  <c r="U28" i="14"/>
  <c r="T501" i="14"/>
  <c r="U501" i="14"/>
  <c r="T219" i="14"/>
  <c r="U219" i="14"/>
  <c r="T245" i="14"/>
  <c r="U245" i="14"/>
  <c r="T456" i="14"/>
  <c r="U456" i="14"/>
  <c r="T279" i="14"/>
  <c r="U279" i="14"/>
  <c r="T1130" i="14"/>
  <c r="U1130" i="14"/>
  <c r="T100" i="14"/>
  <c r="U100" i="14"/>
  <c r="T1175" i="14"/>
  <c r="U1175" i="14"/>
  <c r="T583" i="14"/>
  <c r="U583" i="14"/>
  <c r="T1055" i="14"/>
  <c r="U1055" i="14"/>
  <c r="T851" i="14"/>
  <c r="U851" i="14"/>
  <c r="T1021" i="14"/>
  <c r="U1021" i="14"/>
  <c r="T1381" i="14"/>
  <c r="U1381" i="14"/>
  <c r="T552" i="14"/>
  <c r="U552" i="14"/>
  <c r="T554" i="14"/>
  <c r="U554" i="14"/>
  <c r="T1268" i="14"/>
  <c r="U1268" i="14"/>
  <c r="T850" i="14"/>
  <c r="U850" i="14"/>
  <c r="T716" i="14"/>
  <c r="U716" i="14"/>
  <c r="T1404" i="14"/>
  <c r="U1404" i="14"/>
  <c r="T222" i="14"/>
  <c r="U222" i="14"/>
  <c r="T1019" i="14"/>
  <c r="U1019" i="14"/>
  <c r="T740" i="14"/>
  <c r="U740" i="14"/>
  <c r="T64" i="14"/>
  <c r="U64" i="14"/>
  <c r="T945" i="14"/>
  <c r="U945" i="14"/>
  <c r="T416" i="14"/>
  <c r="U416" i="14"/>
  <c r="T919" i="14"/>
  <c r="U919" i="14"/>
  <c r="T1397" i="14"/>
  <c r="U1397" i="14"/>
  <c r="T287" i="14"/>
  <c r="U287" i="14"/>
  <c r="T887" i="14"/>
  <c r="U887" i="14"/>
  <c r="T893" i="14"/>
  <c r="U893" i="14"/>
  <c r="T212" i="14"/>
  <c r="U212" i="14"/>
  <c r="T902" i="14"/>
  <c r="U902" i="14"/>
  <c r="T557" i="14"/>
  <c r="U557" i="14"/>
  <c r="T944" i="14"/>
  <c r="U944" i="14"/>
  <c r="T1158" i="14"/>
  <c r="U1158" i="14"/>
  <c r="T1304" i="14"/>
  <c r="U1304" i="14"/>
  <c r="T890" i="14"/>
  <c r="U890" i="14"/>
  <c r="T18" i="14"/>
  <c r="U18" i="14"/>
  <c r="T1548" i="14"/>
  <c r="U1548" i="14"/>
  <c r="T986" i="14"/>
  <c r="U986" i="14"/>
  <c r="T943" i="14"/>
  <c r="U943" i="14"/>
  <c r="T515" i="14"/>
  <c r="U515" i="14"/>
  <c r="T907" i="14"/>
  <c r="U907" i="14"/>
  <c r="T621" i="14"/>
  <c r="U621" i="14"/>
  <c r="T673" i="14"/>
  <c r="U673" i="14"/>
  <c r="T1540" i="14"/>
  <c r="U1540" i="14"/>
  <c r="T898" i="14"/>
  <c r="U898" i="14"/>
  <c r="T1167" i="14"/>
  <c r="U1167" i="14"/>
  <c r="T27" i="14"/>
  <c r="U27" i="14"/>
  <c r="T1394" i="14"/>
  <c r="U1394" i="14"/>
  <c r="T327" i="14"/>
  <c r="U327" i="14"/>
  <c r="T189" i="14"/>
  <c r="U189" i="14"/>
  <c r="T691" i="14"/>
  <c r="U691" i="14"/>
  <c r="T1307" i="14"/>
  <c r="U1307" i="14"/>
  <c r="T607" i="14"/>
  <c r="U607" i="14"/>
  <c r="T899" i="14"/>
  <c r="U899" i="14"/>
  <c r="T1296" i="14"/>
  <c r="U1296" i="14"/>
  <c r="T705" i="14"/>
  <c r="U705" i="14"/>
  <c r="T299" i="14"/>
  <c r="U299" i="14"/>
  <c r="T208" i="14"/>
  <c r="U208" i="14"/>
  <c r="T24" i="14"/>
  <c r="U24" i="14"/>
  <c r="T751" i="14"/>
  <c r="U751" i="14"/>
  <c r="T519" i="14"/>
  <c r="U519" i="14"/>
  <c r="T76" i="14"/>
  <c r="U76" i="14"/>
  <c r="T1172" i="14"/>
  <c r="U1172" i="14"/>
  <c r="T662" i="14"/>
  <c r="U662" i="14"/>
  <c r="T211" i="14"/>
  <c r="U211" i="14"/>
  <c r="T558" i="14"/>
  <c r="U558" i="14"/>
  <c r="T367" i="14"/>
  <c r="U367" i="14"/>
  <c r="T883" i="14"/>
  <c r="U883" i="14"/>
  <c r="T412" i="14"/>
  <c r="U412" i="14"/>
  <c r="T445" i="14"/>
  <c r="U445" i="14"/>
  <c r="T331" i="14"/>
  <c r="U331" i="14"/>
  <c r="T904" i="14"/>
  <c r="U904" i="14"/>
  <c r="T511" i="14"/>
  <c r="U511" i="14"/>
  <c r="T681" i="14"/>
  <c r="U681" i="14"/>
  <c r="T1534" i="14"/>
  <c r="U1534" i="14"/>
  <c r="T631" i="14"/>
  <c r="U631" i="14"/>
  <c r="T1382" i="14"/>
  <c r="U1382" i="14"/>
  <c r="T241" i="14"/>
  <c r="U241" i="14"/>
  <c r="T1471" i="14"/>
  <c r="U1471" i="14"/>
  <c r="T603" i="14"/>
  <c r="U603" i="14"/>
  <c r="T339" i="14"/>
  <c r="U339" i="14"/>
  <c r="T940" i="14"/>
  <c r="U940" i="14"/>
  <c r="T605" i="14"/>
  <c r="U605" i="14"/>
  <c r="T1351" i="14"/>
  <c r="U1351" i="14"/>
  <c r="T1373" i="14"/>
  <c r="U1373" i="14"/>
  <c r="T1178" i="14"/>
  <c r="U1178" i="14"/>
  <c r="T1378" i="14"/>
  <c r="U1378" i="14"/>
  <c r="T970" i="14"/>
  <c r="U970" i="14"/>
  <c r="T1071" i="14"/>
  <c r="U1071" i="14"/>
  <c r="T754" i="14"/>
  <c r="U754" i="14"/>
  <c r="T727" i="14"/>
  <c r="U727" i="14"/>
  <c r="T900" i="14"/>
  <c r="U900" i="14"/>
  <c r="T410" i="14"/>
  <c r="U410" i="14"/>
  <c r="T434" i="14"/>
  <c r="U434" i="14"/>
  <c r="T697" i="14"/>
  <c r="U697" i="14"/>
  <c r="T35" i="14"/>
  <c r="U35" i="14"/>
  <c r="T712" i="14"/>
  <c r="U712" i="14"/>
  <c r="T683" i="14"/>
  <c r="U683" i="14"/>
  <c r="T297" i="14"/>
  <c r="U297" i="14"/>
  <c r="T444" i="14"/>
  <c r="U444" i="14"/>
  <c r="T1366" i="14"/>
  <c r="U1366" i="14"/>
  <c r="T1505" i="14"/>
  <c r="U1505" i="14"/>
  <c r="T382" i="14"/>
  <c r="U382" i="14"/>
  <c r="T1006" i="14"/>
  <c r="U1006" i="14"/>
  <c r="T1004" i="14"/>
  <c r="U1004" i="14"/>
  <c r="T895" i="14"/>
  <c r="U895" i="14"/>
  <c r="T1177" i="14"/>
  <c r="U1177" i="14"/>
  <c r="T699" i="14"/>
  <c r="U699" i="14"/>
  <c r="T535" i="14"/>
  <c r="U535" i="14"/>
  <c r="T1188" i="14"/>
  <c r="U1188" i="14"/>
  <c r="T487" i="14"/>
  <c r="U487" i="14"/>
  <c r="T20" i="14"/>
  <c r="U20" i="14"/>
  <c r="T934" i="14"/>
  <c r="U934" i="14"/>
  <c r="T1329" i="14"/>
  <c r="U1329" i="14"/>
  <c r="T440" i="14"/>
  <c r="U440" i="14"/>
  <c r="T507" i="14"/>
  <c r="U507" i="14"/>
  <c r="T1192" i="14"/>
  <c r="U1192" i="14"/>
  <c r="T817" i="14"/>
  <c r="U817" i="14"/>
  <c r="T426" i="14"/>
  <c r="U426" i="14"/>
  <c r="T953" i="14"/>
  <c r="U953" i="14"/>
  <c r="T1142" i="14"/>
  <c r="U1142" i="14"/>
  <c r="T1090" i="14"/>
  <c r="U1090" i="14"/>
  <c r="T12" i="14"/>
  <c r="U12" i="14"/>
  <c r="T503" i="14"/>
  <c r="U503" i="14"/>
  <c r="T626" i="14"/>
  <c r="U626" i="14"/>
  <c r="T972" i="14"/>
  <c r="U972" i="14"/>
  <c r="T996" i="14"/>
  <c r="U996" i="14"/>
  <c r="T1086" i="14"/>
  <c r="U1086" i="14"/>
  <c r="T424" i="14"/>
  <c r="U424" i="14"/>
  <c r="T1310" i="14"/>
  <c r="U1310" i="14"/>
  <c r="T1327" i="14"/>
  <c r="U1327" i="14"/>
  <c r="T1044" i="14"/>
  <c r="U1044" i="14"/>
  <c r="T670" i="14"/>
  <c r="U670" i="14"/>
  <c r="T1184" i="14"/>
  <c r="U1184" i="14"/>
  <c r="T243" i="14"/>
  <c r="U243" i="14"/>
  <c r="T9" i="14"/>
  <c r="U9" i="14"/>
  <c r="T866" i="14"/>
  <c r="U866" i="14"/>
  <c r="T877" i="14"/>
  <c r="U877" i="14"/>
  <c r="T471" i="14"/>
  <c r="U471" i="14"/>
  <c r="T79" i="14"/>
  <c r="U79" i="14"/>
  <c r="T126" i="14"/>
  <c r="U126" i="14"/>
  <c r="T875" i="14"/>
  <c r="U875" i="14"/>
  <c r="T614" i="14"/>
  <c r="U614" i="14"/>
  <c r="T646" i="14"/>
  <c r="U646" i="14"/>
  <c r="T1398" i="14"/>
  <c r="U1398" i="14"/>
  <c r="T247" i="14"/>
  <c r="U247" i="14"/>
  <c r="T760" i="14"/>
  <c r="U760" i="14"/>
  <c r="T1369" i="14"/>
  <c r="U1369" i="14"/>
  <c r="T905" i="14"/>
  <c r="U905" i="14"/>
  <c r="T746" i="14"/>
  <c r="U746" i="14"/>
  <c r="T281" i="14"/>
  <c r="U281" i="14"/>
  <c r="T1207" i="14"/>
  <c r="U1207" i="14"/>
  <c r="T1496" i="14"/>
  <c r="U1496" i="14"/>
  <c r="T1182" i="14"/>
  <c r="U1182" i="14"/>
  <c r="T1050" i="14"/>
  <c r="U1050" i="14"/>
  <c r="T666" i="14"/>
  <c r="U666" i="14"/>
  <c r="T250" i="14"/>
  <c r="U250" i="14"/>
  <c r="T1445" i="14"/>
  <c r="U1445" i="14"/>
  <c r="T860" i="14"/>
  <c r="U860" i="14"/>
  <c r="T439" i="14"/>
  <c r="U439" i="14"/>
  <c r="T355" i="14"/>
  <c r="U355" i="14"/>
  <c r="T313" i="14"/>
  <c r="U313" i="14"/>
  <c r="T585" i="14"/>
  <c r="U585" i="14"/>
  <c r="T622" i="14"/>
  <c r="U622" i="14"/>
  <c r="T752" i="14"/>
  <c r="U752" i="14"/>
  <c r="T1442" i="14"/>
  <c r="U1442" i="14"/>
  <c r="T687" i="14"/>
  <c r="U687" i="14"/>
  <c r="T1068" i="14"/>
  <c r="U1068" i="14"/>
  <c r="T803" i="14"/>
  <c r="U803" i="14"/>
  <c r="T546" i="14"/>
  <c r="U546" i="14"/>
  <c r="T1539" i="14"/>
  <c r="U1539" i="14"/>
  <c r="T976" i="14"/>
  <c r="U976" i="14"/>
  <c r="T1148" i="14"/>
  <c r="U1148" i="14"/>
  <c r="T81" i="14"/>
  <c r="U81" i="14"/>
  <c r="T689" i="14"/>
  <c r="U689" i="14"/>
  <c r="T768" i="14"/>
  <c r="U768" i="14"/>
  <c r="T629" i="14"/>
  <c r="U629" i="14"/>
  <c r="T62" i="14"/>
  <c r="U62" i="14"/>
  <c r="T344" i="14"/>
  <c r="U344" i="14"/>
  <c r="T1084" i="14"/>
  <c r="U1084" i="14"/>
  <c r="T142" i="14"/>
  <c r="U142" i="14"/>
  <c r="T306" i="14"/>
  <c r="U306" i="14"/>
  <c r="T1332" i="14"/>
  <c r="U1332" i="14"/>
  <c r="T1318" i="14"/>
  <c r="U1318" i="14"/>
  <c r="T1320" i="14"/>
  <c r="U1320" i="14"/>
  <c r="T256" i="14"/>
  <c r="U256" i="14"/>
  <c r="T1197" i="14"/>
  <c r="U1197" i="14"/>
  <c r="T262" i="14"/>
  <c r="U262" i="14"/>
  <c r="T1467" i="14"/>
  <c r="U1467" i="14"/>
  <c r="T1454" i="14"/>
  <c r="U1454" i="14"/>
  <c r="T1313" i="14"/>
  <c r="U1313" i="14"/>
  <c r="T1414" i="14"/>
  <c r="U1414" i="14"/>
  <c r="T51" i="14"/>
  <c r="U51" i="14"/>
  <c r="T57" i="14"/>
  <c r="U57" i="14"/>
  <c r="T1490" i="14"/>
  <c r="U1490" i="14"/>
  <c r="T422" i="14"/>
  <c r="U422" i="14"/>
  <c r="T1449" i="14"/>
  <c r="U1449" i="14"/>
  <c r="T267" i="14"/>
  <c r="U267" i="14"/>
  <c r="T1166" i="14"/>
  <c r="U1166" i="14"/>
  <c r="T480" i="14"/>
  <c r="U480" i="14"/>
  <c r="T78" i="14"/>
  <c r="U78" i="14"/>
  <c r="T69" i="14"/>
  <c r="U69" i="14"/>
  <c r="T542" i="14"/>
  <c r="U542" i="14"/>
  <c r="T485" i="14"/>
  <c r="U485" i="14"/>
  <c r="T1053" i="14"/>
  <c r="U1053" i="14"/>
  <c r="T1194" i="14"/>
  <c r="U1194" i="14"/>
  <c r="T405" i="14"/>
  <c r="U405" i="14"/>
  <c r="T372" i="14"/>
  <c r="U372" i="14"/>
  <c r="T323" i="14"/>
  <c r="U323" i="14"/>
  <c r="T237" i="14"/>
  <c r="U237" i="14"/>
  <c r="T68" i="14"/>
  <c r="U68" i="14"/>
  <c r="T676" i="14"/>
  <c r="U676" i="14"/>
  <c r="T957" i="14"/>
  <c r="U957" i="14"/>
  <c r="T1199" i="14"/>
  <c r="U1199" i="14"/>
  <c r="T252" i="14"/>
  <c r="U252" i="14"/>
  <c r="T718" i="14"/>
  <c r="U718" i="14"/>
  <c r="T1390" i="14"/>
  <c r="U1390" i="14"/>
  <c r="T1036" i="14"/>
  <c r="U1036" i="14"/>
  <c r="T360" i="14"/>
  <c r="U360" i="14"/>
  <c r="T544" i="14"/>
  <c r="U544" i="14"/>
  <c r="T799" i="14"/>
  <c r="U799" i="14"/>
  <c r="T1127" i="14"/>
  <c r="U1127" i="14"/>
  <c r="T187" i="14"/>
  <c r="U187" i="14"/>
  <c r="T828" i="14"/>
  <c r="U828" i="14"/>
  <c r="T1230" i="14"/>
  <c r="U1230" i="14"/>
  <c r="T581" i="14"/>
  <c r="U581" i="14"/>
  <c r="T398" i="14"/>
  <c r="U398" i="14"/>
  <c r="T1243" i="14"/>
  <c r="U1243" i="14"/>
  <c r="T448" i="14"/>
  <c r="U448" i="14"/>
  <c r="T1531" i="14"/>
  <c r="U1531" i="14"/>
  <c r="T1067" i="14"/>
  <c r="U1067" i="14"/>
  <c r="T388" i="14"/>
  <c r="U388" i="14"/>
  <c r="T1238" i="14"/>
  <c r="U1238" i="14"/>
  <c r="T1227" i="14"/>
  <c r="U1227" i="14"/>
  <c r="T1012" i="14"/>
  <c r="U1012" i="14"/>
  <c r="T449" i="14"/>
  <c r="U449" i="14"/>
  <c r="T948" i="14"/>
  <c r="U948" i="14"/>
  <c r="T733" i="14"/>
  <c r="U733" i="14"/>
  <c r="T510" i="14"/>
  <c r="U510" i="14"/>
  <c r="T386" i="14"/>
  <c r="U386" i="14"/>
  <c r="T668" i="14"/>
  <c r="U668" i="14"/>
  <c r="T397" i="14"/>
  <c r="U397" i="14"/>
  <c r="T377" i="14"/>
  <c r="U377" i="14"/>
  <c r="T1043" i="14"/>
  <c r="U1043" i="14"/>
  <c r="T657" i="14"/>
  <c r="U657" i="14"/>
  <c r="T378" i="14"/>
  <c r="U378" i="14"/>
  <c r="T452" i="14"/>
  <c r="U452" i="14"/>
  <c r="T1338" i="14"/>
  <c r="U1338" i="14"/>
  <c r="T394" i="14"/>
  <c r="U394" i="14"/>
  <c r="T328" i="14"/>
  <c r="U328" i="14"/>
  <c r="T748" i="14"/>
  <c r="U748" i="14"/>
  <c r="T309" i="14"/>
  <c r="U309" i="14"/>
  <c r="T809" i="14"/>
  <c r="U809" i="14"/>
  <c r="T1024" i="14"/>
  <c r="U1024" i="14"/>
  <c r="T1527" i="14"/>
  <c r="U1527" i="14"/>
  <c r="T531" i="14"/>
  <c r="U531" i="14"/>
  <c r="T1079" i="14"/>
  <c r="U1079" i="14"/>
  <c r="T375" i="14"/>
  <c r="U375" i="14"/>
  <c r="T311" i="14"/>
  <c r="U311" i="14"/>
  <c r="T387" i="14"/>
  <c r="U387" i="14"/>
  <c r="T563" i="14"/>
  <c r="U563" i="14"/>
  <c r="T468" i="14"/>
  <c r="U468" i="14"/>
  <c r="T588" i="14"/>
  <c r="U588" i="14"/>
  <c r="T1293" i="14"/>
  <c r="U1293" i="14"/>
  <c r="T772" i="14"/>
  <c r="U772" i="14"/>
  <c r="T572" i="14"/>
  <c r="U572" i="14"/>
  <c r="T466" i="14"/>
  <c r="U466" i="14"/>
  <c r="T871" i="14"/>
  <c r="U871" i="14"/>
  <c r="T1107" i="14"/>
  <c r="U1107" i="14"/>
  <c r="T1105" i="14"/>
  <c r="U1105" i="14"/>
  <c r="T1336" i="14"/>
  <c r="U1336" i="14"/>
  <c r="T813" i="14"/>
  <c r="U813" i="14"/>
  <c r="T91" i="14"/>
  <c r="U91" i="14"/>
  <c r="T111" i="14"/>
  <c r="U111" i="14"/>
  <c r="T103" i="14"/>
  <c r="U103" i="14"/>
  <c r="T235" i="14"/>
  <c r="U235" i="14"/>
  <c r="T167" i="14"/>
  <c r="U167" i="14"/>
  <c r="T197" i="14"/>
  <c r="U197" i="14"/>
  <c r="T105" i="14"/>
  <c r="U105" i="14"/>
  <c r="T138" i="14"/>
  <c r="U138" i="14"/>
  <c r="T145" i="14"/>
  <c r="U145" i="14"/>
  <c r="T210" i="14"/>
  <c r="U210" i="14"/>
  <c r="T201" i="14"/>
  <c r="U201" i="14"/>
  <c r="T186" i="14"/>
  <c r="U186" i="14"/>
  <c r="T139" i="14"/>
  <c r="U139" i="14"/>
  <c r="T184" i="14"/>
  <c r="U184" i="14"/>
  <c r="T217" i="14"/>
  <c r="U217" i="14"/>
  <c r="T215" i="14"/>
  <c r="U215" i="14"/>
  <c r="T1125" i="14"/>
  <c r="U1125" i="14"/>
  <c r="T994" i="14"/>
  <c r="U994" i="14"/>
  <c r="T922" i="14"/>
  <c r="U922" i="14"/>
  <c r="T796" i="14"/>
  <c r="U796" i="14"/>
  <c r="T577" i="14"/>
  <c r="U577" i="14"/>
  <c r="T846" i="14"/>
  <c r="U846" i="14"/>
  <c r="T302" i="14"/>
  <c r="U302" i="14"/>
  <c r="T1026" i="14"/>
  <c r="U1026" i="14"/>
  <c r="T951" i="14"/>
  <c r="U951" i="14"/>
  <c r="T1275" i="14"/>
  <c r="U1275" i="14"/>
  <c r="T1403" i="14"/>
  <c r="U1403" i="14"/>
  <c r="T737" i="14"/>
  <c r="U737" i="14"/>
  <c r="T14" i="14"/>
  <c r="U14" i="14"/>
  <c r="T1212" i="14"/>
  <c r="U1212" i="14"/>
  <c r="T1209" i="14"/>
  <c r="U1209" i="14"/>
  <c r="T174" i="14"/>
  <c r="U174" i="14"/>
  <c r="T459" i="14"/>
  <c r="U459" i="14"/>
  <c r="T381" i="14"/>
  <c r="U381" i="14"/>
  <c r="T154" i="14"/>
  <c r="U154" i="14"/>
  <c r="T1344" i="14"/>
  <c r="U1344" i="14"/>
  <c r="T264" i="14"/>
  <c r="U264" i="14"/>
  <c r="T489" i="14"/>
  <c r="U489" i="14"/>
  <c r="T806" i="14"/>
  <c r="U806" i="14"/>
  <c r="T873" i="14"/>
  <c r="U873" i="14"/>
  <c r="T277" i="14"/>
  <c r="U277" i="14"/>
  <c r="T538" i="14"/>
  <c r="U538" i="14"/>
  <c r="T1317" i="14"/>
  <c r="U1317" i="14"/>
  <c r="T284" i="14"/>
  <c r="U284" i="14"/>
  <c r="T73" i="14"/>
  <c r="U73" i="14"/>
  <c r="U48" i="14"/>
  <c r="T48" i="14"/>
</calcChain>
</file>

<file path=xl/sharedStrings.xml><?xml version="1.0" encoding="utf-8"?>
<sst xmlns="http://schemas.openxmlformats.org/spreadsheetml/2006/main" count="42492" uniqueCount="2096">
  <si>
    <t>Direct and Indirect Emissions</t>
  </si>
  <si>
    <t>Upstream Emissions</t>
  </si>
  <si>
    <t>Vehicle Miles</t>
  </si>
  <si>
    <t>Transit Vehicle GHG Emissions kg CO2e</t>
  </si>
  <si>
    <t>Total GHG Emissions per Passenger Mile</t>
  </si>
  <si>
    <t>Total GHG Emissions per Vehicle Mile</t>
  </si>
  <si>
    <t>Biogenic Carbon Emissions kg CO2(b)</t>
  </si>
  <si>
    <t>Transportation Efficiency Savings</t>
  </si>
  <si>
    <t>Land Use Efficiency Savings</t>
  </si>
  <si>
    <t>Mode</t>
  </si>
  <si>
    <t>NTD ID</t>
  </si>
  <si>
    <t>Reporter Type</t>
  </si>
  <si>
    <t>Agency Name</t>
  </si>
  <si>
    <t>City</t>
  </si>
  <si>
    <t>State</t>
  </si>
  <si>
    <t>eGRID subrgn</t>
  </si>
  <si>
    <t>kg CO2e / kWh</t>
  </si>
  <si>
    <t>Total Passenger Miles Traveled</t>
  </si>
  <si>
    <t>Biodiesel</t>
  </si>
  <si>
    <t>Compressed Natural Gas</t>
  </si>
  <si>
    <t>Diesel Fuel</t>
  </si>
  <si>
    <t>Electric Battery</t>
  </si>
  <si>
    <t>Electric Propulsion Power</t>
  </si>
  <si>
    <t>Ethanol</t>
  </si>
  <si>
    <t>Gasoline</t>
  </si>
  <si>
    <t>Hydrogen</t>
  </si>
  <si>
    <t>Liquefied Natural Gas</t>
  </si>
  <si>
    <t>Liquefied Petroleum Gas</t>
  </si>
  <si>
    <t>Total</t>
  </si>
  <si>
    <t>Average Occupancy</t>
  </si>
  <si>
    <t>Avoided Personal Vehicle Miles</t>
  </si>
  <si>
    <t>Avoided Personal Vehicle Gallons of Gasoline</t>
  </si>
  <si>
    <t>Avoided Personal Vehicle kg CO2e</t>
  </si>
  <si>
    <t>Transit Multiplier</t>
  </si>
  <si>
    <t>Avoided  Community Personal Vehicle Miles</t>
  </si>
  <si>
    <t>Avoided  Community Personal Vehicle Gallons of Gasoline</t>
  </si>
  <si>
    <t>Avoided Community Personal Vehicle kg CO2e</t>
  </si>
  <si>
    <t>Avoided Community Personal Vehicle Miles</t>
  </si>
  <si>
    <t>Bus</t>
  </si>
  <si>
    <t>Full Reporter</t>
  </si>
  <si>
    <t>MTA New York City Transit</t>
  </si>
  <si>
    <t>New York</t>
  </si>
  <si>
    <t>NY</t>
  </si>
  <si>
    <t>NYCW</t>
  </si>
  <si>
    <t>New Jersey Transit Corporation</t>
  </si>
  <si>
    <t>Newark</t>
  </si>
  <si>
    <t>NJ</t>
  </si>
  <si>
    <t>RFCE</t>
  </si>
  <si>
    <t>Los Angeles County Metropolitan Transportation Authority</t>
  </si>
  <si>
    <t>Los Angeles</t>
  </si>
  <si>
    <t>CA</t>
  </si>
  <si>
    <t>CAMX</t>
  </si>
  <si>
    <t>Chicago Transit Authority</t>
  </si>
  <si>
    <t>Chicago</t>
  </si>
  <si>
    <t>IL</t>
  </si>
  <si>
    <t>RFCW</t>
  </si>
  <si>
    <t>Washington Metropolitan Area Transit Authority</t>
  </si>
  <si>
    <t>Washington</t>
  </si>
  <si>
    <t>DC</t>
  </si>
  <si>
    <t>King County Department of Metro Transit</t>
  </si>
  <si>
    <t>Seattle</t>
  </si>
  <si>
    <t>WA</t>
  </si>
  <si>
    <t>NWPP</t>
  </si>
  <si>
    <t>Southeastern Pennsylvania Transportation Authority</t>
  </si>
  <si>
    <t>Philadelphia</t>
  </si>
  <si>
    <t>PA</t>
  </si>
  <si>
    <t>Metropolitan Transit Authority of Harris County, Texas</t>
  </si>
  <si>
    <t>Houston</t>
  </si>
  <si>
    <t>TX</t>
  </si>
  <si>
    <t>ERCT</t>
  </si>
  <si>
    <t>Denver Regional Transportation District</t>
  </si>
  <si>
    <t>Denver</t>
  </si>
  <si>
    <t>CO</t>
  </si>
  <si>
    <t>RMPA</t>
  </si>
  <si>
    <t>MTA Bus Company</t>
  </si>
  <si>
    <t>Metro Transit</t>
  </si>
  <si>
    <t>Minneapolis</t>
  </si>
  <si>
    <t>MN</t>
  </si>
  <si>
    <t>MROW</t>
  </si>
  <si>
    <t>Metropolitan Atlanta Rapid Transit Authority</t>
  </si>
  <si>
    <t>Atlanta</t>
  </si>
  <si>
    <t>GA</t>
  </si>
  <si>
    <t>SRSO</t>
  </si>
  <si>
    <t>Pace - Suburban Bus Division</t>
  </si>
  <si>
    <t>Arlington Heights</t>
  </si>
  <si>
    <t>County of Miami-Dade</t>
  </si>
  <si>
    <t>Miami</t>
  </si>
  <si>
    <t>FL</t>
  </si>
  <si>
    <t>FRCC</t>
  </si>
  <si>
    <t>Massachusetts Bay Transportation Authority</t>
  </si>
  <si>
    <t>Boston</t>
  </si>
  <si>
    <t>MA</t>
  </si>
  <si>
    <t>NEWE</t>
  </si>
  <si>
    <t>Maryland Transit Administration</t>
  </si>
  <si>
    <t>Baltimore</t>
  </si>
  <si>
    <t>MD</t>
  </si>
  <si>
    <t>Port Authority of Allegheny County</t>
  </si>
  <si>
    <t>Pittsburgh</t>
  </si>
  <si>
    <t>City of Charlotte North Carolina</t>
  </si>
  <si>
    <t>Charlotte</t>
  </si>
  <si>
    <t>NC</t>
  </si>
  <si>
    <t>SRVC</t>
  </si>
  <si>
    <t>Tri-County Metropolitan Transportation District of Oregon</t>
  </si>
  <si>
    <t>Portland</t>
  </si>
  <si>
    <t>OR</t>
  </si>
  <si>
    <t>City of Phoenix Public Transit Department</t>
  </si>
  <si>
    <t>Phoenix</t>
  </si>
  <si>
    <t>AZ</t>
  </si>
  <si>
    <t>AZNM</t>
  </si>
  <si>
    <t>Dallas Area Rapid Transit</t>
  </si>
  <si>
    <t>Dallas</t>
  </si>
  <si>
    <t>Alameda-Contra Costa Transit District</t>
  </si>
  <si>
    <t>Oakland</t>
  </si>
  <si>
    <t>VIA Metropolitan Transit</t>
  </si>
  <si>
    <t>San Antonio</t>
  </si>
  <si>
    <t>City and County of San Francisco</t>
  </si>
  <si>
    <t>San Francisco</t>
  </si>
  <si>
    <t>San Diego Metropolitan Transit System</t>
  </si>
  <si>
    <t>San Diego</t>
  </si>
  <si>
    <t>Orange County Transportation Authority</t>
  </si>
  <si>
    <t>Orange</t>
  </si>
  <si>
    <t>City and County of Honolulu</t>
  </si>
  <si>
    <t>Honolulu</t>
  </si>
  <si>
    <t>HI</t>
  </si>
  <si>
    <t>HIOA</t>
  </si>
  <si>
    <t>Bi-State Development Agency of the Missouri-Illinois Metropolitan District</t>
  </si>
  <si>
    <t>St. Louis</t>
  </si>
  <si>
    <t>MO</t>
  </si>
  <si>
    <t>SRMW</t>
  </si>
  <si>
    <t>Santa Clara Valley Transportation Authority</t>
  </si>
  <si>
    <t>San Jose</t>
  </si>
  <si>
    <t>Capital Metropolitan Transportation Authority</t>
  </si>
  <si>
    <t>Austin</t>
  </si>
  <si>
    <t>Central Ohio Transit Authority</t>
  </si>
  <si>
    <t>Columbus</t>
  </si>
  <si>
    <t>OH</t>
  </si>
  <si>
    <t>Milwaukee County</t>
  </si>
  <si>
    <t>Milwaukee</t>
  </si>
  <si>
    <t>WI</t>
  </si>
  <si>
    <t>Regional Transportation Commission of Southern Nevada</t>
  </si>
  <si>
    <t>Las Vegas</t>
  </si>
  <si>
    <t>NV</t>
  </si>
  <si>
    <t>Central Florida Regional Transportation Authority</t>
  </si>
  <si>
    <t>Orlando</t>
  </si>
  <si>
    <t>Utah Transit Authority</t>
  </si>
  <si>
    <t>Salt Lake City</t>
  </si>
  <si>
    <t>UT</t>
  </si>
  <si>
    <t>Foothill Transit</t>
  </si>
  <si>
    <t>West Covina</t>
  </si>
  <si>
    <t>Central Puget Sound Regional Transit Authority</t>
  </si>
  <si>
    <t>Broward County Board of County Commissioners</t>
  </si>
  <si>
    <t>Plantation</t>
  </si>
  <si>
    <t>Montgomery County, Maryland</t>
  </si>
  <si>
    <t>Rockville</t>
  </si>
  <si>
    <t>The Greater Cleveland Regional Transit Authority</t>
  </si>
  <si>
    <t>Cleveland</t>
  </si>
  <si>
    <t>Snohomish County Public Transportation Benefit Area Corporation</t>
  </si>
  <si>
    <t>Everett</t>
  </si>
  <si>
    <t>City of Detroit</t>
  </si>
  <si>
    <t>Detroit</t>
  </si>
  <si>
    <t>MI</t>
  </si>
  <si>
    <t>RFCM</t>
  </si>
  <si>
    <t>Fairfax County, VA</t>
  </si>
  <si>
    <t>Fairfax</t>
  </si>
  <si>
    <t>VA</t>
  </si>
  <si>
    <t>Connecticut Department of Transportation - CTTRANSIT - Hartford Division</t>
  </si>
  <si>
    <t>Hartford</t>
  </si>
  <si>
    <t>CT</t>
  </si>
  <si>
    <t>Rhode Island Public Transit Authority</t>
  </si>
  <si>
    <t>Providence</t>
  </si>
  <si>
    <t>RI</t>
  </si>
  <si>
    <t>Suburban Mobility Authority for Regional Transportation</t>
  </si>
  <si>
    <t>Southwest Ohio Regional Transit Authority</t>
  </si>
  <si>
    <t>Cincinnati</t>
  </si>
  <si>
    <t>Regional Public Transportation Authority</t>
  </si>
  <si>
    <t>Hudson Transit Lines, Inc.</t>
  </si>
  <si>
    <t>Mahwah</t>
  </si>
  <si>
    <t>NYUP</t>
  </si>
  <si>
    <t>County of Nassau</t>
  </si>
  <si>
    <t>Garden City</t>
  </si>
  <si>
    <t>NYLI</t>
  </si>
  <si>
    <t>Transportation District Commission of Hampton Roads</t>
  </si>
  <si>
    <t>Hampton</t>
  </si>
  <si>
    <t>Pinellas Suncoast Transit Authority</t>
  </si>
  <si>
    <t>St. Petersburg</t>
  </si>
  <si>
    <t>Riverside Transit Agency</t>
  </si>
  <si>
    <t>Riverside</t>
  </si>
  <si>
    <t>Westchester County</t>
  </si>
  <si>
    <t>White Plains</t>
  </si>
  <si>
    <t>Niagara Frontier Transportation Authority</t>
  </si>
  <si>
    <t>Buffalo</t>
  </si>
  <si>
    <t>Academy Lines, Inc.</t>
  </si>
  <si>
    <t>Hoboken</t>
  </si>
  <si>
    <t>City of Los Angeles</t>
  </si>
  <si>
    <t>City of Tucson</t>
  </si>
  <si>
    <t>Tucson</t>
  </si>
  <si>
    <t>Jacksonville Transportation Authority</t>
  </si>
  <si>
    <t>Jacksonville</t>
  </si>
  <si>
    <t>San Mateo County Transit District</t>
  </si>
  <si>
    <t>San Carlos</t>
  </si>
  <si>
    <t>Delaware Transit Corporation</t>
  </si>
  <si>
    <t>Dover</t>
  </si>
  <si>
    <t>DE</t>
  </si>
  <si>
    <t>Capital District Transportation Authority</t>
  </si>
  <si>
    <t>Albany</t>
  </si>
  <si>
    <t>Kansas City Area Transportation Authority</t>
  </si>
  <si>
    <t>Kansas City</t>
  </si>
  <si>
    <t>SPNO</t>
  </si>
  <si>
    <t>Indianapolis and Marion County Public Transportation</t>
  </si>
  <si>
    <t>Indianapolis</t>
  </si>
  <si>
    <t>IN</t>
  </si>
  <si>
    <t>Board of County Commissioners, Palm Beach County</t>
  </si>
  <si>
    <t>West Palm Beach</t>
  </si>
  <si>
    <t>Omnitrans</t>
  </si>
  <si>
    <t>San Bernardino</t>
  </si>
  <si>
    <t>City of El Paso</t>
  </si>
  <si>
    <t>El Paso</t>
  </si>
  <si>
    <t>Transit Authority of River City</t>
  </si>
  <si>
    <t>Louisville</t>
  </si>
  <si>
    <t>KY</t>
  </si>
  <si>
    <t>SRTV</t>
  </si>
  <si>
    <t>City of Memphis</t>
  </si>
  <si>
    <t>Memphis</t>
  </si>
  <si>
    <t>TN</t>
  </si>
  <si>
    <t>Sacramento Regional Transit District</t>
  </si>
  <si>
    <t>Sacramento</t>
  </si>
  <si>
    <t>Metropolitan Transit Authority</t>
  </si>
  <si>
    <t>Nashville</t>
  </si>
  <si>
    <t>Greater Dayton Regional Transit Authority</t>
  </si>
  <si>
    <t>Dayton</t>
  </si>
  <si>
    <t>Interurban Transit Partnership</t>
  </si>
  <si>
    <t>Grand Rapids</t>
  </si>
  <si>
    <t>Long Beach Transit</t>
  </si>
  <si>
    <t>Long Beach</t>
  </si>
  <si>
    <t>City of Albuquerque Transit Department</t>
  </si>
  <si>
    <t>Albuquerque</t>
  </si>
  <si>
    <t>NM</t>
  </si>
  <si>
    <t>Spokane Transit Authority</t>
  </si>
  <si>
    <t>Spokane</t>
  </si>
  <si>
    <t>Hillsborough Area Regional Transit Authority</t>
  </si>
  <si>
    <t>Tampa</t>
  </si>
  <si>
    <t>Georgia State Road and Tollway Authority</t>
  </si>
  <si>
    <t>New Orleans Regional Transit Authority</t>
  </si>
  <si>
    <t>New Orleans</t>
  </si>
  <si>
    <t>LA</t>
  </si>
  <si>
    <t>SRMV</t>
  </si>
  <si>
    <t>City of Madison</t>
  </si>
  <si>
    <t>Madison</t>
  </si>
  <si>
    <t>MROE</t>
  </si>
  <si>
    <t>City of Santa Monica</t>
  </si>
  <si>
    <t>Santa Monica</t>
  </si>
  <si>
    <t>North County Transit District</t>
  </si>
  <si>
    <t>Oceanside</t>
  </si>
  <si>
    <t>Regional Transit Service - Monroe County</t>
  </si>
  <si>
    <t>Rochester</t>
  </si>
  <si>
    <t>Suffolk County</t>
  </si>
  <si>
    <t>Yaphank</t>
  </si>
  <si>
    <t>Pierce County Transportation Benefit Area Authority</t>
  </si>
  <si>
    <t>Tacoma</t>
  </si>
  <si>
    <t>Fort Worth Transportation Authority</t>
  </si>
  <si>
    <t>Fort Worth</t>
  </si>
  <si>
    <t>Central New York Regional Transportation Authority</t>
  </si>
  <si>
    <t>Syracuse</t>
  </si>
  <si>
    <t>Suburban Transit Corporation</t>
  </si>
  <si>
    <t>New Brunswick</t>
  </si>
  <si>
    <t>Minnesota Valley Transit Authority</t>
  </si>
  <si>
    <t>Burnsville</t>
  </si>
  <si>
    <t>Potomac and Rappahannock Transportation Commission</t>
  </si>
  <si>
    <t>Woodbridge</t>
  </si>
  <si>
    <t>Golden Gate Bridge, Highway and Transportation District</t>
  </si>
  <si>
    <t>Adirondack Transit Lines, Inc,</t>
  </si>
  <si>
    <t>Hurley</t>
  </si>
  <si>
    <t>Pioneer Valley Transit Authority</t>
  </si>
  <si>
    <t>Springfield</t>
  </si>
  <si>
    <t>Greater Richmond Transit Company</t>
  </si>
  <si>
    <t>Richmond</t>
  </si>
  <si>
    <t>Loudoun County</t>
  </si>
  <si>
    <t>Leesburg</t>
  </si>
  <si>
    <t>Transit Authority of Northern Kentucky</t>
  </si>
  <si>
    <t>Fort Wright</t>
  </si>
  <si>
    <t>City of Fresno</t>
  </si>
  <si>
    <t>Fresno</t>
  </si>
  <si>
    <t>METRO Regional Transit Authority</t>
  </si>
  <si>
    <t>Akron</t>
  </si>
  <si>
    <t>Connecticut Department of Transportation - CTTRANSIT New Haven Division</t>
  </si>
  <si>
    <t>Mass Transportation Authority</t>
  </si>
  <si>
    <t>Flint</t>
  </si>
  <si>
    <t>Clark County Public Transportation Benefit Area Authority</t>
  </si>
  <si>
    <t>Vancouver</t>
  </si>
  <si>
    <t>Sarasota County</t>
  </si>
  <si>
    <t>Sarasota</t>
  </si>
  <si>
    <t>Golden Empire Transit District</t>
  </si>
  <si>
    <t>Bakersfield</t>
  </si>
  <si>
    <t>Toledo Area Regional Transit Authority</t>
  </si>
  <si>
    <t>Toledo</t>
  </si>
  <si>
    <t>Madison County Transit District</t>
  </si>
  <si>
    <t>Granite City</t>
  </si>
  <si>
    <t>Hampton Jitney, Inc.</t>
  </si>
  <si>
    <t>Southampton</t>
  </si>
  <si>
    <t>Lane Transit District</t>
  </si>
  <si>
    <t>Eugene</t>
  </si>
  <si>
    <t>Prince George's County, Maryland</t>
  </si>
  <si>
    <t>Largo</t>
  </si>
  <si>
    <t>SunLine Transit Agency</t>
  </si>
  <si>
    <t>Thousand Palms</t>
  </si>
  <si>
    <t>Transit Authority of Omaha</t>
  </si>
  <si>
    <t>Omaha</t>
  </si>
  <si>
    <t>NE</t>
  </si>
  <si>
    <t>Trans-Bridge Lines, Inc.</t>
  </si>
  <si>
    <t>Bethlehem</t>
  </si>
  <si>
    <t>Antelope Valley Transit Authority</t>
  </si>
  <si>
    <t>Lancaster</t>
  </si>
  <si>
    <t>Monterey-Salinas Transit</t>
  </si>
  <si>
    <t>Monterey</t>
  </si>
  <si>
    <t>City of Raleigh</t>
  </si>
  <si>
    <t>Raleigh</t>
  </si>
  <si>
    <t>Metropolitan Council</t>
  </si>
  <si>
    <t>St. Paul</t>
  </si>
  <si>
    <t>Ann Arbor Area Transportation Authority</t>
  </si>
  <si>
    <t>Ann Arbor</t>
  </si>
  <si>
    <t>Capital Area Transportation Authority</t>
  </si>
  <si>
    <t>Lansing</t>
  </si>
  <si>
    <t>City of Santa Clarita</t>
  </si>
  <si>
    <t>Santa Clarita</t>
  </si>
  <si>
    <t>Lehigh and Northampton Transportation Authority</t>
  </si>
  <si>
    <t>Allentown</t>
  </si>
  <si>
    <t>Cobb County</t>
  </si>
  <si>
    <t>Marietta</t>
  </si>
  <si>
    <t>Champaign-Urbana Mass Transit District</t>
  </si>
  <si>
    <t>Urbana</t>
  </si>
  <si>
    <t>Rockland Coaches, Inc.</t>
  </si>
  <si>
    <t>Westwood</t>
  </si>
  <si>
    <t>City of Gainesville, FL</t>
  </si>
  <si>
    <t>Gainesville</t>
  </si>
  <si>
    <t>Lakeland Bus Lines, Inc.</t>
  </si>
  <si>
    <t>Central Contra Costa Transit Authority</t>
  </si>
  <si>
    <t>Concord</t>
  </si>
  <si>
    <t>Corpus Christi Regional Transportation Authority</t>
  </si>
  <si>
    <t>Corpus Christi</t>
  </si>
  <si>
    <t>County of Volusia</t>
  </si>
  <si>
    <t>South Daytona</t>
  </si>
  <si>
    <t>South Central Transit Authority</t>
  </si>
  <si>
    <t>Santa Cruz Metropolitan Transit District</t>
  </si>
  <si>
    <t>Santa Cruz</t>
  </si>
  <si>
    <t>Intercity Transit</t>
  </si>
  <si>
    <t>Olympia</t>
  </si>
  <si>
    <t>Des Moines Area Regional Transit Authority</t>
  </si>
  <si>
    <t>Des Moines</t>
  </si>
  <si>
    <t>IA</t>
  </si>
  <si>
    <t>Research Triangle Regional Public Transportation Authority</t>
  </si>
  <si>
    <t>Research Triangle Park</t>
  </si>
  <si>
    <t>City of Durham</t>
  </si>
  <si>
    <t>Durham</t>
  </si>
  <si>
    <t>Santa Barbara Metropolitan Transit District</t>
  </si>
  <si>
    <t>Santa Barbara</t>
  </si>
  <si>
    <t>Regional Transportation Commission of Washoe County</t>
  </si>
  <si>
    <t>Reno</t>
  </si>
  <si>
    <t>Capital Area Transit System</t>
  </si>
  <si>
    <t>Baton Rouge</t>
  </si>
  <si>
    <t>Birmingham-Jefferson County Transit Authority</t>
  </si>
  <si>
    <t>Birmingham</t>
  </si>
  <si>
    <t>AL</t>
  </si>
  <si>
    <t>Lee County</t>
  </si>
  <si>
    <t>Fort Myers</t>
  </si>
  <si>
    <t>Ben Franklin Transit</t>
  </si>
  <si>
    <t>Richland</t>
  </si>
  <si>
    <t>Central Oklahoma Transportation and Parking Authority</t>
  </si>
  <si>
    <t>Oklahoma City</t>
  </si>
  <si>
    <t>OK</t>
  </si>
  <si>
    <t>SPSO</t>
  </si>
  <si>
    <t>Other Reporter</t>
  </si>
  <si>
    <t>Jalbert Leasing, Inc.</t>
  </si>
  <si>
    <t>Portsmouth</t>
  </si>
  <si>
    <t>NH</t>
  </si>
  <si>
    <t>Salem Area Mass Transit District</t>
  </si>
  <si>
    <t>Salem</t>
  </si>
  <si>
    <t>San Joaquin Regional Transit District</t>
  </si>
  <si>
    <t>Stockton</t>
  </si>
  <si>
    <t>City of Montebello</t>
  </si>
  <si>
    <t>Montebello</t>
  </si>
  <si>
    <t>Metropolitan Tulsa Transit Authority</t>
  </si>
  <si>
    <t>Tulsa</t>
  </si>
  <si>
    <t>DeCamp Bus Lines</t>
  </si>
  <si>
    <t>Montclair</t>
  </si>
  <si>
    <t>Gwinnett County Board of Commissioners</t>
  </si>
  <si>
    <t>Lawrenceville</t>
  </si>
  <si>
    <t>Central Arkansas Transit Authority</t>
  </si>
  <si>
    <t>North Little Rock</t>
  </si>
  <si>
    <t>AR</t>
  </si>
  <si>
    <t>Victor Valley Transit Authority</t>
  </si>
  <si>
    <t>Hesperia</t>
  </si>
  <si>
    <t>County of Rockland</t>
  </si>
  <si>
    <t>Pomona</t>
  </si>
  <si>
    <t>City of Colorado Springs</t>
  </si>
  <si>
    <t>Colorado Springs</t>
  </si>
  <si>
    <t>Yolo County Transportation District</t>
  </si>
  <si>
    <t>Woodland</t>
  </si>
  <si>
    <t>Kitsap Transit</t>
  </si>
  <si>
    <t>Bremerton</t>
  </si>
  <si>
    <t>Whatcom Transportation Authority</t>
  </si>
  <si>
    <t>Bellingham</t>
  </si>
  <si>
    <t>City of Knoxville</t>
  </si>
  <si>
    <t>Knoxville</t>
  </si>
  <si>
    <t>The Eastern Contra Costa Transit Authority</t>
  </si>
  <si>
    <t>Antioch</t>
  </si>
  <si>
    <t>City of Tallahassee</t>
  </si>
  <si>
    <t>Tallahassee</t>
  </si>
  <si>
    <t>Chattanooga Area Regional Transportation Authority</t>
  </si>
  <si>
    <t>Chattanooga</t>
  </si>
  <si>
    <t>Town of Chapel Hill</t>
  </si>
  <si>
    <t>Chapel Hill</t>
  </si>
  <si>
    <t>Duluth Transit Authority</t>
  </si>
  <si>
    <t>Duluth</t>
  </si>
  <si>
    <t>Gold Coast Transit</t>
  </si>
  <si>
    <t>Oxnard</t>
  </si>
  <si>
    <t>Metropolitan Bus Authority</t>
  </si>
  <si>
    <t>San Juan</t>
  </si>
  <si>
    <t>PR</t>
  </si>
  <si>
    <t>Chatham Area Transit Authority</t>
  </si>
  <si>
    <t>Savannah</t>
  </si>
  <si>
    <t>Rock Island County Metropolitan Mass Transit District</t>
  </si>
  <si>
    <t>Moline</t>
  </si>
  <si>
    <t>Greater Peoria Mass Transit District</t>
  </si>
  <si>
    <t>Peoria</t>
  </si>
  <si>
    <t>City of Torrance</t>
  </si>
  <si>
    <t>Torrance</t>
  </si>
  <si>
    <t>Erie Metropolitan Transit Authority</t>
  </si>
  <si>
    <t>Erie</t>
  </si>
  <si>
    <t>City of Alexandria</t>
  </si>
  <si>
    <t>Alexandria</t>
  </si>
  <si>
    <t>Lexington Transit Authority</t>
  </si>
  <si>
    <t>Lexington</t>
  </si>
  <si>
    <t>Cumberland Dauphin-Harrisburg Transit Authority</t>
  </si>
  <si>
    <t>Harrisburg</t>
  </si>
  <si>
    <t>Ventura County Transportation Commission</t>
  </si>
  <si>
    <t>Ventura</t>
  </si>
  <si>
    <t>Stark Area Regional Transit Authority</t>
  </si>
  <si>
    <t>Canton</t>
  </si>
  <si>
    <t>Livermore / Amador Valley Transit Authority</t>
  </si>
  <si>
    <t>Livermore</t>
  </si>
  <si>
    <t>Central Midlands Regional Transportation Authority</t>
  </si>
  <si>
    <t>Columbia</t>
  </si>
  <si>
    <t>SC</t>
  </si>
  <si>
    <t>City of Modesto</t>
  </si>
  <si>
    <t>Modesto</t>
  </si>
  <si>
    <t>Merrimack Valley Regional Transit Authority</t>
  </si>
  <si>
    <t>Haverhill</t>
  </si>
  <si>
    <t>City of Winston Salem</t>
  </si>
  <si>
    <t>Winston-Salem</t>
  </si>
  <si>
    <t>Blue Water Area Transportation Commission</t>
  </si>
  <si>
    <t>Port Huron</t>
  </si>
  <si>
    <t>Greater Bridgeport Transit Authority</t>
  </si>
  <si>
    <t>Bridgeport</t>
  </si>
  <si>
    <t>City of Wichita</t>
  </si>
  <si>
    <t>Wichita</t>
  </si>
  <si>
    <t>KS</t>
  </si>
  <si>
    <t>Centre Area Transportation Authority</t>
  </si>
  <si>
    <t>State College</t>
  </si>
  <si>
    <t>Johnson County Kansas</t>
  </si>
  <si>
    <t>Olathe</t>
  </si>
  <si>
    <t>Municipality of Anchorage</t>
  </si>
  <si>
    <t>Anchorage</t>
  </si>
  <si>
    <t>AK</t>
  </si>
  <si>
    <t>AKGD</t>
  </si>
  <si>
    <t>Worcester Regional Transit Authority</t>
  </si>
  <si>
    <t>Worcester</t>
  </si>
  <si>
    <t>City of Greensboro</t>
  </si>
  <si>
    <t>Greensboro</t>
  </si>
  <si>
    <t>Greater Lafayette Public Transportation Corporation</t>
  </si>
  <si>
    <t>Lafayette</t>
  </si>
  <si>
    <t>Arlington County, Virginia</t>
  </si>
  <si>
    <t>Arlington</t>
  </si>
  <si>
    <t>Connecticut Department of Transportation - CTTRANSIT Stamford Division</t>
  </si>
  <si>
    <t>City of Lubbock</t>
  </si>
  <si>
    <t>Lubbock</t>
  </si>
  <si>
    <t>City of Rochester, Minnesota</t>
  </si>
  <si>
    <t>City of Fairfield, California</t>
  </si>
  <si>
    <t>Fairfield</t>
  </si>
  <si>
    <t>City of Lincoln</t>
  </si>
  <si>
    <t>Lincoln</t>
  </si>
  <si>
    <t>City of Shreveport</t>
  </si>
  <si>
    <t>Shreveport</t>
  </si>
  <si>
    <t>Green Mountain Transit Authority</t>
  </si>
  <si>
    <t>Burlington</t>
  </si>
  <si>
    <t>VT</t>
  </si>
  <si>
    <t>County of Sonoma</t>
  </si>
  <si>
    <t>Santa Rosa</t>
  </si>
  <si>
    <t>Charleston Area Regional Transportation Authority</t>
  </si>
  <si>
    <t>North Charleston</t>
  </si>
  <si>
    <t>Kanawha Valley Regional Transportation Authority</t>
  </si>
  <si>
    <t>Charleston</t>
  </si>
  <si>
    <t>WV</t>
  </si>
  <si>
    <t>Western Contra Costa Transit Authority</t>
  </si>
  <si>
    <t>Pinole</t>
  </si>
  <si>
    <t>City of Everett</t>
  </si>
  <si>
    <t>Solano County Transit</t>
  </si>
  <si>
    <t>Vallejo</t>
  </si>
  <si>
    <t>Central County Transportation Authority</t>
  </si>
  <si>
    <t>Kalamazoo</t>
  </si>
  <si>
    <t>City of Fort Collins</t>
  </si>
  <si>
    <t>Fort Collins</t>
  </si>
  <si>
    <t>City of Gardena</t>
  </si>
  <si>
    <t>Gardena</t>
  </si>
  <si>
    <t>Laredo Transit Management, Inc.</t>
  </si>
  <si>
    <t>Laredo</t>
  </si>
  <si>
    <t>Greater Roanoke Transit Company</t>
  </si>
  <si>
    <t>Roanoke</t>
  </si>
  <si>
    <t>Cape Cod Regional Transit Authority</t>
  </si>
  <si>
    <t>Hyannis</t>
  </si>
  <si>
    <t>Marin County Transit District</t>
  </si>
  <si>
    <t>San Rafael</t>
  </si>
  <si>
    <t>City of Culver City</t>
  </si>
  <si>
    <t>Culver City</t>
  </si>
  <si>
    <t>County of Maui</t>
  </si>
  <si>
    <t>Wailuku</t>
  </si>
  <si>
    <t>HIMS</t>
  </si>
  <si>
    <t>SouthWest Transit</t>
  </si>
  <si>
    <t>Eden Prairie</t>
  </si>
  <si>
    <t>Orange-Newark-Elizabeth, Inc.</t>
  </si>
  <si>
    <t>Elizabeth</t>
  </si>
  <si>
    <t>Southeastern Regional Transit Authority</t>
  </si>
  <si>
    <t>New Bedford</t>
  </si>
  <si>
    <t>County of Placer</t>
  </si>
  <si>
    <t>Auburn</t>
  </si>
  <si>
    <t>Brevard Board of County Commissioners</t>
  </si>
  <si>
    <t>Cocoa</t>
  </si>
  <si>
    <t>Dutchess County</t>
  </si>
  <si>
    <t>Poughkeepsie</t>
  </si>
  <si>
    <t>Jefferson Parish</t>
  </si>
  <si>
    <t>Gretna</t>
  </si>
  <si>
    <t>St. Cloud Metropolitan Transit Commission</t>
  </si>
  <si>
    <t>St. Cloud</t>
  </si>
  <si>
    <t>Lakeland Area Mass Transit District</t>
  </si>
  <si>
    <t>Lakeland</t>
  </si>
  <si>
    <t>Ames Transit Agency</t>
  </si>
  <si>
    <t>Ames</t>
  </si>
  <si>
    <t>Manatee County Board of County Commissioners</t>
  </si>
  <si>
    <t>University of Michigan Parking and Transportation Services</t>
  </si>
  <si>
    <t>Collier County</t>
  </si>
  <si>
    <t>Naples</t>
  </si>
  <si>
    <t>South Bend Public Transportation Corporation</t>
  </si>
  <si>
    <t>South Bend</t>
  </si>
  <si>
    <t>San Luis Obispo Regional Transit Authority</t>
  </si>
  <si>
    <t>San Luis Obispo</t>
  </si>
  <si>
    <t>Link Transit</t>
  </si>
  <si>
    <t>Wenatchee</t>
  </si>
  <si>
    <t>DDOT - Progressive Transportation Services Administration</t>
  </si>
  <si>
    <t>Pasco County Board of County Commissioners</t>
  </si>
  <si>
    <t>Port Richey</t>
  </si>
  <si>
    <t>City of Visalia</t>
  </si>
  <si>
    <t>Visalia</t>
  </si>
  <si>
    <t>Alamo Area Council of Governments</t>
  </si>
  <si>
    <t/>
  </si>
  <si>
    <t>Central Pennsylvania Transportation Authority</t>
  </si>
  <si>
    <t>York</t>
  </si>
  <si>
    <t>Fort Wayne Public Transportation Corporation</t>
  </si>
  <si>
    <t>Fort Wayne</t>
  </si>
  <si>
    <t>Williamsburg Area Transit Authority</t>
  </si>
  <si>
    <t>Williamsburg</t>
  </si>
  <si>
    <t>Valley Regional Transit</t>
  </si>
  <si>
    <t>Meridian</t>
  </si>
  <si>
    <t>ID</t>
  </si>
  <si>
    <t>Denton County Transportation Authority</t>
  </si>
  <si>
    <t>Lewisville</t>
  </si>
  <si>
    <t>Connecticut Department of Transportation - CTTransit New Britain -Dattco.</t>
  </si>
  <si>
    <t>New Britain</t>
  </si>
  <si>
    <t>Boston Express Bus, Inc.</t>
  </si>
  <si>
    <t>Napa Valley Transportation Authority</t>
  </si>
  <si>
    <t>Napa</t>
  </si>
  <si>
    <t>Tompkins Consolidated Area Transit</t>
  </si>
  <si>
    <t>Ithaca</t>
  </si>
  <si>
    <t>City of Elk Grove</t>
  </si>
  <si>
    <t>Elk Grove</t>
  </si>
  <si>
    <t>Brockton Area Transit Authority</t>
  </si>
  <si>
    <t>Brockton</t>
  </si>
  <si>
    <t>Broome County</t>
  </si>
  <si>
    <t>Vestal</t>
  </si>
  <si>
    <t>Rockford Mass Transit District</t>
  </si>
  <si>
    <t>Rockford</t>
  </si>
  <si>
    <t>Escambia County Board of County Commissioners, FL</t>
  </si>
  <si>
    <t>Pensacola</t>
  </si>
  <si>
    <t>Community Transit, Inc.</t>
  </si>
  <si>
    <t>Paramus</t>
  </si>
  <si>
    <t>Columbus Consolidated Government</t>
  </si>
  <si>
    <t>Beaver County Transit Authority</t>
  </si>
  <si>
    <t>City of Green Bay</t>
  </si>
  <si>
    <t>Green Bay</t>
  </si>
  <si>
    <t>Connecticut Department of Transportation- CTTransit Waterbury- NET</t>
  </si>
  <si>
    <t>Waterbury</t>
  </si>
  <si>
    <t>Western Reserve Transit Authority</t>
  </si>
  <si>
    <t>Youngstown</t>
  </si>
  <si>
    <t>Metropolitan Evansville Transit System</t>
  </si>
  <si>
    <t>Evansville</t>
  </si>
  <si>
    <t>Lowell Regional Transit Authority</t>
  </si>
  <si>
    <t>Lowell</t>
  </si>
  <si>
    <t>Monsey New Square Trails Corporation</t>
  </si>
  <si>
    <t>Spring Valley</t>
  </si>
  <si>
    <t>Luzerne County Transportation Authority</t>
  </si>
  <si>
    <t>Kingston</t>
  </si>
  <si>
    <t>Greater Portland Transit District</t>
  </si>
  <si>
    <t>ME</t>
  </si>
  <si>
    <t>Peter Pan Bus Lines</t>
  </si>
  <si>
    <t>Transit Joint Powers Authority for Merced County</t>
  </si>
  <si>
    <t>Merced</t>
  </si>
  <si>
    <t>Skagit Transit</t>
  </si>
  <si>
    <t>City of Clarksville</t>
  </si>
  <si>
    <t>Clarksville</t>
  </si>
  <si>
    <t>City of Fayetteville</t>
  </si>
  <si>
    <t>Fayetteville</t>
  </si>
  <si>
    <t>Springfield Mass Transit District</t>
  </si>
  <si>
    <t>City of Kenosha</t>
  </si>
  <si>
    <t>Kenosha</t>
  </si>
  <si>
    <t>Anaheim Transportation Network</t>
  </si>
  <si>
    <t>Anaheim</t>
  </si>
  <si>
    <t>County of Howard</t>
  </si>
  <si>
    <t>Ellicott City</t>
  </si>
  <si>
    <t>Athens-Clarke County Unified Government</t>
  </si>
  <si>
    <t>Athens</t>
  </si>
  <si>
    <t>Piedmont Authority for Regional Transportation</t>
  </si>
  <si>
    <t>The Woodlands Township</t>
  </si>
  <si>
    <t>The Woodlands</t>
  </si>
  <si>
    <t>City of Springfield</t>
  </si>
  <si>
    <t>Yuba-Sutter Transit Authority</t>
  </si>
  <si>
    <t>Marysville</t>
  </si>
  <si>
    <t>Greater Attleboro-Taunton Regional Transit Authority</t>
  </si>
  <si>
    <t>Taunton</t>
  </si>
  <si>
    <t>City of Cedar Rapids</t>
  </si>
  <si>
    <t>Cedar Rapids</t>
  </si>
  <si>
    <t>Southeast Area Transit District</t>
  </si>
  <si>
    <t>Preston</t>
  </si>
  <si>
    <t>Greater Lynchburg Transit Company</t>
  </si>
  <si>
    <t>Lynchburg</t>
  </si>
  <si>
    <t>City of Norwalk</t>
  </si>
  <si>
    <t>Norwalk</t>
  </si>
  <si>
    <t>Butte County Association of Governments</t>
  </si>
  <si>
    <t>Chico</t>
  </si>
  <si>
    <t>City of Asheville</t>
  </si>
  <si>
    <t>Asheville</t>
  </si>
  <si>
    <t>City of Charlottesville</t>
  </si>
  <si>
    <t>Charlottesville</t>
  </si>
  <si>
    <t>Bloomington Public Transportation Corporation</t>
  </si>
  <si>
    <t>Bloomington</t>
  </si>
  <si>
    <t>City of Maple Grove</t>
  </si>
  <si>
    <t>Maple Grove</t>
  </si>
  <si>
    <t>City of Fargo</t>
  </si>
  <si>
    <t>Fargo</t>
  </si>
  <si>
    <t>ND</t>
  </si>
  <si>
    <t>Laketran</t>
  </si>
  <si>
    <t>Grand River</t>
  </si>
  <si>
    <t>City of Racine, Wisconsin</t>
  </si>
  <si>
    <t>Racine</t>
  </si>
  <si>
    <t>County of Lackawanna Transit System</t>
  </si>
  <si>
    <t>Scranton</t>
  </si>
  <si>
    <t>County of Fayette</t>
  </si>
  <si>
    <t>Lemont Furnace</t>
  </si>
  <si>
    <t>Cape Fear Public Transportation Authority</t>
  </si>
  <si>
    <t>Wilmington</t>
  </si>
  <si>
    <t>City of Santa Rosa</t>
  </si>
  <si>
    <t>City of Decatur, Il</t>
  </si>
  <si>
    <t>Decatur</t>
  </si>
  <si>
    <t>City of Santa Fe</t>
  </si>
  <si>
    <t>Santa Fe</t>
  </si>
  <si>
    <t>Housatonic Area Regional Transit</t>
  </si>
  <si>
    <t>Danbury</t>
  </si>
  <si>
    <t>City of Scottsdale</t>
  </si>
  <si>
    <t>Scottsdale</t>
  </si>
  <si>
    <t>Northern Arizona Intergovernmental Public Transportation Authority</t>
  </si>
  <si>
    <t>Flagstaff</t>
  </si>
  <si>
    <t>Topeka Metropolitan Transit Authority</t>
  </si>
  <si>
    <t>Topeka</t>
  </si>
  <si>
    <t>City of Williamsport</t>
  </si>
  <si>
    <t>Williamsport</t>
  </si>
  <si>
    <t>South Florida Regional Transportation Authority</t>
  </si>
  <si>
    <t>Pompano Beach</t>
  </si>
  <si>
    <t>University of California, Davis</t>
  </si>
  <si>
    <t>Davis</t>
  </si>
  <si>
    <t>University of Georgia</t>
  </si>
  <si>
    <t>Bay Metropolitan Transit Authority</t>
  </si>
  <si>
    <t>Bay City</t>
  </si>
  <si>
    <t>Bloomington-Normal Public Transit System</t>
  </si>
  <si>
    <t>Normal</t>
  </si>
  <si>
    <t>Kings County Area Public Transit Agency</t>
  </si>
  <si>
    <t>Hanford</t>
  </si>
  <si>
    <t>Rogue Valley Transportation District</t>
  </si>
  <si>
    <t>Medford</t>
  </si>
  <si>
    <t>The Tri-State Transit Authority</t>
  </si>
  <si>
    <t>Huntington</t>
  </si>
  <si>
    <t>Gary Public Transportation Corporation</t>
  </si>
  <si>
    <t>Gary</t>
  </si>
  <si>
    <t>El Dorado County Transit Authority</t>
  </si>
  <si>
    <t>Diamond Springs</t>
  </si>
  <si>
    <t>Town of Blacksburg</t>
  </si>
  <si>
    <t>Blacksburg</t>
  </si>
  <si>
    <t>City of Waukesha</t>
  </si>
  <si>
    <t>Waukesha</t>
  </si>
  <si>
    <t>Connecticut Department of Transportation -CTTRANSIT New Britain</t>
  </si>
  <si>
    <t>Berlin</t>
  </si>
  <si>
    <t>Cache Valley Transit District</t>
  </si>
  <si>
    <t>Logan</t>
  </si>
  <si>
    <t>City of Brownsville</t>
  </si>
  <si>
    <t>Brownsville</t>
  </si>
  <si>
    <t>City of Mobile</t>
  </si>
  <si>
    <t>Mobile</t>
  </si>
  <si>
    <t>Norwalk Transit District</t>
  </si>
  <si>
    <t>Texas State University</t>
  </si>
  <si>
    <t>San Marcos</t>
  </si>
  <si>
    <t>Cambria County Transit Authority</t>
  </si>
  <si>
    <t>Johnstown</t>
  </si>
  <si>
    <t>City of Santa Maria</t>
  </si>
  <si>
    <t>Santa Maria</t>
  </si>
  <si>
    <t>Mid Mon Valley Transit Authority</t>
  </si>
  <si>
    <t>Charleroi</t>
  </si>
  <si>
    <t>River Valley Metro Mass Transit District</t>
  </si>
  <si>
    <t>Bourbonnais</t>
  </si>
  <si>
    <t>City of La Crosse</t>
  </si>
  <si>
    <t>La Crosse</t>
  </si>
  <si>
    <t>City of Appleton</t>
  </si>
  <si>
    <t>Appleton</t>
  </si>
  <si>
    <t>Saginaw Transit Authority Regional Service</t>
  </si>
  <si>
    <t>Saginaw</t>
  </si>
  <si>
    <t>Blooms Bus Lines, Inc.</t>
  </si>
  <si>
    <t>Muncie Indiana Transit System</t>
  </si>
  <si>
    <t>Muncie</t>
  </si>
  <si>
    <t>City of Jackson, MS</t>
  </si>
  <si>
    <t>Jackson</t>
  </si>
  <si>
    <t>MS</t>
  </si>
  <si>
    <t>Lower Rio Grande Valley Development Council</t>
  </si>
  <si>
    <t>Weslaco</t>
  </si>
  <si>
    <t>Olympia Trails Bus Company, Inc.</t>
  </si>
  <si>
    <t>Lafayette City-Parish Consolidated Government</t>
  </si>
  <si>
    <t>Ozaukee County</t>
  </si>
  <si>
    <t>Port Washington</t>
  </si>
  <si>
    <t>City of Glendale</t>
  </si>
  <si>
    <t>Glendale</t>
  </si>
  <si>
    <t>City of St. Joseph, Missouri</t>
  </si>
  <si>
    <t>St. Joseph</t>
  </si>
  <si>
    <t>University of Iowa</t>
  </si>
  <si>
    <t>Iowa City</t>
  </si>
  <si>
    <t>North Carolina State University</t>
  </si>
  <si>
    <t>Port Imperial Ferry Corporation</t>
  </si>
  <si>
    <t>Weehawken</t>
  </si>
  <si>
    <t>Yuma County Intergovernmental Public Transportation Authority</t>
  </si>
  <si>
    <t>Yuma</t>
  </si>
  <si>
    <t>City of Iowa City</t>
  </si>
  <si>
    <t>Missoula Urban Transportation District</t>
  </si>
  <si>
    <t>Missoula</t>
  </si>
  <si>
    <t>MT</t>
  </si>
  <si>
    <t>Su Tran LLC dba: Sioux Area Metro</t>
  </si>
  <si>
    <t>Sioux Falls</t>
  </si>
  <si>
    <t>SD</t>
  </si>
  <si>
    <t>City of Yakima</t>
  </si>
  <si>
    <t>Yakima</t>
  </si>
  <si>
    <t>Westmoreland County</t>
  </si>
  <si>
    <t>Greensburg</t>
  </si>
  <si>
    <t>A&amp;C Bus Corporation &amp; Montgomery &amp; Westside Owners Association</t>
  </si>
  <si>
    <t>Jersey City</t>
  </si>
  <si>
    <t>Portage Area Regional Transportation Authority</t>
  </si>
  <si>
    <t>Kent</t>
  </si>
  <si>
    <t>City of Porterville</t>
  </si>
  <si>
    <t>Porterville</t>
  </si>
  <si>
    <t>Stanislaus County dba: Stanislaus Regional Transit</t>
  </si>
  <si>
    <t>Redding Area Bus Authority</t>
  </si>
  <si>
    <t>Redding</t>
  </si>
  <si>
    <t>City of Beaumont</t>
  </si>
  <si>
    <t>Beaumont</t>
  </si>
  <si>
    <t>Cooperative Alliance for Seacoast Transportation</t>
  </si>
  <si>
    <t>City of Eau Claire</t>
  </si>
  <si>
    <t>Eau Claire</t>
  </si>
  <si>
    <t>City of Plymouth</t>
  </si>
  <si>
    <t>Greenville Transit Authority</t>
  </si>
  <si>
    <t>Greenville</t>
  </si>
  <si>
    <t>Monroe Bus Corporation</t>
  </si>
  <si>
    <t>Brooklyn</t>
  </si>
  <si>
    <t>Imperial County Transportation Commission</t>
  </si>
  <si>
    <t>El Centro</t>
  </si>
  <si>
    <t>City of Davenport</t>
  </si>
  <si>
    <t>Davenport</t>
  </si>
  <si>
    <t>City of Roseville</t>
  </si>
  <si>
    <t>Roseville</t>
  </si>
  <si>
    <t>City of Columbia</t>
  </si>
  <si>
    <t>City of Clemson</t>
  </si>
  <si>
    <t>Clemson</t>
  </si>
  <si>
    <t>City of Pasadena</t>
  </si>
  <si>
    <t>Pasadena</t>
  </si>
  <si>
    <t>Lake County Board of County Commissioners</t>
  </si>
  <si>
    <t>Tavares</t>
  </si>
  <si>
    <t>City of Harrisonburg Department of Public Transportation</t>
  </si>
  <si>
    <t>Harrisonburg</t>
  </si>
  <si>
    <t>Waccamaw Regional Transportation Authority</t>
  </si>
  <si>
    <t>Conway</t>
  </si>
  <si>
    <t>City of Waco</t>
  </si>
  <si>
    <t>Waco</t>
  </si>
  <si>
    <t>Alternativa de Transporte Integrado -ATI</t>
  </si>
  <si>
    <t>Michiana Area Council of Governments</t>
  </si>
  <si>
    <t>County of Muskegon</t>
  </si>
  <si>
    <t>Muskegon Heights</t>
  </si>
  <si>
    <t>Ms Coast Transportation Authority</t>
  </si>
  <si>
    <t>Gulfport</t>
  </si>
  <si>
    <t>City of Sioux City</t>
  </si>
  <si>
    <t>Sioux City</t>
  </si>
  <si>
    <t>City of Albany</t>
  </si>
  <si>
    <t>Midland-Odessa Urban Transit District</t>
  </si>
  <si>
    <t>Midland</t>
  </si>
  <si>
    <t>Greeley, City Of</t>
  </si>
  <si>
    <t>Greeley</t>
  </si>
  <si>
    <t>Montachusett Regional Transit Authority</t>
  </si>
  <si>
    <t>Fitchburg</t>
  </si>
  <si>
    <t>Metropolitan Transit Authority of Black Hawk County</t>
  </si>
  <si>
    <t>Waterloo</t>
  </si>
  <si>
    <t>City of Concord</t>
  </si>
  <si>
    <t>City of Tulare</t>
  </si>
  <si>
    <t>Tulare</t>
  </si>
  <si>
    <t>Coeur d'Alene Tribe</t>
  </si>
  <si>
    <t>Worley</t>
  </si>
  <si>
    <t>Monongalia County Urban Mass Transit Authority</t>
  </si>
  <si>
    <t>Morgantown</t>
  </si>
  <si>
    <t>Pee Dee Regional Transportation Authority</t>
  </si>
  <si>
    <t>Florence</t>
  </si>
  <si>
    <t>City of Huntsville, Alabama</t>
  </si>
  <si>
    <t>Huntsville</t>
  </si>
  <si>
    <t>Augusta Richmond County Transit Department</t>
  </si>
  <si>
    <t>Augusta</t>
  </si>
  <si>
    <t>Mid-Ohio Valley Transit Authority</t>
  </si>
  <si>
    <t>Parkersburg</t>
  </si>
  <si>
    <t>City of Wichita Falls</t>
  </si>
  <si>
    <t>Wichita Falls</t>
  </si>
  <si>
    <t>Frederick County, Maryland</t>
  </si>
  <si>
    <t>Frederick</t>
  </si>
  <si>
    <t>Monroe County Transportation Authority</t>
  </si>
  <si>
    <t>Scotrun</t>
  </si>
  <si>
    <t>Altoona Metro Transit</t>
  </si>
  <si>
    <t>Altoona</t>
  </si>
  <si>
    <t>City of Sheboygan</t>
  </si>
  <si>
    <t>Sheboygan</t>
  </si>
  <si>
    <t>Hill Country Transit District</t>
  </si>
  <si>
    <t>San Saba</t>
  </si>
  <si>
    <t>University of Arkansas, Fayetteville</t>
  </si>
  <si>
    <t>Manchester Transit Authority</t>
  </si>
  <si>
    <t>Manchester</t>
  </si>
  <si>
    <t>City of Rome</t>
  </si>
  <si>
    <t>Rome</t>
  </si>
  <si>
    <t>Chemung County</t>
  </si>
  <si>
    <t>Elmira</t>
  </si>
  <si>
    <t>University of Minnesota Transit</t>
  </si>
  <si>
    <t>Fairbanks North Star Borough</t>
  </si>
  <si>
    <t>Fairbanks</t>
  </si>
  <si>
    <t>University of Kansas</t>
  </si>
  <si>
    <t>Lawrence</t>
  </si>
  <si>
    <t>City of McAllen</t>
  </si>
  <si>
    <t>McAllen</t>
  </si>
  <si>
    <t>City of Union City</t>
  </si>
  <si>
    <t>Union City</t>
  </si>
  <si>
    <t>City of Bangor</t>
  </si>
  <si>
    <t>Bangor</t>
  </si>
  <si>
    <t>Medina County Public Transit</t>
  </si>
  <si>
    <t>Medina</t>
  </si>
  <si>
    <t>County of Lebanon Transit Authority</t>
  </si>
  <si>
    <t>Lebanon</t>
  </si>
  <si>
    <t>City of Pueblo</t>
  </si>
  <si>
    <t>Pueblo</t>
  </si>
  <si>
    <t>Jackson Transit Authority</t>
  </si>
  <si>
    <t>City of Oshkosh, Wisconsin</t>
  </si>
  <si>
    <t>Oshkosh</t>
  </si>
  <si>
    <t>City of Dubuque</t>
  </si>
  <si>
    <t>Dubuque</t>
  </si>
  <si>
    <t>Council on Aging of St. Lucie, Inc.</t>
  </si>
  <si>
    <t>Fort Pierce</t>
  </si>
  <si>
    <t>City of Moorhead</t>
  </si>
  <si>
    <t>Moorhead</t>
  </si>
  <si>
    <t>Valley Transit</t>
  </si>
  <si>
    <t>Walla Walla</t>
  </si>
  <si>
    <t>City of Billings</t>
  </si>
  <si>
    <t>Billings</t>
  </si>
  <si>
    <t>City of Vacaville</t>
  </si>
  <si>
    <t>Vacaville</t>
  </si>
  <si>
    <t>University of Oklahoma</t>
  </si>
  <si>
    <t>Norman</t>
  </si>
  <si>
    <t>City of Nashua</t>
  </si>
  <si>
    <t>Nashua</t>
  </si>
  <si>
    <t>Macon-Bibb County Transit Authority</t>
  </si>
  <si>
    <t>Macon</t>
  </si>
  <si>
    <t>City of San Luis Obispo</t>
  </si>
  <si>
    <t>City of Lawrence</t>
  </si>
  <si>
    <t>City of Redondo Beach</t>
  </si>
  <si>
    <t>Redondo Beach</t>
  </si>
  <si>
    <t>City of Las Cruces NM</t>
  </si>
  <si>
    <t>Las Cruces</t>
  </si>
  <si>
    <t>Biddeford-Saco-Old Orchard Beach Transit Committee Shuttle Bus</t>
  </si>
  <si>
    <t>Biddeford</t>
  </si>
  <si>
    <t>City of Annapolis</t>
  </si>
  <si>
    <t>Annapolis</t>
  </si>
  <si>
    <t>City of Lawton</t>
  </si>
  <si>
    <t>Lawton</t>
  </si>
  <si>
    <t>City of High Point</t>
  </si>
  <si>
    <t>High Point</t>
  </si>
  <si>
    <t>Great Falls Transit District</t>
  </si>
  <si>
    <t>Great Falls</t>
  </si>
  <si>
    <t>City of Fairfax</t>
  </si>
  <si>
    <t>City of Janesville</t>
  </si>
  <si>
    <t>Janesville</t>
  </si>
  <si>
    <t>Martin County</t>
  </si>
  <si>
    <t>Stuart</t>
  </si>
  <si>
    <t>City of Long Beach</t>
  </si>
  <si>
    <t>City of Corvallis</t>
  </si>
  <si>
    <t>Corvallis</t>
  </si>
  <si>
    <t>City of Petersburg</t>
  </si>
  <si>
    <t>Petersburg</t>
  </si>
  <si>
    <t>City of Battle Creek</t>
  </si>
  <si>
    <t>Battle Creek</t>
  </si>
  <si>
    <t>Leprechaun Lines, Inc.</t>
  </si>
  <si>
    <t>Newburgh</t>
  </si>
  <si>
    <t>University Of New Hampshire</t>
  </si>
  <si>
    <t>City of Danville</t>
  </si>
  <si>
    <t>Danville</t>
  </si>
  <si>
    <t>City of Wausau, Wisconsin</t>
  </si>
  <si>
    <t>WAUSAU</t>
  </si>
  <si>
    <t>City of Commerce</t>
  </si>
  <si>
    <t>Commerce</t>
  </si>
  <si>
    <t>City of Simi Valley</t>
  </si>
  <si>
    <t>Simi Valley</t>
  </si>
  <si>
    <t>Woods Hole, Martha's Vineyard and Nantucket Steamship Authority</t>
  </si>
  <si>
    <t>Woods Hole</t>
  </si>
  <si>
    <t>York County Community Action Corporation</t>
  </si>
  <si>
    <t>Sanford</t>
  </si>
  <si>
    <t>Anne Arundel County</t>
  </si>
  <si>
    <t>Berkshire Regional Transit Authority</t>
  </si>
  <si>
    <t>Pittsfield</t>
  </si>
  <si>
    <t>City of Baltimore</t>
  </si>
  <si>
    <t>Bis-Man Transit Board</t>
  </si>
  <si>
    <t>Bismarck</t>
  </si>
  <si>
    <t>City of Burbank</t>
  </si>
  <si>
    <t>Burbank</t>
  </si>
  <si>
    <t>Middletown Transit District</t>
  </si>
  <si>
    <t>Middletown</t>
  </si>
  <si>
    <t>Hernando County Board of County Commissioners</t>
  </si>
  <si>
    <t>Brooksville</t>
  </si>
  <si>
    <t>City of Jackson Transportation Authority</t>
  </si>
  <si>
    <t>City of Owensboro</t>
  </si>
  <si>
    <t>Owensboro</t>
  </si>
  <si>
    <t>Ulster County</t>
  </si>
  <si>
    <t>Richland County Transit</t>
  </si>
  <si>
    <t>Mansfield</t>
  </si>
  <si>
    <t>City of Carson</t>
  </si>
  <si>
    <t>Carson</t>
  </si>
  <si>
    <t>Indian River County</t>
  </si>
  <si>
    <t>Vero Beach</t>
  </si>
  <si>
    <t>City of Abilene</t>
  </si>
  <si>
    <t>Abilene</t>
  </si>
  <si>
    <t>City of Ocala, Florida</t>
  </si>
  <si>
    <t>Ocala</t>
  </si>
  <si>
    <t>City of Hazleton</t>
  </si>
  <si>
    <t>Hazleton</t>
  </si>
  <si>
    <t>City of St. George</t>
  </si>
  <si>
    <t>St. George</t>
  </si>
  <si>
    <t>City of Montgomery</t>
  </si>
  <si>
    <t>Montgomery</t>
  </si>
  <si>
    <t>Rio Metro Regional Transit District</t>
  </si>
  <si>
    <t>City of Gastonia</t>
  </si>
  <si>
    <t>Gastonia</t>
  </si>
  <si>
    <t>Washington County Transportation Authority</t>
  </si>
  <si>
    <t>RiverCities Transit</t>
  </si>
  <si>
    <t>Longview</t>
  </si>
  <si>
    <t>City of Laguna Beach</t>
  </si>
  <si>
    <t>Laguna Beach</t>
  </si>
  <si>
    <t>Terrebonne Parish Consolidated Government</t>
  </si>
  <si>
    <t>Houma</t>
  </si>
  <si>
    <t>City of Greenville</t>
  </si>
  <si>
    <t>St. Tammany Parish Government</t>
  </si>
  <si>
    <t>Mandeville</t>
  </si>
  <si>
    <t>Town of Cary</t>
  </si>
  <si>
    <t>Cary</t>
  </si>
  <si>
    <t>Butler County Regional Transit Authority</t>
  </si>
  <si>
    <t>Hamilton</t>
  </si>
  <si>
    <t>Saddle River Trail, Inc.</t>
  </si>
  <si>
    <t>Wallington</t>
  </si>
  <si>
    <t>Macatawa Area Express Transportation Authority</t>
  </si>
  <si>
    <t>Holland</t>
  </si>
  <si>
    <t>Los Angeles County Department of Public Works - East L.A.</t>
  </si>
  <si>
    <t>Alhambra</t>
  </si>
  <si>
    <t>City of Jefferson</t>
  </si>
  <si>
    <t>Jefferson City</t>
  </si>
  <si>
    <t>City of Thousand Oaks</t>
  </si>
  <si>
    <t>Thousand Oaks</t>
  </si>
  <si>
    <t>Milford Transit District</t>
  </si>
  <si>
    <t>Milford</t>
  </si>
  <si>
    <t>City of Fort Lauderdale</t>
  </si>
  <si>
    <t>Fort Lauderdale</t>
  </si>
  <si>
    <t>City of Longview</t>
  </si>
  <si>
    <t>City of Glens Falls</t>
  </si>
  <si>
    <t>Queensbury</t>
  </si>
  <si>
    <t>Spartanburg Transit System</t>
  </si>
  <si>
    <t>Spartanburg</t>
  </si>
  <si>
    <t>Lake Erie Transportation Commission</t>
  </si>
  <si>
    <t>Monroe</t>
  </si>
  <si>
    <t>Tuscaloosa County Parking and Transit Authority</t>
  </si>
  <si>
    <t>Tuscaloosa</t>
  </si>
  <si>
    <t>Josephine County</t>
  </si>
  <si>
    <t>Grants Pass</t>
  </si>
  <si>
    <t>Borough of Pottstown</t>
  </si>
  <si>
    <t>Pottstown</t>
  </si>
  <si>
    <t>City of Hattiesburg</t>
  </si>
  <si>
    <t>Hattiesburg</t>
  </si>
  <si>
    <t>City of Petaluma</t>
  </si>
  <si>
    <t>Petaluma</t>
  </si>
  <si>
    <t>Tahoe Transportation District</t>
  </si>
  <si>
    <t>Zephyr Cove</t>
  </si>
  <si>
    <t>Metro-North Commuter Railroad Company, dba: MTA Metro-North Railroad</t>
  </si>
  <si>
    <t>City of El Monte</t>
  </si>
  <si>
    <t>El Monte</t>
  </si>
  <si>
    <t>Los Angeles County Department of Public Works - South Whittier</t>
  </si>
  <si>
    <t>City of Rocky Mount</t>
  </si>
  <si>
    <t>Rocky Mount</t>
  </si>
  <si>
    <t>Cities Area Transit</t>
  </si>
  <si>
    <t>Grand Forks</t>
  </si>
  <si>
    <t>City of Beloit</t>
  </si>
  <si>
    <t>Beloit</t>
  </si>
  <si>
    <t>Cape Ann Transportation Authority</t>
  </si>
  <si>
    <t>Gloucester</t>
  </si>
  <si>
    <t>Municipality of Carolina</t>
  </si>
  <si>
    <t>Carolina</t>
  </si>
  <si>
    <t>City of Columbus</t>
  </si>
  <si>
    <t>City of Mankato</t>
  </si>
  <si>
    <t>Mankato</t>
  </si>
  <si>
    <t>City of Anderson</t>
  </si>
  <si>
    <t>Anderson</t>
  </si>
  <si>
    <t>Middlesex County</t>
  </si>
  <si>
    <t>Western Piedmont Regional Transit Authority</t>
  </si>
  <si>
    <t>Conover</t>
  </si>
  <si>
    <t>Harford County Maryland</t>
  </si>
  <si>
    <t>Abingdon</t>
  </si>
  <si>
    <t>Butler Transit Authority</t>
  </si>
  <si>
    <t>Butler</t>
  </si>
  <si>
    <t>City of South Portland</t>
  </si>
  <si>
    <t>South Portland</t>
  </si>
  <si>
    <t>City of Monroe</t>
  </si>
  <si>
    <t>City of Tracy</t>
  </si>
  <si>
    <t>Tracy</t>
  </si>
  <si>
    <t>Texarkana Urban Transit District</t>
  </si>
  <si>
    <t>Texarkana</t>
  </si>
  <si>
    <t>Connecticut Department of Transportation</t>
  </si>
  <si>
    <t>Newington</t>
  </si>
  <si>
    <t>Fond du Lac, Wisconsin</t>
  </si>
  <si>
    <t>Fond du Lac</t>
  </si>
  <si>
    <t>Lima Allen County Regional Transit Authority</t>
  </si>
  <si>
    <t>Lima</t>
  </si>
  <si>
    <t>City of Coralville</t>
  </si>
  <si>
    <t>Coralville</t>
  </si>
  <si>
    <t>City of Alhambra</t>
  </si>
  <si>
    <t>Northwest Alabama Council of Local Governments</t>
  </si>
  <si>
    <t>Muscle Shoals</t>
  </si>
  <si>
    <t>City of Cerritos</t>
  </si>
  <si>
    <t>Cerritos</t>
  </si>
  <si>
    <t>City of Baldwin Park</t>
  </si>
  <si>
    <t>Baldwin Park</t>
  </si>
  <si>
    <t>Ohio Valley Regional Transportation Authority</t>
  </si>
  <si>
    <t>Wheeling</t>
  </si>
  <si>
    <t>Newburgh Beacon Bus Corporation</t>
  </si>
  <si>
    <t>New Windsor</t>
  </si>
  <si>
    <t>Carson Area Metropolitan Planning Organization</t>
  </si>
  <si>
    <t>Carson City</t>
  </si>
  <si>
    <t>City of Corona</t>
  </si>
  <si>
    <t>Corona</t>
  </si>
  <si>
    <t>Municipality of San Lorenzo</t>
  </si>
  <si>
    <t>San Lorenzo</t>
  </si>
  <si>
    <t>City of Galveston</t>
  </si>
  <si>
    <t>Galveston</t>
  </si>
  <si>
    <t>Golden Crescent Regional Planning Commission</t>
  </si>
  <si>
    <t>Victoria</t>
  </si>
  <si>
    <t>County of Mesa</t>
  </si>
  <si>
    <t>Grand Junction</t>
  </si>
  <si>
    <t>City of Port Arthur</t>
  </si>
  <si>
    <t>Port Arthur</t>
  </si>
  <si>
    <t>City of Wilsonville</t>
  </si>
  <si>
    <t>Wilsonville</t>
  </si>
  <si>
    <t>City of Lodi</t>
  </si>
  <si>
    <t>Lodi</t>
  </si>
  <si>
    <t>City of Middletown</t>
  </si>
  <si>
    <t>City of Kokomo</t>
  </si>
  <si>
    <t>Kokomo</t>
  </si>
  <si>
    <t>Lee-Russell Council of Governments</t>
  </si>
  <si>
    <t>Opelika</t>
  </si>
  <si>
    <t>City of Salisbury</t>
  </si>
  <si>
    <t>Salisbury</t>
  </si>
  <si>
    <t>City of Pocatello</t>
  </si>
  <si>
    <t>Pocatello</t>
  </si>
  <si>
    <t>City of Monterey Park</t>
  </si>
  <si>
    <t>Monterey Park</t>
  </si>
  <si>
    <t>City of Lake Charles</t>
  </si>
  <si>
    <t>Lake Charles</t>
  </si>
  <si>
    <t>City of Sharon</t>
  </si>
  <si>
    <t>Hermitage</t>
  </si>
  <si>
    <t>Municipality of Guaynabo</t>
  </si>
  <si>
    <t>Guaynabo</t>
  </si>
  <si>
    <t>City of Edmond</t>
  </si>
  <si>
    <t>Edmond</t>
  </si>
  <si>
    <t>St. Bernard Parish</t>
  </si>
  <si>
    <t>Chalmette</t>
  </si>
  <si>
    <t>Board of Commissioners of Allegany County Maryland</t>
  </si>
  <si>
    <t>Cumberland</t>
  </si>
  <si>
    <t>Town of Huntington</t>
  </si>
  <si>
    <t>Huntington Station</t>
  </si>
  <si>
    <t>Somerset County</t>
  </si>
  <si>
    <t>Somerville</t>
  </si>
  <si>
    <t>City of Johnson City</t>
  </si>
  <si>
    <t>Johnson City</t>
  </si>
  <si>
    <t>Autonomous Municipality of Ponce</t>
  </si>
  <si>
    <t>Ponce</t>
  </si>
  <si>
    <t>North Central Regional Transit District</t>
  </si>
  <si>
    <t>Espanola</t>
  </si>
  <si>
    <t>Broadway Bus Corporation</t>
  </si>
  <si>
    <t>Bayonne</t>
  </si>
  <si>
    <t>City of East Chicago</t>
  </si>
  <si>
    <t>East Chicago</t>
  </si>
  <si>
    <t>City of Hot Springs</t>
  </si>
  <si>
    <t>Hot Springs</t>
  </si>
  <si>
    <t>City of Valparaiso</t>
  </si>
  <si>
    <t>Valparaiso</t>
  </si>
  <si>
    <t>City of Downey</t>
  </si>
  <si>
    <t>Downey</t>
  </si>
  <si>
    <t>Lewiston-Auburn Transit Committee</t>
  </si>
  <si>
    <t>Santee Wateree Regional Transportation Authority</t>
  </si>
  <si>
    <t>Sumter</t>
  </si>
  <si>
    <t>City of Bristol Tennessee</t>
  </si>
  <si>
    <t>Bristol</t>
  </si>
  <si>
    <t>University of Montana</t>
  </si>
  <si>
    <t>City of Hinesville, Georgia</t>
  </si>
  <si>
    <t>Hinesville</t>
  </si>
  <si>
    <t>City of Folsom</t>
  </si>
  <si>
    <t>Folsom</t>
  </si>
  <si>
    <t>City of Moorpark</t>
  </si>
  <si>
    <t>Moorpark</t>
  </si>
  <si>
    <t>San Marcos Urban Transit District</t>
  </si>
  <si>
    <t>Voluntary Action Center</t>
  </si>
  <si>
    <t>Sycamore</t>
  </si>
  <si>
    <t>Eastern Panhandle Transit Authority</t>
  </si>
  <si>
    <t>Martinsburg</t>
  </si>
  <si>
    <t>City of Kingston</t>
  </si>
  <si>
    <t>City of Tyler</t>
  </si>
  <si>
    <t>Tyler</t>
  </si>
  <si>
    <t>Kaser Bus Service</t>
  </si>
  <si>
    <t>Monsey</t>
  </si>
  <si>
    <t>City of San Juan</t>
  </si>
  <si>
    <t>Board of County Commissioners of Calvert County, Maryland</t>
  </si>
  <si>
    <t>Prince Frederick</t>
  </si>
  <si>
    <t>Municipality of Bayamon</t>
  </si>
  <si>
    <t>Bayamon</t>
  </si>
  <si>
    <t>City of Watertown NY</t>
  </si>
  <si>
    <t>Watertown</t>
  </si>
  <si>
    <t>City of Duarte</t>
  </si>
  <si>
    <t>Duarte</t>
  </si>
  <si>
    <t>City of Springfield, Ohio</t>
  </si>
  <si>
    <t>Village of Kiryas Joel</t>
  </si>
  <si>
    <t>The Gulf Coast Center</t>
  </si>
  <si>
    <t>Texas City</t>
  </si>
  <si>
    <t>City of Radford</t>
  </si>
  <si>
    <t>Radford</t>
  </si>
  <si>
    <t>City of Loveland, Colorado</t>
  </si>
  <si>
    <t>Loveland</t>
  </si>
  <si>
    <t>City of Rapid City</t>
  </si>
  <si>
    <t>Rapid City</t>
  </si>
  <si>
    <t>City of Pine Bluff</t>
  </si>
  <si>
    <t>Pine Bluff</t>
  </si>
  <si>
    <t>Rides Mass Transit District</t>
  </si>
  <si>
    <t>Los Angeles County Dept. of Public Works - Florence-Firestone</t>
  </si>
  <si>
    <t>Municipality of Dorado</t>
  </si>
  <si>
    <t>Dorado</t>
  </si>
  <si>
    <t>Rowan County</t>
  </si>
  <si>
    <t>Board of Clermont County Commissioners</t>
  </si>
  <si>
    <t>Batavia</t>
  </si>
  <si>
    <t>Regional Transportation Program, Inc.</t>
  </si>
  <si>
    <t>City of Turlock</t>
  </si>
  <si>
    <t>Turlock</t>
  </si>
  <si>
    <t>Municipality of Caguas</t>
  </si>
  <si>
    <t>Caguas</t>
  </si>
  <si>
    <t>Virgin Islands Department of Public Works</t>
  </si>
  <si>
    <t>St. Croix</t>
  </si>
  <si>
    <t>VI</t>
  </si>
  <si>
    <t>City of Winchester</t>
  </si>
  <si>
    <t>Winchester</t>
  </si>
  <si>
    <t>Goldsboro-Wayne Transportation Authority</t>
  </si>
  <si>
    <t>Goldsboro</t>
  </si>
  <si>
    <t>City of Henderson</t>
  </si>
  <si>
    <t>Henderson</t>
  </si>
  <si>
    <t>Okaloosa County Board of County Commissioners</t>
  </si>
  <si>
    <t>Fort Walton Beach</t>
  </si>
  <si>
    <t>The Looper Group, Inc.</t>
  </si>
  <si>
    <t>Municipality of Barceloneta</t>
  </si>
  <si>
    <t>Barceloneta</t>
  </si>
  <si>
    <t>Transit Authority of Central Kentucky</t>
  </si>
  <si>
    <t>Elizabethtown</t>
  </si>
  <si>
    <t>Municipality of Yauco</t>
  </si>
  <si>
    <t>Yauco</t>
  </si>
  <si>
    <t>City of Lynwood</t>
  </si>
  <si>
    <t>Lynwood</t>
  </si>
  <si>
    <t>Palos Verdes Peninsula Transit Authority</t>
  </si>
  <si>
    <t>Palos Verdes Peninsula</t>
  </si>
  <si>
    <t>Asotin County</t>
  </si>
  <si>
    <t>Clarkston</t>
  </si>
  <si>
    <t>Western Maine Transportation Services, Inc.</t>
  </si>
  <si>
    <t>Cape May County</t>
  </si>
  <si>
    <t>Cape May Court House</t>
  </si>
  <si>
    <t>Central Oregon Intergovernmental Council</t>
  </si>
  <si>
    <t>Bend</t>
  </si>
  <si>
    <t>Baldwin County Commission</t>
  </si>
  <si>
    <t>Robertsdale</t>
  </si>
  <si>
    <t>City of Calabasas</t>
  </si>
  <si>
    <t>Calabasas</t>
  </si>
  <si>
    <t>City of Cudahy</t>
  </si>
  <si>
    <t>Cudahy</t>
  </si>
  <si>
    <t>Municipality of Toa Baja</t>
  </si>
  <si>
    <t>Toa Baja</t>
  </si>
  <si>
    <t>City of Sierra Vista</t>
  </si>
  <si>
    <t>Sierra Vista</t>
  </si>
  <si>
    <t>Central Shenandoah Planning District Commission</t>
  </si>
  <si>
    <t>Staunton</t>
  </si>
  <si>
    <t>Ozark Regional Transit</t>
  </si>
  <si>
    <t>Springdale</t>
  </si>
  <si>
    <t>City of Joplin</t>
  </si>
  <si>
    <t>Joplin</t>
  </si>
  <si>
    <t>York County</t>
  </si>
  <si>
    <t>Yorktown</t>
  </si>
  <si>
    <t>City of Compton</t>
  </si>
  <si>
    <t>Compton</t>
  </si>
  <si>
    <t>City of Gadsden</t>
  </si>
  <si>
    <t>Gadsden</t>
  </si>
  <si>
    <t>South Jersey Transportation Authority</t>
  </si>
  <si>
    <t>Blackwood</t>
  </si>
  <si>
    <t>Municipality of Vega Baja</t>
  </si>
  <si>
    <t>Vega Baja</t>
  </si>
  <si>
    <t>LimoLiner LLC</t>
  </si>
  <si>
    <t>Stoughton</t>
  </si>
  <si>
    <t>City of Fort Smith</t>
  </si>
  <si>
    <t>Fort Smith</t>
  </si>
  <si>
    <t>City of Ashland</t>
  </si>
  <si>
    <t>Ashland</t>
  </si>
  <si>
    <t>Municipality of Lares</t>
  </si>
  <si>
    <t>Lares</t>
  </si>
  <si>
    <t>Municipality of Fajardo</t>
  </si>
  <si>
    <t>Fajardo</t>
  </si>
  <si>
    <t>Municipality of Cayey</t>
  </si>
  <si>
    <t>Cayey</t>
  </si>
  <si>
    <t>Municipality of Gurabo</t>
  </si>
  <si>
    <t>Gurabo</t>
  </si>
  <si>
    <t>Municipality of Camuy</t>
  </si>
  <si>
    <t>Camuy</t>
  </si>
  <si>
    <t>Weirton Transit Corporation</t>
  </si>
  <si>
    <t>Weirton</t>
  </si>
  <si>
    <t>City of Inglewood</t>
  </si>
  <si>
    <t>Inglewood</t>
  </si>
  <si>
    <t>Municipality of San Sebastian</t>
  </si>
  <si>
    <t>San Sebastian</t>
  </si>
  <si>
    <t>Municipality of Juncos</t>
  </si>
  <si>
    <t>Juncos</t>
  </si>
  <si>
    <t>Municipality of Humacao</t>
  </si>
  <si>
    <t>Humacao</t>
  </si>
  <si>
    <t>Zia Therapy Center, Inc.</t>
  </si>
  <si>
    <t>Alamogordo</t>
  </si>
  <si>
    <t>Municipality of Mayaguez</t>
  </si>
  <si>
    <t>Mayaguez</t>
  </si>
  <si>
    <t>City of Farmington</t>
  </si>
  <si>
    <t>Farmington</t>
  </si>
  <si>
    <t>Municipality of Hatillo</t>
  </si>
  <si>
    <t>Hatillo</t>
  </si>
  <si>
    <t>Benton County</t>
  </si>
  <si>
    <t>Concho Valley Transit District</t>
  </si>
  <si>
    <t>San Angelo</t>
  </si>
  <si>
    <t>Henry County</t>
  </si>
  <si>
    <t>McDonough</t>
  </si>
  <si>
    <t>Cape Girardeau County Transit Authority</t>
  </si>
  <si>
    <t>Cape Girardeau</t>
  </si>
  <si>
    <t>Delaware County Transit Board</t>
  </si>
  <si>
    <t>Delaware</t>
  </si>
  <si>
    <t>Municipality of Catano</t>
  </si>
  <si>
    <t>Catano</t>
  </si>
  <si>
    <t>East Windsor Township</t>
  </si>
  <si>
    <t>East Windsor</t>
  </si>
  <si>
    <t>City of Franklin</t>
  </si>
  <si>
    <t>Franklin</t>
  </si>
  <si>
    <t>New York City Department of Transportation</t>
  </si>
  <si>
    <t>The Tri-County Council for the Lower Eastern Shore of Maryland</t>
  </si>
  <si>
    <t>Regional Transportation Authority</t>
  </si>
  <si>
    <t>County Commissioners of Charles County, MD</t>
  </si>
  <si>
    <t>La Plata</t>
  </si>
  <si>
    <t>Fort Bend County, Texas</t>
  </si>
  <si>
    <t>Sugar Land</t>
  </si>
  <si>
    <t>MetroWest Regional Transit Authority</t>
  </si>
  <si>
    <t>Framingham</t>
  </si>
  <si>
    <t>Brazos Transit District</t>
  </si>
  <si>
    <t>Bryan</t>
  </si>
  <si>
    <t>County of Washington</t>
  </si>
  <si>
    <t>West Bend</t>
  </si>
  <si>
    <t>Peninsula Corridor Joint Powers Board</t>
  </si>
  <si>
    <t>Putnam County</t>
  </si>
  <si>
    <t>Carmel</t>
  </si>
  <si>
    <t>Jackson County Mass Transit District</t>
  </si>
  <si>
    <t>Carbondale</t>
  </si>
  <si>
    <t>STAR Transit</t>
  </si>
  <si>
    <t>Terrell</t>
  </si>
  <si>
    <t>City of Terre Haute</t>
  </si>
  <si>
    <t>Terre Haute</t>
  </si>
  <si>
    <t>Ride Connection, Inc.</t>
  </si>
  <si>
    <t>Buncombe County</t>
  </si>
  <si>
    <t>Central Indiana Regional Transportation Authority</t>
  </si>
  <si>
    <t>Bergen County</t>
  </si>
  <si>
    <t>River Bend Transit</t>
  </si>
  <si>
    <t>County of Johnson, Iowa</t>
  </si>
  <si>
    <t>City of Seattle</t>
  </si>
  <si>
    <t>County of Pierce</t>
  </si>
  <si>
    <t>Washington State Ferries</t>
  </si>
  <si>
    <t>Alaska Railroad Corporation</t>
  </si>
  <si>
    <t>Targhee Regional Public Transit Authority</t>
  </si>
  <si>
    <t>Idaho Falls</t>
  </si>
  <si>
    <t>City of Lewiston</t>
  </si>
  <si>
    <t>Lewiston</t>
  </si>
  <si>
    <t>Kootenai County</t>
  </si>
  <si>
    <t>Coeur d'Alene</t>
  </si>
  <si>
    <t>City of Portland</t>
  </si>
  <si>
    <t>City of Milton-Freewater</t>
  </si>
  <si>
    <t>MiltonFreewater</t>
  </si>
  <si>
    <t>Treasure Valley Transit</t>
  </si>
  <si>
    <t>Nampa</t>
  </si>
  <si>
    <t>Ada County Highway District</t>
  </si>
  <si>
    <t>Boise</t>
  </si>
  <si>
    <t>Boise State University</t>
  </si>
  <si>
    <t>Greater Hartford Transit District</t>
  </si>
  <si>
    <t>Valley Transit District</t>
  </si>
  <si>
    <t>Derby</t>
  </si>
  <si>
    <t>The Greater New Haven Transit District</t>
  </si>
  <si>
    <t>Hamden</t>
  </si>
  <si>
    <t>Casco Bay Island Transit District</t>
  </si>
  <si>
    <t>Greater Derry Salem Cooperative Alliance for Regional Transportation</t>
  </si>
  <si>
    <t>Estuary Transit District</t>
  </si>
  <si>
    <t>Centerbrook</t>
  </si>
  <si>
    <t>Town of Bedford</t>
  </si>
  <si>
    <t>Bedford</t>
  </si>
  <si>
    <t>City of Beverly</t>
  </si>
  <si>
    <t>Beverly</t>
  </si>
  <si>
    <t>City of Burlington</t>
  </si>
  <si>
    <t>Town of Lexington</t>
  </si>
  <si>
    <t>Mission Hill Link, Inc.</t>
  </si>
  <si>
    <t>Rhode Island Department of Transportation</t>
  </si>
  <si>
    <t>Port Authority Transit Corporation</t>
  </si>
  <si>
    <t>Lindenwold</t>
  </si>
  <si>
    <t>Town of Clarkstown</t>
  </si>
  <si>
    <t>Nanuet</t>
  </si>
  <si>
    <t>Village of Spring Valley</t>
  </si>
  <si>
    <t>Port Authority Trans-Hudson Corporation</t>
  </si>
  <si>
    <t>Staten Island Rapid Transit Operating Authority</t>
  </si>
  <si>
    <t>Staten Island</t>
  </si>
  <si>
    <t>MTA Long Island Rail Road</t>
  </si>
  <si>
    <t>Jamaica</t>
  </si>
  <si>
    <t>Town of Newburgh</t>
  </si>
  <si>
    <t>Town of Highlands</t>
  </si>
  <si>
    <t>Highland Falls</t>
  </si>
  <si>
    <t>Town of Monroe</t>
  </si>
  <si>
    <t>BillyBey Ferry Company, LLC</t>
  </si>
  <si>
    <t>Cumberland County</t>
  </si>
  <si>
    <t>Bridgeton</t>
  </si>
  <si>
    <t>Gloucester County</t>
  </si>
  <si>
    <t>West Deptford</t>
  </si>
  <si>
    <t>Meadowlands Transportation Brokerage Corporation</t>
  </si>
  <si>
    <t>Wood Ridge</t>
  </si>
  <si>
    <t>County of Atlantic</t>
  </si>
  <si>
    <t>Northfield</t>
  </si>
  <si>
    <t>County of Cumberland</t>
  </si>
  <si>
    <t>Senior Citizens United Community Services of Camden County, Inc.</t>
  </si>
  <si>
    <t>Audubon</t>
  </si>
  <si>
    <t>County of Burlington</t>
  </si>
  <si>
    <t>Mt. Holly</t>
  </si>
  <si>
    <t>Morris County Human Services</t>
  </si>
  <si>
    <t>Morristown</t>
  </si>
  <si>
    <t>County of Mercer</t>
  </si>
  <si>
    <t>Trenton</t>
  </si>
  <si>
    <t>County of Hunterdon</t>
  </si>
  <si>
    <t>Flemington</t>
  </si>
  <si>
    <t>City of Mechanicville</t>
  </si>
  <si>
    <t>Mechanicville</t>
  </si>
  <si>
    <t>Town of Warwick</t>
  </si>
  <si>
    <t>Warwick</t>
  </si>
  <si>
    <t>Orange County</t>
  </si>
  <si>
    <t>Goshen</t>
  </si>
  <si>
    <t>New York City Economic Development Corporation</t>
  </si>
  <si>
    <t>Washington County</t>
  </si>
  <si>
    <t>Hagerstown</t>
  </si>
  <si>
    <t>JAUNT, Inc.</t>
  </si>
  <si>
    <t>City of Bristol Virginia</t>
  </si>
  <si>
    <t>Virginia Railway Express</t>
  </si>
  <si>
    <t>Southwestern Pennsylvania Commission</t>
  </si>
  <si>
    <t>City of Fredericksburg</t>
  </si>
  <si>
    <t>Fredericksburg</t>
  </si>
  <si>
    <t>The County Commissioners of Carroll County, Maryland</t>
  </si>
  <si>
    <t>Westminster</t>
  </si>
  <si>
    <t>National Capital Region Transportation Planning Board</t>
  </si>
  <si>
    <t>West Virginia University - Morgantown Personal Rapid Transit</t>
  </si>
  <si>
    <t>Cecil County Government - SSCT</t>
  </si>
  <si>
    <t>Elkton</t>
  </si>
  <si>
    <t>St. Mary's County Government</t>
  </si>
  <si>
    <t>California</t>
  </si>
  <si>
    <t>District Three Governmental Cooperative</t>
  </si>
  <si>
    <t>Marion</t>
  </si>
  <si>
    <t>County of Carbon</t>
  </si>
  <si>
    <t>Jim Thorpe</t>
  </si>
  <si>
    <t>City of Suffolk</t>
  </si>
  <si>
    <t>Suffolk</t>
  </si>
  <si>
    <t>New River Transit Authority</t>
  </si>
  <si>
    <t>Beckley</t>
  </si>
  <si>
    <t>Airport Corridor Transportation Association</t>
  </si>
  <si>
    <t>East Alabama Regional Planning and Development Commission</t>
  </si>
  <si>
    <t>Anniston</t>
  </si>
  <si>
    <t>City of Kingsport</t>
  </si>
  <si>
    <t>Kingsport</t>
  </si>
  <si>
    <t>County of Douglas</t>
  </si>
  <si>
    <t>Douglasville</t>
  </si>
  <si>
    <t>Wiregrass Transit Authority</t>
  </si>
  <si>
    <t>Dothan</t>
  </si>
  <si>
    <t>Municipality of Aguada</t>
  </si>
  <si>
    <t>Aguada</t>
  </si>
  <si>
    <t>Municipality of Hormigueros</t>
  </si>
  <si>
    <t>Hormigueros</t>
  </si>
  <si>
    <t>Charlotte County Government</t>
  </si>
  <si>
    <t>Punta Gorda</t>
  </si>
  <si>
    <t>Davidson County</t>
  </si>
  <si>
    <t>Guilford County</t>
  </si>
  <si>
    <t>Hall Area Transit</t>
  </si>
  <si>
    <t>Municipality of Manati</t>
  </si>
  <si>
    <t>Manati</t>
  </si>
  <si>
    <t>St Johns County, Florida</t>
  </si>
  <si>
    <t>St. Augustine</t>
  </si>
  <si>
    <t>Lower Savannah COG</t>
  </si>
  <si>
    <t>Aiken</t>
  </si>
  <si>
    <t>Cherokee County Board of Commissioners</t>
  </si>
  <si>
    <t>City of Jacksonville</t>
  </si>
  <si>
    <t>Regional Planning Commission of Greater Birmingham</t>
  </si>
  <si>
    <t>Southeast Tennessee Human Resource Agency -Cleveland Urban Area Transit System Division</t>
  </si>
  <si>
    <t>Knoxville-Knox County Community Action Committee</t>
  </si>
  <si>
    <t>Puerto Rico Maritime Transport Authority</t>
  </si>
  <si>
    <t>Puerto Real</t>
  </si>
  <si>
    <t>The Transportation Management Association Group</t>
  </si>
  <si>
    <t>Community Action of Southern Kentucky</t>
  </si>
  <si>
    <t>Bowling Green</t>
  </si>
  <si>
    <t>City of Murfreesboro</t>
  </si>
  <si>
    <t>Murfreesboro</t>
  </si>
  <si>
    <t>York County Council on Aging</t>
  </si>
  <si>
    <t>Rock Hill</t>
  </si>
  <si>
    <t>East Tennessee Human Resource Agency, Inc.</t>
  </si>
  <si>
    <t>Kentuckiana Regional Planning and Development Agency</t>
  </si>
  <si>
    <t>Tampa Bay Area Regional Transit Authority</t>
  </si>
  <si>
    <t>Enterprise Rideshare</t>
  </si>
  <si>
    <t>Mid-Cumberland Human Resource Agency</t>
  </si>
  <si>
    <t>The County of Iredell</t>
  </si>
  <si>
    <t>Statesville</t>
  </si>
  <si>
    <t>Berkeley Charleston Dorchester RTMA</t>
  </si>
  <si>
    <t>Moncks Corner</t>
  </si>
  <si>
    <t>Hoke County</t>
  </si>
  <si>
    <t>Raeford</t>
  </si>
  <si>
    <t>Craven County</t>
  </si>
  <si>
    <t>New Bern</t>
  </si>
  <si>
    <t>Autauga County Commission</t>
  </si>
  <si>
    <t>Prattville</t>
  </si>
  <si>
    <t>Cabarrus County</t>
  </si>
  <si>
    <t>Kannapolis</t>
  </si>
  <si>
    <t>Union County</t>
  </si>
  <si>
    <t>Oldham's Public Bus</t>
  </si>
  <si>
    <t>LaGrange</t>
  </si>
  <si>
    <t>Pitt County</t>
  </si>
  <si>
    <t>Gaston County</t>
  </si>
  <si>
    <t>Wake County</t>
  </si>
  <si>
    <t>Alamance County Transportation Authority</t>
  </si>
  <si>
    <t>Mountain Projects, Inc.</t>
  </si>
  <si>
    <t>Waynesville</t>
  </si>
  <si>
    <t>Onslow United Transit System</t>
  </si>
  <si>
    <t>Mecklenburg County</t>
  </si>
  <si>
    <t>Henderson County</t>
  </si>
  <si>
    <t>Hendersonville</t>
  </si>
  <si>
    <t>City of Atlanta</t>
  </si>
  <si>
    <t>Hillsborough</t>
  </si>
  <si>
    <t>Central Florida Commuter Rail</t>
  </si>
  <si>
    <t>Lancaster County Council on Aging</t>
  </si>
  <si>
    <t>City of Coconut Creek</t>
  </si>
  <si>
    <t>Coconut Creek</t>
  </si>
  <si>
    <t>City of Deerfield Beach</t>
  </si>
  <si>
    <t>Deerfield Beach</t>
  </si>
  <si>
    <t>City of Lighthouse Point</t>
  </si>
  <si>
    <t>Lighthouse Point</t>
  </si>
  <si>
    <t>City of Miramar</t>
  </si>
  <si>
    <t>Miramar</t>
  </si>
  <si>
    <t>Spartanburg Regional Health Services, Inc.</t>
  </si>
  <si>
    <t>Center for Pan Asian Community Services, Inc.</t>
  </si>
  <si>
    <t>Chamblee</t>
  </si>
  <si>
    <t>Shelby County Government</t>
  </si>
  <si>
    <t>Town of Hillsboro Beach</t>
  </si>
  <si>
    <t>Hillsboro Beach</t>
  </si>
  <si>
    <t>City of Hallandale Beach</t>
  </si>
  <si>
    <t>Hallandale Beach</t>
  </si>
  <si>
    <t>City of Lauderdale Lakes</t>
  </si>
  <si>
    <t>Lauderdale Lakes</t>
  </si>
  <si>
    <t>City of Pembroke Pines</t>
  </si>
  <si>
    <t>Pembrokes Pines</t>
  </si>
  <si>
    <t>City Of Burlington</t>
  </si>
  <si>
    <t>City of Coral Springs</t>
  </si>
  <si>
    <t>Coral Springs</t>
  </si>
  <si>
    <t>City of Lauderhill</t>
  </si>
  <si>
    <t>Lauderhill</t>
  </si>
  <si>
    <t>City of Hollywood</t>
  </si>
  <si>
    <t>Hollywood</t>
  </si>
  <si>
    <t>City of Margate</t>
  </si>
  <si>
    <t>Margate</t>
  </si>
  <si>
    <t>City of Pompano Beach</t>
  </si>
  <si>
    <t>Town of Lauderdale-By-The-Sea</t>
  </si>
  <si>
    <t>Lauderdale-By-The-Sea</t>
  </si>
  <si>
    <t>City of Dania Beach</t>
  </si>
  <si>
    <t>Dania Beach</t>
  </si>
  <si>
    <t>Town of Davie</t>
  </si>
  <si>
    <t>Davie</t>
  </si>
  <si>
    <t>City of West Park</t>
  </si>
  <si>
    <t>West Park</t>
  </si>
  <si>
    <t>North Central Alabama Regional Council of Governments</t>
  </si>
  <si>
    <t>First Tennessee Human Resource Agency</t>
  </si>
  <si>
    <t>Flagler County Public Transportation</t>
  </si>
  <si>
    <t>Bunnell</t>
  </si>
  <si>
    <t>Audubon Area Community Services, Inc.</t>
  </si>
  <si>
    <t>County of Citrus</t>
  </si>
  <si>
    <t>Lecanto</t>
  </si>
  <si>
    <t>City of Tamarac</t>
  </si>
  <si>
    <t>Taramac</t>
  </si>
  <si>
    <t>City of Niles</t>
  </si>
  <si>
    <t>Niles</t>
  </si>
  <si>
    <t>Lorain County</t>
  </si>
  <si>
    <t>Elyria</t>
  </si>
  <si>
    <t>City of Michigan</t>
  </si>
  <si>
    <t>Michigan City</t>
  </si>
  <si>
    <t>North Township of Lake County</t>
  </si>
  <si>
    <t>Hammond</t>
  </si>
  <si>
    <t>Northern Indiana Commuter Transportation District</t>
  </si>
  <si>
    <t>Chesterton</t>
  </si>
  <si>
    <t>Northeast Illinois Regional Commuter Railroad Corporation</t>
  </si>
  <si>
    <t>Opportunity Enterprises, Inc.</t>
  </si>
  <si>
    <t>Twin Cities Area Transportation Authority</t>
  </si>
  <si>
    <t>Benton Harbor</t>
  </si>
  <si>
    <t>City of Chippewa Falls</t>
  </si>
  <si>
    <t>Chippewa Falls</t>
  </si>
  <si>
    <t>Detroit Transportation Corporation</t>
  </si>
  <si>
    <t>Steel Valley Regional Transit Authority</t>
  </si>
  <si>
    <t>Steubenville</t>
  </si>
  <si>
    <t>City of Onalaska</t>
  </si>
  <si>
    <t>Onalaska</t>
  </si>
  <si>
    <t>Metro Mobility</t>
  </si>
  <si>
    <t>City of La Porte, Indiana</t>
  </si>
  <si>
    <t>Laporte</t>
  </si>
  <si>
    <t>Licking County, Ohio</t>
  </si>
  <si>
    <t>Greene County Transit Board</t>
  </si>
  <si>
    <t>Xenia</t>
  </si>
  <si>
    <t>South Lake County Community Services, Inc.</t>
  </si>
  <si>
    <t>Crown Point</t>
  </si>
  <si>
    <t>Miami County, Ohio</t>
  </si>
  <si>
    <t>Troy</t>
  </si>
  <si>
    <t>Porter County Aging and Community Services, Inc.</t>
  </si>
  <si>
    <t>Livingston County Board of Commissioners</t>
  </si>
  <si>
    <t>Howell</t>
  </si>
  <si>
    <t>Pace-Suburban Bus Division, ADA Paratransit Services</t>
  </si>
  <si>
    <t>Lawrence County Port Authority</t>
  </si>
  <si>
    <t>Ironton</t>
  </si>
  <si>
    <t>Mid-Ohio Regional Planning Commission</t>
  </si>
  <si>
    <t>Enterprise Rideshare - Michigan</t>
  </si>
  <si>
    <t>Farmington Hills</t>
  </si>
  <si>
    <t>Boone County Council on Aging</t>
  </si>
  <si>
    <t>Belvidere</t>
  </si>
  <si>
    <t>City of Shelby</t>
  </si>
  <si>
    <t>Shelby</t>
  </si>
  <si>
    <t>Harbor Transit Multi-Modal Transportation System</t>
  </si>
  <si>
    <t>Grand Haven</t>
  </si>
  <si>
    <t>County of Warren</t>
  </si>
  <si>
    <t>Hancock Area Rural Transit</t>
  </si>
  <si>
    <t>Greenfield</t>
  </si>
  <si>
    <t>City of West Bend</t>
  </si>
  <si>
    <t>City of Midland</t>
  </si>
  <si>
    <t>Midland County Board of Commissioners</t>
  </si>
  <si>
    <t>City of Hartford</t>
  </si>
  <si>
    <t>M-1 Rail</t>
  </si>
  <si>
    <t>City of Buchanan</t>
  </si>
  <si>
    <t>Access Johnson County</t>
  </si>
  <si>
    <t>FRANKLIN</t>
  </si>
  <si>
    <t>LINK Hendricks County</t>
  </si>
  <si>
    <t>Hamilton County Express Public Transit</t>
  </si>
  <si>
    <t>Noblesville</t>
  </si>
  <si>
    <t>Chicago Water Taxi (Wendella)</t>
  </si>
  <si>
    <t>City of Milwaukee</t>
  </si>
  <si>
    <t>City of Amarillo</t>
  </si>
  <si>
    <t>Amarillo</t>
  </si>
  <si>
    <t>City of Arlington</t>
  </si>
  <si>
    <t>City of Grand Prairie</t>
  </si>
  <si>
    <t>Grand Prairie</t>
  </si>
  <si>
    <t>City of Jonesboro</t>
  </si>
  <si>
    <t>Jonesboro</t>
  </si>
  <si>
    <t>Texoma Area Paratransit System, Inc</t>
  </si>
  <si>
    <t>Sherman</t>
  </si>
  <si>
    <t>River Parishes Transit Authority</t>
  </si>
  <si>
    <t>LaPlace</t>
  </si>
  <si>
    <t>City of Cleburne</t>
  </si>
  <si>
    <t>Cleburne</t>
  </si>
  <si>
    <t>Public Transit Services</t>
  </si>
  <si>
    <t>Mineral Wells</t>
  </si>
  <si>
    <t>SPAN, Incorporated</t>
  </si>
  <si>
    <t>Denton</t>
  </si>
  <si>
    <t>City of Round Rock</t>
  </si>
  <si>
    <t>Round Rock</t>
  </si>
  <si>
    <t>Plaquemines Parish Government</t>
  </si>
  <si>
    <t>Belle Chasse</t>
  </si>
  <si>
    <t>City of Conroe</t>
  </si>
  <si>
    <t>Conroe</t>
  </si>
  <si>
    <t>St. Martin, Iberia, Lafayette Community Action Agency</t>
  </si>
  <si>
    <t>McKinney Avenue Transit Authority</t>
  </si>
  <si>
    <t>Tangipahoa Voluntary Council on Aging</t>
  </si>
  <si>
    <t>Amite</t>
  </si>
  <si>
    <t>Community Services, Inc.</t>
  </si>
  <si>
    <t>Corsicana</t>
  </si>
  <si>
    <t>South Central Regional Transit District</t>
  </si>
  <si>
    <t>City of Bettendorf</t>
  </si>
  <si>
    <t>Bettendorf</t>
  </si>
  <si>
    <t>City of Independence</t>
  </si>
  <si>
    <t>Independence</t>
  </si>
  <si>
    <t>Unified Government of Wyandotte County and Kansas City, KS</t>
  </si>
  <si>
    <t>Southeast Missouri State University</t>
  </si>
  <si>
    <t>Senior Citizen Industries</t>
  </si>
  <si>
    <t>Grand Island</t>
  </si>
  <si>
    <t>Flint Hills Area Transportation</t>
  </si>
  <si>
    <t>Manhattan</t>
  </si>
  <si>
    <t>City of Derby</t>
  </si>
  <si>
    <t>Butler, County of</t>
  </si>
  <si>
    <t>Kansas City, City of Missouri</t>
  </si>
  <si>
    <t>Nebraska Department of Transportation</t>
  </si>
  <si>
    <t>City of Casper</t>
  </si>
  <si>
    <t>Casper</t>
  </si>
  <si>
    <t>WY</t>
  </si>
  <si>
    <t>The City of Cheyenne</t>
  </si>
  <si>
    <t>Cheyenne</t>
  </si>
  <si>
    <t>North Front Range Transportation and Air Quality Planning Council</t>
  </si>
  <si>
    <t>Enterprise - Denver</t>
  </si>
  <si>
    <t>Fargo Park District</t>
  </si>
  <si>
    <t>Seniors' Resource Center, Inc</t>
  </si>
  <si>
    <t>Community Coordinated Transportation System</t>
  </si>
  <si>
    <t>Pierre</t>
  </si>
  <si>
    <t>San Francisco Bay Area Rapid Transit District</t>
  </si>
  <si>
    <t>City of La Mirada</t>
  </si>
  <si>
    <t>La Mirada</t>
  </si>
  <si>
    <t>City of Arcadia</t>
  </si>
  <si>
    <t>Arcadia</t>
  </si>
  <si>
    <t>City of Riverside</t>
  </si>
  <si>
    <t>San Diego Association of Governments</t>
  </si>
  <si>
    <t>City of Peoria</t>
  </si>
  <si>
    <t>City of Lompoc</t>
  </si>
  <si>
    <t>Lompoc</t>
  </si>
  <si>
    <t>Southern California Regional Rail Authority</t>
  </si>
  <si>
    <t>Access Services</t>
  </si>
  <si>
    <t>City of Camarillo</t>
  </si>
  <si>
    <t>Camarillo</t>
  </si>
  <si>
    <t>City of Davis</t>
  </si>
  <si>
    <t>Altamont Corridor Express</t>
  </si>
  <si>
    <t>Town of Oro Valley</t>
  </si>
  <si>
    <t>Oro Valley</t>
  </si>
  <si>
    <t>City of Atascadero</t>
  </si>
  <si>
    <t>Atascadero</t>
  </si>
  <si>
    <t>City of Madera</t>
  </si>
  <si>
    <t>Madera</t>
  </si>
  <si>
    <t>Valley Metro Rail, Inc.</t>
  </si>
  <si>
    <t>City of Manteca</t>
  </si>
  <si>
    <t>Manteca</t>
  </si>
  <si>
    <t>Riverside County Transportation Commission</t>
  </si>
  <si>
    <t>Pima Association of Governments</t>
  </si>
  <si>
    <t>Paratransit, Inc.</t>
  </si>
  <si>
    <t>San Francisco Bay Area Water Emergency Transportation Authority</t>
  </si>
  <si>
    <t>California Vanpool Authority</t>
  </si>
  <si>
    <t>City of Delano</t>
  </si>
  <si>
    <t>Delano</t>
  </si>
  <si>
    <t>Easy Lift Transportation</t>
  </si>
  <si>
    <t>Goleta</t>
  </si>
  <si>
    <t>City of Agoura Hills</t>
  </si>
  <si>
    <t>Agoura Hills</t>
  </si>
  <si>
    <t>City of Avalon</t>
  </si>
  <si>
    <t>Avalon</t>
  </si>
  <si>
    <t>City of Azusa</t>
  </si>
  <si>
    <t>Azusa</t>
  </si>
  <si>
    <t>City of Bell</t>
  </si>
  <si>
    <t>Bell</t>
  </si>
  <si>
    <t>City of Bell Gardens</t>
  </si>
  <si>
    <t>Bell Gardens</t>
  </si>
  <si>
    <t>City of Bellflower</t>
  </si>
  <si>
    <t>Bellflower</t>
  </si>
  <si>
    <t>City of Beverly Hills</t>
  </si>
  <si>
    <t>Beverly Hills</t>
  </si>
  <si>
    <t>City of Covina</t>
  </si>
  <si>
    <t>Covina</t>
  </si>
  <si>
    <t>City of Glendora</t>
  </si>
  <si>
    <t>Glendora</t>
  </si>
  <si>
    <t>Los Angeles County Department of Public Works - Whittier</t>
  </si>
  <si>
    <t>Los Angeles County Dept. of Public Works - Willowbrook et al.</t>
  </si>
  <si>
    <t>City of Lawndale</t>
  </si>
  <si>
    <t>Lawndale</t>
  </si>
  <si>
    <t>City of Manhattan Beach</t>
  </si>
  <si>
    <t>Manhattan Beach</t>
  </si>
  <si>
    <t>City of Maywood</t>
  </si>
  <si>
    <t>Maywood</t>
  </si>
  <si>
    <t>City of Monrovia</t>
  </si>
  <si>
    <t>Monrovia</t>
  </si>
  <si>
    <t>City of Pico Rivera</t>
  </si>
  <si>
    <t>Pico Rivera</t>
  </si>
  <si>
    <t>City of Rosemead</t>
  </si>
  <si>
    <t>Rosemead</t>
  </si>
  <si>
    <t>City of Santa Fe Springs</t>
  </si>
  <si>
    <t>Santa Fe Springs</t>
  </si>
  <si>
    <t>City of South Gate</t>
  </si>
  <si>
    <t>South Gate</t>
  </si>
  <si>
    <t>City of South Pasadena</t>
  </si>
  <si>
    <t>South Pasadena</t>
  </si>
  <si>
    <t>City of West Covina</t>
  </si>
  <si>
    <t>City of West Hollywood</t>
  </si>
  <si>
    <t>West Hollywood</t>
  </si>
  <si>
    <t>City of Whittier</t>
  </si>
  <si>
    <t>Whittier</t>
  </si>
  <si>
    <t>San Luis Obispo Council of Governments</t>
  </si>
  <si>
    <t>County of Ventura</t>
  </si>
  <si>
    <t>Sonoma-Marin Area Rail Transit District</t>
  </si>
  <si>
    <t>City of Lakewood</t>
  </si>
  <si>
    <t>Lakewood</t>
  </si>
  <si>
    <t>San Joaquin Council</t>
  </si>
  <si>
    <t>United States Total</t>
  </si>
  <si>
    <t>Commuter Rail</t>
  </si>
  <si>
    <t>Ferry</t>
  </si>
  <si>
    <t>Heavy Rail</t>
  </si>
  <si>
    <t>Light Rail</t>
  </si>
  <si>
    <t>Van</t>
  </si>
  <si>
    <t>Biodiesel2</t>
  </si>
  <si>
    <t>Compressed Natural Gas3</t>
  </si>
  <si>
    <t>Diesel Fuel4</t>
  </si>
  <si>
    <t>Electric Battery5</t>
  </si>
  <si>
    <t>Electric Propulsion Power6</t>
  </si>
  <si>
    <t>Ethanol7</t>
  </si>
  <si>
    <t>Gasoline8</t>
  </si>
  <si>
    <t>Hydrogen9</t>
  </si>
  <si>
    <t>Liquefied Natural Gas10</t>
  </si>
  <si>
    <t>Liquefied Petroleum Gas11</t>
  </si>
  <si>
    <t>Biodiesel12</t>
  </si>
  <si>
    <t>Compressed Natural Gas13</t>
  </si>
  <si>
    <t>Diesel Fuel14</t>
  </si>
  <si>
    <t>Electric Battery15</t>
  </si>
  <si>
    <t>Electric Propulsion Power16</t>
  </si>
  <si>
    <t>Ethanol17</t>
  </si>
  <si>
    <t>Gasoline18</t>
  </si>
  <si>
    <t>Hydrogen19</t>
  </si>
  <si>
    <t>Liquefied Natural Gas20</t>
  </si>
  <si>
    <t>Liquefied Petroleum Gas21</t>
  </si>
  <si>
    <t>Total22</t>
  </si>
  <si>
    <t>Biodiesel23</t>
  </si>
  <si>
    <t>Compressed Natural Gas24</t>
  </si>
  <si>
    <t>Diesel Fuel25</t>
  </si>
  <si>
    <t>Electric Battery26</t>
  </si>
  <si>
    <t>Electric Propulsion Power27</t>
  </si>
  <si>
    <t>Ethanol28</t>
  </si>
  <si>
    <t>Gasoline29</t>
  </si>
  <si>
    <t>Hydrogen30</t>
  </si>
  <si>
    <t>Liquefied Natural Gas31</t>
  </si>
  <si>
    <t>Liquefied Petroleum Gas32</t>
  </si>
  <si>
    <t>Total33</t>
  </si>
  <si>
    <t>Total34</t>
  </si>
  <si>
    <t>Biodiesel35</t>
  </si>
  <si>
    <t>Compressed Natural Gas36</t>
  </si>
  <si>
    <t>Diesel Fuel37</t>
  </si>
  <si>
    <t>Electric Battery38</t>
  </si>
  <si>
    <t>Electric Propulsion Power39</t>
  </si>
  <si>
    <t>Ethanol40</t>
  </si>
  <si>
    <t>Gasoline41</t>
  </si>
  <si>
    <t>Hydrogen42</t>
  </si>
  <si>
    <t>Liquefied Natural Gas43</t>
  </si>
  <si>
    <t>Liquefied Petroleum Gas44</t>
  </si>
  <si>
    <t>Total45</t>
  </si>
  <si>
    <t>Biodiesel46</t>
  </si>
  <si>
    <t>Ethanol47</t>
  </si>
  <si>
    <t>Avoided Personal Vehicle Gallons of Gasoline48</t>
  </si>
  <si>
    <t>Avoided Personal Vehicle kg CO2e49</t>
  </si>
  <si>
    <t>Avoided Personal Vehicle Miles50</t>
  </si>
  <si>
    <t>Avoided  Community Personal Vehicle Gallons of Gasoline51</t>
  </si>
  <si>
    <t>Direct Emissions</t>
  </si>
  <si>
    <t>Average Seating Capacity</t>
  </si>
  <si>
    <t>Direct, Indirect &amp; Upstream Emissions</t>
  </si>
  <si>
    <t>Avoided Community Personal Vehicle kg CO2e2</t>
  </si>
  <si>
    <t>Electrification Change</t>
  </si>
  <si>
    <t>Ridership Increase</t>
  </si>
  <si>
    <t>Scenarios</t>
  </si>
  <si>
    <t>Typical kWh per Vehicle Mile</t>
  </si>
  <si>
    <t>kWh</t>
  </si>
  <si>
    <t>2018 Public Transit GHG Impacts</t>
  </si>
  <si>
    <t>Total Transit Vehicle Miles</t>
  </si>
  <si>
    <t>Transit Vehicle Emissions with Electrification 
(kg CO2e)</t>
  </si>
  <si>
    <t>Scenario Inputs</t>
  </si>
  <si>
    <t>Abbreviations</t>
  </si>
  <si>
    <t>Biogenic Carbon Dioxide</t>
  </si>
  <si>
    <t>Carbon Dioxide Equivalent</t>
  </si>
  <si>
    <t>eGRID</t>
  </si>
  <si>
    <t>Emissions &amp; Generation Resource Integrated Database</t>
  </si>
  <si>
    <t>GHG</t>
  </si>
  <si>
    <t>Greenhouse Gas</t>
  </si>
  <si>
    <t>kg</t>
  </si>
  <si>
    <t>Kilograms</t>
  </si>
  <si>
    <t>Kilowatt Hour</t>
  </si>
  <si>
    <t>MMT</t>
  </si>
  <si>
    <t>Million Metric Tons</t>
  </si>
  <si>
    <t>Metric Tons</t>
  </si>
  <si>
    <t>NTD</t>
  </si>
  <si>
    <t>National Transit Database</t>
  </si>
  <si>
    <t>VMT</t>
  </si>
  <si>
    <t>Vehicle Miles Traveled</t>
  </si>
  <si>
    <t>Biogenic Greenhouse Gas</t>
  </si>
  <si>
    <t xml:space="preserve">Rubber-tired vehicle operating on roadways. For the purposes of this report bus also includes the National Transit Database modes Bus Rapid Transit, Commuter Bus, Publico, and Trolleybus. </t>
  </si>
  <si>
    <t>Carbon dioxide equivalent is the sum of greenhouse gases weighted by their relative 100-year climate impact using global warming potentials.</t>
  </si>
  <si>
    <t>Train service that is typically region-wide. Commuter Rail in the 2018 National Transit Database was fueled by biodiesel, diesel or electricity. For the purposes of this report the mode type commuter rail also includes National Transit Database modes Alaska Railroad and Hybrid Rail.</t>
  </si>
  <si>
    <t>Direct GHG Emissions</t>
  </si>
  <si>
    <t>Electric Battery Bus</t>
  </si>
  <si>
    <t xml:space="preserve">A fully electric bus that stores electricity in a battery pack and uses it to power the vehicle. In this report an electric battery bus is not a hybrid electric vehicle. </t>
  </si>
  <si>
    <t>Electric Propulsion Bus</t>
  </si>
  <si>
    <t xml:space="preserve">A bus propelled by electricity through an overhead wire or other continuous external source, also called a trolleybus. </t>
  </si>
  <si>
    <t>Emissions Factor</t>
  </si>
  <si>
    <t xml:space="preserve">The greenhouse gas emissions associated with a unit of activity, for example carbon dioxide per gallon of gasoline. </t>
  </si>
  <si>
    <t xml:space="preserve">Watercraft used as public transportation. Ferryboats in the 2018 National Transit Database were fueled by biodiesel or diesel fuel. </t>
  </si>
  <si>
    <t>Global Warming Potential (GWP)</t>
  </si>
  <si>
    <t>Greenhouse Gas (GHG)</t>
  </si>
  <si>
    <t xml:space="preserve">Gases creating the greenhouse effect, absorbing and emitting heat in the atmosphere. </t>
  </si>
  <si>
    <t xml:space="preserve">An electric-powered train with high capacity. </t>
  </si>
  <si>
    <t>Indirect GHG Emissions</t>
  </si>
  <si>
    <t>Land Use Efficiency GHG Savings</t>
  </si>
  <si>
    <t>The GHG emissions saved by the broader impact of transit on vehicle miles traveled (VMT) in the community, such as through shorter trips and fewer personal vehicle trips (also called indirect effect).</t>
  </si>
  <si>
    <t>A lower-capacity train powered by electricity. For the purposes of this report the mode type light rail also includes National Transit Database modes Cable Car, Inclined Plane, Monorail, Automated Guideway, and Streetcar Rail.</t>
  </si>
  <si>
    <t>Mode Shift Factor</t>
  </si>
  <si>
    <t xml:space="preserve">The share of public transit passenger miles that would have otherwise been personal vehicle miles, such as through driving, carpooling, ridehailing or taking a taxi. </t>
  </si>
  <si>
    <t>Occupancy</t>
  </si>
  <si>
    <t>The number of passengers per vehicle seat.</t>
  </si>
  <si>
    <t>Passenger Mile</t>
  </si>
  <si>
    <t xml:space="preserve">One mile ridden by a public transit passenger. </t>
  </si>
  <si>
    <t>Personal Vehicle</t>
  </si>
  <si>
    <t>Automobiles and light trucks, for the purpose of this report includes ridehailing and taxi vehicles for hire, also called private automobile.</t>
  </si>
  <si>
    <t>Ridehailing</t>
  </si>
  <si>
    <t xml:space="preserve">A hired car for a single trip, also called transportation network company, examples are Uber and Lyft. </t>
  </si>
  <si>
    <t>The ratio of the total vehicle miles traveled (VMT) reduction associated with transit, including 1) the direct impacts of avoided personal vehicle travel by transit passengers and 2) the indirect effects of avoided travel in the communities with transit due to factors such as shorter trips and fewer personal vehicle trips, divided by the VMT reduction associated with transit use alone.</t>
  </si>
  <si>
    <t>Transit Vehicle Miles</t>
  </si>
  <si>
    <t xml:space="preserve">The full distance a transit vehicle travels, including revenue and non-revenue miles. </t>
  </si>
  <si>
    <t>Transportation Efficiency GHG Savings</t>
  </si>
  <si>
    <t>The GHG emissions saved by passengers riding transit rather than using automobiles (also called direct effect).</t>
  </si>
  <si>
    <t xml:space="preserve">Upstream Emissions </t>
  </si>
  <si>
    <t>The GHG emissions that occurred during fuel production and distribution, also called “well-to-pump” emissions.</t>
  </si>
  <si>
    <t>Rubber-tired vehicles operating on roadways with smaller seating capacity than buses. The National Transit Database describes vans as seating 8-18 passengers. For the purposes of this report the mode type van also includes National Transit Database modes Demand Response and Jitney and may include smaller passenger vehicles.</t>
  </si>
  <si>
    <r>
      <t>CO</t>
    </r>
    <r>
      <rPr>
        <vertAlign val="subscript"/>
        <sz val="11"/>
        <color theme="1"/>
        <rFont val="Calibri"/>
        <family val="2"/>
        <scheme val="minor"/>
      </rPr>
      <t>2</t>
    </r>
    <r>
      <rPr>
        <sz val="11"/>
        <color theme="1"/>
        <rFont val="Calibri"/>
        <family val="2"/>
        <scheme val="minor"/>
      </rPr>
      <t>(b)</t>
    </r>
  </si>
  <si>
    <r>
      <t>CO</t>
    </r>
    <r>
      <rPr>
        <vertAlign val="subscript"/>
        <sz val="11"/>
        <color theme="1"/>
        <rFont val="Calibri"/>
        <family val="2"/>
        <scheme val="minor"/>
      </rPr>
      <t>2</t>
    </r>
    <r>
      <rPr>
        <sz val="11"/>
        <color theme="1"/>
        <rFont val="Calibri"/>
        <family val="2"/>
        <scheme val="minor"/>
      </rPr>
      <t>e</t>
    </r>
  </si>
  <si>
    <t xml:space="preserve">Glossary </t>
  </si>
  <si>
    <t xml:space="preserve">This spreadsheet tool presents a summary of estimated public transportation GHG impacts by transit agency in 2018 calculated as part of TCRP J-11 Task 36. See the written report for more information about this project. </t>
  </si>
  <si>
    <t xml:space="preserve">These values were calculated based on 2018 National Transit Database (NTD) data using the methodology described in the report. </t>
  </si>
  <si>
    <t>As discussed in the methodology, estimations were applied to smaller transit agencies without detailed energy use and passenger mile data. Estimation methods were also used to allocate mileage and fuel use among flex fuel vehicles, biodiesel vehicles and other categories as noted in the methodology.</t>
  </si>
  <si>
    <t>How to Use the Scenario Tool</t>
  </si>
  <si>
    <t>Transit GHG Data Table</t>
  </si>
  <si>
    <t>Introduction</t>
  </si>
  <si>
    <r>
      <t>Greenhouse gas emissions resulting from fuels sourced from plant matter and part of the natural carbon cycle. Biogenic carbon dioxide, CO</t>
    </r>
    <r>
      <rPr>
        <vertAlign val="subscript"/>
        <sz val="11"/>
        <color theme="1"/>
        <rFont val="Calibri"/>
        <family val="2"/>
        <scheme val="minor"/>
      </rPr>
      <t>2</t>
    </r>
    <r>
      <rPr>
        <sz val="11"/>
        <color theme="1"/>
        <rFont val="Calibri"/>
        <family val="2"/>
        <scheme val="minor"/>
      </rPr>
      <t xml:space="preserve">(b), is often tracked separately from other greenhouse gas emissions. </t>
    </r>
  </si>
  <si>
    <r>
      <t>The carbon dioxide (CO</t>
    </r>
    <r>
      <rPr>
        <vertAlign val="subscript"/>
        <sz val="11"/>
        <color theme="1"/>
        <rFont val="Calibri"/>
        <family val="2"/>
        <scheme val="minor"/>
      </rPr>
      <t>2</t>
    </r>
    <r>
      <rPr>
        <sz val="11"/>
        <color theme="1"/>
        <rFont val="Calibri"/>
        <family val="2"/>
        <scheme val="minor"/>
      </rPr>
      <t>), methane (CH</t>
    </r>
    <r>
      <rPr>
        <vertAlign val="subscript"/>
        <sz val="11"/>
        <color theme="1"/>
        <rFont val="Calibri"/>
        <family val="2"/>
        <scheme val="minor"/>
      </rPr>
      <t>4</t>
    </r>
    <r>
      <rPr>
        <sz val="11"/>
        <color theme="1"/>
        <rFont val="Calibri"/>
        <family val="2"/>
        <scheme val="minor"/>
      </rPr>
      <t>) and nitrous oxide (N</t>
    </r>
    <r>
      <rPr>
        <vertAlign val="subscript"/>
        <sz val="11"/>
        <color theme="1"/>
        <rFont val="Calibri"/>
        <family val="2"/>
        <scheme val="minor"/>
      </rPr>
      <t>2</t>
    </r>
    <r>
      <rPr>
        <sz val="11"/>
        <color theme="1"/>
        <rFont val="Calibri"/>
        <family val="2"/>
        <scheme val="minor"/>
      </rPr>
      <t>O) emissions that occurred at the vehicle when fuel was consumed.</t>
    </r>
  </si>
  <si>
    <r>
      <t>The energy absorbed by a greenhouse gas relative to carbon dioxide. This report uses 100-year GWPs of 28 for methane (CH</t>
    </r>
    <r>
      <rPr>
        <vertAlign val="subscript"/>
        <sz val="11"/>
        <color theme="1"/>
        <rFont val="Calibri"/>
        <family val="2"/>
        <scheme val="minor"/>
      </rPr>
      <t>4</t>
    </r>
    <r>
      <rPr>
        <sz val="11"/>
        <color theme="1"/>
        <rFont val="Calibri"/>
        <family val="2"/>
        <scheme val="minor"/>
      </rPr>
      <t>) and 265 for nitrous oxide (N</t>
    </r>
    <r>
      <rPr>
        <vertAlign val="subscript"/>
        <sz val="11"/>
        <color theme="1"/>
        <rFont val="Calibri"/>
        <family val="2"/>
        <scheme val="minor"/>
      </rPr>
      <t>2</t>
    </r>
    <r>
      <rPr>
        <sz val="11"/>
        <color theme="1"/>
        <rFont val="Calibri"/>
        <family val="2"/>
        <scheme val="minor"/>
      </rPr>
      <t>O).</t>
    </r>
  </si>
  <si>
    <r>
      <t>The carbon dioxide (CO</t>
    </r>
    <r>
      <rPr>
        <vertAlign val="subscript"/>
        <sz val="11"/>
        <color theme="1"/>
        <rFont val="Calibri"/>
        <family val="2"/>
        <scheme val="minor"/>
      </rPr>
      <t>2</t>
    </r>
    <r>
      <rPr>
        <sz val="11"/>
        <color theme="1"/>
        <rFont val="Calibri"/>
        <family val="2"/>
        <scheme val="minor"/>
      </rPr>
      <t>), methane (CH</t>
    </r>
    <r>
      <rPr>
        <vertAlign val="subscript"/>
        <sz val="11"/>
        <color theme="1"/>
        <rFont val="Calibri"/>
        <family val="2"/>
        <scheme val="minor"/>
      </rPr>
      <t>4</t>
    </r>
    <r>
      <rPr>
        <sz val="11"/>
        <color theme="1"/>
        <rFont val="Calibri"/>
        <family val="2"/>
        <scheme val="minor"/>
      </rPr>
      <t>) and nitrous oxide (N</t>
    </r>
    <r>
      <rPr>
        <vertAlign val="subscript"/>
        <sz val="11"/>
        <color theme="1"/>
        <rFont val="Calibri"/>
        <family val="2"/>
        <scheme val="minor"/>
      </rPr>
      <t>2</t>
    </r>
    <r>
      <rPr>
        <sz val="11"/>
        <color theme="1"/>
        <rFont val="Calibri"/>
        <family val="2"/>
        <scheme val="minor"/>
      </rPr>
      <t>O) emissions that occurred at the power plant when electricity was produced or in the process of producing hydrogen.</t>
    </r>
  </si>
  <si>
    <t>Transit Agency Name</t>
  </si>
  <si>
    <t>Transit GHG Scenarios</t>
  </si>
  <si>
    <t xml:space="preserve">2) Select the scenario parameters using the dropdowns in this row. </t>
  </si>
  <si>
    <r>
      <rPr>
        <b/>
        <sz val="10"/>
        <color theme="1"/>
        <rFont val="Calibri"/>
        <family val="2"/>
        <scheme val="minor"/>
      </rPr>
      <t xml:space="preserve">Step 2. </t>
    </r>
    <r>
      <rPr>
        <sz val="10"/>
        <color theme="1"/>
        <rFont val="Calibri"/>
        <family val="2"/>
        <scheme val="minor"/>
      </rPr>
      <t xml:space="preserve">Select the scenario parameters using the dropdowns in cells Q3, R3, and S3. </t>
    </r>
  </si>
  <si>
    <t>A) Additional Electrification of Transit Vehicles 
(Select % Increase in VMT Electrified)</t>
  </si>
  <si>
    <t>B) Zero Carbon Electricity 
(Select % of Electricity with 0 GHGs)</t>
  </si>
  <si>
    <t>C) Ridership Increase 
(Select % Change in Passenger Miles from 2018)</t>
  </si>
  <si>
    <r>
      <rPr>
        <b/>
        <sz val="10"/>
        <color theme="1"/>
        <rFont val="Calibri"/>
        <family val="2"/>
        <scheme val="minor"/>
      </rPr>
      <t>Caution:</t>
    </r>
    <r>
      <rPr>
        <sz val="10"/>
        <color theme="1"/>
        <rFont val="Calibri"/>
        <family val="2"/>
        <scheme val="minor"/>
      </rPr>
      <t xml:space="preserve"> Due to the estimation techniques required to leverage NTD data for GHG analysis, any potential reporting errors in the NTD, and the national average mode switch value used to assess passenger GHG emissions savings, </t>
    </r>
    <r>
      <rPr>
        <b/>
        <sz val="10"/>
        <color theme="1"/>
        <rFont val="Calibri"/>
        <family val="2"/>
        <scheme val="minor"/>
      </rPr>
      <t>caution should be used when citing these data or making comparisons between transit agencies.</t>
    </r>
    <r>
      <rPr>
        <sz val="10"/>
        <color theme="1"/>
        <rFont val="Calibri"/>
        <family val="2"/>
        <scheme val="minor"/>
      </rPr>
      <t xml:space="preserve"> The overall purpose of this study was to update the information available on national GHG impacts of public transportation. Providing data by transit agency is meant to aid in understanding of overall GHG trends, rather than represent an official GHG assessment of each transit agency. In cases where a transit agency has conducted its own GHG assessment, that assessment should take precedence in understanding the transit agency’s GHG impact. Furthermore, public transportation provides important equity and access services that these GHG metrics alone do not capture, so these values should not be considered the full picture of a transit system’s climate resilience value to a community.</t>
    </r>
  </si>
  <si>
    <t>The Scenario Tool allows three assumptions to be applied to transit agency data to see estimated impacts on GHGs. Use the dropdown percentages in cells Q3, R3, and S3 of the Scenario Tool tab to create scenarios of change. The scenarios are cumulative left to right, A, B, and C.</t>
  </si>
  <si>
    <t>National Totals for All Public Transportation Agencies</t>
  </si>
  <si>
    <t xml:space="preserve">This table presents 2018 National Transit Database (NTD) data and GHG values by transit agency and mode. GHG values were calculated using the methodology described in the written report for TCRP J-11 Task 36. Please note the Caution above before using or citing these data. </t>
  </si>
  <si>
    <r>
      <t>Results appear in columns Q, R, S, T and U.</t>
    </r>
    <r>
      <rPr>
        <sz val="10"/>
        <color theme="1"/>
        <rFont val="Calibri"/>
        <family val="2"/>
        <scheme val="minor"/>
      </rPr>
      <t xml:space="preserve"> Data and results do not include biogenic carbon.</t>
    </r>
  </si>
  <si>
    <t>Transit Vehicle Fuel Use</t>
  </si>
  <si>
    <t>Gallons</t>
  </si>
  <si>
    <t xml:space="preserve">Transit Vehicle Emissions (kg CO2e): The total GHG emissions from transit vehicle fuel use, including direct, indirect and upstream emissions. </t>
  </si>
  <si>
    <t>Table column descriptions (see also Glossary tab):</t>
  </si>
  <si>
    <t>Transportation Efficiency Emissions Savings (kg CO2e): The direct and upstream GHG emissions saved by passengers riding transit rather than using automobiles (also called direct effect).</t>
  </si>
  <si>
    <t xml:space="preserve">Average Occupancy: Calculated based on multiplying seating capacity and revenue vehicle miles and diving by passenger miles. Does not include standing capacity. </t>
  </si>
  <si>
    <t xml:space="preserve">2018 Non-Electric Vehicle Miles:  Based on NTD data for vehicles using biofuel, compressed natural gas, diesel, ethanol, gasoline, hydrogen, liquefied natural gas and liquefied petroleum gas </t>
  </si>
  <si>
    <t xml:space="preserve">2018 Non-Electric GHG: Sum of calculated direct, indirect and upstream GHGs for vehicles using biofuel, compressed natural gas, diesel, ethanol, gasoline, hydrogen, liquefied natural gas and liquefied petroleum gas </t>
  </si>
  <si>
    <t xml:space="preserve">Electricity GHG: Sum of calculated direct, indirect and upstream GHGs for vehicles using electric batteries and electric propulsion. </t>
  </si>
  <si>
    <t xml:space="preserve">eGRID Subregion Electricity Emissions Rate kg CO2 per kWh: U.S. EPA electricity emissions rate for the region matching the Transit Agency headquarters zip code. </t>
  </si>
  <si>
    <t>Typical kWh per Vehicle Mile: Bus is average of battery electric buses in dataset. Commuter rail, heavy rail and light rail are each averages of electric propulsion vehicles by mode. Ferry is an estimate created by scaling battery electric bus value by the ratio of diesel bus to diesel ferry mpg. Van is an estimate created by scaling battery electric bus value by the ratio of diesel bus to gasoline van mpg.</t>
  </si>
  <si>
    <t xml:space="preserve">Land Use Efficiency Emissions Savings (kg CO2e): The direct and upstream GHG emissions saved by the broader impact of transit on vehicle miles traveled (VMT) in the community, such as through shorter trips and fewer personal vehicle trips (also called indirect effect). </t>
  </si>
  <si>
    <t>Transit Vehicle Emissions with Electrification (kgCO2e): The total GHG emissions from transit vehicle fuel use, including direct, indirect and upstream emissions with the additional electrification specified in cell Q3.</t>
  </si>
  <si>
    <t>Transit Vehicle Emissions with Electrification &amp; Zero Carbon Electricity
(kg CO2e)</t>
  </si>
  <si>
    <t>Transit Vehicle Emissions with Electrification, Zero Carbon Electricity and Increased Ridership 
(kg CO2e)</t>
  </si>
  <si>
    <t>Scenario Transportation Efficiency Emissions Savings 
(kg CO2e)</t>
  </si>
  <si>
    <t>Scenario Land Use Efficiency Emissions Savings 
(kg CO2e)</t>
  </si>
  <si>
    <t>Transit Vehicle Emissions with Electrification &amp; Zero Carbon Electricity (kg CO2e): The total GHG emissions from transit vehicle fuel use, including direct, indirect and upstream emissions with the additional electrification specified in cell Q3 and the zero carbon electricity share in cell R3.</t>
  </si>
  <si>
    <t>Transit Vehicle Emissions with Electrification, Zero Carbon Electricity and Increased Ridership (kg CO2e): The total GHG emissions from transit vehicle fuel use, including direct, indirect and upstream emissions with the additional electrification specified in cell Q3, the zero carbon electricity share in cell R3, and the additional ridership in cell S3. 
(kg CO2e)</t>
  </si>
  <si>
    <t>Scenario Results</t>
  </si>
  <si>
    <r>
      <rPr>
        <b/>
        <sz val="10"/>
        <color theme="1"/>
        <rFont val="Calibri"/>
        <family val="2"/>
        <scheme val="minor"/>
      </rPr>
      <t xml:space="preserve">Step 1. </t>
    </r>
    <r>
      <rPr>
        <sz val="10"/>
        <color theme="1"/>
        <rFont val="Calibri"/>
        <family val="2"/>
        <scheme val="minor"/>
      </rPr>
      <t xml:space="preserve">Start by clicking the arrow in cell A5 and selecting a transit agency. The search box in the filter tool that appears lets you narrow down your selection. If "select all" is checked, uncheck it and select the agency you are interested in.  You can also search for "United States" to see the totals by mode for all transit agencies. </t>
    </r>
  </si>
  <si>
    <r>
      <rPr>
        <b/>
        <sz val="10"/>
        <color theme="1"/>
        <rFont val="Calibri"/>
        <family val="2"/>
        <scheme val="minor"/>
      </rPr>
      <t>A. Additional Electrification of Transit Vehicles (Select % Increase in VMT Electrified).</t>
    </r>
    <r>
      <rPr>
        <sz val="10"/>
        <color theme="1"/>
        <rFont val="Calibri"/>
        <family val="2"/>
        <scheme val="minor"/>
      </rPr>
      <t xml:space="preserve"> Applies a % electrification to all non-electric transit vehicle miles. Reduces non-electric GHGs by selected percentage. Uses the average kWh per vehicle mile across all agencies to estimate additional electricity use. Applies the 2018 eGRID subregion electricity emissions factor for the transit agency's location.  </t>
    </r>
  </si>
  <si>
    <r>
      <t xml:space="preserve">B. Zero Carbon Electricity (Select % of Electricity with 0 GHGs). </t>
    </r>
    <r>
      <rPr>
        <sz val="10"/>
        <color theme="1"/>
        <rFont val="Calibri"/>
        <family val="2"/>
        <scheme val="minor"/>
      </rPr>
      <t>Changes the selected percentage of electricity to zero GHGs. Applies to both the existing electric use of the transit agency in 2018 and the additional electric use created with the selection in A.</t>
    </r>
    <r>
      <rPr>
        <b/>
        <sz val="10"/>
        <color theme="1"/>
        <rFont val="Calibri"/>
        <family val="2"/>
        <scheme val="minor"/>
      </rPr>
      <t xml:space="preserve"> Note, this electrification scenario can also be a proxy for zero carbon fuel cell technology. </t>
    </r>
  </si>
  <si>
    <t>Non-Electric Vehicle Miles</t>
  </si>
  <si>
    <t>Average kWh per Vehicle Mile</t>
  </si>
  <si>
    <t>Source</t>
  </si>
  <si>
    <t>Battery Electric Bus Average</t>
  </si>
  <si>
    <t>Electric Propulsion Average</t>
  </si>
  <si>
    <t xml:space="preserve">Estimate </t>
  </si>
  <si>
    <t>Emissions Factors</t>
  </si>
  <si>
    <t>Per Energy Unit</t>
  </si>
  <si>
    <t>All Vehicles</t>
  </si>
  <si>
    <r>
      <t>CO</t>
    </r>
    <r>
      <rPr>
        <b/>
        <vertAlign val="subscript"/>
        <sz val="10"/>
        <color rgb="FF000000"/>
        <rFont val="Georgia"/>
        <family val="1"/>
      </rPr>
      <t>2</t>
    </r>
  </si>
  <si>
    <t>Units</t>
  </si>
  <si>
    <r>
      <t>CH</t>
    </r>
    <r>
      <rPr>
        <b/>
        <vertAlign val="subscript"/>
        <sz val="10"/>
        <color rgb="FF000000"/>
        <rFont val="Georgia"/>
        <family val="1"/>
      </rPr>
      <t>4</t>
    </r>
    <r>
      <rPr>
        <b/>
        <sz val="10"/>
        <color rgb="FF000000"/>
        <rFont val="Georgia"/>
        <family val="1"/>
      </rPr>
      <t xml:space="preserve"> CO</t>
    </r>
    <r>
      <rPr>
        <b/>
        <vertAlign val="subscript"/>
        <sz val="10"/>
        <color rgb="FF000000"/>
        <rFont val="Georgia"/>
        <family val="1"/>
      </rPr>
      <t>2</t>
    </r>
    <r>
      <rPr>
        <b/>
        <sz val="10"/>
        <color rgb="FF000000"/>
        <rFont val="Georgia"/>
        <family val="1"/>
      </rPr>
      <t>e</t>
    </r>
  </si>
  <si>
    <r>
      <t>N</t>
    </r>
    <r>
      <rPr>
        <b/>
        <vertAlign val="subscript"/>
        <sz val="10"/>
        <color rgb="FF000000"/>
        <rFont val="Georgia"/>
        <family val="1"/>
      </rPr>
      <t>2</t>
    </r>
    <r>
      <rPr>
        <b/>
        <sz val="10"/>
        <color rgb="FF000000"/>
        <rFont val="Georgia"/>
        <family val="1"/>
      </rPr>
      <t>O CO</t>
    </r>
    <r>
      <rPr>
        <b/>
        <vertAlign val="subscript"/>
        <sz val="10"/>
        <color rgb="FF000000"/>
        <rFont val="Georgia"/>
        <family val="1"/>
      </rPr>
      <t>2</t>
    </r>
    <r>
      <rPr>
        <b/>
        <sz val="10"/>
        <color rgb="FF000000"/>
        <rFont val="Georgia"/>
        <family val="1"/>
      </rPr>
      <t>e</t>
    </r>
  </si>
  <si>
    <t>Compressed Natural Gas (CNG)</t>
  </si>
  <si>
    <t>kg/gallon of diesel equivalent</t>
  </si>
  <si>
    <t>kg/gallon</t>
  </si>
  <si>
    <t>Electricity, National Average</t>
  </si>
  <si>
    <t>kg/kWh</t>
  </si>
  <si>
    <t>Electricity, Lowest Subregion</t>
  </si>
  <si>
    <t>Electricity, Highest Subregion</t>
  </si>
  <si>
    <t>Motor Gasoline</t>
  </si>
  <si>
    <t>Hydrogen (GREET 2020)</t>
  </si>
  <si>
    <t>Liquefied Natural Gas (LNG)</t>
  </si>
  <si>
    <t>Liquefied Petroleum Gases (LPG)</t>
  </si>
  <si>
    <r>
      <t>CO</t>
    </r>
    <r>
      <rPr>
        <b/>
        <vertAlign val="subscript"/>
        <sz val="10"/>
        <color rgb="FF000000"/>
        <rFont val="Georgia"/>
        <family val="1"/>
      </rPr>
      <t>2</t>
    </r>
    <r>
      <rPr>
        <b/>
        <sz val="10"/>
        <color rgb="FF000000"/>
        <rFont val="Georgia"/>
        <family val="1"/>
      </rPr>
      <t xml:space="preserve"> (b)</t>
    </r>
  </si>
  <si>
    <t>By Vehicle Type</t>
  </si>
  <si>
    <t>Buses (also used for Vans)</t>
  </si>
  <si>
    <t>kg/mile</t>
  </si>
  <si>
    <t>Electricity National Average</t>
  </si>
  <si>
    <t>Locomotives</t>
  </si>
  <si>
    <t>Ships and Boats</t>
  </si>
  <si>
    <t>Diesel</t>
  </si>
  <si>
    <t>Personal Vehicles</t>
  </si>
  <si>
    <t>Passenger Car</t>
  </si>
  <si>
    <t>Light-Duty Truck</t>
  </si>
  <si>
    <t>All Light Duty Vehicles 2018</t>
  </si>
  <si>
    <t>Fuel</t>
  </si>
  <si>
    <r>
      <t>GHG Emissions CO</t>
    </r>
    <r>
      <rPr>
        <b/>
        <vertAlign val="subscript"/>
        <sz val="10"/>
        <color rgb="FF000000"/>
        <rFont val="Georgia"/>
        <family val="1"/>
      </rPr>
      <t>2</t>
    </r>
    <r>
      <rPr>
        <b/>
        <sz val="10"/>
        <color rgb="FF000000"/>
        <rFont val="Georgia"/>
        <family val="1"/>
      </rPr>
      <t>e</t>
    </r>
  </si>
  <si>
    <t>Fuel Description</t>
  </si>
  <si>
    <t>kg per gallon</t>
  </si>
  <si>
    <t>Biodiesel Production from Soybeans</t>
  </si>
  <si>
    <t>kg per gallon of diesel equivalent</t>
  </si>
  <si>
    <t>Compressed Natural Gas from North American Natural Gas</t>
  </si>
  <si>
    <t>U.S. Low-Sulfur Diesel</t>
  </si>
  <si>
    <t>kg per kWh</t>
  </si>
  <si>
    <t>Electricity Distributed net of Electricity Not Distributed (the same as T&amp;D losses in eGRID)</t>
  </si>
  <si>
    <t>Average Ethanol Produced in the U.S. (at the Refueling Station)</t>
  </si>
  <si>
    <t>Lifecycle emissions factor used as indirect emissions factor, so no upstream emissions assumed</t>
  </si>
  <si>
    <t>Liquefied Natural Gas as a Transportation Fuel from North American Natural Gas</t>
  </si>
  <si>
    <t>Liquefied Petroleum Gas from Natural Gas and Petroleum</t>
  </si>
  <si>
    <t>Reformulated Gasoline (E10) Blending and Transportation to Refueling Station</t>
  </si>
  <si>
    <t>Upstream (Well-to-Pump) Emissions Factors (GREET 2020)</t>
  </si>
  <si>
    <t>Direct and Indirect Emissions Factors (EPA 2020a, EPA 2020b)</t>
  </si>
  <si>
    <t>Sample</t>
  </si>
  <si>
    <t>Average MPG</t>
  </si>
  <si>
    <t>Median Land Use Multiplier</t>
  </si>
  <si>
    <t>Net GHG Impact kg CO2e</t>
  </si>
  <si>
    <t>kg GHG per Passenger Mile</t>
  </si>
  <si>
    <t>kg GHG per Vehicle Mile</t>
  </si>
  <si>
    <t>Sample GHG Calculations</t>
  </si>
  <si>
    <t>Activity Data (National Transit Database is one source for these data)</t>
  </si>
  <si>
    <t>Net GHG Impact Metric Tons CO2e</t>
  </si>
  <si>
    <t>Total Net GHG Impact</t>
  </si>
  <si>
    <t>Transit Vehicle Emissions Metrics</t>
  </si>
  <si>
    <t>GHG Calculations (Calculations vary by mode and fuel, see the report for this project for details.)</t>
  </si>
  <si>
    <t>kgCO2/kWh</t>
  </si>
  <si>
    <t>kg CH4 CO2e/kWh</t>
  </si>
  <si>
    <t>kg N2O CO2e/kWh</t>
  </si>
  <si>
    <t>Total kg CO2e/kWh</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</si>
  <si>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</si>
  <si>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</si>
  <si>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</si>
  <si>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</si>
  <si>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</si>
  <si>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</si>
  <si>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</si>
  <si>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</si>
  <si>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</si>
  <si>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</si>
  <si>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</si>
  <si>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</si>
  <si>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</si>
  <si>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</si>
  <si>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</si>
  <si>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RFC East</t>
  </si>
  <si>
    <t>RFC Michigan</t>
  </si>
  <si>
    <t>RFC West</t>
  </si>
  <si>
    <t>WECC Rockies</t>
  </si>
  <si>
    <t>SPP North</t>
  </si>
  <si>
    <t>SPP South</t>
  </si>
  <si>
    <t>SERC Mississippi Valley</t>
  </si>
  <si>
    <t>SERC Midwest</t>
  </si>
  <si>
    <t>SERC South</t>
  </si>
  <si>
    <t>SERC Tennessee Valley</t>
  </si>
  <si>
    <t>SERC Virginia/Carolina</t>
  </si>
  <si>
    <t>U.S.</t>
  </si>
  <si>
    <t xml:space="preserve">Source: https://www.epa.gov/sites/production/files/2020-01/documents/egrid2018_summary_tables.pdf </t>
  </si>
  <si>
    <t>AKMS</t>
  </si>
  <si>
    <t xml:space="preserve">eGRID subregion </t>
  </si>
  <si>
    <t>This sheet provides several sample GHG calculations along with 2018 emissions factors to allow users to understand and apply the calculation approach. See the report for this project for the full calculation method.</t>
  </si>
  <si>
    <t>eGRID 2018 Electricity Emissions Factors (EPA 2020a) (electricity emissions factors change over time, these values do not apply to other years)</t>
  </si>
  <si>
    <t>Source: doi:10.11578/GREET-Net-2020/dc.20200913.1</t>
  </si>
  <si>
    <t xml:space="preserve"> Values change over time, look for most recent value from FHWA. Source https://www.fhwa.dot.gov/policyinformation/statistics/2018/vm1.cfm</t>
  </si>
  <si>
    <t xml:space="preserve">Calculated based on https://www.apta.com/wp-content/uploads/APTA-Economic-Impact-Public-Transit-2020.pdf </t>
  </si>
  <si>
    <t xml:space="preserve">Source: https://www.epa.gov/sites/production/files/2020-04/documents/ghg-emission-factors-hub.pdf </t>
  </si>
  <si>
    <t>Gallons of Diesel Equivalent</t>
  </si>
  <si>
    <t>1) Start by clicking the arrow in cell A5 and selecting a transit agency. (Multiple agencies may also be selected).</t>
  </si>
  <si>
    <t>Transit Vehicle Emissions 
kg CO2e</t>
  </si>
  <si>
    <t>Transportation Efficiency Emissions Savings 
kg CO2e</t>
  </si>
  <si>
    <t>Land Use Efficiency Emissions Savings 
kg CO2e</t>
  </si>
  <si>
    <t>Non-Electric GHG 
kg CO2e</t>
  </si>
  <si>
    <t>Electricity GHG 
kg CO2e</t>
  </si>
  <si>
    <t>eGRID Subregion Electricity Emissions Rate 
kg CO2 per kWh</t>
  </si>
  <si>
    <t>Peninsula Corridor Joint Powers Board*</t>
  </si>
  <si>
    <t>Antelope Valley Transit Authority*</t>
  </si>
  <si>
    <t>Livermore / Amador Valley Transit Authority*</t>
  </si>
  <si>
    <t>City of Ocala, Florida*</t>
  </si>
  <si>
    <t>Pinellas Suncoast Transit Authority*</t>
  </si>
  <si>
    <t>County of Johnson, Iowa*</t>
  </si>
  <si>
    <t>MetroWest Regional Transit Authority*</t>
  </si>
  <si>
    <t>Transit Authority of Northern Kentucky*</t>
  </si>
  <si>
    <t>Central Indiana Regional Transportation Authority*</t>
  </si>
  <si>
    <t>City of Terre Haute*</t>
  </si>
  <si>
    <t>Jackson County Mass Transit District*</t>
  </si>
  <si>
    <t>University of Iowa*</t>
  </si>
  <si>
    <t>River Bend Transit*</t>
  </si>
  <si>
    <t>The Tri-County Council for the Lower Eastern Shore of Maryland*</t>
  </si>
  <si>
    <t>County Commissioners of Charles County, MD*</t>
  </si>
  <si>
    <t>Blue Water Area Transportation Commission*</t>
  </si>
  <si>
    <t>City of Detroit*</t>
  </si>
  <si>
    <t>City of Rochester, Minnesota*</t>
  </si>
  <si>
    <t>Buncombe County*</t>
  </si>
  <si>
    <t>Bergen County*</t>
  </si>
  <si>
    <t>Putnam County*</t>
  </si>
  <si>
    <t>New York City Department of Transportation*</t>
  </si>
  <si>
    <t>Dutchess County*</t>
  </si>
  <si>
    <t>Ride Connection, Inc.*</t>
  </si>
  <si>
    <t>Altoona Metro Transit*</t>
  </si>
  <si>
    <t>Beaver County Transit Authority*</t>
  </si>
  <si>
    <t>Regional Transportation Authority*</t>
  </si>
  <si>
    <t>Fort Bend County, Texas*</t>
  </si>
  <si>
    <t>Brazos Transit District*</t>
  </si>
  <si>
    <t>STAR Transit*</t>
  </si>
  <si>
    <t>County of Washington*</t>
  </si>
  <si>
    <t>Milwaukee County*</t>
  </si>
  <si>
    <t>City of Madison*</t>
  </si>
  <si>
    <t>City of Kenosha*</t>
  </si>
  <si>
    <t>City of Eau Claire*</t>
  </si>
  <si>
    <t>Alamo Area Council of Governments**</t>
  </si>
  <si>
    <t>Alternativa de Transporte Integrado -ATI**</t>
  </si>
  <si>
    <t>Anaheim Transportation Network**</t>
  </si>
  <si>
    <t>Baldwin County Commission**</t>
  </si>
  <si>
    <t>City of Charlottesville**</t>
  </si>
  <si>
    <t>City of Clemson**</t>
  </si>
  <si>
    <t>City of Fort Lauderdale**</t>
  </si>
  <si>
    <t>City of Hinesville, Georgia**</t>
  </si>
  <si>
    <t>City of Lynwood**</t>
  </si>
  <si>
    <t>City of Montebello**</t>
  </si>
  <si>
    <t>City of Radford**</t>
  </si>
  <si>
    <t>City of Raleigh**</t>
  </si>
  <si>
    <t>City of San Juan**</t>
  </si>
  <si>
    <t>City of San Luis Obispo**</t>
  </si>
  <si>
    <t>City of St. Joseph, Missouri**</t>
  </si>
  <si>
    <t>City of Valparaiso**</t>
  </si>
  <si>
    <t>City of Wichita Falls**</t>
  </si>
  <si>
    <t>East Windsor Township**</t>
  </si>
  <si>
    <t>Greater Portland Transit District**</t>
  </si>
  <si>
    <t>Hampton Jitney, Inc.**</t>
  </si>
  <si>
    <t>Henry County**</t>
  </si>
  <si>
    <t>Hudson Transit Lines, Inc.**</t>
  </si>
  <si>
    <t>Jackson County Mass Transit District**</t>
  </si>
  <si>
    <t>Los Angeles County Dept. of Public Works - Florence-Firestone**</t>
  </si>
  <si>
    <t>Minnesota Valley Transit Authority**</t>
  </si>
  <si>
    <t>Newburgh Beacon Bus Corporation**</t>
  </si>
  <si>
    <t>Northwest Alabama Council of Local Governments**</t>
  </si>
  <si>
    <t>Okaloosa County Board of County Commissioners**</t>
  </si>
  <si>
    <t>Palos Verdes Peninsula Transit Authority**</t>
  </si>
  <si>
    <t>Regional Transportation Program, Inc.**</t>
  </si>
  <si>
    <t>Rides Mass Transit District**</t>
  </si>
  <si>
    <t>San Joaquin Regional Transit District**</t>
  </si>
  <si>
    <t>South Jersey Transportation Authority**</t>
  </si>
  <si>
    <t>Spartanburg Transit System**</t>
  </si>
  <si>
    <t>St. Tammany Parish Government**</t>
  </si>
  <si>
    <t>Texas State University**</t>
  </si>
  <si>
    <t>University of California, Davis**</t>
  </si>
  <si>
    <t>University of Montana**</t>
  </si>
  <si>
    <t>University Of New Hampshire**</t>
  </si>
  <si>
    <t>Weirton Transit Corporation**</t>
  </si>
  <si>
    <t>Westmoreland County**</t>
  </si>
  <si>
    <t>York County Community Action Corporation**</t>
  </si>
  <si>
    <t xml:space="preserve">Average Seating Capacity: Averaged from NTD data. In cases where seating capacity data were unavailable the average across all agencies of 35 for bus and 9 for van was used. These are indicated with * after the transit agency name. </t>
  </si>
  <si>
    <t xml:space="preserve">Total Transit Vehicle Miles:  NTD data. Note, all values are service vehicle miles except those with * after the transit agency name where revenue vehicle miles are used for reasons of data availability and are not included in the U.S. total values. </t>
  </si>
  <si>
    <t xml:space="preserve">Total Passenger Miles Traveled: NTD data. In cases where passenger miles data were unavailable the average occupancy across all agencies of 24% for bus and 21% for van was used to estimate values. These estimated values are used only in the scenario tool tab, not in the project analysis and are not included in the U.S. total values. These cases are indicated with ** after the transit agency name . </t>
  </si>
  <si>
    <t>Modeled value for project. Land Use Multiplier as calculated for each transit agency available in Transit GHG Data Table tab, column BW. See project report for calculation formulas.</t>
  </si>
  <si>
    <t>eGRID subregion</t>
  </si>
  <si>
    <t>This sheet provides several sample GHG calculations along with 2018 emissions factors to allow users to understand and apply the calculation approach. See the report for this project TCRP J-11 Task 36 for the full calculation methods.</t>
  </si>
  <si>
    <r>
      <t xml:space="preserve">C. Ridership Increase (Select % Change in Passenger Miles from 2018). </t>
    </r>
    <r>
      <rPr>
        <sz val="10"/>
        <color theme="1"/>
        <rFont val="Calibri"/>
        <family val="2"/>
        <scheme val="minor"/>
      </rPr>
      <t>Applies the selected percentage increase to 2018 transit ridership. Assumes new passengers are added to vehicles at a 50% capacity factor, so that some passengers are added to existing vehicles. Uses the GHG per vehicle mile rate generated in B.</t>
    </r>
  </si>
  <si>
    <t xml:space="preserve">Scenario Transportation Efficiency Emissions Savings (kg CO2e): The direct and upstream GHG emissions saved by passengers riding transit rather than using automobiles incorporating the ridership increase in cell S3. This value uses the 2018 average onroad fuel efficiency for personal vehicles of 22.5 miles per gallon. GHG savings are likely to decrease somewhat in future years as automobile fuel efficiency improves. </t>
  </si>
  <si>
    <t xml:space="preserve">Scenario Land Use Efficiency Emissions Savings (kg CO2e): The direct and upstream GHG emissions saved by the broader impact of transit on vehicle miles traveled (VMT) in the community, such as through shorter trips and fewer personal vehicle trips incorporating the ridership increase in cell S3. This value uses the 2018 average onroad fuel efficiency for personal vehicles of 22.5 miles per gallon. GHG savings are likely to decrease somewhat in future years as automobile fuel efficiency improves.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</si>
</sst>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0_);_(* \(#,##0\);_(* &quot;-&quot;??_);_(@_)"/>
    <numFmt numFmtId="165" formatCode="_(* #,##0.0_);_(* \(#,##0.0\);_(* &quot;-&quot;??_);_(@_)"/>
    <numFmt numFmtId="166" formatCode="_(* #,##0.0000_);_(* \(#,##0.0000\);_(* &quot;-&quot;??_);_(@_)"/>
    <numFmt numFmtId="167" formatCode="_(* #,##0_);_(* \(#,##0\);_(* &quot;-&quot;?_);_(@_)"/>
    <numFmt numFmtId="168" formatCode="0.0000"/>
    <numFmt numFmtId="169" formatCode="0.000"/>
  </numFmts>
  <fonts count="15"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0"/>
      <color theme="1"/>
      <name val="Calibri"/>
      <family val="2"/>
      <scheme val="minor"/>
    </font>
    <font>
      <vertAlign val="subscript"/>
      <sz val="11"/>
      <color theme="1"/>
      <name val="Calibri"/>
      <family val="2"/>
      <scheme val="minor"/>
    </font>
    <font>
      <b/>
      <sz val="10"/>
      <color theme="1"/>
      <name val="Calibri"/>
      <family val="2"/>
      <scheme val="minor"/>
    </font>
    <font>
      <sz val="12"/>
      <color theme="1"/>
      <name val="Calibri"/>
      <family val="2"/>
      <scheme val="minor"/>
    </font>
    <font>
      <b/>
      <sz val="10"/>
      <color rgb="FF000000"/>
      <name val="Georgia"/>
      <family val="1"/>
    </font>
    <font>
      <b/>
      <vertAlign val="subscript"/>
      <sz val="10"/>
      <color rgb="FF000000"/>
      <name val="Georgia"/>
      <family val="1"/>
    </font>
    <font>
      <sz val="10"/>
      <color rgb="FF000000"/>
      <name val="Georgia"/>
      <family val="1"/>
    </font>
    <font>
      <sz val="10"/>
      <color rgb="FF000000"/>
      <name val="Calibri"/>
      <family val="2"/>
    </font>
    <font>
      <i/>
      <sz val="9"/>
      <color theme="1"/>
      <name val="Georgia"/>
      <family val="1"/>
    </font>
  </fonts>
  <fills count="17">
    <fill>
      <patternFill patternType="none"/>
    </fill>
    <fill>
      <patternFill patternType="gray125"/>
    </fill>
    <fill>
      <patternFill patternType="solid">
        <fgColor rgb="FF00B050"/>
        <bgColor indexed="64"/>
      </patternFill>
    </fill>
    <fill>
      <patternFill patternType="solid">
        <fgColor rgb="FF00B0F0"/>
        <bgColor indexed="64"/>
      </patternFill>
    </fill>
    <fill>
      <patternFill patternType="lightUp">
        <bgColor rgb="FF00B0F0"/>
      </patternFill>
    </fill>
    <fill>
      <patternFill patternType="solid">
        <fgColor rgb="FF006600"/>
        <bgColor indexed="64"/>
      </patternFill>
    </fill>
    <fill>
      <patternFill patternType="solid">
        <fgColor theme="4" tint="-0.499984740745262"/>
        <bgColor indexed="64"/>
      </patternFill>
    </fill>
    <fill>
      <patternFill patternType="solid">
        <fgColor rgb="FFB17ED8"/>
        <bgColor indexed="64"/>
      </patternFill>
    </fill>
    <fill>
      <patternFill patternType="solid">
        <fgColor rgb="FFFFFF00"/>
        <bgColor indexed="64"/>
      </patternFill>
    </fill>
    <fill>
      <patternFill patternType="lightUp">
        <bgColor rgb="FFFFFF00"/>
      </patternFill>
    </fill>
    <fill>
      <patternFill patternType="solid">
        <fgColor theme="5"/>
        <bgColor indexed="64"/>
      </patternFill>
    </fill>
    <fill>
      <patternFill patternType="lightUp">
        <bgColor theme="5"/>
      </patternFill>
    </fill>
    <fill>
      <patternFill patternType="solid">
        <fgColor theme="4"/>
        <bgColor theme="4"/>
      </patternFill>
    </fill>
    <fill>
      <patternFill patternType="solid">
        <fgColor theme="7"/>
        <bgColor indexed="64"/>
      </patternFill>
    </fill>
    <fill>
      <patternFill patternType="solid">
        <fgColor theme="4" tint="0.79998168889431442"/>
        <bgColor theme="4" tint="0.79998168889431442"/>
      </patternFill>
    </fill>
    <fill>
      <patternFill patternType="solid">
        <fgColor rgb="FFC00000"/>
        <bgColor indexed="64"/>
      </patternFill>
    </fill>
    <fill>
      <patternFill patternType="solid">
        <fgColor theme="6"/>
        <bgColor indexed="64"/>
      </patternFill>
    </fill>
  </fills>
  <borders count="15">
    <border>
      <left/>
      <right/>
      <top/>
      <bottom/>
      <diagonal/>
    </border>
    <border>
      <left style="thick">
        <color theme="7"/>
      </left>
      <right style="thick">
        <color theme="7"/>
      </right>
      <top style="thick">
        <color theme="7"/>
      </top>
      <bottom style="thick">
        <color theme="7"/>
      </bottom>
      <diagonal/>
    </border>
    <border>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50">
    <xf numFmtId="0" fontId="0" fillId="0" borderId="0" xfId="0"/>
    <xf numFmtId="164" fontId="0" fillId="0" borderId="0" xfId="1" applyNumberFormat="1" applyFont="1"/>
    <xf numFmtId="9" fontId="0" fillId="0" borderId="0" xfId="2" applyFont="1"/>
    <xf numFmtId="0" fontId="0" fillId="0" borderId="0" xfId="0" applyAlignment="1">
      <alignment wrapText="1"/>
    </xf>
    <xf numFmtId="43" fontId="0" fillId="0" borderId="0" xfId="1" applyFont="1"/>
    <xf numFmtId="43" fontId="0" fillId="0" borderId="0" xfId="0" applyNumberFormat="1"/>
    <xf numFmtId="9" fontId="0" fillId="0" borderId="0" xfId="0" applyNumberFormat="1"/>
    <xf numFmtId="43" fontId="0" fillId="0" borderId="0" xfId="1" applyNumberFormat="1" applyFont="1"/>
    <xf numFmtId="9" fontId="0" fillId="0" borderId="1" xfId="2" applyFont="1" applyFill="1" applyBorder="1"/>
    <xf numFmtId="43" fontId="0" fillId="0" borderId="0" xfId="1" applyFont="1" applyAlignment="1">
      <alignment wrapText="1"/>
    </xf>
    <xf numFmtId="9" fontId="0" fillId="0" borderId="0" xfId="2" applyFont="1" applyAlignment="1">
      <alignment wrapText="1"/>
    </xf>
    <xf numFmtId="0" fontId="5" fillId="2" borderId="0" xfId="0" applyFont="1" applyFill="1" applyAlignment="1">
      <alignment wrapText="1"/>
    </xf>
    <xf numFmtId="0" fontId="0" fillId="0" borderId="0" xfId="0" applyFont="1"/>
    <xf numFmtId="0" fontId="6" fillId="0" borderId="0" xfId="0" applyFont="1"/>
    <xf numFmtId="0" fontId="3" fillId="0" borderId="0" xfId="0" applyFont="1" applyAlignment="1">
      <alignment vertical="center"/>
    </xf>
    <xf numFmtId="0" fontId="6" fillId="0" borderId="0" xfId="0" applyFont="1" applyAlignment="1">
      <alignment vertical="center" wrapText="1"/>
    </xf>
    <xf numFmtId="0" fontId="0" fillId="0" borderId="0" xfId="0" applyFont="1" applyAlignment="1">
      <alignment vertical="center" wrapText="1"/>
    </xf>
    <xf numFmtId="0" fontId="6" fillId="0" borderId="0" xfId="0" applyFont="1" applyAlignment="1">
      <alignment vertical="center"/>
    </xf>
    <xf numFmtId="0" fontId="8" fillId="13" borderId="0" xfId="0" applyFont="1" applyFill="1" applyAlignment="1">
      <alignment vertical="center"/>
    </xf>
    <xf numFmtId="0" fontId="6" fillId="0" borderId="0" xfId="0" applyFont="1" applyAlignment="1">
      <alignment horizontal="left" vertical="center" indent="4"/>
    </xf>
    <xf numFmtId="0" fontId="6" fillId="0" borderId="0" xfId="0" applyFont="1" applyAlignment="1">
      <alignment horizontal="left" vertical="center" indent="9"/>
    </xf>
    <xf numFmtId="0" fontId="8" fillId="3" borderId="0" xfId="0" applyFont="1" applyFill="1"/>
    <xf numFmtId="0" fontId="8" fillId="0" borderId="0" xfId="0" applyFont="1"/>
    <xf numFmtId="0" fontId="6" fillId="0" borderId="0" xfId="0" applyFont="1" applyAlignment="1">
      <alignment wrapText="1"/>
    </xf>
    <xf numFmtId="0" fontId="8" fillId="0" borderId="0" xfId="0" applyFont="1" applyFill="1" applyAlignment="1">
      <alignment vertical="center"/>
    </xf>
    <xf numFmtId="0" fontId="6" fillId="0" borderId="0" xfId="0" applyFont="1" applyFill="1"/>
    <xf numFmtId="0" fontId="6" fillId="0" borderId="0" xfId="0" applyFont="1" applyFill="1" applyAlignment="1">
      <alignment vertical="center" wrapText="1"/>
    </xf>
    <xf numFmtId="0" fontId="6" fillId="0" borderId="0" xfId="0" applyFont="1" applyFill="1" applyAlignment="1">
      <alignment horizontal="left" vertical="center" wrapText="1" indent="2"/>
    </xf>
    <xf numFmtId="0" fontId="8" fillId="0" borderId="0" xfId="0" applyFont="1" applyFill="1" applyAlignment="1">
      <alignment horizontal="left" vertical="center" wrapText="1" indent="2"/>
    </xf>
    <xf numFmtId="0" fontId="3" fillId="0" borderId="0" xfId="0" applyFont="1"/>
    <xf numFmtId="0" fontId="6" fillId="0" borderId="0" xfId="0" applyFont="1" applyAlignment="1">
      <alignment horizontal="left" indent="2"/>
    </xf>
    <xf numFmtId="0" fontId="6" fillId="0" borderId="0" xfId="0" applyFont="1" applyAlignment="1">
      <alignment horizontal="left" wrapText="1" indent="2"/>
    </xf>
    <xf numFmtId="0" fontId="6" fillId="0" borderId="0" xfId="0" applyFont="1" applyAlignment="1">
      <alignment horizontal="left" vertical="center" indent="2"/>
    </xf>
    <xf numFmtId="0" fontId="9" fillId="13" borderId="0" xfId="0" applyFont="1" applyFill="1" applyAlignment="1">
      <alignment horizontal="center" wrapText="1"/>
    </xf>
    <xf numFmtId="0" fontId="9" fillId="13" borderId="0" xfId="0" applyFont="1" applyFill="1" applyAlignment="1">
      <alignment wrapText="1"/>
    </xf>
    <xf numFmtId="165" fontId="0" fillId="0" borderId="0" xfId="1" applyNumberFormat="1" applyFont="1"/>
    <xf numFmtId="9" fontId="0" fillId="0" borderId="0" xfId="1" applyNumberFormat="1" applyFont="1"/>
    <xf numFmtId="165" fontId="0" fillId="0" borderId="0" xfId="0" applyNumberFormat="1"/>
    <xf numFmtId="0" fontId="2" fillId="12" borderId="3" xfId="0" applyFont="1" applyFill="1" applyBorder="1" applyAlignment="1"/>
    <xf numFmtId="0" fontId="2" fillId="12" borderId="3" xfId="0" applyFont="1" applyFill="1" applyBorder="1" applyAlignment="1">
      <alignment wrapText="1"/>
    </xf>
    <xf numFmtId="164" fontId="0" fillId="2" borderId="3" xfId="1" applyNumberFormat="1" applyFont="1" applyFill="1" applyBorder="1"/>
    <xf numFmtId="9" fontId="0" fillId="2" borderId="3" xfId="2" applyNumberFormat="1" applyFont="1" applyFill="1" applyBorder="1"/>
    <xf numFmtId="43" fontId="4" fillId="5" borderId="3" xfId="1" applyNumberFormat="1" applyFont="1" applyFill="1" applyBorder="1" applyAlignment="1">
      <alignment wrapText="1"/>
    </xf>
    <xf numFmtId="165" fontId="0" fillId="10" borderId="3" xfId="1" applyNumberFormat="1" applyFont="1" applyFill="1" applyBorder="1" applyAlignment="1">
      <alignment wrapText="1"/>
    </xf>
    <xf numFmtId="164" fontId="0" fillId="2" borderId="3" xfId="1" applyNumberFormat="1" applyFont="1" applyFill="1" applyBorder="1" applyAlignment="1">
      <alignment wrapText="1"/>
    </xf>
    <xf numFmtId="9" fontId="0" fillId="2" borderId="3" xfId="2" applyNumberFormat="1" applyFont="1" applyFill="1" applyBorder="1" applyAlignment="1">
      <alignment wrapText="1"/>
    </xf>
    <xf numFmtId="0" fontId="2" fillId="12" borderId="4" xfId="0" applyFont="1" applyFill="1" applyBorder="1" applyAlignment="1">
      <alignment wrapText="1"/>
    </xf>
    <xf numFmtId="43" fontId="4" fillId="5" borderId="4" xfId="1" applyNumberFormat="1" applyFont="1" applyFill="1" applyBorder="1" applyAlignment="1">
      <alignment wrapText="1"/>
    </xf>
    <xf numFmtId="164" fontId="5" fillId="2" borderId="4" xfId="1" applyNumberFormat="1" applyFont="1" applyFill="1" applyBorder="1" applyAlignment="1">
      <alignment wrapText="1"/>
    </xf>
    <xf numFmtId="9" fontId="5" fillId="2" borderId="4" xfId="2" applyNumberFormat="1" applyFont="1" applyFill="1" applyBorder="1" applyAlignment="1">
      <alignment wrapText="1"/>
    </xf>
    <xf numFmtId="164" fontId="5" fillId="3" borderId="4" xfId="1" applyNumberFormat="1" applyFont="1" applyFill="1" applyBorder="1" applyAlignment="1">
      <alignment wrapText="1"/>
    </xf>
    <xf numFmtId="164" fontId="5" fillId="4" borderId="4" xfId="1" applyNumberFormat="1" applyFont="1" applyFill="1" applyBorder="1" applyAlignment="1">
      <alignment wrapText="1"/>
    </xf>
    <xf numFmtId="165" fontId="4" fillId="6" borderId="4" xfId="1" applyNumberFormat="1" applyFont="1" applyFill="1" applyBorder="1" applyAlignment="1">
      <alignment wrapText="1"/>
    </xf>
    <xf numFmtId="164" fontId="5" fillId="7" borderId="4" xfId="1" applyNumberFormat="1" applyFont="1" applyFill="1" applyBorder="1" applyAlignment="1">
      <alignment wrapText="1"/>
    </xf>
    <xf numFmtId="164" fontId="5" fillId="8" borderId="4" xfId="1" applyNumberFormat="1" applyFont="1" applyFill="1" applyBorder="1" applyAlignment="1">
      <alignment wrapText="1"/>
    </xf>
    <xf numFmtId="164" fontId="5" fillId="9" borderId="4" xfId="1" applyNumberFormat="1" applyFont="1" applyFill="1" applyBorder="1" applyAlignment="1">
      <alignment wrapText="1"/>
    </xf>
    <xf numFmtId="165" fontId="5" fillId="10" borderId="4" xfId="1" applyNumberFormat="1" applyFont="1" applyFill="1" applyBorder="1" applyAlignment="1">
      <alignment wrapText="1"/>
    </xf>
    <xf numFmtId="164" fontId="5" fillId="10" borderId="4" xfId="1" applyNumberFormat="1" applyFont="1" applyFill="1" applyBorder="1" applyAlignment="1">
      <alignment wrapText="1"/>
    </xf>
    <xf numFmtId="164" fontId="5" fillId="11" borderId="4" xfId="1" applyNumberFormat="1" applyFont="1" applyFill="1" applyBorder="1" applyAlignment="1">
      <alignment wrapText="1"/>
    </xf>
    <xf numFmtId="164" fontId="0" fillId="0" borderId="2" xfId="1" applyNumberFormat="1" applyFont="1" applyBorder="1"/>
    <xf numFmtId="164" fontId="0" fillId="14" borderId="0" xfId="1" quotePrefix="1" applyNumberFormat="1" applyFont="1" applyFill="1" applyBorder="1"/>
    <xf numFmtId="164" fontId="0" fillId="14" borderId="0" xfId="1" applyNumberFormat="1" applyFont="1" applyFill="1" applyBorder="1"/>
    <xf numFmtId="0" fontId="10" fillId="0" borderId="8" xfId="0" applyFont="1" applyBorder="1" applyAlignment="1">
      <alignment vertical="center"/>
    </xf>
    <xf numFmtId="0" fontId="10" fillId="0" borderId="11" xfId="0" applyFont="1" applyBorder="1" applyAlignment="1">
      <alignment vertical="center"/>
    </xf>
    <xf numFmtId="0" fontId="10" fillId="0" borderId="12" xfId="0" applyFont="1" applyBorder="1" applyAlignment="1">
      <alignment vertical="center"/>
    </xf>
    <xf numFmtId="0" fontId="12" fillId="0" borderId="11" xfId="0" applyFont="1" applyBorder="1" applyAlignment="1">
      <alignment vertical="center"/>
    </xf>
    <xf numFmtId="0" fontId="13" fillId="0" borderId="12" xfId="0" applyFont="1" applyBorder="1" applyAlignment="1">
      <alignment horizontal="right" vertical="center"/>
    </xf>
    <xf numFmtId="0" fontId="12" fillId="0" borderId="12" xfId="0" applyFont="1" applyBorder="1" applyAlignment="1">
      <alignment vertical="center"/>
    </xf>
    <xf numFmtId="0" fontId="13" fillId="0" borderId="12" xfId="0" applyFont="1" applyBorder="1" applyAlignment="1">
      <alignment vertical="center"/>
    </xf>
    <xf numFmtId="0" fontId="0" fillId="0" borderId="11" xfId="0" applyBorder="1"/>
    <xf numFmtId="0" fontId="0" fillId="0" borderId="12" xfId="0" applyBorder="1"/>
    <xf numFmtId="0" fontId="12" fillId="0" borderId="12" xfId="0" applyFont="1" applyBorder="1" applyAlignment="1">
      <alignment vertical="center" wrapText="1"/>
    </xf>
    <xf numFmtId="166" fontId="2" fillId="12" borderId="3" xfId="1" applyNumberFormat="1" applyFont="1" applyFill="1" applyBorder="1" applyAlignment="1">
      <alignment wrapText="1"/>
    </xf>
    <xf numFmtId="166" fontId="2" fillId="12" borderId="4" xfId="1" applyNumberFormat="1" applyFont="1" applyFill="1" applyBorder="1" applyAlignment="1">
      <alignment wrapText="1"/>
    </xf>
    <xf numFmtId="166" fontId="0" fillId="0" borderId="0" xfId="1" applyNumberFormat="1" applyFont="1"/>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2" fillId="0" borderId="12" xfId="0" applyFont="1" applyBorder="1" applyAlignment="1">
      <alignment horizontal="right" vertical="center"/>
    </xf>
    <xf numFmtId="0" fontId="14" fillId="0" borderId="0" xfId="0" applyFont="1" applyAlignment="1">
      <alignment vertical="center"/>
    </xf>
    <xf numFmtId="164" fontId="0" fillId="0" borderId="0" xfId="1" applyNumberFormat="1" applyFont="1" applyFill="1" applyBorder="1" applyAlignment="1">
      <alignment horizontal="center" wrapText="1"/>
    </xf>
    <xf numFmtId="164" fontId="5" fillId="0" borderId="0" xfId="1" applyNumberFormat="1" applyFont="1" applyFill="1" applyBorder="1" applyAlignment="1">
      <alignment wrapText="1"/>
    </xf>
    <xf numFmtId="0" fontId="0" fillId="0" borderId="0" xfId="0" applyFill="1"/>
    <xf numFmtId="0" fontId="14" fillId="0" borderId="0" xfId="0" applyFont="1" applyAlignment="1">
      <alignment horizontal="left" vertical="center"/>
    </xf>
    <xf numFmtId="164" fontId="0" fillId="0" borderId="0" xfId="0" applyNumberFormat="1"/>
    <xf numFmtId="167" fontId="0" fillId="0" borderId="0" xfId="0" applyNumberFormat="1"/>
    <xf numFmtId="0" fontId="12" fillId="0" borderId="0" xfId="0" applyFont="1" applyFill="1" applyBorder="1" applyAlignment="1">
      <alignment vertical="center"/>
    </xf>
    <xf numFmtId="164" fontId="5" fillId="16" borderId="4" xfId="1" applyNumberFormat="1" applyFont="1" applyFill="1" applyBorder="1" applyAlignment="1">
      <alignment wrapText="1"/>
    </xf>
    <xf numFmtId="2" fontId="0" fillId="0" borderId="0" xfId="1" applyNumberFormat="1" applyFont="1"/>
    <xf numFmtId="0" fontId="8" fillId="2" borderId="0" xfId="0" applyFont="1" applyFill="1"/>
    <xf numFmtId="0" fontId="3" fillId="0" borderId="0" xfId="0" applyFont="1" applyFill="1"/>
    <xf numFmtId="164" fontId="4" fillId="15" borderId="3" xfId="1" applyNumberFormat="1" applyFont="1" applyFill="1" applyBorder="1" applyAlignment="1">
      <alignment wrapText="1"/>
    </xf>
    <xf numFmtId="169" fontId="0" fillId="0" borderId="0" xfId="0" applyNumberFormat="1"/>
    <xf numFmtId="0" fontId="10" fillId="0" borderId="8" xfId="0" applyFont="1" applyBorder="1" applyAlignment="1">
      <alignment horizontal="left" vertical="center"/>
    </xf>
    <xf numFmtId="168" fontId="12" fillId="0" borderId="8" xfId="0" applyNumberFormat="1" applyFont="1" applyBorder="1" applyAlignment="1">
      <alignment horizontal="right" vertical="center"/>
    </xf>
    <xf numFmtId="0" fontId="12" fillId="0" borderId="14" xfId="0" applyFont="1" applyFill="1" applyBorder="1" applyAlignment="1">
      <alignment vertical="center"/>
    </xf>
    <xf numFmtId="164" fontId="0" fillId="0" borderId="0" xfId="1" applyNumberFormat="1" applyFont="1" applyBorder="1"/>
    <xf numFmtId="3" fontId="0" fillId="0" borderId="0" xfId="0" applyNumberFormat="1"/>
    <xf numFmtId="0" fontId="3" fillId="0" borderId="0" xfId="0" applyFont="1" applyAlignment="1">
      <alignment horizontal="center"/>
    </xf>
    <xf numFmtId="0" fontId="3" fillId="2" borderId="0" xfId="0" applyFont="1" applyFill="1" applyAlignment="1">
      <alignment horizontal="center"/>
    </xf>
    <xf numFmtId="164" fontId="0" fillId="8" borderId="5" xfId="1" applyNumberFormat="1" applyFont="1" applyFill="1" applyBorder="1" applyAlignment="1">
      <alignment horizontal="center" wrapText="1"/>
    </xf>
    <xf numFmtId="164" fontId="0" fillId="8" borderId="6" xfId="1" applyNumberFormat="1" applyFont="1" applyFill="1" applyBorder="1" applyAlignment="1">
      <alignment horizontal="center" wrapText="1"/>
    </xf>
    <xf numFmtId="164" fontId="0" fillId="8" borderId="7" xfId="1" applyNumberFormat="1" applyFont="1" applyFill="1" applyBorder="1" applyAlignment="1">
      <alignment horizontal="center" wrapText="1"/>
    </xf>
    <xf numFmtId="164" fontId="0" fillId="9" borderId="5" xfId="1" applyNumberFormat="1" applyFont="1" applyFill="1" applyBorder="1" applyAlignment="1">
      <alignment horizontal="center" wrapText="1"/>
    </xf>
    <xf numFmtId="164" fontId="0" fillId="9" borderId="6" xfId="1" applyNumberFormat="1" applyFont="1" applyFill="1" applyBorder="1" applyAlignment="1">
      <alignment horizontal="center" wrapText="1"/>
    </xf>
    <xf numFmtId="164" fontId="0" fillId="9" borderId="7" xfId="1" applyNumberFormat="1" applyFont="1" applyFill="1" applyBorder="1" applyAlignment="1">
      <alignment horizontal="center" wrapText="1"/>
    </xf>
    <xf numFmtId="164" fontId="0" fillId="2" borderId="5" xfId="1" applyNumberFormat="1" applyFont="1" applyFill="1" applyBorder="1" applyAlignment="1">
      <alignment horizontal="center"/>
    </xf>
    <xf numFmtId="164" fontId="0" fillId="2" borderId="6" xfId="1" applyNumberFormat="1" applyFont="1" applyFill="1" applyBorder="1" applyAlignment="1">
      <alignment horizontal="center"/>
    </xf>
    <xf numFmtId="164" fontId="0" fillId="2" borderId="7" xfId="1" applyNumberFormat="1" applyFont="1" applyFill="1" applyBorder="1" applyAlignment="1">
      <alignment horizontal="center"/>
    </xf>
    <xf numFmtId="164" fontId="0" fillId="3" borderId="5" xfId="1" applyNumberFormat="1" applyFont="1" applyFill="1" applyBorder="1" applyAlignment="1">
      <alignment horizontal="center"/>
    </xf>
    <xf numFmtId="164" fontId="0" fillId="3" borderId="6" xfId="1" applyNumberFormat="1" applyFont="1" applyFill="1" applyBorder="1" applyAlignment="1">
      <alignment horizontal="center"/>
    </xf>
    <xf numFmtId="164" fontId="0" fillId="3" borderId="7" xfId="1" applyNumberFormat="1" applyFont="1" applyFill="1" applyBorder="1" applyAlignment="1">
      <alignment horizontal="center"/>
    </xf>
    <xf numFmtId="164" fontId="0" fillId="4" borderId="5" xfId="1" applyNumberFormat="1" applyFont="1" applyFill="1" applyBorder="1" applyAlignment="1">
      <alignment horizontal="center"/>
    </xf>
    <xf numFmtId="164" fontId="0" fillId="4" borderId="6" xfId="1" applyNumberFormat="1" applyFont="1" applyFill="1" applyBorder="1" applyAlignment="1">
      <alignment horizontal="center"/>
    </xf>
    <xf numFmtId="164" fontId="0" fillId="4" borderId="7" xfId="1" applyNumberFormat="1" applyFont="1" applyFill="1" applyBorder="1" applyAlignment="1">
      <alignment horizontal="center"/>
    </xf>
    <xf numFmtId="165" fontId="4" fillId="6" borderId="5" xfId="1" applyNumberFormat="1" applyFont="1" applyFill="1" applyBorder="1" applyAlignment="1">
      <alignment horizontal="center" wrapText="1"/>
    </xf>
    <xf numFmtId="165" fontId="4" fillId="6" borderId="6" xfId="1" applyNumberFormat="1" applyFont="1" applyFill="1" applyBorder="1" applyAlignment="1">
      <alignment horizontal="center" wrapText="1"/>
    </xf>
    <xf numFmtId="165" fontId="4" fillId="6" borderId="7" xfId="1" applyNumberFormat="1" applyFont="1" applyFill="1" applyBorder="1" applyAlignment="1">
      <alignment horizontal="center" wrapText="1"/>
    </xf>
    <xf numFmtId="164" fontId="0" fillId="7" borderId="5" xfId="1" applyNumberFormat="1" applyFont="1" applyFill="1" applyBorder="1" applyAlignment="1">
      <alignment horizontal="center"/>
    </xf>
    <xf numFmtId="164" fontId="0" fillId="7" borderId="7" xfId="1" applyNumberFormat="1" applyFont="1" applyFill="1" applyBorder="1" applyAlignment="1">
      <alignment horizontal="center"/>
    </xf>
    <xf numFmtId="164" fontId="0" fillId="2" borderId="5" xfId="1" applyNumberFormat="1" applyFont="1" applyFill="1" applyBorder="1" applyAlignment="1">
      <alignment horizontal="center" wrapText="1"/>
    </xf>
    <xf numFmtId="164" fontId="0" fillId="2" borderId="6" xfId="1" applyNumberFormat="1" applyFont="1" applyFill="1" applyBorder="1" applyAlignment="1">
      <alignment horizontal="center" wrapText="1"/>
    </xf>
    <xf numFmtId="164" fontId="0" fillId="2" borderId="7" xfId="1" applyNumberFormat="1" applyFont="1" applyFill="1" applyBorder="1" applyAlignment="1">
      <alignment horizontal="center" wrapText="1"/>
    </xf>
    <xf numFmtId="164" fontId="0" fillId="3" borderId="5" xfId="1" applyNumberFormat="1" applyFont="1" applyFill="1" applyBorder="1" applyAlignment="1">
      <alignment horizontal="center" wrapText="1"/>
    </xf>
    <xf numFmtId="164" fontId="0" fillId="3" borderId="6" xfId="1" applyNumberFormat="1" applyFont="1" applyFill="1" applyBorder="1" applyAlignment="1">
      <alignment horizontal="center" wrapText="1"/>
    </xf>
    <xf numFmtId="164" fontId="0" fillId="3" borderId="7" xfId="1" applyNumberFormat="1" applyFont="1" applyFill="1" applyBorder="1" applyAlignment="1">
      <alignment horizontal="center" wrapText="1"/>
    </xf>
    <xf numFmtId="164" fontId="0" fillId="4" borderId="5" xfId="1" applyNumberFormat="1" applyFont="1" applyFill="1" applyBorder="1" applyAlignment="1">
      <alignment horizontal="center" wrapText="1"/>
    </xf>
    <xf numFmtId="164" fontId="0" fillId="4" borderId="6" xfId="1" applyNumberFormat="1" applyFont="1" applyFill="1" applyBorder="1" applyAlignment="1">
      <alignment horizontal="center" wrapText="1"/>
    </xf>
    <xf numFmtId="164" fontId="0" fillId="4" borderId="7" xfId="1" applyNumberFormat="1" applyFont="1" applyFill="1" applyBorder="1" applyAlignment="1">
      <alignment horizontal="center" wrapText="1"/>
    </xf>
    <xf numFmtId="164" fontId="0" fillId="7" borderId="5" xfId="1" applyNumberFormat="1" applyFont="1" applyFill="1" applyBorder="1" applyAlignment="1">
      <alignment horizontal="center" wrapText="1"/>
    </xf>
    <xf numFmtId="164" fontId="0" fillId="7" borderId="7" xfId="1" applyNumberFormat="1" applyFont="1" applyFill="1" applyBorder="1" applyAlignment="1">
      <alignment horizontal="center" wrapText="1"/>
    </xf>
    <xf numFmtId="164" fontId="0" fillId="10" borderId="5" xfId="1" applyNumberFormat="1" applyFont="1" applyFill="1" applyBorder="1" applyAlignment="1">
      <alignment horizontal="center" wrapText="1"/>
    </xf>
    <xf numFmtId="164" fontId="0" fillId="10" borderId="6" xfId="1" applyNumberFormat="1" applyFont="1" applyFill="1" applyBorder="1" applyAlignment="1">
      <alignment horizontal="center" wrapText="1"/>
    </xf>
    <xf numFmtId="164" fontId="0" fillId="10" borderId="7" xfId="1" applyNumberFormat="1" applyFont="1" applyFill="1" applyBorder="1" applyAlignment="1">
      <alignment horizontal="center" wrapText="1"/>
    </xf>
    <xf numFmtId="164" fontId="0" fillId="11" borderId="5" xfId="1" applyNumberFormat="1" applyFont="1" applyFill="1" applyBorder="1" applyAlignment="1">
      <alignment horizontal="center" wrapText="1"/>
    </xf>
    <xf numFmtId="164" fontId="0" fillId="11" borderId="6" xfId="1" applyNumberFormat="1" applyFont="1" applyFill="1" applyBorder="1" applyAlignment="1">
      <alignment horizontal="center" wrapText="1"/>
    </xf>
    <xf numFmtId="164" fontId="0" fillId="11" borderId="7" xfId="1" applyNumberFormat="1" applyFont="1" applyFill="1" applyBorder="1" applyAlignment="1">
      <alignment horizontal="center" wrapText="1"/>
    </xf>
    <xf numFmtId="0" fontId="12" fillId="0" borderId="13" xfId="0" applyFont="1" applyBorder="1" applyAlignment="1">
      <alignment vertical="center"/>
    </xf>
    <xf numFmtId="0" fontId="12" fillId="0" borderId="10" xfId="0" applyFont="1" applyBorder="1" applyAlignment="1">
      <alignment vertical="center"/>
    </xf>
    <xf numFmtId="0" fontId="12" fillId="0" borderId="9" xfId="0" applyFont="1" applyBorder="1" applyAlignment="1">
      <alignment vertical="center"/>
    </xf>
    <xf numFmtId="0" fontId="10" fillId="0" borderId="13" xfId="0" applyFont="1" applyBorder="1" applyAlignment="1">
      <alignment vertical="center"/>
    </xf>
    <xf numFmtId="0" fontId="10" fillId="0" borderId="10" xfId="0" applyFont="1" applyBorder="1" applyAlignment="1">
      <alignment vertical="center"/>
    </xf>
    <xf numFmtId="0" fontId="10" fillId="0" borderId="9" xfId="0" applyFont="1" applyBorder="1" applyAlignment="1">
      <alignment vertical="center"/>
    </xf>
    <xf numFmtId="164" fontId="0" fillId="15" borderId="5" xfId="1" applyNumberFormat="1" applyFont="1" applyFill="1" applyBorder="1" applyAlignment="1">
      <alignment horizontal="center" wrapText="1"/>
    </xf>
    <xf numFmtId="164" fontId="0" fillId="15" borderId="7" xfId="1" applyNumberFormat="1" applyFont="1" applyFill="1" applyBorder="1" applyAlignment="1">
      <alignment horizontal="center" wrapText="1"/>
    </xf>
    <xf numFmtId="164" fontId="4" fillId="15" borderId="5" xfId="1" applyNumberFormat="1" applyFont="1" applyFill="1" applyBorder="1" applyAlignment="1">
      <alignment horizontal="center" wrapText="1"/>
    </xf>
    <xf numFmtId="164" fontId="4" fillId="15" borderId="7" xfId="1" applyNumberFormat="1" applyFont="1" applyFill="1" applyBorder="1" applyAlignment="1">
      <alignment horizontal="center" wrapText="1"/>
    </xf>
    <xf numFmtId="164" fontId="0" fillId="16" borderId="5" xfId="1" applyNumberFormat="1" applyFont="1" applyFill="1" applyBorder="1" applyAlignment="1">
      <alignment horizontal="center" wrapText="1"/>
    </xf>
    <xf numFmtId="164" fontId="0" fillId="16" borderId="7" xfId="1" applyNumberFormat="1" applyFont="1" applyFill="1" applyBorder="1" applyAlignment="1">
      <alignment horizontal="center" wrapText="1"/>
    </xf>
    <xf numFmtId="164" fontId="0" fillId="16" borderId="5" xfId="1" applyNumberFormat="1" applyFont="1" applyFill="1" applyBorder="1" applyAlignment="1">
      <alignment horizontal="center"/>
    </xf>
    <xf numFmtId="164" fontId="0" fillId="16" borderId="7" xfId="1" applyNumberFormat="1" applyFont="1" applyFill="1" applyBorder="1" applyAlignment="1">
      <alignment horizontal="center"/>
    </xf>
  </cellXfs>
  <cellStyles count="3">
    <cellStyle name="Comma" xfId="1" builtinId="3"/>
    <cellStyle name="Normal" xfId="0" builtinId="0"/>
    <cellStyle name="Percent" xfId="2" builtinId="5"/>
  </cellStyles>
  <dxfs count="97">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165" formatCode="_(* #,##0.0_);_(* \(#,##0.0\);_(* &quot;-&quot;??_);_(@_)"/>
    </dxf>
    <dxf>
      <font>
        <b val="0"/>
        <i val="0"/>
        <strike val="0"/>
        <condense val="0"/>
        <extend val="0"/>
        <outline val="0"/>
        <shadow val="0"/>
        <u val="none"/>
        <vertAlign val="baseline"/>
        <sz val="11"/>
        <color theme="1"/>
        <name val="Calibri"/>
        <scheme val="minor"/>
      </font>
      <numFmt numFmtId="35" formatCode="_(* #,##0.00_);_(* \(#,##0.0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numFmt numFmtId="166" formatCode="_(* #,##0.0000_);_(* \(#,##0.0000\);_(* &quot;-&quot;??_);_(@_)"/>
    </dxf>
    <dxf>
      <border outline="0">
        <top style="thin">
          <color theme="0" tint="-0.34998626667073579"/>
        </top>
      </border>
    </dxf>
    <dxf>
      <font>
        <b val="0"/>
        <i val="0"/>
        <strike val="0"/>
        <condense val="0"/>
        <extend val="0"/>
        <outline val="0"/>
        <shadow val="0"/>
        <u val="none"/>
        <vertAlign val="baseline"/>
        <sz val="11"/>
        <color theme="1"/>
        <name val="Calibri"/>
        <scheme val="minor"/>
      </font>
    </dxf>
    <dxf>
      <border outline="0">
        <bottom style="thin">
          <color theme="0" tint="-0.34998626667073579"/>
        </bottom>
      </border>
    </dxf>
    <dxf>
      <font>
        <b val="0"/>
        <i val="0"/>
        <strike val="0"/>
        <condense val="0"/>
        <extend val="0"/>
        <outline val="0"/>
        <shadow val="0"/>
        <u val="none"/>
        <vertAlign val="baseline"/>
        <sz val="11"/>
        <color auto="1"/>
        <name val="Calibri"/>
        <scheme val="minor"/>
      </font>
      <numFmt numFmtId="164" formatCode="_(* #,##0_);_(* \(#,##0\);_(* &quot;-&quot;??_);_(@_)"/>
      <fill>
        <patternFill patternType="lightUp">
          <fgColor indexed="64"/>
          <bgColor theme="5"/>
        </patternFill>
      </fill>
      <alignment horizontal="general" vertical="bottom" textRotation="0" wrapText="1" indent="0" justifyLastLine="0" shrinkToFit="0" readingOrder="0"/>
      <border diagonalUp="0" diagonalDown="0" outline="0">
        <left style="thin">
          <color theme="0" tint="-0.34998626667073579"/>
        </left>
        <right style="thin">
          <color theme="0" tint="-0.34998626667073579"/>
        </right>
        <top/>
        <bottom/>
      </border>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numFmt numFmtId="164" formatCode="_(* #,##0_);_(* \(#,##0\);_(*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48986</xdr:colOff>
      <xdr:row>1</xdr:row>
      <xdr:rowOff>174171</xdr:rowOff>
    </xdr:from>
    <xdr:to>
      <xdr:col>8</xdr:col>
      <xdr:colOff>195943</xdr:colOff>
      <xdr:row>10</xdr:row>
      <xdr:rowOff>52523</xdr:rowOff>
    </xdr:to>
    <xdr:pic>
      <xdr:nvPicPr>
        <xdr:cNvPr id="4" name="Picture 3">
          <a:extLst>
            <a:ext uri="{FF2B5EF4-FFF2-40B4-BE49-F238E27FC236}">
              <a16:creationId xmlns:a16="http://schemas.microsoft.com/office/drawing/2014/main" id="{31501296-4D75-4723-BC23-A35A3FA155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8157" y="337457"/>
          <a:ext cx="5943600" cy="2817495"/>
        </a:xfrm>
        <a:prstGeom prst="rect">
          <a:avLst/>
        </a:prstGeom>
        <a:solidFill>
          <a:schemeClr val="bg1"/>
        </a:solidFill>
      </xdr:spPr>
    </xdr:pic>
    <xdr:clientData/>
  </xdr:twoCellAnchor>
</xdr:wsDr>
</file>

<file path=xl/tables/table1.xml><?xml version="1.0" encoding="utf-8"?>
<table xmlns="http://schemas.openxmlformats.org/spreadsheetml/2006/main" id="5" name="Scenario" displayName="Scenario" ref="A5:U1565" totalsRowShown="0" headerRowDxfId="96" dataDxfId="95" dataCellStyle="Comma">
  <autoFilter ref="A5:U1565"/>
  <sortState ref="A6:U1565">
    <sortCondition ref="C5:C1565"/>
  </sortState>
  <tableColumns count="21">
    <tableColumn id="1" name="Transit Agency Name"/>
    <tableColumn id="2" name="City"/>
    <tableColumn id="3" name="State"/>
    <tableColumn id="4" name="Mode"/>
    <tableColumn id="5" name="Transit Vehicle Emissions _x000a_kg CO2e" dataDxfId="94" dataCellStyle="Comma"/>
    <tableColumn id="6" name="Transportation Efficiency Emissions Savings _x000a_kg CO2e" dataDxfId="93" dataCellStyle="Comma"/>
    <tableColumn id="7" name="Land Use Efficiency Emissions Savings _x000a_kg CO2e" dataDxfId="92" dataCellStyle="Comma"/>
    <tableColumn id="8" name="Total Passenger Miles Traveled" dataDxfId="91" dataCellStyle="Comma"/>
    <tableColumn id="9" name="Average Seating Capacity" dataDxfId="90" dataCellStyle="Comma"/>
    <tableColumn id="10" name="Average Occupancy" dataDxfId="89" dataCellStyle="Percent"/>
    <tableColumn id="11" name="Total Transit Vehicle Miles" dataDxfId="88" dataCellStyle="Comma"/>
    <tableColumn id="12" name="Non-Electric Vehicle Miles" dataDxfId="87" dataCellStyle="Comma"/>
    <tableColumn id="13" name="Non-Electric GHG _x000a_kg CO2e" dataDxfId="86" dataCellStyle="Comma"/>
    <tableColumn id="14" name="Electricity GHG _x000a_kg CO2e" dataDxfId="85" dataCellStyle="Comma"/>
    <tableColumn id="15" name="eGRID Subregion Electricity Emissions Rate _x000a_kg CO2 per kWh" dataDxfId="84" dataCellStyle="Comma"/>
    <tableColumn id="16" name="Typical kWh per Vehicle Mile" dataDxfId="83" dataCellStyle="Comma"/>
    <tableColumn id="17" name="Transit Vehicle Emissions with Electrification _x000a_(kg CO2e)" dataDxfId="82" dataCellStyle="Comma">
      <calculatedColumnFormula>Scenario[[#This Row],[Electricity GHG 
kg CO2e]]+(Scenario[[#This Row],[Non-Electric GHG 
kg CO2e]]*(1-Q$3))+((Scenario[[#This Row],[Non-Electric Vehicle Miles]]*Q$3)*Scenario[[#This Row],[Typical kWh per Vehicle Mile]]*(Scenario[[#This Row],[eGRID Subregion Electricity Emissions Rate 
kg CO2 per kWh]]))</calculatedColumnFormula>
    </tableColumn>
    <tableColumn id="18" name="Transit Vehicle Emissions with Electrification &amp; Zero Carbon Electricity_x000a_(kg CO2e)" dataDxfId="81" dataCellStyle="Comma">
      <calculatedColumnFormula>((Scenario[[#This Row],[Electricity GHG 
kg CO2e]])*(1-R$3))+(Scenario[[#This Row],[Non-Electric GHG 
kg CO2e]]*(1-Q$3))+(((Scenario[[#This Row],[Non-Electric Vehicle Miles]]*Q$3)*Scenario[[#This Row],[Typical kWh per Vehicle Mile]]*(Scenario[[#This Row],[eGRID Subregion Electricity Emissions Rate 
kg CO2 per kWh]]))*(1-R$3))</calculatedColumnFormula>
    </tableColumn>
    <tableColumn id="19" name="Transit Vehicle Emissions with Electrification, Zero Carbon Electricity and Increased Ridership _x000a_(kg CO2e)" dataDxfId="80" dataCellStyle="Comma">
      <calculatedColumnFormula>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calculatedColumnFormula>
    </tableColumn>
    <tableColumn id="20" name="Scenario Transportation Efficiency Emissions Savings _x000a_(kg CO2e)" dataDxfId="79" dataCellStyle="Comma">
      <calculatedColumnFormula>Scenario[[#This Row],[Transportation Efficiency Emissions Savings 
kg CO2e]]*(1+S$3)</calculatedColumnFormula>
    </tableColumn>
    <tableColumn id="21" name="Scenario Land Use Efficiency Emissions Savings _x000a_(kg CO2e)" dataDxfId="78" dataCellStyle="Comma">
      <calculatedColumnFormula>Scenario[[#This Row],[Land Use Efficiency Emissions Savings 
kg CO2e]]*(1+S$3)</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7" name="Table7" displayName="Table7" ref="A3:CC2471" totalsRowShown="0" headerRowDxfId="77" dataDxfId="75" headerRowBorderDxfId="76" tableBorderDxfId="74" headerRowCellStyle="Comma" dataCellStyle="Comma">
  <autoFilter ref="A3:CC2471"/>
  <sortState ref="A4:CC2471">
    <sortCondition ref="C3:C2471"/>
  </sortState>
  <tableColumns count="81">
    <tableColumn id="1" name="Agency Name"/>
    <tableColumn id="2" name="City"/>
    <tableColumn id="3" name="State"/>
    <tableColumn id="4" name="Mode"/>
    <tableColumn id="5" name="NTD ID"/>
    <tableColumn id="6" name="Reporter Type"/>
    <tableColumn id="7" name="eGRID subrgn"/>
    <tableColumn id="8" name="kg CO2e / kWh" dataDxfId="73" dataCellStyle="Comma"/>
    <tableColumn id="9" name="Total Passenger Miles Traveled" dataDxfId="72" dataCellStyle="Comma"/>
    <tableColumn id="10" name="Biodiesel" dataDxfId="71" dataCellStyle="Comma"/>
    <tableColumn id="11" name="Compressed Natural Gas" dataDxfId="70" dataCellStyle="Comma"/>
    <tableColumn id="12" name="Diesel Fuel" dataDxfId="69" dataCellStyle="Comma"/>
    <tableColumn id="13" name="Electric Battery" dataDxfId="68" dataCellStyle="Comma"/>
    <tableColumn id="14" name="Electric Propulsion Power" dataDxfId="67" dataCellStyle="Comma"/>
    <tableColumn id="15" name="Ethanol" dataDxfId="66" dataCellStyle="Comma"/>
    <tableColumn id="16" name="Gasoline" dataDxfId="65" dataCellStyle="Comma"/>
    <tableColumn id="17" name="Hydrogen" dataDxfId="64" dataCellStyle="Comma"/>
    <tableColumn id="18" name="Liquefied Natural Gas" dataDxfId="63" dataCellStyle="Comma"/>
    <tableColumn id="19" name="Liquefied Petroleum Gas" dataDxfId="62" dataCellStyle="Comma"/>
    <tableColumn id="20" name="Total" dataDxfId="61" dataCellStyle="Comma"/>
    <tableColumn id="21" name="Average Seating Capacity" dataDxfId="60" dataCellStyle="Comma"/>
    <tableColumn id="22" name="Average Occupancy" dataDxfId="59" dataCellStyle="Comma"/>
    <tableColumn id="23" name="Biodiesel2" dataDxfId="58" dataCellStyle="Comma"/>
    <tableColumn id="24" name="Compressed Natural Gas3" dataDxfId="57" dataCellStyle="Comma"/>
    <tableColumn id="25" name="Diesel Fuel4" dataDxfId="56" dataCellStyle="Comma"/>
    <tableColumn id="26" name="Electric Battery5" dataDxfId="55" dataCellStyle="Comma"/>
    <tableColumn id="27" name="Electric Propulsion Power6" dataDxfId="54" dataCellStyle="Comma"/>
    <tableColumn id="28" name="Ethanol7" dataDxfId="53" dataCellStyle="Comma"/>
    <tableColumn id="29" name="Gasoline8" dataDxfId="52" dataCellStyle="Comma"/>
    <tableColumn id="30" name="Hydrogen9" dataDxfId="51" dataCellStyle="Comma"/>
    <tableColumn id="31" name="Liquefied Natural Gas10" dataDxfId="50" dataCellStyle="Comma"/>
    <tableColumn id="32" name="Liquefied Petroleum Gas11" dataDxfId="49" dataCellStyle="Comma"/>
    <tableColumn id="33" name="Biodiesel12" dataDxfId="48" dataCellStyle="Comma"/>
    <tableColumn id="34" name="Compressed Natural Gas13" dataDxfId="47" dataCellStyle="Comma"/>
    <tableColumn id="35" name="Diesel Fuel14" dataDxfId="46" dataCellStyle="Comma"/>
    <tableColumn id="36" name="Electric Battery15" dataDxfId="45" dataCellStyle="Comma"/>
    <tableColumn id="37" name="Electric Propulsion Power16" dataDxfId="44" dataCellStyle="Comma"/>
    <tableColumn id="38" name="Ethanol17" dataDxfId="43" dataCellStyle="Comma"/>
    <tableColumn id="39" name="Gasoline18" dataDxfId="42" dataCellStyle="Comma"/>
    <tableColumn id="40" name="Hydrogen19" dataDxfId="41" dataCellStyle="Comma"/>
    <tableColumn id="41" name="Liquefied Natural Gas20" dataDxfId="40" dataCellStyle="Comma"/>
    <tableColumn id="42" name="Liquefied Petroleum Gas21" dataDxfId="39" dataCellStyle="Comma"/>
    <tableColumn id="43" name="Total22" dataDxfId="38" dataCellStyle="Comma"/>
    <tableColumn id="44" name="Biodiesel23" dataDxfId="37" dataCellStyle="Comma"/>
    <tableColumn id="45" name="Compressed Natural Gas24" dataDxfId="36" dataCellStyle="Comma"/>
    <tableColumn id="46" name="Diesel Fuel25" dataDxfId="35" dataCellStyle="Comma"/>
    <tableColumn id="47" name="Electric Battery26" dataDxfId="34" dataCellStyle="Comma"/>
    <tableColumn id="48" name="Electric Propulsion Power27" dataDxfId="33" dataCellStyle="Comma"/>
    <tableColumn id="49" name="Ethanol28" dataDxfId="32" dataCellStyle="Comma"/>
    <tableColumn id="50" name="Gasoline29" dataDxfId="31" dataCellStyle="Comma"/>
    <tableColumn id="51" name="Hydrogen30" dataDxfId="30" dataCellStyle="Comma"/>
    <tableColumn id="52" name="Liquefied Natural Gas31" dataDxfId="29" dataCellStyle="Comma"/>
    <tableColumn id="53" name="Liquefied Petroleum Gas32" dataDxfId="28" dataCellStyle="Comma"/>
    <tableColumn id="54" name="Total33" dataDxfId="27" dataCellStyle="Comma"/>
    <tableColumn id="55" name="Total34" dataDxfId="26" dataCellStyle="Comma"/>
    <tableColumn id="56" name="Biodiesel35" dataDxfId="25" dataCellStyle="Comma"/>
    <tableColumn id="57" name="Compressed Natural Gas36" dataDxfId="24" dataCellStyle="Comma"/>
    <tableColumn id="58" name="Diesel Fuel37" dataDxfId="23" dataCellStyle="Comma"/>
    <tableColumn id="59" name="Electric Battery38" dataDxfId="22" dataCellStyle="Comma"/>
    <tableColumn id="60" name="Electric Propulsion Power39" dataDxfId="21" dataCellStyle="Comma"/>
    <tableColumn id="61" name="Ethanol40" dataDxfId="20" dataCellStyle="Comma"/>
    <tableColumn id="62" name="Gasoline41" dataDxfId="19" dataCellStyle="Comma"/>
    <tableColumn id="63" name="Hydrogen42" dataDxfId="18" dataCellStyle="Comma"/>
    <tableColumn id="64" name="Liquefied Natural Gas43" dataDxfId="17" dataCellStyle="Comma"/>
    <tableColumn id="65" name="Liquefied Petroleum Gas44" dataDxfId="16" dataCellStyle="Comma"/>
    <tableColumn id="66" name="Total45" dataDxfId="15" dataCellStyle="Comma"/>
    <tableColumn id="67" name="Biodiesel46" dataDxfId="14" dataCellStyle="Comma"/>
    <tableColumn id="68" name="Ethanol47" dataDxfId="13" dataCellStyle="Comma"/>
    <tableColumn id="69" name="Avoided Personal Vehicle Miles" dataDxfId="12" dataCellStyle="Comma"/>
    <tableColumn id="70" name="Avoided Personal Vehicle Gallons of Gasoline" dataDxfId="11" dataCellStyle="Comma"/>
    <tableColumn id="71" name="Avoided Personal Vehicle kg CO2e" dataDxfId="10" dataCellStyle="Comma"/>
    <tableColumn id="72" name="Avoided Personal Vehicle Miles50" dataDxfId="9" dataCellStyle="Comma"/>
    <tableColumn id="73" name="Avoided Personal Vehicle Gallons of Gasoline48" dataDxfId="8" dataCellStyle="Comma"/>
    <tableColumn id="74" name="Avoided Personal Vehicle kg CO2e49" dataDxfId="7" dataCellStyle="Comma"/>
    <tableColumn id="75" name="Transit Multiplier" dataDxfId="6" dataCellStyle="Comma"/>
    <tableColumn id="76" name="Avoided  Community Personal Vehicle Miles" dataDxfId="5" dataCellStyle="Comma"/>
    <tableColumn id="77" name="Avoided  Community Personal Vehicle Gallons of Gasoline" dataDxfId="4" dataCellStyle="Comma"/>
    <tableColumn id="78" name="Avoided Community Personal Vehicle kg CO2e" dataDxfId="3" dataCellStyle="Comma"/>
    <tableColumn id="79" name="Avoided Community Personal Vehicle Miles" dataDxfId="2" dataCellStyle="Comma"/>
    <tableColumn id="80" name="Avoided  Community Personal Vehicle Gallons of Gasoline51" dataDxfId="1" dataCellStyle="Comma"/>
    <tableColumn id="81" name="Avoided Community Personal Vehicle kg CO2e2" dataDxfId="0" dataCellStyle="Comma"/>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fhwa.dot.gov/policyinformation/statistics/2018/vm1.cf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7"/>
  <sheetViews>
    <sheetView tabSelected="1" workbookViewId="0"/>
  </sheetViews>
  <sheetFormatPr defaultColWidth="9.28515625" defaultRowHeight="12.75" x14ac:dyDescent="0.2"/>
  <cols>
    <col min="1" max="1" width="127.85546875" style="13" customWidth="1"/>
    <col min="2" max="2" width="9.140625" style="13" customWidth="1"/>
    <col min="3" max="3" width="9.42578125" style="13" customWidth="1"/>
    <col min="4" max="4" width="9.28515625" style="13"/>
    <col min="5" max="5" width="35.5703125" style="13" customWidth="1"/>
    <col min="6" max="16384" width="9.28515625" style="13"/>
  </cols>
  <sheetData>
    <row r="1" spans="1:3" x14ac:dyDescent="0.2">
      <c r="A1" s="22" t="s">
        <v>1857</v>
      </c>
      <c r="C1" s="22" t="s">
        <v>1871</v>
      </c>
    </row>
    <row r="2" spans="1:3" ht="25.5" x14ac:dyDescent="0.2">
      <c r="A2" s="15" t="s">
        <v>1852</v>
      </c>
    </row>
    <row r="3" spans="1:3" x14ac:dyDescent="0.2">
      <c r="A3" s="15" t="s">
        <v>1853</v>
      </c>
    </row>
    <row r="4" spans="1:3" ht="25.5" x14ac:dyDescent="0.2">
      <c r="A4" s="23" t="s">
        <v>1854</v>
      </c>
    </row>
    <row r="5" spans="1:3" ht="89.25" x14ac:dyDescent="0.2">
      <c r="A5" s="15" t="s">
        <v>1869</v>
      </c>
    </row>
    <row r="6" spans="1:3" x14ac:dyDescent="0.2">
      <c r="A6" s="17"/>
    </row>
    <row r="7" spans="1:3" x14ac:dyDescent="0.2">
      <c r="A7" s="18" t="s">
        <v>1855</v>
      </c>
    </row>
    <row r="8" spans="1:3" s="25" customFormat="1" ht="25.5" x14ac:dyDescent="0.2">
      <c r="A8" s="26" t="s">
        <v>1870</v>
      </c>
    </row>
    <row r="9" spans="1:3" s="25" customFormat="1" ht="38.25" x14ac:dyDescent="0.2">
      <c r="A9" s="26" t="s">
        <v>1894</v>
      </c>
    </row>
    <row r="10" spans="1:3" s="25" customFormat="1" x14ac:dyDescent="0.2">
      <c r="A10" s="26" t="s">
        <v>1865</v>
      </c>
    </row>
    <row r="11" spans="1:3" s="25" customFormat="1" ht="38.25" x14ac:dyDescent="0.2">
      <c r="A11" s="27" t="s">
        <v>1895</v>
      </c>
    </row>
    <row r="12" spans="1:3" s="25" customFormat="1" ht="38.25" x14ac:dyDescent="0.2">
      <c r="A12" s="28" t="s">
        <v>1896</v>
      </c>
    </row>
    <row r="13" spans="1:3" s="25" customFormat="1" ht="25.7" customHeight="1" x14ac:dyDescent="0.2">
      <c r="A13" s="28" t="s">
        <v>2093</v>
      </c>
    </row>
    <row r="14" spans="1:3" s="25" customFormat="1" x14ac:dyDescent="0.2">
      <c r="A14" s="24" t="s">
        <v>1873</v>
      </c>
    </row>
    <row r="15" spans="1:3" x14ac:dyDescent="0.2">
      <c r="A15" s="17" t="s">
        <v>1877</v>
      </c>
    </row>
    <row r="16" spans="1:3" x14ac:dyDescent="0.2">
      <c r="A16" s="30" t="s">
        <v>1876</v>
      </c>
    </row>
    <row r="17" spans="1:1" ht="25.5" x14ac:dyDescent="0.2">
      <c r="A17" s="31" t="s">
        <v>1878</v>
      </c>
    </row>
    <row r="18" spans="1:1" ht="25.5" x14ac:dyDescent="0.2">
      <c r="A18" s="31" t="s">
        <v>1885</v>
      </c>
    </row>
    <row r="19" spans="1:1" ht="38.25" x14ac:dyDescent="0.2">
      <c r="A19" s="31" t="s">
        <v>2089</v>
      </c>
    </row>
    <row r="20" spans="1:1" ht="25.5" x14ac:dyDescent="0.2">
      <c r="A20" s="31" t="s">
        <v>2087</v>
      </c>
    </row>
    <row r="21" spans="1:1" x14ac:dyDescent="0.2">
      <c r="A21" s="30" t="s">
        <v>1879</v>
      </c>
    </row>
    <row r="22" spans="1:1" ht="25.5" x14ac:dyDescent="0.2">
      <c r="A22" s="31" t="s">
        <v>2088</v>
      </c>
    </row>
    <row r="23" spans="1:1" ht="25.5" x14ac:dyDescent="0.2">
      <c r="A23" s="31" t="s">
        <v>1880</v>
      </c>
    </row>
    <row r="24" spans="1:1" ht="25.5" x14ac:dyDescent="0.2">
      <c r="A24" s="31" t="s">
        <v>1881</v>
      </c>
    </row>
    <row r="25" spans="1:1" x14ac:dyDescent="0.2">
      <c r="A25" s="30" t="s">
        <v>1882</v>
      </c>
    </row>
    <row r="26" spans="1:1" x14ac:dyDescent="0.2">
      <c r="A26" s="30" t="s">
        <v>1883</v>
      </c>
    </row>
    <row r="27" spans="1:1" ht="38.25" x14ac:dyDescent="0.2">
      <c r="A27" s="31" t="s">
        <v>1884</v>
      </c>
    </row>
    <row r="28" spans="1:1" ht="25.5" x14ac:dyDescent="0.2">
      <c r="A28" s="31" t="s">
        <v>1886</v>
      </c>
    </row>
    <row r="29" spans="1:1" ht="25.5" x14ac:dyDescent="0.2">
      <c r="A29" s="31" t="s">
        <v>1891</v>
      </c>
    </row>
    <row r="30" spans="1:1" ht="38.65" customHeight="1" x14ac:dyDescent="0.2">
      <c r="A30" s="31" t="s">
        <v>1892</v>
      </c>
    </row>
    <row r="31" spans="1:1" ht="38.25" x14ac:dyDescent="0.2">
      <c r="A31" s="31" t="s">
        <v>2094</v>
      </c>
    </row>
    <row r="32" spans="1:1" ht="51" x14ac:dyDescent="0.2">
      <c r="A32" s="31" t="s">
        <v>2095</v>
      </c>
    </row>
    <row r="33" spans="1:1" x14ac:dyDescent="0.2">
      <c r="A33" s="20"/>
    </row>
    <row r="34" spans="1:1" x14ac:dyDescent="0.2">
      <c r="A34" s="21" t="s">
        <v>1856</v>
      </c>
    </row>
    <row r="35" spans="1:1" ht="25.5" x14ac:dyDescent="0.2">
      <c r="A35" s="15" t="s">
        <v>1872</v>
      </c>
    </row>
    <row r="36" spans="1:1" x14ac:dyDescent="0.2">
      <c r="A36" s="17"/>
    </row>
    <row r="37" spans="1:1" x14ac:dyDescent="0.2">
      <c r="A37" s="88" t="s">
        <v>1956</v>
      </c>
    </row>
    <row r="38" spans="1:1" ht="25.5" x14ac:dyDescent="0.2">
      <c r="A38" s="15" t="s">
        <v>1996</v>
      </c>
    </row>
    <row r="39" spans="1:1" x14ac:dyDescent="0.2">
      <c r="A39" s="32"/>
    </row>
    <row r="40" spans="1:1" x14ac:dyDescent="0.2">
      <c r="A40" s="30"/>
    </row>
    <row r="41" spans="1:1" x14ac:dyDescent="0.2">
      <c r="A41" s="19"/>
    </row>
    <row r="42" spans="1:1" x14ac:dyDescent="0.2">
      <c r="A42" s="19"/>
    </row>
    <row r="43" spans="1:1" x14ac:dyDescent="0.2">
      <c r="A43" s="19"/>
    </row>
    <row r="44" spans="1:1" x14ac:dyDescent="0.2">
      <c r="A44" s="20"/>
    </row>
    <row r="45" spans="1:1" x14ac:dyDescent="0.2">
      <c r="A45" s="20"/>
    </row>
    <row r="46" spans="1:1" x14ac:dyDescent="0.2">
      <c r="A46" s="20"/>
    </row>
    <row r="47" spans="1:1" x14ac:dyDescent="0.2">
      <c r="A47" s="2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C1565"/>
  <sheetViews>
    <sheetView zoomScale="80" zoomScaleNormal="80" workbookViewId="0">
      <selection activeCell="S3" sqref="S3"/>
    </sheetView>
  </sheetViews>
  <sheetFormatPr defaultRowHeight="15" x14ac:dyDescent="0.25"/>
  <cols>
    <col min="1" max="1" width="78.5703125" bestFit="1" customWidth="1"/>
    <col min="2" max="2" width="19.85546875" bestFit="1" customWidth="1"/>
    <col min="4" max="4" width="13.140625" bestFit="1" customWidth="1"/>
    <col min="5" max="5" width="14.5703125" bestFit="1" customWidth="1"/>
    <col min="6" max="6" width="14.140625" bestFit="1" customWidth="1"/>
    <col min="7" max="7" width="15.140625" bestFit="1" customWidth="1"/>
    <col min="8" max="8" width="16.5703125" customWidth="1"/>
    <col min="9" max="9" width="10.7109375" customWidth="1"/>
    <col min="10" max="10" width="11.28515625" style="2" customWidth="1"/>
    <col min="11" max="12" width="14.140625" bestFit="1" customWidth="1"/>
    <col min="13" max="13" width="14.5703125" bestFit="1" customWidth="1"/>
    <col min="14" max="14" width="14.140625" bestFit="1" customWidth="1"/>
    <col min="15" max="15" width="15.85546875" customWidth="1"/>
    <col min="16" max="16" width="10.85546875" customWidth="1"/>
    <col min="17" max="21" width="20.42578125" customWidth="1"/>
    <col min="53" max="53" width="18.85546875" bestFit="1" customWidth="1"/>
    <col min="54" max="54" width="25.7109375" bestFit="1" customWidth="1"/>
    <col min="55" max="55" width="24" bestFit="1" customWidth="1"/>
  </cols>
  <sheetData>
    <row r="1" spans="1:55" x14ac:dyDescent="0.25">
      <c r="A1" s="29" t="s">
        <v>1863</v>
      </c>
      <c r="Q1" s="97" t="s">
        <v>1787</v>
      </c>
      <c r="R1" s="97"/>
      <c r="S1" s="97"/>
      <c r="T1" s="97"/>
      <c r="U1" s="97"/>
      <c r="BA1" t="s">
        <v>1793</v>
      </c>
    </row>
    <row r="2" spans="1:55" ht="79.5" thickBot="1" x14ac:dyDescent="0.3">
      <c r="Q2" s="33" t="s">
        <v>1866</v>
      </c>
      <c r="R2" s="33" t="s">
        <v>1867</v>
      </c>
      <c r="S2" s="34" t="s">
        <v>1868</v>
      </c>
      <c r="BA2" t="s">
        <v>1785</v>
      </c>
      <c r="BB2" t="s">
        <v>1786</v>
      </c>
    </row>
    <row r="3" spans="1:55" ht="16.5" thickTop="1" thickBot="1" x14ac:dyDescent="0.3">
      <c r="A3" s="29" t="s">
        <v>2003</v>
      </c>
      <c r="L3" s="29" t="s">
        <v>1864</v>
      </c>
      <c r="Q3" s="8">
        <v>0.25</v>
      </c>
      <c r="R3" s="8">
        <v>0.25</v>
      </c>
      <c r="S3" s="8">
        <v>0.25</v>
      </c>
      <c r="BA3" s="2">
        <v>0</v>
      </c>
      <c r="BB3" s="2">
        <v>0</v>
      </c>
    </row>
    <row r="4" spans="1:55" ht="15.75" thickTop="1" x14ac:dyDescent="0.25">
      <c r="O4" s="4"/>
      <c r="P4" s="4"/>
      <c r="Q4" s="98" t="s">
        <v>1893</v>
      </c>
      <c r="R4" s="98"/>
      <c r="S4" s="98"/>
      <c r="T4" s="98"/>
      <c r="U4" s="98"/>
      <c r="BA4" s="2">
        <v>0.1</v>
      </c>
      <c r="BB4" s="2">
        <v>0.1</v>
      </c>
    </row>
    <row r="5" spans="1:55" ht="104.65" customHeight="1" x14ac:dyDescent="0.25">
      <c r="A5" s="3" t="s">
        <v>1862</v>
      </c>
      <c r="B5" s="3" t="s">
        <v>13</v>
      </c>
      <c r="C5" s="3" t="s">
        <v>14</v>
      </c>
      <c r="D5" s="3" t="s">
        <v>9</v>
      </c>
      <c r="E5" s="3" t="s">
        <v>2004</v>
      </c>
      <c r="F5" s="3" t="s">
        <v>2005</v>
      </c>
      <c r="G5" s="3" t="s">
        <v>2006</v>
      </c>
      <c r="H5" s="3" t="s">
        <v>17</v>
      </c>
      <c r="I5" s="3" t="s">
        <v>1782</v>
      </c>
      <c r="J5" s="10" t="s">
        <v>29</v>
      </c>
      <c r="K5" s="3" t="s">
        <v>1791</v>
      </c>
      <c r="L5" s="3" t="s">
        <v>1897</v>
      </c>
      <c r="M5" s="3" t="s">
        <v>2007</v>
      </c>
      <c r="N5" s="3" t="s">
        <v>2008</v>
      </c>
      <c r="O5" s="9" t="s">
        <v>2009</v>
      </c>
      <c r="P5" s="9" t="s">
        <v>1788</v>
      </c>
      <c r="Q5" s="11" t="s">
        <v>1792</v>
      </c>
      <c r="R5" s="11" t="s">
        <v>1887</v>
      </c>
      <c r="S5" s="11" t="s">
        <v>1888</v>
      </c>
      <c r="T5" s="11" t="s">
        <v>1889</v>
      </c>
      <c r="U5" s="11" t="s">
        <v>1890</v>
      </c>
      <c r="BA5" s="2">
        <v>0.25</v>
      </c>
      <c r="BB5" s="2">
        <v>0.25</v>
      </c>
    </row>
    <row r="6" spans="1:55" x14ac:dyDescent="0.25">
      <c r="A6" t="s">
        <v>1309</v>
      </c>
      <c r="B6" t="s">
        <v>461</v>
      </c>
      <c r="C6" t="s">
        <v>462</v>
      </c>
      <c r="D6" t="s">
        <v>1726</v>
      </c>
      <c r="E6" s="1">
        <v>9841697.1307962015</v>
      </c>
      <c r="F6" s="1">
        <v>4046117.5321309641</v>
      </c>
      <c r="G6" s="1">
        <v>22265847.042526081</v>
      </c>
      <c r="H6" s="1">
        <v>24178130</v>
      </c>
      <c r="I6" s="1">
        <v>27.645833333333332</v>
      </c>
      <c r="J6" s="2">
        <v>0.75781816410171754</v>
      </c>
      <c r="K6" s="1">
        <v>2745936</v>
      </c>
      <c r="L6" s="1">
        <v>2745936</v>
      </c>
      <c r="M6" s="1">
        <v>9841697.1307962015</v>
      </c>
      <c r="N6" s="1">
        <v>0</v>
      </c>
      <c r="O6" s="7">
        <v>0.47393417342502003</v>
      </c>
      <c r="P6" s="4">
        <v>2.3391780324537761</v>
      </c>
      <c r="Q6" s="59">
        <f>Scenario[[#This Row],[Electricity GHG 
kg CO2e]]+(Scenario[[#This Row],[Non-Electric GHG 
kg CO2e]]*(1-Q$3))+((Scenario[[#This Row],[Non-Electric Vehicle Miles]]*Q$3)*Scenario[[#This Row],[Typical kWh per Vehicle Mile]]*(Scenario[[#This Row],[eGRID Subregion Electricity Emissions Rate 
kg CO2 per kWh]]))</f>
        <v>8142320.2738494789</v>
      </c>
      <c r="R6" s="59">
        <f>((Scenario[[#This Row],[Electricity GHG 
kg CO2e]])*(1-R$3))+(Scenario[[#This Row],[Non-Electric GHG 
kg CO2e]]*(1-Q$3))+(((Scenario[[#This Row],[Non-Electric Vehicle Miles]]*Q$3)*Scenario[[#This Row],[Typical kWh per Vehicle Mile]]*(Scenario[[#This Row],[eGRID Subregion Electricity Emissions Rate 
kg CO2 per kWh]]))*(1-R$3))</f>
        <v>7952058.4174113972</v>
      </c>
      <c r="S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9218403.8204372413</v>
      </c>
      <c r="T6" s="59">
        <f>Scenario[[#This Row],[Transportation Efficiency Emissions Savings 
kg CO2e]]*(1+S$3)</f>
        <v>5057646.9151637051</v>
      </c>
      <c r="U6" s="59">
        <f>Scenario[[#This Row],[Land Use Efficiency Emissions Savings 
kg CO2e]]*(1+S$3)</f>
        <v>27832308.803157602</v>
      </c>
      <c r="BA6" s="2">
        <v>0.5</v>
      </c>
      <c r="BB6" s="2">
        <v>0.5</v>
      </c>
    </row>
    <row r="7" spans="1:55" x14ac:dyDescent="0.25">
      <c r="A7" t="s">
        <v>844</v>
      </c>
      <c r="B7" t="s">
        <v>845</v>
      </c>
      <c r="C7" t="s">
        <v>462</v>
      </c>
      <c r="D7" t="s">
        <v>1730</v>
      </c>
      <c r="E7" s="1">
        <v>186046.32235583331</v>
      </c>
      <c r="F7" s="1">
        <v>71478.017069561116</v>
      </c>
      <c r="G7" s="1">
        <v>372422.64870920428</v>
      </c>
      <c r="H7" s="1">
        <v>427126.69</v>
      </c>
      <c r="I7" s="1">
        <v>6.666666666666667</v>
      </c>
      <c r="J7" s="2">
        <v>0.45464482582439802</v>
      </c>
      <c r="K7" s="1">
        <v>138673</v>
      </c>
      <c r="L7" s="1">
        <v>138673</v>
      </c>
      <c r="M7" s="1">
        <v>186046.32235583331</v>
      </c>
      <c r="N7" s="1">
        <v>0</v>
      </c>
      <c r="O7" s="7">
        <v>0.47393417342502003</v>
      </c>
      <c r="P7" s="4">
        <v>1.0539153772593934</v>
      </c>
      <c r="Q7" s="95">
        <f>Scenario[[#This Row],[Electricity GHG 
kg CO2e]]+(Scenario[[#This Row],[Non-Electric GHG 
kg CO2e]]*(1-Q$3))+((Scenario[[#This Row],[Non-Electric Vehicle Miles]]*Q$3)*Scenario[[#This Row],[Typical kWh per Vehicle Mile]]*(Scenario[[#This Row],[eGRID Subregion Electricity Emissions Rate 
kg CO2 per kWh]]))</f>
        <v>156851.06507747425</v>
      </c>
      <c r="R7" s="95">
        <f>((Scenario[[#This Row],[Electricity GHG 
kg CO2e]])*(1-R$3))+(Scenario[[#This Row],[Non-Electric GHG 
kg CO2e]]*(1-Q$3))+(((Scenario[[#This Row],[Non-Electric Vehicle Miles]]*Q$3)*Scenario[[#This Row],[Typical kWh per Vehicle Mile]]*(Scenario[[#This Row],[eGRID Subregion Electricity Emissions Rate 
kg CO2 per kWh]]))*(1-R$3))</f>
        <v>152521.98424982443</v>
      </c>
      <c r="S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187755.70509933712</v>
      </c>
      <c r="T7" s="95">
        <f>Scenario[[#This Row],[Transportation Efficiency Emissions Savings 
kg CO2e]]*(1+S$3)</f>
        <v>89347.521336951395</v>
      </c>
      <c r="U7" s="95">
        <f>Scenario[[#This Row],[Land Use Efficiency Emissions Savings 
kg CO2e]]*(1+S$3)</f>
        <v>465528.31088650535</v>
      </c>
      <c r="BA7" s="2">
        <v>0.75</v>
      </c>
      <c r="BB7" s="2">
        <v>1</v>
      </c>
    </row>
    <row r="8" spans="1:55" x14ac:dyDescent="0.25">
      <c r="A8" t="s">
        <v>844</v>
      </c>
      <c r="B8" t="s">
        <v>845</v>
      </c>
      <c r="C8" t="s">
        <v>462</v>
      </c>
      <c r="D8" t="s">
        <v>38</v>
      </c>
      <c r="E8" s="1">
        <v>1490760.7695537</v>
      </c>
      <c r="F8" s="1">
        <v>307546.18996750936</v>
      </c>
      <c r="G8" s="1">
        <v>1602411.0819506706</v>
      </c>
      <c r="H8" s="1">
        <v>1837784.42</v>
      </c>
      <c r="I8" s="1">
        <v>29.8</v>
      </c>
      <c r="J8" s="2">
        <v>0.10590739613435071</v>
      </c>
      <c r="K8" s="1">
        <v>516971</v>
      </c>
      <c r="L8" s="1">
        <v>516971</v>
      </c>
      <c r="M8" s="1">
        <v>1490760.7695537</v>
      </c>
      <c r="N8" s="1">
        <v>0</v>
      </c>
      <c r="O8" s="7">
        <v>0.47393417342502003</v>
      </c>
      <c r="P8" s="4">
        <v>2.3391780324537761</v>
      </c>
      <c r="Q8" s="95">
        <f>Scenario[[#This Row],[Electricity GHG 
kg CO2e]]+(Scenario[[#This Row],[Non-Electric GHG 
kg CO2e]]*(1-Q$3))+((Scenario[[#This Row],[Non-Electric Vehicle Miles]]*Q$3)*Scenario[[#This Row],[Typical kWh per Vehicle Mile]]*(Scenario[[#This Row],[eGRID Subregion Electricity Emissions Rate 
kg CO2 per kWh]]))</f>
        <v>1261351.2103404861</v>
      </c>
      <c r="R8" s="1">
        <f>((Scenario[[#This Row],[Electricity GHG 
kg CO2e]])*(1-R$3))+(Scenario[[#This Row],[Non-Electric GHG 
kg CO2e]]*(1-Q$3))+(((Scenario[[#This Row],[Non-Electric Vehicle Miles]]*Q$3)*Scenario[[#This Row],[Typical kWh per Vehicle Mile]]*(Scenario[[#This Row],[eGRID Subregion Electricity Emissions Rate 
kg CO2 per kWh]]))*(1-R$3))</f>
        <v>1225531.0520466832</v>
      </c>
      <c r="S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1298629.2118138266</v>
      </c>
      <c r="T8" s="1">
        <f>Scenario[[#This Row],[Transportation Efficiency Emissions Savings 
kg CO2e]]*(1+S$3)</f>
        <v>384432.7374593867</v>
      </c>
      <c r="U8" s="1">
        <f>Scenario[[#This Row],[Land Use Efficiency Emissions Savings 
kg CO2e]]*(1+S$3)</f>
        <v>2003013.8524383381</v>
      </c>
      <c r="BA8" s="2">
        <v>1</v>
      </c>
      <c r="BB8" s="2">
        <v>2</v>
      </c>
    </row>
    <row r="9" spans="1:55" x14ac:dyDescent="0.25">
      <c r="A9" t="s">
        <v>460</v>
      </c>
      <c r="B9" t="s">
        <v>461</v>
      </c>
      <c r="C9" t="s">
        <v>462</v>
      </c>
      <c r="D9" t="s">
        <v>1730</v>
      </c>
      <c r="E9" s="1">
        <v>2313889.7390049999</v>
      </c>
      <c r="F9" s="1">
        <v>1512665.3212332283</v>
      </c>
      <c r="G9" s="1">
        <v>8527619.5074310172</v>
      </c>
      <c r="H9" s="1">
        <v>9039139</v>
      </c>
      <c r="I9" s="1">
        <v>10.097701149425287</v>
      </c>
      <c r="J9" s="2">
        <v>0.3923673261400491</v>
      </c>
      <c r="K9" s="1">
        <v>2799834</v>
      </c>
      <c r="L9" s="1">
        <v>2799834</v>
      </c>
      <c r="M9" s="1">
        <v>2313889.7390049999</v>
      </c>
      <c r="N9" s="1">
        <v>0</v>
      </c>
      <c r="O9" s="7">
        <v>0.47393417342502003</v>
      </c>
      <c r="P9" s="4">
        <v>1.0539153772593934</v>
      </c>
      <c r="Q9" s="1">
        <f>Scenario[[#This Row],[Electricity GHG 
kg CO2e]]+(Scenario[[#This Row],[Non-Electric GHG 
kg CO2e]]*(1-Q$3))+((Scenario[[#This Row],[Non-Electric Vehicle Miles]]*Q$3)*Scenario[[#This Row],[Typical kWh per Vehicle Mile]]*(Scenario[[#This Row],[eGRID Subregion Electricity Emissions Rate 
kg CO2 per kWh]]))</f>
        <v>2085037.1347903972</v>
      </c>
      <c r="R9" s="1">
        <f>((Scenario[[#This Row],[Electricity GHG 
kg CO2e]])*(1-R$3))+(Scenario[[#This Row],[Non-Electric GHG 
kg CO2e]]*(1-Q$3))+(((Scenario[[#This Row],[Non-Electric Vehicle Miles]]*Q$3)*Scenario[[#This Row],[Typical kWh per Vehicle Mile]]*(Scenario[[#This Row],[eGRID Subregion Electricity Emissions Rate 
kg CO2 per kWh]]))*(1-R$3))</f>
        <v>1997632.1771562353</v>
      </c>
      <c r="S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2316975.4689603485</v>
      </c>
      <c r="T9" s="1">
        <f>Scenario[[#This Row],[Transportation Efficiency Emissions Savings 
kg CO2e]]*(1+S$3)</f>
        <v>1890831.6515415353</v>
      </c>
      <c r="U9" s="1">
        <f>Scenario[[#This Row],[Land Use Efficiency Emissions Savings 
kg CO2e]]*(1+S$3)</f>
        <v>10659524.384288771</v>
      </c>
    </row>
    <row r="10" spans="1:55" x14ac:dyDescent="0.25">
      <c r="A10" t="s">
        <v>460</v>
      </c>
      <c r="B10" t="s">
        <v>461</v>
      </c>
      <c r="C10" t="s">
        <v>462</v>
      </c>
      <c r="D10" t="s">
        <v>38</v>
      </c>
      <c r="E10" s="1">
        <v>6908060.5203677006</v>
      </c>
      <c r="F10" s="1">
        <v>2476479.8755953838</v>
      </c>
      <c r="G10" s="1">
        <v>13961104.152021086</v>
      </c>
      <c r="H10" s="1">
        <v>14798545</v>
      </c>
      <c r="I10" s="1">
        <v>39</v>
      </c>
      <c r="J10" s="2">
        <v>0.17280648936285495</v>
      </c>
      <c r="K10" s="1">
        <v>1893273</v>
      </c>
      <c r="L10" s="1">
        <v>1893273</v>
      </c>
      <c r="M10" s="1">
        <v>6908060.5203677006</v>
      </c>
      <c r="N10" s="1">
        <v>0</v>
      </c>
      <c r="O10" s="7">
        <v>0.47393417342502003</v>
      </c>
      <c r="P10" s="4">
        <v>2.3391780324537761</v>
      </c>
      <c r="Q10" s="59">
        <f>Scenario[[#This Row],[Electricity GHG 
kg CO2e]]+(Scenario[[#This Row],[Non-Electric GHG 
kg CO2e]]*(1-Q$3))+((Scenario[[#This Row],[Non-Electric Vehicle Miles]]*Q$3)*Scenario[[#This Row],[Typical kWh per Vehicle Mile]]*(Scenario[[#This Row],[eGRID Subregion Electricity Emissions Rate 
kg CO2 per kWh]]))</f>
        <v>5705773.7681026394</v>
      </c>
      <c r="R10" s="1">
        <f>((Scenario[[#This Row],[Electricity GHG 
kg CO2e]])*(1-R$3))+(Scenario[[#This Row],[Non-Electric GHG 
kg CO2e]]*(1-Q$3))+(((Scenario[[#This Row],[Non-Electric Vehicle Miles]]*Q$3)*Scenario[[#This Row],[Typical kWh per Vehicle Mile]]*(Scenario[[#This Row],[eGRID Subregion Electricity Emissions Rate 
kg CO2 per kWh]]))*(1-R$3))</f>
        <v>5574591.6736459229</v>
      </c>
      <c r="S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6133221.6482649306</v>
      </c>
      <c r="T10" s="1">
        <f>Scenario[[#This Row],[Transportation Efficiency Emissions Savings 
kg CO2e]]*(1+S$3)</f>
        <v>3095599.8444942296</v>
      </c>
      <c r="U10" s="1">
        <f>Scenario[[#This Row],[Land Use Efficiency Emissions Savings 
kg CO2e]]*(1+S$3)</f>
        <v>17451380.190026358</v>
      </c>
    </row>
    <row r="11" spans="1:55" x14ac:dyDescent="0.25">
      <c r="A11" t="s">
        <v>1457</v>
      </c>
      <c r="B11" t="s">
        <v>1458</v>
      </c>
      <c r="C11" t="s">
        <v>361</v>
      </c>
      <c r="D11" t="s">
        <v>1730</v>
      </c>
      <c r="E11" s="1">
        <v>408486.31747583329</v>
      </c>
      <c r="F11" s="1">
        <v>122761.25186569852</v>
      </c>
      <c r="G11" s="1">
        <v>612927.00683130207</v>
      </c>
      <c r="H11" s="1">
        <v>733576.69</v>
      </c>
      <c r="I11" s="1">
        <v>15</v>
      </c>
      <c r="J11" s="2">
        <v>0.17917176587250702</v>
      </c>
      <c r="K11" s="1">
        <v>304465</v>
      </c>
      <c r="L11" s="1">
        <v>304465</v>
      </c>
      <c r="M11" s="1">
        <v>408486.31747583329</v>
      </c>
      <c r="N11" s="1">
        <v>0</v>
      </c>
      <c r="O11" s="7">
        <v>0.46873146894112006</v>
      </c>
      <c r="P11" s="4">
        <v>1.0539153772593934</v>
      </c>
      <c r="Q11" s="1">
        <f>Scenario[[#This Row],[Electricity GHG 
kg CO2e]]+(Scenario[[#This Row],[Non-Electric GHG 
kg CO2e]]*(1-Q$3))+((Scenario[[#This Row],[Non-Electric Vehicle Miles]]*Q$3)*Scenario[[#This Row],[Typical kWh per Vehicle Mile]]*(Scenario[[#This Row],[eGRID Subregion Electricity Emissions Rate 
kg CO2 per kWh]]))</f>
        <v>343966.41701294441</v>
      </c>
      <c r="R11" s="1">
        <f>((Scenario[[#This Row],[Electricity GHG 
kg CO2e]])*(1-R$3))+(Scenario[[#This Row],[Non-Electric GHG 
kg CO2e]]*(1-Q$3))+(((Scenario[[#This Row],[Non-Electric Vehicle Miles]]*Q$3)*Scenario[[#This Row],[Typical kWh per Vehicle Mile]]*(Scenario[[#This Row],[eGRID Subregion Electricity Emissions Rate 
kg CO2 per kWh]]))*(1-R$3))</f>
        <v>334565.99728642707</v>
      </c>
      <c r="S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361436.06082694634</v>
      </c>
      <c r="T11" s="1">
        <f>Scenario[[#This Row],[Transportation Efficiency Emissions Savings 
kg CO2e]]*(1+S$3)</f>
        <v>153451.56483212314</v>
      </c>
      <c r="U11" s="1">
        <f>Scenario[[#This Row],[Land Use Efficiency Emissions Savings 
kg CO2e]]*(1+S$3)</f>
        <v>766158.75853912765</v>
      </c>
      <c r="BA11" t="s">
        <v>9</v>
      </c>
      <c r="BB11" t="s">
        <v>1898</v>
      </c>
      <c r="BC11" t="s">
        <v>1899</v>
      </c>
    </row>
    <row r="12" spans="1:55" x14ac:dyDescent="0.25">
      <c r="A12" t="s">
        <v>1203</v>
      </c>
      <c r="B12" t="s">
        <v>1204</v>
      </c>
      <c r="C12" t="s">
        <v>361</v>
      </c>
      <c r="D12" t="s">
        <v>1730</v>
      </c>
      <c r="E12" s="1">
        <v>1845123.2690467667</v>
      </c>
      <c r="F12" s="1">
        <v>547648.55196235829</v>
      </c>
      <c r="G12" s="1">
        <v>2937074.9543865742</v>
      </c>
      <c r="H12" s="1">
        <v>3272549</v>
      </c>
      <c r="I12" s="1">
        <v>19.387755102040817</v>
      </c>
      <c r="J12" s="2">
        <v>0.23380182813298725</v>
      </c>
      <c r="K12" s="1">
        <v>1021469</v>
      </c>
      <c r="L12" s="1">
        <v>1021469</v>
      </c>
      <c r="M12" s="1">
        <v>1845123.2690467667</v>
      </c>
      <c r="N12" s="1">
        <v>0</v>
      </c>
      <c r="O12" s="7">
        <v>0.46873146894112006</v>
      </c>
      <c r="P12" s="4">
        <v>1.0539153772593934</v>
      </c>
      <c r="Q12" s="1">
        <f>Scenario[[#This Row],[Electricity GHG 
kg CO2e]]+(Scenario[[#This Row],[Non-Electric GHG 
kg CO2e]]*(1-Q$3))+((Scenario[[#This Row],[Non-Electric Vehicle Miles]]*Q$3)*Scenario[[#This Row],[Typical kWh per Vehicle Mile]]*(Scenario[[#This Row],[eGRID Subregion Electricity Emissions Rate 
kg CO2 per kWh]]))</f>
        <v>1509994.716743293</v>
      </c>
      <c r="R12" s="1">
        <f>((Scenario[[#This Row],[Electricity GHG 
kg CO2e]])*(1-R$3))+(Scenario[[#This Row],[Non-Electric GHG 
kg CO2e]]*(1-Q$3))+(((Scenario[[#This Row],[Non-Electric Vehicle Miles]]*Q$3)*Scenario[[#This Row],[Typical kWh per Vehicle Mile]]*(Scenario[[#This Row],[eGRID Subregion Electricity Emissions Rate 
kg CO2 per kWh]]))*(1-R$3))</f>
        <v>1478456.6505037386</v>
      </c>
      <c r="S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1600611.8736106039</v>
      </c>
      <c r="T12" s="1">
        <f>Scenario[[#This Row],[Transportation Efficiency Emissions Savings 
kg CO2e]]*(1+S$3)</f>
        <v>684560.6899529479</v>
      </c>
      <c r="U12" s="1">
        <f>Scenario[[#This Row],[Land Use Efficiency Emissions Savings 
kg CO2e]]*(1+S$3)</f>
        <v>3671343.6929832175</v>
      </c>
      <c r="BA12" t="s">
        <v>38</v>
      </c>
      <c r="BB12" s="4">
        <v>2.3391780324537761</v>
      </c>
      <c r="BC12" t="s">
        <v>1900</v>
      </c>
    </row>
    <row r="13" spans="1:55" x14ac:dyDescent="0.25">
      <c r="A13" t="s">
        <v>2048</v>
      </c>
      <c r="B13" t="s">
        <v>1204</v>
      </c>
      <c r="C13" t="s">
        <v>361</v>
      </c>
      <c r="D13" t="s">
        <v>38</v>
      </c>
      <c r="E13" s="1">
        <v>82.068032500000001</v>
      </c>
      <c r="F13" s="1">
        <v>0</v>
      </c>
      <c r="G13" s="1">
        <v>0</v>
      </c>
      <c r="H13" s="1">
        <f>Scenario[[#This Row],[Average Seating Capacity]]*Scenario[[#This Row],[Total Transit Vehicle Miles]]*0.24</f>
        <v>122226.64</v>
      </c>
      <c r="I13" s="1">
        <v>14.333333333333334</v>
      </c>
      <c r="J13" s="2" t="s">
        <v>552</v>
      </c>
      <c r="K13" s="1">
        <v>35531</v>
      </c>
      <c r="L13" s="1">
        <v>35531</v>
      </c>
      <c r="M13" s="1">
        <v>82.068032500000001</v>
      </c>
      <c r="N13" s="1">
        <v>0</v>
      </c>
      <c r="O13" s="7">
        <v>0.46873146894112006</v>
      </c>
      <c r="P13" s="4">
        <v>2.3391780324537761</v>
      </c>
      <c r="Q13" s="95">
        <f>Scenario[[#This Row],[Electricity GHG 
kg CO2e]]+(Scenario[[#This Row],[Non-Electric GHG 
kg CO2e]]*(1-Q$3))+((Scenario[[#This Row],[Non-Electric Vehicle Miles]]*Q$3)*Scenario[[#This Row],[Typical kWh per Vehicle Mile]]*(Scenario[[#This Row],[eGRID Subregion Electricity Emissions Rate 
kg CO2 per kWh]]))</f>
        <v>9801.0098866216777</v>
      </c>
      <c r="R13" s="95">
        <f>((Scenario[[#This Row],[Electricity GHG 
kg CO2e]])*(1-R$3))+(Scenario[[#This Row],[Non-Electric GHG 
kg CO2e]]*(1-Q$3))+(((Scenario[[#This Row],[Non-Electric Vehicle Miles]]*Q$3)*Scenario[[#This Row],[Typical kWh per Vehicle Mile]]*(Scenario[[#This Row],[eGRID Subregion Electricity Emissions Rate 
kg CO2 per kWh]]))*(1-R$3))</f>
        <v>7366.1451710600086</v>
      </c>
      <c r="S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8250.0825915872101</v>
      </c>
      <c r="T13" s="95">
        <f>Scenario[[#This Row],[Transportation Efficiency Emissions Savings 
kg CO2e]]*(1+S$3)</f>
        <v>0</v>
      </c>
      <c r="U13" s="95">
        <f>Scenario[[#This Row],[Land Use Efficiency Emissions Savings 
kg CO2e]]*(1+S$3)</f>
        <v>0</v>
      </c>
      <c r="BA13" t="s">
        <v>1726</v>
      </c>
      <c r="BB13" s="4">
        <v>8.2068315862653805</v>
      </c>
      <c r="BC13" t="s">
        <v>1901</v>
      </c>
    </row>
    <row r="14" spans="1:55" x14ac:dyDescent="0.25">
      <c r="A14" t="s">
        <v>359</v>
      </c>
      <c r="B14" t="s">
        <v>360</v>
      </c>
      <c r="C14" t="s">
        <v>361</v>
      </c>
      <c r="D14" t="s">
        <v>1730</v>
      </c>
      <c r="E14" s="1">
        <v>2252298.3552418421</v>
      </c>
      <c r="F14" s="1">
        <v>309934.31692073838</v>
      </c>
      <c r="G14" s="1">
        <v>1597138.0574899761</v>
      </c>
      <c r="H14" s="1">
        <v>1852055</v>
      </c>
      <c r="I14" s="1">
        <v>13.695652173913043</v>
      </c>
      <c r="J14" s="2">
        <v>0.14152664057060163</v>
      </c>
      <c r="K14" s="1">
        <v>1240884</v>
      </c>
      <c r="L14" s="1">
        <v>1240884</v>
      </c>
      <c r="M14" s="1">
        <v>2252298.3552418421</v>
      </c>
      <c r="N14" s="1">
        <v>0</v>
      </c>
      <c r="O14" s="7">
        <v>0.46873146894112006</v>
      </c>
      <c r="P14" s="4">
        <v>1.0539153772593934</v>
      </c>
      <c r="Q14" s="1">
        <f>Scenario[[#This Row],[Electricity GHG 
kg CO2e]]+(Scenario[[#This Row],[Non-Electric GHG 
kg CO2e]]*(1-Q$3))+((Scenario[[#This Row],[Non-Electric Vehicle Miles]]*Q$3)*Scenario[[#This Row],[Typical kWh per Vehicle Mile]]*(Scenario[[#This Row],[eGRID Subregion Electricity Emissions Rate 
kg CO2 per kWh]]))</f>
        <v>1842473.9650672807</v>
      </c>
      <c r="R14" s="1">
        <f>((Scenario[[#This Row],[Electricity GHG 
kg CO2e]])*(1-R$3))+(Scenario[[#This Row],[Non-Electric GHG 
kg CO2e]]*(1-Q$3))+(((Scenario[[#This Row],[Non-Electric Vehicle Miles]]*Q$3)*Scenario[[#This Row],[Typical kWh per Vehicle Mile]]*(Scenario[[#This Row],[eGRID Subregion Electricity Emissions Rate 
kg CO2 per kWh]]))*(1-R$3))</f>
        <v>1804161.4154083058</v>
      </c>
      <c r="S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1902468.6256788881</v>
      </c>
      <c r="T14" s="1">
        <f>Scenario[[#This Row],[Transportation Efficiency Emissions Savings 
kg CO2e]]*(1+S$3)</f>
        <v>387417.89615092298</v>
      </c>
      <c r="U14" s="1">
        <f>Scenario[[#This Row],[Land Use Efficiency Emissions Savings 
kg CO2e]]*(1+S$3)</f>
        <v>1996422.5718624701</v>
      </c>
      <c r="BA14" t="s">
        <v>1727</v>
      </c>
      <c r="BB14" s="4">
        <v>95.90629933060481</v>
      </c>
      <c r="BC14" t="s">
        <v>1902</v>
      </c>
    </row>
    <row r="15" spans="1:55" x14ac:dyDescent="0.25">
      <c r="A15" t="s">
        <v>359</v>
      </c>
      <c r="B15" t="s">
        <v>360</v>
      </c>
      <c r="C15" t="s">
        <v>361</v>
      </c>
      <c r="D15" t="s">
        <v>38</v>
      </c>
      <c r="E15" s="1">
        <v>10953485.88783941</v>
      </c>
      <c r="F15" s="1">
        <v>3044003.9652098957</v>
      </c>
      <c r="G15" s="1">
        <v>15686209.350061843</v>
      </c>
      <c r="H15" s="1">
        <v>18189863</v>
      </c>
      <c r="I15" s="1">
        <v>35.185714285714283</v>
      </c>
      <c r="J15" s="2">
        <v>0.18336080836382304</v>
      </c>
      <c r="K15" s="1">
        <v>2824881</v>
      </c>
      <c r="L15" s="1">
        <v>2824881</v>
      </c>
      <c r="M15" s="1">
        <v>10953485.88783941</v>
      </c>
      <c r="N15" s="1">
        <v>0</v>
      </c>
      <c r="O15" s="7">
        <v>0.46873146894112006</v>
      </c>
      <c r="P15" s="4">
        <v>2.3391780324537761</v>
      </c>
      <c r="Q15" s="1">
        <f>Scenario[[#This Row],[Electricity GHG 
kg CO2e]]+(Scenario[[#This Row],[Non-Electric GHG 
kg CO2e]]*(1-Q$3))+((Scenario[[#This Row],[Non-Electric Vehicle Miles]]*Q$3)*Scenario[[#This Row],[Typical kWh per Vehicle Mile]]*(Scenario[[#This Row],[eGRID Subregion Electricity Emissions Rate 
kg CO2 per kWh]]))</f>
        <v>8989447.0350077059</v>
      </c>
      <c r="R15" s="1">
        <f>((Scenario[[#This Row],[Electricity GHG 
kg CO2e]])*(1-R$3))+(Scenario[[#This Row],[Non-Electric GHG 
kg CO2e]]*(1-Q$3))+(((Scenario[[#This Row],[Non-Electric Vehicle Miles]]*Q$3)*Scenario[[#This Row],[Typical kWh per Vehicle Mile]]*(Scenario[[#This Row],[eGRID Subregion Electricity Emissions Rate 
kg CO2 per kWh]]))*(1-R$3))</f>
        <v>8795863.8802256696</v>
      </c>
      <c r="S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9600707.3095816225</v>
      </c>
      <c r="T15" s="1">
        <f>Scenario[[#This Row],[Transportation Efficiency Emissions Savings 
kg CO2e]]*(1+S$3)</f>
        <v>3805004.9565123697</v>
      </c>
      <c r="U15" s="1">
        <f>Scenario[[#This Row],[Land Use Efficiency Emissions Savings 
kg CO2e]]*(1+S$3)</f>
        <v>19607761.687577303</v>
      </c>
      <c r="BA15" t="s">
        <v>1728</v>
      </c>
      <c r="BB15" s="4">
        <v>5.4623394781288033</v>
      </c>
      <c r="BC15" t="s">
        <v>1901</v>
      </c>
    </row>
    <row r="16" spans="1:55" x14ac:dyDescent="0.25">
      <c r="A16" t="s">
        <v>1223</v>
      </c>
      <c r="B16" t="s">
        <v>1224</v>
      </c>
      <c r="C16" t="s">
        <v>361</v>
      </c>
      <c r="D16" t="s">
        <v>38</v>
      </c>
      <c r="E16" s="1">
        <v>67983.287242999999</v>
      </c>
      <c r="F16" s="1">
        <v>49011.723023745923</v>
      </c>
      <c r="G16" s="1">
        <v>248049.56309108587</v>
      </c>
      <c r="H16" s="1">
        <v>292876.27</v>
      </c>
      <c r="I16" s="1">
        <v>17</v>
      </c>
      <c r="J16" s="2">
        <v>0.10492092498387906</v>
      </c>
      <c r="K16" s="1">
        <v>23574</v>
      </c>
      <c r="L16" s="1">
        <v>23574</v>
      </c>
      <c r="M16" s="1">
        <v>67983.287242999999</v>
      </c>
      <c r="N16" s="1">
        <v>0</v>
      </c>
      <c r="O16" s="7">
        <v>0.46873146894112006</v>
      </c>
      <c r="P16" s="4">
        <v>2.3391780324537761</v>
      </c>
      <c r="Q16" s="1">
        <f>Scenario[[#This Row],[Electricity GHG 
kg CO2e]]+(Scenario[[#This Row],[Non-Electric GHG 
kg CO2e]]*(1-Q$3))+((Scenario[[#This Row],[Non-Electric Vehicle Miles]]*Q$3)*Scenario[[#This Row],[Typical kWh per Vehicle Mile]]*(Scenario[[#This Row],[eGRID Subregion Electricity Emissions Rate 
kg CO2 per kWh]]))</f>
        <v>57449.372027015226</v>
      </c>
      <c r="R16" s="1">
        <f>((Scenario[[#This Row],[Electricity GHG 
kg CO2e]])*(1-R$3))+(Scenario[[#This Row],[Non-Electric GHG 
kg CO2e]]*(1-Q$3))+(((Scenario[[#This Row],[Non-Electric Vehicle Miles]]*Q$3)*Scenario[[#This Row],[Typical kWh per Vehicle Mile]]*(Scenario[[#This Row],[eGRID Subregion Electricity Emissions Rate 
kg CO2 per kWh]]))*(1-R$3))</f>
        <v>55833.895378323919</v>
      </c>
      <c r="S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76235.762612382561</v>
      </c>
      <c r="T16" s="1">
        <f>Scenario[[#This Row],[Transportation Efficiency Emissions Savings 
kg CO2e]]*(1+S$3)</f>
        <v>61264.653779682405</v>
      </c>
      <c r="U16" s="1">
        <f>Scenario[[#This Row],[Land Use Efficiency Emissions Savings 
kg CO2e]]*(1+S$3)</f>
        <v>310061.95386385731</v>
      </c>
      <c r="BA16" t="s">
        <v>1729</v>
      </c>
      <c r="BB16" s="4">
        <v>7.7405845368707231</v>
      </c>
      <c r="BC16" t="s">
        <v>1901</v>
      </c>
    </row>
    <row r="17" spans="1:55" x14ac:dyDescent="0.25">
      <c r="A17" t="s">
        <v>1223</v>
      </c>
      <c r="B17" t="s">
        <v>1224</v>
      </c>
      <c r="C17" t="s">
        <v>361</v>
      </c>
      <c r="D17" t="s">
        <v>1730</v>
      </c>
      <c r="E17" s="1">
        <v>1264279.5026278</v>
      </c>
      <c r="F17" s="1">
        <v>91254.935948349594</v>
      </c>
      <c r="G17" s="1">
        <v>461843.52631157736</v>
      </c>
      <c r="H17" s="1">
        <v>545306.38</v>
      </c>
      <c r="I17" s="1">
        <v>20.65</v>
      </c>
      <c r="J17" s="2">
        <v>0.14235627288331387</v>
      </c>
      <c r="K17" s="1">
        <v>706848</v>
      </c>
      <c r="L17" s="1">
        <v>706848</v>
      </c>
      <c r="M17" s="1">
        <v>1264279.5026278</v>
      </c>
      <c r="N17" s="1">
        <v>0</v>
      </c>
      <c r="O17" s="7">
        <v>0.46873146894112006</v>
      </c>
      <c r="P17" s="4">
        <v>1.0539153772593934</v>
      </c>
      <c r="Q17" s="1">
        <f>Scenario[[#This Row],[Electricity GHG 
kg CO2e]]+(Scenario[[#This Row],[Non-Electric GHG 
kg CO2e]]*(1-Q$3))+((Scenario[[#This Row],[Non-Electric Vehicle Miles]]*Q$3)*Scenario[[#This Row],[Typical kWh per Vehicle Mile]]*(Scenario[[#This Row],[eGRID Subregion Electricity Emissions Rate 
kg CO2 per kWh]]))</f>
        <v>1035505.9386368784</v>
      </c>
      <c r="R17" s="1">
        <f>((Scenario[[#This Row],[Electricity GHG 
kg CO2e]])*(1-R$3))+(Scenario[[#This Row],[Non-Electric GHG 
kg CO2e]]*(1-Q$3))+(((Scenario[[#This Row],[Non-Electric Vehicle Miles]]*Q$3)*Scenario[[#This Row],[Typical kWh per Vehicle Mile]]*(Scenario[[#This Row],[eGRID Subregion Electricity Emissions Rate 
kg CO2 per kWh]]))*(1-R$3))</f>
        <v>1013681.8607203712</v>
      </c>
      <c r="S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1032616.8981883856</v>
      </c>
      <c r="T17" s="1">
        <f>Scenario[[#This Row],[Transportation Efficiency Emissions Savings 
kg CO2e]]*(1+S$3)</f>
        <v>114068.66993543699</v>
      </c>
      <c r="U17" s="1">
        <f>Scenario[[#This Row],[Land Use Efficiency Emissions Savings 
kg CO2e]]*(1+S$3)</f>
        <v>577304.40788947174</v>
      </c>
      <c r="BA17" t="s">
        <v>1730</v>
      </c>
      <c r="BB17" s="4">
        <v>1.0539153772593934</v>
      </c>
      <c r="BC17" t="s">
        <v>1902</v>
      </c>
    </row>
    <row r="18" spans="1:55" x14ac:dyDescent="0.25">
      <c r="A18" t="s">
        <v>818</v>
      </c>
      <c r="B18" t="s">
        <v>819</v>
      </c>
      <c r="C18" t="s">
        <v>361</v>
      </c>
      <c r="D18" t="s">
        <v>1730</v>
      </c>
      <c r="E18" s="1">
        <v>845022.77038416651</v>
      </c>
      <c r="F18" s="1">
        <v>98942.922902632941</v>
      </c>
      <c r="G18" s="1">
        <v>501450.70138828503</v>
      </c>
      <c r="H18" s="1">
        <v>591247</v>
      </c>
      <c r="I18" s="1">
        <v>12</v>
      </c>
      <c r="J18" s="2">
        <v>0.10568482685296605</v>
      </c>
      <c r="K18" s="1">
        <v>544871</v>
      </c>
      <c r="L18" s="1">
        <v>544871</v>
      </c>
      <c r="M18" s="1">
        <v>845022.77038416651</v>
      </c>
      <c r="N18" s="1">
        <v>0</v>
      </c>
      <c r="O18" s="7">
        <v>0.47081209714231009</v>
      </c>
      <c r="P18" s="4">
        <v>1.0539153772593934</v>
      </c>
      <c r="Q18" s="1">
        <f>Scenario[[#This Row],[Electricity GHG 
kg CO2e]]+(Scenario[[#This Row],[Non-Electric GHG 
kg CO2e]]*(1-Q$3))+((Scenario[[#This Row],[Non-Electric Vehicle Miles]]*Q$3)*Scenario[[#This Row],[Typical kWh per Vehicle Mile]]*(Scenario[[#This Row],[eGRID Subregion Electricity Emissions Rate 
kg CO2 per kWh]]))</f>
        <v>701357.7953118661</v>
      </c>
      <c r="R18" s="1">
        <f>((Scenario[[#This Row],[Electricity GHG 
kg CO2e]])*(1-R$3))+(Scenario[[#This Row],[Non-Electric GHG 
kg CO2e]]*(1-Q$3))+(((Scenario[[#This Row],[Non-Electric Vehicle Miles]]*Q$3)*Scenario[[#This Row],[Typical kWh per Vehicle Mile]]*(Scenario[[#This Row],[eGRID Subregion Electricity Emissions Rate 
kg CO2 per kWh]]))*(1-R$3))</f>
        <v>684460.11593093083</v>
      </c>
      <c r="S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715406.66032429913</v>
      </c>
      <c r="T18" s="1">
        <f>Scenario[[#This Row],[Transportation Efficiency Emissions Savings 
kg CO2e]]*(1+S$3)</f>
        <v>123678.65362829118</v>
      </c>
      <c r="U18" s="1">
        <f>Scenario[[#This Row],[Land Use Efficiency Emissions Savings 
kg CO2e]]*(1+S$3)</f>
        <v>626813.37673535629</v>
      </c>
    </row>
    <row r="19" spans="1:55" x14ac:dyDescent="0.25">
      <c r="A19" t="s">
        <v>818</v>
      </c>
      <c r="B19" t="s">
        <v>819</v>
      </c>
      <c r="C19" t="s">
        <v>361</v>
      </c>
      <c r="D19" t="s">
        <v>38</v>
      </c>
      <c r="E19" s="1">
        <v>1493914.1539768002</v>
      </c>
      <c r="F19" s="1">
        <v>578377.99506611144</v>
      </c>
      <c r="G19" s="1">
        <v>2931266.2572022504</v>
      </c>
      <c r="H19" s="1">
        <v>3456177</v>
      </c>
      <c r="I19" s="1">
        <v>25.157894736842106</v>
      </c>
      <c r="J19" s="2">
        <v>0.241273886008395</v>
      </c>
      <c r="K19" s="1">
        <v>576022</v>
      </c>
      <c r="L19" s="1">
        <v>576022</v>
      </c>
      <c r="M19" s="1">
        <v>1493914.1539768002</v>
      </c>
      <c r="N19" s="1">
        <v>0</v>
      </c>
      <c r="O19" s="7">
        <v>0.47081209714231009</v>
      </c>
      <c r="P19" s="4">
        <v>2.3391780324537761</v>
      </c>
      <c r="Q19" s="1">
        <f>Scenario[[#This Row],[Electricity GHG 
kg CO2e]]+(Scenario[[#This Row],[Non-Electric GHG 
kg CO2e]]*(1-Q$3))+((Scenario[[#This Row],[Non-Electric Vehicle Miles]]*Q$3)*Scenario[[#This Row],[Typical kWh per Vehicle Mile]]*(Scenario[[#This Row],[eGRID Subregion Electricity Emissions Rate 
kg CO2 per kWh]]))</f>
        <v>1279030.7900728579</v>
      </c>
      <c r="R19" s="1">
        <f>((Scenario[[#This Row],[Electricity GHG 
kg CO2e]])*(1-R$3))+(Scenario[[#This Row],[Non-Electric GHG 
kg CO2e]]*(1-Q$3))+(((Scenario[[#This Row],[Non-Electric Vehicle Miles]]*Q$3)*Scenario[[#This Row],[Typical kWh per Vehicle Mile]]*(Scenario[[#This Row],[eGRID Subregion Electricity Emissions Rate 
kg CO2 per kWh]]))*(1-R$3))</f>
        <v>1239381.9964252936</v>
      </c>
      <c r="S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1387176.3345318527</v>
      </c>
      <c r="T19" s="1">
        <f>Scenario[[#This Row],[Transportation Efficiency Emissions Savings 
kg CO2e]]*(1+S$3)</f>
        <v>722972.4938326393</v>
      </c>
      <c r="U19" s="1">
        <f>Scenario[[#This Row],[Land Use Efficiency Emissions Savings 
kg CO2e]]*(1+S$3)</f>
        <v>3664082.8215028131</v>
      </c>
    </row>
    <row r="20" spans="1:55" x14ac:dyDescent="0.25">
      <c r="A20" t="s">
        <v>701</v>
      </c>
      <c r="B20" t="s">
        <v>702</v>
      </c>
      <c r="C20" t="s">
        <v>361</v>
      </c>
      <c r="D20" t="s">
        <v>1730</v>
      </c>
      <c r="E20" s="1">
        <v>1596575.6492074998</v>
      </c>
      <c r="F20" s="1">
        <v>112918.83856260817</v>
      </c>
      <c r="G20" s="1">
        <v>576209.34830860235</v>
      </c>
      <c r="H20" s="1">
        <v>674762</v>
      </c>
      <c r="I20" s="1">
        <v>15.581395348837209</v>
      </c>
      <c r="J20" s="2">
        <v>7.0113982597673083E-2</v>
      </c>
      <c r="K20" s="1">
        <v>1133115</v>
      </c>
      <c r="L20" s="1">
        <v>1133115</v>
      </c>
      <c r="M20" s="1">
        <v>1596575.6492074998</v>
      </c>
      <c r="N20" s="1">
        <v>0</v>
      </c>
      <c r="O20" s="7">
        <v>0.46873146894112006</v>
      </c>
      <c r="P20" s="4">
        <v>1.0539153772593934</v>
      </c>
      <c r="Q20" s="1">
        <f>Scenario[[#This Row],[Electricity GHG 
kg CO2e]]+(Scenario[[#This Row],[Non-Electric GHG 
kg CO2e]]*(1-Q$3))+((Scenario[[#This Row],[Non-Electric Vehicle Miles]]*Q$3)*Scenario[[#This Row],[Typical kWh per Vehicle Mile]]*(Scenario[[#This Row],[eGRID Subregion Electricity Emissions Rate 
kg CO2 per kWh]]))</f>
        <v>1337372.3750533622</v>
      </c>
      <c r="R20" s="1">
        <f>((Scenario[[#This Row],[Electricity GHG 
kg CO2e]])*(1-R$3))+(Scenario[[#This Row],[Non-Electric GHG 
kg CO2e]]*(1-Q$3))+(((Scenario[[#This Row],[Non-Electric Vehicle Miles]]*Q$3)*Scenario[[#This Row],[Typical kWh per Vehicle Mile]]*(Scenario[[#This Row],[eGRID Subregion Electricity Emissions Rate 
kg CO2 per kWh]]))*(1-R$3))</f>
        <v>1302387.215516428</v>
      </c>
      <c r="S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1327274.6660463079</v>
      </c>
      <c r="T20" s="1">
        <f>Scenario[[#This Row],[Transportation Efficiency Emissions Savings 
kg CO2e]]*(1+S$3)</f>
        <v>141148.54820326023</v>
      </c>
      <c r="U20" s="1">
        <f>Scenario[[#This Row],[Land Use Efficiency Emissions Savings 
kg CO2e]]*(1+S$3)</f>
        <v>720261.68538575293</v>
      </c>
    </row>
    <row r="21" spans="1:55" x14ac:dyDescent="0.25">
      <c r="A21" t="s">
        <v>701</v>
      </c>
      <c r="B21" t="s">
        <v>702</v>
      </c>
      <c r="C21" t="s">
        <v>361</v>
      </c>
      <c r="D21" t="s">
        <v>38</v>
      </c>
      <c r="E21" s="1">
        <v>3069705.841941</v>
      </c>
      <c r="F21" s="1">
        <v>940779.52095881593</v>
      </c>
      <c r="G21" s="1">
        <v>4800668.8837239249</v>
      </c>
      <c r="H21" s="1">
        <v>5621757</v>
      </c>
      <c r="I21" s="1">
        <v>25.576923076923077</v>
      </c>
      <c r="J21" s="2">
        <v>0.20661980676936281</v>
      </c>
      <c r="K21" s="1">
        <v>876266</v>
      </c>
      <c r="L21" s="1">
        <v>876266</v>
      </c>
      <c r="M21" s="1">
        <v>3069705.841941</v>
      </c>
      <c r="N21" s="1">
        <v>0</v>
      </c>
      <c r="O21" s="7">
        <v>0.46873146894112006</v>
      </c>
      <c r="P21" s="4">
        <v>2.3391780324537761</v>
      </c>
      <c r="Q21" s="1">
        <f>Scenario[[#This Row],[Electricity GHG 
kg CO2e]]+(Scenario[[#This Row],[Non-Electric GHG 
kg CO2e]]*(1-Q$3))+((Scenario[[#This Row],[Non-Electric Vehicle Miles]]*Q$3)*Scenario[[#This Row],[Typical kWh per Vehicle Mile]]*(Scenario[[#This Row],[eGRID Subregion Electricity Emissions Rate 
kg CO2 per kWh]]))</f>
        <v>2542474.0469418173</v>
      </c>
      <c r="R21" s="1">
        <f>((Scenario[[#This Row],[Electricity GHG 
kg CO2e]])*(1-R$3))+(Scenario[[#This Row],[Non-Electric GHG 
kg CO2e]]*(1-Q$3))+(((Scenario[[#This Row],[Non-Electric Vehicle Miles]]*Q$3)*Scenario[[#This Row],[Typical kWh per Vehicle Mile]]*(Scenario[[#This Row],[eGRID Subregion Electricity Emissions Rate 
kg CO2 per kWh]]))*(1-R$3))</f>
        <v>2482425.3805703004</v>
      </c>
      <c r="S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2793764.7333434517</v>
      </c>
      <c r="T21" s="1">
        <f>Scenario[[#This Row],[Transportation Efficiency Emissions Savings 
kg CO2e]]*(1+S$3)</f>
        <v>1175974.4011985199</v>
      </c>
      <c r="U21" s="1">
        <f>Scenario[[#This Row],[Land Use Efficiency Emissions Savings 
kg CO2e]]*(1+S$3)</f>
        <v>6000836.1046549063</v>
      </c>
    </row>
    <row r="22" spans="1:55" x14ac:dyDescent="0.25">
      <c r="A22" t="s">
        <v>954</v>
      </c>
      <c r="B22" t="s">
        <v>955</v>
      </c>
      <c r="C22" t="s">
        <v>361</v>
      </c>
      <c r="D22" t="s">
        <v>1730</v>
      </c>
      <c r="E22" s="1">
        <v>482508.04151773325</v>
      </c>
      <c r="F22" s="1">
        <v>40323.733909209572</v>
      </c>
      <c r="G22" s="1">
        <v>203515.46044623302</v>
      </c>
      <c r="H22" s="1">
        <v>240960</v>
      </c>
      <c r="I22" s="1">
        <v>13.565217391304348</v>
      </c>
      <c r="J22" s="2">
        <v>7.5475792966487598E-2</v>
      </c>
      <c r="K22" s="1">
        <v>798728</v>
      </c>
      <c r="L22" s="1">
        <v>798728</v>
      </c>
      <c r="M22" s="1">
        <v>482508.04151773325</v>
      </c>
      <c r="N22" s="1">
        <v>0</v>
      </c>
      <c r="O22" s="7">
        <v>0.46873146894112006</v>
      </c>
      <c r="P22" s="4">
        <v>1.0539153772593934</v>
      </c>
      <c r="Q22" s="1">
        <f>Scenario[[#This Row],[Electricity GHG 
kg CO2e]]+(Scenario[[#This Row],[Non-Electric GHG 
kg CO2e]]*(1-Q$3))+((Scenario[[#This Row],[Non-Electric Vehicle Miles]]*Q$3)*Scenario[[#This Row],[Typical kWh per Vehicle Mile]]*(Scenario[[#This Row],[eGRID Subregion Electricity Emissions Rate 
kg CO2 per kWh]]))</f>
        <v>460524.59867245669</v>
      </c>
      <c r="R22" s="1">
        <f>((Scenario[[#This Row],[Electricity GHG 
kg CO2e]])*(1-R$3))+(Scenario[[#This Row],[Non-Electric GHG 
kg CO2e]]*(1-Q$3))+(((Scenario[[#This Row],[Non-Electric Vehicle Miles]]*Q$3)*Scenario[[#This Row],[Typical kWh per Vehicle Mile]]*(Scenario[[#This Row],[eGRID Subregion Electricity Emissions Rate 
kg CO2 per kWh]]))*(1-R$3))</f>
        <v>435863.70678891748</v>
      </c>
      <c r="S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440710.33827777789</v>
      </c>
      <c r="T22" s="1">
        <f>Scenario[[#This Row],[Transportation Efficiency Emissions Savings 
kg CO2e]]*(1+S$3)</f>
        <v>50404.667386511966</v>
      </c>
      <c r="U22" s="1">
        <f>Scenario[[#This Row],[Land Use Efficiency Emissions Savings 
kg CO2e]]*(1+S$3)</f>
        <v>254394.32555779128</v>
      </c>
    </row>
    <row r="23" spans="1:55" x14ac:dyDescent="0.25">
      <c r="A23" t="s">
        <v>954</v>
      </c>
      <c r="B23" t="s">
        <v>955</v>
      </c>
      <c r="C23" t="s">
        <v>361</v>
      </c>
      <c r="D23" t="s">
        <v>38</v>
      </c>
      <c r="E23" s="1">
        <v>2055122.5318454998</v>
      </c>
      <c r="F23" s="1">
        <v>443869.82669097371</v>
      </c>
      <c r="G23" s="1">
        <v>2240228.3568430059</v>
      </c>
      <c r="H23" s="1">
        <v>2652405</v>
      </c>
      <c r="I23" s="1">
        <v>32.222222222222221</v>
      </c>
      <c r="J23" s="2">
        <v>7.0137903004759861E-2</v>
      </c>
      <c r="K23" s="1">
        <v>349393</v>
      </c>
      <c r="L23" s="1">
        <v>349393</v>
      </c>
      <c r="M23" s="1">
        <v>2055122.5318454998</v>
      </c>
      <c r="N23" s="1">
        <v>0</v>
      </c>
      <c r="O23" s="7">
        <v>0.46873146894112006</v>
      </c>
      <c r="P23" s="4">
        <v>2.3391780324537761</v>
      </c>
      <c r="Q23" s="1">
        <f>Scenario[[#This Row],[Electricity GHG 
kg CO2e]]+(Scenario[[#This Row],[Non-Electric GHG 
kg CO2e]]*(1-Q$3))+((Scenario[[#This Row],[Non-Electric Vehicle Miles]]*Q$3)*Scenario[[#This Row],[Typical kWh per Vehicle Mile]]*(Scenario[[#This Row],[eGRID Subregion Electricity Emissions Rate 
kg CO2 per kWh]]))</f>
        <v>1637114.569235563</v>
      </c>
      <c r="R23" s="1">
        <f>((Scenario[[#This Row],[Electricity GHG 
kg CO2e]])*(1-R$3))+(Scenario[[#This Row],[Non-Electric GHG 
kg CO2e]]*(1-Q$3))+(((Scenario[[#This Row],[Non-Electric Vehicle Miles]]*Q$3)*Scenario[[#This Row],[Typical kWh per Vehicle Mile]]*(Scenario[[#This Row],[eGRID Subregion Electricity Emissions Rate 
kg CO2 per kWh]]))*(1-R$3))</f>
        <v>1613171.4016477035</v>
      </c>
      <c r="S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1803200.7452684005</v>
      </c>
      <c r="T23" s="1">
        <f>Scenario[[#This Row],[Transportation Efficiency Emissions Savings 
kg CO2e]]*(1+S$3)</f>
        <v>554837.28336371714</v>
      </c>
      <c r="U23" s="1">
        <f>Scenario[[#This Row],[Land Use Efficiency Emissions Savings 
kg CO2e]]*(1+S$3)</f>
        <v>2800285.4460537573</v>
      </c>
    </row>
    <row r="24" spans="1:55" x14ac:dyDescent="0.25">
      <c r="A24" t="s">
        <v>1407</v>
      </c>
      <c r="B24" t="s">
        <v>1408</v>
      </c>
      <c r="C24" t="s">
        <v>361</v>
      </c>
      <c r="D24" t="s">
        <v>1730</v>
      </c>
      <c r="E24" s="1">
        <v>1037236.9857775</v>
      </c>
      <c r="F24" s="1">
        <v>447294.08416980138</v>
      </c>
      <c r="G24" s="1">
        <v>2325594.9439556561</v>
      </c>
      <c r="H24" s="1">
        <v>2672867.12</v>
      </c>
      <c r="I24" s="1">
        <v>16.833333333333332</v>
      </c>
      <c r="J24" s="2">
        <v>0.24728579202647322</v>
      </c>
      <c r="K24" s="1">
        <v>773103</v>
      </c>
      <c r="L24" s="1">
        <v>773103</v>
      </c>
      <c r="M24" s="1">
        <v>1037236.9857775</v>
      </c>
      <c r="N24" s="1">
        <v>0</v>
      </c>
      <c r="O24" s="7">
        <v>0.46873146894112006</v>
      </c>
      <c r="P24" s="4">
        <v>1.0539153772593934</v>
      </c>
      <c r="Q24" s="1">
        <f>Scenario[[#This Row],[Electricity GHG 
kg CO2e]]+(Scenario[[#This Row],[Non-Electric GHG 
kg CO2e]]*(1-Q$3))+((Scenario[[#This Row],[Non-Electric Vehicle Miles]]*Q$3)*Scenario[[#This Row],[Typical kWh per Vehicle Mile]]*(Scenario[[#This Row],[eGRID Subregion Electricity Emissions Rate 
kg CO2 per kWh]]))</f>
        <v>873406.59820793488</v>
      </c>
      <c r="R24" s="1">
        <f>((Scenario[[#This Row],[Electricity GHG 
kg CO2e]])*(1-R$3))+(Scenario[[#This Row],[Non-Electric GHG 
kg CO2e]]*(1-Q$3))+(((Scenario[[#This Row],[Non-Electric Vehicle Miles]]*Q$3)*Scenario[[#This Row],[Typical kWh per Vehicle Mile]]*(Scenario[[#This Row],[eGRID Subregion Electricity Emissions Rate 
kg CO2 per kWh]]))*(1-R$3))</f>
        <v>849536.88348923239</v>
      </c>
      <c r="S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936778.18378600513</v>
      </c>
      <c r="T24" s="1">
        <f>Scenario[[#This Row],[Transportation Efficiency Emissions Savings 
kg CO2e]]*(1+S$3)</f>
        <v>559117.60521225177</v>
      </c>
      <c r="U24" s="1">
        <f>Scenario[[#This Row],[Land Use Efficiency Emissions Savings 
kg CO2e]]*(1+S$3)</f>
        <v>2906993.6799445702</v>
      </c>
    </row>
    <row r="25" spans="1:55" x14ac:dyDescent="0.25">
      <c r="A25" t="s">
        <v>1079</v>
      </c>
      <c r="B25" t="s">
        <v>1080</v>
      </c>
      <c r="C25" t="s">
        <v>361</v>
      </c>
      <c r="D25" t="s">
        <v>38</v>
      </c>
      <c r="E25" s="1">
        <v>465231.97963770007</v>
      </c>
      <c r="F25" s="1">
        <v>17745.903638915268</v>
      </c>
      <c r="G25" s="1">
        <v>88811.479635491356</v>
      </c>
      <c r="H25" s="1">
        <v>106043.08</v>
      </c>
      <c r="I25" s="1">
        <v>25.625</v>
      </c>
      <c r="J25" s="2">
        <v>7.5739714787974782E-2</v>
      </c>
      <c r="K25" s="1">
        <v>161333</v>
      </c>
      <c r="L25" s="1">
        <v>161333</v>
      </c>
      <c r="M25" s="1">
        <v>465231.97963770007</v>
      </c>
      <c r="N25" s="1">
        <v>0</v>
      </c>
      <c r="O25" s="7">
        <v>0.46873146894112006</v>
      </c>
      <c r="P25" s="4">
        <v>2.3391780324537761</v>
      </c>
      <c r="Q25" s="1">
        <f>Scenario[[#This Row],[Electricity GHG 
kg CO2e]]+(Scenario[[#This Row],[Non-Electric GHG 
kg CO2e]]*(1-Q$3))+((Scenario[[#This Row],[Non-Electric Vehicle Miles]]*Q$3)*Scenario[[#This Row],[Typical kWh per Vehicle Mile]]*(Scenario[[#This Row],[eGRID Subregion Electricity Emissions Rate 
kg CO2 per kWh]]))</f>
        <v>393147.22968684201</v>
      </c>
      <c r="R25" s="1">
        <f>((Scenario[[#This Row],[Electricity GHG 
kg CO2e]])*(1-R$3))+(Scenario[[#This Row],[Non-Electric GHG 
kg CO2e]]*(1-Q$3))+(((Scenario[[#This Row],[Non-Electric Vehicle Miles]]*Q$3)*Scenario[[#This Row],[Typical kWh per Vehicle Mile]]*(Scenario[[#This Row],[eGRID Subregion Electricity Emissions Rate 
kg CO2 per kWh]]))*(1-R$3))</f>
        <v>382091.41844720027</v>
      </c>
      <c r="S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386991.82980407233</v>
      </c>
      <c r="T25" s="1">
        <f>Scenario[[#This Row],[Transportation Efficiency Emissions Savings 
kg CO2e]]*(1+S$3)</f>
        <v>22182.379548644087</v>
      </c>
      <c r="U25" s="1">
        <f>Scenario[[#This Row],[Land Use Efficiency Emissions Savings 
kg CO2e]]*(1+S$3)</f>
        <v>111014.3495443642</v>
      </c>
    </row>
    <row r="26" spans="1:55" x14ac:dyDescent="0.25">
      <c r="A26" t="s">
        <v>1079</v>
      </c>
      <c r="B26" t="s">
        <v>1080</v>
      </c>
      <c r="C26" t="s">
        <v>361</v>
      </c>
      <c r="D26" t="s">
        <v>1730</v>
      </c>
      <c r="E26" s="1">
        <v>896829.73745390004</v>
      </c>
      <c r="F26" s="1">
        <v>233129.78662510769</v>
      </c>
      <c r="G26" s="1">
        <v>1166725.6691216754</v>
      </c>
      <c r="H26" s="1">
        <v>1393099</v>
      </c>
      <c r="I26" s="1">
        <v>13.6</v>
      </c>
      <c r="J26" s="2">
        <v>0.17941183167467098</v>
      </c>
      <c r="K26" s="1">
        <v>559801</v>
      </c>
      <c r="L26" s="1">
        <v>559801</v>
      </c>
      <c r="M26" s="1">
        <v>896829.73745390004</v>
      </c>
      <c r="N26" s="1">
        <v>0</v>
      </c>
      <c r="O26" s="7">
        <v>0.46873146894112006</v>
      </c>
      <c r="P26" s="4">
        <v>1.0539153772593934</v>
      </c>
      <c r="Q26" s="1">
        <f>Scenario[[#This Row],[Electricity GHG 
kg CO2e]]+(Scenario[[#This Row],[Non-Electric GHG 
kg CO2e]]*(1-Q$3))+((Scenario[[#This Row],[Non-Electric Vehicle Miles]]*Q$3)*Scenario[[#This Row],[Typical kWh per Vehicle Mile]]*(Scenario[[#This Row],[eGRID Subregion Electricity Emissions Rate 
kg CO2 per kWh]]))</f>
        <v>741758.18883524486</v>
      </c>
      <c r="R26" s="1">
        <f>((Scenario[[#This Row],[Electricity GHG 
kg CO2e]])*(1-R$3))+(Scenario[[#This Row],[Non-Electric GHG 
kg CO2e]]*(1-Q$3))+(((Scenario[[#This Row],[Non-Electric Vehicle Miles]]*Q$3)*Scenario[[#This Row],[Typical kWh per Vehicle Mile]]*(Scenario[[#This Row],[eGRID Subregion Electricity Emissions Rate 
kg CO2 per kWh]]))*(1-R$3))</f>
        <v>724474.21739903989</v>
      </c>
      <c r="S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790757.24553448346</v>
      </c>
      <c r="T26" s="1">
        <f>Scenario[[#This Row],[Transportation Efficiency Emissions Savings 
kg CO2e]]*(1+S$3)</f>
        <v>291412.23328138463</v>
      </c>
      <c r="U26" s="1">
        <f>Scenario[[#This Row],[Land Use Efficiency Emissions Savings 
kg CO2e]]*(1+S$3)</f>
        <v>1458407.0864020942</v>
      </c>
    </row>
    <row r="27" spans="1:55" x14ac:dyDescent="0.25">
      <c r="A27" t="s">
        <v>1516</v>
      </c>
      <c r="B27" t="s">
        <v>659</v>
      </c>
      <c r="C27" t="s">
        <v>361</v>
      </c>
      <c r="D27" t="s">
        <v>1730</v>
      </c>
      <c r="E27" s="1">
        <v>918178.86466249998</v>
      </c>
      <c r="F27" s="1">
        <v>136232.83803677585</v>
      </c>
      <c r="G27" s="1">
        <v>688111.52384583629</v>
      </c>
      <c r="H27" s="1">
        <v>814078</v>
      </c>
      <c r="I27" s="1">
        <v>15.325581395348838</v>
      </c>
      <c r="J27" s="2">
        <v>8.7279186359065092E-2</v>
      </c>
      <c r="K27" s="1">
        <v>713337</v>
      </c>
      <c r="L27" s="1">
        <v>713337</v>
      </c>
      <c r="M27" s="1">
        <v>918178.86466249998</v>
      </c>
      <c r="N27" s="1">
        <v>0</v>
      </c>
      <c r="O27" s="7">
        <v>0.47081209714231009</v>
      </c>
      <c r="P27" s="4">
        <v>1.0539153772593934</v>
      </c>
      <c r="Q27" s="1">
        <f>Scenario[[#This Row],[Electricity GHG 
kg CO2e]]+(Scenario[[#This Row],[Non-Electric GHG 
kg CO2e]]*(1-Q$3))+((Scenario[[#This Row],[Non-Electric Vehicle Miles]]*Q$3)*Scenario[[#This Row],[Typical kWh per Vehicle Mile]]*(Scenario[[#This Row],[eGRID Subregion Electricity Emissions Rate 
kg CO2 per kWh]]))</f>
        <v>777122.90944438917</v>
      </c>
      <c r="R27" s="1">
        <f>((Scenario[[#This Row],[Electricity GHG 
kg CO2e]])*(1-R$3))+(Scenario[[#This Row],[Non-Electric GHG 
kg CO2e]]*(1-Q$3))+(((Scenario[[#This Row],[Non-Electric Vehicle Miles]]*Q$3)*Scenario[[#This Row],[Typical kWh per Vehicle Mile]]*(Scenario[[#This Row],[eGRID Subregion Electricity Emissions Rate 
kg CO2 per kWh]]))*(1-R$3))</f>
        <v>755000.71920751058</v>
      </c>
      <c r="S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783111.42035105696</v>
      </c>
      <c r="T27" s="1">
        <f>Scenario[[#This Row],[Transportation Efficiency Emissions Savings 
kg CO2e]]*(1+S$3)</f>
        <v>170291.04754596981</v>
      </c>
      <c r="U27" s="1">
        <f>Scenario[[#This Row],[Land Use Efficiency Emissions Savings 
kg CO2e]]*(1+S$3)</f>
        <v>860139.40480729542</v>
      </c>
    </row>
    <row r="28" spans="1:55" x14ac:dyDescent="0.25">
      <c r="A28" t="s">
        <v>1048</v>
      </c>
      <c r="B28" t="s">
        <v>1049</v>
      </c>
      <c r="C28" t="s">
        <v>361</v>
      </c>
      <c r="D28" t="s">
        <v>1730</v>
      </c>
      <c r="E28" s="1">
        <v>756762.81187153328</v>
      </c>
      <c r="F28" s="1">
        <v>160064.10453249633</v>
      </c>
      <c r="G28" s="1">
        <v>809392.55838141427</v>
      </c>
      <c r="H28" s="1">
        <v>956485</v>
      </c>
      <c r="I28" s="1">
        <v>11.25</v>
      </c>
      <c r="J28" s="2">
        <v>0.20009387719346416</v>
      </c>
      <c r="K28" s="1">
        <v>304312</v>
      </c>
      <c r="L28" s="1">
        <v>304312</v>
      </c>
      <c r="M28" s="1">
        <v>756762.81187153328</v>
      </c>
      <c r="N28" s="1">
        <v>0</v>
      </c>
      <c r="O28" s="7">
        <v>0.47081209714231009</v>
      </c>
      <c r="P28" s="4">
        <v>1.0539153772593934</v>
      </c>
      <c r="Q28" s="1">
        <f>Scenario[[#This Row],[Electricity GHG 
kg CO2e]]+(Scenario[[#This Row],[Non-Electric GHG 
kg CO2e]]*(1-Q$3))+((Scenario[[#This Row],[Non-Electric Vehicle Miles]]*Q$3)*Scenario[[#This Row],[Typical kWh per Vehicle Mile]]*(Scenario[[#This Row],[eGRID Subregion Electricity Emissions Rate 
kg CO2 per kWh]]))</f>
        <v>605321.71648248006</v>
      </c>
      <c r="R28" s="1">
        <f>((Scenario[[#This Row],[Electricity GHG 
kg CO2e]])*(1-R$3))+(Scenario[[#This Row],[Non-Electric GHG 
kg CO2e]]*(1-Q$3))+(((Scenario[[#This Row],[Non-Electric Vehicle Miles]]*Q$3)*Scenario[[#This Row],[Typical kWh per Vehicle Mile]]*(Scenario[[#This Row],[eGRID Subregion Electricity Emissions Rate 
kg CO2 per kWh]]))*(1-R$3))</f>
        <v>595884.31458777259</v>
      </c>
      <c r="S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679125.55072239554</v>
      </c>
      <c r="T28" s="1">
        <f>Scenario[[#This Row],[Transportation Efficiency Emissions Savings 
kg CO2e]]*(1+S$3)</f>
        <v>200080.13066562041</v>
      </c>
      <c r="U28" s="1">
        <f>Scenario[[#This Row],[Land Use Efficiency Emissions Savings 
kg CO2e]]*(1+S$3)</f>
        <v>1011740.6979767678</v>
      </c>
    </row>
    <row r="29" spans="1:55" x14ac:dyDescent="0.25">
      <c r="A29" t="s">
        <v>2071</v>
      </c>
      <c r="B29" t="s">
        <v>1049</v>
      </c>
      <c r="C29" t="s">
        <v>361</v>
      </c>
      <c r="D29" t="s">
        <v>38</v>
      </c>
      <c r="E29" s="1">
        <v>518.27156916666672</v>
      </c>
      <c r="F29" s="1">
        <v>0</v>
      </c>
      <c r="G29" s="1">
        <v>0</v>
      </c>
      <c r="H29" s="1">
        <f>Scenario[[#This Row],[Average Seating Capacity]]*Scenario[[#This Row],[Total Transit Vehicle Miles]]*0.24</f>
        <v>911757.52421052638</v>
      </c>
      <c r="I29" s="1">
        <v>20.421052631578949</v>
      </c>
      <c r="J29" s="2" t="s">
        <v>552</v>
      </c>
      <c r="K29" s="1">
        <v>186033</v>
      </c>
      <c r="L29" s="1">
        <v>186033</v>
      </c>
      <c r="M29" s="1">
        <v>518.27156916666672</v>
      </c>
      <c r="N29" s="1">
        <v>0</v>
      </c>
      <c r="O29" s="7">
        <v>0.47081209714231009</v>
      </c>
      <c r="P29" s="4">
        <v>2.3391780324537761</v>
      </c>
      <c r="Q29" s="1">
        <f>Scenario[[#This Row],[Electricity GHG 
kg CO2e]]+(Scenario[[#This Row],[Non-Electric GHG 
kg CO2e]]*(1-Q$3))+((Scenario[[#This Row],[Non-Electric Vehicle Miles]]*Q$3)*Scenario[[#This Row],[Typical kWh per Vehicle Mile]]*(Scenario[[#This Row],[eGRID Subregion Electricity Emissions Rate 
kg CO2 per kWh]]))</f>
        <v>51608.858661492653</v>
      </c>
      <c r="R29" s="1">
        <f>((Scenario[[#This Row],[Electricity GHG 
kg CO2e]])*(1-R$3))+(Scenario[[#This Row],[Non-Electric GHG 
kg CO2e]]*(1-Q$3))+(((Scenario[[#This Row],[Non-Electric Vehicle Miles]]*Q$3)*Scenario[[#This Row],[Typical kWh per Vehicle Mile]]*(Scenario[[#This Row],[eGRID Subregion Electricity Emissions Rate 
kg CO2 per kWh]]))*(1-R$3))</f>
        <v>38803.819915338237</v>
      </c>
      <c r="S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43460.278305178828</v>
      </c>
      <c r="T29" s="1">
        <f>Scenario[[#This Row],[Transportation Efficiency Emissions Savings 
kg CO2e]]*(1+S$3)</f>
        <v>0</v>
      </c>
      <c r="U29" s="1">
        <f>Scenario[[#This Row],[Land Use Efficiency Emissions Savings 
kg CO2e]]*(1+S$3)</f>
        <v>0</v>
      </c>
    </row>
    <row r="30" spans="1:55" x14ac:dyDescent="0.25">
      <c r="A30" t="s">
        <v>1432</v>
      </c>
      <c r="B30" t="s">
        <v>360</v>
      </c>
      <c r="C30" t="s">
        <v>361</v>
      </c>
      <c r="D30" t="s">
        <v>1730</v>
      </c>
      <c r="E30" s="1">
        <v>435501.54132333328</v>
      </c>
      <c r="F30" s="1">
        <v>698010.09271529759</v>
      </c>
      <c r="G30" s="1">
        <v>3487063.7421936276</v>
      </c>
      <c r="H30" s="1">
        <v>4171055</v>
      </c>
      <c r="I30" s="1">
        <v>7.7560975609756095</v>
      </c>
      <c r="J30" s="2">
        <v>0.63096026760795398</v>
      </c>
      <c r="K30" s="1">
        <v>852316</v>
      </c>
      <c r="L30" s="1">
        <v>852316</v>
      </c>
      <c r="M30" s="1">
        <v>435501.54132333328</v>
      </c>
      <c r="N30" s="1">
        <v>0</v>
      </c>
      <c r="O30" s="7">
        <v>0.46873146894112006</v>
      </c>
      <c r="P30" s="4">
        <v>1.0539153772593934</v>
      </c>
      <c r="Q30" s="1">
        <f>Scenario[[#This Row],[Electricity GHG 
kg CO2e]]+(Scenario[[#This Row],[Non-Electric GHG 
kg CO2e]]*(1-Q$3))+((Scenario[[#This Row],[Non-Electric Vehicle Miles]]*Q$3)*Scenario[[#This Row],[Typical kWh per Vehicle Mile]]*(Scenario[[#This Row],[eGRID Subregion Electricity Emissions Rate 
kg CO2 per kWh]]))</f>
        <v>431887.88577590848</v>
      </c>
      <c r="R30" s="1">
        <f>((Scenario[[#This Row],[Electricity GHG 
kg CO2e]])*(1-R$3))+(Scenario[[#This Row],[Non-Electric GHG 
kg CO2e]]*(1-Q$3))+(((Scenario[[#This Row],[Non-Electric Vehicle Miles]]*Q$3)*Scenario[[#This Row],[Typical kWh per Vehicle Mile]]*(Scenario[[#This Row],[eGRID Subregion Electricity Emissions Rate 
kg CO2 per kWh]]))*(1-R$3))</f>
        <v>405572.45333005633</v>
      </c>
      <c r="S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533522.50517382973</v>
      </c>
      <c r="T30" s="1">
        <f>Scenario[[#This Row],[Transportation Efficiency Emissions Savings 
kg CO2e]]*(1+S$3)</f>
        <v>872512.61589412205</v>
      </c>
      <c r="U30" s="1">
        <f>Scenario[[#This Row],[Land Use Efficiency Emissions Savings 
kg CO2e]]*(1+S$3)</f>
        <v>4358829.6777420342</v>
      </c>
    </row>
    <row r="31" spans="1:55" x14ac:dyDescent="0.25">
      <c r="A31" t="s">
        <v>994</v>
      </c>
      <c r="B31" t="s">
        <v>995</v>
      </c>
      <c r="C31" t="s">
        <v>361</v>
      </c>
      <c r="D31" t="s">
        <v>1730</v>
      </c>
      <c r="E31" s="1">
        <v>201354.93464136665</v>
      </c>
      <c r="F31" s="1">
        <v>43799.681274034403</v>
      </c>
      <c r="G31" s="1">
        <v>220683.5810353265</v>
      </c>
      <c r="H31" s="1">
        <v>261731</v>
      </c>
      <c r="I31" s="1">
        <v>14.5</v>
      </c>
      <c r="J31" s="2">
        <v>0.14370433247168532</v>
      </c>
      <c r="K31" s="1">
        <v>115687</v>
      </c>
      <c r="L31" s="1">
        <v>115687</v>
      </c>
      <c r="M31" s="1">
        <v>201354.93464136665</v>
      </c>
      <c r="N31" s="1">
        <v>0</v>
      </c>
      <c r="O31" s="7">
        <v>0.46873146894112006</v>
      </c>
      <c r="P31" s="4">
        <v>1.0539153772593934</v>
      </c>
      <c r="Q31" s="1">
        <f>Scenario[[#This Row],[Electricity GHG 
kg CO2e]]+(Scenario[[#This Row],[Non-Electric GHG 
kg CO2e]]*(1-Q$3))+((Scenario[[#This Row],[Non-Electric Vehicle Miles]]*Q$3)*Scenario[[#This Row],[Typical kWh per Vehicle Mile]]*(Scenario[[#This Row],[eGRID Subregion Electricity Emissions Rate 
kg CO2 per kWh]]))</f>
        <v>165303.6410073218</v>
      </c>
      <c r="R31" s="1">
        <f>((Scenario[[#This Row],[Electricity GHG 
kg CO2e]])*(1-R$3))+(Scenario[[#This Row],[Non-Electric GHG 
kg CO2e]]*(1-Q$3))+(((Scenario[[#This Row],[Non-Electric Vehicle Miles]]*Q$3)*Scenario[[#This Row],[Typical kWh per Vehicle Mile]]*(Scenario[[#This Row],[eGRID Subregion Electricity Emissions Rate 
kg CO2 per kWh]]))*(1-R$3))</f>
        <v>161731.78100074761</v>
      </c>
      <c r="S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174349.12595117022</v>
      </c>
      <c r="T31" s="1">
        <f>Scenario[[#This Row],[Transportation Efficiency Emissions Savings 
kg CO2e]]*(1+S$3)</f>
        <v>54749.601592543004</v>
      </c>
      <c r="U31" s="1">
        <f>Scenario[[#This Row],[Land Use Efficiency Emissions Savings 
kg CO2e]]*(1+S$3)</f>
        <v>275854.47629415814</v>
      </c>
    </row>
    <row r="32" spans="1:55" x14ac:dyDescent="0.25">
      <c r="A32" t="s">
        <v>994</v>
      </c>
      <c r="B32" t="s">
        <v>995</v>
      </c>
      <c r="C32" t="s">
        <v>361</v>
      </c>
      <c r="D32" t="s">
        <v>38</v>
      </c>
      <c r="E32" s="1">
        <v>751255.88565730001</v>
      </c>
      <c r="F32" s="1">
        <v>181462.00705743153</v>
      </c>
      <c r="G32" s="1">
        <v>914291.7111369893</v>
      </c>
      <c r="H32" s="1">
        <v>1084351.1000000001</v>
      </c>
      <c r="I32" s="1">
        <v>30</v>
      </c>
      <c r="J32" s="2">
        <v>0.13238049021080017</v>
      </c>
      <c r="K32" s="1">
        <v>274516</v>
      </c>
      <c r="L32" s="1">
        <v>274516</v>
      </c>
      <c r="M32" s="1">
        <v>751255.88565730001</v>
      </c>
      <c r="N32" s="1">
        <v>0</v>
      </c>
      <c r="O32" s="7">
        <v>0.46873146894112006</v>
      </c>
      <c r="P32" s="4">
        <v>2.3391780324537761</v>
      </c>
      <c r="Q32" s="1">
        <f>Scenario[[#This Row],[Electricity GHG 
kg CO2e]]+(Scenario[[#This Row],[Non-Electric GHG 
kg CO2e]]*(1-Q$3))+((Scenario[[#This Row],[Non-Electric Vehicle Miles]]*Q$3)*Scenario[[#This Row],[Typical kWh per Vehicle Mile]]*(Scenario[[#This Row],[eGRID Subregion Electricity Emissions Rate 
kg CO2 per kWh]]))</f>
        <v>638689.93115858408</v>
      </c>
      <c r="R32" s="1">
        <f>((Scenario[[#This Row],[Electricity GHG 
kg CO2e]])*(1-R$3))+(Scenario[[#This Row],[Non-Electric GHG 
kg CO2e]]*(1-Q$3))+(((Scenario[[#This Row],[Non-Electric Vehicle Miles]]*Q$3)*Scenario[[#This Row],[Typical kWh per Vehicle Mile]]*(Scenario[[#This Row],[eGRID Subregion Electricity Emissions Rate 
kg CO2 per kWh]]))*(1-R$3))</f>
        <v>619877.92692968179</v>
      </c>
      <c r="S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660687.04260550882</v>
      </c>
      <c r="T32" s="1">
        <f>Scenario[[#This Row],[Transportation Efficiency Emissions Savings 
kg CO2e]]*(1+S$3)</f>
        <v>226827.50882178941</v>
      </c>
      <c r="U32" s="1">
        <f>Scenario[[#This Row],[Land Use Efficiency Emissions Savings 
kg CO2e]]*(1+S$3)</f>
        <v>1142864.6389212366</v>
      </c>
    </row>
    <row r="33" spans="1:21" x14ac:dyDescent="0.25">
      <c r="A33" t="s">
        <v>1413</v>
      </c>
      <c r="B33" t="s">
        <v>1414</v>
      </c>
      <c r="C33" t="s">
        <v>361</v>
      </c>
      <c r="D33" t="s">
        <v>1730</v>
      </c>
      <c r="E33" s="1">
        <v>310764.45201456669</v>
      </c>
      <c r="F33" s="1">
        <v>300487.61205240508</v>
      </c>
      <c r="G33" s="1">
        <v>1547162.9993099156</v>
      </c>
      <c r="H33" s="1">
        <v>1795604.92</v>
      </c>
      <c r="I33" s="1">
        <v>21.647058823529413</v>
      </c>
      <c r="J33" s="2">
        <v>9.8024644473618083E-2</v>
      </c>
      <c r="K33" s="1">
        <v>120961</v>
      </c>
      <c r="L33" s="1">
        <v>120961</v>
      </c>
      <c r="M33" s="1">
        <v>310764.45201456669</v>
      </c>
      <c r="N33" s="1">
        <v>0</v>
      </c>
      <c r="O33" s="7">
        <v>0.46873146894112006</v>
      </c>
      <c r="P33" s="4">
        <v>1.0539153772593934</v>
      </c>
      <c r="Q33" s="1">
        <f>Scenario[[#This Row],[Electricity GHG 
kg CO2e]]+(Scenario[[#This Row],[Non-Electric GHG 
kg CO2e]]*(1-Q$3))+((Scenario[[#This Row],[Non-Electric Vehicle Miles]]*Q$3)*Scenario[[#This Row],[Typical kWh per Vehicle Mile]]*(Scenario[[#This Row],[eGRID Subregion Electricity Emissions Rate 
kg CO2 per kWh]]))</f>
        <v>248012.12239212505</v>
      </c>
      <c r="R33" s="1">
        <f>((Scenario[[#This Row],[Electricity GHG 
kg CO2e]])*(1-R$3))+(Scenario[[#This Row],[Non-Electric GHG 
kg CO2e]]*(1-Q$3))+(((Scenario[[#This Row],[Non-Electric Vehicle Miles]]*Q$3)*Scenario[[#This Row],[Typical kWh per Vehicle Mile]]*(Scenario[[#This Row],[eGRID Subregion Electricity Emissions Rate 
kg CO2 per kWh]]))*(1-R$3))</f>
        <v>244277.42654682504</v>
      </c>
      <c r="S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328034.18506042857</v>
      </c>
      <c r="T33" s="1">
        <f>Scenario[[#This Row],[Transportation Efficiency Emissions Savings 
kg CO2e]]*(1+S$3)</f>
        <v>375609.51506550633</v>
      </c>
      <c r="U33" s="1">
        <f>Scenario[[#This Row],[Land Use Efficiency Emissions Savings 
kg CO2e]]*(1+S$3)</f>
        <v>1933953.7491373946</v>
      </c>
    </row>
    <row r="34" spans="1:21" x14ac:dyDescent="0.25">
      <c r="A34" t="s">
        <v>386</v>
      </c>
      <c r="B34" t="s">
        <v>387</v>
      </c>
      <c r="C34" t="s">
        <v>388</v>
      </c>
      <c r="D34" t="s">
        <v>1729</v>
      </c>
      <c r="E34" s="1">
        <v>179212.57827683113</v>
      </c>
      <c r="F34" s="1">
        <v>18489.074606677914</v>
      </c>
      <c r="G34" s="1">
        <v>95271.427747144291</v>
      </c>
      <c r="H34" s="1">
        <v>110484</v>
      </c>
      <c r="I34" s="1">
        <v>44</v>
      </c>
      <c r="J34" s="2">
        <v>4.7277451423407141E-2</v>
      </c>
      <c r="K34" s="1">
        <v>53468</v>
      </c>
      <c r="L34" s="1">
        <v>0</v>
      </c>
      <c r="M34" s="1">
        <v>0</v>
      </c>
      <c r="N34" s="1">
        <v>179212.57827683113</v>
      </c>
      <c r="O34" s="7">
        <v>0.38932059913285</v>
      </c>
      <c r="P34" s="4">
        <v>7.7405845368707231</v>
      </c>
      <c r="Q34" s="1">
        <f>Scenario[[#This Row],[Electricity GHG 
kg CO2e]]+(Scenario[[#This Row],[Non-Electric GHG 
kg CO2e]]*(1-Q$3))+((Scenario[[#This Row],[Non-Electric Vehicle Miles]]*Q$3)*Scenario[[#This Row],[Typical kWh per Vehicle Mile]]*(Scenario[[#This Row],[eGRID Subregion Electricity Emissions Rate 
kg CO2 per kWh]]))</f>
        <v>179212.57827683113</v>
      </c>
      <c r="R34" s="1">
        <f>((Scenario[[#This Row],[Electricity GHG 
kg CO2e]])*(1-R$3))+(Scenario[[#This Row],[Non-Electric GHG 
kg CO2e]]*(1-Q$3))+(((Scenario[[#This Row],[Non-Electric Vehicle Miles]]*Q$3)*Scenario[[#This Row],[Typical kWh per Vehicle Mile]]*(Scenario[[#This Row],[eGRID Subregion Electricity Emissions Rate 
kg CO2 per kWh]]))*(1-R$3))</f>
        <v>134409.43370762334</v>
      </c>
      <c r="S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137565.54659794879</v>
      </c>
      <c r="T34" s="1">
        <f>Scenario[[#This Row],[Transportation Efficiency Emissions Savings 
kg CO2e]]*(1+S$3)</f>
        <v>23111.343258347391</v>
      </c>
      <c r="U34" s="1">
        <f>Scenario[[#This Row],[Land Use Efficiency Emissions Savings 
kg CO2e]]*(1+S$3)</f>
        <v>119089.28468393037</v>
      </c>
    </row>
    <row r="35" spans="1:21" x14ac:dyDescent="0.25">
      <c r="A35" t="s">
        <v>386</v>
      </c>
      <c r="B35" t="s">
        <v>387</v>
      </c>
      <c r="C35" t="s">
        <v>388</v>
      </c>
      <c r="D35" t="s">
        <v>1730</v>
      </c>
      <c r="E35" s="1">
        <v>1393179.6559472</v>
      </c>
      <c r="F35" s="1">
        <v>126042.12546981357</v>
      </c>
      <c r="G35" s="1">
        <v>649476.16391015565</v>
      </c>
      <c r="H35" s="1">
        <v>753182</v>
      </c>
      <c r="I35" s="1">
        <v>10.75</v>
      </c>
      <c r="J35" s="2">
        <v>9.2459914486652459E-2</v>
      </c>
      <c r="K35" s="1">
        <v>861418</v>
      </c>
      <c r="L35" s="1">
        <v>861418</v>
      </c>
      <c r="M35" s="1">
        <v>1393179.6559472</v>
      </c>
      <c r="N35" s="1">
        <v>0</v>
      </c>
      <c r="O35" s="7">
        <v>0.38932059913285</v>
      </c>
      <c r="P35" s="4">
        <v>1.0539153772593934</v>
      </c>
      <c r="Q35" s="1">
        <f>Scenario[[#This Row],[Electricity GHG 
kg CO2e]]+(Scenario[[#This Row],[Non-Electric GHG 
kg CO2e]]*(1-Q$3))+((Scenario[[#This Row],[Non-Electric Vehicle Miles]]*Q$3)*Scenario[[#This Row],[Typical kWh per Vehicle Mile]]*(Scenario[[#This Row],[eGRID Subregion Electricity Emissions Rate 
kg CO2 per kWh]]))</f>
        <v>1133247.0549115255</v>
      </c>
      <c r="R35" s="1">
        <f>((Scenario[[#This Row],[Electricity GHG 
kg CO2e]])*(1-R$3))+(Scenario[[#This Row],[Non-Electric GHG 
kg CO2e]]*(1-Q$3))+(((Scenario[[#This Row],[Non-Electric Vehicle Miles]]*Q$3)*Scenario[[#This Row],[Typical kWh per Vehicle Mile]]*(Scenario[[#This Row],[eGRID Subregion Electricity Emissions Rate 
kg CO2 per kWh]]))*(1-R$3))</f>
        <v>1111156.4766737442</v>
      </c>
      <c r="S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1156344.4383841509</v>
      </c>
      <c r="T35" s="1">
        <f>Scenario[[#This Row],[Transportation Efficiency Emissions Savings 
kg CO2e]]*(1+S$3)</f>
        <v>157552.65683726696</v>
      </c>
      <c r="U35" s="1">
        <f>Scenario[[#This Row],[Land Use Efficiency Emissions Savings 
kg CO2e]]*(1+S$3)</f>
        <v>811845.20488769456</v>
      </c>
    </row>
    <row r="36" spans="1:21" x14ac:dyDescent="0.25">
      <c r="A36" t="s">
        <v>386</v>
      </c>
      <c r="B36" t="s">
        <v>387</v>
      </c>
      <c r="C36" t="s">
        <v>388</v>
      </c>
      <c r="D36" t="s">
        <v>38</v>
      </c>
      <c r="E36" s="1">
        <v>7800871.0420562122</v>
      </c>
      <c r="F36" s="1">
        <v>1782711.3389875847</v>
      </c>
      <c r="G36" s="1">
        <v>9186044.0903314296</v>
      </c>
      <c r="H36" s="1">
        <v>10652836</v>
      </c>
      <c r="I36" s="1">
        <v>35.295081967213115</v>
      </c>
      <c r="J36" s="2">
        <v>0.12415476943897191</v>
      </c>
      <c r="K36" s="1">
        <v>2529680</v>
      </c>
      <c r="L36" s="1">
        <v>2529680</v>
      </c>
      <c r="M36" s="1">
        <v>7800871.0420562122</v>
      </c>
      <c r="N36" s="1">
        <v>0</v>
      </c>
      <c r="O36" s="7">
        <v>0.38932059913285</v>
      </c>
      <c r="P36" s="4">
        <v>2.3391780324537761</v>
      </c>
      <c r="Q36" s="1">
        <f>Scenario[[#This Row],[Electricity GHG 
kg CO2e]]+(Scenario[[#This Row],[Non-Electric GHG 
kg CO2e]]*(1-Q$3))+((Scenario[[#This Row],[Non-Electric Vehicle Miles]]*Q$3)*Scenario[[#This Row],[Typical kWh per Vehicle Mile]]*(Scenario[[#This Row],[eGRID Subregion Electricity Emissions Rate 
kg CO2 per kWh]]))</f>
        <v>6426591.9734455794</v>
      </c>
      <c r="R36" s="1">
        <f>((Scenario[[#This Row],[Electricity GHG 
kg CO2e]])*(1-R$3))+(Scenario[[#This Row],[Non-Electric GHG 
kg CO2e]]*(1-Q$3))+(((Scenario[[#This Row],[Non-Electric Vehicle Miles]]*Q$3)*Scenario[[#This Row],[Typical kWh per Vehicle Mile]]*(Scenario[[#This Row],[eGRID Subregion Electricity Emissions Rate 
kg CO2 per kWh]]))*(1-R$3))</f>
        <v>6282607.3004697245</v>
      </c>
      <c r="S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6657403.6723030694</v>
      </c>
      <c r="T36" s="1">
        <f>Scenario[[#This Row],[Transportation Efficiency Emissions Savings 
kg CO2e]]*(1+S$3)</f>
        <v>2228389.173734481</v>
      </c>
      <c r="U36" s="1">
        <f>Scenario[[#This Row],[Land Use Efficiency Emissions Savings 
kg CO2e]]*(1+S$3)</f>
        <v>11482555.112914287</v>
      </c>
    </row>
    <row r="37" spans="1:21" x14ac:dyDescent="0.25">
      <c r="A37" t="s">
        <v>1231</v>
      </c>
      <c r="B37" t="s">
        <v>1232</v>
      </c>
      <c r="C37" t="s">
        <v>388</v>
      </c>
      <c r="D37" t="s">
        <v>1730</v>
      </c>
      <c r="E37" s="1">
        <v>849045.86475670454</v>
      </c>
      <c r="F37" s="1">
        <v>57586.251432810648</v>
      </c>
      <c r="G37" s="1">
        <v>290748.42372609978</v>
      </c>
      <c r="H37" s="1">
        <v>344114.54</v>
      </c>
      <c r="I37" s="1">
        <v>13.666666666666666</v>
      </c>
      <c r="J37" s="2">
        <v>0.17252112178945125</v>
      </c>
      <c r="K37" s="1">
        <v>441176</v>
      </c>
      <c r="L37" s="1">
        <v>441176</v>
      </c>
      <c r="M37" s="1">
        <v>849045.86475670454</v>
      </c>
      <c r="N37" s="1">
        <v>0</v>
      </c>
      <c r="O37" s="7">
        <v>0.53187107325275007</v>
      </c>
      <c r="P37" s="4">
        <v>1.0539153772593934</v>
      </c>
      <c r="Q37" s="1">
        <f>Scenario[[#This Row],[Electricity GHG 
kg CO2e]]+(Scenario[[#This Row],[Non-Electric GHG 
kg CO2e]]*(1-Q$3))+((Scenario[[#This Row],[Non-Electric Vehicle Miles]]*Q$3)*Scenario[[#This Row],[Typical kWh per Vehicle Mile]]*(Scenario[[#This Row],[eGRID Subregion Electricity Emissions Rate 
kg CO2 per kWh]]))</f>
        <v>698609.38072601613</v>
      </c>
      <c r="R37" s="1">
        <f>((Scenario[[#This Row],[Electricity GHG 
kg CO2e]])*(1-R$3))+(Scenario[[#This Row],[Non-Electric GHG 
kg CO2e]]*(1-Q$3))+(((Scenario[[#This Row],[Non-Electric Vehicle Miles]]*Q$3)*Scenario[[#This Row],[Typical kWh per Vehicle Mile]]*(Scenario[[#This Row],[eGRID Subregion Electricity Emissions Rate 
kg CO2 per kWh]]))*(1-R$3))</f>
        <v>683153.13518639421</v>
      </c>
      <c r="S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702647.83772070357</v>
      </c>
      <c r="T37" s="1">
        <f>Scenario[[#This Row],[Transportation Efficiency Emissions Savings 
kg CO2e]]*(1+S$3)</f>
        <v>71982.814291013317</v>
      </c>
      <c r="U37" s="1">
        <f>Scenario[[#This Row],[Land Use Efficiency Emissions Savings 
kg CO2e]]*(1+S$3)</f>
        <v>363435.52965762472</v>
      </c>
    </row>
    <row r="38" spans="1:21" x14ac:dyDescent="0.25">
      <c r="A38" t="s">
        <v>1231</v>
      </c>
      <c r="B38" t="s">
        <v>1232</v>
      </c>
      <c r="C38" t="s">
        <v>388</v>
      </c>
      <c r="D38" t="s">
        <v>38</v>
      </c>
      <c r="E38" s="1">
        <v>43536.636458200002</v>
      </c>
      <c r="F38" s="1">
        <v>173800.45075775316</v>
      </c>
      <c r="G38" s="1">
        <v>877504.71411846182</v>
      </c>
      <c r="H38" s="1">
        <v>1038568.42</v>
      </c>
      <c r="I38" s="1">
        <v>24</v>
      </c>
      <c r="J38" s="2">
        <v>0.14577626466790186</v>
      </c>
      <c r="K38" s="1">
        <v>15096</v>
      </c>
      <c r="L38" s="1">
        <v>15096</v>
      </c>
      <c r="M38" s="1">
        <v>43536.636458200002</v>
      </c>
      <c r="N38" s="1">
        <v>0</v>
      </c>
      <c r="O38" s="7">
        <v>0.53187107325275007</v>
      </c>
      <c r="P38" s="4">
        <v>2.3391780324537761</v>
      </c>
      <c r="Q38" s="1">
        <f>Scenario[[#This Row],[Electricity GHG 
kg CO2e]]+(Scenario[[#This Row],[Non-Electric GHG 
kg CO2e]]*(1-Q$3))+((Scenario[[#This Row],[Non-Electric Vehicle Miles]]*Q$3)*Scenario[[#This Row],[Typical kWh per Vehicle Mile]]*(Scenario[[#This Row],[eGRID Subregion Electricity Emissions Rate 
kg CO2 per kWh]]))</f>
        <v>37347.865970724786</v>
      </c>
      <c r="R38" s="1">
        <f>((Scenario[[#This Row],[Electricity GHG 
kg CO2e]])*(1-R$3))+(Scenario[[#This Row],[Non-Electric GHG 
kg CO2e]]*(1-Q$3))+(((Scenario[[#This Row],[Non-Electric Vehicle Miles]]*Q$3)*Scenario[[#This Row],[Typical kWh per Vehicle Mile]]*(Scenario[[#This Row],[eGRID Subregion Electricity Emissions Rate 
kg CO2 per kWh]]))*(1-R$3))</f>
        <v>36174.018813956092</v>
      </c>
      <c r="S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88021.629611326047</v>
      </c>
      <c r="T38" s="1">
        <f>Scenario[[#This Row],[Transportation Efficiency Emissions Savings 
kg CO2e]]*(1+S$3)</f>
        <v>217250.56344719144</v>
      </c>
      <c r="U38" s="1">
        <f>Scenario[[#This Row],[Land Use Efficiency Emissions Savings 
kg CO2e]]*(1+S$3)</f>
        <v>1096880.8926480773</v>
      </c>
    </row>
    <row r="39" spans="1:21" x14ac:dyDescent="0.25">
      <c r="A39" t="s">
        <v>1113</v>
      </c>
      <c r="B39" t="s">
        <v>1114</v>
      </c>
      <c r="C39" t="s">
        <v>388</v>
      </c>
      <c r="D39" t="s">
        <v>1730</v>
      </c>
      <c r="E39" s="1">
        <v>126381.18305666665</v>
      </c>
      <c r="F39" s="1">
        <v>25533.498382447604</v>
      </c>
      <c r="G39" s="1">
        <v>129408.84716225415</v>
      </c>
      <c r="H39" s="1">
        <v>152578.92000000001</v>
      </c>
      <c r="I39" s="1">
        <v>14.285714285714286</v>
      </c>
      <c r="J39" s="2">
        <v>0.18519427798585103</v>
      </c>
      <c r="K39" s="1">
        <v>94196</v>
      </c>
      <c r="L39" s="1">
        <v>94196</v>
      </c>
      <c r="M39" s="1">
        <v>126381.18305666665</v>
      </c>
      <c r="N39" s="1">
        <v>0</v>
      </c>
      <c r="O39" s="7">
        <v>0.38932059913285</v>
      </c>
      <c r="P39" s="4">
        <v>1.0539153772593934</v>
      </c>
      <c r="Q39" s="1">
        <f>Scenario[[#This Row],[Electricity GHG 
kg CO2e]]+(Scenario[[#This Row],[Non-Electric GHG 
kg CO2e]]*(1-Q$3))+((Scenario[[#This Row],[Non-Electric Vehicle Miles]]*Q$3)*Scenario[[#This Row],[Typical kWh per Vehicle Mile]]*(Scenario[[#This Row],[eGRID Subregion Electricity Emissions Rate 
kg CO2 per kWh]]))</f>
        <v>104448.30023342322</v>
      </c>
      <c r="R39" s="1">
        <f>((Scenario[[#This Row],[Electricity GHG 
kg CO2e]])*(1-R$3))+(Scenario[[#This Row],[Non-Electric GHG 
kg CO2e]]*(1-Q$3))+(((Scenario[[#This Row],[Non-Electric Vehicle Miles]]*Q$3)*Scenario[[#This Row],[Typical kWh per Vehicle Mile]]*(Scenario[[#This Row],[eGRID Subregion Electricity Emissions Rate 
kg CO2 per kWh]]))*(1-R$3))</f>
        <v>102032.6969981924</v>
      </c>
      <c r="S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107817.24575762487</v>
      </c>
      <c r="T39" s="1">
        <f>Scenario[[#This Row],[Transportation Efficiency Emissions Savings 
kg CO2e]]*(1+S$3)</f>
        <v>31916.872978059506</v>
      </c>
      <c r="U39" s="1">
        <f>Scenario[[#This Row],[Land Use Efficiency Emissions Savings 
kg CO2e]]*(1+S$3)</f>
        <v>161761.05895281769</v>
      </c>
    </row>
    <row r="40" spans="1:21" x14ac:dyDescent="0.25">
      <c r="A40" t="s">
        <v>1113</v>
      </c>
      <c r="B40" t="s">
        <v>1114</v>
      </c>
      <c r="C40" t="s">
        <v>388</v>
      </c>
      <c r="D40" t="s">
        <v>38</v>
      </c>
      <c r="E40" s="1">
        <v>362623.21022130002</v>
      </c>
      <c r="F40" s="1">
        <v>104855.25985705561</v>
      </c>
      <c r="G40" s="1">
        <v>531427.30752194836</v>
      </c>
      <c r="H40" s="1">
        <v>626576.98</v>
      </c>
      <c r="I40" s="1">
        <v>26.5</v>
      </c>
      <c r="J40" s="2">
        <v>0.16385936186908004</v>
      </c>
      <c r="K40" s="1">
        <v>125753</v>
      </c>
      <c r="L40" s="1">
        <v>125753</v>
      </c>
      <c r="M40" s="1">
        <v>362623.21022130002</v>
      </c>
      <c r="N40" s="1">
        <v>0</v>
      </c>
      <c r="O40" s="7">
        <v>0.38932059913285</v>
      </c>
      <c r="P40" s="4">
        <v>2.3391780324537761</v>
      </c>
      <c r="Q40" s="1">
        <f>Scenario[[#This Row],[Electricity GHG 
kg CO2e]]+(Scenario[[#This Row],[Non-Electric GHG 
kg CO2e]]*(1-Q$3))+((Scenario[[#This Row],[Non-Electric Vehicle Miles]]*Q$3)*Scenario[[#This Row],[Typical kWh per Vehicle Mile]]*(Scenario[[#This Row],[eGRID Subregion Electricity Emissions Rate 
kg CO2 per kWh]]))</f>
        <v>300597.91362836189</v>
      </c>
      <c r="R40" s="1">
        <f>((Scenario[[#This Row],[Electricity GHG 
kg CO2e]])*(1-R$3))+(Scenario[[#This Row],[Non-Electric GHG 
kg CO2e]]*(1-Q$3))+(((Scenario[[#This Row],[Non-Electric Vehicle Miles]]*Q$3)*Scenario[[#This Row],[Typical kWh per Vehicle Mile]]*(Scenario[[#This Row],[eGRID Subregion Electricity Emissions Rate 
kg CO2 per kWh]]))*(1-R$3))</f>
        <v>293440.28713776515</v>
      </c>
      <c r="S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321026.99971330276</v>
      </c>
      <c r="T40" s="1">
        <f>Scenario[[#This Row],[Transportation Efficiency Emissions Savings 
kg CO2e]]*(1+S$3)</f>
        <v>131069.07482131952</v>
      </c>
      <c r="U40" s="1">
        <f>Scenario[[#This Row],[Land Use Efficiency Emissions Savings 
kg CO2e]]*(1+S$3)</f>
        <v>664284.13440243551</v>
      </c>
    </row>
    <row r="41" spans="1:21" x14ac:dyDescent="0.25">
      <c r="A41" t="s">
        <v>1592</v>
      </c>
      <c r="B41" t="s">
        <v>1593</v>
      </c>
      <c r="C41" t="s">
        <v>388</v>
      </c>
      <c r="D41" t="s">
        <v>1730</v>
      </c>
      <c r="E41" s="1">
        <v>552819.4353908333</v>
      </c>
      <c r="F41" s="1">
        <v>114893.70916135202</v>
      </c>
      <c r="G41" s="1">
        <v>579514.61115160165</v>
      </c>
      <c r="H41" s="1">
        <v>686563.11</v>
      </c>
      <c r="I41" s="1">
        <v>12.909090909090908</v>
      </c>
      <c r="J41" s="2">
        <v>0.13930256676455349</v>
      </c>
      <c r="K41" s="1">
        <v>412039</v>
      </c>
      <c r="L41" s="1">
        <v>412039</v>
      </c>
      <c r="M41" s="1">
        <v>552819.4353908333</v>
      </c>
      <c r="N41" s="1">
        <v>0</v>
      </c>
      <c r="O41" s="7">
        <v>0.53187107325275007</v>
      </c>
      <c r="P41" s="4">
        <v>1.0539153772593934</v>
      </c>
      <c r="Q41" s="1">
        <f>Scenario[[#This Row],[Electricity GHG 
kg CO2e]]+(Scenario[[#This Row],[Non-Electric GHG 
kg CO2e]]*(1-Q$3))+((Scenario[[#This Row],[Non-Electric Vehicle Miles]]*Q$3)*Scenario[[#This Row],[Typical kWh per Vehicle Mile]]*(Scenario[[#This Row],[eGRID Subregion Electricity Emissions Rate 
kg CO2 per kWh]]))</f>
        <v>472356.39346789214</v>
      </c>
      <c r="R41" s="1">
        <f>((Scenario[[#This Row],[Electricity GHG 
kg CO2e]])*(1-R$3))+(Scenario[[#This Row],[Non-Electric GHG 
kg CO2e]]*(1-Q$3))+(((Scenario[[#This Row],[Non-Electric Vehicle Miles]]*Q$3)*Scenario[[#This Row],[Typical kWh per Vehicle Mile]]*(Scenario[[#This Row],[eGRID Subregion Electricity Emissions Rate 
kg CO2 per kWh]]))*(1-R$3))</f>
        <v>457920.9392367003</v>
      </c>
      <c r="S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487474.30766306841</v>
      </c>
      <c r="T41" s="1">
        <f>Scenario[[#This Row],[Transportation Efficiency Emissions Savings 
kg CO2e]]*(1+S$3)</f>
        <v>143617.13645169002</v>
      </c>
      <c r="U41" s="1">
        <f>Scenario[[#This Row],[Land Use Efficiency Emissions Savings 
kg CO2e]]*(1+S$3)</f>
        <v>724393.26393950207</v>
      </c>
    </row>
    <row r="42" spans="1:21" x14ac:dyDescent="0.25">
      <c r="A42" t="s">
        <v>1160</v>
      </c>
      <c r="B42" t="s">
        <v>1161</v>
      </c>
      <c r="C42" t="s">
        <v>388</v>
      </c>
      <c r="D42" t="s">
        <v>1730</v>
      </c>
      <c r="E42" s="1">
        <v>316072.56566416664</v>
      </c>
      <c r="F42" s="1">
        <v>25036.737960966308</v>
      </c>
      <c r="G42" s="1">
        <v>125928.67755385918</v>
      </c>
      <c r="H42" s="1">
        <v>149610.46</v>
      </c>
      <c r="I42" s="1">
        <v>11.142857142857142</v>
      </c>
      <c r="J42" s="2">
        <v>0.2258997870581759</v>
      </c>
      <c r="K42" s="1">
        <v>235583</v>
      </c>
      <c r="L42" s="1">
        <v>235583</v>
      </c>
      <c r="M42" s="1">
        <v>316072.56566416664</v>
      </c>
      <c r="N42" s="1">
        <v>0</v>
      </c>
      <c r="O42" s="7">
        <v>0.38932059913285</v>
      </c>
      <c r="P42" s="4">
        <v>1.0539153772593934</v>
      </c>
      <c r="Q42" s="1">
        <f>Scenario[[#This Row],[Electricity GHG 
kg CO2e]]+(Scenario[[#This Row],[Non-Electric GHG 
kg CO2e]]*(1-Q$3))+((Scenario[[#This Row],[Non-Electric Vehicle Miles]]*Q$3)*Scenario[[#This Row],[Typical kWh per Vehicle Mile]]*(Scenario[[#This Row],[eGRID Subregion Electricity Emissions Rate 
kg CO2 per kWh]]))</f>
        <v>261219.99633039514</v>
      </c>
      <c r="R42" s="1">
        <f>((Scenario[[#This Row],[Electricity GHG 
kg CO2e]])*(1-R$3))+(Scenario[[#This Row],[Non-Electric GHG 
kg CO2e]]*(1-Q$3))+(((Scenario[[#This Row],[Non-Electric Vehicle Miles]]*Q$3)*Scenario[[#This Row],[Typical kWh per Vehicle Mile]]*(Scenario[[#This Row],[eGRID Subregion Electricity Emissions Rate 
kg CO2 per kWh]]))*(1-R$3))</f>
        <v>255178.60330982759</v>
      </c>
      <c r="S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262450.29920086655</v>
      </c>
      <c r="T42" s="1">
        <f>Scenario[[#This Row],[Transportation Efficiency Emissions Savings 
kg CO2e]]*(1+S$3)</f>
        <v>31295.922451207884</v>
      </c>
      <c r="U42" s="1">
        <f>Scenario[[#This Row],[Land Use Efficiency Emissions Savings 
kg CO2e]]*(1+S$3)</f>
        <v>157410.84694232396</v>
      </c>
    </row>
    <row r="43" spans="1:21" x14ac:dyDescent="0.25">
      <c r="A43" t="s">
        <v>1160</v>
      </c>
      <c r="B43" t="s">
        <v>1161</v>
      </c>
      <c r="C43" t="s">
        <v>388</v>
      </c>
      <c r="D43" t="s">
        <v>38</v>
      </c>
      <c r="E43" s="1">
        <v>209505.40496330001</v>
      </c>
      <c r="F43" s="1">
        <v>49832.653064376471</v>
      </c>
      <c r="G43" s="1">
        <v>250646.07494717714</v>
      </c>
      <c r="H43" s="1">
        <v>297781.84999999998</v>
      </c>
      <c r="I43" s="1">
        <v>26.5</v>
      </c>
      <c r="J43" s="2">
        <v>6.8064562875672197E-2</v>
      </c>
      <c r="K43" s="1">
        <v>72653</v>
      </c>
      <c r="L43" s="1">
        <v>72653</v>
      </c>
      <c r="M43" s="1">
        <v>209505.40496330001</v>
      </c>
      <c r="N43" s="1">
        <v>0</v>
      </c>
      <c r="O43" s="7">
        <v>0.38932059913285</v>
      </c>
      <c r="P43" s="4">
        <v>2.3391780324537761</v>
      </c>
      <c r="Q43" s="1">
        <f>Scenario[[#This Row],[Electricity GHG 
kg CO2e]]+(Scenario[[#This Row],[Non-Electric GHG 
kg CO2e]]*(1-Q$3))+((Scenario[[#This Row],[Non-Electric Vehicle Miles]]*Q$3)*Scenario[[#This Row],[Typical kWh per Vehicle Mile]]*(Scenario[[#This Row],[eGRID Subregion Electricity Emissions Rate 
kg CO2 per kWh]]))</f>
        <v>173670.14737181371</v>
      </c>
      <c r="R43" s="1">
        <f>((Scenario[[#This Row],[Electricity GHG 
kg CO2e]])*(1-R$3))+(Scenario[[#This Row],[Non-Electric GHG 
kg CO2e]]*(1-Q$3))+(((Scenario[[#This Row],[Non-Electric Vehicle Miles]]*Q$3)*Scenario[[#This Row],[Typical kWh per Vehicle Mile]]*(Scenario[[#This Row],[eGRID Subregion Electricity Emissions Rate 
kg CO2 per kWh]]))*(1-R$3))</f>
        <v>169534.87395947904</v>
      </c>
      <c r="S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182645.63342822035</v>
      </c>
      <c r="T43" s="1">
        <f>Scenario[[#This Row],[Transportation Efficiency Emissions Savings 
kg CO2e]]*(1+S$3)</f>
        <v>62290.816330470589</v>
      </c>
      <c r="U43" s="1">
        <f>Scenario[[#This Row],[Land Use Efficiency Emissions Savings 
kg CO2e]]*(1+S$3)</f>
        <v>313307.59368397144</v>
      </c>
    </row>
    <row r="44" spans="1:21" x14ac:dyDescent="0.25">
      <c r="A44" t="s">
        <v>1215</v>
      </c>
      <c r="B44" t="s">
        <v>1216</v>
      </c>
      <c r="C44" t="s">
        <v>388</v>
      </c>
      <c r="D44" t="s">
        <v>1730</v>
      </c>
      <c r="E44" s="1">
        <v>203439.54901916668</v>
      </c>
      <c r="F44" s="1">
        <v>21979.413742403278</v>
      </c>
      <c r="G44" s="1">
        <v>110145.28164276812</v>
      </c>
      <c r="H44" s="1">
        <v>131341</v>
      </c>
      <c r="I44" s="1">
        <v>14.403846153846153</v>
      </c>
      <c r="J44" s="2">
        <v>5.2056148394777672E-2</v>
      </c>
      <c r="K44" s="1">
        <v>932439</v>
      </c>
      <c r="L44" s="1">
        <v>932439</v>
      </c>
      <c r="M44" s="1">
        <v>203439.54901916668</v>
      </c>
      <c r="N44" s="1">
        <v>0</v>
      </c>
      <c r="O44" s="7">
        <v>0.53187107325275007</v>
      </c>
      <c r="P44" s="4">
        <v>1.0539153772593934</v>
      </c>
      <c r="Q44" s="1">
        <f>Scenario[[#This Row],[Electricity GHG 
kg CO2e]]+(Scenario[[#This Row],[Non-Electric GHG 
kg CO2e]]*(1-Q$3))+((Scenario[[#This Row],[Non-Electric Vehicle Miles]]*Q$3)*Scenario[[#This Row],[Typical kWh per Vehicle Mile]]*(Scenario[[#This Row],[eGRID Subregion Electricity Emissions Rate 
kg CO2 per kWh]]))</f>
        <v>283248.65676609316</v>
      </c>
      <c r="R44" s="1">
        <f>((Scenario[[#This Row],[Electricity GHG 
kg CO2e]])*(1-R$3))+(Scenario[[#This Row],[Non-Electric GHG 
kg CO2e]]*(1-Q$3))+(((Scenario[[#This Row],[Non-Electric Vehicle Miles]]*Q$3)*Scenario[[#This Row],[Typical kWh per Vehicle Mile]]*(Scenario[[#This Row],[eGRID Subregion Electricity Emissions Rate 
kg CO2 per kWh]]))*(1-R$3))</f>
        <v>250581.40801566362</v>
      </c>
      <c r="S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251806.64546948244</v>
      </c>
      <c r="T44" s="1">
        <f>Scenario[[#This Row],[Transportation Efficiency Emissions Savings 
kg CO2e]]*(1+S$3)</f>
        <v>27474.267178004098</v>
      </c>
      <c r="U44" s="1">
        <f>Scenario[[#This Row],[Land Use Efficiency Emissions Savings 
kg CO2e]]*(1+S$3)</f>
        <v>137681.60205346014</v>
      </c>
    </row>
    <row r="45" spans="1:21" x14ac:dyDescent="0.25">
      <c r="A45" t="s">
        <v>1215</v>
      </c>
      <c r="B45" t="s">
        <v>1216</v>
      </c>
      <c r="C45" t="s">
        <v>388</v>
      </c>
      <c r="D45" t="s">
        <v>38</v>
      </c>
      <c r="E45" s="1">
        <v>988961.8923153223</v>
      </c>
      <c r="F45" s="1">
        <v>253362.94304952206</v>
      </c>
      <c r="G45" s="1">
        <v>1269675.9361780337</v>
      </c>
      <c r="H45" s="1">
        <v>1514005</v>
      </c>
      <c r="I45" s="1">
        <v>35</v>
      </c>
      <c r="J45" s="2">
        <v>7.1664533462587832E-2</v>
      </c>
      <c r="K45" s="1">
        <v>24365</v>
      </c>
      <c r="L45" s="1">
        <v>24365</v>
      </c>
      <c r="M45" s="1">
        <v>988961.8923153223</v>
      </c>
      <c r="N45" s="1">
        <v>0</v>
      </c>
      <c r="O45" s="7">
        <v>0.53187107325275007</v>
      </c>
      <c r="P45" s="4">
        <v>2.3391780324537761</v>
      </c>
      <c r="Q45" s="1">
        <f>Scenario[[#This Row],[Electricity GHG 
kg CO2e]]+(Scenario[[#This Row],[Non-Electric GHG 
kg CO2e]]*(1-Q$3))+((Scenario[[#This Row],[Non-Electric Vehicle Miles]]*Q$3)*Scenario[[#This Row],[Typical kWh per Vehicle Mile]]*(Scenario[[#This Row],[eGRID Subregion Electricity Emissions Rate 
kg CO2 per kWh]]))</f>
        <v>749299.79389856616</v>
      </c>
      <c r="R45" s="1">
        <f>((Scenario[[#This Row],[Electricity GHG 
kg CO2e]])*(1-R$3))+(Scenario[[#This Row],[Non-Electric GHG 
kg CO2e]]*(1-Q$3))+(((Scenario[[#This Row],[Non-Electric Vehicle Miles]]*Q$3)*Scenario[[#This Row],[Typical kWh per Vehicle Mile]]*(Scenario[[#This Row],[eGRID Subregion Electricity Emissions Rate 
kg CO2 per kWh]]))*(1-R$3))</f>
        <v>747405.2002330476</v>
      </c>
      <c r="S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1410871.6539745592</v>
      </c>
      <c r="T45" s="1">
        <f>Scenario[[#This Row],[Transportation Efficiency Emissions Savings 
kg CO2e]]*(1+S$3)</f>
        <v>316703.67881190259</v>
      </c>
      <c r="U45" s="1">
        <f>Scenario[[#This Row],[Land Use Efficiency Emissions Savings 
kg CO2e]]*(1+S$3)</f>
        <v>1587094.9202225422</v>
      </c>
    </row>
    <row r="46" spans="1:21" x14ac:dyDescent="0.25">
      <c r="A46" t="s">
        <v>836</v>
      </c>
      <c r="B46" t="s">
        <v>608</v>
      </c>
      <c r="C46" t="s">
        <v>388</v>
      </c>
      <c r="D46" t="s">
        <v>1730</v>
      </c>
      <c r="E46" s="1">
        <v>85055.269263333321</v>
      </c>
      <c r="F46" s="1">
        <v>28674.78017613617</v>
      </c>
      <c r="G46" s="1">
        <v>147044.7296886885</v>
      </c>
      <c r="H46" s="1">
        <v>171350.08</v>
      </c>
      <c r="I46" s="1">
        <v>9</v>
      </c>
      <c r="J46" s="2">
        <v>0.33570014066681553</v>
      </c>
      <c r="K46" s="1">
        <v>63388</v>
      </c>
      <c r="L46" s="1">
        <v>63388</v>
      </c>
      <c r="M46" s="1">
        <v>85055.269263333321</v>
      </c>
      <c r="N46" s="1">
        <v>0</v>
      </c>
      <c r="O46" s="7">
        <v>0.53187107325275007</v>
      </c>
      <c r="P46" s="4">
        <v>1.0539153772593934</v>
      </c>
      <c r="Q46" s="1">
        <f>Scenario[[#This Row],[Electricity GHG 
kg CO2e]]+(Scenario[[#This Row],[Non-Electric GHG 
kg CO2e]]*(1-Q$3))+((Scenario[[#This Row],[Non-Electric Vehicle Miles]]*Q$3)*Scenario[[#This Row],[Typical kWh per Vehicle Mile]]*(Scenario[[#This Row],[eGRID Subregion Electricity Emissions Rate 
kg CO2 per kWh]]))</f>
        <v>72674.441885896944</v>
      </c>
      <c r="R46" s="1">
        <f>((Scenario[[#This Row],[Electricity GHG 
kg CO2e]])*(1-R$3))+(Scenario[[#This Row],[Non-Electric GHG 
kg CO2e]]*(1-Q$3))+(((Scenario[[#This Row],[Non-Electric Vehicle Miles]]*Q$3)*Scenario[[#This Row],[Typical kWh per Vehicle Mile]]*(Scenario[[#This Row],[eGRID Subregion Electricity Emissions Rate 
kg CO2 per kWh]]))*(1-R$3))</f>
        <v>70453.694401297704</v>
      </c>
      <c r="S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81034.25133457451</v>
      </c>
      <c r="T46" s="1">
        <f>Scenario[[#This Row],[Transportation Efficiency Emissions Savings 
kg CO2e]]*(1+S$3)</f>
        <v>35843.475220170214</v>
      </c>
      <c r="U46" s="1">
        <f>Scenario[[#This Row],[Land Use Efficiency Emissions Savings 
kg CO2e]]*(1+S$3)</f>
        <v>183805.91211086063</v>
      </c>
    </row>
    <row r="47" spans="1:21" x14ac:dyDescent="0.25">
      <c r="A47" t="s">
        <v>836</v>
      </c>
      <c r="B47" t="s">
        <v>608</v>
      </c>
      <c r="C47" t="s">
        <v>388</v>
      </c>
      <c r="D47" t="s">
        <v>38</v>
      </c>
      <c r="E47" s="1">
        <v>1575833.1403466999</v>
      </c>
      <c r="F47" s="1">
        <v>1108689.9202520396</v>
      </c>
      <c r="G47" s="1">
        <v>5685379.578522793</v>
      </c>
      <c r="H47" s="1">
        <v>6625128.6100000003</v>
      </c>
      <c r="I47" s="1">
        <v>37.57692307692308</v>
      </c>
      <c r="J47" s="2">
        <v>0.3162154214134606</v>
      </c>
      <c r="K47" s="1">
        <v>546475</v>
      </c>
      <c r="L47" s="1">
        <v>546475</v>
      </c>
      <c r="M47" s="1">
        <v>1575833.1403466999</v>
      </c>
      <c r="N47" s="1">
        <v>0</v>
      </c>
      <c r="O47" s="7">
        <v>0.53187107325275007</v>
      </c>
      <c r="P47" s="4">
        <v>2.3391780324537761</v>
      </c>
      <c r="Q47" s="1">
        <f>Scenario[[#This Row],[Electricity GHG 
kg CO2e]]+(Scenario[[#This Row],[Non-Electric GHG 
kg CO2e]]*(1-Q$3))+((Scenario[[#This Row],[Non-Electric Vehicle Miles]]*Q$3)*Scenario[[#This Row],[Typical kWh per Vehicle Mile]]*(Scenario[[#This Row],[eGRID Subregion Electricity Emissions Rate 
kg CO2 per kWh]]))</f>
        <v>1351847.8613530754</v>
      </c>
      <c r="R47" s="1">
        <f>((Scenario[[#This Row],[Electricity GHG 
kg CO2e]])*(1-R$3))+(Scenario[[#This Row],[Non-Electric GHG 
kg CO2e]]*(1-Q$3))+(((Scenario[[#This Row],[Non-Electric Vehicle Miles]]*Q$3)*Scenario[[#This Row],[Typical kWh per Vehicle Mile]]*(Scenario[[#This Row],[eGRID Subregion Electricity Emissions Rate 
kg CO2 per kWh]]))*(1-R$3))</f>
        <v>1309354.6098298128</v>
      </c>
      <c r="S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1520572.2007157104</v>
      </c>
      <c r="T47" s="1">
        <f>Scenario[[#This Row],[Transportation Efficiency Emissions Savings 
kg CO2e]]*(1+S$3)</f>
        <v>1385862.4003150496</v>
      </c>
      <c r="U47" s="1">
        <f>Scenario[[#This Row],[Land Use Efficiency Emissions Savings 
kg CO2e]]*(1+S$3)</f>
        <v>7106724.4731534915</v>
      </c>
    </row>
    <row r="48" spans="1:21" x14ac:dyDescent="0.25">
      <c r="A48" t="s">
        <v>732</v>
      </c>
      <c r="B48" t="s">
        <v>733</v>
      </c>
      <c r="C48" t="s">
        <v>107</v>
      </c>
      <c r="D48" t="s">
        <v>38</v>
      </c>
      <c r="E48" s="1">
        <v>255902.75305433333</v>
      </c>
      <c r="F48" s="1">
        <v>32813.070307038106</v>
      </c>
      <c r="G48" s="1">
        <v>163259.62862302555</v>
      </c>
      <c r="H48" s="1">
        <v>196079</v>
      </c>
      <c r="I48" s="1">
        <v>23.666666666666668</v>
      </c>
      <c r="J48" s="2">
        <v>8.3893922080826314E-2</v>
      </c>
      <c r="K48" s="1">
        <v>104022</v>
      </c>
      <c r="L48" s="1">
        <v>104022</v>
      </c>
      <c r="M48" s="1">
        <v>255902.75305433333</v>
      </c>
      <c r="N48" s="1">
        <v>0</v>
      </c>
      <c r="O48" s="7">
        <v>0.46603259433962002</v>
      </c>
      <c r="P48" s="4">
        <v>2.3391780324537761</v>
      </c>
      <c r="Q48" s="60">
        <f>Scenario[[#This Row],[Electricity GHG 
kg CO2e]]+(Scenario[[#This Row],[Non-Electric GHG 
kg CO2e]]*(1-Q$3))+((Scenario[[#This Row],[Non-Electric Vehicle Miles]]*Q$3)*Scenario[[#This Row],[Typical kWh per Vehicle Mile]]*(Scenario[[#This Row],[eGRID Subregion Electricity Emissions Rate 
kg CO2 per kWh]]))</f>
        <v>220276.52390764267</v>
      </c>
      <c r="R48" s="61">
        <f>((Scenario[[#This Row],[Electricity GHG 
kg CO2e]])*(1-R$3))+(Scenario[[#This Row],[Non-Electric GHG 
kg CO2e]]*(1-Q$3))+(((Scenario[[#This Row],[Non-Electric Vehicle Miles]]*Q$3)*Scenario[[#This Row],[Typical kWh per Vehicle Mile]]*(Scenario[[#This Row],[eGRID Subregion Electricity Emissions Rate 
kg CO2 per kWh]]))*(1-R$3))</f>
        <v>213189.1591284195</v>
      </c>
      <c r="S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221679.08524360371</v>
      </c>
      <c r="T48" s="61">
        <f>Scenario[[#This Row],[Transportation Efficiency Emissions Savings 
kg CO2e]]*(1+S$3)</f>
        <v>41016.337883797634</v>
      </c>
      <c r="U48" s="61">
        <f>Scenario[[#This Row],[Land Use Efficiency Emissions Savings 
kg CO2e]]*(1+S$3)</f>
        <v>204074.53577878192</v>
      </c>
    </row>
    <row r="49" spans="1:21" x14ac:dyDescent="0.25">
      <c r="A49" t="s">
        <v>732</v>
      </c>
      <c r="B49" t="s">
        <v>733</v>
      </c>
      <c r="C49" t="s">
        <v>107</v>
      </c>
      <c r="D49" t="s">
        <v>1730</v>
      </c>
      <c r="E49" s="1">
        <v>684010.59484656667</v>
      </c>
      <c r="F49" s="1">
        <v>53834.594553689749</v>
      </c>
      <c r="G49" s="1">
        <v>267851.06762841926</v>
      </c>
      <c r="H49" s="1">
        <v>321696</v>
      </c>
      <c r="I49" s="1">
        <v>11.7</v>
      </c>
      <c r="J49" s="2">
        <v>9.8060867201103519E-2</v>
      </c>
      <c r="K49" s="1">
        <v>317945</v>
      </c>
      <c r="L49" s="1">
        <v>317945</v>
      </c>
      <c r="M49" s="1">
        <v>684010.59484656667</v>
      </c>
      <c r="N49" s="1">
        <v>0</v>
      </c>
      <c r="O49" s="7">
        <v>0.46603259433962002</v>
      </c>
      <c r="P49" s="4">
        <v>1.0539153772593934</v>
      </c>
      <c r="Q49" s="1">
        <f>Scenario[[#This Row],[Electricity GHG 
kg CO2e]]+(Scenario[[#This Row],[Non-Electric GHG 
kg CO2e]]*(1-Q$3))+((Scenario[[#This Row],[Non-Electric Vehicle Miles]]*Q$3)*Scenario[[#This Row],[Typical kWh per Vehicle Mile]]*(Scenario[[#This Row],[eGRID Subregion Electricity Emissions Rate 
kg CO2 per kWh]]))</f>
        <v>552048.32663935958</v>
      </c>
      <c r="R49" s="1">
        <f>((Scenario[[#This Row],[Electricity GHG 
kg CO2e]])*(1-R$3))+(Scenario[[#This Row],[Non-Electric GHG 
kg CO2e]]*(1-Q$3))+(((Scenario[[#This Row],[Non-Electric Vehicle Miles]]*Q$3)*Scenario[[#This Row],[Typical kWh per Vehicle Mile]]*(Scenario[[#This Row],[eGRID Subregion Electricity Emissions Rate 
kg CO2 per kWh]]))*(1-R$3))</f>
        <v>542288.23151325085</v>
      </c>
      <c r="S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565736.34910883114</v>
      </c>
      <c r="T49" s="1">
        <f>Scenario[[#This Row],[Transportation Efficiency Emissions Savings 
kg CO2e]]*(1+S$3)</f>
        <v>67293.24319211219</v>
      </c>
      <c r="U49" s="1">
        <f>Scenario[[#This Row],[Land Use Efficiency Emissions Savings 
kg CO2e]]*(1+S$3)</f>
        <v>334813.83453552407</v>
      </c>
    </row>
    <row r="50" spans="1:21" x14ac:dyDescent="0.25">
      <c r="A50" t="s">
        <v>1649</v>
      </c>
      <c r="B50" t="s">
        <v>423</v>
      </c>
      <c r="C50" t="s">
        <v>107</v>
      </c>
      <c r="D50" t="s">
        <v>1730</v>
      </c>
      <c r="E50" s="1">
        <v>202076.64555499997</v>
      </c>
      <c r="F50" s="1">
        <v>16333.990587409982</v>
      </c>
      <c r="G50" s="1">
        <v>81257.244256182632</v>
      </c>
      <c r="H50" s="1">
        <v>97606</v>
      </c>
      <c r="I50" s="1">
        <v>9.3333333333333339</v>
      </c>
      <c r="J50" s="2">
        <v>0.12602778638570394</v>
      </c>
      <c r="K50" s="1">
        <v>103542</v>
      </c>
      <c r="L50" s="1">
        <v>103542</v>
      </c>
      <c r="M50" s="1">
        <v>202076.64555499997</v>
      </c>
      <c r="N50" s="1">
        <v>0</v>
      </c>
      <c r="O50" s="7">
        <v>0.46603259433962002</v>
      </c>
      <c r="P50" s="4">
        <v>1.0539153772593934</v>
      </c>
      <c r="Q50" s="1">
        <f>Scenario[[#This Row],[Electricity GHG 
kg CO2e]]+(Scenario[[#This Row],[Non-Electric GHG 
kg CO2e]]*(1-Q$3))+((Scenario[[#This Row],[Non-Electric Vehicle Miles]]*Q$3)*Scenario[[#This Row],[Typical kWh per Vehicle Mile]]*(Scenario[[#This Row],[eGRID Subregion Electricity Emissions Rate 
kg CO2 per kWh]]))</f>
        <v>164271.37832464266</v>
      </c>
      <c r="R50" s="1">
        <f>((Scenario[[#This Row],[Electricity GHG 
kg CO2e]])*(1-R$3))+(Scenario[[#This Row],[Non-Electric GHG 
kg CO2e]]*(1-Q$3))+(((Scenario[[#This Row],[Non-Electric Vehicle Miles]]*Q$3)*Scenario[[#This Row],[Typical kWh per Vehicle Mile]]*(Scenario[[#This Row],[eGRID Subregion Electricity Emissions Rate 
kg CO2 per kWh]]))*(1-R$3))</f>
        <v>161092.90478504449</v>
      </c>
      <c r="S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169228.13048250941</v>
      </c>
      <c r="T50" s="1">
        <f>Scenario[[#This Row],[Transportation Efficiency Emissions Savings 
kg CO2e]]*(1+S$3)</f>
        <v>20417.488234262477</v>
      </c>
      <c r="U50" s="1">
        <f>Scenario[[#This Row],[Land Use Efficiency Emissions Savings 
kg CO2e]]*(1+S$3)</f>
        <v>101571.55532022829</v>
      </c>
    </row>
    <row r="51" spans="1:21" x14ac:dyDescent="0.25">
      <c r="A51" t="s">
        <v>105</v>
      </c>
      <c r="B51" t="s">
        <v>106</v>
      </c>
      <c r="C51" t="s">
        <v>107</v>
      </c>
      <c r="D51" t="s">
        <v>1730</v>
      </c>
      <c r="E51" s="1">
        <v>7063375.4522833331</v>
      </c>
      <c r="F51" s="1">
        <v>546618.53626593086</v>
      </c>
      <c r="G51" s="1">
        <v>2849639.4810494129</v>
      </c>
      <c r="H51" s="1">
        <v>3266394</v>
      </c>
      <c r="I51" s="1">
        <v>9.2269503546099294</v>
      </c>
      <c r="J51" s="2">
        <v>0.10416236772562669</v>
      </c>
      <c r="K51" s="1">
        <v>4097260</v>
      </c>
      <c r="L51" s="1">
        <v>4097260</v>
      </c>
      <c r="M51" s="1">
        <v>7063375.4522833331</v>
      </c>
      <c r="N51" s="1">
        <v>0</v>
      </c>
      <c r="O51" s="7">
        <v>0.46603259433962002</v>
      </c>
      <c r="P51" s="4">
        <v>1.0539153772593934</v>
      </c>
      <c r="Q51" s="1">
        <f>Scenario[[#This Row],[Electricity GHG 
kg CO2e]]+(Scenario[[#This Row],[Non-Electric GHG 
kg CO2e]]*(1-Q$3))+((Scenario[[#This Row],[Non-Electric Vehicle Miles]]*Q$3)*Scenario[[#This Row],[Typical kWh per Vehicle Mile]]*(Scenario[[#This Row],[eGRID Subregion Electricity Emissions Rate 
kg CO2 per kWh]]))</f>
        <v>5800633.0357696069</v>
      </c>
      <c r="R51" s="1">
        <f>((Scenario[[#This Row],[Electricity GHG 
kg CO2e]])*(1-R$3))+(Scenario[[#This Row],[Non-Electric GHG 
kg CO2e]]*(1-Q$3))+(((Scenario[[#This Row],[Non-Electric Vehicle Miles]]*Q$3)*Scenario[[#This Row],[Typical kWh per Vehicle Mile]]*(Scenario[[#This Row],[eGRID Subregion Electricity Emissions Rate 
kg CO2 per kWh]]))*(1-R$3))</f>
        <v>5674857.6741303299</v>
      </c>
      <c r="S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5920013.2862448152</v>
      </c>
      <c r="T51" s="1">
        <f>Scenario[[#This Row],[Transportation Efficiency Emissions Savings 
kg CO2e]]*(1+S$3)</f>
        <v>683273.17033241363</v>
      </c>
      <c r="U51" s="1">
        <f>Scenario[[#This Row],[Land Use Efficiency Emissions Savings 
kg CO2e]]*(1+S$3)</f>
        <v>3562049.3513117661</v>
      </c>
    </row>
    <row r="52" spans="1:21" x14ac:dyDescent="0.25">
      <c r="A52" t="s">
        <v>105</v>
      </c>
      <c r="B52" t="s">
        <v>106</v>
      </c>
      <c r="C52" t="s">
        <v>107</v>
      </c>
      <c r="D52" t="s">
        <v>38</v>
      </c>
      <c r="E52" s="1">
        <v>83690501.082565963</v>
      </c>
      <c r="F52" s="1">
        <v>22203275.56326079</v>
      </c>
      <c r="G52" s="1">
        <v>115750430.063912</v>
      </c>
      <c r="H52" s="1">
        <v>132678717</v>
      </c>
      <c r="I52" s="1">
        <v>39.667315175097279</v>
      </c>
      <c r="J52" s="2">
        <v>0.1562355730976632</v>
      </c>
      <c r="K52" s="1">
        <v>24951788</v>
      </c>
      <c r="L52" s="1">
        <v>24951788</v>
      </c>
      <c r="M52" s="1">
        <v>83690501.082565963</v>
      </c>
      <c r="N52" s="1">
        <v>0</v>
      </c>
      <c r="O52" s="7">
        <v>0.46603259433962002</v>
      </c>
      <c r="P52" s="4">
        <v>2.3391780324537761</v>
      </c>
      <c r="Q52" s="1">
        <f>Scenario[[#This Row],[Electricity GHG 
kg CO2e]]+(Scenario[[#This Row],[Non-Electric GHG 
kg CO2e]]*(1-Q$3))+((Scenario[[#This Row],[Non-Electric Vehicle Miles]]*Q$3)*Scenario[[#This Row],[Typical kWh per Vehicle Mile]]*(Scenario[[#This Row],[eGRID Subregion Electricity Emissions Rate 
kg CO2 per kWh]]))</f>
        <v>69568068.980671212</v>
      </c>
      <c r="R52" s="1">
        <f>((Scenario[[#This Row],[Electricity GHG 
kg CO2e]])*(1-R$3))+(Scenario[[#This Row],[Non-Electric GHG 
kg CO2e]]*(1-Q$3))+(((Scenario[[#This Row],[Non-Electric Vehicle Miles]]*Q$3)*Scenario[[#This Row],[Typical kWh per Vehicle Mile]]*(Scenario[[#This Row],[eGRID Subregion Electricity Emissions Rate 
kg CO2 per kWh]]))*(1-R$3))</f>
        <v>67868020.688484535</v>
      </c>
      <c r="S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72416874.421372876</v>
      </c>
      <c r="T52" s="1">
        <f>Scenario[[#This Row],[Transportation Efficiency Emissions Savings 
kg CO2e]]*(1+S$3)</f>
        <v>27754094.454075988</v>
      </c>
      <c r="U52" s="1">
        <f>Scenario[[#This Row],[Land Use Efficiency Emissions Savings 
kg CO2e]]*(1+S$3)</f>
        <v>144688037.57989001</v>
      </c>
    </row>
    <row r="53" spans="1:21" x14ac:dyDescent="0.25">
      <c r="A53" t="s">
        <v>664</v>
      </c>
      <c r="B53" t="s">
        <v>665</v>
      </c>
      <c r="C53" t="s">
        <v>107</v>
      </c>
      <c r="D53" t="s">
        <v>38</v>
      </c>
      <c r="E53" s="1">
        <v>828420.05394308781</v>
      </c>
      <c r="F53" s="1">
        <v>128070.52843592217</v>
      </c>
      <c r="G53" s="1">
        <v>637271.41715358803</v>
      </c>
      <c r="H53" s="1">
        <v>765303</v>
      </c>
      <c r="I53" s="1">
        <v>24.517241379310345</v>
      </c>
      <c r="J53" s="2">
        <v>3.7003802099626282E-2</v>
      </c>
      <c r="K53" s="1">
        <v>983247</v>
      </c>
      <c r="L53" s="1">
        <v>983247</v>
      </c>
      <c r="M53" s="1">
        <v>828420.05394308781</v>
      </c>
      <c r="N53" s="1">
        <v>0</v>
      </c>
      <c r="O53" s="7">
        <v>0.46603259433962002</v>
      </c>
      <c r="P53" s="4">
        <v>2.3391780324537761</v>
      </c>
      <c r="Q53" s="1">
        <f>Scenario[[#This Row],[Electricity GHG 
kg CO2e]]+(Scenario[[#This Row],[Non-Electric GHG 
kg CO2e]]*(1-Q$3))+((Scenario[[#This Row],[Non-Electric Vehicle Miles]]*Q$3)*Scenario[[#This Row],[Typical kWh per Vehicle Mile]]*(Scenario[[#This Row],[eGRID Subregion Electricity Emissions Rate 
kg CO2 per kWh]]))</f>
        <v>889282.59182440536</v>
      </c>
      <c r="R53" s="1">
        <f>((Scenario[[#This Row],[Electricity GHG 
kg CO2e]])*(1-R$3))+(Scenario[[#This Row],[Non-Electric GHG 
kg CO2e]]*(1-Q$3))+(((Scenario[[#This Row],[Non-Electric Vehicle Miles]]*Q$3)*Scenario[[#This Row],[Typical kWh per Vehicle Mile]]*(Scenario[[#This Row],[eGRID Subregion Electricity Emissions Rate 
kg CO2 per kWh]]))*(1-R$3))</f>
        <v>822290.70398263296</v>
      </c>
      <c r="S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835343.23000900843</v>
      </c>
      <c r="T53" s="1">
        <f>Scenario[[#This Row],[Transportation Efficiency Emissions Savings 
kg CO2e]]*(1+S$3)</f>
        <v>160088.16054490273</v>
      </c>
      <c r="U53" s="1">
        <f>Scenario[[#This Row],[Land Use Efficiency Emissions Savings 
kg CO2e]]*(1+S$3)</f>
        <v>796589.27144198504</v>
      </c>
    </row>
    <row r="54" spans="1:21" x14ac:dyDescent="0.25">
      <c r="A54" t="s">
        <v>1211</v>
      </c>
      <c r="B54" t="s">
        <v>1212</v>
      </c>
      <c r="C54" t="s">
        <v>107</v>
      </c>
      <c r="D54" t="s">
        <v>1730</v>
      </c>
      <c r="E54" s="1">
        <v>238663.68238349998</v>
      </c>
      <c r="F54" s="1">
        <v>20180.171279036185</v>
      </c>
      <c r="G54" s="1">
        <v>102126.13263812424</v>
      </c>
      <c r="H54" s="1">
        <v>120589.38</v>
      </c>
      <c r="I54" s="1">
        <v>18</v>
      </c>
      <c r="J54" s="2">
        <v>0.2033636887957988</v>
      </c>
      <c r="K54" s="1">
        <v>170253</v>
      </c>
      <c r="L54" s="1">
        <v>170253</v>
      </c>
      <c r="M54" s="1">
        <v>238663.68238349998</v>
      </c>
      <c r="N54" s="1">
        <v>0</v>
      </c>
      <c r="O54" s="7">
        <v>0.46603259433962002</v>
      </c>
      <c r="P54" s="4">
        <v>1.0539153772593934</v>
      </c>
      <c r="Q54" s="1">
        <f>Scenario[[#This Row],[Electricity GHG 
kg CO2e]]+(Scenario[[#This Row],[Non-Electric GHG 
kg CO2e]]*(1-Q$3))+((Scenario[[#This Row],[Non-Electric Vehicle Miles]]*Q$3)*Scenario[[#This Row],[Typical kWh per Vehicle Mile]]*(Scenario[[#This Row],[eGRID Subregion Electricity Emissions Rate 
kg CO2 per kWh]]))</f>
        <v>199903.08158199661</v>
      </c>
      <c r="R54" s="1">
        <f>((Scenario[[#This Row],[Electricity GHG 
kg CO2e]])*(1-R$3))+(Scenario[[#This Row],[Non-Electric GHG 
kg CO2e]]*(1-Q$3))+(((Scenario[[#This Row],[Non-Electric Vehicle Miles]]*Q$3)*Scenario[[#This Row],[Typical kWh per Vehicle Mile]]*(Scenario[[#This Row],[eGRID Subregion Electricity Emissions Rate 
kg CO2 per kWh]]))*(1-R$3))</f>
        <v>194676.75163340371</v>
      </c>
      <c r="S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198506.99067958893</v>
      </c>
      <c r="T54" s="1">
        <f>Scenario[[#This Row],[Transportation Efficiency Emissions Savings 
kg CO2e]]*(1+S$3)</f>
        <v>25225.21409879523</v>
      </c>
      <c r="U54" s="1">
        <f>Scenario[[#This Row],[Land Use Efficiency Emissions Savings 
kg CO2e]]*(1+S$3)</f>
        <v>127657.6657976553</v>
      </c>
    </row>
    <row r="55" spans="1:21" x14ac:dyDescent="0.25">
      <c r="A55" t="s">
        <v>1211</v>
      </c>
      <c r="B55" t="s">
        <v>1212</v>
      </c>
      <c r="C55" t="s">
        <v>107</v>
      </c>
      <c r="D55" t="s">
        <v>38</v>
      </c>
      <c r="E55" s="1">
        <v>75862.905167599994</v>
      </c>
      <c r="F55" s="1">
        <v>94701.766752488591</v>
      </c>
      <c r="G55" s="1">
        <v>479258.82583942427</v>
      </c>
      <c r="H55" s="1">
        <v>565903.39</v>
      </c>
      <c r="I55" s="1">
        <v>28</v>
      </c>
      <c r="J55" s="2">
        <v>0.14636305631335939</v>
      </c>
      <c r="K55" s="1">
        <v>26308</v>
      </c>
      <c r="L55" s="1">
        <v>26308</v>
      </c>
      <c r="M55" s="1">
        <v>75862.905167599994</v>
      </c>
      <c r="N55" s="1">
        <v>0</v>
      </c>
      <c r="O55" s="7">
        <v>0.46603259433962002</v>
      </c>
      <c r="P55" s="4">
        <v>2.3391780324537761</v>
      </c>
      <c r="Q55" s="1">
        <f>Scenario[[#This Row],[Electricity GHG 
kg CO2e]]+(Scenario[[#This Row],[Non-Electric GHG 
kg CO2e]]*(1-Q$3))+((Scenario[[#This Row],[Non-Electric Vehicle Miles]]*Q$3)*Scenario[[#This Row],[Typical kWh per Vehicle Mile]]*(Scenario[[#This Row],[eGRID Subregion Electricity Emissions Rate 
kg CO2 per kWh]]))</f>
        <v>64066.984978709101</v>
      </c>
      <c r="R55" s="1">
        <f>((Scenario[[#This Row],[Electricity GHG 
kg CO2e]])*(1-R$3))+(Scenario[[#This Row],[Non-Electric GHG 
kg CO2e]]*(1-Q$3))+(((Scenario[[#This Row],[Non-Electric Vehicle Miles]]*Q$3)*Scenario[[#This Row],[Typical kWh per Vehicle Mile]]*(Scenario[[#This Row],[eGRID Subregion Electricity Emissions Rate 
kg CO2 per kWh]]))*(1-R$3))</f>
        <v>62274.533452956821</v>
      </c>
      <c r="S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86195.400538265385</v>
      </c>
      <c r="T55" s="1">
        <f>Scenario[[#This Row],[Transportation Efficiency Emissions Savings 
kg CO2e]]*(1+S$3)</f>
        <v>118377.20844061073</v>
      </c>
      <c r="U55" s="1">
        <f>Scenario[[#This Row],[Land Use Efficiency Emissions Savings 
kg CO2e]]*(1+S$3)</f>
        <v>599073.5322992804</v>
      </c>
    </row>
    <row r="56" spans="1:21" x14ac:dyDescent="0.25">
      <c r="A56" t="s">
        <v>194</v>
      </c>
      <c r="B56" t="s">
        <v>195</v>
      </c>
      <c r="C56" t="s">
        <v>107</v>
      </c>
      <c r="D56" t="s">
        <v>1729</v>
      </c>
      <c r="E56" s="1">
        <v>901099.58453991974</v>
      </c>
      <c r="F56" s="1">
        <v>248468.73686630183</v>
      </c>
      <c r="G56" s="1">
        <v>1400414.7037160285</v>
      </c>
      <c r="H56" s="1">
        <v>1484759</v>
      </c>
      <c r="I56" s="1">
        <v>28</v>
      </c>
      <c r="J56" s="2">
        <v>0.26277580894991548</v>
      </c>
      <c r="K56" s="1">
        <v>204716</v>
      </c>
      <c r="L56" s="1">
        <v>0</v>
      </c>
      <c r="M56" s="1">
        <v>0</v>
      </c>
      <c r="N56" s="1">
        <v>901099.58453991974</v>
      </c>
      <c r="O56" s="7">
        <v>0.46603259433962002</v>
      </c>
      <c r="P56" s="4">
        <v>7.7405845368707231</v>
      </c>
      <c r="Q56" s="1">
        <f>Scenario[[#This Row],[Electricity GHG 
kg CO2e]]+(Scenario[[#This Row],[Non-Electric GHG 
kg CO2e]]*(1-Q$3))+((Scenario[[#This Row],[Non-Electric Vehicle Miles]]*Q$3)*Scenario[[#This Row],[Typical kWh per Vehicle Mile]]*(Scenario[[#This Row],[eGRID Subregion Electricity Emissions Rate 
kg CO2 per kWh]]))</f>
        <v>901099.58453991974</v>
      </c>
      <c r="R56" s="1">
        <f>((Scenario[[#This Row],[Electricity GHG 
kg CO2e]])*(1-R$3))+(Scenario[[#This Row],[Non-Electric GHG 
kg CO2e]]*(1-Q$3))+(((Scenario[[#This Row],[Non-Electric Vehicle Miles]]*Q$3)*Scenario[[#This Row],[Typical kWh per Vehicle Mile]]*(Scenario[[#This Row],[eGRID Subregion Electricity Emissions Rate 
kg CO2 per kWh]]))*(1-R$3))</f>
        <v>675824.68840493984</v>
      </c>
      <c r="S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763353.3333614571</v>
      </c>
      <c r="T56" s="1">
        <f>Scenario[[#This Row],[Transportation Efficiency Emissions Savings 
kg CO2e]]*(1+S$3)</f>
        <v>310585.92108287726</v>
      </c>
      <c r="U56" s="1">
        <f>Scenario[[#This Row],[Land Use Efficiency Emissions Savings 
kg CO2e]]*(1+S$3)</f>
        <v>1750518.3796450356</v>
      </c>
    </row>
    <row r="57" spans="1:21" x14ac:dyDescent="0.25">
      <c r="A57" t="s">
        <v>194</v>
      </c>
      <c r="B57" t="s">
        <v>195</v>
      </c>
      <c r="C57" t="s">
        <v>107</v>
      </c>
      <c r="D57" t="s">
        <v>1730</v>
      </c>
      <c r="E57" s="1">
        <v>7166394.1401620656</v>
      </c>
      <c r="F57" s="1">
        <v>704823.09012113989</v>
      </c>
      <c r="G57" s="1">
        <v>3972510.310040853</v>
      </c>
      <c r="H57" s="1">
        <v>4211767</v>
      </c>
      <c r="I57" s="1">
        <v>7.5096774193548388</v>
      </c>
      <c r="J57" s="2">
        <v>0.15081926383859215</v>
      </c>
      <c r="K57" s="1">
        <v>4496774</v>
      </c>
      <c r="L57" s="1">
        <v>4496774</v>
      </c>
      <c r="M57" s="1">
        <v>7166394.1401620656</v>
      </c>
      <c r="N57" s="1">
        <v>0</v>
      </c>
      <c r="O57" s="7">
        <v>0.46603259433962002</v>
      </c>
      <c r="P57" s="4">
        <v>1.0539153772593934</v>
      </c>
      <c r="Q57" s="1">
        <f>Scenario[[#This Row],[Electricity GHG 
kg CO2e]]+(Scenario[[#This Row],[Non-Electric GHG 
kg CO2e]]*(1-Q$3))+((Scenario[[#This Row],[Non-Electric Vehicle Miles]]*Q$3)*Scenario[[#This Row],[Typical kWh per Vehicle Mile]]*(Scenario[[#This Row],[eGRID Subregion Electricity Emissions Rate 
kg CO2 per kWh]]))</f>
        <v>5926953.2676180443</v>
      </c>
      <c r="R57" s="1">
        <f>((Scenario[[#This Row],[Electricity GHG 
kg CO2e]])*(1-R$3))+(Scenario[[#This Row],[Non-Electric GHG 
kg CO2e]]*(1-Q$3))+(((Scenario[[#This Row],[Non-Electric Vehicle Miles]]*Q$3)*Scenario[[#This Row],[Typical kWh per Vehicle Mile]]*(Scenario[[#This Row],[eGRID Subregion Electricity Emissions Rate 
kg CO2 per kWh]]))*(1-R$3))</f>
        <v>5788913.8519939203</v>
      </c>
      <c r="S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6149915.417357902</v>
      </c>
      <c r="T57" s="1">
        <f>Scenario[[#This Row],[Transportation Efficiency Emissions Savings 
kg CO2e]]*(1+S$3)</f>
        <v>881028.86265142483</v>
      </c>
      <c r="U57" s="1">
        <f>Scenario[[#This Row],[Land Use Efficiency Emissions Savings 
kg CO2e]]*(1+S$3)</f>
        <v>4965637.8875510665</v>
      </c>
    </row>
    <row r="58" spans="1:21" x14ac:dyDescent="0.25">
      <c r="A58" t="s">
        <v>194</v>
      </c>
      <c r="B58" t="s">
        <v>195</v>
      </c>
      <c r="C58" t="s">
        <v>107</v>
      </c>
      <c r="D58" t="s">
        <v>38</v>
      </c>
      <c r="E58" s="1">
        <v>13794805.495712176</v>
      </c>
      <c r="F58" s="1">
        <v>12409579.241399612</v>
      </c>
      <c r="G58" s="1">
        <v>69942631.237089694</v>
      </c>
      <c r="H58" s="1">
        <v>74155142</v>
      </c>
      <c r="I58" s="1">
        <v>37.206349206349209</v>
      </c>
      <c r="J58" s="2">
        <v>0.23563572136406272</v>
      </c>
      <c r="K58" s="1">
        <v>9778909</v>
      </c>
      <c r="L58" s="1">
        <v>9778909</v>
      </c>
      <c r="M58" s="1">
        <v>13794805.495712176</v>
      </c>
      <c r="N58" s="1">
        <v>0</v>
      </c>
      <c r="O58" s="7">
        <v>0.46603259433962002</v>
      </c>
      <c r="P58" s="4">
        <v>2.3391780324537761</v>
      </c>
      <c r="Q58" s="1">
        <f>Scenario[[#This Row],[Electricity GHG 
kg CO2e]]+(Scenario[[#This Row],[Non-Electric GHG 
kg CO2e]]*(1-Q$3))+((Scenario[[#This Row],[Non-Electric Vehicle Miles]]*Q$3)*Scenario[[#This Row],[Typical kWh per Vehicle Mile]]*(Scenario[[#This Row],[eGRID Subregion Electricity Emissions Rate 
kg CO2 per kWh]]))</f>
        <v>13011182.479278835</v>
      </c>
      <c r="R58" s="1">
        <f>((Scenario[[#This Row],[Electricity GHG 
kg CO2e]])*(1-R$3))+(Scenario[[#This Row],[Non-Electric GHG 
kg CO2e]]*(1-Q$3))+(((Scenario[[#This Row],[Non-Electric Vehicle Miles]]*Q$3)*Scenario[[#This Row],[Typical kWh per Vehicle Mile]]*(Scenario[[#This Row],[eGRID Subregion Electricity Emissions Rate 
kg CO2 per kWh]]))*(1-R$3))</f>
        <v>12344912.889905158</v>
      </c>
      <c r="S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13602945.336396778</v>
      </c>
      <c r="T58" s="1">
        <f>Scenario[[#This Row],[Transportation Efficiency Emissions Savings 
kg CO2e]]*(1+S$3)</f>
        <v>15511974.051749516</v>
      </c>
      <c r="U58" s="1">
        <f>Scenario[[#This Row],[Land Use Efficiency Emissions Savings 
kg CO2e]]*(1+S$3)</f>
        <v>87428289.046362117</v>
      </c>
    </row>
    <row r="59" spans="1:21" x14ac:dyDescent="0.25">
      <c r="A59" t="s">
        <v>666</v>
      </c>
      <c r="B59" t="s">
        <v>667</v>
      </c>
      <c r="C59" t="s">
        <v>107</v>
      </c>
      <c r="D59" t="s">
        <v>1730</v>
      </c>
      <c r="E59" s="1">
        <v>296024.49017166666</v>
      </c>
      <c r="F59" s="1">
        <v>100144.46842665403</v>
      </c>
      <c r="G59" s="1">
        <v>578079.29534457531</v>
      </c>
      <c r="H59" s="1">
        <v>598427</v>
      </c>
      <c r="I59" s="1">
        <v>8.6428571428571423</v>
      </c>
      <c r="J59" s="2">
        <v>0.2670411116895211</v>
      </c>
      <c r="K59" s="1">
        <v>300602</v>
      </c>
      <c r="L59" s="1">
        <v>300602</v>
      </c>
      <c r="M59" s="1">
        <v>296024.49017166666</v>
      </c>
      <c r="N59" s="1">
        <v>0</v>
      </c>
      <c r="O59" s="7">
        <v>0.46603259433962002</v>
      </c>
      <c r="P59" s="4">
        <v>1.0539153772593934</v>
      </c>
      <c r="Q59" s="1">
        <f>Scenario[[#This Row],[Electricity GHG 
kg CO2e]]+(Scenario[[#This Row],[Non-Electric GHG 
kg CO2e]]*(1-Q$3))+((Scenario[[#This Row],[Non-Electric Vehicle Miles]]*Q$3)*Scenario[[#This Row],[Typical kWh per Vehicle Mile]]*(Scenario[[#This Row],[eGRID Subregion Electricity Emissions Rate 
kg CO2 per kWh]]))</f>
        <v>258929.20585672659</v>
      </c>
      <c r="R59" s="1">
        <f>((Scenario[[#This Row],[Electricity GHG 
kg CO2e]])*(1-R$3))+(Scenario[[#This Row],[Non-Electric GHG 
kg CO2e]]*(1-Q$3))+(((Scenario[[#This Row],[Non-Electric Vehicle Miles]]*Q$3)*Scenario[[#This Row],[Typical kWh per Vehicle Mile]]*(Scenario[[#This Row],[eGRID Subregion Electricity Emissions Rate 
kg CO2 per kWh]]))*(1-R$3))</f>
        <v>249701.49629973245</v>
      </c>
      <c r="S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278459.12874657614</v>
      </c>
      <c r="T59" s="1">
        <f>Scenario[[#This Row],[Transportation Efficiency Emissions Savings 
kg CO2e]]*(1+S$3)</f>
        <v>125180.58553331753</v>
      </c>
      <c r="U59" s="1">
        <f>Scenario[[#This Row],[Land Use Efficiency Emissions Savings 
kg CO2e]]*(1+S$3)</f>
        <v>722599.11918071914</v>
      </c>
    </row>
    <row r="60" spans="1:21" x14ac:dyDescent="0.25">
      <c r="A60" t="s">
        <v>666</v>
      </c>
      <c r="B60" t="s">
        <v>667</v>
      </c>
      <c r="C60" t="s">
        <v>107</v>
      </c>
      <c r="D60" t="s">
        <v>38</v>
      </c>
      <c r="E60" s="1">
        <v>2458583.3906343002</v>
      </c>
      <c r="F60" s="1">
        <v>1258279.2236803824</v>
      </c>
      <c r="G60" s="1">
        <v>7263358.4101014296</v>
      </c>
      <c r="H60" s="1">
        <v>7519020</v>
      </c>
      <c r="I60" s="1">
        <v>31.29032258064516</v>
      </c>
      <c r="J60" s="2">
        <v>0.25679646629682729</v>
      </c>
      <c r="K60" s="1">
        <v>982767</v>
      </c>
      <c r="L60" s="1">
        <v>982767</v>
      </c>
      <c r="M60" s="1">
        <v>2458583.3906343002</v>
      </c>
      <c r="N60" s="1">
        <v>0</v>
      </c>
      <c r="O60" s="7">
        <v>0.46603259433962002</v>
      </c>
      <c r="P60" s="4">
        <v>2.3391780324537761</v>
      </c>
      <c r="Q60" s="1">
        <f>Scenario[[#This Row],[Electricity GHG 
kg CO2e]]+(Scenario[[#This Row],[Non-Electric GHG 
kg CO2e]]*(1-Q$3))+((Scenario[[#This Row],[Non-Electric Vehicle Miles]]*Q$3)*Scenario[[#This Row],[Typical kWh per Vehicle Mile]]*(Scenario[[#This Row],[eGRID Subregion Electricity Emissions Rate 
kg CO2 per kWh]]))</f>
        <v>2111774.278357964</v>
      </c>
      <c r="R60" s="1">
        <f>((Scenario[[#This Row],[Electricity GHG 
kg CO2e]])*(1-R$3))+(Scenario[[#This Row],[Non-Electric GHG 
kg CO2e]]*(1-Q$3))+(((Scenario[[#This Row],[Non-Electric Vehicle Miles]]*Q$3)*Scenario[[#This Row],[Typical kWh per Vehicle Mile]]*(Scenario[[#This Row],[eGRID Subregion Electricity Emissions Rate 
kg CO2 per kWh]]))*(1-R$3))</f>
        <v>2044815.0945124044</v>
      </c>
      <c r="S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2294806.2715121149</v>
      </c>
      <c r="T60" s="1">
        <f>Scenario[[#This Row],[Transportation Efficiency Emissions Savings 
kg CO2e]]*(1+S$3)</f>
        <v>1572849.029600478</v>
      </c>
      <c r="U60" s="1">
        <f>Scenario[[#This Row],[Land Use Efficiency Emissions Savings 
kg CO2e]]*(1+S$3)</f>
        <v>9079198.0126267876</v>
      </c>
    </row>
    <row r="61" spans="1:21" x14ac:dyDescent="0.25">
      <c r="A61" t="s">
        <v>1668</v>
      </c>
      <c r="B61" t="s">
        <v>195</v>
      </c>
      <c r="C61" t="s">
        <v>107</v>
      </c>
      <c r="D61" t="s">
        <v>1730</v>
      </c>
      <c r="E61" s="1">
        <v>245443.26024499998</v>
      </c>
      <c r="F61" s="1">
        <v>423772.3880130747</v>
      </c>
      <c r="G61" s="1">
        <v>2116451.2666871855</v>
      </c>
      <c r="H61" s="1">
        <v>2532310</v>
      </c>
      <c r="I61" s="1">
        <v>8.884615384615385</v>
      </c>
      <c r="J61" s="2">
        <v>0.65425717621786872</v>
      </c>
      <c r="K61" s="1">
        <v>247626</v>
      </c>
      <c r="L61" s="1">
        <v>247626</v>
      </c>
      <c r="M61" s="1">
        <v>245443.26024499998</v>
      </c>
      <c r="N61" s="1">
        <v>0</v>
      </c>
      <c r="O61" s="7">
        <v>0.46603259433962002</v>
      </c>
      <c r="P61" s="4">
        <v>1.0539153772593934</v>
      </c>
      <c r="Q61" s="1">
        <f>Scenario[[#This Row],[Electricity GHG 
kg CO2e]]+(Scenario[[#This Row],[Non-Electric GHG 
kg CO2e]]*(1-Q$3))+((Scenario[[#This Row],[Non-Electric Vehicle Miles]]*Q$3)*Scenario[[#This Row],[Typical kWh per Vehicle Mile]]*(Scenario[[#This Row],[eGRID Subregion Electricity Emissions Rate 
kg CO2 per kWh]]))</f>
        <v>214488.37470863984</v>
      </c>
      <c r="R61" s="1">
        <f>((Scenario[[#This Row],[Electricity GHG 
kg CO2e]])*(1-R$3))+(Scenario[[#This Row],[Non-Electric GHG 
kg CO2e]]*(1-Q$3))+(((Scenario[[#This Row],[Non-Electric Vehicle Miles]]*Q$3)*Scenario[[#This Row],[Typical kWh per Vehicle Mile]]*(Scenario[[#This Row],[eGRID Subregion Electricity Emissions Rate 
kg CO2 per kWh]]))*(1-R$3))</f>
        <v>206886.89232741736</v>
      </c>
      <c r="S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325952.12804868974</v>
      </c>
      <c r="T61" s="1">
        <f>Scenario[[#This Row],[Transportation Efficiency Emissions Savings 
kg CO2e]]*(1+S$3)</f>
        <v>529715.48501634342</v>
      </c>
      <c r="U61" s="1">
        <f>Scenario[[#This Row],[Land Use Efficiency Emissions Savings 
kg CO2e]]*(1+S$3)</f>
        <v>2645564.0833589816</v>
      </c>
    </row>
    <row r="62" spans="1:21" x14ac:dyDescent="0.25">
      <c r="A62" t="s">
        <v>174</v>
      </c>
      <c r="B62" t="s">
        <v>106</v>
      </c>
      <c r="C62" t="s">
        <v>107</v>
      </c>
      <c r="D62" t="s">
        <v>1730</v>
      </c>
      <c r="E62" s="1">
        <v>4969468.1938116662</v>
      </c>
      <c r="F62" s="1">
        <v>6887424.2817081381</v>
      </c>
      <c r="G62" s="1">
        <v>35547501.697702669</v>
      </c>
      <c r="H62" s="1">
        <v>41156748</v>
      </c>
      <c r="I62" s="1">
        <v>10.861283643892339</v>
      </c>
      <c r="J62" s="2">
        <v>0.59320032382117549</v>
      </c>
      <c r="K62" s="1">
        <v>8739028</v>
      </c>
      <c r="L62" s="1">
        <v>8739028</v>
      </c>
      <c r="M62" s="1">
        <v>4969468.1938116662</v>
      </c>
      <c r="N62" s="1">
        <v>0</v>
      </c>
      <c r="O62" s="7">
        <v>0.46603259433962002</v>
      </c>
      <c r="P62" s="4">
        <v>1.0539153772593934</v>
      </c>
      <c r="Q62" s="1">
        <f>Scenario[[#This Row],[Electricity GHG 
kg CO2e]]+(Scenario[[#This Row],[Non-Electric GHG 
kg CO2e]]*(1-Q$3))+((Scenario[[#This Row],[Non-Electric Vehicle Miles]]*Q$3)*Scenario[[#This Row],[Typical kWh per Vehicle Mile]]*(Scenario[[#This Row],[eGRID Subregion Electricity Emissions Rate 
kg CO2 per kWh]]))</f>
        <v>4800164.0284325751</v>
      </c>
      <c r="R62" s="1">
        <f>((Scenario[[#This Row],[Electricity GHG 
kg CO2e]])*(1-R$3))+(Scenario[[#This Row],[Non-Electric GHG 
kg CO2e]]*(1-Q$3))+(((Scenario[[#This Row],[Non-Electric Vehicle Miles]]*Q$3)*Scenario[[#This Row],[Typical kWh per Vehicle Mile]]*(Scenario[[#This Row],[eGRID Subregion Electricity Emissions Rate 
kg CO2 per kWh]]))*(1-R$3))</f>
        <v>4531898.3076641187</v>
      </c>
      <c r="S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5514430.8098086184</v>
      </c>
      <c r="T62" s="1">
        <f>Scenario[[#This Row],[Transportation Efficiency Emissions Savings 
kg CO2e]]*(1+S$3)</f>
        <v>8609280.3521351721</v>
      </c>
      <c r="U62" s="1">
        <f>Scenario[[#This Row],[Land Use Efficiency Emissions Savings 
kg CO2e]]*(1+S$3)</f>
        <v>44434377.122128338</v>
      </c>
    </row>
    <row r="63" spans="1:21" x14ac:dyDescent="0.25">
      <c r="A63" t="s">
        <v>174</v>
      </c>
      <c r="B63" t="s">
        <v>106</v>
      </c>
      <c r="C63" t="s">
        <v>107</v>
      </c>
      <c r="D63" t="s">
        <v>38</v>
      </c>
      <c r="E63" s="1">
        <v>42553253.314577892</v>
      </c>
      <c r="F63" s="1">
        <v>10994123.47140637</v>
      </c>
      <c r="G63" s="1">
        <v>56743073.575778857</v>
      </c>
      <c r="H63" s="1">
        <v>65696892</v>
      </c>
      <c r="I63" s="1">
        <v>38.42763157894737</v>
      </c>
      <c r="J63" s="2">
        <v>0.13331859718255282</v>
      </c>
      <c r="K63" s="1">
        <v>11432736</v>
      </c>
      <c r="L63" s="1">
        <v>11432736</v>
      </c>
      <c r="M63" s="1">
        <v>42553253.314577892</v>
      </c>
      <c r="N63" s="1">
        <v>0</v>
      </c>
      <c r="O63" s="7">
        <v>0.46603259433962002</v>
      </c>
      <c r="P63" s="4">
        <v>2.3391780324537761</v>
      </c>
      <c r="Q63" s="1">
        <f>Scenario[[#This Row],[Electricity GHG 
kg CO2e]]+(Scenario[[#This Row],[Non-Electric GHG 
kg CO2e]]*(1-Q$3))+((Scenario[[#This Row],[Non-Electric Vehicle Miles]]*Q$3)*Scenario[[#This Row],[Typical kWh per Vehicle Mile]]*(Scenario[[#This Row],[eGRID Subregion Electricity Emissions Rate 
kg CO2 per kWh]]))</f>
        <v>35030741.276297256</v>
      </c>
      <c r="R63" s="1">
        <f>((Scenario[[#This Row],[Electricity GHG 
kg CO2e]])*(1-R$3))+(Scenario[[#This Row],[Non-Electric GHG 
kg CO2e]]*(1-Q$3))+(((Scenario[[#This Row],[Non-Electric Vehicle Miles]]*Q$3)*Scenario[[#This Row],[Typical kWh per Vehicle Mile]]*(Scenario[[#This Row],[eGRID Subregion Electricity Emissions Rate 
kg CO2 per kWh]]))*(1-R$3))</f>
        <v>34251790.953706302</v>
      </c>
      <c r="S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36812759.945775814</v>
      </c>
      <c r="T63" s="1">
        <f>Scenario[[#This Row],[Transportation Efficiency Emissions Savings 
kg CO2e]]*(1+S$3)</f>
        <v>13742654.339257963</v>
      </c>
      <c r="U63" s="1">
        <f>Scenario[[#This Row],[Land Use Efficiency Emissions Savings 
kg CO2e]]*(1+S$3)</f>
        <v>70928841.969723567</v>
      </c>
    </row>
    <row r="64" spans="1:21" x14ac:dyDescent="0.25">
      <c r="A64" t="s">
        <v>1658</v>
      </c>
      <c r="B64" t="s">
        <v>1659</v>
      </c>
      <c r="C64" t="s">
        <v>107</v>
      </c>
      <c r="D64" t="s">
        <v>1730</v>
      </c>
      <c r="E64" s="1">
        <v>807119.57950666663</v>
      </c>
      <c r="F64" s="1">
        <v>144569.0454135747</v>
      </c>
      <c r="G64" s="1">
        <v>720139.96293084777</v>
      </c>
      <c r="H64" s="1">
        <v>863892.15</v>
      </c>
      <c r="I64" s="1">
        <v>9.7333333333333325</v>
      </c>
      <c r="J64" s="2">
        <v>0.18950955662740618</v>
      </c>
      <c r="K64" s="1">
        <v>601592</v>
      </c>
      <c r="L64" s="1">
        <v>601592</v>
      </c>
      <c r="M64" s="1">
        <v>807119.57950666663</v>
      </c>
      <c r="N64" s="1">
        <v>0</v>
      </c>
      <c r="O64" s="7">
        <v>0.46603259433962002</v>
      </c>
      <c r="P64" s="4">
        <v>1.0539153772593934</v>
      </c>
      <c r="Q64" s="1">
        <f>Scenario[[#This Row],[Electricity GHG 
kg CO2e]]+(Scenario[[#This Row],[Non-Electric GHG 
kg CO2e]]*(1-Q$3))+((Scenario[[#This Row],[Non-Electric Vehicle Miles]]*Q$3)*Scenario[[#This Row],[Typical kWh per Vehicle Mile]]*(Scenario[[#This Row],[eGRID Subregion Electricity Emissions Rate 
kg CO2 per kWh]]))</f>
        <v>679209.00350094866</v>
      </c>
      <c r="R64" s="1">
        <f>((Scenario[[#This Row],[Electricity GHG 
kg CO2e]])*(1-R$3))+(Scenario[[#This Row],[Non-Electric GHG 
kg CO2e]]*(1-Q$3))+(((Scenario[[#This Row],[Non-Electric Vehicle Miles]]*Q$3)*Scenario[[#This Row],[Typical kWh per Vehicle Mile]]*(Scenario[[#This Row],[eGRID Subregion Electricity Emissions Rate 
kg CO2 per kWh]]))*(1-R$3))</f>
        <v>660741.6737832115</v>
      </c>
      <c r="S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709483.02696234046</v>
      </c>
      <c r="T64" s="1">
        <f>Scenario[[#This Row],[Transportation Efficiency Emissions Savings 
kg CO2e]]*(1+S$3)</f>
        <v>180711.30676696837</v>
      </c>
      <c r="U64" s="1">
        <f>Scenario[[#This Row],[Land Use Efficiency Emissions Savings 
kg CO2e]]*(1+S$3)</f>
        <v>900174.95366355975</v>
      </c>
    </row>
    <row r="65" spans="1:21" x14ac:dyDescent="0.25">
      <c r="A65" t="s">
        <v>1664</v>
      </c>
      <c r="B65" t="s">
        <v>106</v>
      </c>
      <c r="C65" t="s">
        <v>107</v>
      </c>
      <c r="D65" t="s">
        <v>1729</v>
      </c>
      <c r="E65" s="1">
        <v>11050917.393815432</v>
      </c>
      <c r="F65" s="1">
        <v>18945007.749614649</v>
      </c>
      <c r="G65" s="1">
        <v>98201440.624628961</v>
      </c>
      <c r="H65" s="1">
        <v>113208491</v>
      </c>
      <c r="I65" s="1">
        <v>66</v>
      </c>
      <c r="J65" s="2">
        <v>0.52017625686707514</v>
      </c>
      <c r="K65" s="1">
        <v>3387823</v>
      </c>
      <c r="L65" s="1">
        <v>0</v>
      </c>
      <c r="M65" s="1">
        <v>0</v>
      </c>
      <c r="N65" s="1">
        <v>11050917.393815432</v>
      </c>
      <c r="O65" s="7">
        <v>0.46603259433962002</v>
      </c>
      <c r="P65" s="4">
        <v>7.7405845368707231</v>
      </c>
      <c r="Q65" s="1">
        <f>Scenario[[#This Row],[Electricity GHG 
kg CO2e]]+(Scenario[[#This Row],[Non-Electric GHG 
kg CO2e]]*(1-Q$3))+((Scenario[[#This Row],[Non-Electric Vehicle Miles]]*Q$3)*Scenario[[#This Row],[Typical kWh per Vehicle Mile]]*(Scenario[[#This Row],[eGRID Subregion Electricity Emissions Rate 
kg CO2 per kWh]]))</f>
        <v>11050917.393815432</v>
      </c>
      <c r="R65" s="1">
        <f>((Scenario[[#This Row],[Electricity GHG 
kg CO2e]])*(1-R$3))+(Scenario[[#This Row],[Non-Electric GHG 
kg CO2e]]*(1-Q$3))+(((Scenario[[#This Row],[Non-Electric Vehicle Miles]]*Q$3)*Scenario[[#This Row],[Typical kWh per Vehicle Mile]]*(Scenario[[#This Row],[eGRID Subregion Electricity Emissions Rate 
kg CO2 per kWh]]))*(1-R$3))</f>
        <v>8288188.0453615738</v>
      </c>
      <c r="S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10386373.896837946</v>
      </c>
      <c r="T65" s="1">
        <f>Scenario[[#This Row],[Transportation Efficiency Emissions Savings 
kg CO2e]]*(1+S$3)</f>
        <v>23681259.687018313</v>
      </c>
      <c r="U65" s="1">
        <f>Scenario[[#This Row],[Land Use Efficiency Emissions Savings 
kg CO2e]]*(1+S$3)</f>
        <v>122751800.7807862</v>
      </c>
    </row>
    <row r="66" spans="1:21" x14ac:dyDescent="0.25">
      <c r="A66" t="s">
        <v>741</v>
      </c>
      <c r="B66" t="s">
        <v>742</v>
      </c>
      <c r="C66" t="s">
        <v>107</v>
      </c>
      <c r="D66" t="s">
        <v>1730</v>
      </c>
      <c r="E66" s="1">
        <v>367004.33199916664</v>
      </c>
      <c r="F66" s="1">
        <v>380831.5273002208</v>
      </c>
      <c r="G66" s="1">
        <v>1965598.495250284</v>
      </c>
      <c r="H66" s="1">
        <v>2275711</v>
      </c>
      <c r="I66" s="1">
        <v>7.4259259259259256</v>
      </c>
      <c r="J66" s="2">
        <v>0.57523631877160841</v>
      </c>
      <c r="K66" s="1">
        <v>416813</v>
      </c>
      <c r="L66" s="1">
        <v>416813</v>
      </c>
      <c r="M66" s="1">
        <v>367004.33199916664</v>
      </c>
      <c r="N66" s="1">
        <v>0</v>
      </c>
      <c r="O66" s="7">
        <v>0.46603259433962002</v>
      </c>
      <c r="P66" s="4">
        <v>1.0539153772593934</v>
      </c>
      <c r="Q66" s="1">
        <f>Scenario[[#This Row],[Electricity GHG 
kg CO2e]]+(Scenario[[#This Row],[Non-Electric GHG 
kg CO2e]]*(1-Q$3))+((Scenario[[#This Row],[Non-Electric Vehicle Miles]]*Q$3)*Scenario[[#This Row],[Typical kWh per Vehicle Mile]]*(Scenario[[#This Row],[eGRID Subregion Electricity Emissions Rate 
kg CO2 per kWh]]))</f>
        <v>326433.6044671284</v>
      </c>
      <c r="R66" s="1">
        <f>((Scenario[[#This Row],[Electricity GHG 
kg CO2e]])*(1-R$3))+(Scenario[[#This Row],[Non-Electric GHG 
kg CO2e]]*(1-Q$3))+(((Scenario[[#This Row],[Non-Electric Vehicle Miles]]*Q$3)*Scenario[[#This Row],[Typical kWh per Vehicle Mile]]*(Scenario[[#This Row],[eGRID Subregion Electricity Emissions Rate 
kg CO2 per kWh]]))*(1-R$3))</f>
        <v>313638.51560019003</v>
      </c>
      <c r="S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428937.27498108638</v>
      </c>
      <c r="T66" s="1">
        <f>Scenario[[#This Row],[Transportation Efficiency Emissions Savings 
kg CO2e]]*(1+S$3)</f>
        <v>476039.40912527603</v>
      </c>
      <c r="U66" s="1">
        <f>Scenario[[#This Row],[Land Use Efficiency Emissions Savings 
kg CO2e]]*(1+S$3)</f>
        <v>2456998.1190628549</v>
      </c>
    </row>
    <row r="67" spans="1:21" x14ac:dyDescent="0.25">
      <c r="A67" t="s">
        <v>741</v>
      </c>
      <c r="B67" t="s">
        <v>742</v>
      </c>
      <c r="C67" t="s">
        <v>107</v>
      </c>
      <c r="D67" t="s">
        <v>38</v>
      </c>
      <c r="E67" s="1">
        <v>1271696.4598745729</v>
      </c>
      <c r="F67" s="1">
        <v>755231.27177729039</v>
      </c>
      <c r="G67" s="1">
        <v>3898000.4147638208</v>
      </c>
      <c r="H67" s="1">
        <v>4512988</v>
      </c>
      <c r="I67" s="1">
        <v>32.31818181818182</v>
      </c>
      <c r="J67" s="2">
        <v>0.16719173846112292</v>
      </c>
      <c r="K67" s="1">
        <v>753143</v>
      </c>
      <c r="L67" s="1">
        <v>753143</v>
      </c>
      <c r="M67" s="1">
        <v>1271696.4598745729</v>
      </c>
      <c r="N67" s="1">
        <v>0</v>
      </c>
      <c r="O67" s="7">
        <v>0.46603259433962002</v>
      </c>
      <c r="P67" s="4">
        <v>2.3391780324537761</v>
      </c>
      <c r="Q67" s="1">
        <f>Scenario[[#This Row],[Electricity GHG 
kg CO2e]]+(Scenario[[#This Row],[Non-Electric GHG 
kg CO2e]]*(1-Q$3))+((Scenario[[#This Row],[Non-Electric Vehicle Miles]]*Q$3)*Scenario[[#This Row],[Typical kWh per Vehicle Mile]]*(Scenario[[#This Row],[eGRID Subregion Electricity Emissions Rate 
kg CO2 per kWh]]))</f>
        <v>1159028.8934021508</v>
      </c>
      <c r="R67" s="1">
        <f>((Scenario[[#This Row],[Electricity GHG 
kg CO2e]])*(1-R$3))+(Scenario[[#This Row],[Non-Electric GHG 
kg CO2e]]*(1-Q$3))+(((Scenario[[#This Row],[Non-Electric Vehicle Miles]]*Q$3)*Scenario[[#This Row],[Typical kWh per Vehicle Mile]]*(Scenario[[#This Row],[eGRID Subregion Electricity Emissions Rate 
kg CO2 per kWh]]))*(1-R$3))</f>
        <v>1107714.7562780955</v>
      </c>
      <c r="S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1210407.0277851189</v>
      </c>
      <c r="T67" s="1">
        <f>Scenario[[#This Row],[Transportation Efficiency Emissions Savings 
kg CO2e]]*(1+S$3)</f>
        <v>944039.08972161298</v>
      </c>
      <c r="U67" s="1">
        <f>Scenario[[#This Row],[Land Use Efficiency Emissions Savings 
kg CO2e]]*(1+S$3)</f>
        <v>4872500.5184547761</v>
      </c>
    </row>
    <row r="68" spans="1:21" x14ac:dyDescent="0.25">
      <c r="A68" t="s">
        <v>1653</v>
      </c>
      <c r="B68" t="s">
        <v>1008</v>
      </c>
      <c r="C68" t="s">
        <v>50</v>
      </c>
      <c r="D68" t="s">
        <v>1730</v>
      </c>
      <c r="E68" s="1">
        <v>23311200.470175229</v>
      </c>
      <c r="F68" s="1">
        <v>4336835.4879760277</v>
      </c>
      <c r="G68" s="1">
        <v>21634639.632897437</v>
      </c>
      <c r="H68" s="1">
        <v>25915355</v>
      </c>
      <c r="I68" s="1">
        <v>4.1726263871763258</v>
      </c>
      <c r="J68" s="2">
        <v>0.31104391322437608</v>
      </c>
      <c r="K68" s="1">
        <v>25725192</v>
      </c>
      <c r="L68" s="1">
        <v>25725192</v>
      </c>
      <c r="M68" s="1">
        <v>23311200.470175229</v>
      </c>
      <c r="N68" s="1">
        <v>0</v>
      </c>
      <c r="O68" s="7">
        <v>0.22613756887876005</v>
      </c>
      <c r="P68" s="4">
        <v>1.0539153772593934</v>
      </c>
      <c r="Q68" s="1">
        <f>Scenario[[#This Row],[Electricity GHG 
kg CO2e]]+(Scenario[[#This Row],[Non-Electric GHG 
kg CO2e]]*(1-Q$3))+((Scenario[[#This Row],[Non-Electric Vehicle Miles]]*Q$3)*Scenario[[#This Row],[Typical kWh per Vehicle Mile]]*(Scenario[[#This Row],[eGRID Subregion Electricity Emissions Rate 
kg CO2 per kWh]]))</f>
        <v>19016170.712419037</v>
      </c>
      <c r="R68" s="1">
        <f>((Scenario[[#This Row],[Electricity GHG 
kg CO2e]])*(1-R$3))+(Scenario[[#This Row],[Non-Electric GHG 
kg CO2e]]*(1-Q$3))+(((Scenario[[#This Row],[Non-Electric Vehicle Miles]]*Q$3)*Scenario[[#This Row],[Typical kWh per Vehicle Mile]]*(Scenario[[#This Row],[eGRID Subregion Electricity Emissions Rate 
kg CO2 per kWh]]))*(1-R$3))</f>
        <v>18632978.122472133</v>
      </c>
      <c r="S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20882246.698114183</v>
      </c>
      <c r="T68" s="1">
        <f>Scenario[[#This Row],[Transportation Efficiency Emissions Savings 
kg CO2e]]*(1+S$3)</f>
        <v>5421044.359970035</v>
      </c>
      <c r="U68" s="1">
        <f>Scenario[[#This Row],[Land Use Efficiency Emissions Savings 
kg CO2e]]*(1+S$3)</f>
        <v>27043299.541121796</v>
      </c>
    </row>
    <row r="69" spans="1:21" x14ac:dyDescent="0.25">
      <c r="A69" t="s">
        <v>111</v>
      </c>
      <c r="B69" t="s">
        <v>112</v>
      </c>
      <c r="C69" t="s">
        <v>50</v>
      </c>
      <c r="D69" t="s">
        <v>1730</v>
      </c>
      <c r="E69" s="1">
        <v>12010065.268969566</v>
      </c>
      <c r="F69" s="1">
        <v>1187439.2456921553</v>
      </c>
      <c r="G69" s="1">
        <v>6242693.45321324</v>
      </c>
      <c r="H69" s="1">
        <v>7095706</v>
      </c>
      <c r="I69" s="1">
        <v>11.07011070110701</v>
      </c>
      <c r="J69" s="2">
        <v>0.10359741830779463</v>
      </c>
      <c r="K69" s="1">
        <v>7658989</v>
      </c>
      <c r="L69" s="1">
        <v>7658989</v>
      </c>
      <c r="M69" s="1">
        <v>12010065.268969566</v>
      </c>
      <c r="N69" s="1">
        <v>0</v>
      </c>
      <c r="O69" s="7">
        <v>0.22613756887876005</v>
      </c>
      <c r="P69" s="4">
        <v>1.0539153772593934</v>
      </c>
      <c r="Q69" s="1">
        <f>Scenario[[#This Row],[Electricity GHG 
kg CO2e]]+(Scenario[[#This Row],[Non-Electric GHG 
kg CO2e]]*(1-Q$3))+((Scenario[[#This Row],[Non-Electric Vehicle Miles]]*Q$3)*Scenario[[#This Row],[Typical kWh per Vehicle Mile]]*(Scenario[[#This Row],[eGRID Subregion Electricity Emissions Rate 
kg CO2 per kWh]]))</f>
        <v>9463890.3980860356</v>
      </c>
      <c r="R69" s="1">
        <f>((Scenario[[#This Row],[Electricity GHG 
kg CO2e]])*(1-R$3))+(Scenario[[#This Row],[Non-Electric GHG 
kg CO2e]]*(1-Q$3))+(((Scenario[[#This Row],[Non-Electric Vehicle Miles]]*Q$3)*Scenario[[#This Row],[Typical kWh per Vehicle Mile]]*(Scenario[[#This Row],[eGRID Subregion Electricity Emissions Rate 
kg CO2 per kWh]]))*(1-R$3))</f>
        <v>9349805.0364963207</v>
      </c>
      <c r="S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9741046.3988940753</v>
      </c>
      <c r="T69" s="1">
        <f>Scenario[[#This Row],[Transportation Efficiency Emissions Savings 
kg CO2e]]*(1+S$3)</f>
        <v>1484299.0571151942</v>
      </c>
      <c r="U69" s="1">
        <f>Scenario[[#This Row],[Land Use Efficiency Emissions Savings 
kg CO2e]]*(1+S$3)</f>
        <v>7803366.8165165503</v>
      </c>
    </row>
    <row r="70" spans="1:21" x14ac:dyDescent="0.25">
      <c r="A70" t="s">
        <v>111</v>
      </c>
      <c r="B70" t="s">
        <v>112</v>
      </c>
      <c r="C70" t="s">
        <v>50</v>
      </c>
      <c r="D70" t="s">
        <v>38</v>
      </c>
      <c r="E70" s="1">
        <v>68981171.869580522</v>
      </c>
      <c r="F70" s="1">
        <v>33503267.00692381</v>
      </c>
      <c r="G70" s="1">
        <v>176135853.99349421</v>
      </c>
      <c r="H70" s="1">
        <v>200203365</v>
      </c>
      <c r="I70" s="1">
        <v>37.409956076134698</v>
      </c>
      <c r="J70" s="2">
        <v>0.25639369002899215</v>
      </c>
      <c r="K70" s="1">
        <v>24577048</v>
      </c>
      <c r="L70" s="1">
        <v>24577048</v>
      </c>
      <c r="M70" s="1">
        <v>68981171.869580522</v>
      </c>
      <c r="N70" s="1">
        <v>0</v>
      </c>
      <c r="O70" s="7">
        <v>0.22613756887876005</v>
      </c>
      <c r="P70" s="4">
        <v>2.3391780324537761</v>
      </c>
      <c r="Q70" s="1">
        <f>Scenario[[#This Row],[Electricity GHG 
kg CO2e]]+(Scenario[[#This Row],[Non-Electric GHG 
kg CO2e]]*(1-Q$3))+((Scenario[[#This Row],[Non-Electric Vehicle Miles]]*Q$3)*Scenario[[#This Row],[Typical kWh per Vehicle Mile]]*(Scenario[[#This Row],[eGRID Subregion Electricity Emissions Rate 
kg CO2 per kWh]]))</f>
        <v>54986046.243322797</v>
      </c>
      <c r="R70" s="1">
        <f>((Scenario[[#This Row],[Electricity GHG 
kg CO2e]])*(1-R$3))+(Scenario[[#This Row],[Non-Electric GHG 
kg CO2e]]*(1-Q$3))+(((Scenario[[#This Row],[Non-Electric Vehicle Miles]]*Q$3)*Scenario[[#This Row],[Typical kWh per Vehicle Mile]]*(Scenario[[#This Row],[eGRID Subregion Electricity Emissions Rate 
kg CO2 per kWh]]))*(1-R$3))</f>
        <v>54173504.408038445</v>
      </c>
      <c r="S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60071594.358031347</v>
      </c>
      <c r="T70" s="1">
        <f>Scenario[[#This Row],[Transportation Efficiency Emissions Savings 
kg CO2e]]*(1+S$3)</f>
        <v>41879083.758654758</v>
      </c>
      <c r="U70" s="1">
        <f>Scenario[[#This Row],[Land Use Efficiency Emissions Savings 
kg CO2e]]*(1+S$3)</f>
        <v>220169817.49186778</v>
      </c>
    </row>
    <row r="71" spans="1:21" x14ac:dyDescent="0.25">
      <c r="A71" t="s">
        <v>1657</v>
      </c>
      <c r="B71" t="s">
        <v>377</v>
      </c>
      <c r="C71" t="s">
        <v>50</v>
      </c>
      <c r="D71" t="s">
        <v>1726</v>
      </c>
      <c r="E71" s="1">
        <v>5764017.7085664012</v>
      </c>
      <c r="F71" s="1">
        <v>10275169.503068812</v>
      </c>
      <c r="G71" s="1">
        <v>51817245.136503421</v>
      </c>
      <c r="H71" s="1">
        <v>61400684</v>
      </c>
      <c r="I71" s="1">
        <v>119.48571428571428</v>
      </c>
      <c r="J71" s="2">
        <v>0.46606820653557035</v>
      </c>
      <c r="K71" s="1">
        <v>1337591</v>
      </c>
      <c r="L71" s="1">
        <v>1337591</v>
      </c>
      <c r="M71" s="1">
        <v>5764017.7085664012</v>
      </c>
      <c r="N71" s="1">
        <v>0</v>
      </c>
      <c r="O71" s="7">
        <v>0.22613756887876005</v>
      </c>
      <c r="P71" s="4">
        <v>2.3391780324537761</v>
      </c>
      <c r="Q71" s="1">
        <f>Scenario[[#This Row],[Electricity GHG 
kg CO2e]]+(Scenario[[#This Row],[Non-Electric GHG 
kg CO2e]]*(1-Q$3))+((Scenario[[#This Row],[Non-Electric Vehicle Miles]]*Q$3)*Scenario[[#This Row],[Typical kWh per Vehicle Mile]]*(Scenario[[#This Row],[eGRID Subregion Electricity Emissions Rate 
kg CO2 per kWh]]))</f>
        <v>4499901.6768089542</v>
      </c>
      <c r="R71" s="1">
        <f>((Scenario[[#This Row],[Electricity GHG 
kg CO2e]])*(1-R$3))+(Scenario[[#This Row],[Non-Electric GHG 
kg CO2e]]*(1-Q$3))+(((Scenario[[#This Row],[Non-Electric Vehicle Miles]]*Q$3)*Scenario[[#This Row],[Typical kWh per Vehicle Mile]]*(Scenario[[#This Row],[eGRID Subregion Electricity Emissions Rate 
kg CO2 per kWh]]))*(1-R$3))</f>
        <v>4455679.5779629163</v>
      </c>
      <c r="S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5311569.3631798914</v>
      </c>
      <c r="T71" s="1">
        <f>Scenario[[#This Row],[Transportation Efficiency Emissions Savings 
kg CO2e]]*(1+S$3)</f>
        <v>12843961.878836015</v>
      </c>
      <c r="U71" s="1">
        <f>Scenario[[#This Row],[Land Use Efficiency Emissions Savings 
kg CO2e]]*(1+S$3)</f>
        <v>64771556.420629278</v>
      </c>
    </row>
    <row r="72" spans="1:21" x14ac:dyDescent="0.25">
      <c r="A72" t="s">
        <v>612</v>
      </c>
      <c r="B72" t="s">
        <v>613</v>
      </c>
      <c r="C72" t="s">
        <v>50</v>
      </c>
      <c r="D72" t="s">
        <v>38</v>
      </c>
      <c r="E72" s="1">
        <v>6573115.987848972</v>
      </c>
      <c r="F72" s="1">
        <v>3194045.7074257317</v>
      </c>
      <c r="G72" s="1">
        <v>15921931.774206359</v>
      </c>
      <c r="H72" s="1">
        <v>19086458</v>
      </c>
      <c r="I72" s="1">
        <v>36.745454545454542</v>
      </c>
      <c r="J72" s="2">
        <v>0.33311826359880237</v>
      </c>
      <c r="K72" s="1">
        <v>1135997</v>
      </c>
      <c r="L72" s="1">
        <v>1100579</v>
      </c>
      <c r="M72" s="1">
        <v>6529452.7396189906</v>
      </c>
      <c r="N72" s="1">
        <v>43663.248229981735</v>
      </c>
      <c r="O72" s="7">
        <v>0.22613756887876005</v>
      </c>
      <c r="P72" s="4">
        <v>2.3391780324537761</v>
      </c>
      <c r="Q72" s="1">
        <f>Scenario[[#This Row],[Electricity GHG 
kg CO2e]]+(Scenario[[#This Row],[Non-Electric GHG 
kg CO2e]]*(1-Q$3))+((Scenario[[#This Row],[Non-Electric Vehicle Miles]]*Q$3)*Scenario[[#This Row],[Typical kWh per Vehicle Mile]]*(Scenario[[#This Row],[eGRID Subregion Electricity Emissions Rate 
kg CO2 per kWh]]))</f>
        <v>5086297.7814193312</v>
      </c>
      <c r="R72" s="1">
        <f>((Scenario[[#This Row],[Electricity GHG 
kg CO2e]])*(1-R$3))+(Scenario[[#This Row],[Non-Electric GHG 
kg CO2e]]*(1-Q$3))+(((Scenario[[#This Row],[Non-Electric Vehicle Miles]]*Q$3)*Scenario[[#This Row],[Typical kWh per Vehicle Mile]]*(Scenario[[#This Row],[eGRID Subregion Electricity Emissions Rate 
kg CO2 per kWh]]))*(1-R$3))</f>
        <v>5038995.7247430589</v>
      </c>
      <c r="S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6191011.7666427605</v>
      </c>
      <c r="T72" s="1">
        <f>Scenario[[#This Row],[Transportation Efficiency Emissions Savings 
kg CO2e]]*(1+S$3)</f>
        <v>3992557.1342821647</v>
      </c>
      <c r="U72" s="1">
        <f>Scenario[[#This Row],[Land Use Efficiency Emissions Savings 
kg CO2e]]*(1+S$3)</f>
        <v>19902414.717757948</v>
      </c>
    </row>
    <row r="73" spans="1:21" x14ac:dyDescent="0.25">
      <c r="A73" t="s">
        <v>2047</v>
      </c>
      <c r="B73" t="s">
        <v>613</v>
      </c>
      <c r="C73" t="s">
        <v>50</v>
      </c>
      <c r="D73" t="s">
        <v>1730</v>
      </c>
      <c r="E73" s="1">
        <v>121642.49576500001</v>
      </c>
      <c r="F73" s="1">
        <v>0</v>
      </c>
      <c r="G73" s="1">
        <v>0</v>
      </c>
      <c r="H73" s="1">
        <f>Scenario[[#This Row],[Average Seating Capacity]]*Scenario[[#This Row],[Total Transit Vehicle Miles]]*0.21</f>
        <v>3730503.7</v>
      </c>
      <c r="I73" s="1">
        <v>28.666666666666668</v>
      </c>
      <c r="J73" s="2" t="s">
        <v>552</v>
      </c>
      <c r="K73" s="1">
        <v>619685</v>
      </c>
      <c r="L73" s="1">
        <v>619685</v>
      </c>
      <c r="M73" s="1">
        <v>121642.49576500001</v>
      </c>
      <c r="N73" s="1">
        <v>0</v>
      </c>
      <c r="O73" s="7">
        <v>0.22613756887876005</v>
      </c>
      <c r="P73" s="4">
        <v>1.0539153772593934</v>
      </c>
      <c r="Q73" s="1">
        <f>Scenario[[#This Row],[Electricity GHG 
kg CO2e]]+(Scenario[[#This Row],[Non-Electric GHG 
kg CO2e]]*(1-Q$3))+((Scenario[[#This Row],[Non-Electric Vehicle Miles]]*Q$3)*Scenario[[#This Row],[Typical kWh per Vehicle Mile]]*(Scenario[[#This Row],[eGRID Subregion Electricity Emissions Rate 
kg CO2 per kWh]]))</f>
        <v>128154.23183587311</v>
      </c>
      <c r="R73" s="1">
        <f>((Scenario[[#This Row],[Electricity GHG 
kg CO2e]])*(1-R$3))+(Scenario[[#This Row],[Non-Electric GHG 
kg CO2e]]*(1-Q$3))+(((Scenario[[#This Row],[Non-Electric Vehicle Miles]]*Q$3)*Scenario[[#This Row],[Typical kWh per Vehicle Mile]]*(Scenario[[#This Row],[eGRID Subregion Electricity Emissions Rate 
kg CO2 per kWh]]))*(1-R$3))</f>
        <v>118923.64183284235</v>
      </c>
      <c r="S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131410.62422529078</v>
      </c>
      <c r="T73" s="1">
        <f>Scenario[[#This Row],[Transportation Efficiency Emissions Savings 
kg CO2e]]*(1+S$3)</f>
        <v>0</v>
      </c>
      <c r="U73" s="1">
        <f>Scenario[[#This Row],[Land Use Efficiency Emissions Savings 
kg CO2e]]*(1+S$3)</f>
        <v>0</v>
      </c>
    </row>
    <row r="74" spans="1:21" x14ac:dyDescent="0.25">
      <c r="A74" t="s">
        <v>310</v>
      </c>
      <c r="B74" t="s">
        <v>311</v>
      </c>
      <c r="C74" t="s">
        <v>50</v>
      </c>
      <c r="D74" t="s">
        <v>38</v>
      </c>
      <c r="E74" s="1">
        <v>9055641.6733225361</v>
      </c>
      <c r="F74" s="1">
        <v>4843661.1123943366</v>
      </c>
      <c r="G74" s="1">
        <v>24168478.815852813</v>
      </c>
      <c r="H74" s="1">
        <v>28943961</v>
      </c>
      <c r="I74" s="1">
        <v>45.5</v>
      </c>
      <c r="J74" s="2">
        <v>0.20014347299768309</v>
      </c>
      <c r="K74" s="1">
        <v>3789659</v>
      </c>
      <c r="L74" s="1">
        <v>3569349</v>
      </c>
      <c r="M74" s="1">
        <v>8897149.8935078997</v>
      </c>
      <c r="N74" s="1">
        <v>158491.77981463616</v>
      </c>
      <c r="O74" s="7">
        <v>0.22613756887876005</v>
      </c>
      <c r="P74" s="4">
        <v>2.3391780324537761</v>
      </c>
      <c r="Q74" s="1">
        <f>Scenario[[#This Row],[Electricity GHG 
kg CO2e]]+(Scenario[[#This Row],[Non-Electric GHG 
kg CO2e]]*(1-Q$3))+((Scenario[[#This Row],[Non-Electric Vehicle Miles]]*Q$3)*Scenario[[#This Row],[Typical kWh per Vehicle Mile]]*(Scenario[[#This Row],[eGRID Subregion Electricity Emissions Rate 
kg CO2 per kWh]]))</f>
        <v>7303379.2189356955</v>
      </c>
      <c r="R74" s="1">
        <f>((Scenario[[#This Row],[Electricity GHG 
kg CO2e]])*(1-R$3))+(Scenario[[#This Row],[Non-Electric GHG 
kg CO2e]]*(1-Q$3))+(((Scenario[[#This Row],[Non-Electric Vehicle Miles]]*Q$3)*Scenario[[#This Row],[Typical kWh per Vehicle Mile]]*(Scenario[[#This Row],[eGRID Subregion Electricity Emissions Rate 
kg CO2 per kWh]]))*(1-R$3))</f>
        <v>7145750.0192345027</v>
      </c>
      <c r="S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7745491.7353111189</v>
      </c>
      <c r="T74" s="1">
        <f>Scenario[[#This Row],[Transportation Efficiency Emissions Savings 
kg CO2e]]*(1+S$3)</f>
        <v>6054576.3904929208</v>
      </c>
      <c r="U74" s="1">
        <f>Scenario[[#This Row],[Land Use Efficiency Emissions Savings 
kg CO2e]]*(1+S$3)</f>
        <v>30210598.519816019</v>
      </c>
    </row>
    <row r="75" spans="1:21" x14ac:dyDescent="0.25">
      <c r="A75" t="s">
        <v>2011</v>
      </c>
      <c r="B75" t="s">
        <v>311</v>
      </c>
      <c r="C75" t="s">
        <v>50</v>
      </c>
      <c r="D75" t="s">
        <v>1730</v>
      </c>
      <c r="E75" s="1">
        <v>263058.69797999994</v>
      </c>
      <c r="F75" s="1">
        <v>75321.675854356232</v>
      </c>
      <c r="G75" s="1">
        <v>375833.54512608942</v>
      </c>
      <c r="H75" s="1">
        <v>450095</v>
      </c>
      <c r="I75" s="1">
        <v>9</v>
      </c>
      <c r="J75" s="2" t="s">
        <v>552</v>
      </c>
      <c r="K75" s="96">
        <v>432298</v>
      </c>
      <c r="L75" s="96">
        <v>432298</v>
      </c>
      <c r="M75" s="1">
        <v>263058.69797999994</v>
      </c>
      <c r="N75" s="1">
        <v>0</v>
      </c>
      <c r="O75" s="7">
        <v>0.22613756887876005</v>
      </c>
      <c r="P75" s="4">
        <v>1.0539153772593934</v>
      </c>
      <c r="Q75" s="1">
        <f>Scenario[[#This Row],[Electricity GHG 
kg CO2e]]+(Scenario[[#This Row],[Non-Electric GHG 
kg CO2e]]*(1-Q$3))+((Scenario[[#This Row],[Non-Electric Vehicle Miles]]*Q$3)*Scenario[[#This Row],[Typical kWh per Vehicle Mile]]*(Scenario[[#This Row],[eGRID Subregion Electricity Emissions Rate 
kg CO2 per kWh]]))</f>
        <v>223051.40407113775</v>
      </c>
      <c r="R75" s="1">
        <f>((Scenario[[#This Row],[Electricity GHG 
kg CO2e]])*(1-R$3))+(Scenario[[#This Row],[Non-Electric GHG 
kg CO2e]]*(1-Q$3))+(((Scenario[[#This Row],[Non-Electric Vehicle Miles]]*Q$3)*Scenario[[#This Row],[Typical kWh per Vehicle Mile]]*(Scenario[[#This Row],[eGRID Subregion Electricity Emissions Rate 
kg CO2 per kWh]]))*(1-R$3))</f>
        <v>216612.05892460331</v>
      </c>
      <c r="S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229141.4823857946</v>
      </c>
      <c r="T75" s="1">
        <f>Scenario[[#This Row],[Transportation Efficiency Emissions Savings 
kg CO2e]]*(1+S$3)</f>
        <v>94152.094817945297</v>
      </c>
      <c r="U75" s="1">
        <f>Scenario[[#This Row],[Land Use Efficiency Emissions Savings 
kg CO2e]]*(1+S$3)</f>
        <v>469791.93140761176</v>
      </c>
    </row>
    <row r="76" spans="1:21" x14ac:dyDescent="0.25">
      <c r="A76" t="s">
        <v>634</v>
      </c>
      <c r="B76" t="s">
        <v>635</v>
      </c>
      <c r="C76" t="s">
        <v>50</v>
      </c>
      <c r="D76" t="s">
        <v>1730</v>
      </c>
      <c r="E76" s="1">
        <v>1058291.1989741665</v>
      </c>
      <c r="F76" s="1">
        <v>108018.7752633238</v>
      </c>
      <c r="G76" s="1">
        <v>582089.30231935263</v>
      </c>
      <c r="H76" s="1">
        <v>645481</v>
      </c>
      <c r="I76" s="1">
        <v>18</v>
      </c>
      <c r="J76" s="2">
        <v>8.7635401019451692E-2</v>
      </c>
      <c r="K76" s="1">
        <v>581867</v>
      </c>
      <c r="L76" s="1">
        <v>581867</v>
      </c>
      <c r="M76" s="1">
        <v>1058291.1989741665</v>
      </c>
      <c r="N76" s="1">
        <v>0</v>
      </c>
      <c r="O76" s="7">
        <v>0.22613756887876005</v>
      </c>
      <c r="P76" s="4">
        <v>1.0539153772593934</v>
      </c>
      <c r="Q76" s="1">
        <f>Scenario[[#This Row],[Electricity GHG 
kg CO2e]]+(Scenario[[#This Row],[Non-Electric GHG 
kg CO2e]]*(1-Q$3))+((Scenario[[#This Row],[Non-Electric Vehicle Miles]]*Q$3)*Scenario[[#This Row],[Typical kWh per Vehicle Mile]]*(Scenario[[#This Row],[eGRID Subregion Electricity Emissions Rate 
kg CO2 per kWh]]))</f>
        <v>828387.46956986829</v>
      </c>
      <c r="R76" s="1">
        <f>((Scenario[[#This Row],[Electricity GHG 
kg CO2e]])*(1-R$3))+(Scenario[[#This Row],[Non-Electric GHG 
kg CO2e]]*(1-Q$3))+(((Scenario[[#This Row],[Non-Electric Vehicle Miles]]*Q$3)*Scenario[[#This Row],[Typical kWh per Vehicle Mile]]*(Scenario[[#This Row],[eGRID Subregion Electricity Emissions Rate 
kg CO2 per kWh]]))*(1-R$3))</f>
        <v>819720.20198505744</v>
      </c>
      <c r="S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844979.59286235017</v>
      </c>
      <c r="T76" s="1">
        <f>Scenario[[#This Row],[Transportation Efficiency Emissions Savings 
kg CO2e]]*(1+S$3)</f>
        <v>135023.46907915475</v>
      </c>
      <c r="U76" s="1">
        <f>Scenario[[#This Row],[Land Use Efficiency Emissions Savings 
kg CO2e]]*(1+S$3)</f>
        <v>727611.62789919076</v>
      </c>
    </row>
    <row r="77" spans="1:21" x14ac:dyDescent="0.25">
      <c r="A77" t="s">
        <v>634</v>
      </c>
      <c r="B77" t="s">
        <v>635</v>
      </c>
      <c r="C77" t="s">
        <v>50</v>
      </c>
      <c r="D77" t="s">
        <v>38</v>
      </c>
      <c r="E77" s="1">
        <v>3705566.2182853809</v>
      </c>
      <c r="F77" s="1">
        <v>888566.84551638132</v>
      </c>
      <c r="G77" s="1">
        <v>4788290.312585637</v>
      </c>
      <c r="H77" s="1">
        <v>5309753</v>
      </c>
      <c r="I77" s="1">
        <v>40.303030303030305</v>
      </c>
      <c r="J77" s="2">
        <v>0.12575551302059645</v>
      </c>
      <c r="K77" s="1">
        <v>1081918</v>
      </c>
      <c r="L77" s="1">
        <v>1081918</v>
      </c>
      <c r="M77" s="1">
        <v>3705566.2182853809</v>
      </c>
      <c r="N77" s="1">
        <v>0</v>
      </c>
      <c r="O77" s="7">
        <v>0.22613756887876005</v>
      </c>
      <c r="P77" s="4">
        <v>2.3391780324537761</v>
      </c>
      <c r="Q77" s="1">
        <f>Scenario[[#This Row],[Electricity GHG 
kg CO2e]]+(Scenario[[#This Row],[Non-Electric GHG 
kg CO2e]]*(1-Q$3))+((Scenario[[#This Row],[Non-Electric Vehicle Miles]]*Q$3)*Scenario[[#This Row],[Typical kWh per Vehicle Mile]]*(Scenario[[#This Row],[eGRID Subregion Electricity Emissions Rate 
kg CO2 per kWh]]))</f>
        <v>2922251.8367491653</v>
      </c>
      <c r="R77" s="1">
        <f>((Scenario[[#This Row],[Electricity GHG 
kg CO2e]])*(1-R$3))+(Scenario[[#This Row],[Non-Electric GHG 
kg CO2e]]*(1-Q$3))+(((Scenario[[#This Row],[Non-Electric Vehicle Miles]]*Q$3)*Scenario[[#This Row],[Typical kWh per Vehicle Mile]]*(Scenario[[#This Row],[eGRID Subregion Electricity Emissions Rate 
kg CO2 per kWh]]))*(1-R$3))</f>
        <v>2886482.5434903828</v>
      </c>
      <c r="S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3062226.8285514871</v>
      </c>
      <c r="T77" s="1">
        <f>Scenario[[#This Row],[Transportation Efficiency Emissions Savings 
kg CO2e]]*(1+S$3)</f>
        <v>1110708.5568954768</v>
      </c>
      <c r="U77" s="1">
        <f>Scenario[[#This Row],[Land Use Efficiency Emissions Savings 
kg CO2e]]*(1+S$3)</f>
        <v>5985362.8907320462</v>
      </c>
    </row>
    <row r="78" spans="1:21" x14ac:dyDescent="0.25">
      <c r="A78" t="s">
        <v>1671</v>
      </c>
      <c r="B78" t="s">
        <v>682</v>
      </c>
      <c r="C78" t="s">
        <v>50</v>
      </c>
      <c r="D78" t="s">
        <v>1730</v>
      </c>
      <c r="E78" s="1">
        <v>10217007.160190832</v>
      </c>
      <c r="F78" s="1">
        <v>21168619.859487195</v>
      </c>
      <c r="G78" s="1">
        <v>108490511.88743921</v>
      </c>
      <c r="H78" s="1">
        <v>126495990</v>
      </c>
      <c r="I78" s="1">
        <v>14.664141414141413</v>
      </c>
      <c r="J78" s="2">
        <v>0.77396975726128214</v>
      </c>
      <c r="K78" s="1">
        <v>12682543</v>
      </c>
      <c r="L78" s="1">
        <v>12682543</v>
      </c>
      <c r="M78" s="1">
        <v>10217007.160190832</v>
      </c>
      <c r="N78" s="1">
        <v>0</v>
      </c>
      <c r="O78" s="7">
        <v>0.22613756887876005</v>
      </c>
      <c r="P78" s="4">
        <v>1.0539153772593934</v>
      </c>
      <c r="Q78" s="1">
        <f>Scenario[[#This Row],[Electricity GHG 
kg CO2e]]+(Scenario[[#This Row],[Non-Electric GHG 
kg CO2e]]*(1-Q$3))+((Scenario[[#This Row],[Non-Electric Vehicle Miles]]*Q$3)*Scenario[[#This Row],[Typical kWh per Vehicle Mile]]*(Scenario[[#This Row],[eGRID Subregion Electricity Emissions Rate 
kg CO2 per kWh]]))</f>
        <v>8418412.5484114885</v>
      </c>
      <c r="R78" s="1">
        <f>((Scenario[[#This Row],[Electricity GHG 
kg CO2e]])*(1-R$3))+(Scenario[[#This Row],[Non-Electric GHG 
kg CO2e]]*(1-Q$3))+(((Scenario[[#This Row],[Non-Electric Vehicle Miles]]*Q$3)*Scenario[[#This Row],[Typical kWh per Vehicle Mile]]*(Scenario[[#This Row],[eGRID Subregion Electricity Emissions Rate 
kg CO2 per kWh]]))*(1-R$3))</f>
        <v>8229498.2538443971</v>
      </c>
      <c r="S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11028203.336561937</v>
      </c>
      <c r="T78" s="1">
        <f>Scenario[[#This Row],[Transportation Efficiency Emissions Savings 
kg CO2e]]*(1+S$3)</f>
        <v>26460774.824358992</v>
      </c>
      <c r="U78" s="1">
        <f>Scenario[[#This Row],[Land Use Efficiency Emissions Savings 
kg CO2e]]*(1+S$3)</f>
        <v>135613139.859299</v>
      </c>
    </row>
    <row r="79" spans="1:21" x14ac:dyDescent="0.25">
      <c r="A79" t="s">
        <v>335</v>
      </c>
      <c r="B79" t="s">
        <v>336</v>
      </c>
      <c r="C79" t="s">
        <v>50</v>
      </c>
      <c r="D79" t="s">
        <v>1730</v>
      </c>
      <c r="E79" s="1">
        <v>2415673.2177849999</v>
      </c>
      <c r="F79" s="1">
        <v>234287.98949025388</v>
      </c>
      <c r="G79" s="1">
        <v>1209045.8170124989</v>
      </c>
      <c r="H79" s="1">
        <v>1400020</v>
      </c>
      <c r="I79" s="1">
        <v>20.09375</v>
      </c>
      <c r="J79" s="2">
        <v>6.6070769342679539E-2</v>
      </c>
      <c r="K79" s="1">
        <v>1368354</v>
      </c>
      <c r="L79" s="1">
        <v>1368354</v>
      </c>
      <c r="M79" s="1">
        <v>2415673.2177849999</v>
      </c>
      <c r="N79" s="1">
        <v>0</v>
      </c>
      <c r="O79" s="7">
        <v>0.22613756887876005</v>
      </c>
      <c r="P79" s="4">
        <v>1.0539153772593934</v>
      </c>
      <c r="Q79" s="1">
        <f>Scenario[[#This Row],[Electricity GHG 
kg CO2e]]+(Scenario[[#This Row],[Non-Electric GHG 
kg CO2e]]*(1-Q$3))+((Scenario[[#This Row],[Non-Electric Vehicle Miles]]*Q$3)*Scenario[[#This Row],[Typical kWh per Vehicle Mile]]*(Scenario[[#This Row],[eGRID Subregion Electricity Emissions Rate 
kg CO2 per kWh]]))</f>
        <v>1893284.8180678117</v>
      </c>
      <c r="R79" s="1">
        <f>((Scenario[[#This Row],[Electricity GHG 
kg CO2e]])*(1-R$3))+(Scenario[[#This Row],[Non-Electric GHG 
kg CO2e]]*(1-Q$3))+(((Scenario[[#This Row],[Non-Electric Vehicle Miles]]*Q$3)*Scenario[[#This Row],[Typical kWh per Vehicle Mile]]*(Scenario[[#This Row],[eGRID Subregion Electricity Emissions Rate 
kg CO2 per kWh]]))*(1-R$3))</f>
        <v>1872902.3418855462</v>
      </c>
      <c r="S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1920584.9405623781</v>
      </c>
      <c r="T79" s="1">
        <f>Scenario[[#This Row],[Transportation Efficiency Emissions Savings 
kg CO2e]]*(1+S$3)</f>
        <v>292859.98686281737</v>
      </c>
      <c r="U79" s="1">
        <f>Scenario[[#This Row],[Land Use Efficiency Emissions Savings 
kg CO2e]]*(1+S$3)</f>
        <v>1511307.2712656236</v>
      </c>
    </row>
    <row r="80" spans="1:21" x14ac:dyDescent="0.25">
      <c r="A80" t="s">
        <v>335</v>
      </c>
      <c r="B80" t="s">
        <v>336</v>
      </c>
      <c r="C80" t="s">
        <v>50</v>
      </c>
      <c r="D80" t="s">
        <v>38</v>
      </c>
      <c r="E80" s="1">
        <v>8049059.6910223924</v>
      </c>
      <c r="F80" s="1">
        <v>2633726.874647188</v>
      </c>
      <c r="G80" s="1">
        <v>13591377.295412093</v>
      </c>
      <c r="H80" s="1">
        <v>15738196</v>
      </c>
      <c r="I80" s="1">
        <v>32.314685314685313</v>
      </c>
      <c r="J80" s="2">
        <v>0.19728381219993091</v>
      </c>
      <c r="K80" s="1">
        <v>3337526</v>
      </c>
      <c r="L80" s="1">
        <v>3280562</v>
      </c>
      <c r="M80" s="1">
        <v>8006988.6295906007</v>
      </c>
      <c r="N80" s="1">
        <v>42071.06143179167</v>
      </c>
      <c r="O80" s="7">
        <v>0.22613756887876005</v>
      </c>
      <c r="P80" s="4">
        <v>2.3391780324537761</v>
      </c>
      <c r="Q80" s="1">
        <f>Scenario[[#This Row],[Electricity GHG 
kg CO2e]]+(Scenario[[#This Row],[Non-Electric GHG 
kg CO2e]]*(1-Q$3))+((Scenario[[#This Row],[Non-Electric Vehicle Miles]]*Q$3)*Scenario[[#This Row],[Typical kWh per Vehicle Mile]]*(Scenario[[#This Row],[eGRID Subregion Electricity Emissions Rate 
kg CO2 per kWh]]))</f>
        <v>6481147.2021730719</v>
      </c>
      <c r="R80" s="1">
        <f>((Scenario[[#This Row],[Electricity GHG 
kg CO2e]])*(1-R$3))+(Scenario[[#This Row],[Non-Electric GHG 
kg CO2e]]*(1-Q$3))+(((Scenario[[#This Row],[Non-Electric Vehicle Miles]]*Q$3)*Scenario[[#This Row],[Typical kWh per Vehicle Mile]]*(Scenario[[#This Row],[eGRID Subregion Electricity Emissions Rate 
kg CO2 per kWh]]))*(1-R$3))</f>
        <v>6362170.7696780413</v>
      </c>
      <c r="S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6826371.3587880395</v>
      </c>
      <c r="T80" s="1">
        <f>Scenario[[#This Row],[Transportation Efficiency Emissions Savings 
kg CO2e]]*(1+S$3)</f>
        <v>3292158.5933089852</v>
      </c>
      <c r="U80" s="1">
        <f>Scenario[[#This Row],[Land Use Efficiency Emissions Savings 
kg CO2e]]*(1+S$3)</f>
        <v>16989221.619265117</v>
      </c>
    </row>
    <row r="81" spans="1:21" x14ac:dyDescent="0.25">
      <c r="A81" t="s">
        <v>115</v>
      </c>
      <c r="B81" t="s">
        <v>116</v>
      </c>
      <c r="C81" t="s">
        <v>50</v>
      </c>
      <c r="D81" t="s">
        <v>1730</v>
      </c>
      <c r="E81" s="1">
        <v>4429351.3627916668</v>
      </c>
      <c r="F81" s="1">
        <v>464655.22548715264</v>
      </c>
      <c r="G81" s="1">
        <v>2764511.9537514998</v>
      </c>
      <c r="H81" s="1">
        <v>2776611</v>
      </c>
      <c r="I81" s="1">
        <v>13.935897435897436</v>
      </c>
      <c r="J81" s="2">
        <v>0.10910958769606856</v>
      </c>
      <c r="K81" s="1">
        <v>2279026</v>
      </c>
      <c r="L81" s="1">
        <v>2279026</v>
      </c>
      <c r="M81" s="1">
        <v>4429351.3627916668</v>
      </c>
      <c r="N81" s="1">
        <v>0</v>
      </c>
      <c r="O81" s="7">
        <v>0.22613756887876005</v>
      </c>
      <c r="P81" s="4">
        <v>1.0539153772593934</v>
      </c>
      <c r="Q81" s="1">
        <f>Scenario[[#This Row],[Electricity GHG 
kg CO2e]]+(Scenario[[#This Row],[Non-Electric GHG 
kg CO2e]]*(1-Q$3))+((Scenario[[#This Row],[Non-Electric Vehicle Miles]]*Q$3)*Scenario[[#This Row],[Typical kWh per Vehicle Mile]]*(Scenario[[#This Row],[eGRID Subregion Electricity Emissions Rate 
kg CO2 per kWh]]))</f>
        <v>3457803.5096664503</v>
      </c>
      <c r="R81" s="1">
        <f>((Scenario[[#This Row],[Electricity GHG 
kg CO2e]])*(1-R$3))+(Scenario[[#This Row],[Non-Electric GHG 
kg CO2e]]*(1-Q$3))+(((Scenario[[#This Row],[Non-Electric Vehicle Miles]]*Q$3)*Scenario[[#This Row],[Typical kWh per Vehicle Mile]]*(Scenario[[#This Row],[eGRID Subregion Electricity Emissions Rate 
kg CO2 per kWh]]))*(1-R$3))</f>
        <v>3423856.0127732754</v>
      </c>
      <c r="S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3573519.6568843219</v>
      </c>
      <c r="T81" s="1">
        <f>Scenario[[#This Row],[Transportation Efficiency Emissions Savings 
kg CO2e]]*(1+S$3)</f>
        <v>580819.03185894084</v>
      </c>
      <c r="U81" s="1">
        <f>Scenario[[#This Row],[Land Use Efficiency Emissions Savings 
kg CO2e]]*(1+S$3)</f>
        <v>3455639.9421893749</v>
      </c>
    </row>
    <row r="82" spans="1:21" x14ac:dyDescent="0.25">
      <c r="A82" t="s">
        <v>115</v>
      </c>
      <c r="B82" t="s">
        <v>116</v>
      </c>
      <c r="C82" t="s">
        <v>50</v>
      </c>
      <c r="D82" t="s">
        <v>1729</v>
      </c>
      <c r="E82" s="1">
        <v>16467612.045445848</v>
      </c>
      <c r="F82" s="1">
        <v>25994457.767698258</v>
      </c>
      <c r="G82" s="1">
        <v>154656582.53331602</v>
      </c>
      <c r="H82" s="1">
        <v>155333446</v>
      </c>
      <c r="I82" s="1">
        <v>52.59765625</v>
      </c>
      <c r="J82" s="2">
        <v>0.48566602378737445</v>
      </c>
      <c r="K82" s="1">
        <v>6472107</v>
      </c>
      <c r="L82" s="1">
        <v>0</v>
      </c>
      <c r="M82" s="1">
        <v>0</v>
      </c>
      <c r="N82" s="1">
        <v>16467612.045445848</v>
      </c>
      <c r="O82" s="7">
        <v>0.22613756887876005</v>
      </c>
      <c r="P82" s="4">
        <v>7.7405845368707231</v>
      </c>
      <c r="Q82" s="1">
        <f>Scenario[[#This Row],[Electricity GHG 
kg CO2e]]+(Scenario[[#This Row],[Non-Electric GHG 
kg CO2e]]*(1-Q$3))+((Scenario[[#This Row],[Non-Electric Vehicle Miles]]*Q$3)*Scenario[[#This Row],[Typical kWh per Vehicle Mile]]*(Scenario[[#This Row],[eGRID Subregion Electricity Emissions Rate 
kg CO2 per kWh]]))</f>
        <v>16467612.045445848</v>
      </c>
      <c r="R82" s="1">
        <f>((Scenario[[#This Row],[Electricity GHG 
kg CO2e]])*(1-R$3))+(Scenario[[#This Row],[Non-Electric GHG 
kg CO2e]]*(1-Q$3))+(((Scenario[[#This Row],[Non-Electric Vehicle Miles]]*Q$3)*Scenario[[#This Row],[Typical kWh per Vehicle Mile]]*(Scenario[[#This Row],[eGRID Subregion Electricity Emissions Rate 
kg CO2 per kWh]]))*(1-R$3))</f>
        <v>12350709.034084387</v>
      </c>
      <c r="S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15168539.048133291</v>
      </c>
      <c r="T82" s="1">
        <f>Scenario[[#This Row],[Transportation Efficiency Emissions Savings 
kg CO2e]]*(1+S$3)</f>
        <v>32493072.209622823</v>
      </c>
      <c r="U82" s="1">
        <f>Scenario[[#This Row],[Land Use Efficiency Emissions Savings 
kg CO2e]]*(1+S$3)</f>
        <v>193320728.16664502</v>
      </c>
    </row>
    <row r="83" spans="1:21" x14ac:dyDescent="0.25">
      <c r="A83" t="s">
        <v>115</v>
      </c>
      <c r="B83" t="s">
        <v>116</v>
      </c>
      <c r="C83" t="s">
        <v>50</v>
      </c>
      <c r="D83" t="s">
        <v>38</v>
      </c>
      <c r="E83" s="1">
        <v>64071841.432859652</v>
      </c>
      <c r="F83" s="1">
        <v>48049080.059942782</v>
      </c>
      <c r="G83" s="1">
        <v>285872726.49997854</v>
      </c>
      <c r="H83" s="1">
        <v>287123865</v>
      </c>
      <c r="I83" s="1">
        <v>44.326375711574954</v>
      </c>
      <c r="J83" s="2">
        <v>0.32587828499699678</v>
      </c>
      <c r="K83" s="1">
        <v>23327291</v>
      </c>
      <c r="L83" s="1">
        <v>17769376</v>
      </c>
      <c r="M83" s="1">
        <v>56747080.623884395</v>
      </c>
      <c r="N83" s="1">
        <v>7324760.8089752533</v>
      </c>
      <c r="O83" s="7">
        <v>0.22613756887876005</v>
      </c>
      <c r="P83" s="4">
        <v>2.3391780324537761</v>
      </c>
      <c r="Q83" s="1">
        <f>Scenario[[#This Row],[Electricity GHG 
kg CO2e]]+(Scenario[[#This Row],[Non-Electric GHG 
kg CO2e]]*(1-Q$3))+((Scenario[[#This Row],[Non-Electric Vehicle Miles]]*Q$3)*Scenario[[#This Row],[Typical kWh per Vehicle Mile]]*(Scenario[[#This Row],[eGRID Subregion Electricity Emissions Rate 
kg CO2 per kWh]]))</f>
        <v>52234964.785156541</v>
      </c>
      <c r="R83" s="1">
        <f>((Scenario[[#This Row],[Electricity GHG 
kg CO2e]])*(1-R$3))+(Scenario[[#This Row],[Non-Electric GHG 
kg CO2e]]*(1-Q$3))+(((Scenario[[#This Row],[Non-Electric Vehicle Miles]]*Q$3)*Scenario[[#This Row],[Typical kWh per Vehicle Mile]]*(Scenario[[#This Row],[eGRID Subregion Electricity Emissions Rate 
kg CO2 per kWh]]))*(1-R$3))</f>
        <v>49816301.205845729</v>
      </c>
      <c r="S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56732767.169432074</v>
      </c>
      <c r="T83" s="1">
        <f>Scenario[[#This Row],[Transportation Efficiency Emissions Savings 
kg CO2e]]*(1+S$3)</f>
        <v>60061350.074928477</v>
      </c>
      <c r="U83" s="1">
        <f>Scenario[[#This Row],[Land Use Efficiency Emissions Savings 
kg CO2e]]*(1+S$3)</f>
        <v>357340908.12497318</v>
      </c>
    </row>
    <row r="84" spans="1:21" x14ac:dyDescent="0.25">
      <c r="A84" t="s">
        <v>1676</v>
      </c>
      <c r="B84" t="s">
        <v>1677</v>
      </c>
      <c r="C84" t="s">
        <v>50</v>
      </c>
      <c r="D84" t="s">
        <v>1730</v>
      </c>
      <c r="E84" s="1">
        <v>168932.16051334795</v>
      </c>
      <c r="F84" s="1">
        <v>26340.00485640471</v>
      </c>
      <c r="G84" s="1">
        <v>131032.0840998207</v>
      </c>
      <c r="H84" s="1">
        <v>157398.31</v>
      </c>
      <c r="I84" s="1">
        <v>6.8</v>
      </c>
      <c r="J84" s="2">
        <v>0.29917422086517403</v>
      </c>
      <c r="K84" s="1">
        <v>120221</v>
      </c>
      <c r="L84" s="1">
        <v>120221</v>
      </c>
      <c r="M84" s="1">
        <v>168932.16051334795</v>
      </c>
      <c r="N84" s="1">
        <v>0</v>
      </c>
      <c r="O84" s="7">
        <v>0.22613756887876005</v>
      </c>
      <c r="P84" s="4">
        <v>1.0539153772593934</v>
      </c>
      <c r="Q84" s="1">
        <f>Scenario[[#This Row],[Electricity GHG 
kg CO2e]]+(Scenario[[#This Row],[Non-Electric GHG 
kg CO2e]]*(1-Q$3))+((Scenario[[#This Row],[Non-Electric Vehicle Miles]]*Q$3)*Scenario[[#This Row],[Typical kWh per Vehicle Mile]]*(Scenario[[#This Row],[eGRID Subregion Electricity Emissions Rate 
kg CO2 per kWh]]))</f>
        <v>133862.18394636465</v>
      </c>
      <c r="R84" s="1">
        <f>((Scenario[[#This Row],[Electricity GHG 
kg CO2e]])*(1-R$3))+(Scenario[[#This Row],[Non-Electric GHG 
kg CO2e]]*(1-Q$3))+(((Scenario[[#This Row],[Non-Electric Vehicle Miles]]*Q$3)*Scenario[[#This Row],[Typical kWh per Vehicle Mile]]*(Scenario[[#This Row],[eGRID Subregion Electricity Emissions Rate 
kg CO2 per kWh]]))*(1-R$3))</f>
        <v>132071.41805602622</v>
      </c>
      <c r="S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144785.63628336563</v>
      </c>
      <c r="T84" s="1">
        <f>Scenario[[#This Row],[Transportation Efficiency Emissions Savings 
kg CO2e]]*(1+S$3)</f>
        <v>32925.006070505886</v>
      </c>
      <c r="U84" s="1">
        <f>Scenario[[#This Row],[Land Use Efficiency Emissions Savings 
kg CO2e]]*(1+S$3)</f>
        <v>163790.10512477587</v>
      </c>
    </row>
    <row r="85" spans="1:21" x14ac:dyDescent="0.25">
      <c r="A85" t="s">
        <v>1047</v>
      </c>
      <c r="B85" t="s">
        <v>978</v>
      </c>
      <c r="C85" t="s">
        <v>50</v>
      </c>
      <c r="D85" t="s">
        <v>1730</v>
      </c>
      <c r="E85" s="1">
        <v>197926.944085</v>
      </c>
      <c r="F85" s="1">
        <v>110657.82441566541</v>
      </c>
      <c r="G85" s="1">
        <v>550620.72804801259</v>
      </c>
      <c r="H85" s="1">
        <v>661251</v>
      </c>
      <c r="I85" s="1">
        <v>9.5</v>
      </c>
      <c r="J85" s="2">
        <v>0.68047755302185609</v>
      </c>
      <c r="K85" s="1">
        <v>147522</v>
      </c>
      <c r="L85" s="1">
        <v>147522</v>
      </c>
      <c r="M85" s="1">
        <v>197926.944085</v>
      </c>
      <c r="N85" s="1">
        <v>0</v>
      </c>
      <c r="O85" s="7">
        <v>0.22613756887876005</v>
      </c>
      <c r="P85" s="4">
        <v>1.0539153772593934</v>
      </c>
      <c r="Q85" s="1">
        <f>Scenario[[#This Row],[Electricity GHG 
kg CO2e]]+(Scenario[[#This Row],[Non-Electric GHG 
kg CO2e]]*(1-Q$3))+((Scenario[[#This Row],[Non-Electric Vehicle Miles]]*Q$3)*Scenario[[#This Row],[Typical kWh per Vehicle Mile]]*(Scenario[[#This Row],[eGRID Subregion Electricity Emissions Rate 
kg CO2 per kWh]]))</f>
        <v>157234.93251037761</v>
      </c>
      <c r="R85" s="1">
        <f>((Scenario[[#This Row],[Electricity GHG 
kg CO2e]])*(1-R$3))+(Scenario[[#This Row],[Non-Electric GHG 
kg CO2e]]*(1-Q$3))+(((Scenario[[#This Row],[Non-Electric Vehicle Miles]]*Q$3)*Scenario[[#This Row],[Typical kWh per Vehicle Mile]]*(Scenario[[#This Row],[eGRID Subregion Electricity Emissions Rate 
kg CO2 per kWh]]))*(1-R$3))</f>
        <v>155037.50139872069</v>
      </c>
      <c r="S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191613.20673059463</v>
      </c>
      <c r="T85" s="1">
        <f>Scenario[[#This Row],[Transportation Efficiency Emissions Savings 
kg CO2e]]*(1+S$3)</f>
        <v>138322.28051958175</v>
      </c>
      <c r="U85" s="1">
        <f>Scenario[[#This Row],[Land Use Efficiency Emissions Savings 
kg CO2e]]*(1+S$3)</f>
        <v>688275.91006001574</v>
      </c>
    </row>
    <row r="86" spans="1:21" x14ac:dyDescent="0.25">
      <c r="A86" t="s">
        <v>1047</v>
      </c>
      <c r="B86" t="s">
        <v>978</v>
      </c>
      <c r="C86" t="s">
        <v>50</v>
      </c>
      <c r="D86" t="s">
        <v>38</v>
      </c>
      <c r="E86" s="1">
        <v>614952.00455918431</v>
      </c>
      <c r="F86" s="1">
        <v>301083.82797811774</v>
      </c>
      <c r="G86" s="1">
        <v>1498158.828263792</v>
      </c>
      <c r="H86" s="1">
        <v>1799167.69</v>
      </c>
      <c r="I86" s="1">
        <v>35</v>
      </c>
      <c r="J86" s="2">
        <v>0.3107550592305427</v>
      </c>
      <c r="K86" s="1">
        <v>189588</v>
      </c>
      <c r="L86" s="1">
        <v>189588</v>
      </c>
      <c r="M86" s="1">
        <v>614952.00455918431</v>
      </c>
      <c r="N86" s="1">
        <v>0</v>
      </c>
      <c r="O86" s="7">
        <v>0.22613756887876005</v>
      </c>
      <c r="P86" s="4">
        <v>2.3391780324537761</v>
      </c>
      <c r="Q86" s="1">
        <f>Scenario[[#This Row],[Electricity GHG 
kg CO2e]]+(Scenario[[#This Row],[Non-Electric GHG 
kg CO2e]]*(1-Q$3))+((Scenario[[#This Row],[Non-Electric Vehicle Miles]]*Q$3)*Scenario[[#This Row],[Typical kWh per Vehicle Mile]]*(Scenario[[#This Row],[eGRID Subregion Electricity Emissions Rate 
kg CO2 per kWh]]))</f>
        <v>486285.88047604519</v>
      </c>
      <c r="R86" s="1">
        <f>((Scenario[[#This Row],[Electricity GHG 
kg CO2e]])*(1-R$3))+(Scenario[[#This Row],[Non-Electric GHG 
kg CO2e]]*(1-Q$3))+(((Scenario[[#This Row],[Non-Electric Vehicle Miles]]*Q$3)*Scenario[[#This Row],[Typical kWh per Vehicle Mile]]*(Scenario[[#This Row],[eGRID Subregion Electricity Emissions Rate 
kg CO2 per kWh]]))*(1-R$3))</f>
        <v>480017.91121188097</v>
      </c>
      <c r="S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545093.81388155755</v>
      </c>
      <c r="T86" s="1">
        <f>Scenario[[#This Row],[Transportation Efficiency Emissions Savings 
kg CO2e]]*(1+S$3)</f>
        <v>376354.7849726472</v>
      </c>
      <c r="U86" s="1">
        <f>Scenario[[#This Row],[Land Use Efficiency Emissions Savings 
kg CO2e]]*(1+S$3)</f>
        <v>1872698.53532974</v>
      </c>
    </row>
    <row r="87" spans="1:21" x14ac:dyDescent="0.25">
      <c r="A87" t="s">
        <v>1645</v>
      </c>
      <c r="B87" t="s">
        <v>1646</v>
      </c>
      <c r="C87" t="s">
        <v>50</v>
      </c>
      <c r="D87" t="s">
        <v>1730</v>
      </c>
      <c r="E87" s="1">
        <v>384166.90438166668</v>
      </c>
      <c r="F87" s="1">
        <v>113006.27526467582</v>
      </c>
      <c r="G87" s="1">
        <v>562197.3404104677</v>
      </c>
      <c r="H87" s="1">
        <v>675284.49</v>
      </c>
      <c r="I87" s="1">
        <v>19.111111111111111</v>
      </c>
      <c r="J87" s="2">
        <v>0.14398681977535482</v>
      </c>
      <c r="K87" s="1">
        <v>286334</v>
      </c>
      <c r="L87" s="1">
        <v>286334</v>
      </c>
      <c r="M87" s="1">
        <v>384166.90438166668</v>
      </c>
      <c r="N87" s="1">
        <v>0</v>
      </c>
      <c r="O87" s="7">
        <v>0.22613756887876005</v>
      </c>
      <c r="P87" s="4">
        <v>1.0539153772593934</v>
      </c>
      <c r="Q87" s="1">
        <f>Scenario[[#This Row],[Electricity GHG 
kg CO2e]]+(Scenario[[#This Row],[Non-Electric GHG 
kg CO2e]]*(1-Q$3))+((Scenario[[#This Row],[Non-Electric Vehicle Miles]]*Q$3)*Scenario[[#This Row],[Typical kWh per Vehicle Mile]]*(Scenario[[#This Row],[eGRID Subregion Electricity Emissions Rate 
kg CO2 per kWh]]))</f>
        <v>305185.66390670434</v>
      </c>
      <c r="R87" s="1">
        <f>((Scenario[[#This Row],[Electricity GHG 
kg CO2e]])*(1-R$3))+(Scenario[[#This Row],[Non-Electric GHG 
kg CO2e]]*(1-Q$3))+(((Scenario[[#This Row],[Non-Electric Vehicle Miles]]*Q$3)*Scenario[[#This Row],[Typical kWh per Vehicle Mile]]*(Scenario[[#This Row],[eGRID Subregion Electricity Emissions Rate 
kg CO2 per kWh]]))*(1-R$3))</f>
        <v>300920.54250159074</v>
      </c>
      <c r="S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319487.88538494031</v>
      </c>
      <c r="T87" s="1">
        <f>Scenario[[#This Row],[Transportation Efficiency Emissions Savings 
kg CO2e]]*(1+S$3)</f>
        <v>141257.84408084478</v>
      </c>
      <c r="U87" s="1">
        <f>Scenario[[#This Row],[Land Use Efficiency Emissions Savings 
kg CO2e]]*(1+S$3)</f>
        <v>702746.67551308463</v>
      </c>
    </row>
    <row r="88" spans="1:21" x14ac:dyDescent="0.25">
      <c r="A88" t="s">
        <v>1660</v>
      </c>
      <c r="B88" t="s">
        <v>1661</v>
      </c>
      <c r="C88" t="s">
        <v>50</v>
      </c>
      <c r="D88" t="s">
        <v>1730</v>
      </c>
      <c r="E88" s="1">
        <v>66032.600497499996</v>
      </c>
      <c r="F88" s="1">
        <v>37479.13177878852</v>
      </c>
      <c r="G88" s="1">
        <v>187290.56544239121</v>
      </c>
      <c r="H88" s="1">
        <v>223961.69</v>
      </c>
      <c r="I88" s="1">
        <v>19.666666666666668</v>
      </c>
      <c r="J88" s="2">
        <v>0.23151749496570059</v>
      </c>
      <c r="K88" s="1">
        <v>49215</v>
      </c>
      <c r="L88" s="1">
        <v>49215</v>
      </c>
      <c r="M88" s="1">
        <v>66032.600497499996</v>
      </c>
      <c r="N88" s="1">
        <v>0</v>
      </c>
      <c r="O88" s="7">
        <v>0.22613756887876005</v>
      </c>
      <c r="P88" s="4">
        <v>1.0539153772593934</v>
      </c>
      <c r="Q88" s="1">
        <f>Scenario[[#This Row],[Electricity GHG 
kg CO2e]]+(Scenario[[#This Row],[Non-Electric GHG 
kg CO2e]]*(1-Q$3))+((Scenario[[#This Row],[Non-Electric Vehicle Miles]]*Q$3)*Scenario[[#This Row],[Typical kWh per Vehicle Mile]]*(Scenario[[#This Row],[eGRID Subregion Electricity Emissions Rate 
kg CO2 per kWh]]))</f>
        <v>52456.801403078345</v>
      </c>
      <c r="R88" s="1">
        <f>((Scenario[[#This Row],[Electricity GHG 
kg CO2e]])*(1-R$3))+(Scenario[[#This Row],[Non-Electric GHG 
kg CO2e]]*(1-Q$3))+(((Scenario[[#This Row],[Non-Electric Vehicle Miles]]*Q$3)*Scenario[[#This Row],[Typical kWh per Vehicle Mile]]*(Scenario[[#This Row],[eGRID Subregion Electricity Emissions Rate 
kg CO2 per kWh]]))*(1-R$3))</f>
        <v>51723.713645590011</v>
      </c>
      <c r="S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57707.901145857293</v>
      </c>
      <c r="T88" s="1">
        <f>Scenario[[#This Row],[Transportation Efficiency Emissions Savings 
kg CO2e]]*(1+S$3)</f>
        <v>46848.91472348565</v>
      </c>
      <c r="U88" s="1">
        <f>Scenario[[#This Row],[Land Use Efficiency Emissions Savings 
kg CO2e]]*(1+S$3)</f>
        <v>234113.20680298901</v>
      </c>
    </row>
    <row r="89" spans="1:21" x14ac:dyDescent="0.25">
      <c r="A89" t="s">
        <v>1678</v>
      </c>
      <c r="B89" t="s">
        <v>1679</v>
      </c>
      <c r="C89" t="s">
        <v>50</v>
      </c>
      <c r="D89" t="s">
        <v>1730</v>
      </c>
      <c r="E89" s="1">
        <v>36917.652290833328</v>
      </c>
      <c r="F89" s="1">
        <v>41668.457472150156</v>
      </c>
      <c r="G89" s="1">
        <v>207287.70444162854</v>
      </c>
      <c r="H89" s="1">
        <v>248995.58</v>
      </c>
      <c r="I89" s="1">
        <v>13</v>
      </c>
      <c r="J89" s="2">
        <v>0.52002351634030608</v>
      </c>
      <c r="K89" s="1">
        <v>27511</v>
      </c>
      <c r="L89" s="1">
        <v>27511</v>
      </c>
      <c r="M89" s="1">
        <v>36917.652290833328</v>
      </c>
      <c r="N89" s="1">
        <v>0</v>
      </c>
      <c r="O89" s="7">
        <v>0.22613756887876005</v>
      </c>
      <c r="P89" s="4">
        <v>1.0539153772593934</v>
      </c>
      <c r="Q89" s="1">
        <f>Scenario[[#This Row],[Electricity GHG 
kg CO2e]]+(Scenario[[#This Row],[Non-Electric GHG 
kg CO2e]]*(1-Q$3))+((Scenario[[#This Row],[Non-Electric Vehicle Miles]]*Q$3)*Scenario[[#This Row],[Typical kWh per Vehicle Mile]]*(Scenario[[#This Row],[eGRID Subregion Electricity Emissions Rate 
kg CO2 per kWh]]))</f>
        <v>29327.412421112836</v>
      </c>
      <c r="R89" s="1">
        <f>((Scenario[[#This Row],[Electricity GHG 
kg CO2e]])*(1-R$3))+(Scenario[[#This Row],[Non-Electric GHG 
kg CO2e]]*(1-Q$3))+(((Scenario[[#This Row],[Non-Electric Vehicle Miles]]*Q$3)*Scenario[[#This Row],[Typical kWh per Vehicle Mile]]*(Scenario[[#This Row],[eGRID Subregion Electricity Emissions Rate 
kg CO2 per kWh]]))*(1-R$3))</f>
        <v>28917.619120365875</v>
      </c>
      <c r="S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38984.025208412597</v>
      </c>
      <c r="T89" s="1">
        <f>Scenario[[#This Row],[Transportation Efficiency Emissions Savings 
kg CO2e]]*(1+S$3)</f>
        <v>52085.571840187695</v>
      </c>
      <c r="U89" s="1">
        <f>Scenario[[#This Row],[Land Use Efficiency Emissions Savings 
kg CO2e]]*(1+S$3)</f>
        <v>259109.63055203567</v>
      </c>
    </row>
    <row r="90" spans="1:21" x14ac:dyDescent="0.25">
      <c r="A90" t="s">
        <v>1680</v>
      </c>
      <c r="B90" t="s">
        <v>1681</v>
      </c>
      <c r="C90" t="s">
        <v>50</v>
      </c>
      <c r="D90" t="s">
        <v>1730</v>
      </c>
      <c r="E90" s="1">
        <v>131564.01108833333</v>
      </c>
      <c r="F90" s="1">
        <v>103212.25847489286</v>
      </c>
      <c r="G90" s="1">
        <v>513469.61253438325</v>
      </c>
      <c r="H90" s="1">
        <v>616759</v>
      </c>
      <c r="I90" s="1">
        <v>11.333333333333334</v>
      </c>
      <c r="J90" s="2">
        <v>0.57099595795383218</v>
      </c>
      <c r="K90" s="1">
        <v>98062</v>
      </c>
      <c r="L90" s="1">
        <v>98062</v>
      </c>
      <c r="M90" s="1">
        <v>131564.01108833333</v>
      </c>
      <c r="N90" s="1">
        <v>0</v>
      </c>
      <c r="O90" s="7">
        <v>0.22613756887876005</v>
      </c>
      <c r="P90" s="4">
        <v>1.0539153772593934</v>
      </c>
      <c r="Q90" s="1">
        <f>Scenario[[#This Row],[Electricity GHG 
kg CO2e]]+(Scenario[[#This Row],[Non-Electric GHG 
kg CO2e]]*(1-Q$3))+((Scenario[[#This Row],[Non-Electric Vehicle Miles]]*Q$3)*Scenario[[#This Row],[Typical kWh per Vehicle Mile]]*(Scenario[[#This Row],[eGRID Subregion Electricity Emissions Rate 
kg CO2 per kWh]]))</f>
        <v>104515.78402892468</v>
      </c>
      <c r="R90" s="1">
        <f>((Scenario[[#This Row],[Electricity GHG 
kg CO2e]])*(1-R$3))+(Scenario[[#This Row],[Non-Electric GHG 
kg CO2e]]*(1-Q$3))+(((Scenario[[#This Row],[Non-Electric Vehicle Miles]]*Q$3)*Scenario[[#This Row],[Typical kWh per Vehicle Mile]]*(Scenario[[#This Row],[eGRID Subregion Electricity Emissions Rate 
kg CO2 per kWh]]))*(1-R$3))</f>
        <v>103055.09010075602</v>
      </c>
      <c r="S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131650.51396620317</v>
      </c>
      <c r="T90" s="1">
        <f>Scenario[[#This Row],[Transportation Efficiency Emissions Savings 
kg CO2e]]*(1+S$3)</f>
        <v>129015.32309361608</v>
      </c>
      <c r="U90" s="1">
        <f>Scenario[[#This Row],[Land Use Efficiency Emissions Savings 
kg CO2e]]*(1+S$3)</f>
        <v>641837.01566797902</v>
      </c>
    </row>
    <row r="91" spans="1:21" x14ac:dyDescent="0.25">
      <c r="A91" t="s">
        <v>1052</v>
      </c>
      <c r="B91" t="s">
        <v>1053</v>
      </c>
      <c r="C91" t="s">
        <v>50</v>
      </c>
      <c r="D91" t="s">
        <v>1730</v>
      </c>
      <c r="E91" s="1">
        <v>41631.732617640359</v>
      </c>
      <c r="F91" s="1">
        <v>39621.047327682463</v>
      </c>
      <c r="G91" s="1">
        <v>197111.95166636514</v>
      </c>
      <c r="H91" s="1">
        <v>236761</v>
      </c>
      <c r="I91" s="1">
        <v>20</v>
      </c>
      <c r="J91" s="2">
        <v>0.32420578408281753</v>
      </c>
      <c r="K91" s="1">
        <v>12834</v>
      </c>
      <c r="L91" s="1">
        <v>12834</v>
      </c>
      <c r="M91" s="1">
        <v>41631.732617640359</v>
      </c>
      <c r="N91" s="1">
        <v>0</v>
      </c>
      <c r="O91" s="7">
        <v>0.22613756887876005</v>
      </c>
      <c r="P91" s="4">
        <v>1.0539153772593934</v>
      </c>
      <c r="Q91" s="1">
        <f>Scenario[[#This Row],[Electricity GHG 
kg CO2e]]+(Scenario[[#This Row],[Non-Electric GHG 
kg CO2e]]*(1-Q$3))+((Scenario[[#This Row],[Non-Electric Vehicle Miles]]*Q$3)*Scenario[[#This Row],[Typical kWh per Vehicle Mile]]*(Scenario[[#This Row],[eGRID Subregion Electricity Emissions Rate 
kg CO2 per kWh]]))</f>
        <v>31988.480822946236</v>
      </c>
      <c r="R91" s="1">
        <f>((Scenario[[#This Row],[Electricity GHG 
kg CO2e]])*(1-R$3))+(Scenario[[#This Row],[Non-Electric GHG 
kg CO2e]]*(1-Q$3))+(((Scenario[[#This Row],[Non-Electric Vehicle Miles]]*Q$3)*Scenario[[#This Row],[Typical kWh per Vehicle Mile]]*(Scenario[[#This Row],[eGRID Subregion Electricity Emissions Rate 
kg CO2 per kWh]]))*(1-R$3))</f>
        <v>31797.310483017241</v>
      </c>
      <c r="S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46462.190931960758</v>
      </c>
      <c r="T91" s="1">
        <f>Scenario[[#This Row],[Transportation Efficiency Emissions Savings 
kg CO2e]]*(1+S$3)</f>
        <v>49526.309159603079</v>
      </c>
      <c r="U91" s="1">
        <f>Scenario[[#This Row],[Land Use Efficiency Emissions Savings 
kg CO2e]]*(1+S$3)</f>
        <v>246389.93958295643</v>
      </c>
    </row>
    <row r="92" spans="1:21" x14ac:dyDescent="0.25">
      <c r="A92" t="s">
        <v>1052</v>
      </c>
      <c r="B92" t="s">
        <v>1053</v>
      </c>
      <c r="C92" t="s">
        <v>50</v>
      </c>
      <c r="D92" t="s">
        <v>38</v>
      </c>
      <c r="E92" s="1">
        <v>584343.44115007017</v>
      </c>
      <c r="F92" s="1">
        <v>76154.591227915836</v>
      </c>
      <c r="G92" s="1">
        <v>378863.78876211226</v>
      </c>
      <c r="H92" s="1">
        <v>455072.2</v>
      </c>
      <c r="I92" s="1">
        <v>28</v>
      </c>
      <c r="J92" s="2">
        <v>9.5426583515418911E-2</v>
      </c>
      <c r="K92" s="1">
        <v>180153</v>
      </c>
      <c r="L92" s="1">
        <v>180153</v>
      </c>
      <c r="M92" s="1">
        <v>584343.44115007017</v>
      </c>
      <c r="N92" s="1">
        <v>0</v>
      </c>
      <c r="O92" s="7">
        <v>0.22613756887876005</v>
      </c>
      <c r="P92" s="4">
        <v>2.3391780324537761</v>
      </c>
      <c r="Q92" s="1">
        <f>Scenario[[#This Row],[Electricity GHG 
kg CO2e]]+(Scenario[[#This Row],[Non-Electric GHG 
kg CO2e]]*(1-Q$3))+((Scenario[[#This Row],[Non-Electric Vehicle Miles]]*Q$3)*Scenario[[#This Row],[Typical kWh per Vehicle Mile]]*(Scenario[[#This Row],[eGRID Subregion Electricity Emissions Rate 
kg CO2 per kWh]]))</f>
        <v>462081.73570034787</v>
      </c>
      <c r="R92" s="1">
        <f>((Scenario[[#This Row],[Electricity GHG 
kg CO2e]])*(1-R$3))+(Scenario[[#This Row],[Non-Electric GHG 
kg CO2e]]*(1-Q$3))+(((Scenario[[#This Row],[Non-Electric Vehicle Miles]]*Q$3)*Scenario[[#This Row],[Typical kWh per Vehicle Mile]]*(Scenario[[#This Row],[eGRID Subregion Electricity Emissions Rate 
kg CO2 per kWh]]))*(1-R$3))</f>
        <v>456125.69699089904</v>
      </c>
      <c r="S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476700.48266971705</v>
      </c>
      <c r="T92" s="1">
        <f>Scenario[[#This Row],[Transportation Efficiency Emissions Savings 
kg CO2e]]*(1+S$3)</f>
        <v>95193.239034894796</v>
      </c>
      <c r="U92" s="1">
        <f>Scenario[[#This Row],[Land Use Efficiency Emissions Savings 
kg CO2e]]*(1+S$3)</f>
        <v>473579.7359526403</v>
      </c>
    </row>
    <row r="93" spans="1:21" x14ac:dyDescent="0.25">
      <c r="A93" t="s">
        <v>1682</v>
      </c>
      <c r="B93" t="s">
        <v>1683</v>
      </c>
      <c r="C93" t="s">
        <v>50</v>
      </c>
      <c r="D93" t="s">
        <v>1730</v>
      </c>
      <c r="E93" s="1">
        <v>72160.860416666663</v>
      </c>
      <c r="F93" s="1">
        <v>37825.841254014442</v>
      </c>
      <c r="G93" s="1">
        <v>188171.40646266335</v>
      </c>
      <c r="H93" s="1">
        <v>226033.5</v>
      </c>
      <c r="I93" s="1">
        <v>16</v>
      </c>
      <c r="J93" s="2">
        <v>0.32229356306892065</v>
      </c>
      <c r="K93" s="1">
        <v>53780</v>
      </c>
      <c r="L93" s="1">
        <v>53780</v>
      </c>
      <c r="M93" s="1">
        <v>72160.860416666663</v>
      </c>
      <c r="N93" s="1">
        <v>0</v>
      </c>
      <c r="O93" s="7">
        <v>0.22613756887876005</v>
      </c>
      <c r="P93" s="4">
        <v>1.0539153772593934</v>
      </c>
      <c r="Q93" s="1">
        <f>Scenario[[#This Row],[Electricity GHG 
kg CO2e]]+(Scenario[[#This Row],[Non-Electric GHG 
kg CO2e]]*(1-Q$3))+((Scenario[[#This Row],[Non-Electric Vehicle Miles]]*Q$3)*Scenario[[#This Row],[Typical kWh per Vehicle Mile]]*(Scenario[[#This Row],[eGRID Subregion Electricity Emissions Rate 
kg CO2 per kWh]]))</f>
        <v>57324.990296567674</v>
      </c>
      <c r="R93" s="1">
        <f>((Scenario[[#This Row],[Electricity GHG 
kg CO2e]])*(1-R$3))+(Scenario[[#This Row],[Non-Electric GHG 
kg CO2e]]*(1-Q$3))+(((Scenario[[#This Row],[Non-Electric Vehicle Miles]]*Q$3)*Scenario[[#This Row],[Typical kWh per Vehicle Mile]]*(Scenario[[#This Row],[eGRID Subregion Electricity Emissions Rate 
kg CO2 per kWh]]))*(1-R$3))</f>
        <v>56523.904050550758</v>
      </c>
      <c r="S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63947.839450682179</v>
      </c>
      <c r="T93" s="1">
        <f>Scenario[[#This Row],[Transportation Efficiency Emissions Savings 
kg CO2e]]*(1+S$3)</f>
        <v>47282.30156751805</v>
      </c>
      <c r="U93" s="1">
        <f>Scenario[[#This Row],[Land Use Efficiency Emissions Savings 
kg CO2e]]*(1+S$3)</f>
        <v>235214.25807832918</v>
      </c>
    </row>
    <row r="94" spans="1:21" x14ac:dyDescent="0.25">
      <c r="A94" t="s">
        <v>1684</v>
      </c>
      <c r="B94" t="s">
        <v>1685</v>
      </c>
      <c r="C94" t="s">
        <v>50</v>
      </c>
      <c r="D94" t="s">
        <v>1730</v>
      </c>
      <c r="E94" s="1">
        <v>194464.14286583333</v>
      </c>
      <c r="F94" s="1">
        <v>203210.21532685601</v>
      </c>
      <c r="G94" s="1">
        <v>1011014.0417340226</v>
      </c>
      <c r="H94" s="1">
        <v>1214310.5</v>
      </c>
      <c r="I94" s="1">
        <v>21.428571428571427</v>
      </c>
      <c r="J94" s="2">
        <v>0.38052782608890295</v>
      </c>
      <c r="K94" s="1">
        <v>144949</v>
      </c>
      <c r="L94" s="1">
        <v>144949</v>
      </c>
      <c r="M94" s="1">
        <v>194464.14286583333</v>
      </c>
      <c r="N94" s="1">
        <v>0</v>
      </c>
      <c r="O94" s="7">
        <v>0.22613756887876005</v>
      </c>
      <c r="P94" s="4">
        <v>1.0539153772593934</v>
      </c>
      <c r="Q94" s="1">
        <f>Scenario[[#This Row],[Electricity GHG 
kg CO2e]]+(Scenario[[#This Row],[Non-Electric GHG 
kg CO2e]]*(1-Q$3))+((Scenario[[#This Row],[Non-Electric Vehicle Miles]]*Q$3)*Scenario[[#This Row],[Typical kWh per Vehicle Mile]]*(Scenario[[#This Row],[eGRID Subregion Electricity Emissions Rate 
kg CO2 per kWh]]))</f>
        <v>154484.52591277452</v>
      </c>
      <c r="R94" s="1">
        <f>((Scenario[[#This Row],[Electricity GHG 
kg CO2e]])*(1-R$3))+(Scenario[[#This Row],[Non-Electric GHG 
kg CO2e]]*(1-Q$3))+(((Scenario[[#This Row],[Non-Electric Vehicle Miles]]*Q$3)*Scenario[[#This Row],[Typical kWh per Vehicle Mile]]*(Scenario[[#This Row],[eGRID Subregion Electricity Emissions Rate 
kg CO2 per kWh]]))*(1-R$3))</f>
        <v>152325.42122192463</v>
      </c>
      <c r="S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182101.23912677256</v>
      </c>
      <c r="T94" s="1">
        <f>Scenario[[#This Row],[Transportation Efficiency Emissions Savings 
kg CO2e]]*(1+S$3)</f>
        <v>254012.76915857001</v>
      </c>
      <c r="U94" s="1">
        <f>Scenario[[#This Row],[Land Use Efficiency Emissions Savings 
kg CO2e]]*(1+S$3)</f>
        <v>1263767.5521675283</v>
      </c>
    </row>
    <row r="95" spans="1:21" x14ac:dyDescent="0.25">
      <c r="A95" t="s">
        <v>1686</v>
      </c>
      <c r="B95" t="s">
        <v>1687</v>
      </c>
      <c r="C95" t="s">
        <v>50</v>
      </c>
      <c r="D95" t="s">
        <v>1730</v>
      </c>
      <c r="E95" s="1">
        <v>264616.35025386664</v>
      </c>
      <c r="F95" s="1">
        <v>74757.121824624774</v>
      </c>
      <c r="G95" s="1">
        <v>371901.57498579327</v>
      </c>
      <c r="H95" s="1">
        <v>446721.42999999993</v>
      </c>
      <c r="I95" s="1">
        <v>19.5</v>
      </c>
      <c r="J95" s="2">
        <v>0.22643634324115883</v>
      </c>
      <c r="K95" s="1">
        <v>90477</v>
      </c>
      <c r="L95" s="1">
        <v>90477</v>
      </c>
      <c r="M95" s="1">
        <v>264616.35025386664</v>
      </c>
      <c r="N95" s="1">
        <v>0</v>
      </c>
      <c r="O95" s="7">
        <v>0.22613756887876005</v>
      </c>
      <c r="P95" s="4">
        <v>1.0539153772593934</v>
      </c>
      <c r="Q95" s="1">
        <f>Scenario[[#This Row],[Electricity GHG 
kg CO2e]]+(Scenario[[#This Row],[Non-Electric GHG 
kg CO2e]]*(1-Q$3))+((Scenario[[#This Row],[Non-Electric Vehicle Miles]]*Q$3)*Scenario[[#This Row],[Typical kWh per Vehicle Mile]]*(Scenario[[#This Row],[eGRID Subregion Electricity Emissions Rate 
kg CO2 per kWh]]))</f>
        <v>203853.10540374121</v>
      </c>
      <c r="R95" s="1">
        <f>((Scenario[[#This Row],[Electricity GHG 
kg CO2e]])*(1-R$3))+(Scenario[[#This Row],[Non-Electric GHG 
kg CO2e]]*(1-Q$3))+(((Scenario[[#This Row],[Non-Electric Vehicle Miles]]*Q$3)*Scenario[[#This Row],[Typical kWh per Vehicle Mile]]*(Scenario[[#This Row],[eGRID Subregion Electricity Emissions Rate 
kg CO2 per kWh]]))*(1-R$3))</f>
        <v>202505.3947254059</v>
      </c>
      <c r="S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228142.59435212723</v>
      </c>
      <c r="T95" s="1">
        <f>Scenario[[#This Row],[Transportation Efficiency Emissions Savings 
kg CO2e]]*(1+S$3)</f>
        <v>93446.402280780967</v>
      </c>
      <c r="U95" s="1">
        <f>Scenario[[#This Row],[Land Use Efficiency Emissions Savings 
kg CO2e]]*(1+S$3)</f>
        <v>464876.9687322416</v>
      </c>
    </row>
    <row r="96" spans="1:21" x14ac:dyDescent="0.25">
      <c r="A96" t="s">
        <v>1688</v>
      </c>
      <c r="B96" t="s">
        <v>1689</v>
      </c>
      <c r="C96" t="s">
        <v>50</v>
      </c>
      <c r="D96" t="s">
        <v>1730</v>
      </c>
      <c r="E96" s="1">
        <v>55302.44567833333</v>
      </c>
      <c r="F96" s="1">
        <v>32178.403251095078</v>
      </c>
      <c r="G96" s="1">
        <v>160076.63024102457</v>
      </c>
      <c r="H96" s="1">
        <v>192286.46</v>
      </c>
      <c r="I96" s="1">
        <v>20</v>
      </c>
      <c r="J96" s="2">
        <v>0.31638551401869158</v>
      </c>
      <c r="K96" s="1">
        <v>41218</v>
      </c>
      <c r="L96" s="1">
        <v>41218</v>
      </c>
      <c r="M96" s="1">
        <v>55302.44567833333</v>
      </c>
      <c r="N96" s="1">
        <v>0</v>
      </c>
      <c r="O96" s="7">
        <v>0.22613756887876005</v>
      </c>
      <c r="P96" s="4">
        <v>1.0539153772593934</v>
      </c>
      <c r="Q96" s="1">
        <f>Scenario[[#This Row],[Electricity GHG 
kg CO2e]]+(Scenario[[#This Row],[Non-Electric GHG 
kg CO2e]]*(1-Q$3))+((Scenario[[#This Row],[Non-Electric Vehicle Miles]]*Q$3)*Scenario[[#This Row],[Typical kWh per Vehicle Mile]]*(Scenario[[#This Row],[eGRID Subregion Electricity Emissions Rate 
kg CO2 per kWh]]))</f>
        <v>43932.704313664493</v>
      </c>
      <c r="R96" s="1">
        <f>((Scenario[[#This Row],[Electricity GHG 
kg CO2e]])*(1-R$3))+(Scenario[[#This Row],[Non-Electric GHG 
kg CO2e]]*(1-Q$3))+(((Scenario[[#This Row],[Non-Electric Vehicle Miles]]*Q$3)*Scenario[[#This Row],[Typical kWh per Vehicle Mile]]*(Scenario[[#This Row],[eGRID Subregion Electricity Emissions Rate 
kg CO2 per kWh]]))*(1-R$3))</f>
        <v>43318.736799935868</v>
      </c>
      <c r="S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48370.902450216934</v>
      </c>
      <c r="T96" s="1">
        <f>Scenario[[#This Row],[Transportation Efficiency Emissions Savings 
kg CO2e]]*(1+S$3)</f>
        <v>40223.004063868852</v>
      </c>
      <c r="U96" s="1">
        <f>Scenario[[#This Row],[Land Use Efficiency Emissions Savings 
kg CO2e]]*(1+S$3)</f>
        <v>200095.78780128071</v>
      </c>
    </row>
    <row r="97" spans="1:21" x14ac:dyDescent="0.25">
      <c r="A97" t="s">
        <v>930</v>
      </c>
      <c r="B97" t="s">
        <v>931</v>
      </c>
      <c r="C97" t="s">
        <v>50</v>
      </c>
      <c r="D97" t="s">
        <v>38</v>
      </c>
      <c r="E97" s="1">
        <v>1237628.0751802456</v>
      </c>
      <c r="F97" s="1">
        <v>150231.43914399852</v>
      </c>
      <c r="G97" s="1">
        <v>747407.6628655158</v>
      </c>
      <c r="H97" s="1">
        <v>897728.56</v>
      </c>
      <c r="I97" s="1">
        <v>29.823529411764707</v>
      </c>
      <c r="J97" s="2">
        <v>9.7201472844399547E-2</v>
      </c>
      <c r="K97" s="1">
        <v>381563</v>
      </c>
      <c r="L97" s="1">
        <v>381563</v>
      </c>
      <c r="M97" s="1">
        <v>1237628.0751802456</v>
      </c>
      <c r="N97" s="1">
        <v>0</v>
      </c>
      <c r="O97" s="7">
        <v>0.22613756887876005</v>
      </c>
      <c r="P97" s="4">
        <v>2.3391780324537761</v>
      </c>
      <c r="Q97" s="1">
        <f>Scenario[[#This Row],[Electricity GHG 
kg CO2e]]+(Scenario[[#This Row],[Non-Electric GHG 
kg CO2e]]*(1-Q$3))+((Scenario[[#This Row],[Non-Electric Vehicle Miles]]*Q$3)*Scenario[[#This Row],[Typical kWh per Vehicle Mile]]*(Scenario[[#This Row],[eGRID Subregion Electricity Emissions Rate 
kg CO2 per kWh]]))</f>
        <v>978680.47694644972</v>
      </c>
      <c r="R97" s="1">
        <f>((Scenario[[#This Row],[Electricity GHG 
kg CO2e]])*(1-R$3))+(Scenario[[#This Row],[Non-Electric GHG 
kg CO2e]]*(1-Q$3))+(((Scenario[[#This Row],[Non-Electric Vehicle Miles]]*Q$3)*Scenario[[#This Row],[Typical kWh per Vehicle Mile]]*(Scenario[[#This Row],[eGRID Subregion Electricity Emissions Rate 
kg CO2 per kWh]]))*(1-R$3))</f>
        <v>966065.62180613331</v>
      </c>
      <c r="S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1004171.8866218921</v>
      </c>
      <c r="T97" s="1">
        <f>Scenario[[#This Row],[Transportation Efficiency Emissions Savings 
kg CO2e]]*(1+S$3)</f>
        <v>187789.29892999816</v>
      </c>
      <c r="U97" s="1">
        <f>Scenario[[#This Row],[Land Use Efficiency Emissions Savings 
kg CO2e]]*(1+S$3)</f>
        <v>934259.57858189475</v>
      </c>
    </row>
    <row r="98" spans="1:21" x14ac:dyDescent="0.25">
      <c r="A98" t="s">
        <v>1205</v>
      </c>
      <c r="B98" t="s">
        <v>1206</v>
      </c>
      <c r="C98" t="s">
        <v>50</v>
      </c>
      <c r="D98" t="s">
        <v>1730</v>
      </c>
      <c r="E98" s="1">
        <v>221014.3602161</v>
      </c>
      <c r="F98" s="1">
        <v>7337.4469251514365</v>
      </c>
      <c r="G98" s="1">
        <v>36502.300724571076</v>
      </c>
      <c r="H98" s="1">
        <v>43845.919999999998</v>
      </c>
      <c r="I98" s="1">
        <v>20.7</v>
      </c>
      <c r="J98" s="2">
        <v>0.1282412294286753</v>
      </c>
      <c r="K98" s="1">
        <v>128843</v>
      </c>
      <c r="L98" s="1">
        <v>128843</v>
      </c>
      <c r="M98" s="1">
        <v>221014.3602161</v>
      </c>
      <c r="N98" s="1">
        <v>0</v>
      </c>
      <c r="O98" s="7">
        <v>0.22613756887876005</v>
      </c>
      <c r="P98" s="4">
        <v>1.0539153772593934</v>
      </c>
      <c r="Q98" s="1">
        <f>Scenario[[#This Row],[Electricity GHG 
kg CO2e]]+(Scenario[[#This Row],[Non-Electric GHG 
kg CO2e]]*(1-Q$3))+((Scenario[[#This Row],[Non-Electric Vehicle Miles]]*Q$3)*Scenario[[#This Row],[Typical kWh per Vehicle Mile]]*(Scenario[[#This Row],[eGRID Subregion Electricity Emissions Rate 
kg CO2 per kWh]]))</f>
        <v>173437.55373928274</v>
      </c>
      <c r="R98" s="1">
        <f>((Scenario[[#This Row],[Electricity GHG 
kg CO2e]])*(1-R$3))+(Scenario[[#This Row],[Non-Electric GHG 
kg CO2e]]*(1-Q$3))+(((Scenario[[#This Row],[Non-Electric Vehicle Miles]]*Q$3)*Scenario[[#This Row],[Typical kWh per Vehicle Mile]]*(Scenario[[#This Row],[eGRID Subregion Electricity Emissions Rate 
kg CO2 per kWh]]))*(1-R$3))</f>
        <v>171518.35784498081</v>
      </c>
      <c r="S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172928.22641036741</v>
      </c>
      <c r="T98" s="1">
        <f>Scenario[[#This Row],[Transportation Efficiency Emissions Savings 
kg CO2e]]*(1+S$3)</f>
        <v>9171.8086564392961</v>
      </c>
      <c r="U98" s="1">
        <f>Scenario[[#This Row],[Land Use Efficiency Emissions Savings 
kg CO2e]]*(1+S$3)</f>
        <v>45627.875905713845</v>
      </c>
    </row>
    <row r="99" spans="1:21" x14ac:dyDescent="0.25">
      <c r="A99" t="s">
        <v>1205</v>
      </c>
      <c r="B99" t="s">
        <v>1206</v>
      </c>
      <c r="C99" t="s">
        <v>50</v>
      </c>
      <c r="D99" t="s">
        <v>38</v>
      </c>
      <c r="E99" s="1">
        <v>90400.435541175437</v>
      </c>
      <c r="F99" s="1">
        <v>66784.06568457486</v>
      </c>
      <c r="G99" s="1">
        <v>332237.09474089951</v>
      </c>
      <c r="H99" s="1">
        <v>399077.34</v>
      </c>
      <c r="I99" s="1">
        <v>31.333333333333332</v>
      </c>
      <c r="J99" s="2">
        <v>8.752412624425393E-2</v>
      </c>
      <c r="K99" s="1">
        <v>34744</v>
      </c>
      <c r="L99" s="1">
        <v>34744</v>
      </c>
      <c r="M99" s="1">
        <v>90400.435541175437</v>
      </c>
      <c r="N99" s="1">
        <v>0</v>
      </c>
      <c r="O99" s="7">
        <v>0.22613756887876005</v>
      </c>
      <c r="P99" s="4">
        <v>2.3391780324537761</v>
      </c>
      <c r="Q99" s="1">
        <f>Scenario[[#This Row],[Electricity GHG 
kg CO2e]]+(Scenario[[#This Row],[Non-Electric GHG 
kg CO2e]]*(1-Q$3))+((Scenario[[#This Row],[Non-Electric Vehicle Miles]]*Q$3)*Scenario[[#This Row],[Typical kWh per Vehicle Mile]]*(Scenario[[#This Row],[eGRID Subregion Electricity Emissions Rate 
kg CO2 per kWh]]))</f>
        <v>72395.012482286678</v>
      </c>
      <c r="R99" s="1">
        <f>((Scenario[[#This Row],[Electricity GHG 
kg CO2e]])*(1-R$3))+(Scenario[[#This Row],[Non-Electric GHG 
kg CO2e]]*(1-Q$3))+(((Scenario[[#This Row],[Non-Electric Vehicle Miles]]*Q$3)*Scenario[[#This Row],[Typical kWh per Vehicle Mile]]*(Scenario[[#This Row],[eGRID Subregion Electricity Emissions Rate 
kg CO2 per kWh]]))*(1-R$3))</f>
        <v>71246.341025685411</v>
      </c>
      <c r="S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84305.139603457632</v>
      </c>
      <c r="T99" s="1">
        <f>Scenario[[#This Row],[Transportation Efficiency Emissions Savings 
kg CO2e]]*(1+S$3)</f>
        <v>83480.082105718582</v>
      </c>
      <c r="U99" s="1">
        <f>Scenario[[#This Row],[Land Use Efficiency Emissions Savings 
kg CO2e]]*(1+S$3)</f>
        <v>415296.36842612439</v>
      </c>
    </row>
    <row r="100" spans="1:21" x14ac:dyDescent="0.25">
      <c r="A100" t="s">
        <v>1654</v>
      </c>
      <c r="B100" t="s">
        <v>1655</v>
      </c>
      <c r="C100" t="s">
        <v>50</v>
      </c>
      <c r="D100" t="s">
        <v>1730</v>
      </c>
      <c r="E100" s="1">
        <v>828823.18271690002</v>
      </c>
      <c r="F100" s="1">
        <v>328672.76744788786</v>
      </c>
      <c r="G100" s="1">
        <v>1695094.7603352077</v>
      </c>
      <c r="H100" s="1">
        <v>1964029.18</v>
      </c>
      <c r="I100" s="1">
        <v>12.105263157894736</v>
      </c>
      <c r="J100" s="2">
        <v>0.45359992390681386</v>
      </c>
      <c r="K100" s="1">
        <v>580095</v>
      </c>
      <c r="L100" s="1">
        <v>580095</v>
      </c>
      <c r="M100" s="1">
        <v>828823.18271690002</v>
      </c>
      <c r="N100" s="1">
        <v>0</v>
      </c>
      <c r="O100" s="7">
        <v>0.22613756887876005</v>
      </c>
      <c r="P100" s="4">
        <v>1.0539153772593934</v>
      </c>
      <c r="Q100" s="1">
        <f>Scenario[[#This Row],[Electricity GHG 
kg CO2e]]+(Scenario[[#This Row],[Non-Electric GHG 
kg CO2e]]*(1-Q$3))+((Scenario[[#This Row],[Non-Electric Vehicle Miles]]*Q$3)*Scenario[[#This Row],[Typical kWh per Vehicle Mile]]*(Scenario[[#This Row],[eGRID Subregion Electricity Emissions Rate 
kg CO2 per kWh]]))</f>
        <v>656180.87724839908</v>
      </c>
      <c r="R100" s="1">
        <f>((Scenario[[#This Row],[Electricity GHG 
kg CO2e]])*(1-R$3))+(Scenario[[#This Row],[Non-Electric GHG 
kg CO2e]]*(1-Q$3))+(((Scenario[[#This Row],[Non-Electric Vehicle Miles]]*Q$3)*Scenario[[#This Row],[Typical kWh per Vehicle Mile]]*(Scenario[[#This Row],[eGRID Subregion Electricity Emissions Rate 
kg CO2 per kWh]]))*(1-R$3))</f>
        <v>647540.00469571806</v>
      </c>
      <c r="S1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738094.74450915493</v>
      </c>
      <c r="T100" s="1">
        <f>Scenario[[#This Row],[Transportation Efficiency Emissions Savings 
kg CO2e]]*(1+S$3)</f>
        <v>410840.95930985984</v>
      </c>
      <c r="U100" s="1">
        <f>Scenario[[#This Row],[Land Use Efficiency Emissions Savings 
kg CO2e]]*(1+S$3)</f>
        <v>2118868.4504190097</v>
      </c>
    </row>
    <row r="101" spans="1:21" x14ac:dyDescent="0.25">
      <c r="A101" t="s">
        <v>942</v>
      </c>
      <c r="B101" t="s">
        <v>943</v>
      </c>
      <c r="C101" t="s">
        <v>50</v>
      </c>
      <c r="D101" t="s">
        <v>38</v>
      </c>
      <c r="E101" s="1">
        <v>1180686.0583527077</v>
      </c>
      <c r="F101" s="1">
        <v>162584.69769609446</v>
      </c>
      <c r="G101" s="1">
        <v>808872.12342887418</v>
      </c>
      <c r="H101" s="1">
        <v>971547.15</v>
      </c>
      <c r="I101" s="1">
        <v>37</v>
      </c>
      <c r="J101" s="2">
        <v>7.590891138308857E-2</v>
      </c>
      <c r="K101" s="1">
        <v>364007</v>
      </c>
      <c r="L101" s="1">
        <v>364007</v>
      </c>
      <c r="M101" s="1">
        <v>1180686.0583527077</v>
      </c>
      <c r="N101" s="1">
        <v>0</v>
      </c>
      <c r="O101" s="7">
        <v>0.22613756887876005</v>
      </c>
      <c r="P101" s="4">
        <v>2.3391780324537761</v>
      </c>
      <c r="Q101" s="1">
        <f>Scenario[[#This Row],[Electricity GHG 
kg CO2e]]+(Scenario[[#This Row],[Non-Electric GHG 
kg CO2e]]*(1-Q$3))+((Scenario[[#This Row],[Non-Electric Vehicle Miles]]*Q$3)*Scenario[[#This Row],[Typical kWh per Vehicle Mile]]*(Scenario[[#This Row],[eGRID Subregion Electricity Emissions Rate 
kg CO2 per kWh]]))</f>
        <v>933652.28851505578</v>
      </c>
      <c r="R101" s="1">
        <f>((Scenario[[#This Row],[Electricity GHG 
kg CO2e]])*(1-R$3))+(Scenario[[#This Row],[Non-Electric GHG 
kg CO2e]]*(1-Q$3))+(((Scenario[[#This Row],[Non-Electric Vehicle Miles]]*Q$3)*Scenario[[#This Row],[Typical kWh per Vehicle Mile]]*(Scenario[[#This Row],[eGRID Subregion Electricity Emissions Rate 
kg CO2 per kWh]]))*(1-R$3))</f>
        <v>921617.85232742445</v>
      </c>
      <c r="S1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954858.79303913156</v>
      </c>
      <c r="T101" s="1">
        <f>Scenario[[#This Row],[Transportation Efficiency Emissions Savings 
kg CO2e]]*(1+S$3)</f>
        <v>203230.87212011806</v>
      </c>
      <c r="U101" s="1">
        <f>Scenario[[#This Row],[Land Use Efficiency Emissions Savings 
kg CO2e]]*(1+S$3)</f>
        <v>1011090.1542860927</v>
      </c>
    </row>
    <row r="102" spans="1:21" x14ac:dyDescent="0.25">
      <c r="A102" t="s">
        <v>1050</v>
      </c>
      <c r="B102" t="s">
        <v>1051</v>
      </c>
      <c r="C102" t="s">
        <v>50</v>
      </c>
      <c r="D102" t="s">
        <v>38</v>
      </c>
      <c r="E102" s="1">
        <v>301682.38990950002</v>
      </c>
      <c r="F102" s="1">
        <v>138524.30751379058</v>
      </c>
      <c r="G102" s="1">
        <v>689158.9593789659</v>
      </c>
      <c r="H102" s="1">
        <v>827770.99</v>
      </c>
      <c r="I102" s="1">
        <v>25</v>
      </c>
      <c r="J102" s="2">
        <v>0.1399739573028958</v>
      </c>
      <c r="K102" s="1">
        <v>184832</v>
      </c>
      <c r="L102" s="1">
        <v>184832</v>
      </c>
      <c r="M102" s="1">
        <v>301682.38990950002</v>
      </c>
      <c r="N102" s="1">
        <v>0</v>
      </c>
      <c r="O102" s="7">
        <v>0.22613756887876005</v>
      </c>
      <c r="P102" s="4">
        <v>2.3391780324537761</v>
      </c>
      <c r="Q102" s="1">
        <f>Scenario[[#This Row],[Electricity GHG 
kg CO2e]]+(Scenario[[#This Row],[Non-Electric GHG 
kg CO2e]]*(1-Q$3))+((Scenario[[#This Row],[Non-Electric Vehicle Miles]]*Q$3)*Scenario[[#This Row],[Typical kWh per Vehicle Mile]]*(Scenario[[#This Row],[eGRID Subregion Electricity Emissions Rate 
kg CO2 per kWh]]))</f>
        <v>250704.71698502934</v>
      </c>
      <c r="R102" s="1">
        <f>((Scenario[[#This Row],[Electricity GHG 
kg CO2e]])*(1-R$3))+(Scenario[[#This Row],[Non-Electric GHG 
kg CO2e]]*(1-Q$3))+(((Scenario[[#This Row],[Non-Electric Vehicle Miles]]*Q$3)*Scenario[[#This Row],[Typical kWh per Vehicle Mile]]*(Scenario[[#This Row],[eGRID Subregion Electricity Emissions Rate 
kg CO2 per kWh]]))*(1-R$3))</f>
        <v>244593.98584680326</v>
      </c>
      <c r="S1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266502.29239680048</v>
      </c>
      <c r="T102" s="1">
        <f>Scenario[[#This Row],[Transportation Efficiency Emissions Savings 
kg CO2e]]*(1+S$3)</f>
        <v>173155.38439223822</v>
      </c>
      <c r="U102" s="1">
        <f>Scenario[[#This Row],[Land Use Efficiency Emissions Savings 
kg CO2e]]*(1+S$3)</f>
        <v>861448.69922370743</v>
      </c>
    </row>
    <row r="103" spans="1:21" x14ac:dyDescent="0.25">
      <c r="A103" t="s">
        <v>916</v>
      </c>
      <c r="B103" t="s">
        <v>917</v>
      </c>
      <c r="C103" t="s">
        <v>50</v>
      </c>
      <c r="D103" t="s">
        <v>1730</v>
      </c>
      <c r="E103" s="1">
        <v>124152.71530938598</v>
      </c>
      <c r="F103" s="1">
        <v>11965.25138823242</v>
      </c>
      <c r="G103" s="1">
        <v>59535.94899892711</v>
      </c>
      <c r="H103" s="1">
        <v>71500</v>
      </c>
      <c r="I103" s="1">
        <v>12.285714285714286</v>
      </c>
      <c r="J103" s="2">
        <v>8.4807825974679993E-2</v>
      </c>
      <c r="K103" s="1">
        <v>85691</v>
      </c>
      <c r="L103" s="1">
        <v>85691</v>
      </c>
      <c r="M103" s="1">
        <v>124152.71530938598</v>
      </c>
      <c r="N103" s="1">
        <v>0</v>
      </c>
      <c r="O103" s="7">
        <v>0.22613756887876005</v>
      </c>
      <c r="P103" s="4">
        <v>1.0539153772593934</v>
      </c>
      <c r="Q103" s="1">
        <f>Scenario[[#This Row],[Electricity GHG 
kg CO2e]]+(Scenario[[#This Row],[Non-Electric GHG 
kg CO2e]]*(1-Q$3))+((Scenario[[#This Row],[Non-Electric Vehicle Miles]]*Q$3)*Scenario[[#This Row],[Typical kWh per Vehicle Mile]]*(Scenario[[#This Row],[eGRID Subregion Electricity Emissions Rate 
kg CO2 per kWh]]))</f>
        <v>98220.217516434132</v>
      </c>
      <c r="R103" s="1">
        <f>((Scenario[[#This Row],[Electricity GHG 
kg CO2e]])*(1-R$3))+(Scenario[[#This Row],[Non-Electric GHG 
kg CO2e]]*(1-Q$3))+(((Scenario[[#This Row],[Non-Electric Vehicle Miles]]*Q$3)*Scenario[[#This Row],[Typical kWh per Vehicle Mile]]*(Scenario[[#This Row],[eGRID Subregion Electricity Emissions Rate 
kg CO2 per kWh]]))*(1-R$3))</f>
        <v>96943.797257835467</v>
      </c>
      <c r="S1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100235.8019897879</v>
      </c>
      <c r="T103" s="1">
        <f>Scenario[[#This Row],[Transportation Efficiency Emissions Savings 
kg CO2e]]*(1+S$3)</f>
        <v>14956.564235290525</v>
      </c>
      <c r="U103" s="1">
        <f>Scenario[[#This Row],[Land Use Efficiency Emissions Savings 
kg CO2e]]*(1+S$3)</f>
        <v>74419.936248658894</v>
      </c>
    </row>
    <row r="104" spans="1:21" x14ac:dyDescent="0.25">
      <c r="A104" t="s">
        <v>916</v>
      </c>
      <c r="B104" t="s">
        <v>917</v>
      </c>
      <c r="C104" t="s">
        <v>50</v>
      </c>
      <c r="D104" t="s">
        <v>38</v>
      </c>
      <c r="E104" s="1">
        <v>1315891.6311388304</v>
      </c>
      <c r="F104" s="1">
        <v>353741.02673404984</v>
      </c>
      <c r="G104" s="1">
        <v>1760122.4615455118</v>
      </c>
      <c r="H104" s="1">
        <v>2113828</v>
      </c>
      <c r="I104" s="1">
        <v>30.416666666666668</v>
      </c>
      <c r="J104" s="2">
        <v>0.17244123626524624</v>
      </c>
      <c r="K104" s="1">
        <v>397173</v>
      </c>
      <c r="L104" s="1">
        <v>397173</v>
      </c>
      <c r="M104" s="1">
        <v>1315891.6311388304</v>
      </c>
      <c r="N104" s="1">
        <v>0</v>
      </c>
      <c r="O104" s="7">
        <v>0.22613756887876005</v>
      </c>
      <c r="P104" s="4">
        <v>2.3391780324537761</v>
      </c>
      <c r="Q104" s="1">
        <f>Scenario[[#This Row],[Electricity GHG 
kg CO2e]]+(Scenario[[#This Row],[Non-Electric GHG 
kg CO2e]]*(1-Q$3))+((Scenario[[#This Row],[Non-Electric Vehicle Miles]]*Q$3)*Scenario[[#This Row],[Typical kWh per Vehicle Mile]]*(Scenario[[#This Row],[eGRID Subregion Electricity Emissions Rate 
kg CO2 per kWh]]))</f>
        <v>1039442.4728858634</v>
      </c>
      <c r="R104" s="1">
        <f>((Scenario[[#This Row],[Electricity GHG 
kg CO2e]])*(1-R$3))+(Scenario[[#This Row],[Non-Electric GHG 
kg CO2e]]*(1-Q$3))+(((Scenario[[#This Row],[Non-Electric Vehicle Miles]]*Q$3)*Scenario[[#This Row],[Typical kWh per Vehicle Mile]]*(Scenario[[#This Row],[eGRID Subregion Electricity Emissions Rate 
kg CO2 per kWh]]))*(1-R$3))</f>
        <v>1026311.5355029282</v>
      </c>
      <c r="S1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1116101.4432293084</v>
      </c>
      <c r="T104" s="1">
        <f>Scenario[[#This Row],[Transportation Efficiency Emissions Savings 
kg CO2e]]*(1+S$3)</f>
        <v>442176.28341756231</v>
      </c>
      <c r="U104" s="1">
        <f>Scenario[[#This Row],[Land Use Efficiency Emissions Savings 
kg CO2e]]*(1+S$3)</f>
        <v>2200153.0769318896</v>
      </c>
    </row>
    <row r="105" spans="1:21" x14ac:dyDescent="0.25">
      <c r="A105" t="s">
        <v>1221</v>
      </c>
      <c r="B105" t="s">
        <v>1222</v>
      </c>
      <c r="C105" t="s">
        <v>50</v>
      </c>
      <c r="D105" t="s">
        <v>1730</v>
      </c>
      <c r="E105" s="1">
        <v>274962.581237962</v>
      </c>
      <c r="F105" s="1">
        <v>17450.910825074225</v>
      </c>
      <c r="G105" s="1">
        <v>86814.616201649696</v>
      </c>
      <c r="H105" s="1">
        <v>104280.31</v>
      </c>
      <c r="I105" s="1">
        <v>34.666666666666664</v>
      </c>
      <c r="J105" s="2">
        <v>0.1416903375122287</v>
      </c>
      <c r="K105" s="1">
        <v>84771</v>
      </c>
      <c r="L105" s="1">
        <v>84771</v>
      </c>
      <c r="M105" s="1">
        <v>274962.581237962</v>
      </c>
      <c r="N105" s="1">
        <v>0</v>
      </c>
      <c r="O105" s="7">
        <v>0.22613756887876005</v>
      </c>
      <c r="P105" s="4">
        <v>1.0539153772593934</v>
      </c>
      <c r="Q105" s="1">
        <f>Scenario[[#This Row],[Electricity GHG 
kg CO2e]]+(Scenario[[#This Row],[Non-Electric GHG 
kg CO2e]]*(1-Q$3))+((Scenario[[#This Row],[Non-Electric Vehicle Miles]]*Q$3)*Scenario[[#This Row],[Typical kWh per Vehicle Mile]]*(Scenario[[#This Row],[eGRID Subregion Electricity Emissions Rate 
kg CO2 per kWh]]))</f>
        <v>211272.80109478615</v>
      </c>
      <c r="R105" s="1">
        <f>((Scenario[[#This Row],[Electricity GHG 
kg CO2e]])*(1-R$3))+(Scenario[[#This Row],[Non-Electric GHG 
kg CO2e]]*(1-Q$3))+(((Scenario[[#This Row],[Non-Electric Vehicle Miles]]*Q$3)*Scenario[[#This Row],[Typical kWh per Vehicle Mile]]*(Scenario[[#This Row],[eGRID Subregion Electricity Emissions Rate 
kg CO2 per kWh]]))*(1-R$3))</f>
        <v>210010.08480320749</v>
      </c>
      <c r="S1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213736.17254361842</v>
      </c>
      <c r="T105" s="1">
        <f>Scenario[[#This Row],[Transportation Efficiency Emissions Savings 
kg CO2e]]*(1+S$3)</f>
        <v>21813.638531342782</v>
      </c>
      <c r="U105" s="1">
        <f>Scenario[[#This Row],[Land Use Efficiency Emissions Savings 
kg CO2e]]*(1+S$3)</f>
        <v>108518.27025206212</v>
      </c>
    </row>
    <row r="106" spans="1:21" x14ac:dyDescent="0.25">
      <c r="A106" t="s">
        <v>1221</v>
      </c>
      <c r="B106" t="s">
        <v>1222</v>
      </c>
      <c r="C106" t="s">
        <v>50</v>
      </c>
      <c r="D106" t="s">
        <v>38</v>
      </c>
      <c r="E106" s="1">
        <v>78291.921553944441</v>
      </c>
      <c r="F106" s="1">
        <v>54841.610192064181</v>
      </c>
      <c r="G106" s="1">
        <v>272825.49251604924</v>
      </c>
      <c r="H106" s="1">
        <v>327713.56</v>
      </c>
      <c r="I106" s="1">
        <v>31</v>
      </c>
      <c r="J106" s="2">
        <v>8.1801127895276923E-2</v>
      </c>
      <c r="K106" s="1">
        <v>24136</v>
      </c>
      <c r="L106" s="1">
        <v>24136</v>
      </c>
      <c r="M106" s="1">
        <v>78291.921553944441</v>
      </c>
      <c r="N106" s="1">
        <v>0</v>
      </c>
      <c r="O106" s="7">
        <v>0.22613756887876005</v>
      </c>
      <c r="P106" s="4">
        <v>2.3391780324537761</v>
      </c>
      <c r="Q106" s="1">
        <f>Scenario[[#This Row],[Electricity GHG 
kg CO2e]]+(Scenario[[#This Row],[Non-Electric GHG 
kg CO2e]]*(1-Q$3))+((Scenario[[#This Row],[Non-Electric Vehicle Miles]]*Q$3)*Scenario[[#This Row],[Typical kWh per Vehicle Mile]]*(Scenario[[#This Row],[eGRID Subregion Electricity Emissions Rate 
kg CO2 per kWh]]))</f>
        <v>61910.782551197262</v>
      </c>
      <c r="R106" s="1">
        <f>((Scenario[[#This Row],[Electricity GHG 
kg CO2e]])*(1-R$3))+(Scenario[[#This Row],[Non-Electric GHG 
kg CO2e]]*(1-Q$3))+(((Scenario[[#This Row],[Non-Electric Vehicle Miles]]*Q$3)*Scenario[[#This Row],[Typical kWh per Vehicle Mile]]*(Scenario[[#This Row],[eGRID Subregion Electricity Emissions Rate 
kg CO2 per kWh]]))*(1-R$3))</f>
        <v>61112.822204762531</v>
      </c>
      <c r="S1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74496.324112212911</v>
      </c>
      <c r="T106" s="1">
        <f>Scenario[[#This Row],[Transportation Efficiency Emissions Savings 
kg CO2e]]*(1+S$3)</f>
        <v>68552.01274008023</v>
      </c>
      <c r="U106" s="1">
        <f>Scenario[[#This Row],[Land Use Efficiency Emissions Savings 
kg CO2e]]*(1+S$3)</f>
        <v>341031.86564506154</v>
      </c>
    </row>
    <row r="107" spans="1:21" x14ac:dyDescent="0.25">
      <c r="A107" t="s">
        <v>1060</v>
      </c>
      <c r="B107" t="s">
        <v>1061</v>
      </c>
      <c r="C107" t="s">
        <v>50</v>
      </c>
      <c r="D107" t="s">
        <v>38</v>
      </c>
      <c r="E107" s="1">
        <v>577669.60773200286</v>
      </c>
      <c r="F107" s="1">
        <v>88107.216347375652</v>
      </c>
      <c r="G107" s="1">
        <v>438755.71986713534</v>
      </c>
      <c r="H107" s="1">
        <v>526496.75</v>
      </c>
      <c r="I107" s="1">
        <v>29</v>
      </c>
      <c r="J107" s="2">
        <v>0.10467993787162601</v>
      </c>
      <c r="K107" s="1">
        <v>178096</v>
      </c>
      <c r="L107" s="1">
        <v>178096</v>
      </c>
      <c r="M107" s="1">
        <v>577669.60773200286</v>
      </c>
      <c r="N107" s="1">
        <v>0</v>
      </c>
      <c r="O107" s="7">
        <v>0.22613756887876005</v>
      </c>
      <c r="P107" s="4">
        <v>2.3391780324537761</v>
      </c>
      <c r="Q107" s="1">
        <f>Scenario[[#This Row],[Electricity GHG 
kg CO2e]]+(Scenario[[#This Row],[Non-Electric GHG 
kg CO2e]]*(1-Q$3))+((Scenario[[#This Row],[Non-Electric Vehicle Miles]]*Q$3)*Scenario[[#This Row],[Typical kWh per Vehicle Mile]]*(Scenario[[#This Row],[eGRID Subregion Electricity Emissions Rate 
kg CO2 per kWh]]))</f>
        <v>456804.33471160411</v>
      </c>
      <c r="R107" s="1">
        <f>((Scenario[[#This Row],[Electricity GHG 
kg CO2e]])*(1-R$3))+(Scenario[[#This Row],[Non-Electric GHG 
kg CO2e]]*(1-Q$3))+(((Scenario[[#This Row],[Non-Electric Vehicle Miles]]*Q$3)*Scenario[[#This Row],[Typical kWh per Vehicle Mile]]*(Scenario[[#This Row],[eGRID Subregion Electricity Emissions Rate 
kg CO2 per kWh]]))*(1-R$3))</f>
        <v>450916.30248345365</v>
      </c>
      <c r="S1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473899.44832068082</v>
      </c>
      <c r="T107" s="1">
        <f>Scenario[[#This Row],[Transportation Efficiency Emissions Savings 
kg CO2e]]*(1+S$3)</f>
        <v>110134.02043421956</v>
      </c>
      <c r="U107" s="1">
        <f>Scenario[[#This Row],[Land Use Efficiency Emissions Savings 
kg CO2e]]*(1+S$3)</f>
        <v>548444.64983391913</v>
      </c>
    </row>
    <row r="108" spans="1:21" x14ac:dyDescent="0.25">
      <c r="A108" t="s">
        <v>1060</v>
      </c>
      <c r="B108" t="s">
        <v>1061</v>
      </c>
      <c r="C108" t="s">
        <v>50</v>
      </c>
      <c r="D108" t="s">
        <v>1730</v>
      </c>
      <c r="E108" s="1">
        <v>474871.69194493571</v>
      </c>
      <c r="F108" s="1">
        <v>169743.12437893712</v>
      </c>
      <c r="G108" s="1">
        <v>845285.66236556135</v>
      </c>
      <c r="H108" s="1">
        <v>1014323.31</v>
      </c>
      <c r="I108" s="1">
        <v>19.636363636363637</v>
      </c>
      <c r="J108" s="2">
        <v>0.26433127664147293</v>
      </c>
      <c r="K108" s="1">
        <v>233163</v>
      </c>
      <c r="L108" s="1">
        <v>233163</v>
      </c>
      <c r="M108" s="1">
        <v>474871.69194493571</v>
      </c>
      <c r="N108" s="1">
        <v>0</v>
      </c>
      <c r="O108" s="7">
        <v>0.22613756887876005</v>
      </c>
      <c r="P108" s="4">
        <v>1.0539153772593934</v>
      </c>
      <c r="Q108" s="1">
        <f>Scenario[[#This Row],[Electricity GHG 
kg CO2e]]+(Scenario[[#This Row],[Non-Electric GHG 
kg CO2e]]*(1-Q$3))+((Scenario[[#This Row],[Non-Electric Vehicle Miles]]*Q$3)*Scenario[[#This Row],[Typical kWh per Vehicle Mile]]*(Scenario[[#This Row],[eGRID Subregion Electricity Emissions Rate 
kg CO2 per kWh]]))</f>
        <v>370046.19531645876</v>
      </c>
      <c r="R108" s="1">
        <f>((Scenario[[#This Row],[Electricity GHG 
kg CO2e]])*(1-R$3))+(Scenario[[#This Row],[Non-Electric GHG 
kg CO2e]]*(1-Q$3))+(((Scenario[[#This Row],[Non-Electric Vehicle Miles]]*Q$3)*Scenario[[#This Row],[Typical kWh per Vehicle Mile]]*(Scenario[[#This Row],[eGRID Subregion Electricity Emissions Rate 
kg CO2 per kWh]]))*(1-R$3))</f>
        <v>366573.08872701949</v>
      </c>
      <c r="S1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407178.72206812492</v>
      </c>
      <c r="T108" s="1">
        <f>Scenario[[#This Row],[Transportation Efficiency Emissions Savings 
kg CO2e]]*(1+S$3)</f>
        <v>212178.90547367139</v>
      </c>
      <c r="U108" s="1">
        <f>Scenario[[#This Row],[Land Use Efficiency Emissions Savings 
kg CO2e]]*(1+S$3)</f>
        <v>1056607.0779569517</v>
      </c>
    </row>
    <row r="109" spans="1:21" x14ac:dyDescent="0.25">
      <c r="A109" t="s">
        <v>1690</v>
      </c>
      <c r="B109" t="s">
        <v>1691</v>
      </c>
      <c r="C109" t="s">
        <v>50</v>
      </c>
      <c r="D109" t="s">
        <v>1730</v>
      </c>
      <c r="E109" s="1">
        <v>115935.79171916666</v>
      </c>
      <c r="F109" s="1">
        <v>56274.218944816777</v>
      </c>
      <c r="G109" s="1">
        <v>279949.50975777267</v>
      </c>
      <c r="H109" s="1">
        <v>336274.31</v>
      </c>
      <c r="I109" s="1">
        <v>9.6666666666666661</v>
      </c>
      <c r="J109" s="2">
        <v>0.59188739023372805</v>
      </c>
      <c r="K109" s="1">
        <v>86405</v>
      </c>
      <c r="L109" s="1">
        <v>86405</v>
      </c>
      <c r="M109" s="1">
        <v>115935.79171916666</v>
      </c>
      <c r="N109" s="1">
        <v>0</v>
      </c>
      <c r="O109" s="7">
        <v>0.22613756887876005</v>
      </c>
      <c r="P109" s="4">
        <v>1.0539153772593934</v>
      </c>
      <c r="Q109" s="1">
        <f>Scenario[[#This Row],[Electricity GHG 
kg CO2e]]+(Scenario[[#This Row],[Non-Electric GHG 
kg CO2e]]*(1-Q$3))+((Scenario[[#This Row],[Non-Electric Vehicle Miles]]*Q$3)*Scenario[[#This Row],[Typical kWh per Vehicle Mile]]*(Scenario[[#This Row],[eGRID Subregion Electricity Emissions Rate 
kg CO2 per kWh]]))</f>
        <v>92100.066703996941</v>
      </c>
      <c r="R109" s="1">
        <f>((Scenario[[#This Row],[Electricity GHG 
kg CO2e]])*(1-R$3))+(Scenario[[#This Row],[Non-Electric GHG 
kg CO2e]]*(1-Q$3))+(((Scenario[[#This Row],[Non-Electric Vehicle Miles]]*Q$3)*Scenario[[#This Row],[Typical kWh per Vehicle Mile]]*(Scenario[[#This Row],[eGRID Subregion Electricity Emissions Rate 
kg CO2 per kWh]]))*(1-R$3))</f>
        <v>90813.010975341444</v>
      </c>
      <c r="S1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109093.85116743324</v>
      </c>
      <c r="T109" s="1">
        <f>Scenario[[#This Row],[Transportation Efficiency Emissions Savings 
kg CO2e]]*(1+S$3)</f>
        <v>70342.773681020975</v>
      </c>
      <c r="U109" s="1">
        <f>Scenario[[#This Row],[Land Use Efficiency Emissions Savings 
kg CO2e]]*(1+S$3)</f>
        <v>349936.88719721581</v>
      </c>
    </row>
    <row r="110" spans="1:21" x14ac:dyDescent="0.25">
      <c r="A110" t="s">
        <v>1207</v>
      </c>
      <c r="B110" t="s">
        <v>1208</v>
      </c>
      <c r="C110" t="s">
        <v>50</v>
      </c>
      <c r="D110" t="s">
        <v>38</v>
      </c>
      <c r="E110" s="1">
        <v>42043.532396666662</v>
      </c>
      <c r="F110" s="1">
        <v>79420.007066006685</v>
      </c>
      <c r="G110" s="1">
        <v>395099.68252430984</v>
      </c>
      <c r="H110" s="1">
        <v>474585.14</v>
      </c>
      <c r="I110" s="1">
        <v>20</v>
      </c>
      <c r="J110" s="2">
        <v>0.68684893481532938</v>
      </c>
      <c r="K110" s="1">
        <v>31340</v>
      </c>
      <c r="L110" s="1">
        <v>31340</v>
      </c>
      <c r="M110" s="1">
        <v>42043.532396666662</v>
      </c>
      <c r="N110" s="1">
        <v>0</v>
      </c>
      <c r="O110" s="7">
        <v>0.22613756887876005</v>
      </c>
      <c r="P110" s="4">
        <v>2.3391780324537761</v>
      </c>
      <c r="Q110" s="1">
        <f>Scenario[[#This Row],[Electricity GHG 
kg CO2e]]+(Scenario[[#This Row],[Non-Electric GHG 
kg CO2e]]*(1-Q$3))+((Scenario[[#This Row],[Non-Electric Vehicle Miles]]*Q$3)*Scenario[[#This Row],[Typical kWh per Vehicle Mile]]*(Scenario[[#This Row],[eGRID Subregion Electricity Emissions Rate 
kg CO2 per kWh]]))</f>
        <v>35677.176519453024</v>
      </c>
      <c r="R110" s="1">
        <f>((Scenario[[#This Row],[Electricity GHG 
kg CO2e]])*(1-R$3))+(Scenario[[#This Row],[Non-Electric GHG 
kg CO2e]]*(1-Q$3))+(((Scenario[[#This Row],[Non-Electric Vehicle Miles]]*Q$3)*Scenario[[#This Row],[Typical kWh per Vehicle Mile]]*(Scenario[[#This Row],[eGRID Subregion Electricity Emissions Rate 
kg CO2 per kWh]]))*(1-R$3))</f>
        <v>34641.044713964766</v>
      </c>
      <c r="S1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47755.375485601035</v>
      </c>
      <c r="T110" s="1">
        <f>Scenario[[#This Row],[Transportation Efficiency Emissions Savings 
kg CO2e]]*(1+S$3)</f>
        <v>99275.008832508349</v>
      </c>
      <c r="U110" s="1">
        <f>Scenario[[#This Row],[Land Use Efficiency Emissions Savings 
kg CO2e]]*(1+S$3)</f>
        <v>493874.60315538733</v>
      </c>
    </row>
    <row r="111" spans="1:21" x14ac:dyDescent="0.25">
      <c r="A111" t="s">
        <v>511</v>
      </c>
      <c r="B111" t="s">
        <v>512</v>
      </c>
      <c r="C111" t="s">
        <v>50</v>
      </c>
      <c r="D111" t="s">
        <v>1730</v>
      </c>
      <c r="E111" s="1">
        <v>82850.159292567245</v>
      </c>
      <c r="F111" s="1">
        <v>3011.5617340228064</v>
      </c>
      <c r="G111" s="1">
        <v>15007.437660857173</v>
      </c>
      <c r="H111" s="1">
        <v>17996</v>
      </c>
      <c r="I111" s="1">
        <v>16</v>
      </c>
      <c r="J111" s="2">
        <v>5.3290533497583628E-2</v>
      </c>
      <c r="K111" s="1">
        <v>25073</v>
      </c>
      <c r="L111" s="1">
        <v>25073</v>
      </c>
      <c r="M111" s="1">
        <v>82850.159292567245</v>
      </c>
      <c r="N111" s="1">
        <v>0</v>
      </c>
      <c r="O111" s="7">
        <v>0.22613756887876005</v>
      </c>
      <c r="P111" s="4">
        <v>1.0539153772593934</v>
      </c>
      <c r="Q111" s="1">
        <f>Scenario[[#This Row],[Electricity GHG 
kg CO2e]]+(Scenario[[#This Row],[Non-Electric GHG 
kg CO2e]]*(1-Q$3))+((Scenario[[#This Row],[Non-Electric Vehicle Miles]]*Q$3)*Scenario[[#This Row],[Typical kWh per Vehicle Mile]]*(Scenario[[#This Row],[eGRID Subregion Electricity Emissions Rate 
kg CO2 per kWh]]))</f>
        <v>63631.530622001279</v>
      </c>
      <c r="R111" s="1">
        <f>((Scenario[[#This Row],[Electricity GHG 
kg CO2e]])*(1-R$3))+(Scenario[[#This Row],[Non-Electric GHG 
kg CO2e]]*(1-Q$3))+(((Scenario[[#This Row],[Non-Electric Vehicle Miles]]*Q$3)*Scenario[[#This Row],[Typical kWh per Vehicle Mile]]*(Scenario[[#This Row],[eGRID Subregion Electricity Emissions Rate 
kg CO2 per kWh]]))*(1-R$3))</f>
        <v>63258.05283385732</v>
      </c>
      <c r="S1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64676.899699507245</v>
      </c>
      <c r="T111" s="1">
        <f>Scenario[[#This Row],[Transportation Efficiency Emissions Savings 
kg CO2e]]*(1+S$3)</f>
        <v>3764.4521675285077</v>
      </c>
      <c r="U111" s="1">
        <f>Scenario[[#This Row],[Land Use Efficiency Emissions Savings 
kg CO2e]]*(1+S$3)</f>
        <v>18759.297076071467</v>
      </c>
    </row>
    <row r="112" spans="1:21" x14ac:dyDescent="0.25">
      <c r="A112" t="s">
        <v>511</v>
      </c>
      <c r="B112" t="s">
        <v>512</v>
      </c>
      <c r="C112" t="s">
        <v>50</v>
      </c>
      <c r="D112" t="s">
        <v>38</v>
      </c>
      <c r="E112" s="1">
        <v>11199654.133575113</v>
      </c>
      <c r="F112" s="1">
        <v>2694827.6400439139</v>
      </c>
      <c r="G112" s="1">
        <v>13429064.846262129</v>
      </c>
      <c r="H112" s="1">
        <v>16103312</v>
      </c>
      <c r="I112" s="1">
        <v>40</v>
      </c>
      <c r="J112" s="2">
        <v>0.24271992986987462</v>
      </c>
      <c r="K112" s="1">
        <v>1710266</v>
      </c>
      <c r="L112" s="1">
        <v>1710266</v>
      </c>
      <c r="M112" s="1">
        <v>11199654.133575113</v>
      </c>
      <c r="N112" s="1">
        <v>0</v>
      </c>
      <c r="O112" s="7">
        <v>0.22613756887876005</v>
      </c>
      <c r="P112" s="4">
        <v>2.3391780324537761</v>
      </c>
      <c r="Q112" s="1">
        <f>Scenario[[#This Row],[Electricity GHG 
kg CO2e]]+(Scenario[[#This Row],[Non-Electric GHG 
kg CO2e]]*(1-Q$3))+((Scenario[[#This Row],[Non-Electric Vehicle Miles]]*Q$3)*Scenario[[#This Row],[Typical kWh per Vehicle Mile]]*(Scenario[[#This Row],[eGRID Subregion Electricity Emissions Rate 
kg CO2 per kWh]]))</f>
        <v>8625913.0313804653</v>
      </c>
      <c r="R112" s="1">
        <f>((Scenario[[#This Row],[Electricity GHG 
kg CO2e]])*(1-R$3))+(Scenario[[#This Row],[Non-Electric GHG 
kg CO2e]]*(1-Q$3))+(((Scenario[[#This Row],[Non-Electric Vehicle Miles]]*Q$3)*Scenario[[#This Row],[Typical kWh per Vehicle Mile]]*(Scenario[[#This Row],[eGRID Subregion Electricity Emissions Rate 
kg CO2 per kWh]]))*(1-R$3))</f>
        <v>8569369.9235806819</v>
      </c>
      <c r="S1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9577950.1497182827</v>
      </c>
      <c r="T112" s="1">
        <f>Scenario[[#This Row],[Transportation Efficiency Emissions Savings 
kg CO2e]]*(1+S$3)</f>
        <v>3368534.5500548924</v>
      </c>
      <c r="U112" s="1">
        <f>Scenario[[#This Row],[Land Use Efficiency Emissions Savings 
kg CO2e]]*(1+S$3)</f>
        <v>16786331.057827663</v>
      </c>
    </row>
    <row r="113" spans="1:21" x14ac:dyDescent="0.25">
      <c r="A113" t="s">
        <v>1656</v>
      </c>
      <c r="B113" t="s">
        <v>675</v>
      </c>
      <c r="C113" t="s">
        <v>50</v>
      </c>
      <c r="D113" t="s">
        <v>1730</v>
      </c>
      <c r="E113" s="1">
        <v>90670.946737499995</v>
      </c>
      <c r="F113" s="1">
        <v>53173.848270105569</v>
      </c>
      <c r="G113" s="1">
        <v>266044.34879188216</v>
      </c>
      <c r="H113" s="1">
        <v>317747.62</v>
      </c>
      <c r="I113" s="1">
        <v>12.8</v>
      </c>
      <c r="J113" s="2">
        <v>0.34947675431495662</v>
      </c>
      <c r="K113" s="1">
        <v>67575</v>
      </c>
      <c r="L113" s="1">
        <v>67575</v>
      </c>
      <c r="M113" s="1">
        <v>90670.946737499995</v>
      </c>
      <c r="N113" s="1">
        <v>0</v>
      </c>
      <c r="O113" s="7">
        <v>0.22613756887876005</v>
      </c>
      <c r="P113" s="4">
        <v>1.0539153772593934</v>
      </c>
      <c r="Q113" s="1">
        <f>Scenario[[#This Row],[Electricity GHG 
kg CO2e]]+(Scenario[[#This Row],[Non-Electric GHG 
kg CO2e]]*(1-Q$3))+((Scenario[[#This Row],[Non-Electric Vehicle Miles]]*Q$3)*Scenario[[#This Row],[Typical kWh per Vehicle Mile]]*(Scenario[[#This Row],[eGRID Subregion Electricity Emissions Rate 
kg CO2 per kWh]]))</f>
        <v>72029.49514606611</v>
      </c>
      <c r="R113" s="1">
        <f>((Scenario[[#This Row],[Electricity GHG 
kg CO2e]])*(1-R$3))+(Scenario[[#This Row],[Non-Electric GHG 
kg CO2e]]*(1-Q$3))+(((Scenario[[#This Row],[Non-Electric Vehicle Miles]]*Q$3)*Scenario[[#This Row],[Typical kWh per Vehicle Mile]]*(Scenario[[#This Row],[eGRID Subregion Electricity Emissions Rate 
kg CO2 per kWh]]))*(1-R$3))</f>
        <v>71022.923872830826</v>
      </c>
      <c r="S1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84068.246792985039</v>
      </c>
      <c r="T113" s="1">
        <f>Scenario[[#This Row],[Transportation Efficiency Emissions Savings 
kg CO2e]]*(1+S$3)</f>
        <v>66467.310337631963</v>
      </c>
      <c r="U113" s="1">
        <f>Scenario[[#This Row],[Land Use Efficiency Emissions Savings 
kg CO2e]]*(1+S$3)</f>
        <v>332555.4359898527</v>
      </c>
    </row>
    <row r="114" spans="1:21" x14ac:dyDescent="0.25">
      <c r="A114" t="s">
        <v>1672</v>
      </c>
      <c r="B114" t="s">
        <v>1673</v>
      </c>
      <c r="C114" t="s">
        <v>50</v>
      </c>
      <c r="D114" t="s">
        <v>1730</v>
      </c>
      <c r="E114" s="1">
        <v>593880.52869048598</v>
      </c>
      <c r="F114" s="1">
        <v>94446.679307123559</v>
      </c>
      <c r="G114" s="1">
        <v>470435.77903995756</v>
      </c>
      <c r="H114" s="1">
        <v>564379.07999999996</v>
      </c>
      <c r="I114" s="1">
        <v>16.304347826086957</v>
      </c>
      <c r="J114" s="2">
        <v>0.16888783294301327</v>
      </c>
      <c r="K114" s="1">
        <v>231309</v>
      </c>
      <c r="L114" s="1">
        <v>231309</v>
      </c>
      <c r="M114" s="1">
        <v>593880.52869048598</v>
      </c>
      <c r="N114" s="1">
        <v>0</v>
      </c>
      <c r="O114" s="7">
        <v>0.22613756887876005</v>
      </c>
      <c r="P114" s="4">
        <v>1.0539153772593934</v>
      </c>
      <c r="Q114" s="1">
        <f>Scenario[[#This Row],[Electricity GHG 
kg CO2e]]+(Scenario[[#This Row],[Non-Electric GHG 
kg CO2e]]*(1-Q$3))+((Scenario[[#This Row],[Non-Electric Vehicle Miles]]*Q$3)*Scenario[[#This Row],[Typical kWh per Vehicle Mile]]*(Scenario[[#This Row],[eGRID Subregion Electricity Emissions Rate 
kg CO2 per kWh]]))</f>
        <v>459192.35698494723</v>
      </c>
      <c r="R114" s="1">
        <f>((Scenario[[#This Row],[Electricity GHG 
kg CO2e]])*(1-R$3))+(Scenario[[#This Row],[Non-Electric GHG 
kg CO2e]]*(1-Q$3))+(((Scenario[[#This Row],[Non-Electric Vehicle Miles]]*Q$3)*Scenario[[#This Row],[Typical kWh per Vehicle Mile]]*(Scenario[[#This Row],[eGRID Subregion Electricity Emissions Rate 
kg CO2 per kWh]]))*(1-R$3))</f>
        <v>455746.86686817656</v>
      </c>
      <c r="S1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489847.98667488078</v>
      </c>
      <c r="T114" s="1">
        <f>Scenario[[#This Row],[Transportation Efficiency Emissions Savings 
kg CO2e]]*(1+S$3)</f>
        <v>118058.34913390444</v>
      </c>
      <c r="U114" s="1">
        <f>Scenario[[#This Row],[Land Use Efficiency Emissions Savings 
kg CO2e]]*(1+S$3)</f>
        <v>588044.72379994695</v>
      </c>
    </row>
    <row r="115" spans="1:21" x14ac:dyDescent="0.25">
      <c r="A115" t="s">
        <v>1117</v>
      </c>
      <c r="B115" t="s">
        <v>1118</v>
      </c>
      <c r="C115" t="s">
        <v>50</v>
      </c>
      <c r="D115" t="s">
        <v>1730</v>
      </c>
      <c r="E115" s="1">
        <v>151355.26643474851</v>
      </c>
      <c r="F115" s="1">
        <v>69587.405269054696</v>
      </c>
      <c r="G115" s="1">
        <v>346200.47472827532</v>
      </c>
      <c r="H115" s="1">
        <v>415829.08</v>
      </c>
      <c r="I115" s="1">
        <v>13.428571428571429</v>
      </c>
      <c r="J115" s="2">
        <v>0.4089053773210915</v>
      </c>
      <c r="K115" s="1">
        <v>74462</v>
      </c>
      <c r="L115" s="1">
        <v>74462</v>
      </c>
      <c r="M115" s="1">
        <v>151355.26643474851</v>
      </c>
      <c r="N115" s="1">
        <v>0</v>
      </c>
      <c r="O115" s="7">
        <v>0.22613756887876005</v>
      </c>
      <c r="P115" s="4">
        <v>1.0539153772593934</v>
      </c>
      <c r="Q115" s="1">
        <f>Scenario[[#This Row],[Electricity GHG 
kg CO2e]]+(Scenario[[#This Row],[Non-Electric GHG 
kg CO2e]]*(1-Q$3))+((Scenario[[#This Row],[Non-Electric Vehicle Miles]]*Q$3)*Scenario[[#This Row],[Typical kWh per Vehicle Mile]]*(Scenario[[#This Row],[eGRID Subregion Electricity Emissions Rate 
kg CO2 per kWh]]))</f>
        <v>117953.07935755352</v>
      </c>
      <c r="R115" s="1">
        <f>((Scenario[[#This Row],[Electricity GHG 
kg CO2e]])*(1-R$3))+(Scenario[[#This Row],[Non-Electric GHG 
kg CO2e]]*(1-Q$3))+(((Scenario[[#This Row],[Non-Electric Vehicle Miles]]*Q$3)*Scenario[[#This Row],[Typical kWh per Vehicle Mile]]*(Scenario[[#This Row],[eGRID Subregion Electricity Emissions Rate 
kg CO2 per kWh]]))*(1-R$3))</f>
        <v>116843.92197468049</v>
      </c>
      <c r="S1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141139.45755617815</v>
      </c>
      <c r="T115" s="1">
        <f>Scenario[[#This Row],[Transportation Efficiency Emissions Savings 
kg CO2e]]*(1+S$3)</f>
        <v>86984.25658631837</v>
      </c>
      <c r="U115" s="1">
        <f>Scenario[[#This Row],[Land Use Efficiency Emissions Savings 
kg CO2e]]*(1+S$3)</f>
        <v>432750.59341034415</v>
      </c>
    </row>
    <row r="116" spans="1:21" x14ac:dyDescent="0.25">
      <c r="A116" t="s">
        <v>1117</v>
      </c>
      <c r="B116" t="s">
        <v>1118</v>
      </c>
      <c r="C116" t="s">
        <v>50</v>
      </c>
      <c r="D116" t="s">
        <v>38</v>
      </c>
      <c r="E116" s="1">
        <v>201715.39767150002</v>
      </c>
      <c r="F116" s="1">
        <v>81699.084558891351</v>
      </c>
      <c r="G116" s="1">
        <v>406456.62458306388</v>
      </c>
      <c r="H116" s="1">
        <v>488204.08</v>
      </c>
      <c r="I116" s="1">
        <v>31</v>
      </c>
      <c r="J116" s="2">
        <v>0.13598935046825683</v>
      </c>
      <c r="K116" s="1">
        <v>123587</v>
      </c>
      <c r="L116" s="1">
        <v>123587</v>
      </c>
      <c r="M116" s="1">
        <v>201715.39767150002</v>
      </c>
      <c r="N116" s="1">
        <v>0</v>
      </c>
      <c r="O116" s="7">
        <v>0.22613756887876005</v>
      </c>
      <c r="P116" s="4">
        <v>2.3391780324537761</v>
      </c>
      <c r="Q116" s="1">
        <f>Scenario[[#This Row],[Electricity GHG 
kg CO2e]]+(Scenario[[#This Row],[Non-Electric GHG 
kg CO2e]]*(1-Q$3))+((Scenario[[#This Row],[Non-Electric Vehicle Miles]]*Q$3)*Scenario[[#This Row],[Typical kWh per Vehicle Mile]]*(Scenario[[#This Row],[eGRID Subregion Electricity Emissions Rate 
kg CO2 per kWh]]))</f>
        <v>167630.18851461762</v>
      </c>
      <c r="R116" s="1">
        <f>((Scenario[[#This Row],[Electricity GHG 
kg CO2e]])*(1-R$3))+(Scenario[[#This Row],[Non-Electric GHG 
kg CO2e]]*(1-Q$3))+(((Scenario[[#This Row],[Non-Electric Vehicle Miles]]*Q$3)*Scenario[[#This Row],[Typical kWh per Vehicle Mile]]*(Scenario[[#This Row],[eGRID Subregion Electricity Emissions Rate 
kg CO2 per kWh]]))*(1-R$3))</f>
        <v>163544.27844936948</v>
      </c>
      <c r="S1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173964.38788248377</v>
      </c>
      <c r="T116" s="1">
        <f>Scenario[[#This Row],[Transportation Efficiency Emissions Savings 
kg CO2e]]*(1+S$3)</f>
        <v>102123.85569861419</v>
      </c>
      <c r="U116" s="1">
        <f>Scenario[[#This Row],[Land Use Efficiency Emissions Savings 
kg CO2e]]*(1+S$3)</f>
        <v>508070.78072882985</v>
      </c>
    </row>
    <row r="117" spans="1:21" x14ac:dyDescent="0.25">
      <c r="A117" t="s">
        <v>1148</v>
      </c>
      <c r="B117" t="s">
        <v>1149</v>
      </c>
      <c r="C117" t="s">
        <v>50</v>
      </c>
      <c r="D117" t="s">
        <v>38</v>
      </c>
      <c r="E117" s="1">
        <v>269845.25008780003</v>
      </c>
      <c r="F117" s="1">
        <v>111297.28593947238</v>
      </c>
      <c r="G117" s="1">
        <v>553694.63865638361</v>
      </c>
      <c r="H117" s="1">
        <v>665072.18999999994</v>
      </c>
      <c r="I117" s="1">
        <v>25</v>
      </c>
      <c r="J117" s="2">
        <v>0.32653198806937433</v>
      </c>
      <c r="K117" s="1">
        <v>93578</v>
      </c>
      <c r="L117" s="1">
        <v>93578</v>
      </c>
      <c r="M117" s="1">
        <v>269845.25008780003</v>
      </c>
      <c r="N117" s="1">
        <v>0</v>
      </c>
      <c r="O117" s="7">
        <v>0.22613756887876005</v>
      </c>
      <c r="P117" s="4">
        <v>2.3391780324537761</v>
      </c>
      <c r="Q117" s="1">
        <f>Scenario[[#This Row],[Electricity GHG 
kg CO2e]]+(Scenario[[#This Row],[Non-Electric GHG 
kg CO2e]]*(1-Q$3))+((Scenario[[#This Row],[Non-Electric Vehicle Miles]]*Q$3)*Scenario[[#This Row],[Typical kWh per Vehicle Mile]]*(Scenario[[#This Row],[eGRID Subregion Electricity Emissions Rate 
kg CO2 per kWh]]))</f>
        <v>214759.06738001469</v>
      </c>
      <c r="R117" s="1">
        <f>((Scenario[[#This Row],[Electricity GHG 
kg CO2e]])*(1-R$3))+(Scenario[[#This Row],[Non-Electric GHG 
kg CO2e]]*(1-Q$3))+(((Scenario[[#This Row],[Non-Electric Vehicle Miles]]*Q$3)*Scenario[[#This Row],[Typical kWh per Vehicle Mile]]*(Scenario[[#This Row],[eGRID Subregion Electricity Emissions Rate 
kg CO2 per kWh]]))*(1-R$3))</f>
        <v>211665.28492647351</v>
      </c>
      <c r="S1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241751.99218523598</v>
      </c>
      <c r="T117" s="1">
        <f>Scenario[[#This Row],[Transportation Efficiency Emissions Savings 
kg CO2e]]*(1+S$3)</f>
        <v>139121.60742434047</v>
      </c>
      <c r="U117" s="1">
        <f>Scenario[[#This Row],[Land Use Efficiency Emissions Savings 
kg CO2e]]*(1+S$3)</f>
        <v>692118.29832047946</v>
      </c>
    </row>
    <row r="118" spans="1:21" x14ac:dyDescent="0.25">
      <c r="A118" t="s">
        <v>1007</v>
      </c>
      <c r="B118" t="s">
        <v>1008</v>
      </c>
      <c r="C118" t="s">
        <v>50</v>
      </c>
      <c r="D118" t="s">
        <v>1730</v>
      </c>
      <c r="E118" s="1">
        <v>160940.93997166667</v>
      </c>
      <c r="F118" s="1">
        <v>67959.783000214695</v>
      </c>
      <c r="G118" s="1">
        <v>338164.43781581242</v>
      </c>
      <c r="H118" s="1">
        <v>406103</v>
      </c>
      <c r="I118" s="1">
        <v>10.625</v>
      </c>
      <c r="J118" s="2">
        <v>0.4817729731332881</v>
      </c>
      <c r="K118" s="1">
        <v>119954</v>
      </c>
      <c r="L118" s="1">
        <v>119954</v>
      </c>
      <c r="M118" s="1">
        <v>160940.93997166667</v>
      </c>
      <c r="N118" s="1">
        <v>0</v>
      </c>
      <c r="O118" s="7">
        <v>0.22613756887876005</v>
      </c>
      <c r="P118" s="4">
        <v>1.0539153772593934</v>
      </c>
      <c r="Q118" s="1">
        <f>Scenario[[#This Row],[Electricity GHG 
kg CO2e]]+(Scenario[[#This Row],[Non-Electric GHG 
kg CO2e]]*(1-Q$3))+((Scenario[[#This Row],[Non-Electric Vehicle Miles]]*Q$3)*Scenario[[#This Row],[Typical kWh per Vehicle Mile]]*(Scenario[[#This Row],[eGRID Subregion Electricity Emissions Rate 
kg CO2 per kWh]]))</f>
        <v>127852.86002186741</v>
      </c>
      <c r="R118" s="1">
        <f>((Scenario[[#This Row],[Electricity GHG 
kg CO2e]])*(1-R$3))+(Scenario[[#This Row],[Non-Electric GHG 
kg CO2e]]*(1-Q$3))+(((Scenario[[#This Row],[Non-Electric Vehicle Miles]]*Q$3)*Scenario[[#This Row],[Typical kWh per Vehicle Mile]]*(Scenario[[#This Row],[eGRID Subregion Electricity Emissions Rate 
kg CO2 per kWh]]))*(1-R$3))</f>
        <v>126066.07126108806</v>
      </c>
      <c r="S1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146150.5584468001</v>
      </c>
      <c r="T118" s="1">
        <f>Scenario[[#This Row],[Transportation Efficiency Emissions Savings 
kg CO2e]]*(1+S$3)</f>
        <v>84949.728750268376</v>
      </c>
      <c r="U118" s="1">
        <f>Scenario[[#This Row],[Land Use Efficiency Emissions Savings 
kg CO2e]]*(1+S$3)</f>
        <v>422705.54726976552</v>
      </c>
    </row>
    <row r="119" spans="1:21" x14ac:dyDescent="0.25">
      <c r="A119" t="s">
        <v>1007</v>
      </c>
      <c r="B119" t="s">
        <v>1008</v>
      </c>
      <c r="C119" t="s">
        <v>50</v>
      </c>
      <c r="D119" t="s">
        <v>38</v>
      </c>
      <c r="E119" s="1">
        <v>821993.07451322232</v>
      </c>
      <c r="F119" s="1">
        <v>363372.77965385269</v>
      </c>
      <c r="G119" s="1">
        <v>1808124.545495179</v>
      </c>
      <c r="H119" s="1">
        <v>2171383.86</v>
      </c>
      <c r="I119" s="1">
        <v>28.8</v>
      </c>
      <c r="J119" s="2">
        <v>0.30372294588101956</v>
      </c>
      <c r="K119" s="1">
        <v>256188</v>
      </c>
      <c r="L119" s="1">
        <v>256188</v>
      </c>
      <c r="M119" s="1">
        <v>821993.07451322232</v>
      </c>
      <c r="N119" s="1">
        <v>0</v>
      </c>
      <c r="O119" s="7">
        <v>0.22613756887876005</v>
      </c>
      <c r="P119" s="4">
        <v>2.3391780324537761</v>
      </c>
      <c r="Q119" s="1">
        <f>Scenario[[#This Row],[Electricity GHG 
kg CO2e]]+(Scenario[[#This Row],[Non-Electric GHG 
kg CO2e]]*(1-Q$3))+((Scenario[[#This Row],[Non-Electric Vehicle Miles]]*Q$3)*Scenario[[#This Row],[Typical kWh per Vehicle Mile]]*(Scenario[[#This Row],[eGRID Subregion Electricity Emissions Rate 
kg CO2 per kWh]]))</f>
        <v>650374.13389824482</v>
      </c>
      <c r="R119" s="1">
        <f>((Scenario[[#This Row],[Electricity GHG 
kg CO2e]])*(1-R$3))+(Scenario[[#This Row],[Non-Electric GHG 
kg CO2e]]*(1-Q$3))+(((Scenario[[#This Row],[Non-Electric Vehicle Miles]]*Q$3)*Scenario[[#This Row],[Typical kWh per Vehicle Mile]]*(Scenario[[#This Row],[eGRID Subregion Electricity Emissions Rate 
kg CO2 per kWh]]))*(1-R$3))</f>
        <v>641904.30189491285</v>
      </c>
      <c r="S1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736359.44816981512</v>
      </c>
      <c r="T119" s="1">
        <f>Scenario[[#This Row],[Transportation Efficiency Emissions Savings 
kg CO2e]]*(1+S$3)</f>
        <v>454215.97456731589</v>
      </c>
      <c r="U119" s="1">
        <f>Scenario[[#This Row],[Land Use Efficiency Emissions Savings 
kg CO2e]]*(1+S$3)</f>
        <v>2260155.6818689737</v>
      </c>
    </row>
    <row r="120" spans="1:21" x14ac:dyDescent="0.25">
      <c r="A120" t="s">
        <v>571</v>
      </c>
      <c r="B120" t="s">
        <v>572</v>
      </c>
      <c r="C120" t="s">
        <v>50</v>
      </c>
      <c r="D120" t="s">
        <v>1730</v>
      </c>
      <c r="E120" s="1">
        <v>422554.88606247376</v>
      </c>
      <c r="F120" s="1">
        <v>21699.276248362705</v>
      </c>
      <c r="G120" s="1">
        <v>108489.51378736597</v>
      </c>
      <c r="H120" s="1">
        <v>129667</v>
      </c>
      <c r="I120" s="1">
        <v>14.454545454545455</v>
      </c>
      <c r="J120" s="2">
        <v>5.5130182007982163E-2</v>
      </c>
      <c r="K120" s="1">
        <v>226993</v>
      </c>
      <c r="L120" s="1">
        <v>226993</v>
      </c>
      <c r="M120" s="1">
        <v>422554.88606247376</v>
      </c>
      <c r="N120" s="1">
        <v>0</v>
      </c>
      <c r="O120" s="7">
        <v>0.22613756887876005</v>
      </c>
      <c r="P120" s="4">
        <v>1.0539153772593934</v>
      </c>
      <c r="Q120" s="1">
        <f>Scenario[[#This Row],[Electricity GHG 
kg CO2e]]+(Scenario[[#This Row],[Non-Electric GHG 
kg CO2e]]*(1-Q$3))+((Scenario[[#This Row],[Non-Electric Vehicle Miles]]*Q$3)*Scenario[[#This Row],[Typical kWh per Vehicle Mile]]*(Scenario[[#This Row],[eGRID Subregion Electricity Emissions Rate 
kg CO2 per kWh]]))</f>
        <v>330440.96709368454</v>
      </c>
      <c r="R120" s="1">
        <f>((Scenario[[#This Row],[Electricity GHG 
kg CO2e]])*(1-R$3))+(Scenario[[#This Row],[Non-Electric GHG 
kg CO2e]]*(1-Q$3))+(((Scenario[[#This Row],[Non-Electric Vehicle Miles]]*Q$3)*Scenario[[#This Row],[Typical kWh per Vehicle Mile]]*(Scenario[[#This Row],[eGRID Subregion Electricity Emissions Rate 
kg CO2 per kWh]]))*(1-R$3))</f>
        <v>327059.76645697723</v>
      </c>
      <c r="S1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333522.40231346409</v>
      </c>
      <c r="T120" s="1">
        <f>Scenario[[#This Row],[Transportation Efficiency Emissions Savings 
kg CO2e]]*(1+S$3)</f>
        <v>27124.09531045338</v>
      </c>
      <c r="U120" s="1">
        <f>Scenario[[#This Row],[Land Use Efficiency Emissions Savings 
kg CO2e]]*(1+S$3)</f>
        <v>135611.89223420745</v>
      </c>
    </row>
    <row r="121" spans="1:21" x14ac:dyDescent="0.25">
      <c r="A121" t="s">
        <v>571</v>
      </c>
      <c r="B121" t="s">
        <v>572</v>
      </c>
      <c r="C121" t="s">
        <v>50</v>
      </c>
      <c r="D121" t="s">
        <v>38</v>
      </c>
      <c r="E121" s="1">
        <v>2868996.2334122718</v>
      </c>
      <c r="F121" s="1">
        <v>1079597.5226801429</v>
      </c>
      <c r="G121" s="1">
        <v>5397645.9390184078</v>
      </c>
      <c r="H121" s="1">
        <v>6451283</v>
      </c>
      <c r="I121" s="1">
        <v>40</v>
      </c>
      <c r="J121" s="2">
        <v>0.18685310994973059</v>
      </c>
      <c r="K121" s="1">
        <v>1254378</v>
      </c>
      <c r="L121" s="1">
        <v>1254378</v>
      </c>
      <c r="M121" s="1">
        <v>2868996.2334122718</v>
      </c>
      <c r="N121" s="1">
        <v>0</v>
      </c>
      <c r="O121" s="7">
        <v>0.22613756887876005</v>
      </c>
      <c r="P121" s="4">
        <v>2.3391780324537761</v>
      </c>
      <c r="Q121" s="1">
        <f>Scenario[[#This Row],[Electricity GHG 
kg CO2e]]+(Scenario[[#This Row],[Non-Electric GHG 
kg CO2e]]*(1-Q$3))+((Scenario[[#This Row],[Non-Electric Vehicle Miles]]*Q$3)*Scenario[[#This Row],[Typical kWh per Vehicle Mile]]*(Scenario[[#This Row],[eGRID Subregion Electricity Emissions Rate 
kg CO2 per kWh]]))</f>
        <v>2317631.1497758278</v>
      </c>
      <c r="R121" s="1">
        <f>((Scenario[[#This Row],[Electricity GHG 
kg CO2e]])*(1-R$3))+(Scenario[[#This Row],[Non-Electric GHG 
kg CO2e]]*(1-Q$3))+(((Scenario[[#This Row],[Non-Electric Vehicle Miles]]*Q$3)*Scenario[[#This Row],[Typical kWh per Vehicle Mile]]*(Scenario[[#This Row],[eGRID Subregion Electricity Emissions Rate 
kg CO2 per kWh]]))*(1-R$3))</f>
        <v>2276160.1560966717</v>
      </c>
      <c r="S1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2422489.1865036124</v>
      </c>
      <c r="T121" s="1">
        <f>Scenario[[#This Row],[Transportation Efficiency Emissions Savings 
kg CO2e]]*(1+S$3)</f>
        <v>1349496.9033501786</v>
      </c>
      <c r="U121" s="1">
        <f>Scenario[[#This Row],[Land Use Efficiency Emissions Savings 
kg CO2e]]*(1+S$3)</f>
        <v>6747057.4237730093</v>
      </c>
    </row>
    <row r="122" spans="1:21" x14ac:dyDescent="0.25">
      <c r="A122" t="s">
        <v>476</v>
      </c>
      <c r="B122" t="s">
        <v>477</v>
      </c>
      <c r="C122" t="s">
        <v>50</v>
      </c>
      <c r="D122" t="s">
        <v>1730</v>
      </c>
      <c r="E122" s="1">
        <v>452764.95913333329</v>
      </c>
      <c r="F122" s="1">
        <v>40857.40085574206</v>
      </c>
      <c r="G122" s="1">
        <v>203645.63987133431</v>
      </c>
      <c r="H122" s="1">
        <v>244149</v>
      </c>
      <c r="I122" s="1">
        <v>12.333333333333334</v>
      </c>
      <c r="J122" s="2">
        <v>8.617913709204314E-2</v>
      </c>
      <c r="K122" s="1">
        <v>249496</v>
      </c>
      <c r="L122" s="1">
        <v>249496</v>
      </c>
      <c r="M122" s="1">
        <v>452764.95913333329</v>
      </c>
      <c r="N122" s="1">
        <v>0</v>
      </c>
      <c r="O122" s="7">
        <v>0.22613756887876005</v>
      </c>
      <c r="P122" s="4">
        <v>1.0539153772593934</v>
      </c>
      <c r="Q122" s="1">
        <f>Scenario[[#This Row],[Electricity GHG 
kg CO2e]]+(Scenario[[#This Row],[Non-Electric GHG 
kg CO2e]]*(1-Q$3))+((Scenario[[#This Row],[Non-Electric Vehicle Miles]]*Q$3)*Scenario[[#This Row],[Typical kWh per Vehicle Mile]]*(Scenario[[#This Row],[eGRID Subregion Electricity Emissions Rate 
kg CO2 per kWh]]))</f>
        <v>354439.30611357285</v>
      </c>
      <c r="R122" s="1">
        <f>((Scenario[[#This Row],[Electricity GHG 
kg CO2e]])*(1-R$3))+(Scenario[[#This Row],[Non-Electric GHG 
kg CO2e]]*(1-Q$3))+(((Scenario[[#This Row],[Non-Electric Vehicle Miles]]*Q$3)*Scenario[[#This Row],[Typical kWh per Vehicle Mile]]*(Scenario[[#This Row],[eGRID Subregion Electricity Emissions Rate 
kg CO2 per kWh]]))*(1-R$3))</f>
        <v>350722.90942267963</v>
      </c>
      <c r="S1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364636.68623662373</v>
      </c>
      <c r="T122" s="1">
        <f>Scenario[[#This Row],[Transportation Efficiency Emissions Savings 
kg CO2e]]*(1+S$3)</f>
        <v>51071.751069677572</v>
      </c>
      <c r="U122" s="1">
        <f>Scenario[[#This Row],[Land Use Efficiency Emissions Savings 
kg CO2e]]*(1+S$3)</f>
        <v>254557.04983916788</v>
      </c>
    </row>
    <row r="123" spans="1:21" x14ac:dyDescent="0.25">
      <c r="A123" t="s">
        <v>476</v>
      </c>
      <c r="B123" t="s">
        <v>477</v>
      </c>
      <c r="C123" t="s">
        <v>50</v>
      </c>
      <c r="D123" t="s">
        <v>38</v>
      </c>
      <c r="E123" s="1">
        <v>4986224.2162020002</v>
      </c>
      <c r="F123" s="1">
        <v>1469502.3921484558</v>
      </c>
      <c r="G123" s="1">
        <v>7324444.2542524431</v>
      </c>
      <c r="H123" s="1">
        <v>8781213</v>
      </c>
      <c r="I123" s="1">
        <v>42.333333333333336</v>
      </c>
      <c r="J123" s="2">
        <v>0.12146383484406509</v>
      </c>
      <c r="K123" s="1">
        <v>1852252</v>
      </c>
      <c r="L123" s="1">
        <v>1852252</v>
      </c>
      <c r="M123" s="1">
        <v>4986224.2162020002</v>
      </c>
      <c r="N123" s="1">
        <v>0</v>
      </c>
      <c r="O123" s="7">
        <v>0.22613756887876005</v>
      </c>
      <c r="P123" s="4">
        <v>2.3391780324537761</v>
      </c>
      <c r="Q123" s="1">
        <f>Scenario[[#This Row],[Electricity GHG 
kg CO2e]]+(Scenario[[#This Row],[Non-Electric GHG 
kg CO2e]]*(1-Q$3))+((Scenario[[#This Row],[Non-Electric Vehicle Miles]]*Q$3)*Scenario[[#This Row],[Typical kWh per Vehicle Mile]]*(Scenario[[#This Row],[eGRID Subregion Electricity Emissions Rate 
kg CO2 per kWh]]))</f>
        <v>3984617.3911214089</v>
      </c>
      <c r="R123" s="1">
        <f>((Scenario[[#This Row],[Electricity GHG 
kg CO2e]])*(1-R$3))+(Scenario[[#This Row],[Non-Electric GHG 
kg CO2e]]*(1-Q$3))+(((Scenario[[#This Row],[Non-Electric Vehicle Miles]]*Q$3)*Scenario[[#This Row],[Typical kWh per Vehicle Mile]]*(Scenario[[#This Row],[eGRID Subregion Electricity Emissions Rate 
kg CO2 per kWh]]))*(1-R$3))</f>
        <v>3923380.0838789316</v>
      </c>
      <c r="S1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4143066.0733363451</v>
      </c>
      <c r="T123" s="1">
        <f>Scenario[[#This Row],[Transportation Efficiency Emissions Savings 
kg CO2e]]*(1+S$3)</f>
        <v>1836877.9901855697</v>
      </c>
      <c r="U123" s="1">
        <f>Scenario[[#This Row],[Land Use Efficiency Emissions Savings 
kg CO2e]]*(1+S$3)</f>
        <v>9155555.3178155534</v>
      </c>
    </row>
    <row r="124" spans="1:21" x14ac:dyDescent="0.25">
      <c r="A124" t="s">
        <v>1127</v>
      </c>
      <c r="B124" t="s">
        <v>1128</v>
      </c>
      <c r="C124" t="s">
        <v>50</v>
      </c>
      <c r="D124" t="s">
        <v>1730</v>
      </c>
      <c r="E124" s="1">
        <v>122189.35706583335</v>
      </c>
      <c r="F124" s="1">
        <v>38861.295701073024</v>
      </c>
      <c r="G124" s="1">
        <v>193397.97320118174</v>
      </c>
      <c r="H124" s="1">
        <v>232221</v>
      </c>
      <c r="I124" s="1">
        <v>12</v>
      </c>
      <c r="J124" s="2">
        <v>0.33180306225674261</v>
      </c>
      <c r="K124" s="1">
        <v>91069</v>
      </c>
      <c r="L124" s="1">
        <v>91069</v>
      </c>
      <c r="M124" s="1">
        <v>122189.35706583335</v>
      </c>
      <c r="N124" s="1">
        <v>0</v>
      </c>
      <c r="O124" s="7">
        <v>0.22613756887876005</v>
      </c>
      <c r="P124" s="4">
        <v>1.0539153772593934</v>
      </c>
      <c r="Q124" s="1">
        <f>Scenario[[#This Row],[Electricity GHG 
kg CO2e]]+(Scenario[[#This Row],[Non-Electric GHG 
kg CO2e]]*(1-Q$3))+((Scenario[[#This Row],[Non-Electric Vehicle Miles]]*Q$3)*Scenario[[#This Row],[Typical kWh per Vehicle Mile]]*(Scenario[[#This Row],[eGRID Subregion Electricity Emissions Rate 
kg CO2 per kWh]]))</f>
        <v>97068.13333217641</v>
      </c>
      <c r="R124" s="1">
        <f>((Scenario[[#This Row],[Electricity GHG 
kg CO2e]])*(1-R$3))+(Scenario[[#This Row],[Non-Electric GHG 
kg CO2e]]*(1-Q$3))+(((Scenario[[#This Row],[Non-Electric Vehicle Miles]]*Q$3)*Scenario[[#This Row],[Typical kWh per Vehicle Mile]]*(Scenario[[#This Row],[eGRID Subregion Electricity Emissions Rate 
kg CO2 per kWh]]))*(1-R$3))</f>
        <v>95711.604448976068</v>
      </c>
      <c r="S1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105880.74565726578</v>
      </c>
      <c r="T124" s="1">
        <f>Scenario[[#This Row],[Transportation Efficiency Emissions Savings 
kg CO2e]]*(1+S$3)</f>
        <v>48576.619626341278</v>
      </c>
      <c r="U124" s="1">
        <f>Scenario[[#This Row],[Land Use Efficiency Emissions Savings 
kg CO2e]]*(1+S$3)</f>
        <v>241747.46650147717</v>
      </c>
    </row>
    <row r="125" spans="1:21" x14ac:dyDescent="0.25">
      <c r="A125" t="s">
        <v>1127</v>
      </c>
      <c r="B125" t="s">
        <v>1128</v>
      </c>
      <c r="C125" t="s">
        <v>50</v>
      </c>
      <c r="D125" t="s">
        <v>38</v>
      </c>
      <c r="E125" s="1">
        <v>328010.12944230001</v>
      </c>
      <c r="F125" s="1">
        <v>51860.910439314343</v>
      </c>
      <c r="G125" s="1">
        <v>258092.13991427631</v>
      </c>
      <c r="H125" s="1">
        <v>309901.98</v>
      </c>
      <c r="I125" s="1">
        <v>21</v>
      </c>
      <c r="J125" s="2">
        <v>0.11837799123114616</v>
      </c>
      <c r="K125" s="1">
        <v>113749</v>
      </c>
      <c r="L125" s="1">
        <v>113749</v>
      </c>
      <c r="M125" s="1">
        <v>328010.12944230001</v>
      </c>
      <c r="N125" s="1">
        <v>0</v>
      </c>
      <c r="O125" s="7">
        <v>0.22613756887876005</v>
      </c>
      <c r="P125" s="4">
        <v>2.3391780324537761</v>
      </c>
      <c r="Q125" s="1">
        <f>Scenario[[#This Row],[Electricity GHG 
kg CO2e]]+(Scenario[[#This Row],[Non-Electric GHG 
kg CO2e]]*(1-Q$3))+((Scenario[[#This Row],[Non-Electric Vehicle Miles]]*Q$3)*Scenario[[#This Row],[Typical kWh per Vehicle Mile]]*(Scenario[[#This Row],[eGRID Subregion Electricity Emissions Rate 
kg CO2 per kWh]]))</f>
        <v>261050.22078848747</v>
      </c>
      <c r="R125" s="1">
        <f>((Scenario[[#This Row],[Electricity GHG 
kg CO2e]])*(1-R$3))+(Scenario[[#This Row],[Non-Electric GHG 
kg CO2e]]*(1-Q$3))+(((Scenario[[#This Row],[Non-Electric Vehicle Miles]]*Q$3)*Scenario[[#This Row],[Typical kWh per Vehicle Mile]]*(Scenario[[#This Row],[eGRID Subregion Electricity Emissions Rate 
kg CO2 per kWh]]))*(1-R$3))</f>
        <v>257289.56486179685</v>
      </c>
      <c r="S1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273979.3077300773</v>
      </c>
      <c r="T125" s="1">
        <f>Scenario[[#This Row],[Transportation Efficiency Emissions Savings 
kg CO2e]]*(1+S$3)</f>
        <v>64826.13804914293</v>
      </c>
      <c r="U125" s="1">
        <f>Scenario[[#This Row],[Land Use Efficiency Emissions Savings 
kg CO2e]]*(1+S$3)</f>
        <v>322615.17489284539</v>
      </c>
    </row>
    <row r="126" spans="1:21" x14ac:dyDescent="0.25">
      <c r="A126" t="s">
        <v>280</v>
      </c>
      <c r="B126" t="s">
        <v>281</v>
      </c>
      <c r="C126" t="s">
        <v>50</v>
      </c>
      <c r="D126" t="s">
        <v>1730</v>
      </c>
      <c r="E126" s="1">
        <v>2907100.3659655116</v>
      </c>
      <c r="F126" s="1">
        <v>255116.73094530776</v>
      </c>
      <c r="G126" s="1">
        <v>1341176.5073063595</v>
      </c>
      <c r="H126" s="1">
        <v>1524485</v>
      </c>
      <c r="I126" s="1">
        <v>12.49090909090909</v>
      </c>
      <c r="J126" s="2">
        <v>0.1006492329832379</v>
      </c>
      <c r="K126" s="1">
        <v>1602744</v>
      </c>
      <c r="L126" s="1">
        <v>1602744</v>
      </c>
      <c r="M126" s="1">
        <v>2907100.3659655116</v>
      </c>
      <c r="N126" s="1">
        <v>0</v>
      </c>
      <c r="O126" s="7">
        <v>0.22613756887876005</v>
      </c>
      <c r="P126" s="4">
        <v>1.0539153772593934</v>
      </c>
      <c r="Q126" s="1">
        <f>Scenario[[#This Row],[Electricity GHG 
kg CO2e]]+(Scenario[[#This Row],[Non-Electric GHG 
kg CO2e]]*(1-Q$3))+((Scenario[[#This Row],[Non-Electric Vehicle Miles]]*Q$3)*Scenario[[#This Row],[Typical kWh per Vehicle Mile]]*(Scenario[[#This Row],[eGRID Subregion Electricity Emissions Rate 
kg CO2 per kWh]]))</f>
        <v>2275820.7132458813</v>
      </c>
      <c r="R126" s="1">
        <f>((Scenario[[#This Row],[Electricity GHG 
kg CO2e]])*(1-R$3))+(Scenario[[#This Row],[Non-Electric GHG 
kg CO2e]]*(1-Q$3))+(((Scenario[[#This Row],[Non-Electric Vehicle Miles]]*Q$3)*Scenario[[#This Row],[Typical kWh per Vehicle Mile]]*(Scenario[[#This Row],[eGRID Subregion Electricity Emissions Rate 
kg CO2 per kWh]]))*(1-R$3))</f>
        <v>2251946.853552944</v>
      </c>
      <c r="S1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2337688.7508620531</v>
      </c>
      <c r="T126" s="1">
        <f>Scenario[[#This Row],[Transportation Efficiency Emissions Savings 
kg CO2e]]*(1+S$3)</f>
        <v>318895.9136816347</v>
      </c>
      <c r="U126" s="1">
        <f>Scenario[[#This Row],[Land Use Efficiency Emissions Savings 
kg CO2e]]*(1+S$3)</f>
        <v>1676470.6341329494</v>
      </c>
    </row>
    <row r="127" spans="1:21" x14ac:dyDescent="0.25">
      <c r="A127" t="s">
        <v>280</v>
      </c>
      <c r="B127" t="s">
        <v>281</v>
      </c>
      <c r="C127" t="s">
        <v>50</v>
      </c>
      <c r="D127" t="s">
        <v>38</v>
      </c>
      <c r="E127" s="1">
        <v>15325328.917772651</v>
      </c>
      <c r="F127" s="1">
        <v>4334038.6313823005</v>
      </c>
      <c r="G127" s="1">
        <v>22784514.259922389</v>
      </c>
      <c r="H127" s="1">
        <v>25898642</v>
      </c>
      <c r="I127" s="1">
        <v>40.458715596330272</v>
      </c>
      <c r="J127" s="2">
        <v>0.1475730286206568</v>
      </c>
      <c r="K127" s="1">
        <v>4749214</v>
      </c>
      <c r="L127" s="1">
        <v>4749214</v>
      </c>
      <c r="M127" s="1">
        <v>15325328.917772651</v>
      </c>
      <c r="N127" s="1">
        <v>0</v>
      </c>
      <c r="O127" s="7">
        <v>0.22613756887876005</v>
      </c>
      <c r="P127" s="4">
        <v>2.3391780324537761</v>
      </c>
      <c r="Q127" s="1">
        <f>Scenario[[#This Row],[Electricity GHG 
kg CO2e]]+(Scenario[[#This Row],[Non-Electric GHG 
kg CO2e]]*(1-Q$3))+((Scenario[[#This Row],[Non-Electric Vehicle Miles]]*Q$3)*Scenario[[#This Row],[Typical kWh per Vehicle Mile]]*(Scenario[[#This Row],[eGRID Subregion Electricity Emissions Rate 
kg CO2 per kWh]]))</f>
        <v>12122051.784241434</v>
      </c>
      <c r="R127" s="1">
        <f>((Scenario[[#This Row],[Electricity GHG 
kg CO2e]])*(1-R$3))+(Scenario[[#This Row],[Non-Electric GHG 
kg CO2e]]*(1-Q$3))+(((Scenario[[#This Row],[Non-Electric Vehicle Miles]]*Q$3)*Scenario[[#This Row],[Typical kWh per Vehicle Mile]]*(Scenario[[#This Row],[eGRID Subregion Electricity Emissions Rate 
kg CO2 per kWh]]))*(1-R$3))</f>
        <v>11965038.010263449</v>
      </c>
      <c r="S1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12771394.802303223</v>
      </c>
      <c r="T127" s="1">
        <f>Scenario[[#This Row],[Transportation Efficiency Emissions Savings 
kg CO2e]]*(1+S$3)</f>
        <v>5417548.2892278759</v>
      </c>
      <c r="U127" s="1">
        <f>Scenario[[#This Row],[Land Use Efficiency Emissions Savings 
kg CO2e]]*(1+S$3)</f>
        <v>28480642.824902985</v>
      </c>
    </row>
    <row r="128" spans="1:21" x14ac:dyDescent="0.25">
      <c r="A128" t="s">
        <v>501</v>
      </c>
      <c r="B128" t="s">
        <v>502</v>
      </c>
      <c r="C128" t="s">
        <v>50</v>
      </c>
      <c r="D128" t="s">
        <v>1730</v>
      </c>
      <c r="E128" s="1">
        <v>124686.68916166667</v>
      </c>
      <c r="F128" s="1">
        <v>12570.70984309431</v>
      </c>
      <c r="G128" s="1">
        <v>62610.88347510813</v>
      </c>
      <c r="H128" s="1">
        <v>75118</v>
      </c>
      <c r="I128" s="1">
        <v>10</v>
      </c>
      <c r="J128" s="2">
        <v>0.11478385770823464</v>
      </c>
      <c r="K128" s="1">
        <v>75302</v>
      </c>
      <c r="L128" s="1">
        <v>75302</v>
      </c>
      <c r="M128" s="1">
        <v>124686.68916166667</v>
      </c>
      <c r="N128" s="1">
        <v>0</v>
      </c>
      <c r="O128" s="7">
        <v>0.22613756887876005</v>
      </c>
      <c r="P128" s="4">
        <v>1.0539153772593934</v>
      </c>
      <c r="Q128" s="1">
        <f>Scenario[[#This Row],[Electricity GHG 
kg CO2e]]+(Scenario[[#This Row],[Non-Electric GHG 
kg CO2e]]*(1-Q$3))+((Scenario[[#This Row],[Non-Electric Vehicle Miles]]*Q$3)*Scenario[[#This Row],[Typical kWh per Vehicle Mile]]*(Scenario[[#This Row],[eGRID Subregion Electricity Emissions Rate 
kg CO2 per kWh]]))</f>
        <v>98001.695673597802</v>
      </c>
      <c r="R128" s="1">
        <f>((Scenario[[#This Row],[Electricity GHG 
kg CO2e]])*(1-R$3))+(Scenario[[#This Row],[Non-Electric GHG 
kg CO2e]]*(1-Q$3))+(((Scenario[[#This Row],[Non-Electric Vehicle Miles]]*Q$3)*Scenario[[#This Row],[Typical kWh per Vehicle Mile]]*(Scenario[[#This Row],[eGRID Subregion Electricity Emissions Rate 
kg CO2 per kWh]]))*(1-R$3))</f>
        <v>96880.025973010852</v>
      </c>
      <c r="S1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101712.19098259934</v>
      </c>
      <c r="T128" s="1">
        <f>Scenario[[#This Row],[Transportation Efficiency Emissions Savings 
kg CO2e]]*(1+S$3)</f>
        <v>15713.387303867887</v>
      </c>
      <c r="U128" s="1">
        <f>Scenario[[#This Row],[Land Use Efficiency Emissions Savings 
kg CO2e]]*(1+S$3)</f>
        <v>78263.604343885163</v>
      </c>
    </row>
    <row r="129" spans="1:21" x14ac:dyDescent="0.25">
      <c r="A129" t="s">
        <v>501</v>
      </c>
      <c r="B129" t="s">
        <v>502</v>
      </c>
      <c r="C129" t="s">
        <v>50</v>
      </c>
      <c r="D129" t="s">
        <v>38</v>
      </c>
      <c r="E129" s="1">
        <v>5686876.405412497</v>
      </c>
      <c r="F129" s="1">
        <v>1887867.6579572624</v>
      </c>
      <c r="G129" s="1">
        <v>9402894.7787479907</v>
      </c>
      <c r="H129" s="1">
        <v>11281212</v>
      </c>
      <c r="I129" s="1">
        <v>37.931034482758619</v>
      </c>
      <c r="J129" s="2">
        <v>0.17702779154608875</v>
      </c>
      <c r="K129" s="1">
        <v>1744006</v>
      </c>
      <c r="L129" s="1">
        <v>1652896</v>
      </c>
      <c r="M129" s="1">
        <v>5641821.1633733334</v>
      </c>
      <c r="N129" s="1">
        <v>45055.242039163364</v>
      </c>
      <c r="O129" s="7">
        <v>0.22613756887876005</v>
      </c>
      <c r="P129" s="4">
        <v>2.3391780324537761</v>
      </c>
      <c r="Q129" s="1">
        <f>Scenario[[#This Row],[Electricity GHG 
kg CO2e]]+(Scenario[[#This Row],[Non-Electric GHG 
kg CO2e]]*(1-Q$3))+((Scenario[[#This Row],[Non-Electric Vehicle Miles]]*Q$3)*Scenario[[#This Row],[Typical kWh per Vehicle Mile]]*(Scenario[[#This Row],[eGRID Subregion Electricity Emissions Rate 
kg CO2 per kWh]]))</f>
        <v>4495006.7070087707</v>
      </c>
      <c r="R129" s="1">
        <f>((Scenario[[#This Row],[Electricity GHG 
kg CO2e]])*(1-R$3))+(Scenario[[#This Row],[Non-Electric GHG 
kg CO2e]]*(1-Q$3))+(((Scenario[[#This Row],[Non-Electric Vehicle Miles]]*Q$3)*Scenario[[#This Row],[Typical kWh per Vehicle Mile]]*(Scenario[[#This Row],[eGRID Subregion Electricity Emissions Rate 
kg CO2 per kWh]]))*(1-R$3))</f>
        <v>4429096.4983890783</v>
      </c>
      <c r="S1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4806754.1129001938</v>
      </c>
      <c r="T129" s="1">
        <f>Scenario[[#This Row],[Transportation Efficiency Emissions Savings 
kg CO2e]]*(1+S$3)</f>
        <v>2359834.5724465782</v>
      </c>
      <c r="U129" s="1">
        <f>Scenario[[#This Row],[Land Use Efficiency Emissions Savings 
kg CO2e]]*(1+S$3)</f>
        <v>11753618.473434988</v>
      </c>
    </row>
    <row r="130" spans="1:21" x14ac:dyDescent="0.25">
      <c r="A130" t="s">
        <v>732</v>
      </c>
      <c r="B130" t="s">
        <v>733</v>
      </c>
      <c r="C130" t="s">
        <v>50</v>
      </c>
      <c r="D130" t="s">
        <v>1730</v>
      </c>
      <c r="E130" s="1">
        <v>274295.59995333332</v>
      </c>
      <c r="F130" s="1">
        <v>42462.585349671092</v>
      </c>
      <c r="G130" s="1">
        <v>211314.09277830835</v>
      </c>
      <c r="H130" s="1">
        <v>253741</v>
      </c>
      <c r="I130" s="1">
        <v>7.333333333333333</v>
      </c>
      <c r="J130" s="2">
        <v>0.25176481405289419</v>
      </c>
      <c r="K130" s="1">
        <v>158368</v>
      </c>
      <c r="L130" s="1">
        <v>158368</v>
      </c>
      <c r="M130" s="1">
        <v>274295.59995333332</v>
      </c>
      <c r="N130" s="1">
        <v>0</v>
      </c>
      <c r="O130" s="7">
        <v>0.22613756887876005</v>
      </c>
      <c r="P130" s="4">
        <v>1.0539153772593934</v>
      </c>
      <c r="Q130" s="1">
        <f>Scenario[[#This Row],[Electricity GHG 
kg CO2e]]+(Scenario[[#This Row],[Non-Electric GHG 
kg CO2e]]*(1-Q$3))+((Scenario[[#This Row],[Non-Electric Vehicle Miles]]*Q$3)*Scenario[[#This Row],[Typical kWh per Vehicle Mile]]*(Scenario[[#This Row],[eGRID Subregion Electricity Emissions Rate 
kg CO2 per kWh]]))</f>
        <v>215157.65583031852</v>
      </c>
      <c r="R130" s="1">
        <f>((Scenario[[#This Row],[Electricity GHG 
kg CO2e]])*(1-R$3))+(Scenario[[#This Row],[Non-Electric GHG 
kg CO2e]]*(1-Q$3))+(((Scenario[[#This Row],[Non-Electric Vehicle Miles]]*Q$3)*Scenario[[#This Row],[Typical kWh per Vehicle Mile]]*(Scenario[[#This Row],[eGRID Subregion Electricity Emissions Rate 
kg CO2 per kWh]]))*(1-R$3))</f>
        <v>212798.66686398888</v>
      </c>
      <c r="S1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236045.33394580957</v>
      </c>
      <c r="T130" s="1">
        <f>Scenario[[#This Row],[Transportation Efficiency Emissions Savings 
kg CO2e]]*(1+S$3)</f>
        <v>53078.231687088861</v>
      </c>
      <c r="U130" s="1">
        <f>Scenario[[#This Row],[Land Use Efficiency Emissions Savings 
kg CO2e]]*(1+S$3)</f>
        <v>264142.61597288545</v>
      </c>
    </row>
    <row r="131" spans="1:21" x14ac:dyDescent="0.25">
      <c r="A131" t="s">
        <v>732</v>
      </c>
      <c r="B131" t="s">
        <v>733</v>
      </c>
      <c r="C131" t="s">
        <v>50</v>
      </c>
      <c r="D131" t="s">
        <v>38</v>
      </c>
      <c r="E131" s="1">
        <v>3078393.3664188189</v>
      </c>
      <c r="F131" s="1">
        <v>552347.29781520856</v>
      </c>
      <c r="G131" s="1">
        <v>2748743.7982217683</v>
      </c>
      <c r="H131" s="1">
        <v>3300627</v>
      </c>
      <c r="I131" s="1">
        <v>36.473684210526315</v>
      </c>
      <c r="J131" s="2">
        <v>0.12582348239855307</v>
      </c>
      <c r="K131" s="1">
        <v>798153</v>
      </c>
      <c r="L131" s="1">
        <v>798153</v>
      </c>
      <c r="M131" s="1">
        <v>3078393.3664188189</v>
      </c>
      <c r="N131" s="1">
        <v>0</v>
      </c>
      <c r="O131" s="7">
        <v>0.22613756887876005</v>
      </c>
      <c r="P131" s="4">
        <v>2.3391780324537761</v>
      </c>
      <c r="Q131" s="1">
        <f>Scenario[[#This Row],[Electricity GHG 
kg CO2e]]+(Scenario[[#This Row],[Non-Electric GHG 
kg CO2e]]*(1-Q$3))+((Scenario[[#This Row],[Non-Electric Vehicle Miles]]*Q$3)*Scenario[[#This Row],[Typical kWh per Vehicle Mile]]*(Scenario[[#This Row],[eGRID Subregion Electricity Emissions Rate 
kg CO2 per kWh]]))</f>
        <v>2414345.9768174156</v>
      </c>
      <c r="R131" s="1">
        <f>((Scenario[[#This Row],[Electricity GHG 
kg CO2e]])*(1-R$3))+(Scenario[[#This Row],[Non-Electric GHG 
kg CO2e]]*(1-Q$3))+(((Scenario[[#This Row],[Non-Electric Vehicle Miles]]*Q$3)*Scenario[[#This Row],[Typical kWh per Vehicle Mile]]*(Scenario[[#This Row],[eGRID Subregion Electricity Emissions Rate 
kg CO2 per kWh]]))*(1-R$3))</f>
        <v>2387958.23881659</v>
      </c>
      <c r="S1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2523329.7870057258</v>
      </c>
      <c r="T131" s="1">
        <f>Scenario[[#This Row],[Transportation Efficiency Emissions Savings 
kg CO2e]]*(1+S$3)</f>
        <v>690434.12226901064</v>
      </c>
      <c r="U131" s="1">
        <f>Scenario[[#This Row],[Land Use Efficiency Emissions Savings 
kg CO2e]]*(1+S$3)</f>
        <v>3435929.7477772105</v>
      </c>
    </row>
    <row r="132" spans="1:21" x14ac:dyDescent="0.25">
      <c r="A132" t="s">
        <v>1692</v>
      </c>
      <c r="B132" t="s">
        <v>1693</v>
      </c>
      <c r="C132" t="s">
        <v>50</v>
      </c>
      <c r="D132" t="s">
        <v>1730</v>
      </c>
      <c r="E132" s="1">
        <v>500718.55142777483</v>
      </c>
      <c r="F132" s="1">
        <v>100758.33435326059</v>
      </c>
      <c r="G132" s="1">
        <v>501260.81210852403</v>
      </c>
      <c r="H132" s="1">
        <v>602095.24</v>
      </c>
      <c r="I132" s="1">
        <v>11</v>
      </c>
      <c r="J132" s="2">
        <v>0.26540048637304731</v>
      </c>
      <c r="K132" s="1">
        <v>219109</v>
      </c>
      <c r="L132" s="1">
        <v>219109</v>
      </c>
      <c r="M132" s="1">
        <v>500718.55142777483</v>
      </c>
      <c r="N132" s="1">
        <v>0</v>
      </c>
      <c r="O132" s="7">
        <v>0.22613756887876005</v>
      </c>
      <c r="P132" s="4">
        <v>1.0539153772593934</v>
      </c>
      <c r="Q132" s="1">
        <f>Scenario[[#This Row],[Electricity GHG 
kg CO2e]]+(Scenario[[#This Row],[Non-Electric GHG 
kg CO2e]]*(1-Q$3))+((Scenario[[#This Row],[Non-Electric Vehicle Miles]]*Q$3)*Scenario[[#This Row],[Typical kWh per Vehicle Mile]]*(Scenario[[#This Row],[eGRID Subregion Electricity Emissions Rate 
kg CO2 per kWh]]))</f>
        <v>388593.96796120086</v>
      </c>
      <c r="R132" s="1">
        <f>((Scenario[[#This Row],[Electricity GHG 
kg CO2e]])*(1-R$3))+(Scenario[[#This Row],[Non-Electric GHG 
kg CO2e]]*(1-Q$3))+(((Scenario[[#This Row],[Non-Electric Vehicle Miles]]*Q$3)*Scenario[[#This Row],[Typical kWh per Vehicle Mile]]*(Scenario[[#This Row],[eGRID Subregion Electricity Emissions Rate 
kg CO2 per kWh]]))*(1-R$3))</f>
        <v>385330.20436360844</v>
      </c>
      <c r="S1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433460.14754995028</v>
      </c>
      <c r="T132" s="1">
        <f>Scenario[[#This Row],[Transportation Efficiency Emissions Savings 
kg CO2e]]*(1+S$3)</f>
        <v>125947.91794157574</v>
      </c>
      <c r="U132" s="1">
        <f>Scenario[[#This Row],[Land Use Efficiency Emissions Savings 
kg CO2e]]*(1+S$3)</f>
        <v>626576.01513565506</v>
      </c>
    </row>
    <row r="133" spans="1:21" x14ac:dyDescent="0.25">
      <c r="A133" t="s">
        <v>1247</v>
      </c>
      <c r="B133" t="s">
        <v>1248</v>
      </c>
      <c r="C133" t="s">
        <v>50</v>
      </c>
      <c r="D133" t="s">
        <v>38</v>
      </c>
      <c r="E133" s="1">
        <v>23114.695517225147</v>
      </c>
      <c r="F133" s="1">
        <v>5916.6578326163344</v>
      </c>
      <c r="G133" s="1">
        <v>29434.557777023896</v>
      </c>
      <c r="H133" s="1">
        <v>35355.800000000003</v>
      </c>
      <c r="I133" s="1">
        <v>34</v>
      </c>
      <c r="J133" s="2">
        <v>8.5904706368297015E-2</v>
      </c>
      <c r="K133" s="1">
        <v>7125</v>
      </c>
      <c r="L133" s="1">
        <v>7125</v>
      </c>
      <c r="M133" s="1">
        <v>23114.695517225147</v>
      </c>
      <c r="N133" s="1">
        <v>0</v>
      </c>
      <c r="O133" s="7">
        <v>0.22613756887876005</v>
      </c>
      <c r="P133" s="4">
        <v>2.3391780324537761</v>
      </c>
      <c r="Q133" s="1">
        <f>Scenario[[#This Row],[Electricity GHG 
kg CO2e]]+(Scenario[[#This Row],[Non-Electric GHG 
kg CO2e]]*(1-Q$3))+((Scenario[[#This Row],[Non-Electric Vehicle Miles]]*Q$3)*Scenario[[#This Row],[Typical kWh per Vehicle Mile]]*(Scenario[[#This Row],[eGRID Subregion Electricity Emissions Rate 
kg CO2 per kWh]]))</f>
        <v>18278.260197472635</v>
      </c>
      <c r="R133" s="1">
        <f>((Scenario[[#This Row],[Electricity GHG 
kg CO2e]])*(1-R$3))+(Scenario[[#This Row],[Non-Electric GHG 
kg CO2e]]*(1-Q$3))+(((Scenario[[#This Row],[Non-Electric Vehicle Miles]]*Q$3)*Scenario[[#This Row],[Typical kWh per Vehicle Mile]]*(Scenario[[#This Row],[eGRID Subregion Electricity Emissions Rate 
kg CO2 per kWh]]))*(1-R$3))</f>
        <v>18042.70055758419</v>
      </c>
      <c r="S1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19359.344752370227</v>
      </c>
      <c r="T133" s="1">
        <f>Scenario[[#This Row],[Transportation Efficiency Emissions Savings 
kg CO2e]]*(1+S$3)</f>
        <v>7395.8222907704185</v>
      </c>
      <c r="U133" s="1">
        <f>Scenario[[#This Row],[Land Use Efficiency Emissions Savings 
kg CO2e]]*(1+S$3)</f>
        <v>36793.197221279872</v>
      </c>
    </row>
    <row r="134" spans="1:21" x14ac:dyDescent="0.25">
      <c r="A134" t="s">
        <v>1247</v>
      </c>
      <c r="B134" t="s">
        <v>1248</v>
      </c>
      <c r="C134" t="s">
        <v>50</v>
      </c>
      <c r="D134" t="s">
        <v>1730</v>
      </c>
      <c r="E134" s="1">
        <v>332453.03989110468</v>
      </c>
      <c r="F134" s="1">
        <v>88765.2884391111</v>
      </c>
      <c r="G134" s="1">
        <v>441595.0837569132</v>
      </c>
      <c r="H134" s="1">
        <v>530429.15</v>
      </c>
      <c r="I134" s="1">
        <v>17.777777777777779</v>
      </c>
      <c r="J134" s="2">
        <v>0.45697236548888071</v>
      </c>
      <c r="K134" s="1">
        <v>122356</v>
      </c>
      <c r="L134" s="1">
        <v>122356</v>
      </c>
      <c r="M134" s="1">
        <v>332453.03989110468</v>
      </c>
      <c r="N134" s="1">
        <v>0</v>
      </c>
      <c r="O134" s="7">
        <v>0.22613756887876005</v>
      </c>
      <c r="P134" s="4">
        <v>1.0539153772593934</v>
      </c>
      <c r="Q134" s="1">
        <f>Scenario[[#This Row],[Electricity GHG 
kg CO2e]]+(Scenario[[#This Row],[Non-Electric GHG 
kg CO2e]]*(1-Q$3))+((Scenario[[#This Row],[Non-Electric Vehicle Miles]]*Q$3)*Scenario[[#This Row],[Typical kWh per Vehicle Mile]]*(Scenario[[#This Row],[eGRID Subregion Electricity Emissions Rate 
kg CO2 per kWh]]))</f>
        <v>256630.05204310696</v>
      </c>
      <c r="R134" s="1">
        <f>((Scenario[[#This Row],[Electricity GHG 
kg CO2e]])*(1-R$3))+(Scenario[[#This Row],[Non-Electric GHG 
kg CO2e]]*(1-Q$3))+(((Scenario[[#This Row],[Non-Electric Vehicle Miles]]*Q$3)*Scenario[[#This Row],[Typical kWh per Vehicle Mile]]*(Scenario[[#This Row],[eGRID Subregion Electricity Emissions Rate 
kg CO2 per kWh]]))*(1-R$3))</f>
        <v>254807.48401191234</v>
      </c>
      <c r="S1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285875.0209130118</v>
      </c>
      <c r="T134" s="1">
        <f>Scenario[[#This Row],[Transportation Efficiency Emissions Savings 
kg CO2e]]*(1+S$3)</f>
        <v>110956.61054888887</v>
      </c>
      <c r="U134" s="1">
        <f>Scenario[[#This Row],[Land Use Efficiency Emissions Savings 
kg CO2e]]*(1+S$3)</f>
        <v>551993.85469614156</v>
      </c>
    </row>
    <row r="135" spans="1:21" x14ac:dyDescent="0.25">
      <c r="A135" t="s">
        <v>1643</v>
      </c>
      <c r="B135" t="s">
        <v>1644</v>
      </c>
      <c r="C135" t="s">
        <v>50</v>
      </c>
      <c r="D135" t="s">
        <v>1730</v>
      </c>
      <c r="E135" s="1">
        <v>231561.55988778366</v>
      </c>
      <c r="F135" s="1">
        <v>20187.972957633654</v>
      </c>
      <c r="G135" s="1">
        <v>100427.52925942439</v>
      </c>
      <c r="H135" s="1">
        <v>120636</v>
      </c>
      <c r="I135" s="1">
        <v>19.600000000000001</v>
      </c>
      <c r="J135" s="2">
        <v>9.5141562468058993E-2</v>
      </c>
      <c r="K135" s="1">
        <v>102586</v>
      </c>
      <c r="L135" s="1">
        <v>102586</v>
      </c>
      <c r="M135" s="1">
        <v>231561.55988778366</v>
      </c>
      <c r="N135" s="1">
        <v>0</v>
      </c>
      <c r="O135" s="7">
        <v>0.22613756887876005</v>
      </c>
      <c r="P135" s="4">
        <v>1.0539153772593934</v>
      </c>
      <c r="Q135" s="1">
        <f>Scenario[[#This Row],[Electricity GHG 
kg CO2e]]+(Scenario[[#This Row],[Non-Electric GHG 
kg CO2e]]*(1-Q$3))+((Scenario[[#This Row],[Non-Electric Vehicle Miles]]*Q$3)*Scenario[[#This Row],[Typical kWh per Vehicle Mile]]*(Scenario[[#This Row],[eGRID Subregion Electricity Emissions Rate 
kg CO2 per kWh]]))</f>
        <v>179783.4967015493</v>
      </c>
      <c r="R135" s="1">
        <f>((Scenario[[#This Row],[Electricity GHG 
kg CO2e]])*(1-R$3))+(Scenario[[#This Row],[Non-Electric GHG 
kg CO2e]]*(1-Q$3))+(((Scenario[[#This Row],[Non-Electric Vehicle Miles]]*Q$3)*Scenario[[#This Row],[Typical kWh per Vehicle Mile]]*(Scenario[[#This Row],[eGRID Subregion Electricity Emissions Rate 
kg CO2 per kWh]]))*(1-R$3))</f>
        <v>178255.41500512141</v>
      </c>
      <c r="S1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183602.84979168323</v>
      </c>
      <c r="T135" s="1">
        <f>Scenario[[#This Row],[Transportation Efficiency Emissions Savings 
kg CO2e]]*(1+S$3)</f>
        <v>25234.966197042068</v>
      </c>
      <c r="U135" s="1">
        <f>Scenario[[#This Row],[Land Use Efficiency Emissions Savings 
kg CO2e]]*(1+S$3)</f>
        <v>125534.4115742805</v>
      </c>
    </row>
    <row r="136" spans="1:21" x14ac:dyDescent="0.25">
      <c r="A136" t="s">
        <v>962</v>
      </c>
      <c r="B136" t="s">
        <v>963</v>
      </c>
      <c r="C136" t="s">
        <v>50</v>
      </c>
      <c r="D136" t="s">
        <v>38</v>
      </c>
      <c r="E136" s="1">
        <v>798998.15096509992</v>
      </c>
      <c r="F136" s="1">
        <v>313117.74317470129</v>
      </c>
      <c r="G136" s="1">
        <v>1564225.0665753577</v>
      </c>
      <c r="H136" s="1">
        <v>1871078</v>
      </c>
      <c r="I136" s="1">
        <v>27.392857142857142</v>
      </c>
      <c r="J136" s="2">
        <v>0.19211550963304083</v>
      </c>
      <c r="K136" s="1">
        <v>333070</v>
      </c>
      <c r="L136" s="1">
        <v>333070</v>
      </c>
      <c r="M136" s="1">
        <v>798998.15096509992</v>
      </c>
      <c r="N136" s="1">
        <v>0</v>
      </c>
      <c r="O136" s="7">
        <v>0.22613756887876005</v>
      </c>
      <c r="P136" s="4">
        <v>2.3391780324537761</v>
      </c>
      <c r="Q136" s="1">
        <f>Scenario[[#This Row],[Electricity GHG 
kg CO2e]]+(Scenario[[#This Row],[Non-Electric GHG 
kg CO2e]]*(1-Q$3))+((Scenario[[#This Row],[Non-Electric Vehicle Miles]]*Q$3)*Scenario[[#This Row],[Typical kWh per Vehicle Mile]]*(Scenario[[#This Row],[eGRID Subregion Electricity Emissions Rate 
kg CO2 per kWh]]))</f>
        <v>643295.12508776539</v>
      </c>
      <c r="R136" s="1">
        <f>((Scenario[[#This Row],[Electricity GHG 
kg CO2e]])*(1-R$3))+(Scenario[[#This Row],[Non-Electric GHG 
kg CO2e]]*(1-Q$3))+(((Scenario[[#This Row],[Non-Electric Vehicle Miles]]*Q$3)*Scenario[[#This Row],[Typical kWh per Vehicle Mile]]*(Scenario[[#This Row],[eGRID Subregion Electricity Emissions Rate 
kg CO2 per kWh]]))*(1-R$3))</f>
        <v>632283.49712178018</v>
      </c>
      <c r="S1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697117.21005951241</v>
      </c>
      <c r="T136" s="1">
        <f>Scenario[[#This Row],[Transportation Efficiency Emissions Savings 
kg CO2e]]*(1+S$3)</f>
        <v>391397.1789683766</v>
      </c>
      <c r="U136" s="1">
        <f>Scenario[[#This Row],[Land Use Efficiency Emissions Savings 
kg CO2e]]*(1+S$3)</f>
        <v>1955281.3332191971</v>
      </c>
    </row>
    <row r="137" spans="1:21" x14ac:dyDescent="0.25">
      <c r="A137" t="s">
        <v>1722</v>
      </c>
      <c r="B137" t="s">
        <v>1723</v>
      </c>
      <c r="C137" t="s">
        <v>50</v>
      </c>
      <c r="D137" t="s">
        <v>1730</v>
      </c>
      <c r="E137" s="1">
        <v>113725.97889666665</v>
      </c>
      <c r="F137" s="1">
        <v>45626.00704208223</v>
      </c>
      <c r="G137" s="1">
        <v>226975.87404781693</v>
      </c>
      <c r="H137" s="1">
        <v>272644.46000000002</v>
      </c>
      <c r="I137" s="1">
        <v>10.5</v>
      </c>
      <c r="J137" s="2">
        <v>0.31868504826543098</v>
      </c>
      <c r="K137" s="1">
        <v>84764</v>
      </c>
      <c r="L137" s="1">
        <v>84764</v>
      </c>
      <c r="M137" s="1">
        <v>113725.97889666665</v>
      </c>
      <c r="N137" s="1">
        <v>0</v>
      </c>
      <c r="O137" s="7">
        <v>0.22613756887876005</v>
      </c>
      <c r="P137" s="4">
        <v>1.0539153772593934</v>
      </c>
      <c r="Q137" s="1">
        <f>Scenario[[#This Row],[Electricity GHG 
kg CO2e]]+(Scenario[[#This Row],[Non-Electric GHG 
kg CO2e]]*(1-Q$3))+((Scenario[[#This Row],[Non-Electric Vehicle Miles]]*Q$3)*Scenario[[#This Row],[Typical kWh per Vehicle Mile]]*(Scenario[[#This Row],[eGRID Subregion Electricity Emissions Rate 
kg CO2 per kWh]]))</f>
        <v>90344.932261557493</v>
      </c>
      <c r="R137" s="1">
        <f>((Scenario[[#This Row],[Electricity GHG 
kg CO2e]])*(1-R$3))+(Scenario[[#This Row],[Non-Electric GHG 
kg CO2e]]*(1-Q$3))+(((Scenario[[#This Row],[Non-Electric Vehicle Miles]]*Q$3)*Scenario[[#This Row],[Typical kWh per Vehicle Mile]]*(Scenario[[#This Row],[eGRID Subregion Electricity Emissions Rate 
kg CO2 per kWh]]))*(1-R$3))</f>
        <v>89082.320239293113</v>
      </c>
      <c r="S1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102726.815036719</v>
      </c>
      <c r="T137" s="1">
        <f>Scenario[[#This Row],[Transportation Efficiency Emissions Savings 
kg CO2e]]*(1+S$3)</f>
        <v>57032.508802602788</v>
      </c>
      <c r="U137" s="1">
        <f>Scenario[[#This Row],[Land Use Efficiency Emissions Savings 
kg CO2e]]*(1+S$3)</f>
        <v>283719.84255977115</v>
      </c>
    </row>
    <row r="138" spans="1:21" x14ac:dyDescent="0.25">
      <c r="A138" t="s">
        <v>1696</v>
      </c>
      <c r="B138" t="s">
        <v>1697</v>
      </c>
      <c r="C138" t="s">
        <v>50</v>
      </c>
      <c r="D138" t="s">
        <v>1730</v>
      </c>
      <c r="E138" s="1">
        <v>312484.65886081289</v>
      </c>
      <c r="F138" s="1">
        <v>42709.34397599283</v>
      </c>
      <c r="G138" s="1">
        <v>212465.93679829827</v>
      </c>
      <c r="H138" s="1">
        <v>255215.54</v>
      </c>
      <c r="I138" s="1">
        <v>23</v>
      </c>
      <c r="J138" s="2">
        <v>0.14340416948082085</v>
      </c>
      <c r="K138" s="1">
        <v>96340</v>
      </c>
      <c r="L138" s="1">
        <v>96340</v>
      </c>
      <c r="M138" s="1">
        <v>312484.65886081289</v>
      </c>
      <c r="N138" s="1">
        <v>0</v>
      </c>
      <c r="O138" s="7">
        <v>0.22613756887876005</v>
      </c>
      <c r="P138" s="4">
        <v>1.0539153772593934</v>
      </c>
      <c r="Q138" s="1">
        <f>Scenario[[#This Row],[Electricity GHG 
kg CO2e]]+(Scenario[[#This Row],[Non-Electric GHG 
kg CO2e]]*(1-Q$3))+((Scenario[[#This Row],[Non-Electric Vehicle Miles]]*Q$3)*Scenario[[#This Row],[Typical kWh per Vehicle Mile]]*(Scenario[[#This Row],[eGRID Subregion Electricity Emissions Rate 
kg CO2 per kWh]]))</f>
        <v>240103.66885303028</v>
      </c>
      <c r="R138" s="1">
        <f>((Scenario[[#This Row],[Electricity GHG 
kg CO2e]])*(1-R$3))+(Scenario[[#This Row],[Non-Electric GHG 
kg CO2e]]*(1-Q$3))+(((Scenario[[#This Row],[Non-Electric Vehicle Miles]]*Q$3)*Scenario[[#This Row],[Typical kWh per Vehicle Mile]]*(Scenario[[#This Row],[eGRID Subregion Electricity Emissions Rate 
kg CO2 per kWh]]))*(1-R$3))</f>
        <v>238668.62517617512</v>
      </c>
      <c r="S1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252413.41086621201</v>
      </c>
      <c r="T138" s="1">
        <f>Scenario[[#This Row],[Transportation Efficiency Emissions Savings 
kg CO2e]]*(1+S$3)</f>
        <v>53386.679969991033</v>
      </c>
      <c r="U138" s="1">
        <f>Scenario[[#This Row],[Land Use Efficiency Emissions Savings 
kg CO2e]]*(1+S$3)</f>
        <v>265582.42099787283</v>
      </c>
    </row>
    <row r="139" spans="1:21" x14ac:dyDescent="0.25">
      <c r="A139" t="s">
        <v>1074</v>
      </c>
      <c r="B139" t="s">
        <v>1075</v>
      </c>
      <c r="C139" t="s">
        <v>50</v>
      </c>
      <c r="D139" t="s">
        <v>1730</v>
      </c>
      <c r="E139" s="1">
        <v>727507.07321205561</v>
      </c>
      <c r="F139" s="1">
        <v>91062.076177512077</v>
      </c>
      <c r="G139" s="1">
        <v>467476.11741903552</v>
      </c>
      <c r="H139" s="1">
        <v>544153.92000000004</v>
      </c>
      <c r="I139" s="1">
        <v>16</v>
      </c>
      <c r="J139" s="2">
        <v>0.31298828466515127</v>
      </c>
      <c r="K139" s="1">
        <v>224289</v>
      </c>
      <c r="L139" s="1">
        <v>224289</v>
      </c>
      <c r="M139" s="1">
        <v>727507.07321205561</v>
      </c>
      <c r="N139" s="1">
        <v>0</v>
      </c>
      <c r="O139" s="7">
        <v>0.22613756887876005</v>
      </c>
      <c r="P139" s="4">
        <v>1.0539153772593934</v>
      </c>
      <c r="Q139" s="1">
        <f>Scenario[[#This Row],[Electricity GHG 
kg CO2e]]+(Scenario[[#This Row],[Non-Electric GHG 
kg CO2e]]*(1-Q$3))+((Scenario[[#This Row],[Non-Electric Vehicle Miles]]*Q$3)*Scenario[[#This Row],[Typical kWh per Vehicle Mile]]*(Scenario[[#This Row],[eGRID Subregion Electricity Emissions Rate 
kg CO2 per kWh]]))</f>
        <v>558993.99646968802</v>
      </c>
      <c r="R139" s="1">
        <f>((Scenario[[#This Row],[Electricity GHG 
kg CO2e]])*(1-R$3))+(Scenario[[#This Row],[Non-Electric GHG 
kg CO2e]]*(1-Q$3))+(((Scenario[[#This Row],[Non-Electric Vehicle Miles]]*Q$3)*Scenario[[#This Row],[Typical kWh per Vehicle Mile]]*(Scenario[[#This Row],[eGRID Subregion Electricity Emissions Rate 
kg CO2 per kWh]]))*(1-R$3))</f>
        <v>555653.07357952639</v>
      </c>
      <c r="S1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597780.75234279991</v>
      </c>
      <c r="T139" s="1">
        <f>Scenario[[#This Row],[Transportation Efficiency Emissions Savings 
kg CO2e]]*(1+S$3)</f>
        <v>113827.59522189009</v>
      </c>
      <c r="U139" s="1">
        <f>Scenario[[#This Row],[Land Use Efficiency Emissions Savings 
kg CO2e]]*(1+S$3)</f>
        <v>584345.14677379443</v>
      </c>
    </row>
    <row r="140" spans="1:21" x14ac:dyDescent="0.25">
      <c r="A140" t="s">
        <v>1074</v>
      </c>
      <c r="B140" t="s">
        <v>1075</v>
      </c>
      <c r="C140" t="s">
        <v>50</v>
      </c>
      <c r="D140" t="s">
        <v>38</v>
      </c>
      <c r="E140" s="1">
        <v>540656.74090253515</v>
      </c>
      <c r="F140" s="1">
        <v>183372.31215560739</v>
      </c>
      <c r="G140" s="1">
        <v>941359.78584050736</v>
      </c>
      <c r="H140" s="1">
        <v>1095766.3899999999</v>
      </c>
      <c r="I140" s="1">
        <v>30</v>
      </c>
      <c r="J140" s="2">
        <v>0.14005033045376522</v>
      </c>
      <c r="K140" s="1">
        <v>166686</v>
      </c>
      <c r="L140" s="1">
        <v>166686</v>
      </c>
      <c r="M140" s="1">
        <v>540656.74090253515</v>
      </c>
      <c r="N140" s="1">
        <v>0</v>
      </c>
      <c r="O140" s="7">
        <v>0.22613756887876005</v>
      </c>
      <c r="P140" s="4">
        <v>2.3391780324537761</v>
      </c>
      <c r="Q140" s="1">
        <f>Scenario[[#This Row],[Electricity GHG 
kg CO2e]]+(Scenario[[#This Row],[Non-Electric GHG 
kg CO2e]]*(1-Q$3))+((Scenario[[#This Row],[Non-Electric Vehicle Miles]]*Q$3)*Scenario[[#This Row],[Typical kWh per Vehicle Mile]]*(Scenario[[#This Row],[eGRID Subregion Electricity Emissions Rate 
kg CO2 per kWh]]))</f>
        <v>427535.7804541337</v>
      </c>
      <c r="R140" s="1">
        <f>((Scenario[[#This Row],[Electricity GHG 
kg CO2e]])*(1-R$3))+(Scenario[[#This Row],[Non-Electric GHG 
kg CO2e]]*(1-Q$3))+(((Scenario[[#This Row],[Non-Electric Vehicle Miles]]*Q$3)*Scenario[[#This Row],[Typical kWh per Vehicle Mile]]*(Scenario[[#This Row],[eGRID Subregion Electricity Emissions Rate 
kg CO2 per kWh]]))*(1-R$3))</f>
        <v>422024.97425982566</v>
      </c>
      <c r="S1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468263.68882238958</v>
      </c>
      <c r="T140" s="1">
        <f>Scenario[[#This Row],[Transportation Efficiency Emissions Savings 
kg CO2e]]*(1+S$3)</f>
        <v>229215.39019450924</v>
      </c>
      <c r="U140" s="1">
        <f>Scenario[[#This Row],[Land Use Efficiency Emissions Savings 
kg CO2e]]*(1+S$3)</f>
        <v>1176699.7323006343</v>
      </c>
    </row>
    <row r="141" spans="1:21" x14ac:dyDescent="0.25">
      <c r="A141" t="s">
        <v>1650</v>
      </c>
      <c r="B141" t="s">
        <v>1651</v>
      </c>
      <c r="C141" t="s">
        <v>50</v>
      </c>
      <c r="D141" t="s">
        <v>1730</v>
      </c>
      <c r="E141" s="1">
        <v>433093.95459886664</v>
      </c>
      <c r="F141" s="1">
        <v>136886.93063651113</v>
      </c>
      <c r="G141" s="1">
        <v>682900.12123404245</v>
      </c>
      <c r="H141" s="1">
        <v>817986.62</v>
      </c>
      <c r="I141" s="1">
        <v>24.46153846153846</v>
      </c>
      <c r="J141" s="2">
        <v>7.4954732211979791E-2</v>
      </c>
      <c r="K141" s="1">
        <v>181072</v>
      </c>
      <c r="L141" s="1">
        <v>181072</v>
      </c>
      <c r="M141" s="1">
        <v>433093.95459886664</v>
      </c>
      <c r="N141" s="1">
        <v>0</v>
      </c>
      <c r="O141" s="7">
        <v>0.22613756887876005</v>
      </c>
      <c r="P141" s="4">
        <v>1.0539153772593934</v>
      </c>
      <c r="Q141" s="1">
        <f>Scenario[[#This Row],[Electricity GHG 
kg CO2e]]+(Scenario[[#This Row],[Non-Electric GHG 
kg CO2e]]*(1-Q$3))+((Scenario[[#This Row],[Non-Electric Vehicle Miles]]*Q$3)*Scenario[[#This Row],[Typical kWh per Vehicle Mile]]*(Scenario[[#This Row],[eGRID Subregion Electricity Emissions Rate 
kg CO2 per kWh]]))</f>
        <v>335609.18210673833</v>
      </c>
      <c r="R141" s="1">
        <f>((Scenario[[#This Row],[Electricity GHG 
kg CO2e]])*(1-R$3))+(Scenario[[#This Row],[Non-Electric GHG 
kg CO2e]]*(1-Q$3))+(((Scenario[[#This Row],[Non-Electric Vehicle Miles]]*Q$3)*Scenario[[#This Row],[Typical kWh per Vehicle Mile]]*(Scenario[[#This Row],[eGRID Subregion Electricity Emissions Rate 
kg CO2 per kWh]]))*(1-R$3))</f>
        <v>332912.00306734128</v>
      </c>
      <c r="S1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363652.47933488921</v>
      </c>
      <c r="T141" s="1">
        <f>Scenario[[#This Row],[Transportation Efficiency Emissions Savings 
kg CO2e]]*(1+S$3)</f>
        <v>171108.66329563892</v>
      </c>
      <c r="U141" s="1">
        <f>Scenario[[#This Row],[Land Use Efficiency Emissions Savings 
kg CO2e]]*(1+S$3)</f>
        <v>853625.1515425531</v>
      </c>
    </row>
    <row r="142" spans="1:21" x14ac:dyDescent="0.25">
      <c r="A142" t="s">
        <v>193</v>
      </c>
      <c r="B142" t="s">
        <v>49</v>
      </c>
      <c r="C142" t="s">
        <v>50</v>
      </c>
      <c r="D142" t="s">
        <v>1730</v>
      </c>
      <c r="E142" s="1">
        <v>4930723.8549651606</v>
      </c>
      <c r="F142" s="1">
        <v>158368.05106648599</v>
      </c>
      <c r="G142" s="1">
        <v>792521.69713341736</v>
      </c>
      <c r="H142" s="1">
        <v>946350</v>
      </c>
      <c r="I142" s="1">
        <v>11.694444444444445</v>
      </c>
      <c r="J142" s="2">
        <v>8.0624889538534E-2</v>
      </c>
      <c r="K142" s="1">
        <v>1387038</v>
      </c>
      <c r="L142" s="1">
        <v>1387038</v>
      </c>
      <c r="M142" s="1">
        <v>4930723.8549651606</v>
      </c>
      <c r="N142" s="1">
        <v>0</v>
      </c>
      <c r="O142" s="7">
        <v>0.22613756887876005</v>
      </c>
      <c r="P142" s="4">
        <v>1.0539153772593934</v>
      </c>
      <c r="Q142" s="1">
        <f>Scenario[[#This Row],[Electricity GHG 
kg CO2e]]+(Scenario[[#This Row],[Non-Electric GHG 
kg CO2e]]*(1-Q$3))+((Scenario[[#This Row],[Non-Electric Vehicle Miles]]*Q$3)*Scenario[[#This Row],[Typical kWh per Vehicle Mile]]*(Scenario[[#This Row],[eGRID Subregion Electricity Emissions Rate 
kg CO2 per kWh]]))</f>
        <v>3780686.0347346785</v>
      </c>
      <c r="R142" s="1">
        <f>((Scenario[[#This Row],[Electricity GHG 
kg CO2e]])*(1-R$3))+(Scenario[[#This Row],[Non-Electric GHG 
kg CO2e]]*(1-Q$3))+(((Scenario[[#This Row],[Non-Electric Vehicle Miles]]*Q$3)*Scenario[[#This Row],[Typical kWh per Vehicle Mile]]*(Scenario[[#This Row],[eGRID Subregion Electricity Emissions Rate 
kg CO2 per kWh]]))*(1-R$3))</f>
        <v>3760025.2488569766</v>
      </c>
      <c r="S1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3869709.5816017361</v>
      </c>
      <c r="T142" s="1">
        <f>Scenario[[#This Row],[Transportation Efficiency Emissions Savings 
kg CO2e]]*(1+S$3)</f>
        <v>197960.06383310747</v>
      </c>
      <c r="U142" s="1">
        <f>Scenario[[#This Row],[Land Use Efficiency Emissions Savings 
kg CO2e]]*(1+S$3)</f>
        <v>990652.12141677167</v>
      </c>
    </row>
    <row r="143" spans="1:21" x14ac:dyDescent="0.25">
      <c r="A143" t="s">
        <v>193</v>
      </c>
      <c r="B143" t="s">
        <v>49</v>
      </c>
      <c r="C143" t="s">
        <v>50</v>
      </c>
      <c r="D143" t="s">
        <v>38</v>
      </c>
      <c r="E143" s="1">
        <v>38900024.95811291</v>
      </c>
      <c r="F143" s="1">
        <v>9028571.5443206392</v>
      </c>
      <c r="G143" s="1">
        <v>45181706.757201418</v>
      </c>
      <c r="H143" s="1">
        <v>53951467</v>
      </c>
      <c r="I143" s="1">
        <v>35.14968152866242</v>
      </c>
      <c r="J143" s="2">
        <v>0.23102430122518011</v>
      </c>
      <c r="K143" s="1">
        <v>9921962</v>
      </c>
      <c r="L143" s="1">
        <v>9831552</v>
      </c>
      <c r="M143" s="1">
        <v>38884221.039013833</v>
      </c>
      <c r="N143" s="1">
        <v>15803.919099077701</v>
      </c>
      <c r="O143" s="7">
        <v>0.22613756887876005</v>
      </c>
      <c r="P143" s="4">
        <v>2.3391780324537761</v>
      </c>
      <c r="Q143" s="1">
        <f>Scenario[[#This Row],[Electricity GHG 
kg CO2e]]+(Scenario[[#This Row],[Non-Electric GHG 
kg CO2e]]*(1-Q$3))+((Scenario[[#This Row],[Non-Electric Vehicle Miles]]*Q$3)*Scenario[[#This Row],[Typical kWh per Vehicle Mile]]*(Scenario[[#This Row],[eGRID Subregion Electricity Emissions Rate 
kg CO2 per kWh]]))</f>
        <v>30479133.543223739</v>
      </c>
      <c r="R143" s="1">
        <f>((Scenario[[#This Row],[Electricity GHG 
kg CO2e]])*(1-R$3))+(Scenario[[#This Row],[Non-Electric GHG 
kg CO2e]]*(1-Q$3))+(((Scenario[[#This Row],[Non-Electric Vehicle Miles]]*Q$3)*Scenario[[#This Row],[Typical kWh per Vehicle Mile]]*(Scenario[[#This Row],[eGRID Subregion Electricity Emissions Rate 
kg CO2 per kWh]]))*(1-R$3))</f>
        <v>30150141.602232896</v>
      </c>
      <c r="S1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32482222.785279062</v>
      </c>
      <c r="T143" s="1">
        <f>Scenario[[#This Row],[Transportation Efficiency Emissions Savings 
kg CO2e]]*(1+S$3)</f>
        <v>11285714.4304008</v>
      </c>
      <c r="U143" s="1">
        <f>Scenario[[#This Row],[Land Use Efficiency Emissions Savings 
kg CO2e]]*(1+S$3)</f>
        <v>56477133.446501777</v>
      </c>
    </row>
    <row r="144" spans="1:21" x14ac:dyDescent="0.25">
      <c r="A144" t="s">
        <v>1192</v>
      </c>
      <c r="B144" t="s">
        <v>1193</v>
      </c>
      <c r="C144" t="s">
        <v>50</v>
      </c>
      <c r="D144" t="s">
        <v>38</v>
      </c>
      <c r="E144" s="1">
        <v>162262.70443055264</v>
      </c>
      <c r="F144" s="1">
        <v>133237.9975323854</v>
      </c>
      <c r="G144" s="1">
        <v>662857.27281043842</v>
      </c>
      <c r="H144" s="1">
        <v>796181.92</v>
      </c>
      <c r="I144" s="1">
        <v>31</v>
      </c>
      <c r="J144" s="2">
        <v>0.19093961595372452</v>
      </c>
      <c r="K144" s="1">
        <v>50027</v>
      </c>
      <c r="L144" s="1">
        <v>50027</v>
      </c>
      <c r="M144" s="1">
        <v>162262.70443055264</v>
      </c>
      <c r="N144" s="1">
        <v>0</v>
      </c>
      <c r="O144" s="7">
        <v>0.22613756887876005</v>
      </c>
      <c r="P144" s="4">
        <v>2.3391780324537761</v>
      </c>
      <c r="Q144" s="1">
        <f>Scenario[[#This Row],[Electricity GHG 
kg CO2e]]+(Scenario[[#This Row],[Non-Electric GHG 
kg CO2e]]*(1-Q$3))+((Scenario[[#This Row],[Non-Electric Vehicle Miles]]*Q$3)*Scenario[[#This Row],[Typical kWh per Vehicle Mile]]*(Scenario[[#This Row],[eGRID Subregion Electricity Emissions Rate 
kg CO2 per kWh]]))</f>
        <v>128312.79932906138</v>
      </c>
      <c r="R144" s="1">
        <f>((Scenario[[#This Row],[Electricity GHG 
kg CO2e]])*(1-R$3))+(Scenario[[#This Row],[Non-Electric GHG 
kg CO2e]]*(1-Q$3))+(((Scenario[[#This Row],[Non-Electric Vehicle Miles]]*Q$3)*Scenario[[#This Row],[Typical kWh per Vehicle Mile]]*(Scenario[[#This Row],[eGRID Subregion Electricity Emissions Rate 
kg CO2 per kWh]]))*(1-R$3))</f>
        <v>126658.85657752465</v>
      </c>
      <c r="S1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159171.45835801424</v>
      </c>
      <c r="T144" s="1">
        <f>Scenario[[#This Row],[Transportation Efficiency Emissions Savings 
kg CO2e]]*(1+S$3)</f>
        <v>166547.49691548175</v>
      </c>
      <c r="U144" s="1">
        <f>Scenario[[#This Row],[Land Use Efficiency Emissions Savings 
kg CO2e]]*(1+S$3)</f>
        <v>828571.59101304808</v>
      </c>
    </row>
    <row r="145" spans="1:21" x14ac:dyDescent="0.25">
      <c r="A145" t="s">
        <v>2053</v>
      </c>
      <c r="B145" t="s">
        <v>1193</v>
      </c>
      <c r="C145" t="s">
        <v>50</v>
      </c>
      <c r="D145" t="s">
        <v>1730</v>
      </c>
      <c r="E145" s="1">
        <v>315888.67780427483</v>
      </c>
      <c r="F145" s="1">
        <v>0</v>
      </c>
      <c r="G145" s="1">
        <v>0</v>
      </c>
      <c r="H145" s="1">
        <f>Scenario[[#This Row],[Average Seating Capacity]]*Scenario[[#This Row],[Total Transit Vehicle Miles]]*0.21</f>
        <v>633995.88</v>
      </c>
      <c r="I145" s="1">
        <v>31</v>
      </c>
      <c r="J145" s="2" t="s">
        <v>552</v>
      </c>
      <c r="K145" s="1">
        <v>97388</v>
      </c>
      <c r="L145" s="1">
        <v>97388</v>
      </c>
      <c r="M145" s="1">
        <v>315888.67780427483</v>
      </c>
      <c r="N145" s="1">
        <v>0</v>
      </c>
      <c r="O145" s="7">
        <v>0.22613756887876005</v>
      </c>
      <c r="P145" s="4">
        <v>1.0539153772593934</v>
      </c>
      <c r="Q145" s="1">
        <f>Scenario[[#This Row],[Electricity GHG 
kg CO2e]]+(Scenario[[#This Row],[Non-Electric GHG 
kg CO2e]]*(1-Q$3))+((Scenario[[#This Row],[Non-Electric Vehicle Miles]]*Q$3)*Scenario[[#This Row],[Typical kWh per Vehicle Mile]]*(Scenario[[#This Row],[eGRID Subregion Electricity Emissions Rate 
kg CO2 per kWh]]))</f>
        <v>242719.12548426568</v>
      </c>
      <c r="R145" s="1">
        <f>((Scenario[[#This Row],[Electricity GHG 
kg CO2e]])*(1-R$3))+(Scenario[[#This Row],[Non-Electric GHG 
kg CO2e]]*(1-Q$3))+(((Scenario[[#This Row],[Non-Electric Vehicle Miles]]*Q$3)*Scenario[[#This Row],[Typical kWh per Vehicle Mile]]*(Scenario[[#This Row],[eGRID Subregion Electricity Emissions Rate 
kg CO2 per kWh]]))*(1-R$3))</f>
        <v>241268.4712015008</v>
      </c>
      <c r="S1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266601.66067765839</v>
      </c>
      <c r="T145" s="1">
        <f>Scenario[[#This Row],[Transportation Efficiency Emissions Savings 
kg CO2e]]*(1+S$3)</f>
        <v>0</v>
      </c>
      <c r="U145" s="1">
        <f>Scenario[[#This Row],[Land Use Efficiency Emissions Savings 
kg CO2e]]*(1+S$3)</f>
        <v>0</v>
      </c>
    </row>
    <row r="146" spans="1:21" x14ac:dyDescent="0.25">
      <c r="A146" t="s">
        <v>1662</v>
      </c>
      <c r="B146" t="s">
        <v>1663</v>
      </c>
      <c r="C146" t="s">
        <v>50</v>
      </c>
      <c r="D146" t="s">
        <v>1730</v>
      </c>
      <c r="E146" s="1">
        <v>1174270.6143198479</v>
      </c>
      <c r="F146" s="1">
        <v>169790.99542526042</v>
      </c>
      <c r="G146" s="1">
        <v>859178.00036950037</v>
      </c>
      <c r="H146" s="1">
        <v>1014609.37</v>
      </c>
      <c r="I146" s="1">
        <v>19.235294117647058</v>
      </c>
      <c r="J146" s="2">
        <v>0.14905708012820404</v>
      </c>
      <c r="K146" s="1">
        <v>456348</v>
      </c>
      <c r="L146" s="1">
        <v>456348</v>
      </c>
      <c r="M146" s="1">
        <v>1174270.6143198479</v>
      </c>
      <c r="N146" s="1">
        <v>0</v>
      </c>
      <c r="O146" s="7">
        <v>0.22613756887876005</v>
      </c>
      <c r="P146" s="4">
        <v>1.0539153772593934</v>
      </c>
      <c r="Q146" s="1">
        <f>Scenario[[#This Row],[Electricity GHG 
kg CO2e]]+(Scenario[[#This Row],[Non-Electric GHG 
kg CO2e]]*(1-Q$3))+((Scenario[[#This Row],[Non-Electric Vehicle Miles]]*Q$3)*Scenario[[#This Row],[Typical kWh per Vehicle Mile]]*(Scenario[[#This Row],[eGRID Subregion Electricity Emissions Rate 
kg CO2 per kWh]]))</f>
        <v>907893.29961659317</v>
      </c>
      <c r="R146" s="1">
        <f>((Scenario[[#This Row],[Electricity GHG 
kg CO2e]])*(1-R$3))+(Scenario[[#This Row],[Non-Electric GHG 
kg CO2e]]*(1-Q$3))+(((Scenario[[#This Row],[Non-Electric Vehicle Miles]]*Q$3)*Scenario[[#This Row],[Typical kWh per Vehicle Mile]]*(Scenario[[#This Row],[eGRID Subregion Electricity Emissions Rate 
kg CO2 per kWh]]))*(1-R$3))</f>
        <v>901095.71489741642</v>
      </c>
      <c r="S1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953172.57781872409</v>
      </c>
      <c r="T146" s="1">
        <f>Scenario[[#This Row],[Transportation Efficiency Emissions Savings 
kg CO2e]]*(1+S$3)</f>
        <v>212238.74428157552</v>
      </c>
      <c r="U146" s="1">
        <f>Scenario[[#This Row],[Land Use Efficiency Emissions Savings 
kg CO2e]]*(1+S$3)</f>
        <v>1073972.5004618755</v>
      </c>
    </row>
    <row r="147" spans="1:21" x14ac:dyDescent="0.25">
      <c r="A147" t="s">
        <v>1698</v>
      </c>
      <c r="B147" t="s">
        <v>1699</v>
      </c>
      <c r="C147" t="s">
        <v>50</v>
      </c>
      <c r="D147" t="s">
        <v>1730</v>
      </c>
      <c r="E147" s="1">
        <v>104908.8410390497</v>
      </c>
      <c r="F147" s="1">
        <v>75867.043645323225</v>
      </c>
      <c r="G147" s="1">
        <v>377423.48364344082</v>
      </c>
      <c r="H147" s="1">
        <v>453353.92</v>
      </c>
      <c r="I147" s="1">
        <v>16</v>
      </c>
      <c r="J147" s="2">
        <v>0.6661483484189491</v>
      </c>
      <c r="K147" s="1">
        <v>53921</v>
      </c>
      <c r="L147" s="1">
        <v>53921</v>
      </c>
      <c r="M147" s="1">
        <v>104908.8410390497</v>
      </c>
      <c r="N147" s="1">
        <v>0</v>
      </c>
      <c r="O147" s="7">
        <v>0.22613756887876005</v>
      </c>
      <c r="P147" s="4">
        <v>1.0539153772593934</v>
      </c>
      <c r="Q147" s="1">
        <f>Scenario[[#This Row],[Electricity GHG 
kg CO2e]]+(Scenario[[#This Row],[Non-Electric GHG 
kg CO2e]]*(1-Q$3))+((Scenario[[#This Row],[Non-Electric Vehicle Miles]]*Q$3)*Scenario[[#This Row],[Typical kWh per Vehicle Mile]]*(Scenario[[#This Row],[eGRID Subregion Electricity Emissions Rate 
kg CO2 per kWh]]))</f>
        <v>81894.376890962871</v>
      </c>
      <c r="R147" s="1">
        <f>((Scenario[[#This Row],[Electricity GHG 
kg CO2e]])*(1-R$3))+(Scenario[[#This Row],[Non-Electric GHG 
kg CO2e]]*(1-Q$3))+(((Scenario[[#This Row],[Non-Electric Vehicle Miles]]*Q$3)*Scenario[[#This Row],[Typical kWh per Vehicle Mile]]*(Scenario[[#This Row],[eGRID Subregion Electricity Emissions Rate 
kg CO2 per kWh]]))*(1-R$3))</f>
        <v>81091.190363043977</v>
      </c>
      <c r="S1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102397.24982303649</v>
      </c>
      <c r="T147" s="1">
        <f>Scenario[[#This Row],[Transportation Efficiency Emissions Savings 
kg CO2e]]*(1+S$3)</f>
        <v>94833.804556654039</v>
      </c>
      <c r="U147" s="1">
        <f>Scenario[[#This Row],[Land Use Efficiency Emissions Savings 
kg CO2e]]*(1+S$3)</f>
        <v>471779.35455430101</v>
      </c>
    </row>
    <row r="148" spans="1:21" x14ac:dyDescent="0.25">
      <c r="A148" t="s">
        <v>1665</v>
      </c>
      <c r="B148" t="s">
        <v>1666</v>
      </c>
      <c r="C148" t="s">
        <v>50</v>
      </c>
      <c r="D148" t="s">
        <v>1730</v>
      </c>
      <c r="E148" s="1">
        <v>250791.75684166665</v>
      </c>
      <c r="F148" s="1">
        <v>68666.24323794886</v>
      </c>
      <c r="G148" s="1">
        <v>343804.23711452808</v>
      </c>
      <c r="H148" s="1">
        <v>410324.55</v>
      </c>
      <c r="I148" s="1">
        <v>19.428571428571427</v>
      </c>
      <c r="J148" s="2">
        <v>0.11842150213847671</v>
      </c>
      <c r="K148" s="1">
        <v>186926</v>
      </c>
      <c r="L148" s="1">
        <v>186926</v>
      </c>
      <c r="M148" s="1">
        <v>250791.75684166665</v>
      </c>
      <c r="N148" s="1">
        <v>0</v>
      </c>
      <c r="O148" s="7">
        <v>0.22613756887876005</v>
      </c>
      <c r="P148" s="4">
        <v>1.0539153772593934</v>
      </c>
      <c r="Q148" s="1">
        <f>Scenario[[#This Row],[Electricity GHG 
kg CO2e]]+(Scenario[[#This Row],[Non-Electric GHG 
kg CO2e]]*(1-Q$3))+((Scenario[[#This Row],[Non-Electric Vehicle Miles]]*Q$3)*Scenario[[#This Row],[Typical kWh per Vehicle Mile]]*(Scenario[[#This Row],[eGRID Subregion Electricity Emissions Rate 
kg CO2 per kWh]]))</f>
        <v>199231.32954072999</v>
      </c>
      <c r="R148" s="1">
        <f>((Scenario[[#This Row],[Electricity GHG 
kg CO2e]])*(1-R$3))+(Scenario[[#This Row],[Non-Electric GHG 
kg CO2e]]*(1-Q$3))+(((Scenario[[#This Row],[Non-Electric Vehicle Miles]]*Q$3)*Scenario[[#This Row],[Typical kWh per Vehicle Mile]]*(Scenario[[#This Row],[eGRID Subregion Electricity Emissions Rate 
kg CO2 per kWh]]))*(1-R$3))</f>
        <v>196446.95156335999</v>
      </c>
      <c r="S1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207544.63210574182</v>
      </c>
      <c r="T148" s="1">
        <f>Scenario[[#This Row],[Transportation Efficiency Emissions Savings 
kg CO2e]]*(1+S$3)</f>
        <v>85832.804047436075</v>
      </c>
      <c r="U148" s="1">
        <f>Scenario[[#This Row],[Land Use Efficiency Emissions Savings 
kg CO2e]]*(1+S$3)</f>
        <v>429755.29639316013</v>
      </c>
    </row>
    <row r="149" spans="1:21" x14ac:dyDescent="0.25">
      <c r="A149" t="s">
        <v>1700</v>
      </c>
      <c r="B149" t="s">
        <v>1701</v>
      </c>
      <c r="C149" t="s">
        <v>50</v>
      </c>
      <c r="D149" t="s">
        <v>1730</v>
      </c>
      <c r="E149" s="1">
        <v>151156.21703999999</v>
      </c>
      <c r="F149" s="1">
        <v>83910.753339724368</v>
      </c>
      <c r="G149" s="1">
        <v>417441.52206770744</v>
      </c>
      <c r="H149" s="1">
        <v>501420.21</v>
      </c>
      <c r="I149" s="1">
        <v>9</v>
      </c>
      <c r="J149" s="2">
        <v>0.99559250655229925</v>
      </c>
      <c r="K149" s="1">
        <v>112656</v>
      </c>
      <c r="L149" s="1">
        <v>112656</v>
      </c>
      <c r="M149" s="1">
        <v>151156.21703999999</v>
      </c>
      <c r="N149" s="1">
        <v>0</v>
      </c>
      <c r="O149" s="7">
        <v>0.22613756887876005</v>
      </c>
      <c r="P149" s="4">
        <v>1.0539153772593934</v>
      </c>
      <c r="Q149" s="1">
        <f>Scenario[[#This Row],[Electricity GHG 
kg CO2e]]+(Scenario[[#This Row],[Non-Electric GHG 
kg CO2e]]*(1-Q$3))+((Scenario[[#This Row],[Non-Electric Vehicle Miles]]*Q$3)*Scenario[[#This Row],[Typical kWh per Vehicle Mile]]*(Scenario[[#This Row],[eGRID Subregion Electricity Emissions Rate 
kg CO2 per kWh]]))</f>
        <v>120079.48499132629</v>
      </c>
      <c r="R149" s="1">
        <f>((Scenario[[#This Row],[Electricity GHG 
kg CO2e]])*(1-R$3))+(Scenario[[#This Row],[Non-Electric GHG 
kg CO2e]]*(1-Q$3))+(((Scenario[[#This Row],[Non-Electric Vehicle Miles]]*Q$3)*Scenario[[#This Row],[Typical kWh per Vehicle Mile]]*(Scenario[[#This Row],[eGRID Subregion Electricity Emissions Rate 
kg CO2 per kWh]]))*(1-R$3))</f>
        <v>118401.4044384947</v>
      </c>
      <c r="S1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147678.76061710971</v>
      </c>
      <c r="T149" s="1">
        <f>Scenario[[#This Row],[Transportation Efficiency Emissions Savings 
kg CO2e]]*(1+S$3)</f>
        <v>104888.44167465546</v>
      </c>
      <c r="U149" s="1">
        <f>Scenario[[#This Row],[Land Use Efficiency Emissions Savings 
kg CO2e]]*(1+S$3)</f>
        <v>521801.90258463431</v>
      </c>
    </row>
    <row r="150" spans="1:21" x14ac:dyDescent="0.25">
      <c r="A150" t="s">
        <v>443</v>
      </c>
      <c r="B150" t="s">
        <v>444</v>
      </c>
      <c r="C150" t="s">
        <v>50</v>
      </c>
      <c r="D150" t="s">
        <v>1730</v>
      </c>
      <c r="E150" s="1">
        <v>710910.4043990667</v>
      </c>
      <c r="F150" s="1">
        <v>104720.21484215667</v>
      </c>
      <c r="G150" s="1">
        <v>533961.94229328563</v>
      </c>
      <c r="H150" s="1">
        <v>625770</v>
      </c>
      <c r="I150" s="1">
        <v>15.333333333333334</v>
      </c>
      <c r="J150" s="2">
        <v>0.10975383887920605</v>
      </c>
      <c r="K150" s="1">
        <v>492690</v>
      </c>
      <c r="L150" s="1">
        <v>492690</v>
      </c>
      <c r="M150" s="1">
        <v>710910.4043990667</v>
      </c>
      <c r="N150" s="1">
        <v>0</v>
      </c>
      <c r="O150" s="7">
        <v>0.22613756887876005</v>
      </c>
      <c r="P150" s="4">
        <v>1.0539153772593934</v>
      </c>
      <c r="Q150" s="1">
        <f>Scenario[[#This Row],[Electricity GHG 
kg CO2e]]+(Scenario[[#This Row],[Non-Electric GHG 
kg CO2e]]*(1-Q$3))+((Scenario[[#This Row],[Non-Electric Vehicle Miles]]*Q$3)*Scenario[[#This Row],[Typical kWh per Vehicle Mile]]*(Scenario[[#This Row],[eGRID Subregion Electricity Emissions Rate 
kg CO2 per kWh]]))</f>
        <v>562538.48813009786</v>
      </c>
      <c r="R150" s="1">
        <f>((Scenario[[#This Row],[Electricity GHG 
kg CO2e]])*(1-R$3))+(Scenario[[#This Row],[Non-Electric GHG 
kg CO2e]]*(1-Q$3))+(((Scenario[[#This Row],[Non-Electric Vehicle Miles]]*Q$3)*Scenario[[#This Row],[Typical kWh per Vehicle Mile]]*(Scenario[[#This Row],[eGRID Subregion Electricity Emissions Rate 
kg CO2 per kWh]]))*(1-R$3))</f>
        <v>555199.5669223984</v>
      </c>
      <c r="S1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578194.04398088669</v>
      </c>
      <c r="T150" s="1">
        <f>Scenario[[#This Row],[Transportation Efficiency Emissions Savings 
kg CO2e]]*(1+S$3)</f>
        <v>130900.26855269584</v>
      </c>
      <c r="U150" s="1">
        <f>Scenario[[#This Row],[Land Use Efficiency Emissions Savings 
kg CO2e]]*(1+S$3)</f>
        <v>667452.42786660697</v>
      </c>
    </row>
    <row r="151" spans="1:21" x14ac:dyDescent="0.25">
      <c r="A151" t="s">
        <v>443</v>
      </c>
      <c r="B151" t="s">
        <v>444</v>
      </c>
      <c r="C151" t="s">
        <v>50</v>
      </c>
      <c r="D151" t="s">
        <v>38</v>
      </c>
      <c r="E151" s="1">
        <v>5476101.8297302015</v>
      </c>
      <c r="F151" s="1">
        <v>1534887.3869268617</v>
      </c>
      <c r="G151" s="1">
        <v>7826296.4945236361</v>
      </c>
      <c r="H151" s="1">
        <v>9171930</v>
      </c>
      <c r="I151" s="1">
        <v>38.466666666666669</v>
      </c>
      <c r="J151" s="2">
        <v>0.12523629724487984</v>
      </c>
      <c r="K151" s="1">
        <v>2009434</v>
      </c>
      <c r="L151" s="1">
        <v>2009434</v>
      </c>
      <c r="M151" s="1">
        <v>5476101.8297302015</v>
      </c>
      <c r="N151" s="1">
        <v>0</v>
      </c>
      <c r="O151" s="7">
        <v>0.22613756887876005</v>
      </c>
      <c r="P151" s="4">
        <v>2.3391780324537761</v>
      </c>
      <c r="Q151" s="1">
        <f>Scenario[[#This Row],[Electricity GHG 
kg CO2e]]+(Scenario[[#This Row],[Non-Electric GHG 
kg CO2e]]*(1-Q$3))+((Scenario[[#This Row],[Non-Electric Vehicle Miles]]*Q$3)*Scenario[[#This Row],[Typical kWh per Vehicle Mile]]*(Scenario[[#This Row],[eGRID Subregion Electricity Emissions Rate 
kg CO2 per kWh]]))</f>
        <v>4372811.9789893534</v>
      </c>
      <c r="R151" s="1">
        <f>((Scenario[[#This Row],[Electricity GHG 
kg CO2e]])*(1-R$3))+(Scenario[[#This Row],[Non-Electric GHG 
kg CO2e]]*(1-Q$3))+(((Scenario[[#This Row],[Non-Electric Vehicle Miles]]*Q$3)*Scenario[[#This Row],[Typical kWh per Vehicle Mile]]*(Scenario[[#This Row],[eGRID Subregion Electricity Emissions Rate 
kg CO2 per kWh]]))*(1-R$3))</f>
        <v>4306378.0773164276</v>
      </c>
      <c r="S1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4561874.3632853441</v>
      </c>
      <c r="T151" s="1">
        <f>Scenario[[#This Row],[Transportation Efficiency Emissions Savings 
kg CO2e]]*(1+S$3)</f>
        <v>1918609.2336585771</v>
      </c>
      <c r="U151" s="1">
        <f>Scenario[[#This Row],[Land Use Efficiency Emissions Savings 
kg CO2e]]*(1+S$3)</f>
        <v>9782870.6181545444</v>
      </c>
    </row>
    <row r="152" spans="1:21" x14ac:dyDescent="0.25">
      <c r="A152" t="s">
        <v>1702</v>
      </c>
      <c r="B152" t="s">
        <v>1703</v>
      </c>
      <c r="C152" t="s">
        <v>50</v>
      </c>
      <c r="D152" t="s">
        <v>1730</v>
      </c>
      <c r="E152" s="1">
        <v>114568.8904333333</v>
      </c>
      <c r="F152" s="1">
        <v>91643.579027671512</v>
      </c>
      <c r="G152" s="1">
        <v>455913.28394809656</v>
      </c>
      <c r="H152" s="1">
        <v>547628.77</v>
      </c>
      <c r="I152" s="1">
        <v>12.666666666666666</v>
      </c>
      <c r="J152" s="2">
        <v>0.43219587799184173</v>
      </c>
      <c r="K152" s="1">
        <v>85384</v>
      </c>
      <c r="L152" s="1">
        <v>85384</v>
      </c>
      <c r="M152" s="1">
        <v>114568.8904333333</v>
      </c>
      <c r="N152" s="1">
        <v>0</v>
      </c>
      <c r="O152" s="7">
        <v>0.22613756887876005</v>
      </c>
      <c r="P152" s="4">
        <v>1.0539153772593934</v>
      </c>
      <c r="Q152" s="1">
        <f>Scenario[[#This Row],[Electricity GHG 
kg CO2e]]+(Scenario[[#This Row],[Non-Electric GHG 
kg CO2e]]*(1-Q$3))+((Scenario[[#This Row],[Non-Electric Vehicle Miles]]*Q$3)*Scenario[[#This Row],[Typical kWh per Vehicle Mile]]*(Scenario[[#This Row],[eGRID Subregion Electricity Emissions Rate 
kg CO2 per kWh]]))</f>
        <v>91014.057042546192</v>
      </c>
      <c r="R152" s="1">
        <f>((Scenario[[#This Row],[Electricity GHG 
kg CO2e]])*(1-R$3))+(Scenario[[#This Row],[Non-Electric GHG 
kg CO2e]]*(1-Q$3))+(((Scenario[[#This Row],[Non-Electric Vehicle Miles]]*Q$3)*Scenario[[#This Row],[Typical kWh per Vehicle Mile]]*(Scenario[[#This Row],[eGRID Subregion Electricity Emissions Rate 
kg CO2 per kWh]]))*(1-R$3))</f>
        <v>89742.20973815964</v>
      </c>
      <c r="S1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112462.51599052838</v>
      </c>
      <c r="T152" s="1">
        <f>Scenario[[#This Row],[Transportation Efficiency Emissions Savings 
kg CO2e]]*(1+S$3)</f>
        <v>114554.47378458938</v>
      </c>
      <c r="U152" s="1">
        <f>Scenario[[#This Row],[Land Use Efficiency Emissions Savings 
kg CO2e]]*(1+S$3)</f>
        <v>569891.60493512067</v>
      </c>
    </row>
    <row r="153" spans="1:21" x14ac:dyDescent="0.25">
      <c r="A153" t="s">
        <v>378</v>
      </c>
      <c r="B153" t="s">
        <v>379</v>
      </c>
      <c r="C153" t="s">
        <v>50</v>
      </c>
      <c r="D153" t="s">
        <v>38</v>
      </c>
      <c r="E153" s="1">
        <v>9719316.970861081</v>
      </c>
      <c r="F153" s="1">
        <v>3434308.7920323042</v>
      </c>
      <c r="G153" s="1">
        <v>17122283.770166729</v>
      </c>
      <c r="H153" s="1">
        <v>20522183</v>
      </c>
      <c r="I153" s="1">
        <v>38.864864864864863</v>
      </c>
      <c r="J153" s="2">
        <v>0.22918688538677875</v>
      </c>
      <c r="K153" s="1">
        <v>2600635</v>
      </c>
      <c r="L153" s="1">
        <v>2600635</v>
      </c>
      <c r="M153" s="1">
        <v>9719316.970861081</v>
      </c>
      <c r="N153" s="1">
        <v>0</v>
      </c>
      <c r="O153" s="7">
        <v>0.22613756887876005</v>
      </c>
      <c r="P153" s="4">
        <v>2.3391780324537761</v>
      </c>
      <c r="Q153" s="1">
        <f>Scenario[[#This Row],[Electricity GHG 
kg CO2e]]+(Scenario[[#This Row],[Non-Electric GHG 
kg CO2e]]*(1-Q$3))+((Scenario[[#This Row],[Non-Electric Vehicle Miles]]*Q$3)*Scenario[[#This Row],[Typical kWh per Vehicle Mile]]*(Scenario[[#This Row],[eGRID Subregion Electricity Emissions Rate 
kg CO2 per kWh]]))</f>
        <v>7633406.1248230226</v>
      </c>
      <c r="R153" s="1">
        <f>((Scenario[[#This Row],[Electricity GHG 
kg CO2e]])*(1-R$3))+(Scenario[[#This Row],[Non-Electric GHG 
kg CO2e]]*(1-Q$3))+(((Scenario[[#This Row],[Non-Electric Vehicle Miles]]*Q$3)*Scenario[[#This Row],[Typical kWh per Vehicle Mile]]*(Scenario[[#This Row],[eGRID Subregion Electricity Emissions Rate 
kg CO2 per kWh]]))*(1-R$3))</f>
        <v>7547426.525653719</v>
      </c>
      <c r="S1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8313650.7692396482</v>
      </c>
      <c r="T153" s="1">
        <f>Scenario[[#This Row],[Transportation Efficiency Emissions Savings 
kg CO2e]]*(1+S$3)</f>
        <v>4292885.9900403805</v>
      </c>
      <c r="U153" s="1">
        <f>Scenario[[#This Row],[Land Use Efficiency Emissions Savings 
kg CO2e]]*(1+S$3)</f>
        <v>21402854.71270841</v>
      </c>
    </row>
    <row r="154" spans="1:21" x14ac:dyDescent="0.25">
      <c r="A154" t="s">
        <v>2054</v>
      </c>
      <c r="B154" t="s">
        <v>379</v>
      </c>
      <c r="C154" t="s">
        <v>50</v>
      </c>
      <c r="D154" t="s">
        <v>1730</v>
      </c>
      <c r="E154" s="1">
        <v>72.663801666666672</v>
      </c>
      <c r="F154" s="1">
        <v>0</v>
      </c>
      <c r="G154" s="1">
        <v>0</v>
      </c>
      <c r="H154" s="1">
        <f>Scenario[[#This Row],[Average Seating Capacity]]*Scenario[[#This Row],[Total Transit Vehicle Miles]]*0.21</f>
        <v>335863.5</v>
      </c>
      <c r="I154" s="1">
        <v>25</v>
      </c>
      <c r="J154" s="2" t="s">
        <v>552</v>
      </c>
      <c r="K154" s="1">
        <v>63974</v>
      </c>
      <c r="L154" s="1">
        <v>63974</v>
      </c>
      <c r="M154" s="1">
        <v>72.663801666666672</v>
      </c>
      <c r="N154" s="1">
        <v>0</v>
      </c>
      <c r="O154" s="7">
        <v>0.22613756887876005</v>
      </c>
      <c r="P154" s="4">
        <v>1.0539153772593934</v>
      </c>
      <c r="Q154" s="1">
        <f>Scenario[[#This Row],[Electricity GHG 
kg CO2e]]+(Scenario[[#This Row],[Non-Electric GHG 
kg CO2e]]*(1-Q$3))+((Scenario[[#This Row],[Non-Electric Vehicle Miles]]*Q$3)*Scenario[[#This Row],[Typical kWh per Vehicle Mile]]*(Scenario[[#This Row],[eGRID Subregion Electricity Emissions Rate 
kg CO2 per kWh]]))</f>
        <v>3866.2264866301748</v>
      </c>
      <c r="R154" s="1">
        <f>((Scenario[[#This Row],[Electricity GHG 
kg CO2e]])*(1-R$3))+(Scenario[[#This Row],[Non-Electric GHG 
kg CO2e]]*(1-Q$3))+(((Scenario[[#This Row],[Non-Electric Vehicle Miles]]*Q$3)*Scenario[[#This Row],[Typical kWh per Vehicle Mile]]*(Scenario[[#This Row],[eGRID Subregion Electricity Emissions Rate 
kg CO2 per kWh]]))*(1-R$3))</f>
        <v>2913.2943277851309</v>
      </c>
      <c r="S1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3219.1902322025699</v>
      </c>
      <c r="T154" s="1">
        <f>Scenario[[#This Row],[Transportation Efficiency Emissions Savings 
kg CO2e]]*(1+S$3)</f>
        <v>0</v>
      </c>
      <c r="U154" s="1">
        <f>Scenario[[#This Row],[Land Use Efficiency Emissions Savings 
kg CO2e]]*(1+S$3)</f>
        <v>0</v>
      </c>
    </row>
    <row r="155" spans="1:21" x14ac:dyDescent="0.25">
      <c r="A155" t="s">
        <v>1085</v>
      </c>
      <c r="B155" t="s">
        <v>1086</v>
      </c>
      <c r="C155" t="s">
        <v>50</v>
      </c>
      <c r="D155" t="s">
        <v>1730</v>
      </c>
      <c r="E155" s="1">
        <v>259081.21189400586</v>
      </c>
      <c r="F155" s="1">
        <v>26696.504082766463</v>
      </c>
      <c r="G155" s="1">
        <v>132820.76922776058</v>
      </c>
      <c r="H155" s="1">
        <v>159528.62</v>
      </c>
      <c r="I155" s="1">
        <v>13.714285714285714</v>
      </c>
      <c r="J155" s="2">
        <v>0.45746009156572809</v>
      </c>
      <c r="K155" s="1">
        <v>94124</v>
      </c>
      <c r="L155" s="1">
        <v>94124</v>
      </c>
      <c r="M155" s="1">
        <v>259081.21189400586</v>
      </c>
      <c r="N155" s="1">
        <v>0</v>
      </c>
      <c r="O155" s="7">
        <v>0.22613756887876005</v>
      </c>
      <c r="P155" s="4">
        <v>1.0539153772593934</v>
      </c>
      <c r="Q155" s="1">
        <f>Scenario[[#This Row],[Electricity GHG 
kg CO2e]]+(Scenario[[#This Row],[Non-Electric GHG 
kg CO2e]]*(1-Q$3))+((Scenario[[#This Row],[Non-Electric Vehicle Miles]]*Q$3)*Scenario[[#This Row],[Typical kWh per Vehicle Mile]]*(Scenario[[#This Row],[eGRID Subregion Electricity Emissions Rate 
kg CO2 per kWh]]))</f>
        <v>199919.04888481056</v>
      </c>
      <c r="R155" s="1">
        <f>((Scenario[[#This Row],[Electricity GHG 
kg CO2e]])*(1-R$3))+(Scenario[[#This Row],[Non-Electric GHG 
kg CO2e]]*(1-Q$3))+(((Scenario[[#This Row],[Non-Electric Vehicle Miles]]*Q$3)*Scenario[[#This Row],[Typical kWh per Vehicle Mile]]*(Scenario[[#This Row],[eGRID Subregion Electricity Emissions Rate 
kg CO2 per kWh]]))*(1-R$3))</f>
        <v>198517.01389373402</v>
      </c>
      <c r="S1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210783.85608854471</v>
      </c>
      <c r="T155" s="1">
        <f>Scenario[[#This Row],[Transportation Efficiency Emissions Savings 
kg CO2e]]*(1+S$3)</f>
        <v>33370.630103458083</v>
      </c>
      <c r="U155" s="1">
        <f>Scenario[[#This Row],[Land Use Efficiency Emissions Savings 
kg CO2e]]*(1+S$3)</f>
        <v>166025.96153470073</v>
      </c>
    </row>
    <row r="156" spans="1:21" x14ac:dyDescent="0.25">
      <c r="A156" t="s">
        <v>1085</v>
      </c>
      <c r="B156" t="s">
        <v>1086</v>
      </c>
      <c r="C156" t="s">
        <v>50</v>
      </c>
      <c r="D156" t="s">
        <v>38</v>
      </c>
      <c r="E156" s="1">
        <v>501639.96301657899</v>
      </c>
      <c r="F156" s="1">
        <v>176320.85984056068</v>
      </c>
      <c r="G156" s="1">
        <v>877233.66933430301</v>
      </c>
      <c r="H156" s="1">
        <v>1053629.47</v>
      </c>
      <c r="I156" s="1">
        <v>23</v>
      </c>
      <c r="J156" s="2">
        <v>0.20447870160432499</v>
      </c>
      <c r="K156" s="1">
        <v>154656</v>
      </c>
      <c r="L156" s="1">
        <v>154656</v>
      </c>
      <c r="M156" s="1">
        <v>501639.96301657899</v>
      </c>
      <c r="N156" s="1">
        <v>0</v>
      </c>
      <c r="O156" s="7">
        <v>0.22613756887876005</v>
      </c>
      <c r="P156" s="4">
        <v>2.3391780324537761</v>
      </c>
      <c r="Q156" s="1">
        <f>Scenario[[#This Row],[Electricity GHG 
kg CO2e]]+(Scenario[[#This Row],[Non-Electric GHG 
kg CO2e]]*(1-Q$3))+((Scenario[[#This Row],[Non-Electric Vehicle Miles]]*Q$3)*Scenario[[#This Row],[Typical kWh per Vehicle Mile]]*(Scenario[[#This Row],[eGRID Subregion Electricity Emissions Rate 
kg CO2 per kWh]]))</f>
        <v>396682.30161911476</v>
      </c>
      <c r="R156" s="1">
        <f>((Scenario[[#This Row],[Electricity GHG 
kg CO2e]])*(1-R$3))+(Scenario[[#This Row],[Non-Electric GHG 
kg CO2e]]*(1-Q$3))+(((Scenario[[#This Row],[Non-Electric Vehicle Miles]]*Q$3)*Scenario[[#This Row],[Typical kWh per Vehicle Mile]]*(Scenario[[#This Row],[eGRID Subregion Electricity Emissions Rate 
kg CO2 per kWh]]))*(1-R$3))</f>
        <v>391569.21927994466</v>
      </c>
      <c r="S1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449561.72171146196</v>
      </c>
      <c r="T156" s="1">
        <f>Scenario[[#This Row],[Transportation Efficiency Emissions Savings 
kg CO2e]]*(1+S$3)</f>
        <v>220401.07480070085</v>
      </c>
      <c r="U156" s="1">
        <f>Scenario[[#This Row],[Land Use Efficiency Emissions Savings 
kg CO2e]]*(1+S$3)</f>
        <v>1096542.0866678788</v>
      </c>
    </row>
    <row r="157" spans="1:21" x14ac:dyDescent="0.25">
      <c r="A157" t="s">
        <v>1129</v>
      </c>
      <c r="B157" t="s">
        <v>1130</v>
      </c>
      <c r="C157" t="s">
        <v>50</v>
      </c>
      <c r="D157" t="s">
        <v>38</v>
      </c>
      <c r="E157" s="1">
        <v>363925.83490226901</v>
      </c>
      <c r="F157" s="1">
        <v>34378.707553301858</v>
      </c>
      <c r="G157" s="1">
        <v>171234.80400434884</v>
      </c>
      <c r="H157" s="1">
        <v>205434.68</v>
      </c>
      <c r="I157" s="1">
        <v>27</v>
      </c>
      <c r="J157" s="2">
        <v>9.033125395462302E-2</v>
      </c>
      <c r="K157" s="1">
        <v>112201</v>
      </c>
      <c r="L157" s="1">
        <v>112201</v>
      </c>
      <c r="M157" s="1">
        <v>363925.83490226901</v>
      </c>
      <c r="N157" s="1">
        <v>0</v>
      </c>
      <c r="O157" s="7">
        <v>0.22613756887876005</v>
      </c>
      <c r="P157" s="4">
        <v>2.3391780324537761</v>
      </c>
      <c r="Q157" s="1">
        <f>Scenario[[#This Row],[Electricity GHG 
kg CO2e]]+(Scenario[[#This Row],[Non-Electric GHG 
kg CO2e]]*(1-Q$3))+((Scenario[[#This Row],[Non-Electric Vehicle Miles]]*Q$3)*Scenario[[#This Row],[Typical kWh per Vehicle Mile]]*(Scenario[[#This Row],[eGRID Subregion Electricity Emissions Rate 
kg CO2 per kWh]]))</f>
        <v>287782.28615852533</v>
      </c>
      <c r="R157" s="1">
        <f>((Scenario[[#This Row],[Electricity GHG 
kg CO2e]])*(1-R$3))+(Scenario[[#This Row],[Non-Electric GHG 
kg CO2e]]*(1-Q$3))+(((Scenario[[#This Row],[Non-Electric Vehicle Miles]]*Q$3)*Scenario[[#This Row],[Typical kWh per Vehicle Mile]]*(Scenario[[#This Row],[eGRID Subregion Electricity Emissions Rate 
kg CO2 per kWh]]))*(1-R$3))</f>
        <v>284072.80866306945</v>
      </c>
      <c r="S1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293704.73023510253</v>
      </c>
      <c r="T157" s="1">
        <f>Scenario[[#This Row],[Transportation Efficiency Emissions Savings 
kg CO2e]]*(1+S$3)</f>
        <v>42973.38444162732</v>
      </c>
      <c r="U157" s="1">
        <f>Scenario[[#This Row],[Land Use Efficiency Emissions Savings 
kg CO2e]]*(1+S$3)</f>
        <v>214043.50500543605</v>
      </c>
    </row>
    <row r="158" spans="1:21" x14ac:dyDescent="0.25">
      <c r="A158" t="s">
        <v>632</v>
      </c>
      <c r="B158" t="s">
        <v>633</v>
      </c>
      <c r="C158" t="s">
        <v>50</v>
      </c>
      <c r="D158" t="s">
        <v>1730</v>
      </c>
      <c r="E158" s="1">
        <v>162123.31120833333</v>
      </c>
      <c r="F158" s="1">
        <v>12733.537669678226</v>
      </c>
      <c r="G158" s="1">
        <v>63386.429440424516</v>
      </c>
      <c r="H158" s="1">
        <v>76091</v>
      </c>
      <c r="I158" s="1">
        <v>15.714285714285714</v>
      </c>
      <c r="J158" s="2">
        <v>0.10038049971919537</v>
      </c>
      <c r="K158" s="1">
        <v>68734</v>
      </c>
      <c r="L158" s="1">
        <v>68734</v>
      </c>
      <c r="M158" s="1">
        <v>162123.31120833333</v>
      </c>
      <c r="N158" s="1">
        <v>0</v>
      </c>
      <c r="O158" s="7">
        <v>0.22613756887876005</v>
      </c>
      <c r="P158" s="4">
        <v>1.0539153772593934</v>
      </c>
      <c r="Q158" s="1">
        <f>Scenario[[#This Row],[Electricity GHG 
kg CO2e]]+(Scenario[[#This Row],[Non-Electric GHG 
kg CO2e]]*(1-Q$3))+((Scenario[[#This Row],[Non-Electric Vehicle Miles]]*Q$3)*Scenario[[#This Row],[Typical kWh per Vehicle Mile]]*(Scenario[[#This Row],[eGRID Subregion Electricity Emissions Rate 
kg CO2 per kWh]]))</f>
        <v>125687.82457647884</v>
      </c>
      <c r="R158" s="1">
        <f>((Scenario[[#This Row],[Electricity GHG 
kg CO2e]])*(1-R$3))+(Scenario[[#This Row],[Non-Electric GHG 
kg CO2e]]*(1-Q$3))+(((Scenario[[#This Row],[Non-Electric Vehicle Miles]]*Q$3)*Scenario[[#This Row],[Typical kWh per Vehicle Mile]]*(Scenario[[#This Row],[eGRID Subregion Electricity Emissions Rate 
kg CO2 per kWh]]))*(1-R$3))</f>
        <v>124663.98928392163</v>
      </c>
      <c r="S1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129055.13705915396</v>
      </c>
      <c r="T158" s="1">
        <f>Scenario[[#This Row],[Transportation Efficiency Emissions Savings 
kg CO2e]]*(1+S$3)</f>
        <v>15916.922087097782</v>
      </c>
      <c r="U158" s="1">
        <f>Scenario[[#This Row],[Land Use Efficiency Emissions Savings 
kg CO2e]]*(1+S$3)</f>
        <v>79233.036800530652</v>
      </c>
    </row>
    <row r="159" spans="1:21" x14ac:dyDescent="0.25">
      <c r="A159" t="s">
        <v>632</v>
      </c>
      <c r="B159" t="s">
        <v>633</v>
      </c>
      <c r="C159" t="s">
        <v>50</v>
      </c>
      <c r="D159" t="s">
        <v>38</v>
      </c>
      <c r="E159" s="1">
        <v>3695258.7846846115</v>
      </c>
      <c r="F159" s="1">
        <v>1026205.8934470777</v>
      </c>
      <c r="G159" s="1">
        <v>5108362.588915538</v>
      </c>
      <c r="H159" s="1">
        <v>6132234</v>
      </c>
      <c r="I159" s="1">
        <v>37.151515151515149</v>
      </c>
      <c r="J159" s="2">
        <v>0.15681883205599242</v>
      </c>
      <c r="K159" s="1">
        <v>1091569</v>
      </c>
      <c r="L159" s="1">
        <v>1091569</v>
      </c>
      <c r="M159" s="1">
        <v>3695258.7846846115</v>
      </c>
      <c r="N159" s="1">
        <v>0</v>
      </c>
      <c r="O159" s="7">
        <v>0.22613756887876005</v>
      </c>
      <c r="P159" s="4">
        <v>2.3391780324537761</v>
      </c>
      <c r="Q159" s="1">
        <f>Scenario[[#This Row],[Electricity GHG 
kg CO2e]]+(Scenario[[#This Row],[Non-Electric GHG 
kg CO2e]]*(1-Q$3))+((Scenario[[#This Row],[Non-Electric Vehicle Miles]]*Q$3)*Scenario[[#This Row],[Typical kWh per Vehicle Mile]]*(Scenario[[#This Row],[eGRID Subregion Electricity Emissions Rate 
kg CO2 per kWh]]))</f>
        <v>2915797.5484732557</v>
      </c>
      <c r="R159" s="1">
        <f>((Scenario[[#This Row],[Electricity GHG 
kg CO2e]])*(1-R$3))+(Scenario[[#This Row],[Non-Electric GHG 
kg CO2e]]*(1-Q$3))+(((Scenario[[#This Row],[Non-Electric Vehicle Miles]]*Q$3)*Scenario[[#This Row],[Typical kWh per Vehicle Mile]]*(Scenario[[#This Row],[eGRID Subregion Electricity Emissions Rate 
kg CO2 per kWh]]))*(1-R$3))</f>
        <v>2879709.1834833063</v>
      </c>
      <c r="S1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3097434.8510050005</v>
      </c>
      <c r="T159" s="1">
        <f>Scenario[[#This Row],[Transportation Efficiency Emissions Savings 
kg CO2e]]*(1+S$3)</f>
        <v>1282757.3668088471</v>
      </c>
      <c r="U159" s="1">
        <f>Scenario[[#This Row],[Land Use Efficiency Emissions Savings 
kg CO2e]]*(1+S$3)</f>
        <v>6385453.2361444226</v>
      </c>
    </row>
    <row r="160" spans="1:21" x14ac:dyDescent="0.25">
      <c r="A160" t="s">
        <v>782</v>
      </c>
      <c r="B160" t="s">
        <v>783</v>
      </c>
      <c r="C160" t="s">
        <v>50</v>
      </c>
      <c r="D160" t="s">
        <v>1730</v>
      </c>
      <c r="E160" s="1">
        <v>394750.68459999998</v>
      </c>
      <c r="F160" s="1">
        <v>50671.417186691571</v>
      </c>
      <c r="G160" s="1">
        <v>252151.39711654754</v>
      </c>
      <c r="H160" s="1">
        <v>302794</v>
      </c>
      <c r="I160" s="1">
        <v>16.076923076923077</v>
      </c>
      <c r="J160" s="2">
        <v>8.0799309107469949E-2</v>
      </c>
      <c r="K160" s="1">
        <v>388628</v>
      </c>
      <c r="L160" s="1">
        <v>388628</v>
      </c>
      <c r="M160" s="1">
        <v>394750.68459999998</v>
      </c>
      <c r="N160" s="1">
        <v>0</v>
      </c>
      <c r="O160" s="7">
        <v>0.22613756887876005</v>
      </c>
      <c r="P160" s="4">
        <v>1.0539153772593934</v>
      </c>
      <c r="Q160" s="1">
        <f>Scenario[[#This Row],[Electricity GHG 
kg CO2e]]+(Scenario[[#This Row],[Non-Electric GHG 
kg CO2e]]*(1-Q$3))+((Scenario[[#This Row],[Non-Electric Vehicle Miles]]*Q$3)*Scenario[[#This Row],[Typical kWh per Vehicle Mile]]*(Scenario[[#This Row],[eGRID Subregion Electricity Emissions Rate 
kg CO2 per kWh]]))</f>
        <v>319218.42777629703</v>
      </c>
      <c r="R160" s="1">
        <f>((Scenario[[#This Row],[Electricity GHG 
kg CO2e]])*(1-R$3))+(Scenario[[#This Row],[Non-Electric GHG 
kg CO2e]]*(1-Q$3))+(((Scenario[[#This Row],[Non-Electric Vehicle Miles]]*Q$3)*Scenario[[#This Row],[Typical kWh per Vehicle Mile]]*(Scenario[[#This Row],[eGRID Subregion Electricity Emissions Rate 
kg CO2 per kWh]]))*(1-R$3))</f>
        <v>313429.57419472275</v>
      </c>
      <c r="S1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321024.44203104946</v>
      </c>
      <c r="T160" s="1">
        <f>Scenario[[#This Row],[Transportation Efficiency Emissions Savings 
kg CO2e]]*(1+S$3)</f>
        <v>63339.271483364464</v>
      </c>
      <c r="U160" s="1">
        <f>Scenario[[#This Row],[Land Use Efficiency Emissions Savings 
kg CO2e]]*(1+S$3)</f>
        <v>315189.24639568443</v>
      </c>
    </row>
    <row r="161" spans="1:21" x14ac:dyDescent="0.25">
      <c r="A161" t="s">
        <v>782</v>
      </c>
      <c r="B161" t="s">
        <v>783</v>
      </c>
      <c r="C161" t="s">
        <v>50</v>
      </c>
      <c r="D161" t="s">
        <v>38</v>
      </c>
      <c r="E161" s="1">
        <v>484677.51997746498</v>
      </c>
      <c r="F161" s="1">
        <v>460051.69960688846</v>
      </c>
      <c r="G161" s="1">
        <v>2289311.9088089429</v>
      </c>
      <c r="H161" s="1">
        <v>2749102</v>
      </c>
      <c r="I161" s="1">
        <v>27.173913043478262</v>
      </c>
      <c r="J161" s="2">
        <v>0.15047216932161289</v>
      </c>
      <c r="K161" s="1">
        <v>656767</v>
      </c>
      <c r="L161" s="1">
        <v>656767</v>
      </c>
      <c r="M161" s="1">
        <v>484677.51997746498</v>
      </c>
      <c r="N161" s="1">
        <v>0</v>
      </c>
      <c r="O161" s="7">
        <v>0.22613756887876005</v>
      </c>
      <c r="P161" s="4">
        <v>2.3391780324537761</v>
      </c>
      <c r="Q161" s="1">
        <f>Scenario[[#This Row],[Electricity GHG 
kg CO2e]]+(Scenario[[#This Row],[Non-Electric GHG 
kg CO2e]]*(1-Q$3))+((Scenario[[#This Row],[Non-Electric Vehicle Miles]]*Q$3)*Scenario[[#This Row],[Typical kWh per Vehicle Mile]]*(Scenario[[#This Row],[eGRID Subregion Electricity Emissions Rate 
kg CO2 per kWh]]))</f>
        <v>450361.64062063617</v>
      </c>
      <c r="R161" s="1">
        <f>((Scenario[[#This Row],[Electricity GHG 
kg CO2e]])*(1-R$3))+(Scenario[[#This Row],[Non-Electric GHG 
kg CO2e]]*(1-Q$3))+(((Scenario[[#This Row],[Non-Electric Vehicle Miles]]*Q$3)*Scenario[[#This Row],[Typical kWh per Vehicle Mile]]*(Scenario[[#This Row],[eGRID Subregion Electricity Emissions Rate 
kg CO2 per kWh]]))*(1-R$3))</f>
        <v>428648.26546125178</v>
      </c>
      <c r="S1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461662.28655445448</v>
      </c>
      <c r="T161" s="1">
        <f>Scenario[[#This Row],[Transportation Efficiency Emissions Savings 
kg CO2e]]*(1+S$3)</f>
        <v>575064.62450861058</v>
      </c>
      <c r="U161" s="1">
        <f>Scenario[[#This Row],[Land Use Efficiency Emissions Savings 
kg CO2e]]*(1+S$3)</f>
        <v>2861639.8860111786</v>
      </c>
    </row>
    <row r="162" spans="1:21" x14ac:dyDescent="0.25">
      <c r="A162" t="s">
        <v>1002</v>
      </c>
      <c r="B162" t="s">
        <v>1003</v>
      </c>
      <c r="C162" t="s">
        <v>50</v>
      </c>
      <c r="D162" t="s">
        <v>1730</v>
      </c>
      <c r="E162" s="1">
        <v>150001.681965</v>
      </c>
      <c r="F162" s="1">
        <v>9176.4274108213267</v>
      </c>
      <c r="G162" s="1">
        <v>46547.289621900185</v>
      </c>
      <c r="H162" s="1">
        <v>54835</v>
      </c>
      <c r="I162" s="1">
        <v>10</v>
      </c>
      <c r="J162" s="2">
        <v>8.3639663824529822E-2</v>
      </c>
      <c r="K162" s="1">
        <v>78162</v>
      </c>
      <c r="L162" s="1">
        <v>78162</v>
      </c>
      <c r="M162" s="1">
        <v>150001.681965</v>
      </c>
      <c r="N162" s="1">
        <v>0</v>
      </c>
      <c r="O162" s="7">
        <v>0.22613756887876005</v>
      </c>
      <c r="P162" s="4">
        <v>1.0539153772593934</v>
      </c>
      <c r="Q162" s="1">
        <f>Scenario[[#This Row],[Electricity GHG 
kg CO2e]]+(Scenario[[#This Row],[Non-Electric GHG 
kg CO2e]]*(1-Q$3))+((Scenario[[#This Row],[Non-Electric Vehicle Miles]]*Q$3)*Scenario[[#This Row],[Typical kWh per Vehicle Mile]]*(Scenario[[#This Row],[eGRID Subregion Electricity Emissions Rate 
kg CO2 per kWh]]))</f>
        <v>117158.34612686821</v>
      </c>
      <c r="R162" s="1">
        <f>((Scenario[[#This Row],[Electricity GHG 
kg CO2e]])*(1-R$3))+(Scenario[[#This Row],[Non-Electric GHG 
kg CO2e]]*(1-Q$3))+(((Scenario[[#This Row],[Non-Electric Vehicle Miles]]*Q$3)*Scenario[[#This Row],[Typical kWh per Vehicle Mile]]*(Scenario[[#This Row],[eGRID Subregion Electricity Emissions Rate 
kg CO2 per kWh]]))*(1-R$3))</f>
        <v>115994.07496358866</v>
      </c>
      <c r="S1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120062.89043698263</v>
      </c>
      <c r="T162" s="1">
        <f>Scenario[[#This Row],[Transportation Efficiency Emissions Savings 
kg CO2e]]*(1+S$3)</f>
        <v>11470.534263526659</v>
      </c>
      <c r="U162" s="1">
        <f>Scenario[[#This Row],[Land Use Efficiency Emissions Savings 
kg CO2e]]*(1+S$3)</f>
        <v>58184.112027375231</v>
      </c>
    </row>
    <row r="163" spans="1:21" x14ac:dyDescent="0.25">
      <c r="A163" t="s">
        <v>1002</v>
      </c>
      <c r="B163" t="s">
        <v>1003</v>
      </c>
      <c r="C163" t="s">
        <v>50</v>
      </c>
      <c r="D163" t="s">
        <v>38</v>
      </c>
      <c r="E163" s="1">
        <v>609919.1029837</v>
      </c>
      <c r="F163" s="1">
        <v>149272.6192035235</v>
      </c>
      <c r="G163" s="1">
        <v>757183.10924492287</v>
      </c>
      <c r="H163" s="1">
        <v>891999</v>
      </c>
      <c r="I163" s="1">
        <v>31.285714285714285</v>
      </c>
      <c r="J163" s="2">
        <v>0.12111527508376486</v>
      </c>
      <c r="K163" s="1">
        <v>266221</v>
      </c>
      <c r="L163" s="1">
        <v>266221</v>
      </c>
      <c r="M163" s="1">
        <v>609919.1029837</v>
      </c>
      <c r="N163" s="1">
        <v>0</v>
      </c>
      <c r="O163" s="7">
        <v>0.22613756887876005</v>
      </c>
      <c r="P163" s="4">
        <v>2.3391780324537761</v>
      </c>
      <c r="Q163" s="1">
        <f>Scenario[[#This Row],[Electricity GHG 
kg CO2e]]+(Scenario[[#This Row],[Non-Electric GHG 
kg CO2e]]*(1-Q$3))+((Scenario[[#This Row],[Non-Electric Vehicle Miles]]*Q$3)*Scenario[[#This Row],[Typical kWh per Vehicle Mile]]*(Scenario[[#This Row],[eGRID Subregion Electricity Emissions Rate 
kg CO2 per kWh]]))</f>
        <v>492645.45938696311</v>
      </c>
      <c r="R163" s="1">
        <f>((Scenario[[#This Row],[Electricity GHG 
kg CO2e]])*(1-R$3))+(Scenario[[#This Row],[Non-Electric GHG 
kg CO2e]]*(1-Q$3))+(((Scenario[[#This Row],[Non-Electric Vehicle Miles]]*Q$3)*Scenario[[#This Row],[Typical kWh per Vehicle Mile]]*(Scenario[[#This Row],[eGRID Subregion Electricity Emissions Rate 
kg CO2 per kWh]]))*(1-R$3))</f>
        <v>483843.92634966609</v>
      </c>
      <c r="S1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509752.96389390016</v>
      </c>
      <c r="T163" s="1">
        <f>Scenario[[#This Row],[Transportation Efficiency Emissions Savings 
kg CO2e]]*(1+S$3)</f>
        <v>186590.77400440437</v>
      </c>
      <c r="U163" s="1">
        <f>Scenario[[#This Row],[Land Use Efficiency Emissions Savings 
kg CO2e]]*(1+S$3)</f>
        <v>946478.88655615365</v>
      </c>
    </row>
    <row r="164" spans="1:21" x14ac:dyDescent="0.25">
      <c r="A164" t="s">
        <v>1704</v>
      </c>
      <c r="B164" t="s">
        <v>1705</v>
      </c>
      <c r="C164" t="s">
        <v>50</v>
      </c>
      <c r="D164" t="s">
        <v>1730</v>
      </c>
      <c r="E164" s="1">
        <v>42225.780070833331</v>
      </c>
      <c r="F164" s="1">
        <v>23862.044803906829</v>
      </c>
      <c r="G164" s="1">
        <v>118704.93001453279</v>
      </c>
      <c r="H164" s="1">
        <v>142590.92000000001</v>
      </c>
      <c r="I164" s="1">
        <v>20</v>
      </c>
      <c r="J164" s="2">
        <v>0.32799125914339611</v>
      </c>
      <c r="K164" s="1">
        <v>31471</v>
      </c>
      <c r="L164" s="1">
        <v>31471</v>
      </c>
      <c r="M164" s="1">
        <v>42225.780070833331</v>
      </c>
      <c r="N164" s="1">
        <v>0</v>
      </c>
      <c r="O164" s="7">
        <v>0.22613756887876005</v>
      </c>
      <c r="P164" s="4">
        <v>1.0539153772593934</v>
      </c>
      <c r="Q164" s="1">
        <f>Scenario[[#This Row],[Electricity GHG 
kg CO2e]]+(Scenario[[#This Row],[Non-Electric GHG 
kg CO2e]]*(1-Q$3))+((Scenario[[#This Row],[Non-Electric Vehicle Miles]]*Q$3)*Scenario[[#This Row],[Typical kWh per Vehicle Mile]]*(Scenario[[#This Row],[eGRID Subregion Electricity Emissions Rate 
kg CO2 per kWh]]))</f>
        <v>33544.454818718041</v>
      </c>
      <c r="R164" s="1">
        <f>((Scenario[[#This Row],[Electricity GHG 
kg CO2e]])*(1-R$3))+(Scenario[[#This Row],[Non-Electric GHG 
kg CO2e]]*(1-Q$3))+(((Scenario[[#This Row],[Non-Electric Vehicle Miles]]*Q$3)*Scenario[[#This Row],[Typical kWh per Vehicle Mile]]*(Scenario[[#This Row],[eGRID Subregion Electricity Emissions Rate 
kg CO2 per kWh]]))*(1-R$3))</f>
        <v>33075.674877319783</v>
      </c>
      <c r="S1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36822.212094422764</v>
      </c>
      <c r="T164" s="1">
        <f>Scenario[[#This Row],[Transportation Efficiency Emissions Savings 
kg CO2e]]*(1+S$3)</f>
        <v>29827.556004883536</v>
      </c>
      <c r="U164" s="1">
        <f>Scenario[[#This Row],[Land Use Efficiency Emissions Savings 
kg CO2e]]*(1+S$3)</f>
        <v>148381.16251816598</v>
      </c>
    </row>
    <row r="165" spans="1:21" x14ac:dyDescent="0.25">
      <c r="A165" t="s">
        <v>758</v>
      </c>
      <c r="B165" t="s">
        <v>759</v>
      </c>
      <c r="C165" t="s">
        <v>50</v>
      </c>
      <c r="D165" t="s">
        <v>1730</v>
      </c>
      <c r="E165" s="1">
        <v>168401.25304902045</v>
      </c>
      <c r="F165" s="1">
        <v>37990.503194657314</v>
      </c>
      <c r="G165" s="1">
        <v>199189.52355268761</v>
      </c>
      <c r="H165" s="1">
        <v>227017.46</v>
      </c>
      <c r="I165" s="1">
        <v>12.111111111111111</v>
      </c>
      <c r="J165" s="2">
        <v>0.44114191046177292</v>
      </c>
      <c r="K165" s="1">
        <v>79025</v>
      </c>
      <c r="L165" s="1">
        <v>79025</v>
      </c>
      <c r="M165" s="1">
        <v>168401.25304902045</v>
      </c>
      <c r="N165" s="1">
        <v>0</v>
      </c>
      <c r="O165" s="7">
        <v>0.22613756887876005</v>
      </c>
      <c r="P165" s="4">
        <v>1.0539153772593934</v>
      </c>
      <c r="Q165" s="1">
        <f>Scenario[[#This Row],[Electricity GHG 
kg CO2e]]+(Scenario[[#This Row],[Non-Electric GHG 
kg CO2e]]*(1-Q$3))+((Scenario[[#This Row],[Non-Electric Vehicle Miles]]*Q$3)*Scenario[[#This Row],[Typical kWh per Vehicle Mile]]*(Scenario[[#This Row],[eGRID Subregion Electricity Emissions Rate 
kg CO2 per kWh]]))</f>
        <v>131009.44410744122</v>
      </c>
      <c r="R165" s="1">
        <f>((Scenario[[#This Row],[Electricity GHG 
kg CO2e]])*(1-R$3))+(Scenario[[#This Row],[Non-Electric GHG 
kg CO2e]]*(1-Q$3))+(((Scenario[[#This Row],[Non-Electric Vehicle Miles]]*Q$3)*Scenario[[#This Row],[Typical kWh per Vehicle Mile]]*(Scenario[[#This Row],[eGRID Subregion Electricity Emissions Rate 
kg CO2 per kWh]]))*(1-R$3))</f>
        <v>129832.31802727225</v>
      </c>
      <c r="S1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145230.29205013529</v>
      </c>
      <c r="T165" s="1">
        <f>Scenario[[#This Row],[Transportation Efficiency Emissions Savings 
kg CO2e]]*(1+S$3)</f>
        <v>47488.128993321647</v>
      </c>
      <c r="U165" s="1">
        <f>Scenario[[#This Row],[Land Use Efficiency Emissions Savings 
kg CO2e]]*(1+S$3)</f>
        <v>248986.90444085951</v>
      </c>
    </row>
    <row r="166" spans="1:21" x14ac:dyDescent="0.25">
      <c r="A166" t="s">
        <v>758</v>
      </c>
      <c r="B166" t="s">
        <v>759</v>
      </c>
      <c r="C166" t="s">
        <v>50</v>
      </c>
      <c r="D166" t="s">
        <v>38</v>
      </c>
      <c r="E166" s="1">
        <v>2370763.5430029919</v>
      </c>
      <c r="F166" s="1">
        <v>430901.85042024928</v>
      </c>
      <c r="G166" s="1">
        <v>2259278.6898187632</v>
      </c>
      <c r="H166" s="1">
        <v>2574913.08</v>
      </c>
      <c r="I166" s="1">
        <v>29.304347826086957</v>
      </c>
      <c r="J166" s="2">
        <v>0.12550287843283575</v>
      </c>
      <c r="K166" s="1">
        <v>731945</v>
      </c>
      <c r="L166" s="1">
        <v>730895</v>
      </c>
      <c r="M166" s="1">
        <v>2370723.4059092547</v>
      </c>
      <c r="N166" s="1">
        <v>40.13709373723789</v>
      </c>
      <c r="O166" s="7">
        <v>0.22613756887876005</v>
      </c>
      <c r="P166" s="4">
        <v>2.3391780324537761</v>
      </c>
      <c r="Q166" s="1">
        <f>Scenario[[#This Row],[Electricity GHG 
kg CO2e]]+(Scenario[[#This Row],[Non-Electric GHG 
kg CO2e]]*(1-Q$3))+((Scenario[[#This Row],[Non-Electric Vehicle Miles]]*Q$3)*Scenario[[#This Row],[Typical kWh per Vehicle Mile]]*(Scenario[[#This Row],[eGRID Subregion Electricity Emissions Rate 
kg CO2 per kWh]]))</f>
        <v>1874739.1760148089</v>
      </c>
      <c r="R166" s="1">
        <f>((Scenario[[#This Row],[Electricity GHG 
kg CO2e]])*(1-R$3))+(Scenario[[#This Row],[Non-Electric GHG 
kg CO2e]]*(1-Q$3))+(((Scenario[[#This Row],[Non-Electric Vehicle Miles]]*Q$3)*Scenario[[#This Row],[Typical kWh per Vehicle Mile]]*(Scenario[[#This Row],[eGRID Subregion Electricity Emissions Rate 
kg CO2 per kWh]]))*(1-R$3))</f>
        <v>1850565.0206190918</v>
      </c>
      <c r="S1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1961642.6027307578</v>
      </c>
      <c r="T166" s="1">
        <f>Scenario[[#This Row],[Transportation Efficiency Emissions Savings 
kg CO2e]]*(1+S$3)</f>
        <v>538627.31302531157</v>
      </c>
      <c r="U166" s="1">
        <f>Scenario[[#This Row],[Land Use Efficiency Emissions Savings 
kg CO2e]]*(1+S$3)</f>
        <v>2824098.3622734537</v>
      </c>
    </row>
    <row r="167" spans="1:21" x14ac:dyDescent="0.25">
      <c r="A167" t="s">
        <v>883</v>
      </c>
      <c r="B167" t="s">
        <v>884</v>
      </c>
      <c r="C167" t="s">
        <v>50</v>
      </c>
      <c r="D167" t="s">
        <v>1730</v>
      </c>
      <c r="E167" s="1">
        <v>210042.42222304389</v>
      </c>
      <c r="F167" s="1">
        <v>10297.981464023196</v>
      </c>
      <c r="G167" s="1">
        <v>51236.276290862275</v>
      </c>
      <c r="H167" s="1">
        <v>61537</v>
      </c>
      <c r="I167" s="1">
        <v>11.75</v>
      </c>
      <c r="J167" s="2">
        <v>8.4933856984231809E-2</v>
      </c>
      <c r="K167" s="1">
        <v>89771</v>
      </c>
      <c r="L167" s="1">
        <v>89771</v>
      </c>
      <c r="M167" s="1">
        <v>210042.42222304389</v>
      </c>
      <c r="N167" s="1">
        <v>0</v>
      </c>
      <c r="O167" s="7">
        <v>0.22613756887876005</v>
      </c>
      <c r="P167" s="4">
        <v>1.0539153772593934</v>
      </c>
      <c r="Q167" s="1">
        <f>Scenario[[#This Row],[Electricity GHG 
kg CO2e]]+(Scenario[[#This Row],[Non-Electric GHG 
kg CO2e]]*(1-Q$3))+((Scenario[[#This Row],[Non-Electric Vehicle Miles]]*Q$3)*Scenario[[#This Row],[Typical kWh per Vehicle Mile]]*(Scenario[[#This Row],[eGRID Subregion Electricity Emissions Rate 
kg CO2 per kWh]]))</f>
        <v>162880.5941601193</v>
      </c>
      <c r="R167" s="1">
        <f>((Scenario[[#This Row],[Electricity GHG 
kg CO2e]])*(1-R$3))+(Scenario[[#This Row],[Non-Electric GHG 
kg CO2e]]*(1-Q$3))+(((Scenario[[#This Row],[Non-Electric Vehicle Miles]]*Q$3)*Scenario[[#This Row],[Typical kWh per Vehicle Mile]]*(Scenario[[#This Row],[eGRID Subregion Electricity Emissions Rate 
kg CO2 per kWh]]))*(1-R$3))</f>
        <v>161543.39978691019</v>
      </c>
      <c r="S1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166255.57698515104</v>
      </c>
      <c r="T167" s="1">
        <f>Scenario[[#This Row],[Transportation Efficiency Emissions Savings 
kg CO2e]]*(1+S$3)</f>
        <v>12872.476830028994</v>
      </c>
      <c r="U167" s="1">
        <f>Scenario[[#This Row],[Land Use Efficiency Emissions Savings 
kg CO2e]]*(1+S$3)</f>
        <v>64045.345363577842</v>
      </c>
    </row>
    <row r="168" spans="1:21" x14ac:dyDescent="0.25">
      <c r="A168" t="s">
        <v>883</v>
      </c>
      <c r="B168" t="s">
        <v>884</v>
      </c>
      <c r="C168" t="s">
        <v>50</v>
      </c>
      <c r="D168" t="s">
        <v>38</v>
      </c>
      <c r="E168" s="1">
        <v>1326757.2218126259</v>
      </c>
      <c r="F168" s="1">
        <v>241878.14252472483</v>
      </c>
      <c r="G168" s="1">
        <v>1203433.4478473333</v>
      </c>
      <c r="H168" s="1">
        <v>1445376</v>
      </c>
      <c r="I168" s="1">
        <v>30</v>
      </c>
      <c r="J168" s="2">
        <v>0.12453299351993775</v>
      </c>
      <c r="K168" s="1">
        <v>474987</v>
      </c>
      <c r="L168" s="1">
        <v>474987</v>
      </c>
      <c r="M168" s="1">
        <v>1326757.2218126259</v>
      </c>
      <c r="N168" s="1">
        <v>0</v>
      </c>
      <c r="O168" s="7">
        <v>0.22613756887876005</v>
      </c>
      <c r="P168" s="4">
        <v>2.3391780324537761</v>
      </c>
      <c r="Q168" s="1">
        <f>Scenario[[#This Row],[Electricity GHG 
kg CO2e]]+(Scenario[[#This Row],[Non-Electric GHG 
kg CO2e]]*(1-Q$3))+((Scenario[[#This Row],[Non-Electric Vehicle Miles]]*Q$3)*Scenario[[#This Row],[Typical kWh per Vehicle Mile]]*(Scenario[[#This Row],[eGRID Subregion Electricity Emissions Rate 
kg CO2 per kWh]]))</f>
        <v>1057882.1011576124</v>
      </c>
      <c r="R168" s="1">
        <f>((Scenario[[#This Row],[Electricity GHG 
kg CO2e]])*(1-R$3))+(Scenario[[#This Row],[Non-Electric GHG 
kg CO2e]]*(1-Q$3))+(((Scenario[[#This Row],[Non-Electric Vehicle Miles]]*Q$3)*Scenario[[#This Row],[Typical kWh per Vehicle Mile]]*(Scenario[[#This Row],[eGRID Subregion Electricity Emissions Rate 
kg CO2 per kWh]]))*(1-R$3))</f>
        <v>1042178.5549580767</v>
      </c>
      <c r="S1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1095034.0320922257</v>
      </c>
      <c r="T168" s="1">
        <f>Scenario[[#This Row],[Transportation Efficiency Emissions Savings 
kg CO2e]]*(1+S$3)</f>
        <v>302347.67815590603</v>
      </c>
      <c r="U168" s="1">
        <f>Scenario[[#This Row],[Land Use Efficiency Emissions Savings 
kg CO2e]]*(1+S$3)</f>
        <v>1504291.8098091665</v>
      </c>
    </row>
    <row r="169" spans="1:21" x14ac:dyDescent="0.25">
      <c r="A169" t="s">
        <v>1647</v>
      </c>
      <c r="B169" t="s">
        <v>186</v>
      </c>
      <c r="C169" t="s">
        <v>50</v>
      </c>
      <c r="D169" t="s">
        <v>1730</v>
      </c>
      <c r="E169" s="1">
        <v>1141027.7395416081</v>
      </c>
      <c r="F169" s="1">
        <v>195990.65039307383</v>
      </c>
      <c r="G169" s="1">
        <v>975746.59577182261</v>
      </c>
      <c r="H169" s="1">
        <v>1171169</v>
      </c>
      <c r="I169" s="1">
        <v>15.76923076923077</v>
      </c>
      <c r="J169" s="2">
        <v>0.12074082917860066</v>
      </c>
      <c r="K169" s="1">
        <v>672883</v>
      </c>
      <c r="L169" s="1">
        <v>672883</v>
      </c>
      <c r="M169" s="1">
        <v>1141027.7395416081</v>
      </c>
      <c r="N169" s="1">
        <v>0</v>
      </c>
      <c r="O169" s="7">
        <v>0.22613756887876005</v>
      </c>
      <c r="P169" s="4">
        <v>1.0539153772593934</v>
      </c>
      <c r="Q169" s="1">
        <f>Scenario[[#This Row],[Electricity GHG 
kg CO2e]]+(Scenario[[#This Row],[Non-Electric GHG 
kg CO2e]]*(1-Q$3))+((Scenario[[#This Row],[Non-Electric Vehicle Miles]]*Q$3)*Scenario[[#This Row],[Typical kWh per Vehicle Mile]]*(Scenario[[#This Row],[eGRID Subregion Electricity Emissions Rate 
kg CO2 per kWh]]))</f>
        <v>895862.83265758981</v>
      </c>
      <c r="R169" s="1">
        <f>((Scenario[[#This Row],[Electricity GHG 
kg CO2e]])*(1-R$3))+(Scenario[[#This Row],[Non-Electric GHG 
kg CO2e]]*(1-Q$3))+(((Scenario[[#This Row],[Non-Electric Vehicle Miles]]*Q$3)*Scenario[[#This Row],[Typical kWh per Vehicle Mile]]*(Scenario[[#This Row],[eGRID Subregion Electricity Emissions Rate 
kg CO2 per kWh]]))*(1-R$3))</f>
        <v>885839.82565724396</v>
      </c>
      <c r="S1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934726.97447254439</v>
      </c>
      <c r="T169" s="1">
        <f>Scenario[[#This Row],[Transportation Efficiency Emissions Savings 
kg CO2e]]*(1+S$3)</f>
        <v>244988.31299134227</v>
      </c>
      <c r="U169" s="1">
        <f>Scenario[[#This Row],[Land Use Efficiency Emissions Savings 
kg CO2e]]*(1+S$3)</f>
        <v>1219683.2447147784</v>
      </c>
    </row>
    <row r="170" spans="1:21" x14ac:dyDescent="0.25">
      <c r="A170" t="s">
        <v>1706</v>
      </c>
      <c r="B170" t="s">
        <v>1707</v>
      </c>
      <c r="C170" t="s">
        <v>50</v>
      </c>
      <c r="D170" t="s">
        <v>1730</v>
      </c>
      <c r="E170" s="1">
        <v>260962.06287180001</v>
      </c>
      <c r="F170" s="1">
        <v>73393.705694130826</v>
      </c>
      <c r="G170" s="1">
        <v>365118.53215380776</v>
      </c>
      <c r="H170" s="1">
        <v>438574.15</v>
      </c>
      <c r="I170" s="1">
        <v>17.600000000000001</v>
      </c>
      <c r="J170" s="2">
        <v>0.15691760102425359</v>
      </c>
      <c r="K170" s="1">
        <v>159881</v>
      </c>
      <c r="L170" s="1">
        <v>159881</v>
      </c>
      <c r="M170" s="1">
        <v>260962.06287180001</v>
      </c>
      <c r="N170" s="1">
        <v>0</v>
      </c>
      <c r="O170" s="7">
        <v>0.22613756887876005</v>
      </c>
      <c r="P170" s="4">
        <v>1.0539153772593934</v>
      </c>
      <c r="Q170" s="1">
        <f>Scenario[[#This Row],[Electricity GHG 
kg CO2e]]+(Scenario[[#This Row],[Non-Electric GHG 
kg CO2e]]*(1-Q$3))+((Scenario[[#This Row],[Non-Electric Vehicle Miles]]*Q$3)*Scenario[[#This Row],[Typical kWh per Vehicle Mile]]*(Scenario[[#This Row],[eGRID Subregion Electricity Emissions Rate 
kg CO2 per kWh]]))</f>
        <v>205247.65128917401</v>
      </c>
      <c r="R170" s="1">
        <f>((Scenario[[#This Row],[Electricity GHG 
kg CO2e]])*(1-R$3))+(Scenario[[#This Row],[Non-Electric GHG 
kg CO2e]]*(1-Q$3))+(((Scenario[[#This Row],[Non-Electric Vehicle Miles]]*Q$3)*Scenario[[#This Row],[Typical kWh per Vehicle Mile]]*(Scenario[[#This Row],[eGRID Subregion Electricity Emissions Rate 
kg CO2 per kWh]]))*(1-R$3))</f>
        <v>202866.12525534301</v>
      </c>
      <c r="S1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218675.43997571876</v>
      </c>
      <c r="T170" s="1">
        <f>Scenario[[#This Row],[Transportation Efficiency Emissions Savings 
kg CO2e]]*(1+S$3)</f>
        <v>91742.132117663539</v>
      </c>
      <c r="U170" s="1">
        <f>Scenario[[#This Row],[Land Use Efficiency Emissions Savings 
kg CO2e]]*(1+S$3)</f>
        <v>456398.16519225971</v>
      </c>
    </row>
    <row r="171" spans="1:21" x14ac:dyDescent="0.25">
      <c r="A171" t="s">
        <v>777</v>
      </c>
      <c r="B171" t="s">
        <v>778</v>
      </c>
      <c r="C171" t="s">
        <v>50</v>
      </c>
      <c r="D171" t="s">
        <v>1730</v>
      </c>
      <c r="E171" s="1">
        <v>339287.05474166665</v>
      </c>
      <c r="F171" s="1">
        <v>84107.426929850524</v>
      </c>
      <c r="G171" s="1">
        <v>418976.22783614811</v>
      </c>
      <c r="H171" s="1">
        <v>502595.46</v>
      </c>
      <c r="I171" s="1">
        <v>17</v>
      </c>
      <c r="J171" s="2">
        <v>0.21062243136584391</v>
      </c>
      <c r="K171" s="1">
        <v>252878</v>
      </c>
      <c r="L171" s="1">
        <v>252878</v>
      </c>
      <c r="M171" s="1">
        <v>339287.05474166665</v>
      </c>
      <c r="N171" s="1">
        <v>0</v>
      </c>
      <c r="O171" s="7">
        <v>0.22613756887876005</v>
      </c>
      <c r="P171" s="4">
        <v>1.0539153772593934</v>
      </c>
      <c r="Q171" s="1">
        <f>Scenario[[#This Row],[Electricity GHG 
kg CO2e]]+(Scenario[[#This Row],[Non-Electric GHG 
kg CO2e]]*(1-Q$3))+((Scenario[[#This Row],[Non-Electric Vehicle Miles]]*Q$3)*Scenario[[#This Row],[Typical kWh per Vehicle Mile]]*(Scenario[[#This Row],[eGRID Subregion Electricity Emissions Rate 
kg CO2 per kWh]]))</f>
        <v>269532.38571748219</v>
      </c>
      <c r="R171" s="1">
        <f>((Scenario[[#This Row],[Electricity GHG 
kg CO2e]])*(1-R$3))+(Scenario[[#This Row],[Non-Electric GHG 
kg CO2e]]*(1-Q$3))+(((Scenario[[#This Row],[Non-Electric Vehicle Miles]]*Q$3)*Scenario[[#This Row],[Typical kWh per Vehicle Mile]]*(Scenario[[#This Row],[eGRID Subregion Electricity Emissions Rate 
kg CO2 per kWh]]))*(1-R$3))</f>
        <v>265765.61205217411</v>
      </c>
      <c r="S1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281301.18884990731</v>
      </c>
      <c r="T171" s="1">
        <f>Scenario[[#This Row],[Transportation Efficiency Emissions Savings 
kg CO2e]]*(1+S$3)</f>
        <v>105134.28366231316</v>
      </c>
      <c r="U171" s="1">
        <f>Scenario[[#This Row],[Land Use Efficiency Emissions Savings 
kg CO2e]]*(1+S$3)</f>
        <v>523720.28479518514</v>
      </c>
    </row>
    <row r="172" spans="1:21" x14ac:dyDescent="0.25">
      <c r="A172" t="s">
        <v>777</v>
      </c>
      <c r="B172" t="s">
        <v>778</v>
      </c>
      <c r="C172" t="s">
        <v>50</v>
      </c>
      <c r="D172" t="s">
        <v>38</v>
      </c>
      <c r="E172" s="1">
        <v>1941961.1757263001</v>
      </c>
      <c r="F172" s="1">
        <v>218188.26011694648</v>
      </c>
      <c r="G172" s="1">
        <v>1086892.0560151653</v>
      </c>
      <c r="H172" s="1">
        <v>1303813.8600000001</v>
      </c>
      <c r="I172" s="1">
        <v>33.962962962962962</v>
      </c>
      <c r="J172" s="2">
        <v>6.624027232296649E-2</v>
      </c>
      <c r="K172" s="1">
        <v>673445</v>
      </c>
      <c r="L172" s="1">
        <v>673445</v>
      </c>
      <c r="M172" s="1">
        <v>1941961.1757263001</v>
      </c>
      <c r="N172" s="1">
        <v>0</v>
      </c>
      <c r="O172" s="7">
        <v>0.22613756887876005</v>
      </c>
      <c r="P172" s="4">
        <v>2.3391780324537761</v>
      </c>
      <c r="Q172" s="1">
        <f>Scenario[[#This Row],[Electricity GHG 
kg CO2e]]+(Scenario[[#This Row],[Non-Electric GHG 
kg CO2e]]*(1-Q$3))+((Scenario[[#This Row],[Non-Electric Vehicle Miles]]*Q$3)*Scenario[[#This Row],[Typical kWh per Vehicle Mile]]*(Scenario[[#This Row],[eGRID Subregion Electricity Emissions Rate 
kg CO2 per kWh]]))</f>
        <v>1545529.9480036644</v>
      </c>
      <c r="R172" s="1">
        <f>((Scenario[[#This Row],[Electricity GHG 
kg CO2e]])*(1-R$3))+(Scenario[[#This Row],[Non-Electric GHG 
kg CO2e]]*(1-Q$3))+(((Scenario[[#This Row],[Non-Electric Vehicle Miles]]*Q$3)*Scenario[[#This Row],[Typical kWh per Vehicle Mile]]*(Scenario[[#This Row],[eGRID Subregion Electricity Emissions Rate 
kg CO2 per kWh]]))*(1-R$3))</f>
        <v>1523265.1814514296</v>
      </c>
      <c r="S1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1566681.5413424922</v>
      </c>
      <c r="T172" s="1">
        <f>Scenario[[#This Row],[Transportation Efficiency Emissions Savings 
kg CO2e]]*(1+S$3)</f>
        <v>272735.32514618308</v>
      </c>
      <c r="U172" s="1">
        <f>Scenario[[#This Row],[Land Use Efficiency Emissions Savings 
kg CO2e]]*(1+S$3)</f>
        <v>1358615.0700189567</v>
      </c>
    </row>
    <row r="173" spans="1:21" x14ac:dyDescent="0.25">
      <c r="A173" t="s">
        <v>881</v>
      </c>
      <c r="B173" t="s">
        <v>543</v>
      </c>
      <c r="C173" t="s">
        <v>50</v>
      </c>
      <c r="D173" t="s">
        <v>38</v>
      </c>
      <c r="E173" s="1">
        <v>1304443.4664211667</v>
      </c>
      <c r="F173" s="1">
        <v>491946.3741150648</v>
      </c>
      <c r="G173" s="1">
        <v>2612770.0381772877</v>
      </c>
      <c r="H173" s="1">
        <v>2939693</v>
      </c>
      <c r="I173" s="1">
        <v>35.9375</v>
      </c>
      <c r="J173" s="2">
        <v>0.21368956826814664</v>
      </c>
      <c r="K173" s="1">
        <v>475923</v>
      </c>
      <c r="L173" s="1">
        <v>475923</v>
      </c>
      <c r="M173" s="1">
        <v>1304443.4664211667</v>
      </c>
      <c r="N173" s="1">
        <v>0</v>
      </c>
      <c r="O173" s="7">
        <v>0.22613756887876005</v>
      </c>
      <c r="P173" s="4">
        <v>2.3391780324537761</v>
      </c>
      <c r="Q173" s="1">
        <f>Scenario[[#This Row],[Electricity GHG 
kg CO2e]]+(Scenario[[#This Row],[Non-Electric GHG 
kg CO2e]]*(1-Q$3))+((Scenario[[#This Row],[Non-Electric Vehicle Miles]]*Q$3)*Scenario[[#This Row],[Typical kWh per Vehicle Mile]]*(Scenario[[#This Row],[eGRID Subregion Electricity Emissions Rate 
kg CO2 per kWh]]))</f>
        <v>1041270.5650058415</v>
      </c>
      <c r="R173" s="1">
        <f>((Scenario[[#This Row],[Electricity GHG 
kg CO2e]])*(1-R$3))+(Scenario[[#This Row],[Non-Electric GHG 
kg CO2e]]*(1-Q$3))+(((Scenario[[#This Row],[Non-Electric Vehicle Miles]]*Q$3)*Scenario[[#This Row],[Typical kWh per Vehicle Mile]]*(Scenario[[#This Row],[eGRID Subregion Electricity Emissions Rate 
kg CO2 per kWh]]))*(1-R$3))</f>
        <v>1025536.07370835</v>
      </c>
      <c r="S1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1113669.0361633594</v>
      </c>
      <c r="T173" s="1">
        <f>Scenario[[#This Row],[Transportation Efficiency Emissions Savings 
kg CO2e]]*(1+S$3)</f>
        <v>614932.96764383104</v>
      </c>
      <c r="U173" s="1">
        <f>Scenario[[#This Row],[Land Use Efficiency Emissions Savings 
kg CO2e]]*(1+S$3)</f>
        <v>3265962.5477216095</v>
      </c>
    </row>
    <row r="174" spans="1:21" x14ac:dyDescent="0.25">
      <c r="A174" t="s">
        <v>2058</v>
      </c>
      <c r="B174" t="s">
        <v>543</v>
      </c>
      <c r="C174" t="s">
        <v>50</v>
      </c>
      <c r="D174" t="s">
        <v>1730</v>
      </c>
      <c r="E174" s="1">
        <v>5.1975733333333336</v>
      </c>
      <c r="F174" s="1">
        <v>0</v>
      </c>
      <c r="G174" s="1">
        <v>0</v>
      </c>
      <c r="H174" s="1">
        <f>Scenario[[#This Row],[Average Seating Capacity]]*Scenario[[#This Row],[Total Transit Vehicle Miles]]*0.21</f>
        <v>26906.879999999997</v>
      </c>
      <c r="I174" s="1">
        <v>28</v>
      </c>
      <c r="J174" s="2" t="s">
        <v>552</v>
      </c>
      <c r="K174" s="1">
        <v>4576</v>
      </c>
      <c r="L174" s="1">
        <v>4576</v>
      </c>
      <c r="M174" s="1">
        <v>5.1975733333333336</v>
      </c>
      <c r="N174" s="1">
        <v>0</v>
      </c>
      <c r="O174" s="7">
        <v>0.22613756887876005</v>
      </c>
      <c r="P174" s="4">
        <v>1.0539153772593934</v>
      </c>
      <c r="Q174" s="1">
        <f>Scenario[[#This Row],[Electricity GHG 
kg CO2e]]+(Scenario[[#This Row],[Non-Electric GHG 
kg CO2e]]*(1-Q$3))+((Scenario[[#This Row],[Non-Electric Vehicle Miles]]*Q$3)*Scenario[[#This Row],[Typical kWh per Vehicle Mile]]*(Scenario[[#This Row],[eGRID Subregion Electricity Emissions Rate 
kg CO2 per kWh]]))</f>
        <v>276.54754123268327</v>
      </c>
      <c r="R174" s="1">
        <f>((Scenario[[#This Row],[Electricity GHG 
kg CO2e]])*(1-R$3))+(Scenario[[#This Row],[Non-Electric GHG 
kg CO2e]]*(1-Q$3))+(((Scenario[[#This Row],[Non-Electric Vehicle Miles]]*Q$3)*Scenario[[#This Row],[Typical kWh per Vehicle Mile]]*(Scenario[[#This Row],[eGRID Subregion Electricity Emissions Rate 
kg CO2 per kWh]]))*(1-R$3))</f>
        <v>208.38520092451242</v>
      </c>
      <c r="S1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230.26564702158623</v>
      </c>
      <c r="T174" s="1">
        <f>Scenario[[#This Row],[Transportation Efficiency Emissions Savings 
kg CO2e]]*(1+S$3)</f>
        <v>0</v>
      </c>
      <c r="U174" s="1">
        <f>Scenario[[#This Row],[Land Use Efficiency Emissions Savings 
kg CO2e]]*(1+S$3)</f>
        <v>0</v>
      </c>
    </row>
    <row r="175" spans="1:21" x14ac:dyDescent="0.25">
      <c r="A175" t="s">
        <v>322</v>
      </c>
      <c r="B175" t="s">
        <v>323</v>
      </c>
      <c r="C175" t="s">
        <v>50</v>
      </c>
      <c r="D175" t="s">
        <v>1730</v>
      </c>
      <c r="E175" s="1">
        <v>1385467.9103035468</v>
      </c>
      <c r="F175" s="1">
        <v>133800.62875458607</v>
      </c>
      <c r="G175" s="1">
        <v>667095.08648128982</v>
      </c>
      <c r="H175" s="1">
        <v>799544</v>
      </c>
      <c r="I175" s="1">
        <v>14</v>
      </c>
      <c r="J175" s="2">
        <v>9.0363232291815476E-2</v>
      </c>
      <c r="K175" s="1">
        <v>688470</v>
      </c>
      <c r="L175" s="1">
        <v>688470</v>
      </c>
      <c r="M175" s="1">
        <v>1385467.9103035468</v>
      </c>
      <c r="N175" s="1">
        <v>0</v>
      </c>
      <c r="O175" s="7">
        <v>0.22613756887876005</v>
      </c>
      <c r="P175" s="4">
        <v>1.0539153772593934</v>
      </c>
      <c r="Q175" s="1">
        <f>Scenario[[#This Row],[Electricity GHG 
kg CO2e]]+(Scenario[[#This Row],[Non-Electric GHG 
kg CO2e]]*(1-Q$3))+((Scenario[[#This Row],[Non-Electric Vehicle Miles]]*Q$3)*Scenario[[#This Row],[Typical kWh per Vehicle Mile]]*(Scenario[[#This Row],[eGRID Subregion Electricity Emissions Rate 
kg CO2 per kWh]]))</f>
        <v>1080121.6726157425</v>
      </c>
      <c r="R175" s="1">
        <f>((Scenario[[#This Row],[Electricity GHG 
kg CO2e]])*(1-R$3))+(Scenario[[#This Row],[Non-Electric GHG 
kg CO2e]]*(1-Q$3))+(((Scenario[[#This Row],[Non-Electric Vehicle Miles]]*Q$3)*Scenario[[#This Row],[Typical kWh per Vehicle Mile]]*(Scenario[[#This Row],[eGRID Subregion Electricity Emissions Rate 
kg CO2 per kWh]]))*(1-R$3))</f>
        <v>1069866.487643722</v>
      </c>
      <c r="S1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1114240.5204886333</v>
      </c>
      <c r="T175" s="1">
        <f>Scenario[[#This Row],[Transportation Efficiency Emissions Savings 
kg CO2e]]*(1+S$3)</f>
        <v>167250.78594323259</v>
      </c>
      <c r="U175" s="1">
        <f>Scenario[[#This Row],[Land Use Efficiency Emissions Savings 
kg CO2e]]*(1+S$3)</f>
        <v>833868.85810161231</v>
      </c>
    </row>
    <row r="176" spans="1:21" x14ac:dyDescent="0.25">
      <c r="A176" t="s">
        <v>322</v>
      </c>
      <c r="B176" t="s">
        <v>323</v>
      </c>
      <c r="C176" t="s">
        <v>50</v>
      </c>
      <c r="D176" t="s">
        <v>38</v>
      </c>
      <c r="E176" s="1">
        <v>12215885.173156802</v>
      </c>
      <c r="F176" s="1">
        <v>3399843.5129566509</v>
      </c>
      <c r="G176" s="1">
        <v>16950734.263428733</v>
      </c>
      <c r="H176" s="1">
        <v>20316231</v>
      </c>
      <c r="I176" s="1">
        <v>46.380434782608695</v>
      </c>
      <c r="J176" s="2">
        <v>0.15036146020762184</v>
      </c>
      <c r="K176" s="1">
        <v>3500222</v>
      </c>
      <c r="L176" s="1">
        <v>3500222</v>
      </c>
      <c r="M176" s="1">
        <v>12215885.173156802</v>
      </c>
      <c r="N176" s="1">
        <v>0</v>
      </c>
      <c r="O176" s="7">
        <v>0.22613756887876005</v>
      </c>
      <c r="P176" s="4">
        <v>2.3391780324537761</v>
      </c>
      <c r="Q176" s="1">
        <f>Scenario[[#This Row],[Electricity GHG 
kg CO2e]]+(Scenario[[#This Row],[Non-Electric GHG 
kg CO2e]]*(1-Q$3))+((Scenario[[#This Row],[Non-Electric Vehicle Miles]]*Q$3)*Scenario[[#This Row],[Typical kWh per Vehicle Mile]]*(Scenario[[#This Row],[eGRID Subregion Electricity Emissions Rate 
kg CO2 per kWh]]))</f>
        <v>9624797.2672919445</v>
      </c>
      <c r="R176" s="1">
        <f>((Scenario[[#This Row],[Electricity GHG 
kg CO2e]])*(1-R$3))+(Scenario[[#This Row],[Non-Electric GHG 
kg CO2e]]*(1-Q$3))+(((Scenario[[#This Row],[Non-Electric Vehicle Miles]]*Q$3)*Scenario[[#This Row],[Typical kWh per Vehicle Mile]]*(Scenario[[#This Row],[eGRID Subregion Electricity Emissions Rate 
kg CO2 per kWh]]))*(1-R$3))</f>
        <v>9509076.4204358589</v>
      </c>
      <c r="S1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10104082.055155927</v>
      </c>
      <c r="T176" s="1">
        <f>Scenario[[#This Row],[Transportation Efficiency Emissions Savings 
kg CO2e]]*(1+S$3)</f>
        <v>4249804.3911958132</v>
      </c>
      <c r="U176" s="1">
        <f>Scenario[[#This Row],[Land Use Efficiency Emissions Savings 
kg CO2e]]*(1+S$3)</f>
        <v>21188417.829285916</v>
      </c>
    </row>
    <row r="177" spans="1:21" x14ac:dyDescent="0.25">
      <c r="A177" t="s">
        <v>1708</v>
      </c>
      <c r="B177" t="s">
        <v>1709</v>
      </c>
      <c r="C177" t="s">
        <v>50</v>
      </c>
      <c r="D177" t="s">
        <v>1730</v>
      </c>
      <c r="E177" s="1">
        <v>29160.504729999997</v>
      </c>
      <c r="F177" s="1">
        <v>18944.113953703258</v>
      </c>
      <c r="G177" s="1">
        <v>94239.725132328633</v>
      </c>
      <c r="H177" s="1">
        <v>113203.15</v>
      </c>
      <c r="I177" s="1">
        <v>16</v>
      </c>
      <c r="J177" s="2">
        <v>0.53738393399665807</v>
      </c>
      <c r="K177" s="1">
        <v>21732</v>
      </c>
      <c r="L177" s="1">
        <v>21732</v>
      </c>
      <c r="M177" s="1">
        <v>29160.504729999997</v>
      </c>
      <c r="N177" s="1">
        <v>0</v>
      </c>
      <c r="O177" s="7">
        <v>0.22613756887876005</v>
      </c>
      <c r="P177" s="4">
        <v>1.0539153772593934</v>
      </c>
      <c r="Q177" s="1">
        <f>Scenario[[#This Row],[Electricity GHG 
kg CO2e]]+(Scenario[[#This Row],[Non-Electric GHG 
kg CO2e]]*(1-Q$3))+((Scenario[[#This Row],[Non-Electric Vehicle Miles]]*Q$3)*Scenario[[#This Row],[Typical kWh per Vehicle Mile]]*(Scenario[[#This Row],[eGRID Subregion Electricity Emissions Rate 
kg CO2 per kWh]]))</f>
        <v>23165.224683494023</v>
      </c>
      <c r="R177" s="1">
        <f>((Scenario[[#This Row],[Electricity GHG 
kg CO2e]])*(1-R$3))+(Scenario[[#This Row],[Non-Electric GHG 
kg CO2e]]*(1-Q$3))+(((Scenario[[#This Row],[Non-Electric Vehicle Miles]]*Q$3)*Scenario[[#This Row],[Typical kWh per Vehicle Mile]]*(Scenario[[#This Row],[eGRID Subregion Electricity Emissions Rate 
kg CO2 per kWh]]))*(1-R$3))</f>
        <v>22841.513149495517</v>
      </c>
      <c r="S1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26559.721378272945</v>
      </c>
      <c r="T177" s="1">
        <f>Scenario[[#This Row],[Transportation Efficiency Emissions Savings 
kg CO2e]]*(1+S$3)</f>
        <v>23680.142442129072</v>
      </c>
      <c r="U177" s="1">
        <f>Scenario[[#This Row],[Land Use Efficiency Emissions Savings 
kg CO2e]]*(1+S$3)</f>
        <v>117799.65641541079</v>
      </c>
    </row>
    <row r="178" spans="1:21" x14ac:dyDescent="0.25">
      <c r="A178" t="s">
        <v>708</v>
      </c>
      <c r="B178" t="s">
        <v>709</v>
      </c>
      <c r="C178" t="s">
        <v>50</v>
      </c>
      <c r="D178" t="s">
        <v>1730</v>
      </c>
      <c r="E178" s="1">
        <v>253331.76875083332</v>
      </c>
      <c r="F178" s="1">
        <v>31646.834825575286</v>
      </c>
      <c r="G178" s="1">
        <v>160687.7678098527</v>
      </c>
      <c r="H178" s="1">
        <v>189110</v>
      </c>
      <c r="I178" s="1">
        <v>18</v>
      </c>
      <c r="J178" s="2">
        <v>8.2522551771326433E-2</v>
      </c>
      <c r="K178" s="1">
        <v>228775</v>
      </c>
      <c r="L178" s="1">
        <v>228775</v>
      </c>
      <c r="M178" s="1">
        <v>253331.76875083332</v>
      </c>
      <c r="N178" s="1">
        <v>0</v>
      </c>
      <c r="O178" s="7">
        <v>0.22613756887876005</v>
      </c>
      <c r="P178" s="4">
        <v>1.0539153772593934</v>
      </c>
      <c r="Q178" s="1">
        <f>Scenario[[#This Row],[Electricity GHG 
kg CO2e]]+(Scenario[[#This Row],[Non-Electric GHG 
kg CO2e]]*(1-Q$3))+((Scenario[[#This Row],[Non-Electric Vehicle Miles]]*Q$3)*Scenario[[#This Row],[Typical kWh per Vehicle Mile]]*(Scenario[[#This Row],[eGRID Subregion Electricity Emissions Rate 
kg CO2 per kWh]]))</f>
        <v>203629.80506312652</v>
      </c>
      <c r="R178" s="1">
        <f>((Scenario[[#This Row],[Electricity GHG 
kg CO2e]])*(1-R$3))+(Scenario[[#This Row],[Non-Electric GHG 
kg CO2e]]*(1-Q$3))+(((Scenario[[#This Row],[Non-Electric Vehicle Miles]]*Q$3)*Scenario[[#This Row],[Typical kWh per Vehicle Mile]]*(Scenario[[#This Row],[eGRID Subregion Electricity Emissions Rate 
kg CO2 per kWh]]))*(1-R$3))</f>
        <v>200222.06043812615</v>
      </c>
      <c r="S1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204819.49288017306</v>
      </c>
      <c r="T178" s="1">
        <f>Scenario[[#This Row],[Transportation Efficiency Emissions Savings 
kg CO2e]]*(1+S$3)</f>
        <v>39558.54353196911</v>
      </c>
      <c r="U178" s="1">
        <f>Scenario[[#This Row],[Land Use Efficiency Emissions Savings 
kg CO2e]]*(1+S$3)</f>
        <v>200859.70976231588</v>
      </c>
    </row>
    <row r="179" spans="1:21" x14ac:dyDescent="0.25">
      <c r="A179" t="s">
        <v>708</v>
      </c>
      <c r="B179" t="s">
        <v>709</v>
      </c>
      <c r="C179" t="s">
        <v>50</v>
      </c>
      <c r="D179" t="s">
        <v>38</v>
      </c>
      <c r="E179" s="1">
        <v>2724865.592855467</v>
      </c>
      <c r="F179" s="1">
        <v>441237.97342408227</v>
      </c>
      <c r="G179" s="1">
        <v>2240399.2504539518</v>
      </c>
      <c r="H179" s="1">
        <v>2636678</v>
      </c>
      <c r="I179" s="1">
        <v>37.730769230769234</v>
      </c>
      <c r="J179" s="2">
        <v>8.2147663173053317E-2</v>
      </c>
      <c r="K179" s="1">
        <v>853302</v>
      </c>
      <c r="L179" s="1">
        <v>853302</v>
      </c>
      <c r="M179" s="1">
        <v>2724865.592855467</v>
      </c>
      <c r="N179" s="1">
        <v>0</v>
      </c>
      <c r="O179" s="7">
        <v>0.22613756887876005</v>
      </c>
      <c r="P179" s="4">
        <v>2.3391780324537761</v>
      </c>
      <c r="Q179" s="1">
        <f>Scenario[[#This Row],[Electricity GHG 
kg CO2e]]+(Scenario[[#This Row],[Non-Electric GHG 
kg CO2e]]*(1-Q$3))+((Scenario[[#This Row],[Non-Electric Vehicle Miles]]*Q$3)*Scenario[[#This Row],[Typical kWh per Vehicle Mile]]*(Scenario[[#This Row],[eGRID Subregion Electricity Emissions Rate 
kg CO2 per kWh]]))</f>
        <v>2156493.2714618607</v>
      </c>
      <c r="R179" s="1">
        <f>((Scenario[[#This Row],[Electricity GHG 
kg CO2e]])*(1-R$3))+(Scenario[[#This Row],[Non-Electric GHG 
kg CO2e]]*(1-Q$3))+(((Scenario[[#This Row],[Non-Electric Vehicle Miles]]*Q$3)*Scenario[[#This Row],[Typical kWh per Vehicle Mile]]*(Scenario[[#This Row],[eGRID Subregion Electricity Emissions Rate 
kg CO2 per kWh]]))*(1-R$3))</f>
        <v>2128282.2522567958</v>
      </c>
      <c r="S1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2215430.3477010154</v>
      </c>
      <c r="T179" s="1">
        <f>Scenario[[#This Row],[Transportation Efficiency Emissions Savings 
kg CO2e]]*(1+S$3)</f>
        <v>551547.46678010281</v>
      </c>
      <c r="U179" s="1">
        <f>Scenario[[#This Row],[Land Use Efficiency Emissions Savings 
kg CO2e]]*(1+S$3)</f>
        <v>2800499.0630674399</v>
      </c>
    </row>
    <row r="180" spans="1:21" x14ac:dyDescent="0.25">
      <c r="A180" t="s">
        <v>249</v>
      </c>
      <c r="B180" t="s">
        <v>250</v>
      </c>
      <c r="C180" t="s">
        <v>50</v>
      </c>
      <c r="D180" t="s">
        <v>1730</v>
      </c>
      <c r="E180" s="1">
        <v>118639.0827258538</v>
      </c>
      <c r="F180" s="1">
        <v>7505.4758708003365</v>
      </c>
      <c r="G180" s="1">
        <v>37536.614874133957</v>
      </c>
      <c r="H180" s="1">
        <v>44850</v>
      </c>
      <c r="I180" s="1">
        <v>14.428571428571429</v>
      </c>
      <c r="J180" s="2">
        <v>5.1402563857391163E-2</v>
      </c>
      <c r="K180" s="1">
        <v>68079</v>
      </c>
      <c r="L180" s="1">
        <v>68079</v>
      </c>
      <c r="M180" s="1">
        <v>118639.0827258538</v>
      </c>
      <c r="N180" s="1">
        <v>0</v>
      </c>
      <c r="O180" s="7">
        <v>0.22613756887876005</v>
      </c>
      <c r="P180" s="4">
        <v>1.0539153772593934</v>
      </c>
      <c r="Q180" s="1">
        <f>Scenario[[#This Row],[Electricity GHG 
kg CO2e]]+(Scenario[[#This Row],[Non-Electric GHG 
kg CO2e]]*(1-Q$3))+((Scenario[[#This Row],[Non-Electric Vehicle Miles]]*Q$3)*Scenario[[#This Row],[Typical kWh per Vehicle Mile]]*(Scenario[[#This Row],[eGRID Subregion Electricity Emissions Rate 
kg CO2 per kWh]]))</f>
        <v>93035.62669984487</v>
      </c>
      <c r="R180" s="1">
        <f>((Scenario[[#This Row],[Electricity GHG 
kg CO2e]])*(1-R$3))+(Scenario[[#This Row],[Non-Electric GHG 
kg CO2e]]*(1-Q$3))+(((Scenario[[#This Row],[Non-Electric Vehicle Miles]]*Q$3)*Scenario[[#This Row],[Typical kWh per Vehicle Mile]]*(Scenario[[#This Row],[eGRID Subregion Electricity Emissions Rate 
kg CO2 per kWh]]))*(1-R$3))</f>
        <v>92021.54803598125</v>
      </c>
      <c r="S1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94122.351791046254</v>
      </c>
      <c r="T180" s="1">
        <f>Scenario[[#This Row],[Transportation Efficiency Emissions Savings 
kg CO2e]]*(1+S$3)</f>
        <v>9381.8448385004212</v>
      </c>
      <c r="U180" s="1">
        <f>Scenario[[#This Row],[Land Use Efficiency Emissions Savings 
kg CO2e]]*(1+S$3)</f>
        <v>46920.768592667446</v>
      </c>
    </row>
    <row r="181" spans="1:21" x14ac:dyDescent="0.25">
      <c r="A181" t="s">
        <v>249</v>
      </c>
      <c r="B181" t="s">
        <v>250</v>
      </c>
      <c r="C181" t="s">
        <v>50</v>
      </c>
      <c r="D181" t="s">
        <v>38</v>
      </c>
      <c r="E181" s="1">
        <v>22604277.67398683</v>
      </c>
      <c r="F181" s="1">
        <v>8232994.7836316135</v>
      </c>
      <c r="G181" s="1">
        <v>41175104.653421506</v>
      </c>
      <c r="H181" s="1">
        <v>49197389</v>
      </c>
      <c r="I181" s="1">
        <v>39.045226130653269</v>
      </c>
      <c r="J181" s="2">
        <v>0.2507758261465185</v>
      </c>
      <c r="K181" s="1">
        <v>5972376</v>
      </c>
      <c r="L181" s="1">
        <v>5972376</v>
      </c>
      <c r="M181" s="1">
        <v>22604277.67398683</v>
      </c>
      <c r="N181" s="1">
        <v>0</v>
      </c>
      <c r="O181" s="7">
        <v>0.22613756887876005</v>
      </c>
      <c r="P181" s="4">
        <v>2.3391780324537761</v>
      </c>
      <c r="Q181" s="1">
        <f>Scenario[[#This Row],[Electricity GHG 
kg CO2e]]+(Scenario[[#This Row],[Non-Electric GHG 
kg CO2e]]*(1-Q$3))+((Scenario[[#This Row],[Non-Electric Vehicle Miles]]*Q$3)*Scenario[[#This Row],[Typical kWh per Vehicle Mile]]*(Scenario[[#This Row],[eGRID Subregion Electricity Emissions Rate 
kg CO2 per kWh]]))</f>
        <v>17743019.197153777</v>
      </c>
      <c r="R181" s="1">
        <f>((Scenario[[#This Row],[Electricity GHG 
kg CO2e]])*(1-R$3))+(Scenario[[#This Row],[Non-Electric GHG 
kg CO2e]]*(1-Q$3))+(((Scenario[[#This Row],[Non-Electric Vehicle Miles]]*Q$3)*Scenario[[#This Row],[Typical kWh per Vehicle Mile]]*(Scenario[[#This Row],[eGRID Subregion Electricity Emissions Rate 
kg CO2 per kWh]]))*(1-R$3))</f>
        <v>17545566.461737864</v>
      </c>
      <c r="S1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19396387.25058376</v>
      </c>
      <c r="T181" s="1">
        <f>Scenario[[#This Row],[Transportation Efficiency Emissions Savings 
kg CO2e]]*(1+S$3)</f>
        <v>10291243.479539517</v>
      </c>
      <c r="U181" s="1">
        <f>Scenario[[#This Row],[Land Use Efficiency Emissions Savings 
kg CO2e]]*(1+S$3)</f>
        <v>51468880.816776887</v>
      </c>
    </row>
    <row r="182" spans="1:21" x14ac:dyDescent="0.25">
      <c r="A182" t="s">
        <v>657</v>
      </c>
      <c r="B182" t="s">
        <v>486</v>
      </c>
      <c r="C182" t="s">
        <v>50</v>
      </c>
      <c r="D182" t="s">
        <v>1730</v>
      </c>
      <c r="E182" s="1">
        <v>375314.93516583333</v>
      </c>
      <c r="F182" s="1">
        <v>43058.505072657041</v>
      </c>
      <c r="G182" s="1">
        <v>220927.82145416641</v>
      </c>
      <c r="H182" s="1">
        <v>257302</v>
      </c>
      <c r="I182" s="1">
        <v>7.9285714285714288</v>
      </c>
      <c r="J182" s="2">
        <v>0.16175783806775113</v>
      </c>
      <c r="K182" s="1">
        <v>268573</v>
      </c>
      <c r="L182" s="1">
        <v>268573</v>
      </c>
      <c r="M182" s="1">
        <v>375314.93516583333</v>
      </c>
      <c r="N182" s="1">
        <v>0</v>
      </c>
      <c r="O182" s="7">
        <v>0.22613756887876005</v>
      </c>
      <c r="P182" s="4">
        <v>1.0539153772593934</v>
      </c>
      <c r="Q182" s="1">
        <f>Scenario[[#This Row],[Electricity GHG 
kg CO2e]]+(Scenario[[#This Row],[Non-Electric GHG 
kg CO2e]]*(1-Q$3))+((Scenario[[#This Row],[Non-Electric Vehicle Miles]]*Q$3)*Scenario[[#This Row],[Typical kWh per Vehicle Mile]]*(Scenario[[#This Row],[eGRID Subregion Electricity Emissions Rate 
kg CO2 per kWh]]))</f>
        <v>297488.44282855891</v>
      </c>
      <c r="R182" s="1">
        <f>((Scenario[[#This Row],[Electricity GHG 
kg CO2e]])*(1-R$3))+(Scenario[[#This Row],[Non-Electric GHG 
kg CO2e]]*(1-Q$3))+(((Scenario[[#This Row],[Non-Electric Vehicle Miles]]*Q$3)*Scenario[[#This Row],[Typical kWh per Vehicle Mile]]*(Scenario[[#This Row],[eGRID Subregion Electricity Emissions Rate 
kg CO2 per kWh]]))*(1-R$3))</f>
        <v>293487.88246501295</v>
      </c>
      <c r="S1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311219.40578960872</v>
      </c>
      <c r="T182" s="1">
        <f>Scenario[[#This Row],[Transportation Efficiency Emissions Savings 
kg CO2e]]*(1+S$3)</f>
        <v>53823.131340821303</v>
      </c>
      <c r="U182" s="1">
        <f>Scenario[[#This Row],[Land Use Efficiency Emissions Savings 
kg CO2e]]*(1+S$3)</f>
        <v>276159.77681770799</v>
      </c>
    </row>
    <row r="183" spans="1:21" x14ac:dyDescent="0.25">
      <c r="A183" t="s">
        <v>657</v>
      </c>
      <c r="B183" t="s">
        <v>486</v>
      </c>
      <c r="C183" t="s">
        <v>50</v>
      </c>
      <c r="D183" t="s">
        <v>38</v>
      </c>
      <c r="E183" s="1">
        <v>2755538.8841749998</v>
      </c>
      <c r="F183" s="1">
        <v>1166789.8993348384</v>
      </c>
      <c r="G183" s="1">
        <v>5986653.510608403</v>
      </c>
      <c r="H183" s="1">
        <v>6972313</v>
      </c>
      <c r="I183" s="1">
        <v>36.3125</v>
      </c>
      <c r="J183" s="2">
        <v>0.19981062509960687</v>
      </c>
      <c r="K183" s="1">
        <v>1000352</v>
      </c>
      <c r="L183" s="1">
        <v>1000352</v>
      </c>
      <c r="M183" s="1">
        <v>2755538.8841749998</v>
      </c>
      <c r="N183" s="1">
        <v>0</v>
      </c>
      <c r="O183" s="7">
        <v>0.22613756887876005</v>
      </c>
      <c r="P183" s="4">
        <v>2.3391780324537761</v>
      </c>
      <c r="Q183" s="1">
        <f>Scenario[[#This Row],[Electricity GHG 
kg CO2e]]+(Scenario[[#This Row],[Non-Electric GHG 
kg CO2e]]*(1-Q$3))+((Scenario[[#This Row],[Non-Electric Vehicle Miles]]*Q$3)*Scenario[[#This Row],[Typical kWh per Vehicle Mile]]*(Scenario[[#This Row],[eGRID Subregion Electricity Emissions Rate 
kg CO2 per kWh]]))</f>
        <v>2198944.7213806165</v>
      </c>
      <c r="R183" s="1">
        <f>((Scenario[[#This Row],[Electricity GHG 
kg CO2e]])*(1-R$3))+(Scenario[[#This Row],[Non-Electric GHG 
kg CO2e]]*(1-Q$3))+(((Scenario[[#This Row],[Non-Electric Vehicle Miles]]*Q$3)*Scenario[[#This Row],[Typical kWh per Vehicle Mile]]*(Scenario[[#This Row],[eGRID Subregion Electricity Emissions Rate 
kg CO2 per kWh]]))*(1-R$3))</f>
        <v>2165872.0818182747</v>
      </c>
      <c r="S1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2373731.9694909789</v>
      </c>
      <c r="T183" s="1">
        <f>Scenario[[#This Row],[Transportation Efficiency Emissions Savings 
kg CO2e]]*(1+S$3)</f>
        <v>1458487.374168548</v>
      </c>
      <c r="U183" s="1">
        <f>Scenario[[#This Row],[Land Use Efficiency Emissions Savings 
kg CO2e]]*(1+S$3)</f>
        <v>7483316.8882605042</v>
      </c>
    </row>
    <row r="184" spans="1:21" x14ac:dyDescent="0.25">
      <c r="A184" t="s">
        <v>918</v>
      </c>
      <c r="B184" t="s">
        <v>919</v>
      </c>
      <c r="C184" t="s">
        <v>50</v>
      </c>
      <c r="D184" t="s">
        <v>1730</v>
      </c>
      <c r="E184" s="1">
        <v>773218.05109244166</v>
      </c>
      <c r="F184" s="1">
        <v>126522.02241741527</v>
      </c>
      <c r="G184" s="1">
        <v>629513.94161113014</v>
      </c>
      <c r="H184" s="1">
        <v>756049.69</v>
      </c>
      <c r="I184" s="1">
        <v>14</v>
      </c>
      <c r="J184" s="2">
        <v>0.33222526644385014</v>
      </c>
      <c r="K184" s="1">
        <v>238381</v>
      </c>
      <c r="L184" s="1">
        <v>238381</v>
      </c>
      <c r="M184" s="1">
        <v>773218.05109244166</v>
      </c>
      <c r="N184" s="1">
        <v>0</v>
      </c>
      <c r="O184" s="7">
        <v>0.22613756887876005</v>
      </c>
      <c r="P184" s="4">
        <v>1.0539153772593934</v>
      </c>
      <c r="Q184" s="1">
        <f>Scenario[[#This Row],[Electricity GHG 
kg CO2e]]+(Scenario[[#This Row],[Non-Electric GHG 
kg CO2e]]*(1-Q$3))+((Scenario[[#This Row],[Non-Electric Vehicle Miles]]*Q$3)*Scenario[[#This Row],[Typical kWh per Vehicle Mile]]*(Scenario[[#This Row],[eGRID Subregion Electricity Emissions Rate 
kg CO2 per kWh]]))</f>
        <v>594116.86598104634</v>
      </c>
      <c r="R184" s="1">
        <f>((Scenario[[#This Row],[Electricity GHG 
kg CO2e]])*(1-R$3))+(Scenario[[#This Row],[Non-Electric GHG 
kg CO2e]]*(1-Q$3))+(((Scenario[[#This Row],[Non-Electric Vehicle Miles]]*Q$3)*Scenario[[#This Row],[Typical kWh per Vehicle Mile]]*(Scenario[[#This Row],[eGRID Subregion Electricity Emissions Rate 
kg CO2 per kWh]]))*(1-R$3))</f>
        <v>590566.0340656176</v>
      </c>
      <c r="S1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657460.33756952814</v>
      </c>
      <c r="T184" s="1">
        <f>Scenario[[#This Row],[Transportation Efficiency Emissions Savings 
kg CO2e]]*(1+S$3)</f>
        <v>158152.52802176907</v>
      </c>
      <c r="U184" s="1">
        <f>Scenario[[#This Row],[Land Use Efficiency Emissions Savings 
kg CO2e]]*(1+S$3)</f>
        <v>786892.4270139127</v>
      </c>
    </row>
    <row r="185" spans="1:21" x14ac:dyDescent="0.25">
      <c r="A185" t="s">
        <v>918</v>
      </c>
      <c r="B185" t="s">
        <v>919</v>
      </c>
      <c r="C185" t="s">
        <v>50</v>
      </c>
      <c r="D185" t="s">
        <v>38</v>
      </c>
      <c r="E185" s="1">
        <v>1283442.5675324446</v>
      </c>
      <c r="F185" s="1">
        <v>177624.44971411352</v>
      </c>
      <c r="G185" s="1">
        <v>883775.53037476889</v>
      </c>
      <c r="H185" s="1">
        <v>1061419.25</v>
      </c>
      <c r="I185" s="1">
        <v>36.454545454545453</v>
      </c>
      <c r="J185" s="2">
        <v>7.696925795977326E-2</v>
      </c>
      <c r="K185" s="1">
        <v>395686</v>
      </c>
      <c r="L185" s="1">
        <v>395686</v>
      </c>
      <c r="M185" s="1">
        <v>1283442.5675324446</v>
      </c>
      <c r="N185" s="1">
        <v>0</v>
      </c>
      <c r="O185" s="7">
        <v>0.22613756887876005</v>
      </c>
      <c r="P185" s="4">
        <v>2.3391780324537761</v>
      </c>
      <c r="Q185" s="1">
        <f>Scenario[[#This Row],[Electricity GHG 
kg CO2e]]+(Scenario[[#This Row],[Non-Electric GHG 
kg CO2e]]*(1-Q$3))+((Scenario[[#This Row],[Non-Electric Vehicle Miles]]*Q$3)*Scenario[[#This Row],[Typical kWh per Vehicle Mile]]*(Scenario[[#This Row],[eGRID Subregion Electricity Emissions Rate 
kg CO2 per kWh]]))</f>
        <v>1014909.0283406451</v>
      </c>
      <c r="R185" s="1">
        <f>((Scenario[[#This Row],[Electricity GHG 
kg CO2e]])*(1-R$3))+(Scenario[[#This Row],[Non-Electric GHG 
kg CO2e]]*(1-Q$3))+(((Scenario[[#This Row],[Non-Electric Vehicle Miles]]*Q$3)*Scenario[[#This Row],[Typical kWh per Vehicle Mile]]*(Scenario[[#This Row],[eGRID Subregion Electricity Emissions Rate 
kg CO2 per kWh]]))*(1-R$3))</f>
        <v>1001827.2526678172</v>
      </c>
      <c r="S1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1038686.5824179712</v>
      </c>
      <c r="T185" s="1">
        <f>Scenario[[#This Row],[Transportation Efficiency Emissions Savings 
kg CO2e]]*(1+S$3)</f>
        <v>222030.56214264189</v>
      </c>
      <c r="U185" s="1">
        <f>Scenario[[#This Row],[Land Use Efficiency Emissions Savings 
kg CO2e]]*(1+S$3)</f>
        <v>1104719.4129684612</v>
      </c>
    </row>
    <row r="186" spans="1:21" x14ac:dyDescent="0.25">
      <c r="A186" t="s">
        <v>1710</v>
      </c>
      <c r="B186" t="s">
        <v>1711</v>
      </c>
      <c r="C186" t="s">
        <v>50</v>
      </c>
      <c r="D186" t="s">
        <v>1730</v>
      </c>
      <c r="E186" s="1">
        <v>692601.35164588888</v>
      </c>
      <c r="F186" s="1">
        <v>157030.71416363324</v>
      </c>
      <c r="G186" s="1">
        <v>781237.7865690171</v>
      </c>
      <c r="H186" s="1">
        <v>938358.56</v>
      </c>
      <c r="I186" s="1">
        <v>22</v>
      </c>
      <c r="J186" s="2">
        <v>0.24180198882157555</v>
      </c>
      <c r="K186" s="1">
        <v>213529</v>
      </c>
      <c r="L186" s="1">
        <v>213529</v>
      </c>
      <c r="M186" s="1">
        <v>692601.35164588888</v>
      </c>
      <c r="N186" s="1">
        <v>0</v>
      </c>
      <c r="O186" s="7">
        <v>0.22613756887876005</v>
      </c>
      <c r="P186" s="4">
        <v>1.0539153772593934</v>
      </c>
      <c r="Q186" s="1">
        <f>Scenario[[#This Row],[Electricity GHG 
kg CO2e]]+(Scenario[[#This Row],[Non-Electric GHG 
kg CO2e]]*(1-Q$3))+((Scenario[[#This Row],[Non-Electric Vehicle Miles]]*Q$3)*Scenario[[#This Row],[Typical kWh per Vehicle Mile]]*(Scenario[[#This Row],[eGRID Subregion Electricity Emissions Rate 
kg CO2 per kWh]]))</f>
        <v>532173.59796838823</v>
      </c>
      <c r="R186" s="1">
        <f>((Scenario[[#This Row],[Electricity GHG 
kg CO2e]])*(1-R$3))+(Scenario[[#This Row],[Non-Electric GHG 
kg CO2e]]*(1-Q$3))+(((Scenario[[#This Row],[Non-Electric Vehicle Miles]]*Q$3)*Scenario[[#This Row],[Typical kWh per Vehicle Mile]]*(Scenario[[#This Row],[eGRID Subregion Electricity Emissions Rate 
kg CO2 per kWh]]))*(1-R$3))</f>
        <v>528992.95190989529</v>
      </c>
      <c r="S1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581826.42530698539</v>
      </c>
      <c r="T186" s="1">
        <f>Scenario[[#This Row],[Transportation Efficiency Emissions Savings 
kg CO2e]]*(1+S$3)</f>
        <v>196288.39270454156</v>
      </c>
      <c r="U186" s="1">
        <f>Scenario[[#This Row],[Land Use Efficiency Emissions Savings 
kg CO2e]]*(1+S$3)</f>
        <v>976547.23321127135</v>
      </c>
    </row>
    <row r="187" spans="1:21" x14ac:dyDescent="0.25">
      <c r="A187" t="s">
        <v>1712</v>
      </c>
      <c r="B187" t="s">
        <v>1713</v>
      </c>
      <c r="C187" t="s">
        <v>50</v>
      </c>
      <c r="D187" t="s">
        <v>1730</v>
      </c>
      <c r="E187" s="1">
        <v>121702.5701393099</v>
      </c>
      <c r="F187" s="1">
        <v>28353.34666691973</v>
      </c>
      <c r="G187" s="1">
        <v>141047.92234718532</v>
      </c>
      <c r="H187" s="1">
        <v>169429.31</v>
      </c>
      <c r="I187" s="1">
        <v>8.1999999999999993</v>
      </c>
      <c r="J187" s="2">
        <v>0.57375627500860149</v>
      </c>
      <c r="K187" s="1">
        <v>42697</v>
      </c>
      <c r="L187" s="1">
        <v>37461</v>
      </c>
      <c r="M187" s="1">
        <v>121502.62339014035</v>
      </c>
      <c r="N187" s="1">
        <v>199.94674916955316</v>
      </c>
      <c r="O187" s="7">
        <v>0.22613756887876005</v>
      </c>
      <c r="P187" s="4">
        <v>1.0539153772593934</v>
      </c>
      <c r="Q187" s="1">
        <f>Scenario[[#This Row],[Electricity GHG 
kg CO2e]]+(Scenario[[#This Row],[Non-Electric GHG 
kg CO2e]]*(1-Q$3))+((Scenario[[#This Row],[Non-Electric Vehicle Miles]]*Q$3)*Scenario[[#This Row],[Typical kWh per Vehicle Mile]]*(Scenario[[#This Row],[eGRID Subregion Electricity Emissions Rate 
kg CO2 per kWh]]))</f>
        <v>93558.933024540878</v>
      </c>
      <c r="R187" s="1">
        <f>((Scenario[[#This Row],[Electricity GHG 
kg CO2e]])*(1-R$3))+(Scenario[[#This Row],[Non-Electric GHG 
kg CO2e]]*(1-Q$3))+(((Scenario[[#This Row],[Non-Electric Vehicle Miles]]*Q$3)*Scenario[[#This Row],[Typical kWh per Vehicle Mile]]*(Scenario[[#This Row],[eGRID Subregion Electricity Emissions Rate 
kg CO2 per kWh]]))*(1-R$3))</f>
        <v>92950.94165405698</v>
      </c>
      <c r="S1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115441.54604948936</v>
      </c>
      <c r="T187" s="1">
        <f>Scenario[[#This Row],[Transportation Efficiency Emissions Savings 
kg CO2e]]*(1+S$3)</f>
        <v>35441.683333649664</v>
      </c>
      <c r="U187" s="1">
        <f>Scenario[[#This Row],[Land Use Efficiency Emissions Savings 
kg CO2e]]*(1+S$3)</f>
        <v>176309.90293398165</v>
      </c>
    </row>
    <row r="188" spans="1:21" x14ac:dyDescent="0.25">
      <c r="A188" t="s">
        <v>981</v>
      </c>
      <c r="B188" t="s">
        <v>982</v>
      </c>
      <c r="C188" t="s">
        <v>50</v>
      </c>
      <c r="D188" t="s">
        <v>38</v>
      </c>
      <c r="E188" s="1">
        <v>975131.46604550874</v>
      </c>
      <c r="F188" s="1">
        <v>108054.91868982493</v>
      </c>
      <c r="G188" s="1">
        <v>537650.95684602263</v>
      </c>
      <c r="H188" s="1">
        <v>645696.98</v>
      </c>
      <c r="I188" s="1">
        <v>28.625</v>
      </c>
      <c r="J188" s="2">
        <v>6.1247535224552299E-2</v>
      </c>
      <c r="K188" s="1">
        <v>300636</v>
      </c>
      <c r="L188" s="1">
        <v>300636</v>
      </c>
      <c r="M188" s="1">
        <v>975131.46604550874</v>
      </c>
      <c r="N188" s="1">
        <v>0</v>
      </c>
      <c r="O188" s="7">
        <v>0.22613756887876005</v>
      </c>
      <c r="P188" s="4">
        <v>2.3391780324537761</v>
      </c>
      <c r="Q188" s="1">
        <f>Scenario[[#This Row],[Electricity GHG 
kg CO2e]]+(Scenario[[#This Row],[Non-Electric GHG 
kg CO2e]]*(1-Q$3))+((Scenario[[#This Row],[Non-Electric Vehicle Miles]]*Q$3)*Scenario[[#This Row],[Typical kWh per Vehicle Mile]]*(Scenario[[#This Row],[eGRID Subregion Electricity Emissions Rate 
kg CO2 per kWh]]))</f>
        <v>771105.90923097497</v>
      </c>
      <c r="R188" s="1">
        <f>((Scenario[[#This Row],[Electricity GHG 
kg CO2e]])*(1-R$3))+(Scenario[[#This Row],[Non-Electric GHG 
kg CO2e]]*(1-Q$3))+(((Scenario[[#This Row],[Non-Electric Vehicle Miles]]*Q$3)*Scenario[[#This Row],[Typical kWh per Vehicle Mile]]*(Scenario[[#This Row],[eGRID Subregion Electricity Emissions Rate 
kg CO2 per kWh]]))*(1-R$3))</f>
        <v>761166.58180676412</v>
      </c>
      <c r="S1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789722.22800855141</v>
      </c>
      <c r="T188" s="1">
        <f>Scenario[[#This Row],[Transportation Efficiency Emissions Savings 
kg CO2e]]*(1+S$3)</f>
        <v>135068.64836228115</v>
      </c>
      <c r="U188" s="1">
        <f>Scenario[[#This Row],[Land Use Efficiency Emissions Savings 
kg CO2e]]*(1+S$3)</f>
        <v>672063.69605752826</v>
      </c>
    </row>
    <row r="189" spans="1:21" x14ac:dyDescent="0.25">
      <c r="A189" t="s">
        <v>981</v>
      </c>
      <c r="B189" t="s">
        <v>982</v>
      </c>
      <c r="C189" t="s">
        <v>50</v>
      </c>
      <c r="D189" t="s">
        <v>1730</v>
      </c>
      <c r="E189" s="1">
        <v>1540440.9921409544</v>
      </c>
      <c r="F189" s="1">
        <v>264282.52518027998</v>
      </c>
      <c r="G189" s="1">
        <v>1314995.6916698953</v>
      </c>
      <c r="H189" s="1">
        <v>1579256.46</v>
      </c>
      <c r="I189" s="1">
        <v>9.454545454545455</v>
      </c>
      <c r="J189" s="2">
        <v>0.24532118398205061</v>
      </c>
      <c r="K189" s="1">
        <v>894532</v>
      </c>
      <c r="L189" s="1">
        <v>894532</v>
      </c>
      <c r="M189" s="1">
        <v>1540440.9921409544</v>
      </c>
      <c r="N189" s="1">
        <v>0</v>
      </c>
      <c r="O189" s="7">
        <v>0.22613756887876005</v>
      </c>
      <c r="P189" s="4">
        <v>1.0539153772593934</v>
      </c>
      <c r="Q189" s="1">
        <f>Scenario[[#This Row],[Electricity GHG 
kg CO2e]]+(Scenario[[#This Row],[Non-Electric GHG 
kg CO2e]]*(1-Q$3))+((Scenario[[#This Row],[Non-Electric Vehicle Miles]]*Q$3)*Scenario[[#This Row],[Typical kWh per Vehicle Mile]]*(Scenario[[#This Row],[eGRID Subregion Electricity Emissions Rate 
kg CO2 per kWh]]))</f>
        <v>1208629.1659593422</v>
      </c>
      <c r="R189" s="1">
        <f>((Scenario[[#This Row],[Electricity GHG 
kg CO2e]])*(1-R$3))+(Scenario[[#This Row],[Non-Electric GHG 
kg CO2e]]*(1-Q$3))+(((Scenario[[#This Row],[Non-Electric Vehicle Miles]]*Q$3)*Scenario[[#This Row],[Typical kWh per Vehicle Mile]]*(Scenario[[#This Row],[eGRID Subregion Electricity Emissions Rate 
kg CO2 per kWh]]))*(1-R$3))</f>
        <v>1195304.5604959356</v>
      </c>
      <c r="S1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1306904.6923200097</v>
      </c>
      <c r="T189" s="1">
        <f>Scenario[[#This Row],[Transportation Efficiency Emissions Savings 
kg CO2e]]*(1+S$3)</f>
        <v>330353.15647534997</v>
      </c>
      <c r="U189" s="1">
        <f>Scenario[[#This Row],[Land Use Efficiency Emissions Savings 
kg CO2e]]*(1+S$3)</f>
        <v>1643744.6145873691</v>
      </c>
    </row>
    <row r="190" spans="1:21" x14ac:dyDescent="0.25">
      <c r="A190" t="s">
        <v>424</v>
      </c>
      <c r="B190" t="s">
        <v>425</v>
      </c>
      <c r="C190" t="s">
        <v>50</v>
      </c>
      <c r="D190" t="s">
        <v>38</v>
      </c>
      <c r="E190" s="1">
        <v>7461668.2568840999</v>
      </c>
      <c r="F190" s="1">
        <v>3049275.7043599952</v>
      </c>
      <c r="G190" s="1">
        <v>15198842.781246614</v>
      </c>
      <c r="H190" s="1">
        <v>18221365</v>
      </c>
      <c r="I190" s="1">
        <v>38</v>
      </c>
      <c r="J190" s="2">
        <v>0.22725627561352416</v>
      </c>
      <c r="K190" s="1">
        <v>2197397</v>
      </c>
      <c r="L190" s="1">
        <v>2197397</v>
      </c>
      <c r="M190" s="1">
        <v>7461668.2568840999</v>
      </c>
      <c r="N190" s="1">
        <v>0</v>
      </c>
      <c r="O190" s="7">
        <v>0.22613756887876005</v>
      </c>
      <c r="P190" s="4">
        <v>2.3391780324537761</v>
      </c>
      <c r="Q190" s="1">
        <f>Scenario[[#This Row],[Electricity GHG 
kg CO2e]]+(Scenario[[#This Row],[Non-Electric GHG 
kg CO2e]]*(1-Q$3))+((Scenario[[#This Row],[Non-Electric Vehicle Miles]]*Q$3)*Scenario[[#This Row],[Typical kWh per Vehicle Mile]]*(Scenario[[#This Row],[eGRID Subregion Electricity Emissions Rate 
kg CO2 per kWh]]))</f>
        <v>5886843.7798978528</v>
      </c>
      <c r="R190" s="1">
        <f>((Scenario[[#This Row],[Electricity GHG 
kg CO2e]])*(1-R$3))+(Scenario[[#This Row],[Non-Electric GHG 
kg CO2e]]*(1-Q$3))+(((Scenario[[#This Row],[Non-Electric Vehicle Miles]]*Q$3)*Scenario[[#This Row],[Typical kWh per Vehicle Mile]]*(Scenario[[#This Row],[eGRID Subregion Electricity Emissions Rate 
kg CO2 per kWh]]))*(1-R$3))</f>
        <v>5814195.6330891578</v>
      </c>
      <c r="S1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6448574.0938191395</v>
      </c>
      <c r="T190" s="1">
        <f>Scenario[[#This Row],[Transportation Efficiency Emissions Savings 
kg CO2e]]*(1+S$3)</f>
        <v>3811594.630449994</v>
      </c>
      <c r="U190" s="1">
        <f>Scenario[[#This Row],[Land Use Efficiency Emissions Savings 
kg CO2e]]*(1+S$3)</f>
        <v>18998553.476558268</v>
      </c>
    </row>
    <row r="191" spans="1:21" x14ac:dyDescent="0.25">
      <c r="A191" t="s">
        <v>1035</v>
      </c>
      <c r="B191" t="s">
        <v>1036</v>
      </c>
      <c r="C191" t="s">
        <v>50</v>
      </c>
      <c r="D191" t="s">
        <v>1730</v>
      </c>
      <c r="E191" s="1">
        <v>313258.0016649912</v>
      </c>
      <c r="F191" s="1">
        <v>56069.670043776903</v>
      </c>
      <c r="G191" s="1">
        <v>282886.03908735112</v>
      </c>
      <c r="H191" s="1">
        <v>335052</v>
      </c>
      <c r="I191" s="1">
        <v>13.8</v>
      </c>
      <c r="J191" s="2">
        <v>0.32013621353880023</v>
      </c>
      <c r="K191" s="1">
        <v>215953</v>
      </c>
      <c r="L191" s="1">
        <v>215953</v>
      </c>
      <c r="M191" s="1">
        <v>313258.0016649912</v>
      </c>
      <c r="N191" s="1">
        <v>0</v>
      </c>
      <c r="O191" s="7">
        <v>0.22613756887876005</v>
      </c>
      <c r="P191" s="4">
        <v>1.0539153772593934</v>
      </c>
      <c r="Q191" s="1">
        <f>Scenario[[#This Row],[Electricity GHG 
kg CO2e]]+(Scenario[[#This Row],[Non-Electric GHG 
kg CO2e]]*(1-Q$3))+((Scenario[[#This Row],[Non-Electric Vehicle Miles]]*Q$3)*Scenario[[#This Row],[Typical kWh per Vehicle Mile]]*(Scenario[[#This Row],[eGRID Subregion Electricity Emissions Rate 
kg CO2 per kWh]]))</f>
        <v>247810.51337861264</v>
      </c>
      <c r="R191" s="1">
        <f>((Scenario[[#This Row],[Electricity GHG 
kg CO2e]])*(1-R$3))+(Scenario[[#This Row],[Non-Electric GHG 
kg CO2e]]*(1-Q$3))+(((Scenario[[#This Row],[Non-Electric Vehicle Miles]]*Q$3)*Scenario[[#This Row],[Typical kWh per Vehicle Mile]]*(Scenario[[#This Row],[eGRID Subregion Electricity Emissions Rate 
kg CO2 per kWh]]))*(1-R$3))</f>
        <v>244593.76034614531</v>
      </c>
      <c r="S1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258343.33504753408</v>
      </c>
      <c r="T191" s="1">
        <f>Scenario[[#This Row],[Transportation Efficiency Emissions Savings 
kg CO2e]]*(1+S$3)</f>
        <v>70087.087554721133</v>
      </c>
      <c r="U191" s="1">
        <f>Scenario[[#This Row],[Land Use Efficiency Emissions Savings 
kg CO2e]]*(1+S$3)</f>
        <v>353607.54885918892</v>
      </c>
    </row>
    <row r="192" spans="1:21" x14ac:dyDescent="0.25">
      <c r="A192" t="s">
        <v>1035</v>
      </c>
      <c r="B192" t="s">
        <v>1036</v>
      </c>
      <c r="C192" t="s">
        <v>50</v>
      </c>
      <c r="D192" t="s">
        <v>38</v>
      </c>
      <c r="E192" s="1">
        <v>651661.550394875</v>
      </c>
      <c r="F192" s="1">
        <v>100676.72297148418</v>
      </c>
      <c r="G192" s="1">
        <v>507940.19953143375</v>
      </c>
      <c r="H192" s="1">
        <v>601607.56000000006</v>
      </c>
      <c r="I192" s="1">
        <v>33</v>
      </c>
      <c r="J192" s="2">
        <v>5.344222404980014E-2</v>
      </c>
      <c r="K192" s="1">
        <v>222642</v>
      </c>
      <c r="L192" s="1">
        <v>222642</v>
      </c>
      <c r="M192" s="1">
        <v>651661.550394875</v>
      </c>
      <c r="N192" s="1">
        <v>0</v>
      </c>
      <c r="O192" s="7">
        <v>0.22613756887876005</v>
      </c>
      <c r="P192" s="4">
        <v>2.3391780324537761</v>
      </c>
      <c r="Q192" s="1">
        <f>Scenario[[#This Row],[Electricity GHG 
kg CO2e]]+(Scenario[[#This Row],[Non-Electric GHG 
kg CO2e]]*(1-Q$3))+((Scenario[[#This Row],[Non-Electric Vehicle Miles]]*Q$3)*Scenario[[#This Row],[Typical kWh per Vehicle Mile]]*(Scenario[[#This Row],[eGRID Subregion Electricity Emissions Rate 
kg CO2 per kWh]]))</f>
        <v>518189.23330509261</v>
      </c>
      <c r="R192" s="1">
        <f>((Scenario[[#This Row],[Electricity GHG 
kg CO2e]])*(1-R$3))+(Scenario[[#This Row],[Non-Electric GHG 
kg CO2e]]*(1-Q$3))+(((Scenario[[#This Row],[Non-Electric Vehicle Miles]]*Q$3)*Scenario[[#This Row],[Typical kWh per Vehicle Mile]]*(Scenario[[#This Row],[eGRID Subregion Electricity Emissions Rate 
kg CO2 per kWh]]))*(1-R$3))</f>
        <v>510828.4656778585</v>
      </c>
      <c r="S1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531742.47730183264</v>
      </c>
      <c r="T192" s="1">
        <f>Scenario[[#This Row],[Transportation Efficiency Emissions Savings 
kg CO2e]]*(1+S$3)</f>
        <v>125845.90371435523</v>
      </c>
      <c r="U192" s="1">
        <f>Scenario[[#This Row],[Land Use Efficiency Emissions Savings 
kg CO2e]]*(1+S$3)</f>
        <v>634925.24941429216</v>
      </c>
    </row>
    <row r="193" spans="1:21" x14ac:dyDescent="0.25">
      <c r="A193" t="s">
        <v>810</v>
      </c>
      <c r="B193" t="s">
        <v>811</v>
      </c>
      <c r="C193" t="s">
        <v>50</v>
      </c>
      <c r="D193" t="s">
        <v>1730</v>
      </c>
      <c r="E193" s="1">
        <v>220454.55882666374</v>
      </c>
      <c r="F193" s="1">
        <v>13294.482042452422</v>
      </c>
      <c r="G193" s="1">
        <v>66672.502169984931</v>
      </c>
      <c r="H193" s="1">
        <v>79443</v>
      </c>
      <c r="I193" s="1">
        <v>10.5</v>
      </c>
      <c r="J193" s="2">
        <v>0.10833178219097665</v>
      </c>
      <c r="K193" s="1">
        <v>90337</v>
      </c>
      <c r="L193" s="1">
        <v>90337</v>
      </c>
      <c r="M193" s="1">
        <v>220454.55882666374</v>
      </c>
      <c r="N193" s="1">
        <v>0</v>
      </c>
      <c r="O193" s="7">
        <v>0.22613756887876005</v>
      </c>
      <c r="P193" s="4">
        <v>1.0539153772593934</v>
      </c>
      <c r="Q193" s="1">
        <f>Scenario[[#This Row],[Electricity GHG 
kg CO2e]]+(Scenario[[#This Row],[Non-Electric GHG 
kg CO2e]]*(1-Q$3))+((Scenario[[#This Row],[Non-Electric Vehicle Miles]]*Q$3)*Scenario[[#This Row],[Typical kWh per Vehicle Mile]]*(Scenario[[#This Row],[eGRID Subregion Electricity Emissions Rate 
kg CO2 per kWh]]))</f>
        <v>170723.42028819642</v>
      </c>
      <c r="R193" s="1">
        <f>((Scenario[[#This Row],[Electricity GHG 
kg CO2e]])*(1-R$3))+(Scenario[[#This Row],[Non-Electric GHG 
kg CO2e]]*(1-Q$3))+(((Scenario[[#This Row],[Non-Electric Vehicle Miles]]*Q$3)*Scenario[[#This Row],[Typical kWh per Vehicle Mile]]*(Scenario[[#This Row],[eGRID Subregion Electricity Emissions Rate 
kg CO2 per kWh]]))*(1-R$3))</f>
        <v>169377.79499614675</v>
      </c>
      <c r="S1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176470.74913974709</v>
      </c>
      <c r="T193" s="1">
        <f>Scenario[[#This Row],[Transportation Efficiency Emissions Savings 
kg CO2e]]*(1+S$3)</f>
        <v>16618.102553065528</v>
      </c>
      <c r="U193" s="1">
        <f>Scenario[[#This Row],[Land Use Efficiency Emissions Savings 
kg CO2e]]*(1+S$3)</f>
        <v>83340.62771248116</v>
      </c>
    </row>
    <row r="194" spans="1:21" x14ac:dyDescent="0.25">
      <c r="A194" t="s">
        <v>810</v>
      </c>
      <c r="B194" t="s">
        <v>811</v>
      </c>
      <c r="C194" t="s">
        <v>50</v>
      </c>
      <c r="D194" t="s">
        <v>38</v>
      </c>
      <c r="E194" s="1">
        <v>1165548.8604137888</v>
      </c>
      <c r="F194" s="1">
        <v>212342.71436719605</v>
      </c>
      <c r="G194" s="1">
        <v>1064909.4894573088</v>
      </c>
      <c r="H194" s="1">
        <v>1268883</v>
      </c>
      <c r="I194" s="1">
        <v>30</v>
      </c>
      <c r="J194" s="2">
        <v>7.4202772948402385E-2</v>
      </c>
      <c r="K194" s="1">
        <v>590885</v>
      </c>
      <c r="L194" s="1">
        <v>590885</v>
      </c>
      <c r="M194" s="1">
        <v>1165548.8604137888</v>
      </c>
      <c r="N194" s="1">
        <v>0</v>
      </c>
      <c r="O194" s="7">
        <v>0.22613756887876005</v>
      </c>
      <c r="P194" s="4">
        <v>2.3391780324537761</v>
      </c>
      <c r="Q194" s="1">
        <f>Scenario[[#This Row],[Electricity GHG 
kg CO2e]]+(Scenario[[#This Row],[Non-Electric GHG 
kg CO2e]]*(1-Q$3))+((Scenario[[#This Row],[Non-Electric Vehicle Miles]]*Q$3)*Scenario[[#This Row],[Typical kWh per Vehicle Mile]]*(Scenario[[#This Row],[eGRID Subregion Electricity Emissions Rate 
kg CO2 per kWh]]))</f>
        <v>952302.64618920931</v>
      </c>
      <c r="R194" s="1">
        <f>((Scenario[[#This Row],[Electricity GHG 
kg CO2e]])*(1-R$3))+(Scenario[[#This Row],[Non-Electric GHG 
kg CO2e]]*(1-Q$3))+(((Scenario[[#This Row],[Non-Electric Vehicle Miles]]*Q$3)*Scenario[[#This Row],[Typical kWh per Vehicle Mile]]*(Scenario[[#This Row],[eGRID Subregion Electricity Emissions Rate 
kg CO2 per kWh]]))*(1-R$3))</f>
        <v>932767.39596949238</v>
      </c>
      <c r="S1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966151.57652633952</v>
      </c>
      <c r="T194" s="1">
        <f>Scenario[[#This Row],[Transportation Efficiency Emissions Savings 
kg CO2e]]*(1+S$3)</f>
        <v>265428.39295899507</v>
      </c>
      <c r="U194" s="1">
        <f>Scenario[[#This Row],[Land Use Efficiency Emissions Savings 
kg CO2e]]*(1+S$3)</f>
        <v>1331136.8618216361</v>
      </c>
    </row>
    <row r="195" spans="1:21" x14ac:dyDescent="0.25">
      <c r="A195" t="s">
        <v>1170</v>
      </c>
      <c r="B195" t="s">
        <v>1171</v>
      </c>
      <c r="C195" t="s">
        <v>50</v>
      </c>
      <c r="D195" t="s">
        <v>1730</v>
      </c>
      <c r="E195" s="1">
        <v>44834.693477499997</v>
      </c>
      <c r="F195" s="1">
        <v>13995.82985459343</v>
      </c>
      <c r="G195" s="1">
        <v>70145.687899836528</v>
      </c>
      <c r="H195" s="1">
        <v>83634</v>
      </c>
      <c r="I195" s="1">
        <v>16.416666666666668</v>
      </c>
      <c r="J195" s="2">
        <v>0.1261004171483138</v>
      </c>
      <c r="K195" s="1">
        <v>254223</v>
      </c>
      <c r="L195" s="1">
        <v>254223</v>
      </c>
      <c r="M195" s="1">
        <v>44834.693477499997</v>
      </c>
      <c r="N195" s="1">
        <v>0</v>
      </c>
      <c r="O195" s="7">
        <v>0.22613756887876005</v>
      </c>
      <c r="P195" s="4">
        <v>1.0539153772593934</v>
      </c>
      <c r="Q195" s="1">
        <f>Scenario[[#This Row],[Electricity GHG 
kg CO2e]]+(Scenario[[#This Row],[Non-Electric GHG 
kg CO2e]]*(1-Q$3))+((Scenario[[#This Row],[Non-Electric Vehicle Miles]]*Q$3)*Scenario[[#This Row],[Typical kWh per Vehicle Mile]]*(Scenario[[#This Row],[eGRID Subregion Electricity Emissions Rate 
kg CO2 per kWh]]))</f>
        <v>48773.253185191526</v>
      </c>
      <c r="R195" s="1">
        <f>((Scenario[[#This Row],[Electricity GHG 
kg CO2e]])*(1-R$3))+(Scenario[[#This Row],[Non-Electric GHG 
kg CO2e]]*(1-Q$3))+(((Scenario[[#This Row],[Non-Electric Vehicle Miles]]*Q$3)*Scenario[[#This Row],[Typical kWh per Vehicle Mile]]*(Scenario[[#This Row],[eGRID Subregion Electricity Emissions Rate 
kg CO2 per kWh]]))*(1-R$3))</f>
        <v>44986.444915924891</v>
      </c>
      <c r="S1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45437.193869765964</v>
      </c>
      <c r="T195" s="1">
        <f>Scenario[[#This Row],[Transportation Efficiency Emissions Savings 
kg CO2e]]*(1+S$3)</f>
        <v>17494.78731824179</v>
      </c>
      <c r="U195" s="1">
        <f>Scenario[[#This Row],[Land Use Efficiency Emissions Savings 
kg CO2e]]*(1+S$3)</f>
        <v>87682.109874795657</v>
      </c>
    </row>
    <row r="196" spans="1:21" x14ac:dyDescent="0.25">
      <c r="A196" t="s">
        <v>1170</v>
      </c>
      <c r="B196" t="s">
        <v>1171</v>
      </c>
      <c r="C196" t="s">
        <v>50</v>
      </c>
      <c r="D196" t="s">
        <v>38</v>
      </c>
      <c r="E196" s="1">
        <v>336187.43409750005</v>
      </c>
      <c r="F196" s="1">
        <v>80757.41425425226</v>
      </c>
      <c r="G196" s="1">
        <v>404748.01671137835</v>
      </c>
      <c r="H196" s="1">
        <v>482577</v>
      </c>
      <c r="I196" s="1">
        <v>34</v>
      </c>
      <c r="J196" s="2">
        <v>5.3825423318204391E-2</v>
      </c>
      <c r="K196" s="1">
        <v>68749</v>
      </c>
      <c r="L196" s="1">
        <v>68749</v>
      </c>
      <c r="M196" s="1">
        <v>336187.43409750005</v>
      </c>
      <c r="N196" s="1">
        <v>0</v>
      </c>
      <c r="O196" s="7">
        <v>0.22613756887876005</v>
      </c>
      <c r="P196" s="4">
        <v>2.3391780324537761</v>
      </c>
      <c r="Q196" s="1">
        <f>Scenario[[#This Row],[Electricity GHG 
kg CO2e]]+(Scenario[[#This Row],[Non-Electric GHG 
kg CO2e]]*(1-Q$3))+((Scenario[[#This Row],[Non-Electric Vehicle Miles]]*Q$3)*Scenario[[#This Row],[Typical kWh per Vehicle Mile]]*(Scenario[[#This Row],[eGRID Subregion Electricity Emissions Rate 
kg CO2 per kWh]]))</f>
        <v>261232.21890375836</v>
      </c>
      <c r="R196" s="1">
        <f>((Scenario[[#This Row],[Electricity GHG 
kg CO2e]])*(1-R$3))+(Scenario[[#This Row],[Non-Electric GHG 
kg CO2e]]*(1-Q$3))+(((Scenario[[#This Row],[Non-Electric Vehicle Miles]]*Q$3)*Scenario[[#This Row],[Typical kWh per Vehicle Mile]]*(Scenario[[#This Row],[eGRID Subregion Electricity Emissions Rate 
kg CO2 per kWh]]))*(1-R$3))</f>
        <v>258959.30807110004</v>
      </c>
      <c r="S1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285690.77839217149</v>
      </c>
      <c r="T196" s="1">
        <f>Scenario[[#This Row],[Transportation Efficiency Emissions Savings 
kg CO2e]]*(1+S$3)</f>
        <v>100946.76781781533</v>
      </c>
      <c r="U196" s="1">
        <f>Scenario[[#This Row],[Land Use Efficiency Emissions Savings 
kg CO2e]]*(1+S$3)</f>
        <v>505935.02088922297</v>
      </c>
    </row>
    <row r="197" spans="1:21" x14ac:dyDescent="0.25">
      <c r="A197" t="s">
        <v>850</v>
      </c>
      <c r="B197" t="s">
        <v>851</v>
      </c>
      <c r="C197" t="s">
        <v>50</v>
      </c>
      <c r="D197" t="s">
        <v>1730</v>
      </c>
      <c r="E197" s="1">
        <v>263647.83386535966</v>
      </c>
      <c r="F197" s="1">
        <v>52680.00971280942</v>
      </c>
      <c r="G197" s="1">
        <v>262211.48768808623</v>
      </c>
      <c r="H197" s="1">
        <v>314796.62</v>
      </c>
      <c r="I197" s="1">
        <v>12.571428571428571</v>
      </c>
      <c r="J197" s="2">
        <v>0.34285339048240221</v>
      </c>
      <c r="K197" s="1">
        <v>81279</v>
      </c>
      <c r="L197" s="1">
        <v>81279</v>
      </c>
      <c r="M197" s="1">
        <v>263647.83386535966</v>
      </c>
      <c r="N197" s="1">
        <v>0</v>
      </c>
      <c r="O197" s="7">
        <v>0.22613756887876005</v>
      </c>
      <c r="P197" s="4">
        <v>1.0539153772593934</v>
      </c>
      <c r="Q197" s="1">
        <f>Scenario[[#This Row],[Electricity GHG 
kg CO2e]]+(Scenario[[#This Row],[Non-Electric GHG 
kg CO2e]]*(1-Q$3))+((Scenario[[#This Row],[Non-Electric Vehicle Miles]]*Q$3)*Scenario[[#This Row],[Typical kWh per Vehicle Mile]]*(Scenario[[#This Row],[eGRID Subregion Electricity Emissions Rate 
kg CO2 per kWh]]))</f>
        <v>202578.67859649161</v>
      </c>
      <c r="R197" s="1">
        <f>((Scenario[[#This Row],[Electricity GHG 
kg CO2e]])*(1-R$3))+(Scenario[[#This Row],[Non-Electric GHG 
kg CO2e]]*(1-Q$3))+(((Scenario[[#This Row],[Non-Electric Vehicle Miles]]*Q$3)*Scenario[[#This Row],[Typical kWh per Vehicle Mile]]*(Scenario[[#This Row],[eGRID Subregion Electricity Emissions Rate 
kg CO2 per kWh]]))*(1-R$3))</f>
        <v>201367.97779712363</v>
      </c>
      <c r="S1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232386.95616368335</v>
      </c>
      <c r="T197" s="1">
        <f>Scenario[[#This Row],[Transportation Efficiency Emissions Savings 
kg CO2e]]*(1+S$3)</f>
        <v>65850.012141011772</v>
      </c>
      <c r="U197" s="1">
        <f>Scenario[[#This Row],[Land Use Efficiency Emissions Savings 
kg CO2e]]*(1+S$3)</f>
        <v>327764.35961010779</v>
      </c>
    </row>
    <row r="198" spans="1:21" x14ac:dyDescent="0.25">
      <c r="A198" t="s">
        <v>850</v>
      </c>
      <c r="B198" t="s">
        <v>851</v>
      </c>
      <c r="C198" t="s">
        <v>50</v>
      </c>
      <c r="D198" t="s">
        <v>38</v>
      </c>
      <c r="E198" s="1">
        <v>1665105.8579490322</v>
      </c>
      <c r="F198" s="1">
        <v>188262.63758106966</v>
      </c>
      <c r="G198" s="1">
        <v>937065.62594296562</v>
      </c>
      <c r="H198" s="1">
        <v>1124989.2</v>
      </c>
      <c r="I198" s="1">
        <v>32.4</v>
      </c>
      <c r="J198" s="2">
        <v>7.4011627397496463E-2</v>
      </c>
      <c r="K198" s="1">
        <v>513352</v>
      </c>
      <c r="L198" s="1">
        <v>513352</v>
      </c>
      <c r="M198" s="1">
        <v>1665105.8579490322</v>
      </c>
      <c r="N198" s="1">
        <v>0</v>
      </c>
      <c r="O198" s="7">
        <v>0.22613756887876005</v>
      </c>
      <c r="P198" s="4">
        <v>2.3391780324537761</v>
      </c>
      <c r="Q198" s="1">
        <f>Scenario[[#This Row],[Electricity GHG 
kg CO2e]]+(Scenario[[#This Row],[Non-Electric GHG 
kg CO2e]]*(1-Q$3))+((Scenario[[#This Row],[Non-Electric Vehicle Miles]]*Q$3)*Scenario[[#This Row],[Typical kWh per Vehicle Mile]]*(Scenario[[#This Row],[eGRID Subregion Electricity Emissions Rate 
kg CO2 per kWh]]))</f>
        <v>1316717.1196405881</v>
      </c>
      <c r="R198" s="1">
        <f>((Scenario[[#This Row],[Electricity GHG 
kg CO2e]])*(1-R$3))+(Scenario[[#This Row],[Non-Electric GHG 
kg CO2e]]*(1-Q$3))+(((Scenario[[#This Row],[Non-Electric Vehicle Miles]]*Q$3)*Scenario[[#This Row],[Typical kWh per Vehicle Mile]]*(Scenario[[#This Row],[eGRID Subregion Electricity Emissions Rate 
kg CO2 per kWh]]))*(1-R$3))</f>
        <v>1299745.1880958846</v>
      </c>
      <c r="S1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1343701.0000971365</v>
      </c>
      <c r="T198" s="1">
        <f>Scenario[[#This Row],[Transportation Efficiency Emissions Savings 
kg CO2e]]*(1+S$3)</f>
        <v>235328.29697633709</v>
      </c>
      <c r="U198" s="1">
        <f>Scenario[[#This Row],[Land Use Efficiency Emissions Savings 
kg CO2e]]*(1+S$3)</f>
        <v>1171332.032428707</v>
      </c>
    </row>
    <row r="199" spans="1:21" x14ac:dyDescent="0.25">
      <c r="A199" t="s">
        <v>873</v>
      </c>
      <c r="B199" t="s">
        <v>874</v>
      </c>
      <c r="C199" t="s">
        <v>50</v>
      </c>
      <c r="D199" t="s">
        <v>1730</v>
      </c>
      <c r="E199" s="1">
        <v>147966.794715</v>
      </c>
      <c r="F199" s="1">
        <v>45371.783102971254</v>
      </c>
      <c r="G199" s="1">
        <v>231902.57084529832</v>
      </c>
      <c r="H199" s="1">
        <v>271125.31</v>
      </c>
      <c r="I199" s="1">
        <v>13.571428571428571</v>
      </c>
      <c r="J199" s="2">
        <v>0.29927725227409452</v>
      </c>
      <c r="K199" s="1">
        <v>110286</v>
      </c>
      <c r="L199" s="1">
        <v>110286</v>
      </c>
      <c r="M199" s="1">
        <v>147966.794715</v>
      </c>
      <c r="N199" s="1">
        <v>0</v>
      </c>
      <c r="O199" s="7">
        <v>0.22613756887876005</v>
      </c>
      <c r="P199" s="4">
        <v>1.0539153772593934</v>
      </c>
      <c r="Q199" s="1">
        <f>Scenario[[#This Row],[Electricity GHG 
kg CO2e]]+(Scenario[[#This Row],[Non-Electric GHG 
kg CO2e]]*(1-Q$3))+((Scenario[[#This Row],[Non-Electric Vehicle Miles]]*Q$3)*Scenario[[#This Row],[Typical kWh per Vehicle Mile]]*(Scenario[[#This Row],[eGRID Subregion Electricity Emissions Rate 
kg CO2 per kWh]]))</f>
        <v>117546.20780480502</v>
      </c>
      <c r="R199" s="1">
        <f>((Scenario[[#This Row],[Electricity GHG 
kg CO2e]])*(1-R$3))+(Scenario[[#This Row],[Non-Electric GHG 
kg CO2e]]*(1-Q$3))+(((Scenario[[#This Row],[Non-Electric Vehicle Miles]]*Q$3)*Scenario[[#This Row],[Typical kWh per Vehicle Mile]]*(Scenario[[#This Row],[eGRID Subregion Electricity Emissions Rate 
kg CO2 per kWh]]))*(1-R$3))</f>
        <v>115903.42986266626</v>
      </c>
      <c r="S1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126401.03911502403</v>
      </c>
      <c r="T199" s="1">
        <f>Scenario[[#This Row],[Transportation Efficiency Emissions Savings 
kg CO2e]]*(1+S$3)</f>
        <v>56714.728878714071</v>
      </c>
      <c r="U199" s="1">
        <f>Scenario[[#This Row],[Land Use Efficiency Emissions Savings 
kg CO2e]]*(1+S$3)</f>
        <v>289878.21355662291</v>
      </c>
    </row>
    <row r="200" spans="1:21" x14ac:dyDescent="0.25">
      <c r="A200" t="s">
        <v>873</v>
      </c>
      <c r="B200" t="s">
        <v>874</v>
      </c>
      <c r="C200" t="s">
        <v>50</v>
      </c>
      <c r="D200" t="s">
        <v>38</v>
      </c>
      <c r="E200" s="1">
        <v>1556691.4145529941</v>
      </c>
      <c r="F200" s="1">
        <v>274719.18307116191</v>
      </c>
      <c r="G200" s="1">
        <v>1404134.4742863006</v>
      </c>
      <c r="H200" s="1">
        <v>1641622.14</v>
      </c>
      <c r="I200" s="1">
        <v>30</v>
      </c>
      <c r="J200" s="2">
        <v>0.10944672944301326</v>
      </c>
      <c r="K200" s="1">
        <v>479925</v>
      </c>
      <c r="L200" s="1">
        <v>479925</v>
      </c>
      <c r="M200" s="1">
        <v>1556691.4145529941</v>
      </c>
      <c r="N200" s="1">
        <v>0</v>
      </c>
      <c r="O200" s="7">
        <v>0.22613756887876005</v>
      </c>
      <c r="P200" s="4">
        <v>2.3391780324537761</v>
      </c>
      <c r="Q200" s="1">
        <f>Scenario[[#This Row],[Electricity GHG 
kg CO2e]]+(Scenario[[#This Row],[Non-Electric GHG 
kg CO2e]]*(1-Q$3))+((Scenario[[#This Row],[Non-Electric Vehicle Miles]]*Q$3)*Scenario[[#This Row],[Typical kWh per Vehicle Mile]]*(Scenario[[#This Row],[eGRID Subregion Electricity Emissions Rate 
kg CO2 per kWh]]))</f>
        <v>1230985.7666261625</v>
      </c>
      <c r="R200" s="1">
        <f>((Scenario[[#This Row],[Electricity GHG 
kg CO2e]])*(1-R$3))+(Scenario[[#This Row],[Non-Electric GHG 
kg CO2e]]*(1-Q$3))+(((Scenario[[#This Row],[Non-Electric Vehicle Miles]]*Q$3)*Scenario[[#This Row],[Typical kWh per Vehicle Mile]]*(Scenario[[#This Row],[eGRID Subregion Electricity Emissions Rate 
kg CO2 per kWh]]))*(1-R$3))</f>
        <v>1215118.9651983082</v>
      </c>
      <c r="S2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1284392.5043278052</v>
      </c>
      <c r="T200" s="1">
        <f>Scenario[[#This Row],[Transportation Efficiency Emissions Savings 
kg CO2e]]*(1+S$3)</f>
        <v>343398.97883895237</v>
      </c>
      <c r="U200" s="1">
        <f>Scenario[[#This Row],[Land Use Efficiency Emissions Savings 
kg CO2e]]*(1+S$3)</f>
        <v>1755168.0928578759</v>
      </c>
    </row>
    <row r="201" spans="1:21" x14ac:dyDescent="0.25">
      <c r="A201" t="s">
        <v>549</v>
      </c>
      <c r="B201" t="s">
        <v>550</v>
      </c>
      <c r="C201" t="s">
        <v>50</v>
      </c>
      <c r="D201" t="s">
        <v>1730</v>
      </c>
      <c r="E201" s="1">
        <v>504200.03363456141</v>
      </c>
      <c r="F201" s="1">
        <v>46612.770446568495</v>
      </c>
      <c r="G201" s="1">
        <v>246353.15552743242</v>
      </c>
      <c r="H201" s="1">
        <v>278541</v>
      </c>
      <c r="I201" s="1">
        <v>16.857142857142858</v>
      </c>
      <c r="J201" s="2">
        <v>9.3487935478414205E-2</v>
      </c>
      <c r="K201" s="1">
        <v>353602</v>
      </c>
      <c r="L201" s="1">
        <v>353602</v>
      </c>
      <c r="M201" s="1">
        <v>504200.03363456141</v>
      </c>
      <c r="N201" s="1">
        <v>0</v>
      </c>
      <c r="O201" s="7">
        <v>0.22613756887876005</v>
      </c>
      <c r="P201" s="4">
        <v>1.0539153772593934</v>
      </c>
      <c r="Q201" s="1">
        <f>Scenario[[#This Row],[Electricity GHG 
kg CO2e]]+(Scenario[[#This Row],[Non-Electric GHG 
kg CO2e]]*(1-Q$3))+((Scenario[[#This Row],[Non-Electric Vehicle Miles]]*Q$3)*Scenario[[#This Row],[Typical kWh per Vehicle Mile]]*(Scenario[[#This Row],[eGRID Subregion Electricity Emissions Rate 
kg CO2 per kWh]]))</f>
        <v>399218.50412246812</v>
      </c>
      <c r="R201" s="1">
        <f>((Scenario[[#This Row],[Electricity GHG 
kg CO2e]])*(1-R$3))+(Scenario[[#This Row],[Non-Electric GHG 
kg CO2e]]*(1-Q$3))+(((Scenario[[#This Row],[Non-Electric Vehicle Miles]]*Q$3)*Scenario[[#This Row],[Typical kWh per Vehicle Mile]]*(Scenario[[#This Row],[eGRID Subregion Electricity Emissions Rate 
kg CO2 per kWh]]))*(1-R$3))</f>
        <v>393951.38439833134</v>
      </c>
      <c r="S2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403155.94551520934</v>
      </c>
      <c r="T201" s="1">
        <f>Scenario[[#This Row],[Transportation Efficiency Emissions Savings 
kg CO2e]]*(1+S$3)</f>
        <v>58265.963058210618</v>
      </c>
      <c r="U201" s="1">
        <f>Scenario[[#This Row],[Land Use Efficiency Emissions Savings 
kg CO2e]]*(1+S$3)</f>
        <v>307941.4444092905</v>
      </c>
    </row>
    <row r="202" spans="1:21" x14ac:dyDescent="0.25">
      <c r="A202" t="s">
        <v>549</v>
      </c>
      <c r="B202" t="s">
        <v>550</v>
      </c>
      <c r="C202" t="s">
        <v>50</v>
      </c>
      <c r="D202" t="s">
        <v>38</v>
      </c>
      <c r="E202" s="1">
        <v>6208210.9354334064</v>
      </c>
      <c r="F202" s="1">
        <v>1639781.4744430371</v>
      </c>
      <c r="G202" s="1">
        <v>8666409.1564247906</v>
      </c>
      <c r="H202" s="1">
        <v>9798739</v>
      </c>
      <c r="I202" s="1">
        <v>35.774999999999999</v>
      </c>
      <c r="J202" s="2">
        <v>0.13527943947589721</v>
      </c>
      <c r="K202" s="1">
        <v>1380388</v>
      </c>
      <c r="L202" s="1">
        <v>1380388</v>
      </c>
      <c r="M202" s="1">
        <v>6208210.9354334064</v>
      </c>
      <c r="N202" s="1">
        <v>0</v>
      </c>
      <c r="O202" s="7">
        <v>0.22613756887876005</v>
      </c>
      <c r="P202" s="4">
        <v>2.3391780324537761</v>
      </c>
      <c r="Q202" s="1">
        <f>Scenario[[#This Row],[Electricity GHG 
kg CO2e]]+(Scenario[[#This Row],[Non-Electric GHG 
kg CO2e]]*(1-Q$3))+((Scenario[[#This Row],[Non-Electric Vehicle Miles]]*Q$3)*Scenario[[#This Row],[Typical kWh per Vehicle Mile]]*(Scenario[[#This Row],[eGRID Subregion Electricity Emissions Rate 
kg CO2 per kWh]]))</f>
        <v>4838706.243784924</v>
      </c>
      <c r="R202" s="1">
        <f>((Scenario[[#This Row],[Electricity GHG 
kg CO2e]])*(1-R$3))+(Scenario[[#This Row],[Non-Electric GHG 
kg CO2e]]*(1-Q$3))+(((Scenario[[#This Row],[Non-Electric Vehicle Miles]]*Q$3)*Scenario[[#This Row],[Typical kWh per Vehicle Mile]]*(Scenario[[#This Row],[eGRID Subregion Electricity Emissions Rate 
kg CO2 per kWh]]))*(1-R$3))</f>
        <v>4793069.2332324563</v>
      </c>
      <c r="S2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5268593.9316192456</v>
      </c>
      <c r="T202" s="1">
        <f>Scenario[[#This Row],[Transportation Efficiency Emissions Savings 
kg CO2e]]*(1+S$3)</f>
        <v>2049726.8430537963</v>
      </c>
      <c r="U202" s="1">
        <f>Scenario[[#This Row],[Land Use Efficiency Emissions Savings 
kg CO2e]]*(1+S$3)</f>
        <v>10833011.445530988</v>
      </c>
    </row>
    <row r="203" spans="1:21" x14ac:dyDescent="0.25">
      <c r="A203" t="s">
        <v>1714</v>
      </c>
      <c r="B203" t="s">
        <v>148</v>
      </c>
      <c r="C203" t="s">
        <v>50</v>
      </c>
      <c r="D203" t="s">
        <v>1730</v>
      </c>
      <c r="E203" s="1">
        <v>440029.47668770002</v>
      </c>
      <c r="F203" s="1">
        <v>79081.290044015754</v>
      </c>
      <c r="G203" s="1">
        <v>393414.54219895392</v>
      </c>
      <c r="H203" s="1">
        <v>472561.08999999997</v>
      </c>
      <c r="I203" s="1">
        <v>25.272727272727273</v>
      </c>
      <c r="J203" s="2">
        <v>8.0559657380791835E-2</v>
      </c>
      <c r="K203" s="1">
        <v>269597</v>
      </c>
      <c r="L203" s="1">
        <v>269597</v>
      </c>
      <c r="M203" s="1">
        <v>440029.47668770002</v>
      </c>
      <c r="N203" s="1">
        <v>0</v>
      </c>
      <c r="O203" s="7">
        <v>0.22613756887876005</v>
      </c>
      <c r="P203" s="4">
        <v>1.0539153772593934</v>
      </c>
      <c r="Q203" s="1">
        <f>Scenario[[#This Row],[Electricity GHG 
kg CO2e]]+(Scenario[[#This Row],[Non-Electric GHG 
kg CO2e]]*(1-Q$3))+((Scenario[[#This Row],[Non-Electric Vehicle Miles]]*Q$3)*Scenario[[#This Row],[Typical kWh per Vehicle Mile]]*(Scenario[[#This Row],[eGRID Subregion Electricity Emissions Rate 
kg CO2 per kWh]]))</f>
        <v>346085.36141443055</v>
      </c>
      <c r="R203" s="1">
        <f>((Scenario[[#This Row],[Electricity GHG 
kg CO2e]])*(1-R$3))+(Scenario[[#This Row],[Non-Electric GHG 
kg CO2e]]*(1-Q$3))+(((Scenario[[#This Row],[Non-Electric Vehicle Miles]]*Q$3)*Scenario[[#This Row],[Typical kWh per Vehicle Mile]]*(Scenario[[#This Row],[eGRID Subregion Electricity Emissions Rate 
kg CO2 per kWh]]))*(1-R$3))</f>
        <v>342069.54793976666</v>
      </c>
      <c r="S2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353932.02024977212</v>
      </c>
      <c r="T203" s="1">
        <f>Scenario[[#This Row],[Transportation Efficiency Emissions Savings 
kg CO2e]]*(1+S$3)</f>
        <v>98851.612555019688</v>
      </c>
      <c r="U203" s="1">
        <f>Scenario[[#This Row],[Land Use Efficiency Emissions Savings 
kg CO2e]]*(1+S$3)</f>
        <v>491768.1777486924</v>
      </c>
    </row>
    <row r="204" spans="1:21" x14ac:dyDescent="0.25">
      <c r="A204" t="s">
        <v>1715</v>
      </c>
      <c r="B204" t="s">
        <v>1716</v>
      </c>
      <c r="C204" t="s">
        <v>50</v>
      </c>
      <c r="D204" t="s">
        <v>1730</v>
      </c>
      <c r="E204" s="1">
        <v>251714.4150108333</v>
      </c>
      <c r="F204" s="1">
        <v>108079.45833267206</v>
      </c>
      <c r="G204" s="1">
        <v>537685.09398000815</v>
      </c>
      <c r="H204" s="1">
        <v>645843.62</v>
      </c>
      <c r="I204" s="1">
        <v>12.5</v>
      </c>
      <c r="J204" s="2">
        <v>0.30997827946796574</v>
      </c>
      <c r="K204" s="1">
        <v>187615</v>
      </c>
      <c r="L204" s="1">
        <v>187615</v>
      </c>
      <c r="M204" s="1">
        <v>251714.4150108333</v>
      </c>
      <c r="N204" s="1">
        <v>0</v>
      </c>
      <c r="O204" s="7">
        <v>0.22613756887876005</v>
      </c>
      <c r="P204" s="4">
        <v>1.0539153772593934</v>
      </c>
      <c r="Q204" s="1">
        <f>Scenario[[#This Row],[Electricity GHG 
kg CO2e]]+(Scenario[[#This Row],[Non-Electric GHG 
kg CO2e]]*(1-Q$3))+((Scenario[[#This Row],[Non-Electric Vehicle Miles]]*Q$3)*Scenario[[#This Row],[Typical kWh per Vehicle Mile]]*(Scenario[[#This Row],[eGRID Subregion Electricity Emissions Rate 
kg CO2 per kWh]]))</f>
        <v>199964.37548619969</v>
      </c>
      <c r="R204" s="1">
        <f>((Scenario[[#This Row],[Electricity GHG 
kg CO2e]])*(1-R$3))+(Scenario[[#This Row],[Non-Electric GHG 
kg CO2e]]*(1-Q$3))+(((Scenario[[#This Row],[Non-Electric Vehicle Miles]]*Q$3)*Scenario[[#This Row],[Typical kWh per Vehicle Mile]]*(Scenario[[#This Row],[eGRID Subregion Electricity Emissions Rate 
kg CO2 per kWh]]))*(1-R$3))</f>
        <v>197169.734429181</v>
      </c>
      <c r="S2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224319.1233454576</v>
      </c>
      <c r="T204" s="1">
        <f>Scenario[[#This Row],[Transportation Efficiency Emissions Savings 
kg CO2e]]*(1+S$3)</f>
        <v>135099.32291584008</v>
      </c>
      <c r="U204" s="1">
        <f>Scenario[[#This Row],[Land Use Efficiency Emissions Savings 
kg CO2e]]*(1+S$3)</f>
        <v>672106.36747501022</v>
      </c>
    </row>
    <row r="205" spans="1:21" x14ac:dyDescent="0.25">
      <c r="A205" t="s">
        <v>1717</v>
      </c>
      <c r="B205" t="s">
        <v>1718</v>
      </c>
      <c r="C205" t="s">
        <v>50</v>
      </c>
      <c r="D205" t="s">
        <v>1730</v>
      </c>
      <c r="E205" s="1">
        <v>278858.75621749996</v>
      </c>
      <c r="F205" s="1">
        <v>194087.31860993771</v>
      </c>
      <c r="G205" s="1">
        <v>965619.97286856663</v>
      </c>
      <c r="H205" s="1">
        <v>1159795.3799999999</v>
      </c>
      <c r="I205" s="1">
        <v>9.5909090909090917</v>
      </c>
      <c r="J205" s="2">
        <v>0.6499294989914508</v>
      </c>
      <c r="K205" s="1">
        <v>207855</v>
      </c>
      <c r="L205" s="1">
        <v>207855</v>
      </c>
      <c r="M205" s="1">
        <v>278858.75621749996</v>
      </c>
      <c r="N205" s="1">
        <v>0</v>
      </c>
      <c r="O205" s="7">
        <v>0.22613756887876005</v>
      </c>
      <c r="P205" s="4">
        <v>1.0539153772593934</v>
      </c>
      <c r="Q205" s="1">
        <f>Scenario[[#This Row],[Electricity GHG 
kg CO2e]]+(Scenario[[#This Row],[Non-Electric GHG 
kg CO2e]]*(1-Q$3))+((Scenario[[#This Row],[Non-Electric Vehicle Miles]]*Q$3)*Scenario[[#This Row],[Typical kWh per Vehicle Mile]]*(Scenario[[#This Row],[eGRID Subregion Electricity Emissions Rate 
kg CO2 per kWh]]))</f>
        <v>221528.58048895962</v>
      </c>
      <c r="R205" s="1">
        <f>((Scenario[[#This Row],[Electricity GHG 
kg CO2e]])*(1-R$3))+(Scenario[[#This Row],[Non-Electric GHG 
kg CO2e]]*(1-Q$3))+(((Scenario[[#This Row],[Non-Electric Vehicle Miles]]*Q$3)*Scenario[[#This Row],[Typical kWh per Vehicle Mile]]*(Scenario[[#This Row],[eGRID Subregion Electricity Emissions Rate 
kg CO2 per kWh]]))*(1-R$3))</f>
        <v>218432.45215750096</v>
      </c>
      <c r="S2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281972.61002588709</v>
      </c>
      <c r="T205" s="1">
        <f>Scenario[[#This Row],[Transportation Efficiency Emissions Savings 
kg CO2e]]*(1+S$3)</f>
        <v>242609.14826242212</v>
      </c>
      <c r="U205" s="1">
        <f>Scenario[[#This Row],[Land Use Efficiency Emissions Savings 
kg CO2e]]*(1+S$3)</f>
        <v>1207024.9660857082</v>
      </c>
    </row>
    <row r="206" spans="1:21" x14ac:dyDescent="0.25">
      <c r="A206" t="s">
        <v>522</v>
      </c>
      <c r="B206" t="s">
        <v>523</v>
      </c>
      <c r="C206" t="s">
        <v>50</v>
      </c>
      <c r="D206" t="s">
        <v>1730</v>
      </c>
      <c r="E206" s="1">
        <v>530243.98371083336</v>
      </c>
      <c r="F206" s="1">
        <v>148986.79193959202</v>
      </c>
      <c r="G206" s="1">
        <v>745131.54646236252</v>
      </c>
      <c r="H206" s="1">
        <v>890291</v>
      </c>
      <c r="I206" s="1">
        <v>14.114285714285714</v>
      </c>
      <c r="J206" s="2">
        <v>0.17979345547398815</v>
      </c>
      <c r="K206" s="1">
        <v>566575</v>
      </c>
      <c r="L206" s="1">
        <v>566575</v>
      </c>
      <c r="M206" s="1">
        <v>530243.98371083336</v>
      </c>
      <c r="N206" s="1">
        <v>0</v>
      </c>
      <c r="O206" s="7">
        <v>0.22613756887876005</v>
      </c>
      <c r="P206" s="4">
        <v>1.0539153772593934</v>
      </c>
      <c r="Q206" s="1">
        <f>Scenario[[#This Row],[Electricity GHG 
kg CO2e]]+(Scenario[[#This Row],[Non-Electric GHG 
kg CO2e]]*(1-Q$3))+((Scenario[[#This Row],[Non-Electric Vehicle Miles]]*Q$3)*Scenario[[#This Row],[Typical kWh per Vehicle Mile]]*(Scenario[[#This Row],[eGRID Subregion Electricity Emissions Rate 
kg CO2 per kWh]]))</f>
        <v>431440.92306293437</v>
      </c>
      <c r="R206" s="1">
        <f>((Scenario[[#This Row],[Electricity GHG 
kg CO2e]])*(1-R$3))+(Scenario[[#This Row],[Non-Electric GHG 
kg CO2e]]*(1-Q$3))+(((Scenario[[#This Row],[Non-Electric Vehicle Miles]]*Q$3)*Scenario[[#This Row],[Typical kWh per Vehicle Mile]]*(Scenario[[#This Row],[eGRID Subregion Electricity Emissions Rate 
kg CO2 per kWh]]))*(1-R$3))</f>
        <v>423001.43924298201</v>
      </c>
      <c r="S2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446548.00205993257</v>
      </c>
      <c r="T206" s="1">
        <f>Scenario[[#This Row],[Transportation Efficiency Emissions Savings 
kg CO2e]]*(1+S$3)</f>
        <v>186233.48992449002</v>
      </c>
      <c r="U206" s="1">
        <f>Scenario[[#This Row],[Land Use Efficiency Emissions Savings 
kg CO2e]]*(1+S$3)</f>
        <v>931414.43307795317</v>
      </c>
    </row>
    <row r="207" spans="1:21" x14ac:dyDescent="0.25">
      <c r="A207" t="s">
        <v>522</v>
      </c>
      <c r="B207" t="s">
        <v>523</v>
      </c>
      <c r="C207" t="s">
        <v>50</v>
      </c>
      <c r="D207" t="s">
        <v>38</v>
      </c>
      <c r="E207" s="1">
        <v>4805947.4817631999</v>
      </c>
      <c r="F207" s="1">
        <v>1167047.7797878354</v>
      </c>
      <c r="G207" s="1">
        <v>5836786.641471982</v>
      </c>
      <c r="H207" s="1">
        <v>6973854</v>
      </c>
      <c r="I207" s="1">
        <v>40.647058823529413</v>
      </c>
      <c r="J207" s="2">
        <v>0.11004662236989617</v>
      </c>
      <c r="K207" s="1">
        <v>1643390</v>
      </c>
      <c r="L207" s="1">
        <v>1643390</v>
      </c>
      <c r="M207" s="1">
        <v>4805947.4817631999</v>
      </c>
      <c r="N207" s="1">
        <v>0</v>
      </c>
      <c r="O207" s="7">
        <v>0.22613756887876005</v>
      </c>
      <c r="P207" s="4">
        <v>2.3391780324537761</v>
      </c>
      <c r="Q207" s="1">
        <f>Scenario[[#This Row],[Electricity GHG 
kg CO2e]]+(Scenario[[#This Row],[Non-Electric GHG 
kg CO2e]]*(1-Q$3))+((Scenario[[#This Row],[Non-Electric Vehicle Miles]]*Q$3)*Scenario[[#This Row],[Typical kWh per Vehicle Mile]]*(Scenario[[#This Row],[eGRID Subregion Electricity Emissions Rate 
kg CO2 per kWh]]))</f>
        <v>3821789.0922185513</v>
      </c>
      <c r="R207" s="1">
        <f>((Scenario[[#This Row],[Electricity GHG 
kg CO2e]])*(1-R$3))+(Scenario[[#This Row],[Non-Electric GHG 
kg CO2e]]*(1-Q$3))+(((Scenario[[#This Row],[Non-Electric Vehicle Miles]]*Q$3)*Scenario[[#This Row],[Typical kWh per Vehicle Mile]]*(Scenario[[#This Row],[eGRID Subregion Electricity Emissions Rate 
kg CO2 per kWh]]))*(1-R$3))</f>
        <v>3767456.9719945136</v>
      </c>
      <c r="S2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3964119.3971334929</v>
      </c>
      <c r="T207" s="1">
        <f>Scenario[[#This Row],[Transportation Efficiency Emissions Savings 
kg CO2e]]*(1+S$3)</f>
        <v>1458809.7247347943</v>
      </c>
      <c r="U207" s="1">
        <f>Scenario[[#This Row],[Land Use Efficiency Emissions Savings 
kg CO2e]]*(1+S$3)</f>
        <v>7295983.3018399775</v>
      </c>
    </row>
    <row r="208" spans="1:21" x14ac:dyDescent="0.25">
      <c r="A208" t="s">
        <v>485</v>
      </c>
      <c r="B208" t="s">
        <v>486</v>
      </c>
      <c r="C208" t="s">
        <v>50</v>
      </c>
      <c r="D208" t="s">
        <v>1730</v>
      </c>
      <c r="E208" s="1">
        <v>1034087.1428924999</v>
      </c>
      <c r="F208" s="1">
        <v>120594.33814544269</v>
      </c>
      <c r="G208" s="1">
        <v>617924.44075551862</v>
      </c>
      <c r="H208" s="1">
        <v>720628</v>
      </c>
      <c r="I208" s="1">
        <v>8.0588235294117645</v>
      </c>
      <c r="J208" s="2">
        <v>0.16411195295227543</v>
      </c>
      <c r="K208" s="1">
        <v>965901</v>
      </c>
      <c r="L208" s="1">
        <v>965901</v>
      </c>
      <c r="M208" s="1">
        <v>1034087.1428924999</v>
      </c>
      <c r="N208" s="1">
        <v>0</v>
      </c>
      <c r="O208" s="7">
        <v>0.22613756887876005</v>
      </c>
      <c r="P208" s="4">
        <v>1.0539153772593934</v>
      </c>
      <c r="Q208" s="1">
        <f>Scenario[[#This Row],[Electricity GHG 
kg CO2e]]+(Scenario[[#This Row],[Non-Electric GHG 
kg CO2e]]*(1-Q$3))+((Scenario[[#This Row],[Non-Electric Vehicle Miles]]*Q$3)*Scenario[[#This Row],[Typical kWh per Vehicle Mile]]*(Scenario[[#This Row],[eGRID Subregion Electricity Emissions Rate 
kg CO2 per kWh]]))</f>
        <v>833116.11998930713</v>
      </c>
      <c r="R208" s="1">
        <f>((Scenario[[#This Row],[Electricity GHG 
kg CO2e]])*(1-R$3))+(Scenario[[#This Row],[Non-Electric GHG 
kg CO2e]]*(1-Q$3))+(((Scenario[[#This Row],[Non-Electric Vehicle Miles]]*Q$3)*Scenario[[#This Row],[Typical kWh per Vehicle Mile]]*(Scenario[[#This Row],[eGRID Subregion Electricity Emissions Rate 
kg CO2 per kWh]]))*(1-R$3))</f>
        <v>818728.42928432417</v>
      </c>
      <c r="S2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856626.46898969437</v>
      </c>
      <c r="T208" s="1">
        <f>Scenario[[#This Row],[Transportation Efficiency Emissions Savings 
kg CO2e]]*(1+S$3)</f>
        <v>150742.92268180335</v>
      </c>
      <c r="U208" s="1">
        <f>Scenario[[#This Row],[Land Use Efficiency Emissions Savings 
kg CO2e]]*(1+S$3)</f>
        <v>772405.55094439827</v>
      </c>
    </row>
    <row r="209" spans="1:21" x14ac:dyDescent="0.25">
      <c r="A209" t="s">
        <v>485</v>
      </c>
      <c r="B209" t="s">
        <v>486</v>
      </c>
      <c r="C209" t="s">
        <v>50</v>
      </c>
      <c r="D209" t="s">
        <v>38</v>
      </c>
      <c r="E209" s="1">
        <v>4522006.5780258533</v>
      </c>
      <c r="F209" s="1">
        <v>1277339.6181225767</v>
      </c>
      <c r="G209" s="1">
        <v>6545078.1630504653</v>
      </c>
      <c r="H209" s="1">
        <v>7632918</v>
      </c>
      <c r="I209" s="1">
        <v>34.863636363636367</v>
      </c>
      <c r="J209" s="2">
        <v>0.14283268666370086</v>
      </c>
      <c r="K209" s="1">
        <v>1821385</v>
      </c>
      <c r="L209" s="1">
        <v>1821385</v>
      </c>
      <c r="M209" s="1">
        <v>4522006.5780258533</v>
      </c>
      <c r="N209" s="1">
        <v>0</v>
      </c>
      <c r="O209" s="7">
        <v>0.22613756887876005</v>
      </c>
      <c r="P209" s="4">
        <v>2.3391780324537761</v>
      </c>
      <c r="Q209" s="1">
        <f>Scenario[[#This Row],[Electricity GHG 
kg CO2e]]+(Scenario[[#This Row],[Non-Electric GHG 
kg CO2e]]*(1-Q$3))+((Scenario[[#This Row],[Non-Electric Vehicle Miles]]*Q$3)*Scenario[[#This Row],[Typical kWh per Vehicle Mile]]*(Scenario[[#This Row],[eGRID Subregion Electricity Emissions Rate 
kg CO2 per kWh]]))</f>
        <v>3632372.186683299</v>
      </c>
      <c r="R209" s="1">
        <f>((Scenario[[#This Row],[Electricity GHG 
kg CO2e]])*(1-R$3))+(Scenario[[#This Row],[Non-Electric GHG 
kg CO2e]]*(1-Q$3))+(((Scenario[[#This Row],[Non-Electric Vehicle Miles]]*Q$3)*Scenario[[#This Row],[Typical kWh per Vehicle Mile]]*(Scenario[[#This Row],[eGRID Subregion Electricity Emissions Rate 
kg CO2 per kWh]]))*(1-R$3))</f>
        <v>3572155.3733923216</v>
      </c>
      <c r="S2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3786847.6903666416</v>
      </c>
      <c r="T209" s="1">
        <f>Scenario[[#This Row],[Transportation Efficiency Emissions Savings 
kg CO2e]]*(1+S$3)</f>
        <v>1596674.5226532209</v>
      </c>
      <c r="U209" s="1">
        <f>Scenario[[#This Row],[Land Use Efficiency Emissions Savings 
kg CO2e]]*(1+S$3)</f>
        <v>8181347.7038130816</v>
      </c>
    </row>
    <row r="210" spans="1:21" x14ac:dyDescent="0.25">
      <c r="A210" t="s">
        <v>1720</v>
      </c>
      <c r="B210" t="s">
        <v>435</v>
      </c>
      <c r="C210" t="s">
        <v>50</v>
      </c>
      <c r="D210" t="s">
        <v>1730</v>
      </c>
      <c r="E210" s="1">
        <v>335329.26385032455</v>
      </c>
      <c r="F210" s="1">
        <v>53969.160958533175</v>
      </c>
      <c r="G210" s="1">
        <v>269005.08779216051</v>
      </c>
      <c r="H210" s="1">
        <v>322500.12</v>
      </c>
      <c r="I210" s="1">
        <v>20</v>
      </c>
      <c r="J210" s="2">
        <v>0.23704529217199558</v>
      </c>
      <c r="K210" s="1">
        <v>103381</v>
      </c>
      <c r="L210" s="1">
        <v>103381</v>
      </c>
      <c r="M210" s="1">
        <v>335329.26385032455</v>
      </c>
      <c r="N210" s="1">
        <v>0</v>
      </c>
      <c r="O210" s="7">
        <v>0.22613756887876005</v>
      </c>
      <c r="P210" s="4">
        <v>1.0539153772593934</v>
      </c>
      <c r="Q210" s="1">
        <f>Scenario[[#This Row],[Electricity GHG 
kg CO2e]]+(Scenario[[#This Row],[Non-Electric GHG 
kg CO2e]]*(1-Q$3))+((Scenario[[#This Row],[Non-Electric Vehicle Miles]]*Q$3)*Scenario[[#This Row],[Typical kWh per Vehicle Mile]]*(Scenario[[#This Row],[eGRID Subregion Electricity Emissions Rate 
kg CO2 per kWh]]))</f>
        <v>257656.64273337193</v>
      </c>
      <c r="R210" s="1">
        <f>((Scenario[[#This Row],[Electricity GHG 
kg CO2e]])*(1-R$3))+(Scenario[[#This Row],[Non-Electric GHG 
kg CO2e]]*(1-Q$3))+(((Scenario[[#This Row],[Non-Electric Vehicle Miles]]*Q$3)*Scenario[[#This Row],[Typical kWh per Vehicle Mile]]*(Scenario[[#This Row],[eGRID Subregion Electricity Emissions Rate 
kg CO2 per kWh]]))*(1-R$3))</f>
        <v>256116.71902196479</v>
      </c>
      <c r="S2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276090.81305727834</v>
      </c>
      <c r="T210" s="1">
        <f>Scenario[[#This Row],[Transportation Efficiency Emissions Savings 
kg CO2e]]*(1+S$3)</f>
        <v>67461.451198166469</v>
      </c>
      <c r="U210" s="1">
        <f>Scenario[[#This Row],[Land Use Efficiency Emissions Savings 
kg CO2e]]*(1+S$3)</f>
        <v>336256.35974020063</v>
      </c>
    </row>
    <row r="211" spans="1:21" x14ac:dyDescent="0.25">
      <c r="A211" t="s">
        <v>1674</v>
      </c>
      <c r="B211" t="s">
        <v>1675</v>
      </c>
      <c r="C211" t="s">
        <v>50</v>
      </c>
      <c r="D211" t="s">
        <v>1730</v>
      </c>
      <c r="E211" s="1">
        <v>1083677.3519275</v>
      </c>
      <c r="F211" s="1">
        <v>209162.54466976487</v>
      </c>
      <c r="G211" s="1">
        <v>1049289.4629606411</v>
      </c>
      <c r="H211" s="1">
        <v>1249879.46</v>
      </c>
      <c r="I211" s="1">
        <v>4.4137931034482758</v>
      </c>
      <c r="J211" s="2">
        <v>0.5222516559783742</v>
      </c>
      <c r="K211" s="1">
        <v>807699</v>
      </c>
      <c r="L211" s="1">
        <v>807699</v>
      </c>
      <c r="M211" s="1">
        <v>1083677.3519275</v>
      </c>
      <c r="N211" s="1">
        <v>0</v>
      </c>
      <c r="O211" s="7">
        <v>0.22613756887876005</v>
      </c>
      <c r="P211" s="4">
        <v>1.0539153772593934</v>
      </c>
      <c r="Q211" s="1">
        <f>Scenario[[#This Row],[Electricity GHG 
kg CO2e]]+(Scenario[[#This Row],[Non-Electric GHG 
kg CO2e]]*(1-Q$3))+((Scenario[[#This Row],[Non-Electric Vehicle Miles]]*Q$3)*Scenario[[#This Row],[Typical kWh per Vehicle Mile]]*(Scenario[[#This Row],[eGRID Subregion Electricity Emissions Rate 
kg CO2 per kWh]]))</f>
        <v>860882.71158947912</v>
      </c>
      <c r="R211" s="1">
        <f>((Scenario[[#This Row],[Electricity GHG 
kg CO2e]])*(1-R$3))+(Scenario[[#This Row],[Non-Electric GHG 
kg CO2e]]*(1-Q$3))+(((Scenario[[#This Row],[Non-Electric Vehicle Miles]]*Q$3)*Scenario[[#This Row],[Typical kWh per Vehicle Mile]]*(Scenario[[#This Row],[eGRID Subregion Electricity Emissions Rate 
kg CO2 per kWh]]))*(1-R$3))</f>
        <v>848851.53717851557</v>
      </c>
      <c r="S2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997653.39652659069</v>
      </c>
      <c r="T211" s="1">
        <f>Scenario[[#This Row],[Transportation Efficiency Emissions Savings 
kg CO2e]]*(1+S$3)</f>
        <v>261453.18083720608</v>
      </c>
      <c r="U211" s="1">
        <f>Scenario[[#This Row],[Land Use Efficiency Emissions Savings 
kg CO2e]]*(1+S$3)</f>
        <v>1311611.8287008014</v>
      </c>
    </row>
    <row r="212" spans="1:21" x14ac:dyDescent="0.25">
      <c r="A212" t="s">
        <v>689</v>
      </c>
      <c r="B212" t="s">
        <v>690</v>
      </c>
      <c r="C212" t="s">
        <v>50</v>
      </c>
      <c r="D212" t="s">
        <v>1730</v>
      </c>
      <c r="E212" s="1">
        <v>821296.41719416657</v>
      </c>
      <c r="F212" s="1">
        <v>89798.123918558122</v>
      </c>
      <c r="G212" s="1">
        <v>449037.83659507777</v>
      </c>
      <c r="H212" s="1">
        <v>536601</v>
      </c>
      <c r="I212" s="1">
        <v>15.838709677419354</v>
      </c>
      <c r="J212" s="2">
        <v>0.10199597646838392</v>
      </c>
      <c r="K212" s="1">
        <v>577931</v>
      </c>
      <c r="L212" s="1">
        <v>577931</v>
      </c>
      <c r="M212" s="1">
        <v>821296.41719416657</v>
      </c>
      <c r="N212" s="1">
        <v>0</v>
      </c>
      <c r="O212" s="7">
        <v>0.22613756887876005</v>
      </c>
      <c r="P212" s="4">
        <v>1.0539153772593934</v>
      </c>
      <c r="Q212" s="1">
        <f>Scenario[[#This Row],[Electricity GHG 
kg CO2e]]+(Scenario[[#This Row],[Non-Electric GHG 
kg CO2e]]*(1-Q$3))+((Scenario[[#This Row],[Non-Electric Vehicle Miles]]*Q$3)*Scenario[[#This Row],[Typical kWh per Vehicle Mile]]*(Scenario[[#This Row],[eGRID Subregion Electricity Emissions Rate 
kg CO2 per kWh]]))</f>
        <v>650406.86665143038</v>
      </c>
      <c r="R212" s="1">
        <f>((Scenario[[#This Row],[Electricity GHG 
kg CO2e]])*(1-R$3))+(Scenario[[#This Row],[Non-Electric GHG 
kg CO2e]]*(1-Q$3))+(((Scenario[[#This Row],[Non-Electric Vehicle Miles]]*Q$3)*Scenario[[#This Row],[Typical kWh per Vehicle Mile]]*(Scenario[[#This Row],[eGRID Subregion Electricity Emissions Rate 
kg CO2 per kWh]]))*(1-R$3))</f>
        <v>641798.22821247904</v>
      </c>
      <c r="S2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660609.76200530899</v>
      </c>
      <c r="T212" s="1">
        <f>Scenario[[#This Row],[Transportation Efficiency Emissions Savings 
kg CO2e]]*(1+S$3)</f>
        <v>112247.65489819765</v>
      </c>
      <c r="U212" s="1">
        <f>Scenario[[#This Row],[Land Use Efficiency Emissions Savings 
kg CO2e]]*(1+S$3)</f>
        <v>561297.29574384727</v>
      </c>
    </row>
    <row r="213" spans="1:21" x14ac:dyDescent="0.25">
      <c r="A213" t="s">
        <v>689</v>
      </c>
      <c r="B213" t="s">
        <v>690</v>
      </c>
      <c r="C213" t="s">
        <v>50</v>
      </c>
      <c r="D213" t="s">
        <v>38</v>
      </c>
      <c r="E213" s="1">
        <v>2098387.6043348</v>
      </c>
      <c r="F213" s="1">
        <v>1048323.2004362487</v>
      </c>
      <c r="G213" s="1">
        <v>5242167.2239305712</v>
      </c>
      <c r="H213" s="1">
        <v>6264399</v>
      </c>
      <c r="I213" s="1">
        <v>45.296296296296298</v>
      </c>
      <c r="J213" s="2">
        <v>0.16889410320623746</v>
      </c>
      <c r="K213" s="1">
        <v>913588</v>
      </c>
      <c r="L213" s="1">
        <v>913588</v>
      </c>
      <c r="M213" s="1">
        <v>2098387.6043348</v>
      </c>
      <c r="N213" s="1">
        <v>0</v>
      </c>
      <c r="O213" s="7">
        <v>0.22613756887876005</v>
      </c>
      <c r="P213" s="4">
        <v>2.3391780324537761</v>
      </c>
      <c r="Q213" s="1">
        <f>Scenario[[#This Row],[Electricity GHG 
kg CO2e]]+(Scenario[[#This Row],[Non-Electric GHG 
kg CO2e]]*(1-Q$3))+((Scenario[[#This Row],[Non-Electric Vehicle Miles]]*Q$3)*Scenario[[#This Row],[Typical kWh per Vehicle Mile]]*(Scenario[[#This Row],[eGRID Subregion Electricity Emissions Rate 
kg CO2 per kWh]]))</f>
        <v>1694607.2423592566</v>
      </c>
      <c r="R213" s="1">
        <f>((Scenario[[#This Row],[Electricity GHG 
kg CO2e]])*(1-R$3))+(Scenario[[#This Row],[Non-Electric GHG 
kg CO2e]]*(1-Q$3))+(((Scenario[[#This Row],[Non-Electric Vehicle Miles]]*Q$3)*Scenario[[#This Row],[Typical kWh per Vehicle Mile]]*(Scenario[[#This Row],[eGRID Subregion Electricity Emissions Rate 
kg CO2 per kWh]]))*(1-R$3))</f>
        <v>1664403.1075822173</v>
      </c>
      <c r="S2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1790381.1497113556</v>
      </c>
      <c r="T213" s="1">
        <f>Scenario[[#This Row],[Transportation Efficiency Emissions Savings 
kg CO2e]]*(1+S$3)</f>
        <v>1310404.0005453108</v>
      </c>
      <c r="U213" s="1">
        <f>Scenario[[#This Row],[Land Use Efficiency Emissions Savings 
kg CO2e]]*(1+S$3)</f>
        <v>6552709.029913214</v>
      </c>
    </row>
    <row r="214" spans="1:21" x14ac:dyDescent="0.25">
      <c r="A214" t="s">
        <v>147</v>
      </c>
      <c r="B214" t="s">
        <v>148</v>
      </c>
      <c r="C214" t="s">
        <v>50</v>
      </c>
      <c r="D214" t="s">
        <v>38</v>
      </c>
      <c r="E214" s="1">
        <v>57313529.318761334</v>
      </c>
      <c r="F214" s="1">
        <v>15948154.740144534</v>
      </c>
      <c r="G214" s="1">
        <v>80046544.936329186</v>
      </c>
      <c r="H214" s="1">
        <v>95300385</v>
      </c>
      <c r="I214" s="1">
        <v>40.568364611260051</v>
      </c>
      <c r="J214" s="2">
        <v>0.19032415921046184</v>
      </c>
      <c r="K214" s="1">
        <v>17455725</v>
      </c>
      <c r="L214" s="1">
        <v>17097980</v>
      </c>
      <c r="M214" s="1">
        <v>57119834.352861077</v>
      </c>
      <c r="N214" s="1">
        <v>193694.96590026034</v>
      </c>
      <c r="O214" s="7">
        <v>0.22613756887876005</v>
      </c>
      <c r="P214" s="4">
        <v>2.3391780324537761</v>
      </c>
      <c r="Q214" s="1">
        <f>Scenario[[#This Row],[Electricity GHG 
kg CO2e]]+(Scenario[[#This Row],[Non-Electric GHG 
kg CO2e]]*(1-Q$3))+((Scenario[[#This Row],[Non-Electric Vehicle Miles]]*Q$3)*Scenario[[#This Row],[Typical kWh per Vehicle Mile]]*(Scenario[[#This Row],[eGRID Subregion Electricity Emissions Rate 
kg CO2 per kWh]]))</f>
        <v>45294676.14057824</v>
      </c>
      <c r="R214" s="1">
        <f>((Scenario[[#This Row],[Electricity GHG 
kg CO2e]])*(1-R$3))+(Scenario[[#This Row],[Non-Electric GHG 
kg CO2e]]*(1-Q$3))+(((Scenario[[#This Row],[Non-Electric Vehicle Miles]]*Q$3)*Scenario[[#This Row],[Typical kWh per Vehicle Mile]]*(Scenario[[#This Row],[eGRID Subregion Electricity Emissions Rate 
kg CO2 per kWh]]))*(1-R$3))</f>
        <v>44680976.046595134</v>
      </c>
      <c r="S2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47687480.966794416</v>
      </c>
      <c r="T214" s="1">
        <f>Scenario[[#This Row],[Transportation Efficiency Emissions Savings 
kg CO2e]]*(1+S$3)</f>
        <v>19935193.425180666</v>
      </c>
      <c r="U214" s="1">
        <f>Scenario[[#This Row],[Land Use Efficiency Emissions Savings 
kg CO2e]]*(1+S$3)</f>
        <v>100058181.17041148</v>
      </c>
    </row>
    <row r="215" spans="1:21" x14ac:dyDescent="0.25">
      <c r="A215" t="s">
        <v>413</v>
      </c>
      <c r="B215" t="s">
        <v>414</v>
      </c>
      <c r="C215" t="s">
        <v>50</v>
      </c>
      <c r="D215" t="s">
        <v>1730</v>
      </c>
      <c r="E215" s="1">
        <v>1501821.768467003</v>
      </c>
      <c r="F215" s="1">
        <v>145418.63683329985</v>
      </c>
      <c r="G215" s="1">
        <v>764118.99592288805</v>
      </c>
      <c r="H215" s="1">
        <v>868969</v>
      </c>
      <c r="I215" s="1">
        <v>8.4285714285714288</v>
      </c>
      <c r="J215" s="2">
        <v>0.12862122746328428</v>
      </c>
      <c r="K215" s="1">
        <v>929811</v>
      </c>
      <c r="L215" s="1">
        <v>929811</v>
      </c>
      <c r="M215" s="1">
        <v>1501821.768467003</v>
      </c>
      <c r="N215" s="1">
        <v>0</v>
      </c>
      <c r="O215" s="7">
        <v>0.22613756887876005</v>
      </c>
      <c r="P215" s="4">
        <v>1.0539153772593934</v>
      </c>
      <c r="Q215" s="1">
        <f>Scenario[[#This Row],[Electricity GHG 
kg CO2e]]+(Scenario[[#This Row],[Non-Electric GHG 
kg CO2e]]*(1-Q$3))+((Scenario[[#This Row],[Non-Electric Vehicle Miles]]*Q$3)*Scenario[[#This Row],[Typical kWh per Vehicle Mile]]*(Scenario[[#This Row],[eGRID Subregion Electricity Emissions Rate 
kg CO2 per kWh]]))</f>
        <v>1181766.7579973505</v>
      </c>
      <c r="R215" s="1">
        <f>((Scenario[[#This Row],[Electricity GHG 
kg CO2e]])*(1-R$3))+(Scenario[[#This Row],[Non-Electric GHG 
kg CO2e]]*(1-Q$3))+(((Scenario[[#This Row],[Non-Electric Vehicle Miles]]*Q$3)*Scenario[[#This Row],[Typical kWh per Vehicle Mile]]*(Scenario[[#This Row],[eGRID Subregion Electricity Emissions Rate 
kg CO2 per kWh]]))*(1-R$3))</f>
        <v>1167916.6500855759</v>
      </c>
      <c r="S2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1232666.3092021707</v>
      </c>
      <c r="T215" s="1">
        <f>Scenario[[#This Row],[Transportation Efficiency Emissions Savings 
kg CO2e]]*(1+S$3)</f>
        <v>181773.29604162482</v>
      </c>
      <c r="U215" s="1">
        <f>Scenario[[#This Row],[Land Use Efficiency Emissions Savings 
kg CO2e]]*(1+S$3)</f>
        <v>955148.74490361009</v>
      </c>
    </row>
    <row r="216" spans="1:21" x14ac:dyDescent="0.25">
      <c r="A216" t="s">
        <v>413</v>
      </c>
      <c r="B216" t="s">
        <v>414</v>
      </c>
      <c r="C216" t="s">
        <v>50</v>
      </c>
      <c r="D216" t="s">
        <v>38</v>
      </c>
      <c r="E216" s="1">
        <v>8695696.999573769</v>
      </c>
      <c r="F216" s="1">
        <v>2407070.2053500274</v>
      </c>
      <c r="G216" s="1">
        <v>12648227.960879762</v>
      </c>
      <c r="H216" s="1">
        <v>14383778</v>
      </c>
      <c r="I216" s="1">
        <v>36.035714285714285</v>
      </c>
      <c r="J216" s="2">
        <v>0.18447297671619778</v>
      </c>
      <c r="K216" s="1">
        <v>2294677</v>
      </c>
      <c r="L216" s="1">
        <v>2294677</v>
      </c>
      <c r="M216" s="1">
        <v>8695696.999573769</v>
      </c>
      <c r="N216" s="1">
        <v>0</v>
      </c>
      <c r="O216" s="7">
        <v>0.22613756887876005</v>
      </c>
      <c r="P216" s="4">
        <v>2.3391780324537761</v>
      </c>
      <c r="Q216" s="1">
        <f>Scenario[[#This Row],[Electricity GHG 
kg CO2e]]+(Scenario[[#This Row],[Non-Electric GHG 
kg CO2e]]*(1-Q$3))+((Scenario[[#This Row],[Non-Electric Vehicle Miles]]*Q$3)*Scenario[[#This Row],[Typical kWh per Vehicle Mile]]*(Scenario[[#This Row],[eGRID Subregion Electricity Emissions Rate 
kg CO2 per kWh]]))</f>
        <v>6825230.0340482118</v>
      </c>
      <c r="R216" s="1">
        <f>((Scenario[[#This Row],[Electricity GHG 
kg CO2e]])*(1-R$3))+(Scenario[[#This Row],[Non-Electric GHG 
kg CO2e]]*(1-Q$3))+(((Scenario[[#This Row],[Non-Electric Vehicle Miles]]*Q$3)*Scenario[[#This Row],[Typical kWh per Vehicle Mile]]*(Scenario[[#This Row],[eGRID Subregion Electricity Emissions Rate 
kg CO2 per kWh]]))*(1-R$3))</f>
        <v>6749365.7129562404</v>
      </c>
      <c r="S2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7336383.4707742389</v>
      </c>
      <c r="T216" s="1">
        <f>Scenario[[#This Row],[Transportation Efficiency Emissions Savings 
kg CO2e]]*(1+S$3)</f>
        <v>3008837.756687534</v>
      </c>
      <c r="U216" s="1">
        <f>Scenario[[#This Row],[Land Use Efficiency Emissions Savings 
kg CO2e]]*(1+S$3)</f>
        <v>15810284.951099701</v>
      </c>
    </row>
    <row r="217" spans="1:21" x14ac:dyDescent="0.25">
      <c r="A217" t="s">
        <v>291</v>
      </c>
      <c r="B217" t="s">
        <v>292</v>
      </c>
      <c r="C217" t="s">
        <v>50</v>
      </c>
      <c r="D217" t="s">
        <v>1730</v>
      </c>
      <c r="E217" s="1">
        <v>1272144.1942861725</v>
      </c>
      <c r="F217" s="1">
        <v>66523.785487453555</v>
      </c>
      <c r="G217" s="1">
        <v>350070.8659994466</v>
      </c>
      <c r="H217" s="1">
        <v>397522</v>
      </c>
      <c r="I217" s="1">
        <v>9</v>
      </c>
      <c r="J217" s="2">
        <v>9.258199574309417E-2</v>
      </c>
      <c r="K217" s="1">
        <v>520316</v>
      </c>
      <c r="L217" s="1">
        <v>520316</v>
      </c>
      <c r="M217" s="1">
        <v>1272144.1942861725</v>
      </c>
      <c r="N217" s="1">
        <v>0</v>
      </c>
      <c r="O217" s="7">
        <v>0.22613756887876005</v>
      </c>
      <c r="P217" s="4">
        <v>1.0539153772593934</v>
      </c>
      <c r="Q217" s="1">
        <f>Scenario[[#This Row],[Electricity GHG 
kg CO2e]]+(Scenario[[#This Row],[Non-Electric GHG 
kg CO2e]]*(1-Q$3))+((Scenario[[#This Row],[Non-Electric Vehicle Miles]]*Q$3)*Scenario[[#This Row],[Typical kWh per Vehicle Mile]]*(Scenario[[#This Row],[eGRID Subregion Electricity Emissions Rate 
kg CO2 per kWh]]))</f>
        <v>985109.85573192511</v>
      </c>
      <c r="R217" s="1">
        <f>((Scenario[[#This Row],[Electricity GHG 
kg CO2e]])*(1-R$3))+(Scenario[[#This Row],[Non-Electric GHG 
kg CO2e]]*(1-Q$3))+(((Scenario[[#This Row],[Non-Electric Vehicle Miles]]*Q$3)*Scenario[[#This Row],[Typical kWh per Vehicle Mile]]*(Scenario[[#This Row],[eGRID Subregion Electricity Emissions Rate 
kg CO2 per kWh]]))*(1-R$3))</f>
        <v>977359.42822760111</v>
      </c>
      <c r="S2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1018842.9662899296</v>
      </c>
      <c r="T217" s="1">
        <f>Scenario[[#This Row],[Transportation Efficiency Emissions Savings 
kg CO2e]]*(1+S$3)</f>
        <v>83154.731859316948</v>
      </c>
      <c r="U217" s="1">
        <f>Scenario[[#This Row],[Land Use Efficiency Emissions Savings 
kg CO2e]]*(1+S$3)</f>
        <v>437588.58249930828</v>
      </c>
    </row>
    <row r="218" spans="1:21" x14ac:dyDescent="0.25">
      <c r="A218" t="s">
        <v>291</v>
      </c>
      <c r="B218" t="s">
        <v>292</v>
      </c>
      <c r="C218" t="s">
        <v>50</v>
      </c>
      <c r="D218" t="s">
        <v>38</v>
      </c>
      <c r="E218" s="1">
        <v>18065749.129079517</v>
      </c>
      <c r="F218" s="1">
        <v>3673019.7408818733</v>
      </c>
      <c r="G218" s="1">
        <v>19328683.599433571</v>
      </c>
      <c r="H218" s="1">
        <v>21948633</v>
      </c>
      <c r="I218" s="1">
        <v>39.125</v>
      </c>
      <c r="J218" s="2">
        <v>0.14374146273672145</v>
      </c>
      <c r="K218" s="1">
        <v>4228435</v>
      </c>
      <c r="L218" s="1">
        <v>4228435</v>
      </c>
      <c r="M218" s="1">
        <v>18065749.129079517</v>
      </c>
      <c r="N218" s="1">
        <v>0</v>
      </c>
      <c r="O218" s="7">
        <v>0.22613756887876005</v>
      </c>
      <c r="P218" s="4">
        <v>2.3391780324537761</v>
      </c>
      <c r="Q218" s="1">
        <f>Scenario[[#This Row],[Electricity GHG 
kg CO2e]]+(Scenario[[#This Row],[Non-Electric GHG 
kg CO2e]]*(1-Q$3))+((Scenario[[#This Row],[Non-Electric Vehicle Miles]]*Q$3)*Scenario[[#This Row],[Typical kWh per Vehicle Mile]]*(Scenario[[#This Row],[eGRID Subregion Electricity Emissions Rate 
kg CO2 per kWh]]))</f>
        <v>14108497.040292691</v>
      </c>
      <c r="R218" s="1">
        <f>((Scenario[[#This Row],[Electricity GHG 
kg CO2e]])*(1-R$3))+(Scenario[[#This Row],[Non-Electric GHG 
kg CO2e]]*(1-Q$3))+(((Scenario[[#This Row],[Non-Electric Vehicle Miles]]*Q$3)*Scenario[[#This Row],[Typical kWh per Vehicle Mile]]*(Scenario[[#This Row],[eGRID Subregion Electricity Emissions Rate 
kg CO2 per kWh]]))*(1-R$3))</f>
        <v>13968700.741921928</v>
      </c>
      <c r="S2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14895316.080539012</v>
      </c>
      <c r="T218" s="1">
        <f>Scenario[[#This Row],[Transportation Efficiency Emissions Savings 
kg CO2e]]*(1+S$3)</f>
        <v>4591274.6761023421</v>
      </c>
      <c r="U218" s="1">
        <f>Scenario[[#This Row],[Land Use Efficiency Emissions Savings 
kg CO2e]]*(1+S$3)</f>
        <v>24160854.499291964</v>
      </c>
    </row>
    <row r="219" spans="1:21" x14ac:dyDescent="0.25">
      <c r="A219" t="s">
        <v>269</v>
      </c>
      <c r="B219" t="s">
        <v>116</v>
      </c>
      <c r="C219" t="s">
        <v>50</v>
      </c>
      <c r="D219" t="s">
        <v>1730</v>
      </c>
      <c r="E219" s="1">
        <v>714288.54767416662</v>
      </c>
      <c r="F219" s="1">
        <v>68052.325434028578</v>
      </c>
      <c r="G219" s="1">
        <v>349261.00551587052</v>
      </c>
      <c r="H219" s="1">
        <v>406656</v>
      </c>
      <c r="I219" s="1">
        <v>8</v>
      </c>
      <c r="J219" s="2">
        <v>0.13058187955496528</v>
      </c>
      <c r="K219" s="1">
        <v>415835</v>
      </c>
      <c r="L219" s="1">
        <v>415835</v>
      </c>
      <c r="M219" s="1">
        <v>714288.54767416662</v>
      </c>
      <c r="N219" s="1">
        <v>0</v>
      </c>
      <c r="O219" s="7">
        <v>0.22613756887876005</v>
      </c>
      <c r="P219" s="4">
        <v>1.0539153772593934</v>
      </c>
      <c r="Q219" s="1">
        <f>Scenario[[#This Row],[Electricity GHG 
kg CO2e]]+(Scenario[[#This Row],[Non-Electric GHG 
kg CO2e]]*(1-Q$3))+((Scenario[[#This Row],[Non-Electric Vehicle Miles]]*Q$3)*Scenario[[#This Row],[Typical kWh per Vehicle Mile]]*(Scenario[[#This Row],[eGRID Subregion Electricity Emissions Rate 
kg CO2 per kWh]]))</f>
        <v>560492.8852154573</v>
      </c>
      <c r="R219" s="1">
        <f>((Scenario[[#This Row],[Electricity GHG 
kg CO2e]])*(1-R$3))+(Scenario[[#This Row],[Non-Electric GHG 
kg CO2e]]*(1-Q$3))+(((Scenario[[#This Row],[Non-Electric Vehicle Miles]]*Q$3)*Scenario[[#This Row],[Typical kWh per Vehicle Mile]]*(Scenario[[#This Row],[eGRID Subregion Electricity Emissions Rate 
kg CO2 per kWh]]))*(1-R$3))</f>
        <v>554298.76660049928</v>
      </c>
      <c r="S2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588177.72688984068</v>
      </c>
      <c r="T219" s="1">
        <f>Scenario[[#This Row],[Transportation Efficiency Emissions Savings 
kg CO2e]]*(1+S$3)</f>
        <v>85065.406792535723</v>
      </c>
      <c r="U219" s="1">
        <f>Scenario[[#This Row],[Land Use Efficiency Emissions Savings 
kg CO2e]]*(1+S$3)</f>
        <v>436576.25689483818</v>
      </c>
    </row>
    <row r="220" spans="1:21" x14ac:dyDescent="0.25">
      <c r="A220" t="s">
        <v>269</v>
      </c>
      <c r="B220" t="s">
        <v>116</v>
      </c>
      <c r="C220" t="s">
        <v>50</v>
      </c>
      <c r="D220" t="s">
        <v>1727</v>
      </c>
      <c r="E220" s="1">
        <v>27862817.819035798</v>
      </c>
      <c r="F220" s="1">
        <v>4607777.9791805493</v>
      </c>
      <c r="G220" s="1">
        <v>23648231.855979588</v>
      </c>
      <c r="H220" s="1">
        <v>27534409</v>
      </c>
      <c r="I220" s="1">
        <v>555.28571428571433</v>
      </c>
      <c r="J220" s="2">
        <v>0.23701553863913327</v>
      </c>
      <c r="K220" s="1">
        <v>239455</v>
      </c>
      <c r="L220" s="1">
        <v>239455</v>
      </c>
      <c r="M220" s="1">
        <v>27862817.819035798</v>
      </c>
      <c r="N220" s="1">
        <v>0</v>
      </c>
      <c r="O220" s="7">
        <v>0.22613756887876005</v>
      </c>
      <c r="P220" s="4">
        <v>95.90629933060481</v>
      </c>
      <c r="Q220" s="1">
        <f>Scenario[[#This Row],[Electricity GHG 
kg CO2e]]+(Scenario[[#This Row],[Non-Electric GHG 
kg CO2e]]*(1-Q$3))+((Scenario[[#This Row],[Non-Electric Vehicle Miles]]*Q$3)*Scenario[[#This Row],[Typical kWh per Vehicle Mile]]*(Scenario[[#This Row],[eGRID Subregion Electricity Emissions Rate 
kg CO2 per kWh]]))</f>
        <v>22195439.414156977</v>
      </c>
      <c r="R220" s="1">
        <f>((Scenario[[#This Row],[Electricity GHG 
kg CO2e]])*(1-R$3))+(Scenario[[#This Row],[Non-Electric GHG 
kg CO2e]]*(1-Q$3))+(((Scenario[[#This Row],[Non-Electric Vehicle Miles]]*Q$3)*Scenario[[#This Row],[Typical kWh per Vehicle Mile]]*(Scenario[[#This Row],[eGRID Subregion Electricity Emissions Rate 
kg CO2 per kWh]]))*(1-R$3))</f>
        <v>21870857.901686944</v>
      </c>
      <c r="S2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24135351.889436509</v>
      </c>
      <c r="T220" s="1">
        <f>Scenario[[#This Row],[Transportation Efficiency Emissions Savings 
kg CO2e]]*(1+S$3)</f>
        <v>5759722.4739756864</v>
      </c>
      <c r="U220" s="1">
        <f>Scenario[[#This Row],[Land Use Efficiency Emissions Savings 
kg CO2e]]*(1+S$3)</f>
        <v>29560289.819974486</v>
      </c>
    </row>
    <row r="221" spans="1:21" x14ac:dyDescent="0.25">
      <c r="A221" t="s">
        <v>269</v>
      </c>
      <c r="B221" t="s">
        <v>116</v>
      </c>
      <c r="C221" t="s">
        <v>50</v>
      </c>
      <c r="D221" t="s">
        <v>38</v>
      </c>
      <c r="E221" s="1">
        <v>16452178.326329501</v>
      </c>
      <c r="F221" s="1">
        <v>9788227.1142266281</v>
      </c>
      <c r="G221" s="1">
        <v>50235550.693217836</v>
      </c>
      <c r="H221" s="1">
        <v>58490893</v>
      </c>
      <c r="I221" s="1">
        <v>49</v>
      </c>
      <c r="J221" s="2">
        <v>0.28229812513614255</v>
      </c>
      <c r="K221" s="1">
        <v>5125591</v>
      </c>
      <c r="L221" s="1">
        <v>5125591</v>
      </c>
      <c r="M221" s="1">
        <v>16452178.326329501</v>
      </c>
      <c r="N221" s="1">
        <v>0</v>
      </c>
      <c r="O221" s="7">
        <v>0.22613756887876005</v>
      </c>
      <c r="P221" s="4">
        <v>2.3391780324537761</v>
      </c>
      <c r="Q221" s="1">
        <f>Scenario[[#This Row],[Electricity GHG 
kg CO2e]]+(Scenario[[#This Row],[Non-Electric GHG 
kg CO2e]]*(1-Q$3))+((Scenario[[#This Row],[Non-Electric Vehicle Miles]]*Q$3)*Scenario[[#This Row],[Typical kWh per Vehicle Mile]]*(Scenario[[#This Row],[eGRID Subregion Electricity Emissions Rate 
kg CO2 per kWh]]))</f>
        <v>13016962.443792991</v>
      </c>
      <c r="R221" s="1">
        <f>((Scenario[[#This Row],[Electricity GHG 
kg CO2e]])*(1-R$3))+(Scenario[[#This Row],[Non-Electric GHG 
kg CO2e]]*(1-Q$3))+(((Scenario[[#This Row],[Non-Electric Vehicle Miles]]*Q$3)*Scenario[[#This Row],[Typical kWh per Vehicle Mile]]*(Scenario[[#This Row],[eGRID Subregion Electricity Emissions Rate 
kg CO2 per kWh]]))*(1-R$3))</f>
        <v>12847505.269031527</v>
      </c>
      <c r="S2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14343524.003914099</v>
      </c>
      <c r="T221" s="1">
        <f>Scenario[[#This Row],[Transportation Efficiency Emissions Savings 
kg CO2e]]*(1+S$3)</f>
        <v>12235283.892783284</v>
      </c>
      <c r="U221" s="1">
        <f>Scenario[[#This Row],[Land Use Efficiency Emissions Savings 
kg CO2e]]*(1+S$3)</f>
        <v>62794438.366522297</v>
      </c>
    </row>
    <row r="222" spans="1:21" x14ac:dyDescent="0.25">
      <c r="A222" t="s">
        <v>773</v>
      </c>
      <c r="B222" t="s">
        <v>774</v>
      </c>
      <c r="C222" t="s">
        <v>50</v>
      </c>
      <c r="D222" t="s">
        <v>1730</v>
      </c>
      <c r="E222" s="1">
        <v>797439.78556999995</v>
      </c>
      <c r="F222" s="1">
        <v>192561.22526441576</v>
      </c>
      <c r="G222" s="1">
        <v>1067294.8491795938</v>
      </c>
      <c r="H222" s="1">
        <v>1150676</v>
      </c>
      <c r="I222" s="1">
        <v>18.384615384615383</v>
      </c>
      <c r="J222" s="2">
        <v>0.15447035583673413</v>
      </c>
      <c r="K222" s="1">
        <v>806916</v>
      </c>
      <c r="L222" s="1">
        <v>806916</v>
      </c>
      <c r="M222" s="1">
        <v>797439.78556999995</v>
      </c>
      <c r="N222" s="1">
        <v>0</v>
      </c>
      <c r="O222" s="7">
        <v>0.46603259433962002</v>
      </c>
      <c r="P222" s="4">
        <v>1.0539153772593934</v>
      </c>
      <c r="Q222" s="1">
        <f>Scenario[[#This Row],[Electricity GHG 
kg CO2e]]+(Scenario[[#This Row],[Non-Electric GHG 
kg CO2e]]*(1-Q$3))+((Scenario[[#This Row],[Non-Electric Vehicle Miles]]*Q$3)*Scenario[[#This Row],[Typical kWh per Vehicle Mile]]*(Scenario[[#This Row],[eGRID Subregion Electricity Emissions Rate 
kg CO2 per kWh]]))</f>
        <v>697160.83644154342</v>
      </c>
      <c r="R222" s="1">
        <f>((Scenario[[#This Row],[Electricity GHG 
kg CO2e]])*(1-R$3))+(Scenario[[#This Row],[Non-Electric GHG 
kg CO2e]]*(1-Q$3))+(((Scenario[[#This Row],[Non-Electric Vehicle Miles]]*Q$3)*Scenario[[#This Row],[Typical kWh per Vehicle Mile]]*(Scenario[[#This Row],[eGRID Subregion Electricity Emissions Rate 
kg CO2 per kWh]]))*(1-R$3))</f>
        <v>672390.58712553256</v>
      </c>
      <c r="S2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698467.83821768186</v>
      </c>
      <c r="T222" s="1">
        <f>Scenario[[#This Row],[Transportation Efficiency Emissions Savings 
kg CO2e]]*(1+S$3)</f>
        <v>240701.53158051969</v>
      </c>
      <c r="U222" s="1">
        <f>Scenario[[#This Row],[Land Use Efficiency Emissions Savings 
kg CO2e]]*(1+S$3)</f>
        <v>1334118.5614744923</v>
      </c>
    </row>
    <row r="223" spans="1:21" x14ac:dyDescent="0.25">
      <c r="A223" t="s">
        <v>773</v>
      </c>
      <c r="B223" t="s">
        <v>774</v>
      </c>
      <c r="C223" t="s">
        <v>50</v>
      </c>
      <c r="D223" t="s">
        <v>38</v>
      </c>
      <c r="E223" s="1">
        <v>2332216.8043722003</v>
      </c>
      <c r="F223" s="1">
        <v>1285172.5904544508</v>
      </c>
      <c r="G223" s="1">
        <v>7123230.9838875216</v>
      </c>
      <c r="H223" s="1">
        <v>7679725</v>
      </c>
      <c r="I223" s="1">
        <v>40</v>
      </c>
      <c r="J223" s="2">
        <v>0.21724896944487507</v>
      </c>
      <c r="K223" s="1">
        <v>696574</v>
      </c>
      <c r="L223" s="1">
        <v>696574</v>
      </c>
      <c r="M223" s="1">
        <v>2332216.8043722003</v>
      </c>
      <c r="N223" s="1">
        <v>0</v>
      </c>
      <c r="O223" s="7">
        <v>0.46603259433962002</v>
      </c>
      <c r="P223" s="4">
        <v>2.3391780324537761</v>
      </c>
      <c r="Q223" s="1">
        <f>Scenario[[#This Row],[Electricity GHG 
kg CO2e]]+(Scenario[[#This Row],[Non-Electric GHG 
kg CO2e]]*(1-Q$3))+((Scenario[[#This Row],[Non-Electric Vehicle Miles]]*Q$3)*Scenario[[#This Row],[Typical kWh per Vehicle Mile]]*(Scenario[[#This Row],[eGRID Subregion Electricity Emissions Rate 
kg CO2 per kWh]]))</f>
        <v>1939002.2154274494</v>
      </c>
      <c r="R223" s="1">
        <f>((Scenario[[#This Row],[Electricity GHG 
kg CO2e]])*(1-R$3))+(Scenario[[#This Row],[Non-Electric GHG 
kg CO2e]]*(1-Q$3))+(((Scenario[[#This Row],[Non-Electric Vehicle Miles]]*Q$3)*Scenario[[#This Row],[Typical kWh per Vehicle Mile]]*(Scenario[[#This Row],[eGRID Subregion Electricity Emissions Rate 
kg CO2 per kWh]]))*(1-R$3))</f>
        <v>1891542.3123903747</v>
      </c>
      <c r="S2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2152220.3736053742</v>
      </c>
      <c r="T223" s="1">
        <f>Scenario[[#This Row],[Transportation Efficiency Emissions Savings 
kg CO2e]]*(1+S$3)</f>
        <v>1606465.7380680635</v>
      </c>
      <c r="U223" s="1">
        <f>Scenario[[#This Row],[Land Use Efficiency Emissions Savings 
kg CO2e]]*(1+S$3)</f>
        <v>8904038.7298594024</v>
      </c>
    </row>
    <row r="224" spans="1:21" x14ac:dyDescent="0.25">
      <c r="A224" t="s">
        <v>681</v>
      </c>
      <c r="B224" t="s">
        <v>682</v>
      </c>
      <c r="C224" t="s">
        <v>50</v>
      </c>
      <c r="D224" t="s">
        <v>1730</v>
      </c>
      <c r="E224" s="1">
        <v>130215.1501475</v>
      </c>
      <c r="F224" s="1">
        <v>9342.2674685239581</v>
      </c>
      <c r="G224" s="1">
        <v>46764.62036301101</v>
      </c>
      <c r="H224" s="1">
        <v>55826</v>
      </c>
      <c r="I224" s="1">
        <v>11.692307692307692</v>
      </c>
      <c r="J224" s="2">
        <v>7.9561948730452053E-2</v>
      </c>
      <c r="K224" s="1">
        <v>32763</v>
      </c>
      <c r="L224" s="1">
        <v>32763</v>
      </c>
      <c r="M224" s="1">
        <v>130215.1501475</v>
      </c>
      <c r="N224" s="1">
        <v>0</v>
      </c>
      <c r="O224" s="7">
        <v>0.22613756887876005</v>
      </c>
      <c r="P224" s="4">
        <v>1.0539153772593934</v>
      </c>
      <c r="Q224" s="1">
        <f>Scenario[[#This Row],[Electricity GHG 
kg CO2e]]+(Scenario[[#This Row],[Non-Electric GHG 
kg CO2e]]*(1-Q$3))+((Scenario[[#This Row],[Non-Electric Vehicle Miles]]*Q$3)*Scenario[[#This Row],[Typical kWh per Vehicle Mile]]*(Scenario[[#This Row],[eGRID Subregion Electricity Emissions Rate 
kg CO2 per kWh]]))</f>
        <v>99613.462921391256</v>
      </c>
      <c r="R224" s="1">
        <f>((Scenario[[#This Row],[Electricity GHG 
kg CO2e]])*(1-R$3))+(Scenario[[#This Row],[Non-Electric GHG 
kg CO2e]]*(1-Q$3))+(((Scenario[[#This Row],[Non-Electric Vehicle Miles]]*Q$3)*Scenario[[#This Row],[Typical kWh per Vehicle Mile]]*(Scenario[[#This Row],[eGRID Subregion Electricity Emissions Rate 
kg CO2 per kWh]]))*(1-R$3))</f>
        <v>99125.437843699692</v>
      </c>
      <c r="S2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106348.27355714599</v>
      </c>
      <c r="T224" s="1">
        <f>Scenario[[#This Row],[Transportation Efficiency Emissions Savings 
kg CO2e]]*(1+S$3)</f>
        <v>11677.834335654949</v>
      </c>
      <c r="U224" s="1">
        <f>Scenario[[#This Row],[Land Use Efficiency Emissions Savings 
kg CO2e]]*(1+S$3)</f>
        <v>58455.775453763767</v>
      </c>
    </row>
    <row r="225" spans="1:21" x14ac:dyDescent="0.25">
      <c r="A225" t="s">
        <v>681</v>
      </c>
      <c r="B225" t="s">
        <v>682</v>
      </c>
      <c r="C225" t="s">
        <v>50</v>
      </c>
      <c r="D225" t="s">
        <v>38</v>
      </c>
      <c r="E225" s="1">
        <v>2467306.1554955584</v>
      </c>
      <c r="F225" s="1">
        <v>752151.93484309642</v>
      </c>
      <c r="G225" s="1">
        <v>3765049.524299155</v>
      </c>
      <c r="H225" s="1">
        <v>4494587</v>
      </c>
      <c r="I225" s="1">
        <v>30.434782608695652</v>
      </c>
      <c r="J225" s="2">
        <v>0.19323654075462732</v>
      </c>
      <c r="K225" s="1">
        <v>930023</v>
      </c>
      <c r="L225" s="1">
        <v>930023</v>
      </c>
      <c r="M225" s="1">
        <v>2467306.1554955584</v>
      </c>
      <c r="N225" s="1">
        <v>0</v>
      </c>
      <c r="O225" s="7">
        <v>0.22613756887876005</v>
      </c>
      <c r="P225" s="4">
        <v>2.3391780324537761</v>
      </c>
      <c r="Q225" s="1">
        <f>Scenario[[#This Row],[Electricity GHG 
kg CO2e]]+(Scenario[[#This Row],[Non-Electric GHG 
kg CO2e]]*(1-Q$3))+((Scenario[[#This Row],[Non-Electric Vehicle Miles]]*Q$3)*Scenario[[#This Row],[Typical kWh per Vehicle Mile]]*(Scenario[[#This Row],[eGRID Subregion Electricity Emissions Rate 
kg CO2 per kWh]]))</f>
        <v>1973469.586007196</v>
      </c>
      <c r="R225" s="1">
        <f>((Scenario[[#This Row],[Electricity GHG 
kg CO2e]])*(1-R$3))+(Scenario[[#This Row],[Non-Electric GHG 
kg CO2e]]*(1-Q$3))+(((Scenario[[#This Row],[Non-Electric Vehicle Miles]]*Q$3)*Scenario[[#This Row],[Typical kWh per Vehicle Mile]]*(Scenario[[#This Row],[eGRID Subregion Electricity Emissions Rate 
kg CO2 per kWh]]))*(1-R$3))</f>
        <v>1942722.0936608142</v>
      </c>
      <c r="S2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2096965.4908179319</v>
      </c>
      <c r="T225" s="1">
        <f>Scenario[[#This Row],[Transportation Efficiency Emissions Savings 
kg CO2e]]*(1+S$3)</f>
        <v>940189.91855387052</v>
      </c>
      <c r="U225" s="1">
        <f>Scenario[[#This Row],[Land Use Efficiency Emissions Savings 
kg CO2e]]*(1+S$3)</f>
        <v>4706311.905373944</v>
      </c>
    </row>
    <row r="226" spans="1:21" x14ac:dyDescent="0.25">
      <c r="A226" t="s">
        <v>438</v>
      </c>
      <c r="B226" t="s">
        <v>439</v>
      </c>
      <c r="C226" t="s">
        <v>50</v>
      </c>
      <c r="D226" t="s">
        <v>38</v>
      </c>
      <c r="E226" s="1">
        <v>4626994.7575043002</v>
      </c>
      <c r="F226" s="1">
        <v>1272220.6660286656</v>
      </c>
      <c r="G226" s="1">
        <v>6424434.0749132745</v>
      </c>
      <c r="H226" s="1">
        <v>7602329</v>
      </c>
      <c r="I226" s="1">
        <v>31.146341463414632</v>
      </c>
      <c r="J226" s="2">
        <v>0.13956862610729454</v>
      </c>
      <c r="K226" s="1">
        <v>2049705</v>
      </c>
      <c r="L226" s="1">
        <v>2049705</v>
      </c>
      <c r="M226" s="1">
        <v>4626994.7575043002</v>
      </c>
      <c r="N226" s="1">
        <v>0</v>
      </c>
      <c r="O226" s="7">
        <v>0.22613756887876005</v>
      </c>
      <c r="P226" s="4">
        <v>2.3391780324537761</v>
      </c>
      <c r="Q226" s="1">
        <f>Scenario[[#This Row],[Electricity GHG 
kg CO2e]]+(Scenario[[#This Row],[Non-Electric GHG 
kg CO2e]]*(1-Q$3))+((Scenario[[#This Row],[Non-Electric Vehicle Miles]]*Q$3)*Scenario[[#This Row],[Typical kWh per Vehicle Mile]]*(Scenario[[#This Row],[eGRID Subregion Electricity Emissions Rate 
kg CO2 per kWh]]))</f>
        <v>3741307.2732805302</v>
      </c>
      <c r="R226" s="1">
        <f>((Scenario[[#This Row],[Electricity GHG 
kg CO2e]])*(1-R$3))+(Scenario[[#This Row],[Non-Electric GHG 
kg CO2e]]*(1-Q$3))+(((Scenario[[#This Row],[Non-Electric Vehicle Miles]]*Q$3)*Scenario[[#This Row],[Typical kWh per Vehicle Mile]]*(Scenario[[#This Row],[eGRID Subregion Electricity Emissions Rate 
kg CO2 per kWh]]))*(1-R$3))</f>
        <v>3673541.971992454</v>
      </c>
      <c r="S2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3892269.411902545</v>
      </c>
      <c r="T226" s="1">
        <f>Scenario[[#This Row],[Transportation Efficiency Emissions Savings 
kg CO2e]]*(1+S$3)</f>
        <v>1590275.832535832</v>
      </c>
      <c r="U226" s="1">
        <f>Scenario[[#This Row],[Land Use Efficiency Emissions Savings 
kg CO2e]]*(1+S$3)</f>
        <v>8030542.5936415931</v>
      </c>
    </row>
    <row r="227" spans="1:21" x14ac:dyDescent="0.25">
      <c r="A227" t="s">
        <v>2012</v>
      </c>
      <c r="B227" t="s">
        <v>439</v>
      </c>
      <c r="C227" t="s">
        <v>50</v>
      </c>
      <c r="D227" t="s">
        <v>1730</v>
      </c>
      <c r="E227" s="1">
        <v>283042.89599999995</v>
      </c>
      <c r="F227" s="1">
        <v>55703.181924333148</v>
      </c>
      <c r="G227" s="1">
        <v>281288.79650483193</v>
      </c>
      <c r="H227" s="1">
        <v>332862</v>
      </c>
      <c r="I227" s="1">
        <v>9</v>
      </c>
      <c r="J227" s="2" t="s">
        <v>552</v>
      </c>
      <c r="K227" s="96">
        <v>411458</v>
      </c>
      <c r="L227" s="96">
        <v>411458</v>
      </c>
      <c r="M227" s="1">
        <v>283042.89599999995</v>
      </c>
      <c r="N227" s="1">
        <v>0</v>
      </c>
      <c r="O227" s="7">
        <v>0.22613756887876005</v>
      </c>
      <c r="P227" s="4">
        <v>1.0539153772593934</v>
      </c>
      <c r="Q227" s="1">
        <f>Scenario[[#This Row],[Electricity GHG 
kg CO2e]]+(Scenario[[#This Row],[Non-Electric GHG 
kg CO2e]]*(1-Q$3))+((Scenario[[#This Row],[Non-Electric Vehicle Miles]]*Q$3)*Scenario[[#This Row],[Typical kWh per Vehicle Mile]]*(Scenario[[#This Row],[eGRID Subregion Electricity Emissions Rate 
kg CO2 per kWh]]))</f>
        <v>236797.8540091952</v>
      </c>
      <c r="R227" s="1">
        <f>((Scenario[[#This Row],[Electricity GHG 
kg CO2e]])*(1-R$3))+(Scenario[[#This Row],[Non-Electric GHG 
kg CO2e]]*(1-Q$3))+(((Scenario[[#This Row],[Non-Electric Vehicle Miles]]*Q$3)*Scenario[[#This Row],[Typical kWh per Vehicle Mile]]*(Scenario[[#This Row],[eGRID Subregion Electricity Emissions Rate 
kg CO2 per kWh]]))*(1-R$3))</f>
        <v>230668.93350689637</v>
      </c>
      <c r="S2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241035.98629977932</v>
      </c>
      <c r="T227" s="1">
        <f>Scenario[[#This Row],[Transportation Efficiency Emissions Savings 
kg CO2e]]*(1+S$3)</f>
        <v>69628.97740541643</v>
      </c>
      <c r="U227" s="1">
        <f>Scenario[[#This Row],[Land Use Efficiency Emissions Savings 
kg CO2e]]*(1+S$3)</f>
        <v>351610.9956310399</v>
      </c>
    </row>
    <row r="228" spans="1:21" x14ac:dyDescent="0.25">
      <c r="A228" t="s">
        <v>232</v>
      </c>
      <c r="B228" t="s">
        <v>233</v>
      </c>
      <c r="C228" t="s">
        <v>50</v>
      </c>
      <c r="D228" t="s">
        <v>1730</v>
      </c>
      <c r="E228" s="1">
        <v>317692.82956323394</v>
      </c>
      <c r="F228" s="1">
        <v>31079.363952043874</v>
      </c>
      <c r="G228" s="1">
        <v>155853.6110851861</v>
      </c>
      <c r="H228" s="1">
        <v>185719</v>
      </c>
      <c r="I228" s="1">
        <v>4</v>
      </c>
      <c r="J228" s="2">
        <v>0.2009919784591542</v>
      </c>
      <c r="K228" s="1">
        <v>256039</v>
      </c>
      <c r="L228" s="1">
        <v>256039</v>
      </c>
      <c r="M228" s="1">
        <v>317692.82956323394</v>
      </c>
      <c r="N228" s="1">
        <v>0</v>
      </c>
      <c r="O228" s="7">
        <v>0.22613756887876005</v>
      </c>
      <c r="P228" s="4">
        <v>1.0539153772593934</v>
      </c>
      <c r="Q228" s="1">
        <f>Scenario[[#This Row],[Electricity GHG 
kg CO2e]]+(Scenario[[#This Row],[Non-Electric GHG 
kg CO2e]]*(1-Q$3))+((Scenario[[#This Row],[Non-Electric Vehicle Miles]]*Q$3)*Scenario[[#This Row],[Typical kWh per Vehicle Mile]]*(Scenario[[#This Row],[eGRID Subregion Electricity Emissions Rate 
kg CO2 per kWh]]))</f>
        <v>253525.05700648465</v>
      </c>
      <c r="R228" s="1">
        <f>((Scenario[[#This Row],[Electricity GHG 
kg CO2e]])*(1-R$3))+(Scenario[[#This Row],[Non-Electric GHG 
kg CO2e]]*(1-Q$3))+(((Scenario[[#This Row],[Non-Electric Vehicle Miles]]*Q$3)*Scenario[[#This Row],[Typical kWh per Vehicle Mile]]*(Scenario[[#This Row],[eGRID Subregion Electricity Emissions Rate 
kg CO2 per kWh]]))*(1-R$3))</f>
        <v>249711.19829796985</v>
      </c>
      <c r="S2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272352.33599413169</v>
      </c>
      <c r="T228" s="1">
        <f>Scenario[[#This Row],[Transportation Efficiency Emissions Savings 
kg CO2e]]*(1+S$3)</f>
        <v>38849.204940054842</v>
      </c>
      <c r="U228" s="1">
        <f>Scenario[[#This Row],[Land Use Efficiency Emissions Savings 
kg CO2e]]*(1+S$3)</f>
        <v>194817.01385648263</v>
      </c>
    </row>
    <row r="229" spans="1:21" x14ac:dyDescent="0.25">
      <c r="A229" t="s">
        <v>232</v>
      </c>
      <c r="B229" t="s">
        <v>233</v>
      </c>
      <c r="C229" t="s">
        <v>50</v>
      </c>
      <c r="D229" t="s">
        <v>38</v>
      </c>
      <c r="E229" s="1">
        <v>26666734.328444596</v>
      </c>
      <c r="F229" s="1">
        <v>12353735.153997391</v>
      </c>
      <c r="G229" s="1">
        <v>61950245.735768437</v>
      </c>
      <c r="H229" s="1">
        <v>73821438</v>
      </c>
      <c r="I229" s="1">
        <v>38.360153256704983</v>
      </c>
      <c r="J229" s="2">
        <v>0.27674822426627788</v>
      </c>
      <c r="K229" s="1">
        <v>6654436</v>
      </c>
      <c r="L229" s="1">
        <v>6499641</v>
      </c>
      <c r="M229" s="1">
        <v>26600115.617474981</v>
      </c>
      <c r="N229" s="1">
        <v>66618.710969615262</v>
      </c>
      <c r="O229" s="7">
        <v>0.22613756887876005</v>
      </c>
      <c r="P229" s="4">
        <v>2.3391780324537761</v>
      </c>
      <c r="Q229" s="1">
        <f>Scenario[[#This Row],[Electricity GHG 
kg CO2e]]+(Scenario[[#This Row],[Non-Electric GHG 
kg CO2e]]*(1-Q$3))+((Scenario[[#This Row],[Non-Electric Vehicle Miles]]*Q$3)*Scenario[[#This Row],[Typical kWh per Vehicle Mile]]*(Scenario[[#This Row],[eGRID Subregion Electricity Emissions Rate 
kg CO2 per kWh]]))</f>
        <v>20876244.002806611</v>
      </c>
      <c r="R229" s="1">
        <f>((Scenario[[#This Row],[Electricity GHG 
kg CO2e]])*(1-R$3))+(Scenario[[#This Row],[Non-Electric GHG 
kg CO2e]]*(1-Q$3))+(((Scenario[[#This Row],[Non-Electric Vehicle Miles]]*Q$3)*Scenario[[#This Row],[Typical kWh per Vehicle Mile]]*(Scenario[[#This Row],[eGRID Subregion Electricity Emissions Rate 
kg CO2 per kWh]]))*(1-R$3))</f>
        <v>20644704.680381518</v>
      </c>
      <c r="S2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23629878.290726114</v>
      </c>
      <c r="T229" s="1">
        <f>Scenario[[#This Row],[Transportation Efficiency Emissions Savings 
kg CO2e]]*(1+S$3)</f>
        <v>15442168.942496739</v>
      </c>
      <c r="U229" s="1">
        <f>Scenario[[#This Row],[Land Use Efficiency Emissions Savings 
kg CO2e]]*(1+S$3)</f>
        <v>77437807.169710547</v>
      </c>
    </row>
    <row r="230" spans="1:21" x14ac:dyDescent="0.25">
      <c r="A230" t="s">
        <v>977</v>
      </c>
      <c r="B230" t="s">
        <v>978</v>
      </c>
      <c r="C230" t="s">
        <v>50</v>
      </c>
      <c r="D230" t="s">
        <v>1730</v>
      </c>
      <c r="E230" s="1">
        <v>133591.5705575</v>
      </c>
      <c r="F230" s="1">
        <v>53071.572982854763</v>
      </c>
      <c r="G230" s="1">
        <v>264119.81828506425</v>
      </c>
      <c r="H230" s="1">
        <v>317136.46000000002</v>
      </c>
      <c r="I230" s="1">
        <v>5</v>
      </c>
      <c r="J230" s="2">
        <v>0.80498638203901363</v>
      </c>
      <c r="K230" s="1">
        <v>99567</v>
      </c>
      <c r="L230" s="1">
        <v>99567</v>
      </c>
      <c r="M230" s="1">
        <v>133591.5705575</v>
      </c>
      <c r="N230" s="1">
        <v>0</v>
      </c>
      <c r="O230" s="7">
        <v>0.22613756887876005</v>
      </c>
      <c r="P230" s="4">
        <v>1.0539153772593934</v>
      </c>
      <c r="Q230" s="1">
        <f>Scenario[[#This Row],[Electricity GHG 
kg CO2e]]+(Scenario[[#This Row],[Non-Electric GHG 
kg CO2e]]*(1-Q$3))+((Scenario[[#This Row],[Non-Electric Vehicle Miles]]*Q$3)*Scenario[[#This Row],[Typical kWh per Vehicle Mile]]*(Scenario[[#This Row],[eGRID Subregion Electricity Emissions Rate 
kg CO2 per kWh]]))</f>
        <v>106126.12524108273</v>
      </c>
      <c r="R230" s="1">
        <f>((Scenario[[#This Row],[Electricity GHG 
kg CO2e]])*(1-R$3))+(Scenario[[#This Row],[Non-Electric GHG 
kg CO2e]]*(1-Q$3))+(((Scenario[[#This Row],[Non-Electric Vehicle Miles]]*Q$3)*Scenario[[#This Row],[Typical kWh per Vehicle Mile]]*(Scenario[[#This Row],[eGRID Subregion Electricity Emissions Rate 
kg CO2 per kWh]]))*(1-R$3))</f>
        <v>104643.01341034329</v>
      </c>
      <c r="S2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137973.44903327941</v>
      </c>
      <c r="T230" s="1">
        <f>Scenario[[#This Row],[Transportation Efficiency Emissions Savings 
kg CO2e]]*(1+S$3)</f>
        <v>66339.466228568461</v>
      </c>
      <c r="U230" s="1">
        <f>Scenario[[#This Row],[Land Use Efficiency Emissions Savings 
kg CO2e]]*(1+S$3)</f>
        <v>330149.77285633032</v>
      </c>
    </row>
    <row r="231" spans="1:21" x14ac:dyDescent="0.25">
      <c r="A231" t="s">
        <v>977</v>
      </c>
      <c r="B231" t="s">
        <v>978</v>
      </c>
      <c r="C231" t="s">
        <v>50</v>
      </c>
      <c r="D231" t="s">
        <v>38</v>
      </c>
      <c r="E231" s="1">
        <v>970890.95389979775</v>
      </c>
      <c r="F231" s="1">
        <v>602055.80512095056</v>
      </c>
      <c r="G231" s="1">
        <v>2996234.3474798589</v>
      </c>
      <c r="H231" s="1">
        <v>3597667</v>
      </c>
      <c r="I231" s="1">
        <v>29</v>
      </c>
      <c r="J231" s="2">
        <v>0.49893214754558968</v>
      </c>
      <c r="K231" s="1">
        <v>308719</v>
      </c>
      <c r="L231" s="1">
        <v>308719</v>
      </c>
      <c r="M231" s="1">
        <v>970890.95389979775</v>
      </c>
      <c r="N231" s="1">
        <v>0</v>
      </c>
      <c r="O231" s="7">
        <v>0.22613756887876005</v>
      </c>
      <c r="P231" s="4">
        <v>2.3391780324537761</v>
      </c>
      <c r="Q231" s="1">
        <f>Scenario[[#This Row],[Electricity GHG 
kg CO2e]]+(Scenario[[#This Row],[Non-Electric GHG 
kg CO2e]]*(1-Q$3))+((Scenario[[#This Row],[Non-Electric Vehicle Miles]]*Q$3)*Scenario[[#This Row],[Typical kWh per Vehicle Mile]]*(Scenario[[#This Row],[eGRID Subregion Electricity Emissions Rate 
kg CO2 per kWh]]))</f>
        <v>768994.4534412527</v>
      </c>
      <c r="R231" s="1">
        <f>((Scenario[[#This Row],[Electricity GHG 
kg CO2e]])*(1-R$3))+(Scenario[[#This Row],[Non-Electric GHG 
kg CO2e]]*(1-Q$3))+(((Scenario[[#This Row],[Non-Electric Vehicle Miles]]*Q$3)*Scenario[[#This Row],[Typical kWh per Vehicle Mile]]*(Scenario[[#This Row],[eGRID Subregion Electricity Emissions Rate 
kg CO2 per kWh]]))*(1-R$3))</f>
        <v>758787.89393715165</v>
      </c>
      <c r="S2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911245.81857016473</v>
      </c>
      <c r="T231" s="1">
        <f>Scenario[[#This Row],[Transportation Efficiency Emissions Savings 
kg CO2e]]*(1+S$3)</f>
        <v>752569.75640118821</v>
      </c>
      <c r="U231" s="1">
        <f>Scenario[[#This Row],[Land Use Efficiency Emissions Savings 
kg CO2e]]*(1+S$3)</f>
        <v>3745292.9343498237</v>
      </c>
    </row>
    <row r="232" spans="1:21" x14ac:dyDescent="0.25">
      <c r="A232" t="s">
        <v>1009</v>
      </c>
      <c r="B232" t="s">
        <v>978</v>
      </c>
      <c r="C232" t="s">
        <v>50</v>
      </c>
      <c r="D232" t="s">
        <v>38</v>
      </c>
      <c r="E232" s="1">
        <v>783047.35371319472</v>
      </c>
      <c r="F232" s="1">
        <v>175088.44898834315</v>
      </c>
      <c r="G232" s="1">
        <v>871086.3742581713</v>
      </c>
      <c r="H232" s="1">
        <v>1046265.03</v>
      </c>
      <c r="I232" s="1">
        <v>32.200000000000003</v>
      </c>
      <c r="J232" s="2">
        <v>0.15454758659001472</v>
      </c>
      <c r="K232" s="1">
        <v>250069</v>
      </c>
      <c r="L232" s="1">
        <v>250069</v>
      </c>
      <c r="M232" s="1">
        <v>783047.35371319472</v>
      </c>
      <c r="N232" s="1">
        <v>0</v>
      </c>
      <c r="O232" s="7">
        <v>0.22613756887876005</v>
      </c>
      <c r="P232" s="4">
        <v>2.3391780324537761</v>
      </c>
      <c r="Q232" s="1">
        <f>Scenario[[#This Row],[Electricity GHG 
kg CO2e]]+(Scenario[[#This Row],[Non-Electric GHG 
kg CO2e]]*(1-Q$3))+((Scenario[[#This Row],[Non-Electric Vehicle Miles]]*Q$3)*Scenario[[#This Row],[Typical kWh per Vehicle Mile]]*(Scenario[[#This Row],[eGRID Subregion Electricity Emissions Rate 
kg CO2 per kWh]]))</f>
        <v>620355.6422110789</v>
      </c>
      <c r="R232" s="1">
        <f>((Scenario[[#This Row],[Electricity GHG 
kg CO2e]])*(1-R$3))+(Scenario[[#This Row],[Non-Electric GHG 
kg CO2e]]*(1-Q$3))+(((Scenario[[#This Row],[Non-Electric Vehicle Miles]]*Q$3)*Scenario[[#This Row],[Typical kWh per Vehicle Mile]]*(Scenario[[#This Row],[eGRID Subregion Electricity Emissions Rate 
kg CO2 per kWh]]))*(1-R$3))</f>
        <v>612088.11047953321</v>
      </c>
      <c r="S2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651853.92922992527</v>
      </c>
      <c r="T232" s="1">
        <f>Scenario[[#This Row],[Transportation Efficiency Emissions Savings 
kg CO2e]]*(1+S$3)</f>
        <v>218860.56123542893</v>
      </c>
      <c r="U232" s="1">
        <f>Scenario[[#This Row],[Land Use Efficiency Emissions Savings 
kg CO2e]]*(1+S$3)</f>
        <v>1088857.9678227142</v>
      </c>
    </row>
    <row r="233" spans="1:21" x14ac:dyDescent="0.25">
      <c r="A233" t="s">
        <v>1694</v>
      </c>
      <c r="B233" t="s">
        <v>978</v>
      </c>
      <c r="C233" t="s">
        <v>50</v>
      </c>
      <c r="D233" t="s">
        <v>1730</v>
      </c>
      <c r="E233" s="1">
        <v>427811.42597696662</v>
      </c>
      <c r="F233" s="1">
        <v>90956.880699537869</v>
      </c>
      <c r="G233" s="1">
        <v>452496.85941718152</v>
      </c>
      <c r="H233" s="1">
        <v>543525.31000000006</v>
      </c>
      <c r="I233" s="1">
        <v>6.4</v>
      </c>
      <c r="J233" s="2">
        <v>0.40220044085331486</v>
      </c>
      <c r="K233" s="1">
        <v>306311</v>
      </c>
      <c r="L233" s="1">
        <v>306311</v>
      </c>
      <c r="M233" s="1">
        <v>427811.42597696662</v>
      </c>
      <c r="N233" s="1">
        <v>0</v>
      </c>
      <c r="O233" s="7">
        <v>0.22613756887876005</v>
      </c>
      <c r="P233" s="4">
        <v>1.0539153772593934</v>
      </c>
      <c r="Q233" s="1">
        <f>Scenario[[#This Row],[Electricity GHG 
kg CO2e]]+(Scenario[[#This Row],[Non-Electric GHG 
kg CO2e]]*(1-Q$3))+((Scenario[[#This Row],[Non-Electric Vehicle Miles]]*Q$3)*Scenario[[#This Row],[Typical kWh per Vehicle Mile]]*(Scenario[[#This Row],[eGRID Subregion Electricity Emissions Rate 
kg CO2 per kWh]]))</f>
        <v>339109.33401256427</v>
      </c>
      <c r="R233" s="1">
        <f>((Scenario[[#This Row],[Electricity GHG 
kg CO2e]])*(1-R$3))+(Scenario[[#This Row],[Non-Electric GHG 
kg CO2e]]*(1-Q$3))+(((Scenario[[#This Row],[Non-Electric Vehicle Miles]]*Q$3)*Scenario[[#This Row],[Typical kWh per Vehicle Mile]]*(Scenario[[#This Row],[eGRID Subregion Electricity Emissions Rate 
kg CO2 per kWh]]))*(1-R$3))</f>
        <v>334546.64288010442</v>
      </c>
      <c r="S2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380923.7746444887</v>
      </c>
      <c r="T233" s="1">
        <f>Scenario[[#This Row],[Transportation Efficiency Emissions Savings 
kg CO2e]]*(1+S$3)</f>
        <v>113696.10087442234</v>
      </c>
      <c r="U233" s="1">
        <f>Scenario[[#This Row],[Land Use Efficiency Emissions Savings 
kg CO2e]]*(1+S$3)</f>
        <v>565621.07427147694</v>
      </c>
    </row>
    <row r="234" spans="1:21" x14ac:dyDescent="0.25">
      <c r="A234" t="s">
        <v>1163</v>
      </c>
      <c r="B234" t="s">
        <v>978</v>
      </c>
      <c r="C234" t="s">
        <v>50</v>
      </c>
      <c r="D234" t="s">
        <v>38</v>
      </c>
      <c r="E234" s="1">
        <v>232665.9457217193</v>
      </c>
      <c r="F234" s="1">
        <v>154368.62479015693</v>
      </c>
      <c r="G234" s="1">
        <v>767992.39579438604</v>
      </c>
      <c r="H234" s="1">
        <v>922450.88</v>
      </c>
      <c r="I234" s="1">
        <v>33</v>
      </c>
      <c r="J234" s="2">
        <v>0.49346050046245998</v>
      </c>
      <c r="K234" s="1">
        <v>71730</v>
      </c>
      <c r="L234" s="1">
        <v>71730</v>
      </c>
      <c r="M234" s="1">
        <v>232665.9457217193</v>
      </c>
      <c r="N234" s="1">
        <v>0</v>
      </c>
      <c r="O234" s="7">
        <v>0.22613756887876005</v>
      </c>
      <c r="P234" s="4">
        <v>2.3391780324537761</v>
      </c>
      <c r="Q234" s="1">
        <f>Scenario[[#This Row],[Electricity GHG 
kg CO2e]]+(Scenario[[#This Row],[Non-Electric GHG 
kg CO2e]]*(1-Q$3))+((Scenario[[#This Row],[Non-Electric Vehicle Miles]]*Q$3)*Scenario[[#This Row],[Typical kWh per Vehicle Mile]]*(Scenario[[#This Row],[eGRID Subregion Electricity Emissions Rate 
kg CO2 per kWh]]))</f>
        <v>183985.32201083927</v>
      </c>
      <c r="R234" s="1">
        <f>((Scenario[[#This Row],[Electricity GHG 
kg CO2e]])*(1-R$3))+(Scenario[[#This Row],[Non-Electric GHG 
kg CO2e]]*(1-Q$3))+(((Scenario[[#This Row],[Non-Electric Vehicle Miles]]*Q$3)*Scenario[[#This Row],[Typical kWh per Vehicle Mile]]*(Scenario[[#This Row],[eGRID Subregion Electricity Emissions Rate 
kg CO2 per kWh]]))*(1-R$3))</f>
        <v>181613.85633095182</v>
      </c>
      <c r="S2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217001.15922029698</v>
      </c>
      <c r="T234" s="1">
        <f>Scenario[[#This Row],[Transportation Efficiency Emissions Savings 
kg CO2e]]*(1+S$3)</f>
        <v>192960.78098769617</v>
      </c>
      <c r="U234" s="1">
        <f>Scenario[[#This Row],[Land Use Efficiency Emissions Savings 
kg CO2e]]*(1+S$3)</f>
        <v>959990.49474298256</v>
      </c>
    </row>
    <row r="235" spans="1:21" x14ac:dyDescent="0.25">
      <c r="A235" t="s">
        <v>2068</v>
      </c>
      <c r="B235" t="s">
        <v>978</v>
      </c>
      <c r="C235" t="s">
        <v>50</v>
      </c>
      <c r="D235" t="s">
        <v>1730</v>
      </c>
      <c r="E235" s="1">
        <v>166414.49390306725</v>
      </c>
      <c r="F235" s="1">
        <v>0</v>
      </c>
      <c r="G235" s="1">
        <v>0</v>
      </c>
      <c r="H235" s="1">
        <f>Scenario[[#This Row],[Average Seating Capacity]]*Scenario[[#This Row],[Total Transit Vehicle Miles]]*0.21</f>
        <v>215489.4</v>
      </c>
      <c r="I235" s="1">
        <v>20</v>
      </c>
      <c r="J235" s="2" t="s">
        <v>552</v>
      </c>
      <c r="K235" s="1">
        <v>51307</v>
      </c>
      <c r="L235" s="1">
        <v>51307</v>
      </c>
      <c r="M235" s="1">
        <v>166414.49390306725</v>
      </c>
      <c r="N235" s="1">
        <v>0</v>
      </c>
      <c r="O235" s="7">
        <v>0.22613756887876005</v>
      </c>
      <c r="P235" s="4">
        <v>1.0539153772593934</v>
      </c>
      <c r="Q235" s="95">
        <f>Scenario[[#This Row],[Electricity GHG 
kg CO2e]]+(Scenario[[#This Row],[Non-Electric GHG 
kg CO2e]]*(1-Q$3))+((Scenario[[#This Row],[Non-Electric Vehicle Miles]]*Q$3)*Scenario[[#This Row],[Typical kWh per Vehicle Mile]]*(Scenario[[#This Row],[eGRID Subregion Electricity Emissions Rate 
kg CO2 per kWh]]))</f>
        <v>127867.86797467047</v>
      </c>
      <c r="R235" s="1">
        <f>((Scenario[[#This Row],[Electricity GHG 
kg CO2e]])*(1-R$3))+(Scenario[[#This Row],[Non-Electric GHG 
kg CO2e]]*(1-Q$3))+(((Scenario[[#This Row],[Non-Electric Vehicle Miles]]*Q$3)*Scenario[[#This Row],[Typical kWh per Vehicle Mile]]*(Scenario[[#This Row],[eGRID Subregion Electricity Emissions Rate 
kg CO2 per kWh]]))*(1-R$3))</f>
        <v>127103.61858782796</v>
      </c>
      <c r="S2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140449.49853954991</v>
      </c>
      <c r="T235" s="1">
        <f>Scenario[[#This Row],[Transportation Efficiency Emissions Savings 
kg CO2e]]*(1+S$3)</f>
        <v>0</v>
      </c>
      <c r="U235" s="1">
        <f>Scenario[[#This Row],[Land Use Efficiency Emissions Savings 
kg CO2e]]*(1+S$3)</f>
        <v>0</v>
      </c>
    </row>
    <row r="236" spans="1:21" x14ac:dyDescent="0.25">
      <c r="A236" t="s">
        <v>1695</v>
      </c>
      <c r="B236" t="s">
        <v>978</v>
      </c>
      <c r="C236" t="s">
        <v>50</v>
      </c>
      <c r="D236" t="s">
        <v>1730</v>
      </c>
      <c r="E236" s="1">
        <v>70593.890888266658</v>
      </c>
      <c r="F236" s="1">
        <v>17687.601905612522</v>
      </c>
      <c r="G236" s="1">
        <v>87988.986266278385</v>
      </c>
      <c r="H236" s="1">
        <v>105694.69</v>
      </c>
      <c r="I236" s="1">
        <v>9.25</v>
      </c>
      <c r="J236" s="2">
        <v>0.36156228753513825</v>
      </c>
      <c r="K236" s="1">
        <v>43951</v>
      </c>
      <c r="L236" s="1">
        <v>43951</v>
      </c>
      <c r="M236" s="1">
        <v>70593.890888266658</v>
      </c>
      <c r="N236" s="1">
        <v>0</v>
      </c>
      <c r="O236" s="7">
        <v>0.22613756887876005</v>
      </c>
      <c r="P236" s="4">
        <v>1.0539153772593934</v>
      </c>
      <c r="Q236" s="1">
        <f>Scenario[[#This Row],[Electricity GHG 
kg CO2e]]+(Scenario[[#This Row],[Non-Electric GHG 
kg CO2e]]*(1-Q$3))+((Scenario[[#This Row],[Non-Electric Vehicle Miles]]*Q$3)*Scenario[[#This Row],[Typical kWh per Vehicle Mile]]*(Scenario[[#This Row],[eGRID Subregion Electricity Emissions Rate 
kg CO2 per kWh]]))</f>
        <v>55564.127098791265</v>
      </c>
      <c r="R236" s="1">
        <f>((Scenario[[#This Row],[Electricity GHG 
kg CO2e]])*(1-R$3))+(Scenario[[#This Row],[Non-Electric GHG 
kg CO2e]]*(1-Q$3))+(((Scenario[[#This Row],[Non-Electric Vehicle Miles]]*Q$3)*Scenario[[#This Row],[Typical kWh per Vehicle Mile]]*(Scenario[[#This Row],[eGRID Subregion Electricity Emissions Rate 
kg CO2 per kWh]]))*(1-R$3))</f>
        <v>54909.449865643444</v>
      </c>
      <c r="S2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62047.174225289324</v>
      </c>
      <c r="T236" s="1">
        <f>Scenario[[#This Row],[Transportation Efficiency Emissions Savings 
kg CO2e]]*(1+S$3)</f>
        <v>22109.502382015653</v>
      </c>
      <c r="U236" s="1">
        <f>Scenario[[#This Row],[Land Use Efficiency Emissions Savings 
kg CO2e]]*(1+S$3)</f>
        <v>109986.23283284798</v>
      </c>
    </row>
    <row r="237" spans="1:21" x14ac:dyDescent="0.25">
      <c r="A237" t="s">
        <v>48</v>
      </c>
      <c r="B237" t="s">
        <v>49</v>
      </c>
      <c r="C237" t="s">
        <v>50</v>
      </c>
      <c r="D237" t="s">
        <v>1730</v>
      </c>
      <c r="E237" s="1">
        <v>19371607.244060829</v>
      </c>
      <c r="F237" s="1">
        <v>25269926.820790574</v>
      </c>
      <c r="G237" s="1">
        <v>143784705.69143084</v>
      </c>
      <c r="H237" s="1">
        <v>151003912</v>
      </c>
      <c r="I237" s="1">
        <v>7.8765243902439028</v>
      </c>
      <c r="J237" s="2">
        <v>0.66293080867089038</v>
      </c>
      <c r="K237" s="1">
        <v>22482211</v>
      </c>
      <c r="L237" s="1">
        <v>22482211</v>
      </c>
      <c r="M237" s="1">
        <v>19371607.244060829</v>
      </c>
      <c r="N237" s="1">
        <v>0</v>
      </c>
      <c r="O237" s="7">
        <v>0.22613756887876005</v>
      </c>
      <c r="P237" s="4">
        <v>1.0539153772593934</v>
      </c>
      <c r="Q237" s="1">
        <f>Scenario[[#This Row],[Electricity GHG 
kg CO2e]]+(Scenario[[#This Row],[Non-Electric GHG 
kg CO2e]]*(1-Q$3))+((Scenario[[#This Row],[Non-Electric Vehicle Miles]]*Q$3)*Scenario[[#This Row],[Typical kWh per Vehicle Mile]]*(Scenario[[#This Row],[eGRID Subregion Electricity Emissions Rate 
kg CO2 per kWh]]))</f>
        <v>15868250.989918089</v>
      </c>
      <c r="R237" s="1">
        <f>((Scenario[[#This Row],[Electricity GHG 
kg CO2e]])*(1-R$3))+(Scenario[[#This Row],[Non-Electric GHG 
kg CO2e]]*(1-Q$3))+(((Scenario[[#This Row],[Non-Electric Vehicle Miles]]*Q$3)*Scenario[[#This Row],[Typical kWh per Vehicle Mile]]*(Scenario[[#This Row],[eGRID Subregion Electricity Emissions Rate 
kg CO2 per kWh]]))*(1-R$3))</f>
        <v>15533364.600699972</v>
      </c>
      <c r="S2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22156293.57244391</v>
      </c>
      <c r="T237" s="1">
        <f>Scenario[[#This Row],[Transportation Efficiency Emissions Savings 
kg CO2e]]*(1+S$3)</f>
        <v>31587408.525988217</v>
      </c>
      <c r="U237" s="1">
        <f>Scenario[[#This Row],[Land Use Efficiency Emissions Savings 
kg CO2e]]*(1+S$3)</f>
        <v>179730882.11428854</v>
      </c>
    </row>
    <row r="238" spans="1:21" x14ac:dyDescent="0.25">
      <c r="A238" t="s">
        <v>48</v>
      </c>
      <c r="B238" t="s">
        <v>49</v>
      </c>
      <c r="C238" t="s">
        <v>50</v>
      </c>
      <c r="D238" t="s">
        <v>1728</v>
      </c>
      <c r="E238" s="1">
        <v>21719092.508623272</v>
      </c>
      <c r="F238" s="1">
        <v>35160350.904258922</v>
      </c>
      <c r="G238" s="1">
        <v>200060757.69942176</v>
      </c>
      <c r="H238" s="1">
        <v>210105497</v>
      </c>
      <c r="I238" s="1">
        <v>57</v>
      </c>
      <c r="J238" s="2">
        <v>0.52836660045860673</v>
      </c>
      <c r="K238" s="1">
        <v>7230424</v>
      </c>
      <c r="L238" s="1">
        <v>0</v>
      </c>
      <c r="M238" s="1">
        <v>0</v>
      </c>
      <c r="N238" s="1">
        <v>21719092.508623272</v>
      </c>
      <c r="O238" s="7">
        <v>0.22613756887876005</v>
      </c>
      <c r="P238" s="4">
        <v>5.4623394781288033</v>
      </c>
      <c r="Q238" s="1">
        <f>Scenario[[#This Row],[Electricity GHG 
kg CO2e]]+(Scenario[[#This Row],[Non-Electric GHG 
kg CO2e]]*(1-Q$3))+((Scenario[[#This Row],[Non-Electric Vehicle Miles]]*Q$3)*Scenario[[#This Row],[Typical kWh per Vehicle Mile]]*(Scenario[[#This Row],[eGRID Subregion Electricity Emissions Rate 
kg CO2 per kWh]]))</f>
        <v>21719092.508623272</v>
      </c>
      <c r="R238" s="1">
        <f>((Scenario[[#This Row],[Electricity GHG 
kg CO2e]])*(1-R$3))+(Scenario[[#This Row],[Non-Electric GHG 
kg CO2e]]*(1-Q$3))+(((Scenario[[#This Row],[Non-Electric Vehicle Miles]]*Q$3)*Scenario[[#This Row],[Typical kWh per Vehicle Mile]]*(Scenario[[#This Row],[eGRID Subregion Electricity Emissions Rate 
kg CO2 per kWh]]))*(1-R$3))</f>
        <v>16289319.381467454</v>
      </c>
      <c r="S2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20441456.974236701</v>
      </c>
      <c r="T238" s="1">
        <f>Scenario[[#This Row],[Transportation Efficiency Emissions Savings 
kg CO2e]]*(1+S$3)</f>
        <v>43950438.630323648</v>
      </c>
      <c r="U238" s="1">
        <f>Scenario[[#This Row],[Land Use Efficiency Emissions Savings 
kg CO2e]]*(1+S$3)</f>
        <v>250075947.1242772</v>
      </c>
    </row>
    <row r="239" spans="1:21" x14ac:dyDescent="0.25">
      <c r="A239" t="s">
        <v>48</v>
      </c>
      <c r="B239" t="s">
        <v>49</v>
      </c>
      <c r="C239" t="s">
        <v>50</v>
      </c>
      <c r="D239" t="s">
        <v>1729</v>
      </c>
      <c r="E239" s="1">
        <v>39346361.964394599</v>
      </c>
      <c r="F239" s="1">
        <v>82838319.404683053</v>
      </c>
      <c r="G239" s="1">
        <v>471346176.03148472</v>
      </c>
      <c r="H239" s="1">
        <v>495011734</v>
      </c>
      <c r="I239" s="1">
        <v>74.28</v>
      </c>
      <c r="J239" s="2">
        <v>0.37024498919130905</v>
      </c>
      <c r="K239" s="1">
        <v>19388562</v>
      </c>
      <c r="L239" s="1">
        <v>0</v>
      </c>
      <c r="M239" s="1">
        <v>0</v>
      </c>
      <c r="N239" s="1">
        <v>39346361.964394599</v>
      </c>
      <c r="O239" s="7">
        <v>0.22613756887876005</v>
      </c>
      <c r="P239" s="4">
        <v>7.7405845368707231</v>
      </c>
      <c r="Q239" s="1">
        <f>Scenario[[#This Row],[Electricity GHG 
kg CO2e]]+(Scenario[[#This Row],[Non-Electric GHG 
kg CO2e]]*(1-Q$3))+((Scenario[[#This Row],[Non-Electric Vehicle Miles]]*Q$3)*Scenario[[#This Row],[Typical kWh per Vehicle Mile]]*(Scenario[[#This Row],[eGRID Subregion Electricity Emissions Rate 
kg CO2 per kWh]]))</f>
        <v>39346361.964394599</v>
      </c>
      <c r="R239" s="1">
        <f>((Scenario[[#This Row],[Electricity GHG 
kg CO2e]])*(1-R$3))+(Scenario[[#This Row],[Non-Electric GHG 
kg CO2e]]*(1-Q$3))+(((Scenario[[#This Row],[Non-Electric Vehicle Miles]]*Q$3)*Scenario[[#This Row],[Typical kWh per Vehicle Mile]]*(Scenario[[#This Row],[eGRID Subregion Electricity Emissions Rate 
kg CO2 per kWh]]))*(1-R$3))</f>
        <v>29509771.473295949</v>
      </c>
      <c r="S2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34581241.342471063</v>
      </c>
      <c r="T239" s="1">
        <f>Scenario[[#This Row],[Transportation Efficiency Emissions Savings 
kg CO2e]]*(1+S$3)</f>
        <v>103547899.25585382</v>
      </c>
      <c r="U239" s="1">
        <f>Scenario[[#This Row],[Land Use Efficiency Emissions Savings 
kg CO2e]]*(1+S$3)</f>
        <v>589182720.03935587</v>
      </c>
    </row>
    <row r="240" spans="1:21" x14ac:dyDescent="0.25">
      <c r="A240" t="s">
        <v>48</v>
      </c>
      <c r="B240" t="s">
        <v>49</v>
      </c>
      <c r="C240" t="s">
        <v>50</v>
      </c>
      <c r="D240" t="s">
        <v>38</v>
      </c>
      <c r="E240" s="1">
        <v>390846525.28895968</v>
      </c>
      <c r="F240" s="1">
        <v>193918990.44933105</v>
      </c>
      <c r="G240" s="1">
        <v>1103390016.4204803</v>
      </c>
      <c r="H240" s="1">
        <v>1158789512</v>
      </c>
      <c r="I240" s="1">
        <v>43.347091194968556</v>
      </c>
      <c r="J240" s="2">
        <v>0.36524277060815447</v>
      </c>
      <c r="K240" s="1">
        <v>87010359</v>
      </c>
      <c r="L240" s="1">
        <v>87010359</v>
      </c>
      <c r="M240" s="1">
        <v>390846525.28895968</v>
      </c>
      <c r="N240" s="1">
        <v>0</v>
      </c>
      <c r="O240" s="7">
        <v>0.22613756887876005</v>
      </c>
      <c r="P240" s="4">
        <v>2.3391780324537761</v>
      </c>
      <c r="Q240" s="1">
        <f>Scenario[[#This Row],[Electricity GHG 
kg CO2e]]+(Scenario[[#This Row],[Non-Electric GHG 
kg CO2e]]*(1-Q$3))+((Scenario[[#This Row],[Non-Electric Vehicle Miles]]*Q$3)*Scenario[[#This Row],[Typical kWh per Vehicle Mile]]*(Scenario[[#This Row],[eGRID Subregion Electricity Emissions Rate 
kg CO2 per kWh]]))</f>
        <v>304641492.60958529</v>
      </c>
      <c r="R240" s="1">
        <f>((Scenario[[#This Row],[Electricity GHG 
kg CO2e]])*(1-R$3))+(Scenario[[#This Row],[Non-Electric GHG 
kg CO2e]]*(1-Q$3))+(((Scenario[[#This Row],[Non-Electric Vehicle Miles]]*Q$3)*Scenario[[#This Row],[Typical kWh per Vehicle Mile]]*(Scenario[[#This Row],[eGRID Subregion Electricity Emissions Rate 
kg CO2 per kWh]]))*(1-R$3))</f>
        <v>301764842.94886887</v>
      </c>
      <c r="S2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348121518.28468144</v>
      </c>
      <c r="T240" s="1">
        <f>Scenario[[#This Row],[Transportation Efficiency Emissions Savings 
kg CO2e]]*(1+S$3)</f>
        <v>242398738.06166381</v>
      </c>
      <c r="U240" s="1">
        <f>Scenario[[#This Row],[Land Use Efficiency Emissions Savings 
kg CO2e]]*(1+S$3)</f>
        <v>1379237520.5256004</v>
      </c>
    </row>
    <row r="241" spans="1:21" x14ac:dyDescent="0.25">
      <c r="A241" t="s">
        <v>509</v>
      </c>
      <c r="B241" t="s">
        <v>510</v>
      </c>
      <c r="C241" t="s">
        <v>50</v>
      </c>
      <c r="D241" t="s">
        <v>1730</v>
      </c>
      <c r="E241" s="1">
        <v>1188614.7387549998</v>
      </c>
      <c r="F241" s="1">
        <v>129201.11918248021</v>
      </c>
      <c r="G241" s="1">
        <v>646101.32725415286</v>
      </c>
      <c r="H241" s="1">
        <v>772059</v>
      </c>
      <c r="I241" s="1">
        <v>13.309090909090909</v>
      </c>
      <c r="J241" s="2">
        <v>8.2374212666685043E-2</v>
      </c>
      <c r="K241" s="1">
        <v>1812270</v>
      </c>
      <c r="L241" s="1">
        <v>1812270</v>
      </c>
      <c r="M241" s="1">
        <v>1188614.7387549998</v>
      </c>
      <c r="N241" s="1">
        <v>0</v>
      </c>
      <c r="O241" s="7">
        <v>0.22613756887876005</v>
      </c>
      <c r="P241" s="4">
        <v>1.0539153772593934</v>
      </c>
      <c r="Q241" s="1">
        <f>Scenario[[#This Row],[Electricity GHG 
kg CO2e]]+(Scenario[[#This Row],[Non-Electric GHG 
kg CO2e]]*(1-Q$3))+((Scenario[[#This Row],[Non-Electric Vehicle Miles]]*Q$3)*Scenario[[#This Row],[Typical kWh per Vehicle Mile]]*(Scenario[[#This Row],[eGRID Subregion Electricity Emissions Rate 
kg CO2 per kWh]]))</f>
        <v>999440.56846335542</v>
      </c>
      <c r="R241" s="1">
        <f>((Scenario[[#This Row],[Electricity GHG 
kg CO2e]])*(1-R$3))+(Scenario[[#This Row],[Non-Electric GHG 
kg CO2e]]*(1-Q$3))+(((Scenario[[#This Row],[Non-Electric Vehicle Miles]]*Q$3)*Scenario[[#This Row],[Typical kWh per Vehicle Mile]]*(Scenario[[#This Row],[eGRID Subregion Electricity Emissions Rate 
kg CO2 per kWh]]))*(1-R$3))</f>
        <v>972445.689864079</v>
      </c>
      <c r="S2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988009.45101257961</v>
      </c>
      <c r="T241" s="1">
        <f>Scenario[[#This Row],[Transportation Efficiency Emissions Savings 
kg CO2e]]*(1+S$3)</f>
        <v>161501.39897810027</v>
      </c>
      <c r="U241" s="1">
        <f>Scenario[[#This Row],[Land Use Efficiency Emissions Savings 
kg CO2e]]*(1+S$3)</f>
        <v>807626.65906769107</v>
      </c>
    </row>
    <row r="242" spans="1:21" x14ac:dyDescent="0.25">
      <c r="A242" t="s">
        <v>509</v>
      </c>
      <c r="B242" t="s">
        <v>510</v>
      </c>
      <c r="C242" t="s">
        <v>50</v>
      </c>
      <c r="D242" t="s">
        <v>38</v>
      </c>
      <c r="E242" s="1">
        <v>6357139.4995603999</v>
      </c>
      <c r="F242" s="1">
        <v>2055297.336959712</v>
      </c>
      <c r="G242" s="1">
        <v>10278009.553741269</v>
      </c>
      <c r="H242" s="1">
        <v>12281711</v>
      </c>
      <c r="I242" s="1">
        <v>38.235294117647058</v>
      </c>
      <c r="J242" s="2">
        <v>0.13963044750219303</v>
      </c>
      <c r="K242" s="1">
        <v>1713698</v>
      </c>
      <c r="L242" s="1">
        <v>1713698</v>
      </c>
      <c r="M242" s="1">
        <v>6357139.4995603999</v>
      </c>
      <c r="N242" s="1">
        <v>0</v>
      </c>
      <c r="O242" s="7">
        <v>0.22613756887876005</v>
      </c>
      <c r="P242" s="4">
        <v>2.3391780324537761</v>
      </c>
      <c r="Q242" s="1">
        <f>Scenario[[#This Row],[Electricity GHG 
kg CO2e]]+(Scenario[[#This Row],[Non-Electric GHG 
kg CO2e]]*(1-Q$3))+((Scenario[[#This Row],[Non-Electric Vehicle Miles]]*Q$3)*Scenario[[#This Row],[Typical kWh per Vehicle Mile]]*(Scenario[[#This Row],[eGRID Subregion Electricity Emissions Rate 
kg CO2 per kWh]]))</f>
        <v>4994480.9173061149</v>
      </c>
      <c r="R242" s="1">
        <f>((Scenario[[#This Row],[Electricity GHG 
kg CO2e]])*(1-R$3))+(Scenario[[#This Row],[Non-Electric GHG 
kg CO2e]]*(1-Q$3))+(((Scenario[[#This Row],[Non-Electric Vehicle Miles]]*Q$3)*Scenario[[#This Row],[Typical kWh per Vehicle Mile]]*(Scenario[[#This Row],[eGRID Subregion Electricity Emissions Rate 
kg CO2 per kWh]]))*(1-R$3))</f>
        <v>4937824.3441471616</v>
      </c>
      <c r="S2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5400594.9752981579</v>
      </c>
      <c r="T242" s="1">
        <f>Scenario[[#This Row],[Transportation Efficiency Emissions Savings 
kg CO2e]]*(1+S$3)</f>
        <v>2569121.6711996398</v>
      </c>
      <c r="U242" s="1">
        <f>Scenario[[#This Row],[Land Use Efficiency Emissions Savings 
kg CO2e]]*(1+S$3)</f>
        <v>12847511.942176586</v>
      </c>
    </row>
    <row r="243" spans="1:21" x14ac:dyDescent="0.25">
      <c r="A243" t="s">
        <v>312</v>
      </c>
      <c r="B243" t="s">
        <v>313</v>
      </c>
      <c r="C243" t="s">
        <v>50</v>
      </c>
      <c r="D243" t="s">
        <v>1730</v>
      </c>
      <c r="E243" s="1">
        <v>2290312.0265825</v>
      </c>
      <c r="F243" s="1">
        <v>289069.26134608674</v>
      </c>
      <c r="G243" s="1">
        <v>1641491.6868155138</v>
      </c>
      <c r="H243" s="1">
        <v>1727373</v>
      </c>
      <c r="I243" s="1">
        <v>15.621212121212121</v>
      </c>
      <c r="J243" s="2">
        <v>8.456199677629217E-2</v>
      </c>
      <c r="K243" s="1">
        <v>2793417</v>
      </c>
      <c r="L243" s="1">
        <v>2793417</v>
      </c>
      <c r="M243" s="1">
        <v>2290312.0265825</v>
      </c>
      <c r="N243" s="1">
        <v>0</v>
      </c>
      <c r="O243" s="7">
        <v>0.22613756887876005</v>
      </c>
      <c r="P243" s="4">
        <v>1.0539153772593934</v>
      </c>
      <c r="Q243" s="1">
        <f>Scenario[[#This Row],[Electricity GHG 
kg CO2e]]+(Scenario[[#This Row],[Non-Electric GHG 
kg CO2e]]*(1-Q$3))+((Scenario[[#This Row],[Non-Electric Vehicle Miles]]*Q$3)*Scenario[[#This Row],[Typical kWh per Vehicle Mile]]*(Scenario[[#This Row],[eGRID Subregion Electricity Emissions Rate 
kg CO2 per kWh]]))</f>
        <v>1884172.6914199428</v>
      </c>
      <c r="R243" s="1">
        <f>((Scenario[[#This Row],[Electricity GHG 
kg CO2e]])*(1-R$3))+(Scenario[[#This Row],[Non-Electric GHG 
kg CO2e]]*(1-Q$3))+(((Scenario[[#This Row],[Non-Electric Vehicle Miles]]*Q$3)*Scenario[[#This Row],[Typical kWh per Vehicle Mile]]*(Scenario[[#This Row],[eGRID Subregion Electricity Emissions Rate 
kg CO2 per kWh]]))*(1-R$3))</f>
        <v>1842563.0235491758</v>
      </c>
      <c r="S2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1879032.3700575458</v>
      </c>
      <c r="T243" s="1">
        <f>Scenario[[#This Row],[Transportation Efficiency Emissions Savings 
kg CO2e]]*(1+S$3)</f>
        <v>361336.57668260846</v>
      </c>
      <c r="U243" s="1">
        <f>Scenario[[#This Row],[Land Use Efficiency Emissions Savings 
kg CO2e]]*(1+S$3)</f>
        <v>2051864.6085193921</v>
      </c>
    </row>
    <row r="244" spans="1:21" x14ac:dyDescent="0.25">
      <c r="A244" t="s">
        <v>312</v>
      </c>
      <c r="B244" t="s">
        <v>313</v>
      </c>
      <c r="C244" t="s">
        <v>50</v>
      </c>
      <c r="D244" t="s">
        <v>38</v>
      </c>
      <c r="E244" s="1">
        <v>12827643.624132995</v>
      </c>
      <c r="F244" s="1">
        <v>4734385.7347159889</v>
      </c>
      <c r="G244" s="1">
        <v>26884404.068165235</v>
      </c>
      <c r="H244" s="1">
        <v>28290971</v>
      </c>
      <c r="I244" s="1">
        <v>35.864077669902912</v>
      </c>
      <c r="J244" s="2">
        <v>0.1747466786469713</v>
      </c>
      <c r="K244" s="1">
        <v>3720582</v>
      </c>
      <c r="L244" s="1">
        <v>3714343</v>
      </c>
      <c r="M244" s="1">
        <v>12820083.322359901</v>
      </c>
      <c r="N244" s="1">
        <v>7560.3017730945703</v>
      </c>
      <c r="O244" s="7">
        <v>0.22613756887876005</v>
      </c>
      <c r="P244" s="4">
        <v>2.3391780324537761</v>
      </c>
      <c r="Q244" s="1">
        <f>Scenario[[#This Row],[Electricity GHG 
kg CO2e]]+(Scenario[[#This Row],[Non-Electric GHG 
kg CO2e]]*(1-Q$3))+((Scenario[[#This Row],[Non-Electric Vehicle Miles]]*Q$3)*Scenario[[#This Row],[Typical kWh per Vehicle Mile]]*(Scenario[[#This Row],[eGRID Subregion Electricity Emissions Rate 
kg CO2 per kWh]]))</f>
        <v>10113822.400281074</v>
      </c>
      <c r="R244" s="1">
        <f>((Scenario[[#This Row],[Electricity GHG 
kg CO2e]])*(1-R$3))+(Scenario[[#This Row],[Non-Electric GHG 
kg CO2e]]*(1-Q$3))+(((Scenario[[#This Row],[Non-Electric Vehicle Miles]]*Q$3)*Scenario[[#This Row],[Typical kWh per Vehicle Mile]]*(Scenario[[#This Row],[eGRID Subregion Electricity Emissions Rate 
kg CO2 per kWh]]))*(1-R$3))</f>
        <v>9989132.4231532868</v>
      </c>
      <c r="S2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11048081.512737535</v>
      </c>
      <c r="T244" s="1">
        <f>Scenario[[#This Row],[Transportation Efficiency Emissions Savings 
kg CO2e]]*(1+S$3)</f>
        <v>5917982.1683949865</v>
      </c>
      <c r="U244" s="1">
        <f>Scenario[[#This Row],[Land Use Efficiency Emissions Savings 
kg CO2e]]*(1+S$3)</f>
        <v>33605505.085206546</v>
      </c>
    </row>
    <row r="245" spans="1:21" x14ac:dyDescent="0.25">
      <c r="A245" t="s">
        <v>567</v>
      </c>
      <c r="B245" t="s">
        <v>568</v>
      </c>
      <c r="C245" t="s">
        <v>50</v>
      </c>
      <c r="D245" t="s">
        <v>1730</v>
      </c>
      <c r="E245" s="1">
        <v>719972.7435058332</v>
      </c>
      <c r="F245" s="1">
        <v>118310.8996112828</v>
      </c>
      <c r="G245" s="1">
        <v>691836.79101148446</v>
      </c>
      <c r="H245" s="1">
        <v>706983</v>
      </c>
      <c r="I245" s="1">
        <v>15.166666666666666</v>
      </c>
      <c r="J245" s="2">
        <v>0.19294861825771761</v>
      </c>
      <c r="K245" s="1">
        <v>536101</v>
      </c>
      <c r="L245" s="1">
        <v>536101</v>
      </c>
      <c r="M245" s="1">
        <v>719972.7435058332</v>
      </c>
      <c r="N245" s="1">
        <v>0</v>
      </c>
      <c r="O245" s="7">
        <v>0.22613756887876005</v>
      </c>
      <c r="P245" s="4">
        <v>1.0539153772593934</v>
      </c>
      <c r="Q245" s="1">
        <f>Scenario[[#This Row],[Electricity GHG 
kg CO2e]]+(Scenario[[#This Row],[Non-Electric GHG 
kg CO2e]]*(1-Q$3))+((Scenario[[#This Row],[Non-Electric Vehicle Miles]]*Q$3)*Scenario[[#This Row],[Typical kWh per Vehicle Mile]]*(Scenario[[#This Row],[eGRID Subregion Electricity Emissions Rate 
kg CO2 per kWh]]))</f>
        <v>571921.77686149965</v>
      </c>
      <c r="R245" s="1">
        <f>((Scenario[[#This Row],[Electricity GHG 
kg CO2e]])*(1-R$3))+(Scenario[[#This Row],[Non-Electric GHG 
kg CO2e]]*(1-Q$3))+(((Scenario[[#This Row],[Non-Electric Vehicle Miles]]*Q$3)*Scenario[[#This Row],[Typical kWh per Vehicle Mile]]*(Scenario[[#This Row],[eGRID Subregion Electricity Emissions Rate 
kg CO2 per kWh]]))*(1-R$3))</f>
        <v>563936.22205346846</v>
      </c>
      <c r="S2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588453.49751577177</v>
      </c>
      <c r="T245" s="1">
        <f>Scenario[[#This Row],[Transportation Efficiency Emissions Savings 
kg CO2e]]*(1+S$3)</f>
        <v>147888.62451410352</v>
      </c>
      <c r="U245" s="1">
        <f>Scenario[[#This Row],[Land Use Efficiency Emissions Savings 
kg CO2e]]*(1+S$3)</f>
        <v>864795.98876435554</v>
      </c>
    </row>
    <row r="246" spans="1:21" x14ac:dyDescent="0.25">
      <c r="A246" t="s">
        <v>567</v>
      </c>
      <c r="B246" t="s">
        <v>568</v>
      </c>
      <c r="C246" t="s">
        <v>50</v>
      </c>
      <c r="D246" t="s">
        <v>38</v>
      </c>
      <c r="E246" s="1">
        <v>4731712.6799237346</v>
      </c>
      <c r="F246" s="1">
        <v>1603403.0939146525</v>
      </c>
      <c r="G246" s="1">
        <v>9376086.6905453745</v>
      </c>
      <c r="H246" s="1">
        <v>9581355</v>
      </c>
      <c r="I246" s="1">
        <v>33.428571428571431</v>
      </c>
      <c r="J246" s="2">
        <v>0.19373192317363089</v>
      </c>
      <c r="K246" s="1">
        <v>1269655</v>
      </c>
      <c r="L246" s="1">
        <v>1269655</v>
      </c>
      <c r="M246" s="1">
        <v>4731712.6799237346</v>
      </c>
      <c r="N246" s="1">
        <v>0</v>
      </c>
      <c r="O246" s="7">
        <v>0.22613756887876005</v>
      </c>
      <c r="P246" s="4">
        <v>2.3391780324537761</v>
      </c>
      <c r="Q246" s="1">
        <f>Scenario[[#This Row],[Electricity GHG 
kg CO2e]]+(Scenario[[#This Row],[Non-Electric GHG 
kg CO2e]]*(1-Q$3))+((Scenario[[#This Row],[Non-Electric Vehicle Miles]]*Q$3)*Scenario[[#This Row],[Typical kWh per Vehicle Mile]]*(Scenario[[#This Row],[eGRID Subregion Electricity Emissions Rate 
kg CO2 per kWh]]))</f>
        <v>3716688.7763751163</v>
      </c>
      <c r="R246" s="1">
        <f>((Scenario[[#This Row],[Electricity GHG 
kg CO2e]])*(1-R$3))+(Scenario[[#This Row],[Non-Electric GHG 
kg CO2e]]*(1-Q$3))+(((Scenario[[#This Row],[Non-Electric Vehicle Miles]]*Q$3)*Scenario[[#This Row],[Typical kWh per Vehicle Mile]]*(Scenario[[#This Row],[eGRID Subregion Electricity Emissions Rate 
kg CO2 per kWh]]))*(1-R$3))</f>
        <v>3674712.7097670375</v>
      </c>
      <c r="S2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4089491.7312150365</v>
      </c>
      <c r="T246" s="1">
        <f>Scenario[[#This Row],[Transportation Efficiency Emissions Savings 
kg CO2e]]*(1+S$3)</f>
        <v>2004253.8673933155</v>
      </c>
      <c r="U246" s="1">
        <f>Scenario[[#This Row],[Land Use Efficiency Emissions Savings 
kg CO2e]]*(1+S$3)</f>
        <v>11720108.363181718</v>
      </c>
    </row>
    <row r="247" spans="1:21" x14ac:dyDescent="0.25">
      <c r="A247" t="s">
        <v>251</v>
      </c>
      <c r="B247" t="s">
        <v>252</v>
      </c>
      <c r="C247" t="s">
        <v>50</v>
      </c>
      <c r="D247" t="s">
        <v>1730</v>
      </c>
      <c r="E247" s="1">
        <v>2666359.8408333329</v>
      </c>
      <c r="F247" s="1">
        <v>353331.86534042429</v>
      </c>
      <c r="G247" s="1">
        <v>1829466.062718553</v>
      </c>
      <c r="H247" s="1">
        <v>2111383</v>
      </c>
      <c r="I247" s="1">
        <v>10.641975308641975</v>
      </c>
      <c r="J247" s="2">
        <v>0.10864143260747622</v>
      </c>
      <c r="K247" s="1">
        <v>2594992</v>
      </c>
      <c r="L247" s="1">
        <v>2594992</v>
      </c>
      <c r="M247" s="1">
        <v>2666359.8408333329</v>
      </c>
      <c r="N247" s="1">
        <v>0</v>
      </c>
      <c r="O247" s="7">
        <v>0.22613756887876005</v>
      </c>
      <c r="P247" s="4">
        <v>1.0539153772593934</v>
      </c>
      <c r="Q247" s="1">
        <f>Scenario[[#This Row],[Electricity GHG 
kg CO2e]]+(Scenario[[#This Row],[Non-Electric GHG 
kg CO2e]]*(1-Q$3))+((Scenario[[#This Row],[Non-Electric Vehicle Miles]]*Q$3)*Scenario[[#This Row],[Typical kWh per Vehicle Mile]]*(Scenario[[#This Row],[eGRID Subregion Electricity Emissions Rate 
kg CO2 per kWh]]))</f>
        <v>2154385.9014300527</v>
      </c>
      <c r="R247" s="1">
        <f>((Scenario[[#This Row],[Electricity GHG 
kg CO2e]])*(1-R$3))+(Scenario[[#This Row],[Non-Electric GHG 
kg CO2e]]*(1-Q$3))+(((Scenario[[#This Row],[Non-Electric Vehicle Miles]]*Q$3)*Scenario[[#This Row],[Typical kWh per Vehicle Mile]]*(Scenario[[#This Row],[eGRID Subregion Electricity Emissions Rate 
kg CO2 per kWh]]))*(1-R$3))</f>
        <v>2115731.8962287898</v>
      </c>
      <c r="S2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2196611.5694606267</v>
      </c>
      <c r="T247" s="1">
        <f>Scenario[[#This Row],[Transportation Efficiency Emissions Savings 
kg CO2e]]*(1+S$3)</f>
        <v>441664.83167553035</v>
      </c>
      <c r="U247" s="1">
        <f>Scenario[[#This Row],[Land Use Efficiency Emissions Savings 
kg CO2e]]*(1+S$3)</f>
        <v>2286832.5783981914</v>
      </c>
    </row>
    <row r="248" spans="1:21" x14ac:dyDescent="0.25">
      <c r="A248" t="s">
        <v>251</v>
      </c>
      <c r="B248" t="s">
        <v>252</v>
      </c>
      <c r="C248" t="s">
        <v>50</v>
      </c>
      <c r="D248" t="s">
        <v>38</v>
      </c>
      <c r="E248" s="1">
        <v>18582402.725773416</v>
      </c>
      <c r="F248" s="1">
        <v>4686214.8040501773</v>
      </c>
      <c r="G248" s="1">
        <v>24264075.187102061</v>
      </c>
      <c r="H248" s="1">
        <v>28003119</v>
      </c>
      <c r="I248" s="1">
        <v>37.448275862068968</v>
      </c>
      <c r="J248" s="2">
        <v>0.13705638155321856</v>
      </c>
      <c r="K248" s="1">
        <v>5789321</v>
      </c>
      <c r="L248" s="1">
        <v>5789321</v>
      </c>
      <c r="M248" s="1">
        <v>18582402.725773416</v>
      </c>
      <c r="N248" s="1">
        <v>0</v>
      </c>
      <c r="O248" s="7">
        <v>0.22613756887876005</v>
      </c>
      <c r="P248" s="4">
        <v>2.3391780324537761</v>
      </c>
      <c r="Q248" s="1">
        <f>Scenario[[#This Row],[Electricity GHG 
kg CO2e]]+(Scenario[[#This Row],[Non-Electric GHG 
kg CO2e]]*(1-Q$3))+((Scenario[[#This Row],[Non-Electric Vehicle Miles]]*Q$3)*Scenario[[#This Row],[Typical kWh per Vehicle Mile]]*(Scenario[[#This Row],[eGRID Subregion Electricity Emissions Rate 
kg CO2 per kWh]]))</f>
        <v>14702405.059043664</v>
      </c>
      <c r="R248" s="1">
        <f>((Scenario[[#This Row],[Electricity GHG 
kg CO2e]])*(1-R$3))+(Scenario[[#This Row],[Non-Electric GHG 
kg CO2e]]*(1-Q$3))+(((Scenario[[#This Row],[Non-Electric Vehicle Miles]]*Q$3)*Scenario[[#This Row],[Typical kWh per Vehicle Mile]]*(Scenario[[#This Row],[eGRID Subregion Electricity Emissions Rate 
kg CO2 per kWh]]))*(1-R$3))</f>
        <v>14511004.305365264</v>
      </c>
      <c r="S2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15448165.772021443</v>
      </c>
      <c r="T248" s="1">
        <f>Scenario[[#This Row],[Transportation Efficiency Emissions Savings 
kg CO2e]]*(1+S$3)</f>
        <v>5857768.5050627217</v>
      </c>
      <c r="U248" s="1">
        <f>Scenario[[#This Row],[Land Use Efficiency Emissions Savings 
kg CO2e]]*(1+S$3)</f>
        <v>30330093.983877577</v>
      </c>
    </row>
    <row r="249" spans="1:21" x14ac:dyDescent="0.25">
      <c r="A249" t="s">
        <v>251</v>
      </c>
      <c r="B249" t="s">
        <v>252</v>
      </c>
      <c r="C249" t="s">
        <v>50</v>
      </c>
      <c r="D249" t="s">
        <v>1726</v>
      </c>
      <c r="E249" s="1">
        <v>15877770.450031802</v>
      </c>
      <c r="F249" s="1">
        <v>9979387.4846746698</v>
      </c>
      <c r="G249" s="1">
        <v>51670829.95002608</v>
      </c>
      <c r="H249" s="1">
        <v>59633198</v>
      </c>
      <c r="I249" s="1">
        <v>120.46808510638297</v>
      </c>
      <c r="J249" s="2">
        <v>0.23708229287170279</v>
      </c>
      <c r="K249" s="1">
        <v>2436129</v>
      </c>
      <c r="L249" s="1">
        <v>2436129</v>
      </c>
      <c r="M249" s="1">
        <v>15877770.450031802</v>
      </c>
      <c r="N249" s="1">
        <v>0</v>
      </c>
      <c r="O249" s="7">
        <v>0.22613756887876005</v>
      </c>
      <c r="P249" s="4">
        <v>2.3391780324537761</v>
      </c>
      <c r="Q249" s="1">
        <f>Scenario[[#This Row],[Electricity GHG 
kg CO2e]]+(Scenario[[#This Row],[Non-Electric GHG 
kg CO2e]]*(1-Q$3))+((Scenario[[#This Row],[Non-Electric Vehicle Miles]]*Q$3)*Scenario[[#This Row],[Typical kWh per Vehicle Mile]]*(Scenario[[#This Row],[eGRID Subregion Electricity Emissions Rate 
kg CO2 per kWh]]))</f>
        <v>12230491.301362053</v>
      </c>
      <c r="R249" s="1">
        <f>((Scenario[[#This Row],[Electricity GHG 
kg CO2e]])*(1-R$3))+(Scenario[[#This Row],[Non-Electric GHG 
kg CO2e]]*(1-Q$3))+(((Scenario[[#This Row],[Non-Electric Vehicle Miles]]*Q$3)*Scenario[[#This Row],[Typical kWh per Vehicle Mile]]*(Scenario[[#This Row],[eGRID Subregion Electricity Emissions Rate 
kg CO2 per kWh]]))*(1-R$3))</f>
        <v>12149950.435402501</v>
      </c>
      <c r="S2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13384362.96722836</v>
      </c>
      <c r="T249" s="1">
        <f>Scenario[[#This Row],[Transportation Efficiency Emissions Savings 
kg CO2e]]*(1+S$3)</f>
        <v>12474234.355843337</v>
      </c>
      <c r="U249" s="1">
        <f>Scenario[[#This Row],[Land Use Efficiency Emissions Savings 
kg CO2e]]*(1+S$3)</f>
        <v>64588537.437532604</v>
      </c>
    </row>
    <row r="250" spans="1:21" x14ac:dyDescent="0.25">
      <c r="A250" t="s">
        <v>213</v>
      </c>
      <c r="B250" t="s">
        <v>214</v>
      </c>
      <c r="C250" t="s">
        <v>50</v>
      </c>
      <c r="D250" t="s">
        <v>1730</v>
      </c>
      <c r="E250" s="1">
        <v>5304906.5020055026</v>
      </c>
      <c r="F250" s="1">
        <v>923940.81431284756</v>
      </c>
      <c r="G250" s="1">
        <v>4623160.6397331413</v>
      </c>
      <c r="H250" s="1">
        <v>5521135</v>
      </c>
      <c r="I250" s="1">
        <v>16</v>
      </c>
      <c r="J250" s="2">
        <v>0.14195385329596394</v>
      </c>
      <c r="K250" s="1">
        <v>3333692</v>
      </c>
      <c r="L250" s="1">
        <v>3333692</v>
      </c>
      <c r="M250" s="1">
        <v>5304906.5020055026</v>
      </c>
      <c r="N250" s="1">
        <v>0</v>
      </c>
      <c r="O250" s="7">
        <v>0.22613756887876005</v>
      </c>
      <c r="P250" s="4">
        <v>1.0539153772593934</v>
      </c>
      <c r="Q250" s="1">
        <f>Scenario[[#This Row],[Electricity GHG 
kg CO2e]]+(Scenario[[#This Row],[Non-Electric GHG 
kg CO2e]]*(1-Q$3))+((Scenario[[#This Row],[Non-Electric Vehicle Miles]]*Q$3)*Scenario[[#This Row],[Typical kWh per Vehicle Mile]]*(Scenario[[#This Row],[eGRID Subregion Electricity Emissions Rate 
kg CO2 per kWh]]))</f>
        <v>4177309.4644294996</v>
      </c>
      <c r="R250" s="1">
        <f>((Scenario[[#This Row],[Electricity GHG 
kg CO2e]])*(1-R$3))+(Scenario[[#This Row],[Non-Electric GHG 
kg CO2e]]*(1-Q$3))+(((Scenario[[#This Row],[Non-Electric Vehicle Miles]]*Q$3)*Scenario[[#This Row],[Typical kWh per Vehicle Mile]]*(Scenario[[#This Row],[eGRID Subregion Electricity Emissions Rate 
kg CO2 per kWh]]))*(1-R$3))</f>
        <v>4127652.0674481564</v>
      </c>
      <c r="S2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4341278.9964788146</v>
      </c>
      <c r="T250" s="1">
        <f>Scenario[[#This Row],[Transportation Efficiency Emissions Savings 
kg CO2e]]*(1+S$3)</f>
        <v>1154926.0178910594</v>
      </c>
      <c r="U250" s="1">
        <f>Scenario[[#This Row],[Land Use Efficiency Emissions Savings 
kg CO2e]]*(1+S$3)</f>
        <v>5778950.7996664271</v>
      </c>
    </row>
    <row r="251" spans="1:21" x14ac:dyDescent="0.25">
      <c r="A251" t="s">
        <v>213</v>
      </c>
      <c r="B251" t="s">
        <v>214</v>
      </c>
      <c r="C251" t="s">
        <v>50</v>
      </c>
      <c r="D251" t="s">
        <v>38</v>
      </c>
      <c r="E251" s="1">
        <v>33954774.465070404</v>
      </c>
      <c r="F251" s="1">
        <v>9523687.12026494</v>
      </c>
      <c r="G251" s="1">
        <v>47654064.803152941</v>
      </c>
      <c r="H251" s="1">
        <v>56910098</v>
      </c>
      <c r="I251" s="1">
        <v>38.923497267759565</v>
      </c>
      <c r="J251" s="2">
        <v>0.16273452432055874</v>
      </c>
      <c r="K251" s="1">
        <v>7909430</v>
      </c>
      <c r="L251" s="1">
        <v>7909430</v>
      </c>
      <c r="M251" s="1">
        <v>33954774.465070404</v>
      </c>
      <c r="N251" s="1">
        <v>0</v>
      </c>
      <c r="O251" s="7">
        <v>0.22613756887876005</v>
      </c>
      <c r="P251" s="4">
        <v>2.3391780324537761</v>
      </c>
      <c r="Q251" s="1">
        <f>Scenario[[#This Row],[Electricity GHG 
kg CO2e]]+(Scenario[[#This Row],[Non-Electric GHG 
kg CO2e]]*(1-Q$3))+((Scenario[[#This Row],[Non-Electric Vehicle Miles]]*Q$3)*Scenario[[#This Row],[Typical kWh per Vehicle Mile]]*(Scenario[[#This Row],[eGRID Subregion Electricity Emissions Rate 
kg CO2 per kWh]]))</f>
        <v>26512055.575833179</v>
      </c>
      <c r="R251" s="1">
        <f>((Scenario[[#This Row],[Electricity GHG 
kg CO2e]])*(1-R$3))+(Scenario[[#This Row],[Non-Electric GHG 
kg CO2e]]*(1-Q$3))+(((Scenario[[#This Row],[Non-Electric Vehicle Miles]]*Q$3)*Scenario[[#This Row],[Typical kWh per Vehicle Mile]]*(Scenario[[#This Row],[eGRID Subregion Electricity Emissions Rate 
kg CO2 per kWh]]))*(1-R$3))</f>
        <v>26250561.894075584</v>
      </c>
      <c r="S2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28676841.793495517</v>
      </c>
      <c r="T251" s="1">
        <f>Scenario[[#This Row],[Transportation Efficiency Emissions Savings 
kg CO2e]]*(1+S$3)</f>
        <v>11904608.900331175</v>
      </c>
      <c r="U251" s="1">
        <f>Scenario[[#This Row],[Land Use Efficiency Emissions Savings 
kg CO2e]]*(1+S$3)</f>
        <v>59567581.003941178</v>
      </c>
    </row>
    <row r="252" spans="1:21" x14ac:dyDescent="0.25">
      <c r="A252" t="s">
        <v>119</v>
      </c>
      <c r="B252" t="s">
        <v>120</v>
      </c>
      <c r="C252" t="s">
        <v>50</v>
      </c>
      <c r="D252" t="s">
        <v>1730</v>
      </c>
      <c r="E252" s="1">
        <v>26053771.622774746</v>
      </c>
      <c r="F252" s="1">
        <v>10135470.758437609</v>
      </c>
      <c r="G252" s="1">
        <v>51400325.388990633</v>
      </c>
      <c r="H252" s="1">
        <v>60565895</v>
      </c>
      <c r="I252" s="1">
        <v>9.0305997552019583</v>
      </c>
      <c r="J252" s="2">
        <v>0.32356885819717096</v>
      </c>
      <c r="K252" s="1">
        <v>17920300</v>
      </c>
      <c r="L252" s="1">
        <v>17920300</v>
      </c>
      <c r="M252" s="1">
        <v>26053771.622774746</v>
      </c>
      <c r="N252" s="1">
        <v>0</v>
      </c>
      <c r="O252" s="7">
        <v>0.22613756887876005</v>
      </c>
      <c r="P252" s="4">
        <v>1.0539153772593934</v>
      </c>
      <c r="Q252" s="1">
        <f>Scenario[[#This Row],[Electricity GHG 
kg CO2e]]+(Scenario[[#This Row],[Non-Electric GHG 
kg CO2e]]*(1-Q$3))+((Scenario[[#This Row],[Non-Electric Vehicle Miles]]*Q$3)*Scenario[[#This Row],[Typical kWh per Vehicle Mile]]*(Scenario[[#This Row],[eGRID Subregion Electricity Emissions Rate 
kg CO2 per kWh]]))</f>
        <v>20608064.370074514</v>
      </c>
      <c r="R252" s="1">
        <f>((Scenario[[#This Row],[Electricity GHG 
kg CO2e]])*(1-R$3))+(Scenario[[#This Row],[Non-Electric GHG 
kg CO2e]]*(1-Q$3))+(((Scenario[[#This Row],[Non-Electric Vehicle Miles]]*Q$3)*Scenario[[#This Row],[Typical kWh per Vehicle Mile]]*(Scenario[[#This Row],[eGRID Subregion Electricity Emissions Rate 
kg CO2 per kWh]]))*(1-R$3))</f>
        <v>20341130.45682615</v>
      </c>
      <c r="S2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24147503.583969984</v>
      </c>
      <c r="T252" s="1">
        <f>Scenario[[#This Row],[Transportation Efficiency Emissions Savings 
kg CO2e]]*(1+S$3)</f>
        <v>12669338.448047012</v>
      </c>
      <c r="U252" s="1">
        <f>Scenario[[#This Row],[Land Use Efficiency Emissions Savings 
kg CO2e]]*(1+S$3)</f>
        <v>64250406.736238293</v>
      </c>
    </row>
    <row r="253" spans="1:21" x14ac:dyDescent="0.25">
      <c r="A253" t="s">
        <v>119</v>
      </c>
      <c r="B253" t="s">
        <v>120</v>
      </c>
      <c r="C253" t="s">
        <v>50</v>
      </c>
      <c r="D253" t="s">
        <v>38</v>
      </c>
      <c r="E253" s="1">
        <v>78159128.434851378</v>
      </c>
      <c r="F253" s="1">
        <v>25709789.376016621</v>
      </c>
      <c r="G253" s="1">
        <v>130382847.63532561</v>
      </c>
      <c r="H253" s="1">
        <v>153632371</v>
      </c>
      <c r="I253" s="1">
        <v>37.928861788617887</v>
      </c>
      <c r="J253" s="2">
        <v>0.20924178757393555</v>
      </c>
      <c r="K253" s="1">
        <v>22598566</v>
      </c>
      <c r="L253" s="1">
        <v>22598566</v>
      </c>
      <c r="M253" s="1">
        <v>78159128.434851378</v>
      </c>
      <c r="N253" s="1">
        <v>0</v>
      </c>
      <c r="O253" s="7">
        <v>0.22613756887876005</v>
      </c>
      <c r="P253" s="4">
        <v>2.3391780324537761</v>
      </c>
      <c r="Q253" s="1">
        <f>Scenario[[#This Row],[Electricity GHG 
kg CO2e]]+(Scenario[[#This Row],[Non-Electric GHG 
kg CO2e]]*(1-Q$3))+((Scenario[[#This Row],[Non-Electric Vehicle Miles]]*Q$3)*Scenario[[#This Row],[Typical kWh per Vehicle Mile]]*(Scenario[[#This Row],[eGRID Subregion Electricity Emissions Rate 
kg CO2 per kWh]]))</f>
        <v>61607871.277130939</v>
      </c>
      <c r="R253" s="1">
        <f>((Scenario[[#This Row],[Electricity GHG 
kg CO2e]])*(1-R$3))+(Scenario[[#This Row],[Non-Electric GHG 
kg CO2e]]*(1-Q$3))+(((Scenario[[#This Row],[Non-Electric Vehicle Miles]]*Q$3)*Scenario[[#This Row],[Typical kWh per Vehicle Mile]]*(Scenario[[#This Row],[eGRID Subregion Electricity Emissions Rate 
kg CO2 per kWh]]))*(1-R$3))</f>
        <v>60860740.039382838</v>
      </c>
      <c r="S2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66315043.215709955</v>
      </c>
      <c r="T253" s="1">
        <f>Scenario[[#This Row],[Transportation Efficiency Emissions Savings 
kg CO2e]]*(1+S$3)</f>
        <v>32137236.720020775</v>
      </c>
      <c r="U253" s="1">
        <f>Scenario[[#This Row],[Land Use Efficiency Emissions Savings 
kg CO2e]]*(1+S$3)</f>
        <v>162978559.54415703</v>
      </c>
    </row>
    <row r="254" spans="1:21" x14ac:dyDescent="0.25">
      <c r="A254" t="s">
        <v>1194</v>
      </c>
      <c r="B254" t="s">
        <v>1195</v>
      </c>
      <c r="C254" t="s">
        <v>50</v>
      </c>
      <c r="D254" t="s">
        <v>38</v>
      </c>
      <c r="E254" s="1">
        <v>160372.91153155849</v>
      </c>
      <c r="F254" s="1">
        <v>106797.42599315889</v>
      </c>
      <c r="G254" s="1">
        <v>531306.66213593096</v>
      </c>
      <c r="H254" s="1">
        <v>638182.66</v>
      </c>
      <c r="I254" s="1">
        <v>39.25</v>
      </c>
      <c r="J254" s="2">
        <v>6.0102358076307823E-2</v>
      </c>
      <c r="K254" s="1">
        <v>49442</v>
      </c>
      <c r="L254" s="1">
        <v>49442</v>
      </c>
      <c r="M254" s="1">
        <v>160372.91153155849</v>
      </c>
      <c r="N254" s="1">
        <v>0</v>
      </c>
      <c r="O254" s="7">
        <v>0.22613756887876005</v>
      </c>
      <c r="P254" s="4">
        <v>2.3391780324537761</v>
      </c>
      <c r="Q254" s="1">
        <f>Scenario[[#This Row],[Electricity GHG 
kg CO2e]]+(Scenario[[#This Row],[Non-Electric GHG 
kg CO2e]]*(1-Q$3))+((Scenario[[#This Row],[Non-Electric Vehicle Miles]]*Q$3)*Scenario[[#This Row],[Typical kWh per Vehicle Mile]]*(Scenario[[#This Row],[eGRID Subregion Electricity Emissions Rate 
kg CO2 per kWh]]))</f>
        <v>126818.09190992609</v>
      </c>
      <c r="R254" s="1">
        <f>((Scenario[[#This Row],[Electricity GHG 
kg CO2e]])*(1-R$3))+(Scenario[[#This Row],[Non-Electric GHG 
kg CO2e]]*(1-Q$3))+(((Scenario[[#This Row],[Non-Electric Vehicle Miles]]*Q$3)*Scenario[[#This Row],[Typical kWh per Vehicle Mile]]*(Scenario[[#This Row],[eGRID Subregion Electricity Emissions Rate 
kg CO2 per kWh]]))*(1-R$3))</f>
        <v>125183.48984461179</v>
      </c>
      <c r="S2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145767.32842253437</v>
      </c>
      <c r="T254" s="1">
        <f>Scenario[[#This Row],[Transportation Efficiency Emissions Savings 
kg CO2e]]*(1+S$3)</f>
        <v>133496.78249144863</v>
      </c>
      <c r="U254" s="1">
        <f>Scenario[[#This Row],[Land Use Efficiency Emissions Savings 
kg CO2e]]*(1+S$3)</f>
        <v>664133.32766991365</v>
      </c>
    </row>
    <row r="255" spans="1:21" x14ac:dyDescent="0.25">
      <c r="A255" t="s">
        <v>2073</v>
      </c>
      <c r="B255" t="s">
        <v>1195</v>
      </c>
      <c r="C255" t="s">
        <v>50</v>
      </c>
      <c r="D255" t="s">
        <v>1730</v>
      </c>
      <c r="E255" s="1">
        <v>1158377.8292961537</v>
      </c>
      <c r="F255" s="1">
        <v>0</v>
      </c>
      <c r="G255" s="1">
        <v>0</v>
      </c>
      <c r="H255" s="1">
        <f>Scenario[[#This Row],[Average Seating Capacity]]*Scenario[[#This Row],[Total Transit Vehicle Miles]]*0.21</f>
        <v>2006084.3669999999</v>
      </c>
      <c r="I255" s="1">
        <v>23.7</v>
      </c>
      <c r="J255" s="2" t="s">
        <v>552</v>
      </c>
      <c r="K255" s="1">
        <v>403071</v>
      </c>
      <c r="L255" s="1">
        <v>403071</v>
      </c>
      <c r="M255" s="1">
        <v>1158377.8292961537</v>
      </c>
      <c r="N255" s="1">
        <v>0</v>
      </c>
      <c r="O255" s="7">
        <v>0.22613756887876005</v>
      </c>
      <c r="P255" s="4">
        <v>1.0539153772593934</v>
      </c>
      <c r="Q255" s="1">
        <f>Scenario[[#This Row],[Electricity GHG 
kg CO2e]]+(Scenario[[#This Row],[Non-Electric GHG 
kg CO2e]]*(1-Q$3))+((Scenario[[#This Row],[Non-Electric Vehicle Miles]]*Q$3)*Scenario[[#This Row],[Typical kWh per Vehicle Mile]]*(Scenario[[#This Row],[eGRID Subregion Electricity Emissions Rate 
kg CO2 per kWh]]))</f>
        <v>892799.3358448029</v>
      </c>
      <c r="R255" s="1">
        <f>((Scenario[[#This Row],[Electricity GHG 
kg CO2e]])*(1-R$3))+(Scenario[[#This Row],[Non-Electric GHG 
kg CO2e]]*(1-Q$3))+(((Scenario[[#This Row],[Non-Electric Vehicle Miles]]*Q$3)*Scenario[[#This Row],[Typical kWh per Vehicle Mile]]*(Scenario[[#This Row],[eGRID Subregion Electricity Emissions Rate 
kg CO2 per kWh]]))*(1-R$3))</f>
        <v>886795.34487663105</v>
      </c>
      <c r="S2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979908.8560886773</v>
      </c>
      <c r="T255" s="1">
        <f>Scenario[[#This Row],[Transportation Efficiency Emissions Savings 
kg CO2e]]*(1+S$3)</f>
        <v>0</v>
      </c>
      <c r="U255" s="1">
        <f>Scenario[[#This Row],[Land Use Efficiency Emissions Savings 
kg CO2e]]*(1+S$3)</f>
        <v>0</v>
      </c>
    </row>
    <row r="256" spans="1:21" x14ac:dyDescent="0.25">
      <c r="A256" t="s">
        <v>1669</v>
      </c>
      <c r="B256" t="s">
        <v>225</v>
      </c>
      <c r="C256" t="s">
        <v>50</v>
      </c>
      <c r="D256" t="s">
        <v>1730</v>
      </c>
      <c r="E256" s="1">
        <v>6364186.1408116659</v>
      </c>
      <c r="F256" s="1">
        <v>591959.81048805465</v>
      </c>
      <c r="G256" s="1">
        <v>2952723.5897348602</v>
      </c>
      <c r="H256" s="1">
        <v>3537337</v>
      </c>
      <c r="I256" s="1">
        <v>14.383561643835616</v>
      </c>
      <c r="J256" s="2">
        <v>7.6638222518535221E-2</v>
      </c>
      <c r="K256" s="1">
        <v>3798506</v>
      </c>
      <c r="L256" s="1">
        <v>3798506</v>
      </c>
      <c r="M256" s="1">
        <v>6364186.1408116659</v>
      </c>
      <c r="N256" s="1">
        <v>0</v>
      </c>
      <c r="O256" s="7">
        <v>0.22613756887876005</v>
      </c>
      <c r="P256" s="4">
        <v>1.0539153772593934</v>
      </c>
      <c r="Q256" s="1">
        <f>Scenario[[#This Row],[Electricity GHG 
kg CO2e]]+(Scenario[[#This Row],[Non-Electric GHG 
kg CO2e]]*(1-Q$3))+((Scenario[[#This Row],[Non-Electric Vehicle Miles]]*Q$3)*Scenario[[#This Row],[Typical kWh per Vehicle Mile]]*(Scenario[[#This Row],[eGRID Subregion Electricity Emissions Rate 
kg CO2 per kWh]]))</f>
        <v>4999463.9575620964</v>
      </c>
      <c r="R256" s="1">
        <f>((Scenario[[#This Row],[Electricity GHG 
kg CO2e]])*(1-R$3))+(Scenario[[#This Row],[Non-Electric GHG 
kg CO2e]]*(1-Q$3))+(((Scenario[[#This Row],[Non-Electric Vehicle Miles]]*Q$3)*Scenario[[#This Row],[Typical kWh per Vehicle Mile]]*(Scenario[[#This Row],[eGRID Subregion Electricity Emissions Rate 
kg CO2 per kWh]]))*(1-R$3))</f>
        <v>4942882.8695737589</v>
      </c>
      <c r="S2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5102893.009358326</v>
      </c>
      <c r="T256" s="1">
        <f>Scenario[[#This Row],[Transportation Efficiency Emissions Savings 
kg CO2e]]*(1+S$3)</f>
        <v>739949.76311006828</v>
      </c>
      <c r="U256" s="1">
        <f>Scenario[[#This Row],[Land Use Efficiency Emissions Savings 
kg CO2e]]*(1+S$3)</f>
        <v>3690904.4871685752</v>
      </c>
    </row>
    <row r="257" spans="1:21" x14ac:dyDescent="0.25">
      <c r="A257" t="s">
        <v>1291</v>
      </c>
      <c r="B257" t="s">
        <v>199</v>
      </c>
      <c r="C257" t="s">
        <v>50</v>
      </c>
      <c r="D257" t="s">
        <v>1726</v>
      </c>
      <c r="E257" s="1">
        <v>52613831.843482196</v>
      </c>
      <c r="F257" s="1">
        <v>68500428.784210727</v>
      </c>
      <c r="G257" s="1">
        <v>379433077.6118713</v>
      </c>
      <c r="H257" s="1">
        <v>409333703</v>
      </c>
      <c r="I257" s="1">
        <v>110.66257668711657</v>
      </c>
      <c r="J257" s="2">
        <v>0.51357637371589038</v>
      </c>
      <c r="K257" s="1">
        <v>9314522</v>
      </c>
      <c r="L257" s="1">
        <v>9314522</v>
      </c>
      <c r="M257" s="1">
        <v>52613831.843482196</v>
      </c>
      <c r="N257" s="1">
        <v>0</v>
      </c>
      <c r="O257" s="7">
        <v>0.22613756887876005</v>
      </c>
      <c r="P257" s="4">
        <v>2.3391780324537761</v>
      </c>
      <c r="Q257" s="1">
        <f>Scenario[[#This Row],[Electricity GHG 
kg CO2e]]+(Scenario[[#This Row],[Non-Electric GHG 
kg CO2e]]*(1-Q$3))+((Scenario[[#This Row],[Non-Electric Vehicle Miles]]*Q$3)*Scenario[[#This Row],[Typical kWh per Vehicle Mile]]*(Scenario[[#This Row],[eGRID Subregion Electricity Emissions Rate 
kg CO2 per kWh]]))</f>
        <v>40692163.607834376</v>
      </c>
      <c r="R257" s="1">
        <f>((Scenario[[#This Row],[Electricity GHG 
kg CO2e]])*(1-R$3))+(Scenario[[#This Row],[Non-Electric GHG 
kg CO2e]]*(1-Q$3))+(((Scenario[[#This Row],[Non-Electric Vehicle Miles]]*Q$3)*Scenario[[#This Row],[Typical kWh per Vehicle Mile]]*(Scenario[[#This Row],[eGRID Subregion Electricity Emissions Rate 
kg CO2 per kWh]]))*(1-R$3))</f>
        <v>40384216.176528692</v>
      </c>
      <c r="S2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48402802.624141581</v>
      </c>
      <c r="T257" s="1">
        <f>Scenario[[#This Row],[Transportation Efficiency Emissions Savings 
kg CO2e]]*(1+S$3)</f>
        <v>85625535.980263412</v>
      </c>
      <c r="U257" s="1">
        <f>Scenario[[#This Row],[Land Use Efficiency Emissions Savings 
kg CO2e]]*(1+S$3)</f>
        <v>474291347.01483911</v>
      </c>
    </row>
    <row r="258" spans="1:21" x14ac:dyDescent="0.25">
      <c r="A258" t="s">
        <v>2010</v>
      </c>
      <c r="B258" t="s">
        <v>199</v>
      </c>
      <c r="C258" t="s">
        <v>50</v>
      </c>
      <c r="D258" t="s">
        <v>38</v>
      </c>
      <c r="E258" s="1">
        <v>1385749.5085940806</v>
      </c>
      <c r="F258" s="1">
        <v>323692.18051695329</v>
      </c>
      <c r="G258" s="1">
        <v>1792974.4737708084</v>
      </c>
      <c r="H258" s="1">
        <v>1934267</v>
      </c>
      <c r="I258" s="1">
        <v>35</v>
      </c>
      <c r="J258" s="2" t="s">
        <v>552</v>
      </c>
      <c r="K258" s="1">
        <v>562506</v>
      </c>
      <c r="L258" s="1">
        <v>562506</v>
      </c>
      <c r="M258" s="1">
        <v>1385749.5085940806</v>
      </c>
      <c r="N258" s="1">
        <v>0</v>
      </c>
      <c r="O258" s="7">
        <v>0.22613756887876005</v>
      </c>
      <c r="P258" s="4">
        <v>2.3391780324537761</v>
      </c>
      <c r="Q258" s="95">
        <f>Scenario[[#This Row],[Electricity GHG 
kg CO2e]]+(Scenario[[#This Row],[Non-Electric GHG 
kg CO2e]]*(1-Q$3))+((Scenario[[#This Row],[Non-Electric Vehicle Miles]]*Q$3)*Scenario[[#This Row],[Typical kWh per Vehicle Mile]]*(Scenario[[#This Row],[eGRID Subregion Electricity Emissions Rate 
kg CO2 per kWh]]))</f>
        <v>1113700.1796112242</v>
      </c>
      <c r="R258" s="95">
        <f>((Scenario[[#This Row],[Electricity GHG 
kg CO2e]])*(1-R$3))+(Scenario[[#This Row],[Non-Electric GHG 
kg CO2e]]*(1-Q$3))+(((Scenario[[#This Row],[Non-Electric Vehicle Miles]]*Q$3)*Scenario[[#This Row],[Typical kWh per Vehicle Mile]]*(Scenario[[#This Row],[eGRID Subregion Electricity Emissions Rate 
kg CO2 per kWh]]))*(1-R$3))</f>
        <v>1095103.1675698084</v>
      </c>
      <c r="S2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1148898.7059697988</v>
      </c>
      <c r="T258" s="95">
        <f>Scenario[[#This Row],[Transportation Efficiency Emissions Savings 
kg CO2e]]*(1+S$3)</f>
        <v>404615.22564619163</v>
      </c>
      <c r="U258" s="95">
        <f>Scenario[[#This Row],[Land Use Efficiency Emissions Savings 
kg CO2e]]*(1+S$3)</f>
        <v>2241218.0922135105</v>
      </c>
    </row>
    <row r="259" spans="1:21" x14ac:dyDescent="0.25">
      <c r="A259" t="s">
        <v>761</v>
      </c>
      <c r="B259" t="s">
        <v>762</v>
      </c>
      <c r="C259" t="s">
        <v>50</v>
      </c>
      <c r="D259" t="s">
        <v>1730</v>
      </c>
      <c r="E259" s="1">
        <v>611550.71606833336</v>
      </c>
      <c r="F259" s="1">
        <v>78838.957723976797</v>
      </c>
      <c r="G259" s="1">
        <v>415937.33945422544</v>
      </c>
      <c r="H259" s="1">
        <v>471113</v>
      </c>
      <c r="I259" s="1">
        <v>12.6</v>
      </c>
      <c r="J259" s="2">
        <v>0.12705473197450282</v>
      </c>
      <c r="K259" s="1">
        <v>445966</v>
      </c>
      <c r="L259" s="1">
        <v>445966</v>
      </c>
      <c r="M259" s="1">
        <v>611550.71606833336</v>
      </c>
      <c r="N259" s="1">
        <v>0</v>
      </c>
      <c r="O259" s="7">
        <v>0.22613756887876005</v>
      </c>
      <c r="P259" s="4">
        <v>1.0539153772593934</v>
      </c>
      <c r="Q259" s="1">
        <f>Scenario[[#This Row],[Electricity GHG 
kg CO2e]]+(Scenario[[#This Row],[Non-Electric GHG 
kg CO2e]]*(1-Q$3))+((Scenario[[#This Row],[Non-Electric Vehicle Miles]]*Q$3)*Scenario[[#This Row],[Typical kWh per Vehicle Mile]]*(Scenario[[#This Row],[eGRID Subregion Electricity Emissions Rate 
kg CO2 per kWh]]))</f>
        <v>485234.79077316757</v>
      </c>
      <c r="R259" s="1">
        <f>((Scenario[[#This Row],[Electricity GHG 
kg CO2e]])*(1-R$3))+(Scenario[[#This Row],[Non-Electric GHG 
kg CO2e]]*(1-Q$3))+(((Scenario[[#This Row],[Non-Electric Vehicle Miles]]*Q$3)*Scenario[[#This Row],[Typical kWh per Vehicle Mile]]*(Scenario[[#This Row],[eGRID Subregion Electricity Emissions Rate 
kg CO2 per kWh]]))*(1-R$3))</f>
        <v>478591.85234268819</v>
      </c>
      <c r="S2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498654.49318931415</v>
      </c>
      <c r="T259" s="1">
        <f>Scenario[[#This Row],[Transportation Efficiency Emissions Savings 
kg CO2e]]*(1+S$3)</f>
        <v>98548.697154971</v>
      </c>
      <c r="U259" s="1">
        <f>Scenario[[#This Row],[Land Use Efficiency Emissions Savings 
kg CO2e]]*(1+S$3)</f>
        <v>519921.67431778181</v>
      </c>
    </row>
    <row r="260" spans="1:21" x14ac:dyDescent="0.25">
      <c r="A260" t="s">
        <v>761</v>
      </c>
      <c r="B260" t="s">
        <v>762</v>
      </c>
      <c r="C260" t="s">
        <v>50</v>
      </c>
      <c r="D260" t="s">
        <v>38</v>
      </c>
      <c r="E260" s="1">
        <v>1991322.2022036002</v>
      </c>
      <c r="F260" s="1">
        <v>799495.67337447323</v>
      </c>
      <c r="G260" s="1">
        <v>4217966.7627367619</v>
      </c>
      <c r="H260" s="1">
        <v>4777496</v>
      </c>
      <c r="I260" s="1">
        <v>34.058823529411768</v>
      </c>
      <c r="J260" s="2">
        <v>0.19365691876310842</v>
      </c>
      <c r="K260" s="1">
        <v>723358</v>
      </c>
      <c r="L260" s="1">
        <v>723358</v>
      </c>
      <c r="M260" s="1">
        <v>1991322.2022036002</v>
      </c>
      <c r="N260" s="1">
        <v>0</v>
      </c>
      <c r="O260" s="7">
        <v>0.22613756887876005</v>
      </c>
      <c r="P260" s="4">
        <v>2.3391780324537761</v>
      </c>
      <c r="Q260" s="1">
        <f>Scenario[[#This Row],[Electricity GHG 
kg CO2e]]+(Scenario[[#This Row],[Non-Electric GHG 
kg CO2e]]*(1-Q$3))+((Scenario[[#This Row],[Non-Electric Vehicle Miles]]*Q$3)*Scenario[[#This Row],[Typical kWh per Vehicle Mile]]*(Scenario[[#This Row],[eGRID Subregion Electricity Emissions Rate 
kg CO2 per kWh]]))</f>
        <v>1589151.4130508336</v>
      </c>
      <c r="R260" s="1">
        <f>((Scenario[[#This Row],[Electricity GHG 
kg CO2e]])*(1-R$3))+(Scenario[[#This Row],[Non-Electric GHG 
kg CO2e]]*(1-Q$3))+(((Scenario[[#This Row],[Non-Electric Vehicle Miles]]*Q$3)*Scenario[[#This Row],[Typical kWh per Vehicle Mile]]*(Scenario[[#This Row],[eGRID Subregion Electricity Emissions Rate 
kg CO2 per kWh]]))*(1-R$3))</f>
        <v>1565236.4727013002</v>
      </c>
      <c r="S2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1716999.9833775242</v>
      </c>
      <c r="T260" s="1">
        <f>Scenario[[#This Row],[Transportation Efficiency Emissions Savings 
kg CO2e]]*(1+S$3)</f>
        <v>999369.59171809151</v>
      </c>
      <c r="U260" s="1">
        <f>Scenario[[#This Row],[Land Use Efficiency Emissions Savings 
kg CO2e]]*(1+S$3)</f>
        <v>5272458.453420952</v>
      </c>
    </row>
    <row r="261" spans="1:21" x14ac:dyDescent="0.25">
      <c r="A261" t="s">
        <v>1667</v>
      </c>
      <c r="B261" t="s">
        <v>186</v>
      </c>
      <c r="C261" t="s">
        <v>50</v>
      </c>
      <c r="D261" t="s">
        <v>1730</v>
      </c>
      <c r="E261" s="1">
        <v>69516.464377499986</v>
      </c>
      <c r="F261" s="1">
        <v>82137.852837490442</v>
      </c>
      <c r="G261" s="1">
        <v>408613.39700307976</v>
      </c>
      <c r="H261" s="1">
        <v>490826</v>
      </c>
      <c r="I261" s="1">
        <v>7.1632653061224492</v>
      </c>
      <c r="J261" s="2">
        <v>0.64350593963005798</v>
      </c>
      <c r="K261" s="1">
        <v>350895</v>
      </c>
      <c r="L261" s="1">
        <v>350895</v>
      </c>
      <c r="M261" s="1">
        <v>69516.464377499986</v>
      </c>
      <c r="N261" s="1">
        <v>0</v>
      </c>
      <c r="O261" s="7">
        <v>0.22613756887876005</v>
      </c>
      <c r="P261" s="4">
        <v>1.0539153772593934</v>
      </c>
      <c r="Q261" s="1">
        <f>Scenario[[#This Row],[Electricity GHG 
kg CO2e]]+(Scenario[[#This Row],[Non-Electric GHG 
kg CO2e]]*(1-Q$3))+((Scenario[[#This Row],[Non-Electric Vehicle Miles]]*Q$3)*Scenario[[#This Row],[Typical kWh per Vehicle Mile]]*(Scenario[[#This Row],[eGRID Subregion Electricity Emissions Rate 
kg CO2 per kWh]]))</f>
        <v>73044.537446093163</v>
      </c>
      <c r="R261" s="1">
        <f>((Scenario[[#This Row],[Electricity GHG 
kg CO2e]])*(1-R$3))+(Scenario[[#This Row],[Non-Electric GHG 
kg CO2e]]*(1-Q$3))+(((Scenario[[#This Row],[Non-Electric Vehicle Miles]]*Q$3)*Scenario[[#This Row],[Typical kWh per Vehicle Mile]]*(Scenario[[#This Row],[eGRID Subregion Electricity Emissions Rate 
kg CO2 per kWh]]))*(1-R$3))</f>
        <v>67817.740155351115</v>
      </c>
      <c r="S2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74439.183418506262</v>
      </c>
      <c r="T261" s="1">
        <f>Scenario[[#This Row],[Transportation Efficiency Emissions Savings 
kg CO2e]]*(1+S$3)</f>
        <v>102672.31604686305</v>
      </c>
      <c r="U261" s="1">
        <f>Scenario[[#This Row],[Land Use Efficiency Emissions Savings 
kg CO2e]]*(1+S$3)</f>
        <v>510766.74625384971</v>
      </c>
    </row>
    <row r="262" spans="1:21" x14ac:dyDescent="0.25">
      <c r="A262" t="s">
        <v>185</v>
      </c>
      <c r="B262" t="s">
        <v>186</v>
      </c>
      <c r="C262" t="s">
        <v>50</v>
      </c>
      <c r="D262" t="s">
        <v>1730</v>
      </c>
      <c r="E262" s="1">
        <v>6970378.0961224996</v>
      </c>
      <c r="F262" s="1">
        <v>645143.42842775525</v>
      </c>
      <c r="G262" s="1">
        <v>3226218.872689751</v>
      </c>
      <c r="H262" s="1">
        <v>3855143</v>
      </c>
      <c r="I262" s="1">
        <v>16.317241379310346</v>
      </c>
      <c r="J262" s="2">
        <v>7.2361934627098293E-2</v>
      </c>
      <c r="K262" s="1">
        <v>6414832</v>
      </c>
      <c r="L262" s="1">
        <v>6414832</v>
      </c>
      <c r="M262" s="1">
        <v>6970378.0961224996</v>
      </c>
      <c r="N262" s="1">
        <v>0</v>
      </c>
      <c r="O262" s="7">
        <v>0.22613756887876005</v>
      </c>
      <c r="P262" s="4">
        <v>1.0539153772593934</v>
      </c>
      <c r="Q262" s="1">
        <f>Scenario[[#This Row],[Electricity GHG 
kg CO2e]]+(Scenario[[#This Row],[Non-Electric GHG 
kg CO2e]]*(1-Q$3))+((Scenario[[#This Row],[Non-Electric Vehicle Miles]]*Q$3)*Scenario[[#This Row],[Typical kWh per Vehicle Mile]]*(Scenario[[#This Row],[eGRID Subregion Electricity Emissions Rate 
kg CO2 per kWh]]))</f>
        <v>5609995.0771650774</v>
      </c>
      <c r="R262" s="1">
        <f>((Scenario[[#This Row],[Electricity GHG 
kg CO2e]])*(1-R$3))+(Scenario[[#This Row],[Non-Electric GHG 
kg CO2e]]*(1-Q$3))+(((Scenario[[#This Row],[Non-Electric Vehicle Miles]]*Q$3)*Scenario[[#This Row],[Typical kWh per Vehicle Mile]]*(Scenario[[#This Row],[eGRID Subregion Electricity Emissions Rate 
kg CO2 per kWh]]))*(1-R$3))</f>
        <v>5514442.2008967772</v>
      </c>
      <c r="S2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5615992.2319301683</v>
      </c>
      <c r="T262" s="1">
        <f>Scenario[[#This Row],[Transportation Efficiency Emissions Savings 
kg CO2e]]*(1+S$3)</f>
        <v>806429.28553469409</v>
      </c>
      <c r="U262" s="1">
        <f>Scenario[[#This Row],[Land Use Efficiency Emissions Savings 
kg CO2e]]*(1+S$3)</f>
        <v>4032773.5908621885</v>
      </c>
    </row>
    <row r="263" spans="1:21" x14ac:dyDescent="0.25">
      <c r="A263" t="s">
        <v>185</v>
      </c>
      <c r="B263" t="s">
        <v>186</v>
      </c>
      <c r="C263" t="s">
        <v>50</v>
      </c>
      <c r="D263" t="s">
        <v>38</v>
      </c>
      <c r="E263" s="1">
        <v>32741065.158893563</v>
      </c>
      <c r="F263" s="1">
        <v>11118855.276339544</v>
      </c>
      <c r="G263" s="1">
        <v>55602923.558648109</v>
      </c>
      <c r="H263" s="1">
        <v>66442244</v>
      </c>
      <c r="I263" s="1">
        <v>35.027027027027025</v>
      </c>
      <c r="J263" s="2">
        <v>0.19254215324595658</v>
      </c>
      <c r="K263" s="1">
        <v>10237156</v>
      </c>
      <c r="L263" s="1">
        <v>10237156</v>
      </c>
      <c r="M263" s="1">
        <v>32741065.158893563</v>
      </c>
      <c r="N263" s="1">
        <v>0</v>
      </c>
      <c r="O263" s="7">
        <v>0.22613756887876005</v>
      </c>
      <c r="P263" s="4">
        <v>2.3391780324537761</v>
      </c>
      <c r="Q263" s="1">
        <f>Scenario[[#This Row],[Electricity GHG 
kg CO2e]]+(Scenario[[#This Row],[Non-Electric GHG 
kg CO2e]]*(1-Q$3))+((Scenario[[#This Row],[Non-Electric Vehicle Miles]]*Q$3)*Scenario[[#This Row],[Typical kWh per Vehicle Mile]]*(Scenario[[#This Row],[eGRID Subregion Electricity Emissions Rate 
kg CO2 per kWh]]))</f>
        <v>25909601.41280067</v>
      </c>
      <c r="R263" s="1">
        <f>((Scenario[[#This Row],[Electricity GHG 
kg CO2e]])*(1-R$3))+(Scenario[[#This Row],[Non-Electric GHG 
kg CO2e]]*(1-Q$3))+(((Scenario[[#This Row],[Non-Electric Vehicle Miles]]*Q$3)*Scenario[[#This Row],[Typical kWh per Vehicle Mile]]*(Scenario[[#This Row],[eGRID Subregion Electricity Emissions Rate 
kg CO2 per kWh]]))*(1-R$3))</f>
        <v>25571150.776893046</v>
      </c>
      <c r="S2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27940243.017116942</v>
      </c>
      <c r="T263" s="1">
        <f>Scenario[[#This Row],[Transportation Efficiency Emissions Savings 
kg CO2e]]*(1+S$3)</f>
        <v>13898569.09542443</v>
      </c>
      <c r="U263" s="1">
        <f>Scenario[[#This Row],[Land Use Efficiency Emissions Savings 
kg CO2e]]*(1+S$3)</f>
        <v>69503654.448310137</v>
      </c>
    </row>
    <row r="264" spans="1:21" x14ac:dyDescent="0.25">
      <c r="A264" t="s">
        <v>224</v>
      </c>
      <c r="B264" t="s">
        <v>225</v>
      </c>
      <c r="C264" t="s">
        <v>50</v>
      </c>
      <c r="D264" t="s">
        <v>1730</v>
      </c>
      <c r="E264" s="1">
        <v>389179.17888603808</v>
      </c>
      <c r="F264" s="1">
        <v>9460.5812130201884</v>
      </c>
      <c r="G264" s="1">
        <v>50940.396288976677</v>
      </c>
      <c r="H264" s="1">
        <v>56533</v>
      </c>
      <c r="I264" s="1">
        <v>16.444444444444443</v>
      </c>
      <c r="J264" s="2">
        <v>4.6893611703121875E-2</v>
      </c>
      <c r="K264" s="1">
        <v>435091</v>
      </c>
      <c r="L264" s="1">
        <v>435091</v>
      </c>
      <c r="M264" s="1">
        <v>389179.17888603808</v>
      </c>
      <c r="N264" s="1">
        <v>0</v>
      </c>
      <c r="O264" s="7">
        <v>0.22613756887876005</v>
      </c>
      <c r="P264" s="4">
        <v>1.0539153772593934</v>
      </c>
      <c r="Q264" s="1">
        <f>Scenario[[#This Row],[Electricity GHG 
kg CO2e]]+(Scenario[[#This Row],[Non-Electric GHG 
kg CO2e]]*(1-Q$3))+((Scenario[[#This Row],[Non-Electric Vehicle Miles]]*Q$3)*Scenario[[#This Row],[Typical kWh per Vehicle Mile]]*(Scenario[[#This Row],[eGRID Subregion Electricity Emissions Rate 
kg CO2 per kWh]]))</f>
        <v>317808.17857626139</v>
      </c>
      <c r="R264" s="1">
        <f>((Scenario[[#This Row],[Electricity GHG 
kg CO2e]])*(1-R$3))+(Scenario[[#This Row],[Non-Electric GHG 
kg CO2e]]*(1-Q$3))+(((Scenario[[#This Row],[Non-Electric Vehicle Miles]]*Q$3)*Scenario[[#This Row],[Typical kWh per Vehicle Mile]]*(Scenario[[#This Row],[eGRID Subregion Electricity Emissions Rate 
kg CO2 per kWh]]))*(1-R$3))</f>
        <v>311327.22997332818</v>
      </c>
      <c r="S2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312557.18671854294</v>
      </c>
      <c r="T264" s="1">
        <f>Scenario[[#This Row],[Transportation Efficiency Emissions Savings 
kg CO2e]]*(1+S$3)</f>
        <v>11825.726516275236</v>
      </c>
      <c r="U264" s="1">
        <f>Scenario[[#This Row],[Land Use Efficiency Emissions Savings 
kg CO2e]]*(1+S$3)</f>
        <v>63675.495361220848</v>
      </c>
    </row>
    <row r="265" spans="1:21" x14ac:dyDescent="0.25">
      <c r="A265" t="s">
        <v>224</v>
      </c>
      <c r="B265" t="s">
        <v>225</v>
      </c>
      <c r="C265" t="s">
        <v>50</v>
      </c>
      <c r="D265" t="s">
        <v>38</v>
      </c>
      <c r="E265" s="1">
        <v>25266950.55843766</v>
      </c>
      <c r="F265" s="1">
        <v>6346563.9599179802</v>
      </c>
      <c r="G265" s="1">
        <v>34173004.375948913</v>
      </c>
      <c r="H265" s="1">
        <v>37924763</v>
      </c>
      <c r="I265" s="1">
        <v>34.464646464646464</v>
      </c>
      <c r="J265" s="2">
        <v>0.17707206553379928</v>
      </c>
      <c r="K265" s="1">
        <v>6947806</v>
      </c>
      <c r="L265" s="1">
        <v>6947806</v>
      </c>
      <c r="M265" s="1">
        <v>25266950.55843766</v>
      </c>
      <c r="N265" s="1">
        <v>0</v>
      </c>
      <c r="O265" s="7">
        <v>0.22613756887876005</v>
      </c>
      <c r="P265" s="4">
        <v>2.3391780324537761</v>
      </c>
      <c r="Q265" s="1">
        <f>Scenario[[#This Row],[Electricity GHG 
kg CO2e]]+(Scenario[[#This Row],[Non-Electric GHG 
kg CO2e]]*(1-Q$3))+((Scenario[[#This Row],[Non-Electric Vehicle Miles]]*Q$3)*Scenario[[#This Row],[Typical kWh per Vehicle Mile]]*(Scenario[[#This Row],[eGRID Subregion Electricity Emissions Rate 
kg CO2 per kWh]]))</f>
        <v>19869018.633564956</v>
      </c>
      <c r="R265" s="1">
        <f>((Scenario[[#This Row],[Electricity GHG 
kg CO2e]])*(1-R$3))+(Scenario[[#This Row],[Non-Electric GHG 
kg CO2e]]*(1-Q$3))+(((Scenario[[#This Row],[Non-Electric Vehicle Miles]]*Q$3)*Scenario[[#This Row],[Typical kWh per Vehicle Mile]]*(Scenario[[#This Row],[eGRID Subregion Electricity Emissions Rate 
kg CO2 per kWh]]))*(1-R$3))</f>
        <v>19639317.204880778</v>
      </c>
      <c r="S2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21194558.406997282</v>
      </c>
      <c r="T265" s="1">
        <f>Scenario[[#This Row],[Transportation Efficiency Emissions Savings 
kg CO2e]]*(1+S$3)</f>
        <v>7933204.9498974755</v>
      </c>
      <c r="U265" s="1">
        <f>Scenario[[#This Row],[Land Use Efficiency Emissions Savings 
kg CO2e]]*(1+S$3)</f>
        <v>42716255.46993614</v>
      </c>
    </row>
    <row r="266" spans="1:21" x14ac:dyDescent="0.25">
      <c r="A266" t="s">
        <v>224</v>
      </c>
      <c r="B266" t="s">
        <v>225</v>
      </c>
      <c r="C266" t="s">
        <v>50</v>
      </c>
      <c r="D266" t="s">
        <v>1729</v>
      </c>
      <c r="E266" s="1">
        <v>8041848.8944855509</v>
      </c>
      <c r="F266" s="1">
        <v>10966326.602642858</v>
      </c>
      <c r="G266" s="1">
        <v>59048065.905735001</v>
      </c>
      <c r="H266" s="1">
        <v>65530788</v>
      </c>
      <c r="I266" s="1">
        <v>66.381443298969074</v>
      </c>
      <c r="J266" s="2">
        <v>0.22343422159774065</v>
      </c>
      <c r="K266" s="1">
        <v>4211024</v>
      </c>
      <c r="L266" s="1">
        <v>0</v>
      </c>
      <c r="M266" s="1">
        <v>0</v>
      </c>
      <c r="N266" s="1">
        <v>8041848.8944855509</v>
      </c>
      <c r="O266" s="7">
        <v>0.22613756887876005</v>
      </c>
      <c r="P266" s="4">
        <v>7.7405845368707231</v>
      </c>
      <c r="Q266" s="1">
        <f>Scenario[[#This Row],[Electricity GHG 
kg CO2e]]+(Scenario[[#This Row],[Non-Electric GHG 
kg CO2e]]*(1-Q$3))+((Scenario[[#This Row],[Non-Electric Vehicle Miles]]*Q$3)*Scenario[[#This Row],[Typical kWh per Vehicle Mile]]*(Scenario[[#This Row],[eGRID Subregion Electricity Emissions Rate 
kg CO2 per kWh]]))</f>
        <v>8041848.8944855509</v>
      </c>
      <c r="R266" s="1">
        <f>((Scenario[[#This Row],[Electricity GHG 
kg CO2e]])*(1-R$3))+(Scenario[[#This Row],[Non-Electric GHG 
kg CO2e]]*(1-Q$3))+(((Scenario[[#This Row],[Non-Electric Vehicle Miles]]*Q$3)*Scenario[[#This Row],[Typical kWh per Vehicle Mile]]*(Scenario[[#This Row],[eGRID Subregion Electricity Emissions Rate 
kg CO2 per kWh]]))*(1-R$3))</f>
        <v>6031386.670864163</v>
      </c>
      <c r="S2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6738352.070619572</v>
      </c>
      <c r="T266" s="1">
        <f>Scenario[[#This Row],[Transportation Efficiency Emissions Savings 
kg CO2e]]*(1+S$3)</f>
        <v>13707908.253303573</v>
      </c>
      <c r="U266" s="1">
        <f>Scenario[[#This Row],[Land Use Efficiency Emissions Savings 
kg CO2e]]*(1+S$3)</f>
        <v>73810082.382168755</v>
      </c>
    </row>
    <row r="267" spans="1:21" x14ac:dyDescent="0.25">
      <c r="A267" t="s">
        <v>1648</v>
      </c>
      <c r="B267" t="s">
        <v>118</v>
      </c>
      <c r="C267" t="s">
        <v>50</v>
      </c>
      <c r="D267" t="s">
        <v>1730</v>
      </c>
      <c r="E267" s="1">
        <v>8460771.4243558347</v>
      </c>
      <c r="F267" s="1">
        <v>14325834.667458173</v>
      </c>
      <c r="G267" s="1">
        <v>71735685.105794802</v>
      </c>
      <c r="H267" s="1">
        <v>85605989</v>
      </c>
      <c r="I267" s="1">
        <v>7.7410586552217451</v>
      </c>
      <c r="J267" s="2">
        <v>0.62255919757659672</v>
      </c>
      <c r="K267" s="1">
        <v>11314657</v>
      </c>
      <c r="L267" s="1">
        <v>11314657</v>
      </c>
      <c r="M267" s="1">
        <v>8460771.4243558347</v>
      </c>
      <c r="N267" s="1">
        <v>0</v>
      </c>
      <c r="O267" s="7">
        <v>0.22613756887876005</v>
      </c>
      <c r="P267" s="4">
        <v>1.0539153772593934</v>
      </c>
      <c r="Q267" s="1">
        <f>Scenario[[#This Row],[Electricity GHG 
kg CO2e]]+(Scenario[[#This Row],[Non-Electric GHG 
kg CO2e]]*(1-Q$3))+((Scenario[[#This Row],[Non-Electric Vehicle Miles]]*Q$3)*Scenario[[#This Row],[Typical kWh per Vehicle Mile]]*(Scenario[[#This Row],[eGRID Subregion Electricity Emissions Rate 
kg CO2 per kWh]]))</f>
        <v>7019733.7263999414</v>
      </c>
      <c r="R267" s="1">
        <f>((Scenario[[#This Row],[Electricity GHG 
kg CO2e]])*(1-R$3))+(Scenario[[#This Row],[Non-Electric GHG 
kg CO2e]]*(1-Q$3))+(((Scenario[[#This Row],[Non-Electric Vehicle Miles]]*Q$3)*Scenario[[#This Row],[Typical kWh per Vehicle Mile]]*(Scenario[[#This Row],[eGRID Subregion Electricity Emissions Rate 
kg CO2 per kWh]]))*(1-R$3))</f>
        <v>6851194.9368666755</v>
      </c>
      <c r="S2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10199297.295406053</v>
      </c>
      <c r="T267" s="1">
        <f>Scenario[[#This Row],[Transportation Efficiency Emissions Savings 
kg CO2e]]*(1+S$3)</f>
        <v>17907293.334322717</v>
      </c>
      <c r="U267" s="1">
        <f>Scenario[[#This Row],[Land Use Efficiency Emissions Savings 
kg CO2e]]*(1+S$3)</f>
        <v>89669606.382243499</v>
      </c>
    </row>
    <row r="268" spans="1:21" x14ac:dyDescent="0.25">
      <c r="A268" t="s">
        <v>117</v>
      </c>
      <c r="B268" t="s">
        <v>118</v>
      </c>
      <c r="C268" t="s">
        <v>50</v>
      </c>
      <c r="D268" t="s">
        <v>1730</v>
      </c>
      <c r="E268" s="1">
        <v>9735318.1799000334</v>
      </c>
      <c r="F268" s="1">
        <v>1167650.8953962715</v>
      </c>
      <c r="G268" s="1">
        <v>6985617.2480497677</v>
      </c>
      <c r="H268" s="1">
        <v>6977458</v>
      </c>
      <c r="I268" s="1">
        <v>15.293023255813953</v>
      </c>
      <c r="J268" s="2">
        <v>9.7597587276170059E-2</v>
      </c>
      <c r="K268" s="1">
        <v>7122734</v>
      </c>
      <c r="L268" s="1">
        <v>7122734</v>
      </c>
      <c r="M268" s="1">
        <v>9735318.1799000334</v>
      </c>
      <c r="N268" s="1">
        <v>0</v>
      </c>
      <c r="O268" s="7">
        <v>0.22613756887876005</v>
      </c>
      <c r="P268" s="4">
        <v>1.0539153772593934</v>
      </c>
      <c r="Q268" s="1">
        <f>Scenario[[#This Row],[Electricity GHG 
kg CO2e]]+(Scenario[[#This Row],[Non-Electric GHG 
kg CO2e]]*(1-Q$3))+((Scenario[[#This Row],[Non-Electric Vehicle Miles]]*Q$3)*Scenario[[#This Row],[Typical kWh per Vehicle Mile]]*(Scenario[[#This Row],[eGRID Subregion Electricity Emissions Rate 
kg CO2 per kWh]]))</f>
        <v>7725878.6863521039</v>
      </c>
      <c r="R268" s="1">
        <f>((Scenario[[#This Row],[Electricity GHG 
kg CO2e]])*(1-R$3))+(Scenario[[#This Row],[Non-Electric GHG 
kg CO2e]]*(1-Q$3))+(((Scenario[[#This Row],[Non-Electric Vehicle Miles]]*Q$3)*Scenario[[#This Row],[Typical kWh per Vehicle Mile]]*(Scenario[[#This Row],[eGRID Subregion Electricity Emissions Rate 
kg CO2 per kWh]]))*(1-R$3))</f>
        <v>7619781.1734953336</v>
      </c>
      <c r="S2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7863826.0305659911</v>
      </c>
      <c r="T268" s="1">
        <f>Scenario[[#This Row],[Transportation Efficiency Emissions Savings 
kg CO2e]]*(1+S$3)</f>
        <v>1459563.6192453394</v>
      </c>
      <c r="U268" s="1">
        <f>Scenario[[#This Row],[Land Use Efficiency Emissions Savings 
kg CO2e]]*(1+S$3)</f>
        <v>8732021.5600622091</v>
      </c>
    </row>
    <row r="269" spans="1:21" x14ac:dyDescent="0.25">
      <c r="A269" t="s">
        <v>117</v>
      </c>
      <c r="B269" t="s">
        <v>118</v>
      </c>
      <c r="C269" t="s">
        <v>50</v>
      </c>
      <c r="D269" t="s">
        <v>38</v>
      </c>
      <c r="E269" s="1">
        <v>81905853.16604653</v>
      </c>
      <c r="F269" s="1">
        <v>32169333.925235137</v>
      </c>
      <c r="G269" s="1">
        <v>192457056.13930941</v>
      </c>
      <c r="H269" s="1">
        <v>192232265</v>
      </c>
      <c r="I269" s="1">
        <v>40.667779632721199</v>
      </c>
      <c r="J269" s="2">
        <v>0.23644032914164032</v>
      </c>
      <c r="K269" s="1">
        <v>22814258</v>
      </c>
      <c r="L269" s="1">
        <v>22814258</v>
      </c>
      <c r="M269" s="1">
        <v>81905853.16604653</v>
      </c>
      <c r="N269" s="1">
        <v>0</v>
      </c>
      <c r="O269" s="7">
        <v>0.22613756887876005</v>
      </c>
      <c r="P269" s="4">
        <v>2.3391780324537761</v>
      </c>
      <c r="Q269" s="1">
        <f>Scenario[[#This Row],[Electricity GHG 
kg CO2e]]+(Scenario[[#This Row],[Non-Electric GHG 
kg CO2e]]*(1-Q$3))+((Scenario[[#This Row],[Non-Electric Vehicle Miles]]*Q$3)*Scenario[[#This Row],[Typical kWh per Vehicle Mile]]*(Scenario[[#This Row],[eGRID Subregion Electricity Emissions Rate 
kg CO2 per kWh]]))</f>
        <v>64446438.800178155</v>
      </c>
      <c r="R269" s="1">
        <f>((Scenario[[#This Row],[Electricity GHG 
kg CO2e]])*(1-R$3))+(Scenario[[#This Row],[Non-Electric GHG 
kg CO2e]]*(1-Q$3))+(((Scenario[[#This Row],[Non-Electric Vehicle Miles]]*Q$3)*Scenario[[#This Row],[Typical kWh per Vehicle Mile]]*(Scenario[[#This Row],[eGRID Subregion Electricity Emissions Rate 
kg CO2 per kWh]]))*(1-R$3))</f>
        <v>63692176.568767339</v>
      </c>
      <c r="S2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70290377.970594138</v>
      </c>
      <c r="T269" s="1">
        <f>Scenario[[#This Row],[Transportation Efficiency Emissions Savings 
kg CO2e]]*(1+S$3)</f>
        <v>40211667.406543925</v>
      </c>
      <c r="U269" s="1">
        <f>Scenario[[#This Row],[Land Use Efficiency Emissions Savings 
kg CO2e]]*(1+S$3)</f>
        <v>240571320.17413676</v>
      </c>
    </row>
    <row r="270" spans="1:21" x14ac:dyDescent="0.25">
      <c r="A270" t="s">
        <v>117</v>
      </c>
      <c r="B270" t="s">
        <v>118</v>
      </c>
      <c r="C270" t="s">
        <v>50</v>
      </c>
      <c r="D270" t="s">
        <v>1729</v>
      </c>
      <c r="E270" s="1">
        <v>11657140.485224634</v>
      </c>
      <c r="F270" s="1">
        <v>35875079.381721608</v>
      </c>
      <c r="G270" s="1">
        <v>214627140.94785878</v>
      </c>
      <c r="H270" s="1">
        <v>214376455</v>
      </c>
      <c r="I270" s="1">
        <v>62.169230769230772</v>
      </c>
      <c r="J270" s="2">
        <v>0.39834554108954351</v>
      </c>
      <c r="K270" s="1">
        <v>8951419</v>
      </c>
      <c r="L270" s="1">
        <v>0</v>
      </c>
      <c r="M270" s="1">
        <v>0</v>
      </c>
      <c r="N270" s="1">
        <v>11657140.485224634</v>
      </c>
      <c r="O270" s="7">
        <v>0.22613756887876005</v>
      </c>
      <c r="P270" s="4">
        <v>7.7405845368707231</v>
      </c>
      <c r="Q270" s="1">
        <f>Scenario[[#This Row],[Electricity GHG 
kg CO2e]]+(Scenario[[#This Row],[Non-Electric GHG 
kg CO2e]]*(1-Q$3))+((Scenario[[#This Row],[Non-Electric Vehicle Miles]]*Q$3)*Scenario[[#This Row],[Typical kWh per Vehicle Mile]]*(Scenario[[#This Row],[eGRID Subregion Electricity Emissions Rate 
kg CO2 per kWh]]))</f>
        <v>11657140.485224634</v>
      </c>
      <c r="R270" s="1">
        <f>((Scenario[[#This Row],[Electricity GHG 
kg CO2e]])*(1-R$3))+(Scenario[[#This Row],[Non-Electric GHG 
kg CO2e]]*(1-Q$3))+(((Scenario[[#This Row],[Non-Electric Vehicle Miles]]*Q$3)*Scenario[[#This Row],[Typical kWh per Vehicle Mile]]*(Scenario[[#This Row],[eGRID Subregion Electricity Emissions Rate 
kg CO2 per kWh]]))*(1-R$3))</f>
        <v>8742855.3639184758</v>
      </c>
      <c r="S2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10426820.140547827</v>
      </c>
      <c r="T270" s="1">
        <f>Scenario[[#This Row],[Transportation Efficiency Emissions Savings 
kg CO2e]]*(1+S$3)</f>
        <v>44843849.227152012</v>
      </c>
      <c r="U270" s="1">
        <f>Scenario[[#This Row],[Land Use Efficiency Emissions Savings 
kg CO2e]]*(1+S$3)</f>
        <v>268283926.18482348</v>
      </c>
    </row>
    <row r="271" spans="1:21" x14ac:dyDescent="0.25">
      <c r="A271" t="s">
        <v>1642</v>
      </c>
      <c r="B271" t="s">
        <v>112</v>
      </c>
      <c r="C271" t="s">
        <v>50</v>
      </c>
      <c r="D271" t="s">
        <v>1726</v>
      </c>
      <c r="E271" s="1">
        <v>137436.21966000003</v>
      </c>
      <c r="F271" s="1">
        <v>244976.0548841508</v>
      </c>
      <c r="G271" s="1">
        <v>2166485.0758265192</v>
      </c>
      <c r="H271" s="1">
        <v>1463888</v>
      </c>
      <c r="I271" s="1">
        <v>104</v>
      </c>
      <c r="J271" s="2">
        <v>0.2201621383590289</v>
      </c>
      <c r="K271" s="1">
        <v>65157</v>
      </c>
      <c r="L271" s="1">
        <v>65157</v>
      </c>
      <c r="M271" s="1">
        <v>137436.21966000003</v>
      </c>
      <c r="N271" s="1">
        <v>0</v>
      </c>
      <c r="O271" s="7">
        <v>0.22613756887876005</v>
      </c>
      <c r="P271" s="4">
        <v>2.3391780324537761</v>
      </c>
      <c r="Q271" s="1">
        <f>Scenario[[#This Row],[Electricity GHG 
kg CO2e]]+(Scenario[[#This Row],[Non-Electric GHG 
kg CO2e]]*(1-Q$3))+((Scenario[[#This Row],[Non-Electric Vehicle Miles]]*Q$3)*Scenario[[#This Row],[Typical kWh per Vehicle Mile]]*(Scenario[[#This Row],[eGRID Subregion Electricity Emissions Rate 
kg CO2 per kWh]]))</f>
        <v>111693.78759760989</v>
      </c>
      <c r="R271" s="1">
        <f>((Scenario[[#This Row],[Electricity GHG 
kg CO2e]])*(1-R$3))+(Scenario[[#This Row],[Non-Electric GHG 
kg CO2e]]*(1-Q$3))+(((Scenario[[#This Row],[Non-Electric Vehicle Miles]]*Q$3)*Scenario[[#This Row],[Typical kWh per Vehicle Mile]]*(Scenario[[#This Row],[eGRID Subregion Electricity Emissions Rate 
kg CO2 per kWh]]))*(1-R$3))</f>
        <v>109539.63188445741</v>
      </c>
      <c r="S2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121371.53794331958</v>
      </c>
      <c r="T271" s="1">
        <f>Scenario[[#This Row],[Transportation Efficiency Emissions Savings 
kg CO2e]]*(1+S$3)</f>
        <v>306220.06860518851</v>
      </c>
      <c r="U271" s="1">
        <f>Scenario[[#This Row],[Land Use Efficiency Emissions Savings 
kg CO2e]]*(1+S$3)</f>
        <v>2708106.3447831487</v>
      </c>
    </row>
    <row r="272" spans="1:21" x14ac:dyDescent="0.25">
      <c r="A272" t="s">
        <v>1642</v>
      </c>
      <c r="B272" t="s">
        <v>112</v>
      </c>
      <c r="C272" t="s">
        <v>50</v>
      </c>
      <c r="D272" t="s">
        <v>1729</v>
      </c>
      <c r="E272" s="1">
        <v>1788978.2300642233</v>
      </c>
      <c r="F272" s="1">
        <v>512072.26164241822</v>
      </c>
      <c r="G272" s="1">
        <v>4528593.2664629826</v>
      </c>
      <c r="H272" s="1">
        <v>3059958</v>
      </c>
      <c r="I272" s="1">
        <v>24</v>
      </c>
      <c r="J272" s="2">
        <v>0.32418298410083118</v>
      </c>
      <c r="K272" s="1">
        <v>400594</v>
      </c>
      <c r="L272" s="1">
        <v>0</v>
      </c>
      <c r="M272" s="1">
        <v>0</v>
      </c>
      <c r="N272" s="1">
        <v>1788978.2300642233</v>
      </c>
      <c r="O272" s="7">
        <v>0.22613756887876005</v>
      </c>
      <c r="P272" s="4">
        <v>7.7405845368707231</v>
      </c>
      <c r="Q272" s="1">
        <f>Scenario[[#This Row],[Electricity GHG 
kg CO2e]]+(Scenario[[#This Row],[Non-Electric GHG 
kg CO2e]]*(1-Q$3))+((Scenario[[#This Row],[Non-Electric Vehicle Miles]]*Q$3)*Scenario[[#This Row],[Typical kWh per Vehicle Mile]]*(Scenario[[#This Row],[eGRID Subregion Electricity Emissions Rate 
kg CO2 per kWh]]))</f>
        <v>1788978.2300642233</v>
      </c>
      <c r="R272" s="1">
        <f>((Scenario[[#This Row],[Electricity GHG 
kg CO2e]])*(1-R$3))+(Scenario[[#This Row],[Non-Electric GHG 
kg CO2e]]*(1-Q$3))+(((Scenario[[#This Row],[Non-Electric Vehicle Miles]]*Q$3)*Scenario[[#This Row],[Typical kWh per Vehicle Mile]]*(Scenario[[#This Row],[eGRID Subregion Electricity Emissions Rate 
kg CO2 per kWh]]))*(1-R$3))</f>
        <v>1341733.6725481674</v>
      </c>
      <c r="S2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1555252.4661596098</v>
      </c>
      <c r="T272" s="1">
        <f>Scenario[[#This Row],[Transportation Efficiency Emissions Savings 
kg CO2e]]*(1+S$3)</f>
        <v>640090.3270530228</v>
      </c>
      <c r="U272" s="1">
        <f>Scenario[[#This Row],[Land Use Efficiency Emissions Savings 
kg CO2e]]*(1+S$3)</f>
        <v>5660741.5830787281</v>
      </c>
    </row>
    <row r="273" spans="1:21" x14ac:dyDescent="0.25">
      <c r="A273" t="s">
        <v>1642</v>
      </c>
      <c r="B273" t="s">
        <v>112</v>
      </c>
      <c r="C273" t="s">
        <v>50</v>
      </c>
      <c r="D273" t="s">
        <v>1728</v>
      </c>
      <c r="E273" s="1">
        <v>79888677.583845094</v>
      </c>
      <c r="F273" s="1">
        <v>298662599.78447127</v>
      </c>
      <c r="G273" s="1">
        <v>2641270655.8059096</v>
      </c>
      <c r="H273" s="1">
        <v>1784699309</v>
      </c>
      <c r="I273" s="1">
        <v>54.619392185238787</v>
      </c>
      <c r="J273" s="2">
        <v>0.42275129920579757</v>
      </c>
      <c r="K273" s="1">
        <v>78826133</v>
      </c>
      <c r="L273" s="1">
        <v>0</v>
      </c>
      <c r="M273" s="1">
        <v>0</v>
      </c>
      <c r="N273" s="1">
        <v>79888677.583845094</v>
      </c>
      <c r="O273" s="7">
        <v>0.22613756887876005</v>
      </c>
      <c r="P273" s="4">
        <v>5.4623394781288033</v>
      </c>
      <c r="Q273" s="1">
        <f>Scenario[[#This Row],[Electricity GHG 
kg CO2e]]+(Scenario[[#This Row],[Non-Electric GHG 
kg CO2e]]*(1-Q$3))+((Scenario[[#This Row],[Non-Electric Vehicle Miles]]*Q$3)*Scenario[[#This Row],[Typical kWh per Vehicle Mile]]*(Scenario[[#This Row],[eGRID Subregion Electricity Emissions Rate 
kg CO2 per kWh]]))</f>
        <v>79888677.583845094</v>
      </c>
      <c r="R273" s="1">
        <f>((Scenario[[#This Row],[Electricity GHG 
kg CO2e]])*(1-R$3))+(Scenario[[#This Row],[Non-Electric GHG 
kg CO2e]]*(1-Q$3))+(((Scenario[[#This Row],[Non-Electric Vehicle Miles]]*Q$3)*Scenario[[#This Row],[Typical kWh per Vehicle Mile]]*(Scenario[[#This Row],[eGRID Subregion Electricity Emissions Rate 
kg CO2 per kWh]]))*(1-R$3))</f>
        <v>59916508.187883824</v>
      </c>
      <c r="S2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72334874.626870543</v>
      </c>
      <c r="T273" s="1">
        <f>Scenario[[#This Row],[Transportation Efficiency Emissions Savings 
kg CO2e]]*(1+S$3)</f>
        <v>373328249.73058909</v>
      </c>
      <c r="U273" s="1">
        <f>Scenario[[#This Row],[Land Use Efficiency Emissions Savings 
kg CO2e]]*(1+S$3)</f>
        <v>3301588319.7573872</v>
      </c>
    </row>
    <row r="274" spans="1:21" x14ac:dyDescent="0.25">
      <c r="A274" t="s">
        <v>1670</v>
      </c>
      <c r="B274" t="s">
        <v>116</v>
      </c>
      <c r="C274" t="s">
        <v>50</v>
      </c>
      <c r="D274" t="s">
        <v>1727</v>
      </c>
      <c r="E274" s="1">
        <v>36236547.240913205</v>
      </c>
      <c r="F274" s="1">
        <v>7173176.4072078262</v>
      </c>
      <c r="G274" s="1">
        <v>36273773.19997175</v>
      </c>
      <c r="H274" s="1">
        <v>42864299</v>
      </c>
      <c r="I274" s="1">
        <v>305.5</v>
      </c>
      <c r="J274" s="2">
        <v>0.32847173171182559</v>
      </c>
      <c r="K274" s="1">
        <v>424518</v>
      </c>
      <c r="L274" s="1">
        <v>424518</v>
      </c>
      <c r="M274" s="1">
        <v>36236547.240913205</v>
      </c>
      <c r="N274" s="1">
        <v>0</v>
      </c>
      <c r="O274" s="7">
        <v>0.22613756887876005</v>
      </c>
      <c r="P274" s="4">
        <v>95.90629933060481</v>
      </c>
      <c r="Q274" s="1">
        <f>Scenario[[#This Row],[Electricity GHG 
kg CO2e]]+(Scenario[[#This Row],[Non-Electric GHG 
kg CO2e]]*(1-Q$3))+((Scenario[[#This Row],[Non-Electric Vehicle Miles]]*Q$3)*Scenario[[#This Row],[Typical kWh per Vehicle Mile]]*(Scenario[[#This Row],[eGRID Subregion Electricity Emissions Rate 
kg CO2 per kWh]]))</f>
        <v>29479148.870237269</v>
      </c>
      <c r="R274" s="1">
        <f>((Scenario[[#This Row],[Electricity GHG 
kg CO2e]])*(1-R$3))+(Scenario[[#This Row],[Non-Electric GHG 
kg CO2e]]*(1-Q$3))+(((Scenario[[#This Row],[Non-Electric Vehicle Miles]]*Q$3)*Scenario[[#This Row],[Typical kWh per Vehicle Mile]]*(Scenario[[#This Row],[eGRID Subregion Electricity Emissions Rate 
kg CO2 per kWh]]))*(1-R$3))</f>
        <v>28903714.260349177</v>
      </c>
      <c r="S2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33680239.326108634</v>
      </c>
      <c r="T274" s="1">
        <f>Scenario[[#This Row],[Transportation Efficiency Emissions Savings 
kg CO2e]]*(1+S$3)</f>
        <v>8966470.5090097822</v>
      </c>
      <c r="U274" s="1">
        <f>Scenario[[#This Row],[Land Use Efficiency Emissions Savings 
kg CO2e]]*(1+S$3)</f>
        <v>45342216.499964684</v>
      </c>
    </row>
    <row r="275" spans="1:21" x14ac:dyDescent="0.25">
      <c r="A275" t="s">
        <v>1724</v>
      </c>
      <c r="B275" t="s">
        <v>377</v>
      </c>
      <c r="C275" t="s">
        <v>50</v>
      </c>
      <c r="D275" t="s">
        <v>1730</v>
      </c>
      <c r="E275" s="1">
        <v>439888.7351633333</v>
      </c>
      <c r="F275" s="1">
        <v>642608.80328752915</v>
      </c>
      <c r="G275" s="1">
        <v>3223337.6629834208</v>
      </c>
      <c r="H275" s="1">
        <v>3839997</v>
      </c>
      <c r="I275" s="1">
        <v>8.2413793103448274</v>
      </c>
      <c r="J275" s="2">
        <v>0.66624874322929273</v>
      </c>
      <c r="K275" s="1">
        <v>766924</v>
      </c>
      <c r="L275" s="1">
        <v>766924</v>
      </c>
      <c r="M275" s="1">
        <v>439888.7351633333</v>
      </c>
      <c r="N275" s="1">
        <v>0</v>
      </c>
      <c r="O275" s="7">
        <v>0.22613756887876005</v>
      </c>
      <c r="P275" s="4">
        <v>1.0539153772593934</v>
      </c>
      <c r="Q275" s="1">
        <f>Scenario[[#This Row],[Electricity GHG 
kg CO2e]]+(Scenario[[#This Row],[Non-Electric GHG 
kg CO2e]]*(1-Q$3))+((Scenario[[#This Row],[Non-Electric Vehicle Miles]]*Q$3)*Scenario[[#This Row],[Typical kWh per Vehicle Mile]]*(Scenario[[#This Row],[eGRID Subregion Electricity Emissions Rate 
kg CO2 per kWh]]))</f>
        <v>375611.77399356954</v>
      </c>
      <c r="R275" s="1">
        <f>((Scenario[[#This Row],[Electricity GHG 
kg CO2e]])*(1-R$3))+(Scenario[[#This Row],[Non-Electric GHG 
kg CO2e]]*(1-Q$3))+(((Scenario[[#This Row],[Non-Electric Vehicle Miles]]*Q$3)*Scenario[[#This Row],[Typical kWh per Vehicle Mile]]*(Scenario[[#This Row],[eGRID Subregion Electricity Emissions Rate 
kg CO2 per kWh]]))*(1-R$3))</f>
        <v>364187.96833830216</v>
      </c>
      <c r="S2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474818.3094729539</v>
      </c>
      <c r="T275" s="1">
        <f>Scenario[[#This Row],[Transportation Efficiency Emissions Savings 
kg CO2e]]*(1+S$3)</f>
        <v>803261.0041094115</v>
      </c>
      <c r="U275" s="1">
        <f>Scenario[[#This Row],[Land Use Efficiency Emissions Savings 
kg CO2e]]*(1+S$3)</f>
        <v>4029172.0787292761</v>
      </c>
    </row>
    <row r="276" spans="1:21" x14ac:dyDescent="0.25">
      <c r="A276" t="s">
        <v>376</v>
      </c>
      <c r="B276" t="s">
        <v>377</v>
      </c>
      <c r="C276" t="s">
        <v>50</v>
      </c>
      <c r="D276" t="s">
        <v>38</v>
      </c>
      <c r="E276" s="1">
        <v>7182302.420874076</v>
      </c>
      <c r="F276" s="1">
        <v>3105359.2641361523</v>
      </c>
      <c r="G276" s="1">
        <v>16079716.452517334</v>
      </c>
      <c r="H276" s="1">
        <v>18556500</v>
      </c>
      <c r="I276" s="1">
        <v>39.666666666666664</v>
      </c>
      <c r="J276" s="2">
        <v>0.18736869853078331</v>
      </c>
      <c r="K276" s="1">
        <v>2653105</v>
      </c>
      <c r="L276" s="1">
        <v>2498071</v>
      </c>
      <c r="M276" s="1">
        <v>7092694.5123069007</v>
      </c>
      <c r="N276" s="1">
        <v>89607.908567175182</v>
      </c>
      <c r="O276" s="7">
        <v>0.22613756887876005</v>
      </c>
      <c r="P276" s="4">
        <v>2.3391780324537761</v>
      </c>
      <c r="Q276" s="1">
        <f>Scenario[[#This Row],[Electricity GHG 
kg CO2e]]+(Scenario[[#This Row],[Non-Electric GHG 
kg CO2e]]*(1-Q$3))+((Scenario[[#This Row],[Non-Electric Vehicle Miles]]*Q$3)*Scenario[[#This Row],[Typical kWh per Vehicle Mile]]*(Scenario[[#This Row],[eGRID Subregion Electricity Emissions Rate 
kg CO2 per kWh]]))</f>
        <v>5739483.7150012888</v>
      </c>
      <c r="R276" s="1">
        <f>((Scenario[[#This Row],[Electricity GHG 
kg CO2e]])*(1-R$3))+(Scenario[[#This Row],[Non-Electric GHG 
kg CO2e]]*(1-Q$3))+(((Scenario[[#This Row],[Non-Electric Vehicle Miles]]*Q$3)*Scenario[[#This Row],[Typical kWh per Vehicle Mile]]*(Scenario[[#This Row],[eGRID Subregion Electricity Emissions Rate 
kg CO2 per kWh]]))*(1-R$3))</f>
        <v>5634493.0073085111</v>
      </c>
      <c r="S2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6131246.3175061615</v>
      </c>
      <c r="T276" s="1">
        <f>Scenario[[#This Row],[Transportation Efficiency Emissions Savings 
kg CO2e]]*(1+S$3)</f>
        <v>3881699.0801701904</v>
      </c>
      <c r="U276" s="1">
        <f>Scenario[[#This Row],[Land Use Efficiency Emissions Savings 
kg CO2e]]*(1+S$3)</f>
        <v>20099645.565646667</v>
      </c>
    </row>
    <row r="277" spans="1:21" x14ac:dyDescent="0.25">
      <c r="A277" t="s">
        <v>2076</v>
      </c>
      <c r="B277" t="s">
        <v>377</v>
      </c>
      <c r="C277" t="s">
        <v>50</v>
      </c>
      <c r="D277" t="s">
        <v>1730</v>
      </c>
      <c r="E277" s="1">
        <v>1734.1166216666666</v>
      </c>
      <c r="F277" s="1">
        <v>0</v>
      </c>
      <c r="G277" s="1">
        <v>0</v>
      </c>
      <c r="H277" s="1">
        <f>Scenario[[#This Row],[Average Seating Capacity]]*Scenario[[#This Row],[Total Transit Vehicle Miles]]*0.21</f>
        <v>1341709.5999999999</v>
      </c>
      <c r="I277" s="1">
        <v>14.666666666666666</v>
      </c>
      <c r="J277" s="2" t="s">
        <v>552</v>
      </c>
      <c r="K277" s="1">
        <v>435620</v>
      </c>
      <c r="L277" s="1">
        <v>435620</v>
      </c>
      <c r="M277" s="1">
        <v>1734.1166216666666</v>
      </c>
      <c r="N277" s="1">
        <v>0</v>
      </c>
      <c r="O277" s="7">
        <v>0.22613756887876005</v>
      </c>
      <c r="P277" s="4">
        <v>1.0539153772593934</v>
      </c>
      <c r="Q277" s="1">
        <f>Scenario[[#This Row],[Electricity GHG 
kg CO2e]]+(Scenario[[#This Row],[Non-Electric GHG 
kg CO2e]]*(1-Q$3))+((Scenario[[#This Row],[Non-Electric Vehicle Miles]]*Q$3)*Scenario[[#This Row],[Typical kWh per Vehicle Mile]]*(Scenario[[#This Row],[eGRID Subregion Electricity Emissions Rate 
kg CO2 per kWh]]))</f>
        <v>27255.90100212882</v>
      </c>
      <c r="R277" s="1">
        <f>((Scenario[[#This Row],[Electricity GHG 
kg CO2e]])*(1-R$3))+(Scenario[[#This Row],[Non-Electric GHG 
kg CO2e]]*(1-Q$3))+(((Scenario[[#This Row],[Non-Electric Vehicle Miles]]*Q$3)*Scenario[[#This Row],[Typical kWh per Vehicle Mile]]*(Scenario[[#This Row],[eGRID Subregion Electricity Emissions Rate 
kg CO2 per kWh]]))*(1-R$3))</f>
        <v>20767.072618159116</v>
      </c>
      <c r="S2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22947.615243065822</v>
      </c>
      <c r="T277" s="1">
        <f>Scenario[[#This Row],[Transportation Efficiency Emissions Savings 
kg CO2e]]*(1+S$3)</f>
        <v>0</v>
      </c>
      <c r="U277" s="1">
        <f>Scenario[[#This Row],[Land Use Efficiency Emissions Savings 
kg CO2e]]*(1+S$3)</f>
        <v>0</v>
      </c>
    </row>
    <row r="278" spans="1:21" x14ac:dyDescent="0.25">
      <c r="A278" t="s">
        <v>1719</v>
      </c>
      <c r="B278" t="s">
        <v>543</v>
      </c>
      <c r="C278" t="s">
        <v>50</v>
      </c>
      <c r="D278" t="s">
        <v>1730</v>
      </c>
      <c r="E278" s="1">
        <v>271420.53044416668</v>
      </c>
      <c r="F278" s="1">
        <v>59546.994667607687</v>
      </c>
      <c r="G278" s="1">
        <v>296503.00929052872</v>
      </c>
      <c r="H278" s="1">
        <v>355831.23</v>
      </c>
      <c r="I278" s="1">
        <v>9.2222222222222214</v>
      </c>
      <c r="J278" s="2">
        <v>0.18853613848507184</v>
      </c>
      <c r="K278" s="1">
        <v>202295</v>
      </c>
      <c r="L278" s="1">
        <v>202295</v>
      </c>
      <c r="M278" s="1">
        <v>271420.53044416668</v>
      </c>
      <c r="N278" s="1">
        <v>0</v>
      </c>
      <c r="O278" s="7">
        <v>0.22613756887876005</v>
      </c>
      <c r="P278" s="4">
        <v>1.0539153772593934</v>
      </c>
      <c r="Q278" s="1">
        <f>Scenario[[#This Row],[Electricity GHG 
kg CO2e]]+(Scenario[[#This Row],[Non-Electric GHG 
kg CO2e]]*(1-Q$3))+((Scenario[[#This Row],[Non-Electric Vehicle Miles]]*Q$3)*Scenario[[#This Row],[Typical kWh per Vehicle Mile]]*(Scenario[[#This Row],[eGRID Subregion Electricity Emissions Rate 
kg CO2 per kWh]]))</f>
        <v>215618.63265186752</v>
      </c>
      <c r="R278" s="1">
        <f>((Scenario[[#This Row],[Electricity GHG 
kg CO2e]])*(1-R$3))+(Scenario[[#This Row],[Non-Electric GHG 
kg CO2e]]*(1-Q$3))+(((Scenario[[#This Row],[Non-Electric Vehicle Miles]]*Q$3)*Scenario[[#This Row],[Typical kWh per Vehicle Mile]]*(Scenario[[#This Row],[eGRID Subregion Electricity Emissions Rate 
kg CO2 per kWh]]))*(1-R$3))</f>
        <v>212605.3239471819</v>
      </c>
      <c r="S2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232880.63241272257</v>
      </c>
      <c r="T278" s="1">
        <f>Scenario[[#This Row],[Transportation Efficiency Emissions Savings 
kg CO2e]]*(1+S$3)</f>
        <v>74433.743334509607</v>
      </c>
      <c r="U278" s="1">
        <f>Scenario[[#This Row],[Land Use Efficiency Emissions Savings 
kg CO2e]]*(1+S$3)</f>
        <v>370628.7616131609</v>
      </c>
    </row>
    <row r="279" spans="1:21" x14ac:dyDescent="0.25">
      <c r="A279" t="s">
        <v>542</v>
      </c>
      <c r="B279" t="s">
        <v>543</v>
      </c>
      <c r="C279" t="s">
        <v>50</v>
      </c>
      <c r="D279" t="s">
        <v>1730</v>
      </c>
      <c r="E279" s="1">
        <v>727354.59776333335</v>
      </c>
      <c r="F279" s="1">
        <v>86433.127066605986</v>
      </c>
      <c r="G279" s="1">
        <v>453535.36878697411</v>
      </c>
      <c r="H279" s="1">
        <v>516493</v>
      </c>
      <c r="I279" s="1">
        <v>11.852941176470589</v>
      </c>
      <c r="J279" s="2">
        <v>8.5110427126319402E-2</v>
      </c>
      <c r="K279" s="1">
        <v>850278</v>
      </c>
      <c r="L279" s="1">
        <v>850278</v>
      </c>
      <c r="M279" s="1">
        <v>727354.59776333335</v>
      </c>
      <c r="N279" s="1">
        <v>0</v>
      </c>
      <c r="O279" s="7">
        <v>0.22613756887876005</v>
      </c>
      <c r="P279" s="4">
        <v>1.0539153772593934</v>
      </c>
      <c r="Q279" s="1">
        <f>Scenario[[#This Row],[Electricity GHG 
kg CO2e]]+(Scenario[[#This Row],[Non-Electric GHG 
kg CO2e]]*(1-Q$3))+((Scenario[[#This Row],[Non-Electric Vehicle Miles]]*Q$3)*Scenario[[#This Row],[Typical kWh per Vehicle Mile]]*(Scenario[[#This Row],[eGRID Subregion Electricity Emissions Rate 
kg CO2 per kWh]]))</f>
        <v>596177.60775654798</v>
      </c>
      <c r="R279" s="1">
        <f>((Scenario[[#This Row],[Electricity GHG 
kg CO2e]])*(1-R$3))+(Scenario[[#This Row],[Non-Electric GHG 
kg CO2e]]*(1-Q$3))+(((Scenario[[#This Row],[Non-Electric Vehicle Miles]]*Q$3)*Scenario[[#This Row],[Typical kWh per Vehicle Mile]]*(Scenario[[#This Row],[eGRID Subregion Electricity Emissions Rate 
kg CO2 per kWh]]))*(1-R$3))</f>
        <v>583512.19289803598</v>
      </c>
      <c r="S2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598464.124724222</v>
      </c>
      <c r="T279" s="1">
        <f>Scenario[[#This Row],[Transportation Efficiency Emissions Savings 
kg CO2e]]*(1+S$3)</f>
        <v>108041.40883325748</v>
      </c>
      <c r="U279" s="1">
        <f>Scenario[[#This Row],[Land Use Efficiency Emissions Savings 
kg CO2e]]*(1+S$3)</f>
        <v>566919.21098371758</v>
      </c>
    </row>
    <row r="280" spans="1:21" x14ac:dyDescent="0.25">
      <c r="A280" t="s">
        <v>542</v>
      </c>
      <c r="B280" t="s">
        <v>543</v>
      </c>
      <c r="C280" t="s">
        <v>50</v>
      </c>
      <c r="D280" t="s">
        <v>38</v>
      </c>
      <c r="E280" s="1">
        <v>3617167.5620371005</v>
      </c>
      <c r="F280" s="1">
        <v>1990835.4236730193</v>
      </c>
      <c r="G280" s="1">
        <v>10446391.432464572</v>
      </c>
      <c r="H280" s="1">
        <v>11896510</v>
      </c>
      <c r="I280" s="1">
        <v>40.026315789473685</v>
      </c>
      <c r="J280" s="2">
        <v>0.21963653615131376</v>
      </c>
      <c r="K280" s="1">
        <v>1439317</v>
      </c>
      <c r="L280" s="1">
        <v>1439317</v>
      </c>
      <c r="M280" s="1">
        <v>3617167.5620371005</v>
      </c>
      <c r="N280" s="1">
        <v>0</v>
      </c>
      <c r="O280" s="7">
        <v>0.22613756887876005</v>
      </c>
      <c r="P280" s="4">
        <v>2.3391780324537761</v>
      </c>
      <c r="Q280" s="1">
        <f>Scenario[[#This Row],[Electricity GHG 
kg CO2e]]+(Scenario[[#This Row],[Non-Electric GHG 
kg CO2e]]*(1-Q$3))+((Scenario[[#This Row],[Non-Electric Vehicle Miles]]*Q$3)*Scenario[[#This Row],[Typical kWh per Vehicle Mile]]*(Scenario[[#This Row],[eGRID Subregion Electricity Emissions Rate 
kg CO2 per kWh]]))</f>
        <v>2903216.7209062479</v>
      </c>
      <c r="R280" s="1">
        <f>((Scenario[[#This Row],[Electricity GHG 
kg CO2e]])*(1-R$3))+(Scenario[[#This Row],[Non-Electric GHG 
kg CO2e]]*(1-Q$3))+(((Scenario[[#This Row],[Non-Electric Vehicle Miles]]*Q$3)*Scenario[[#This Row],[Typical kWh per Vehicle Mile]]*(Scenario[[#This Row],[eGRID Subregion Electricity Emissions Rate 
kg CO2 per kWh]]))*(1-R$3))</f>
        <v>2855631.4585616421</v>
      </c>
      <c r="S2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3150473.672487427</v>
      </c>
      <c r="T280" s="1">
        <f>Scenario[[#This Row],[Transportation Efficiency Emissions Savings 
kg CO2e]]*(1+S$3)</f>
        <v>2488544.279591274</v>
      </c>
      <c r="U280" s="1">
        <f>Scenario[[#This Row],[Land Use Efficiency Emissions Savings 
kg CO2e]]*(1+S$3)</f>
        <v>13057989.290580714</v>
      </c>
    </row>
    <row r="281" spans="1:21" x14ac:dyDescent="0.25">
      <c r="A281" t="s">
        <v>198</v>
      </c>
      <c r="B281" t="s">
        <v>199</v>
      </c>
      <c r="C281" t="s">
        <v>50</v>
      </c>
      <c r="D281" t="s">
        <v>1730</v>
      </c>
      <c r="E281" s="1">
        <v>2790253.6678783484</v>
      </c>
      <c r="F281" s="1">
        <v>459111.88349784911</v>
      </c>
      <c r="G281" s="1">
        <v>2329808.0791058959</v>
      </c>
      <c r="H281" s="1">
        <v>2743486</v>
      </c>
      <c r="I281" s="1">
        <v>7.0879120879120876</v>
      </c>
      <c r="J281" s="2">
        <v>0.20001274628755764</v>
      </c>
      <c r="K281" s="1">
        <v>2229517</v>
      </c>
      <c r="L281" s="1">
        <v>2229517</v>
      </c>
      <c r="M281" s="1">
        <v>2790253.6678783484</v>
      </c>
      <c r="N281" s="1">
        <v>0</v>
      </c>
      <c r="O281" s="7">
        <v>0.22613756887876005</v>
      </c>
      <c r="P281" s="4">
        <v>1.0539153772593934</v>
      </c>
      <c r="Q281" s="1">
        <f>Scenario[[#This Row],[Electricity GHG 
kg CO2e]]+(Scenario[[#This Row],[Non-Electric GHG 
kg CO2e]]*(1-Q$3))+((Scenario[[#This Row],[Non-Electric Vehicle Miles]]*Q$3)*Scenario[[#This Row],[Typical kWh per Vehicle Mile]]*(Scenario[[#This Row],[eGRID Subregion Electricity Emissions Rate 
kg CO2 per kWh]]))</f>
        <v>2225530.370206709</v>
      </c>
      <c r="R281" s="1">
        <f>((Scenario[[#This Row],[Electricity GHG 
kg CO2e]])*(1-R$3))+(Scenario[[#This Row],[Non-Electric GHG 
kg CO2e]]*(1-Q$3))+(((Scenario[[#This Row],[Non-Electric Vehicle Miles]]*Q$3)*Scenario[[#This Row],[Typical kWh per Vehicle Mile]]*(Scenario[[#This Row],[eGRID Subregion Electricity Emissions Rate 
kg CO2 per kWh]]))*(1-R$3))</f>
        <v>2192320.3403822221</v>
      </c>
      <c r="S2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2382624.225849987</v>
      </c>
      <c r="T281" s="1">
        <f>Scenario[[#This Row],[Transportation Efficiency Emissions Savings 
kg CO2e]]*(1+S$3)</f>
        <v>573889.85437231138</v>
      </c>
      <c r="U281" s="1">
        <f>Scenario[[#This Row],[Land Use Efficiency Emissions Savings 
kg CO2e]]*(1+S$3)</f>
        <v>2912260.0988823697</v>
      </c>
    </row>
    <row r="282" spans="1:21" x14ac:dyDescent="0.25">
      <c r="A282" t="s">
        <v>198</v>
      </c>
      <c r="B282" t="s">
        <v>199</v>
      </c>
      <c r="C282" t="s">
        <v>50</v>
      </c>
      <c r="D282" t="s">
        <v>38</v>
      </c>
      <c r="E282" s="1">
        <v>28148189.931755371</v>
      </c>
      <c r="F282" s="1">
        <v>7827876.9755905746</v>
      </c>
      <c r="G282" s="1">
        <v>39723326.002872646</v>
      </c>
      <c r="H282" s="1">
        <v>46776552</v>
      </c>
      <c r="I282" s="1">
        <v>39.803278688524593</v>
      </c>
      <c r="J282" s="2">
        <v>0.17313310947123897</v>
      </c>
      <c r="K282" s="1">
        <v>9119062</v>
      </c>
      <c r="L282" s="1">
        <v>9119062</v>
      </c>
      <c r="M282" s="1">
        <v>28148189.931755371</v>
      </c>
      <c r="N282" s="1">
        <v>0</v>
      </c>
      <c r="O282" s="7">
        <v>0.22613756887876005</v>
      </c>
      <c r="P282" s="4">
        <v>2.3391780324537761</v>
      </c>
      <c r="Q282" s="1">
        <f>Scenario[[#This Row],[Electricity GHG 
kg CO2e]]+(Scenario[[#This Row],[Non-Electric GHG 
kg CO2e]]*(1-Q$3))+((Scenario[[#This Row],[Non-Electric Vehicle Miles]]*Q$3)*Scenario[[#This Row],[Typical kWh per Vehicle Mile]]*(Scenario[[#This Row],[eGRID Subregion Electricity Emissions Rate 
kg CO2 per kWh]]))</f>
        <v>22317083.760165524</v>
      </c>
      <c r="R282" s="1">
        <f>((Scenario[[#This Row],[Electricity GHG 
kg CO2e]])*(1-R$3))+(Scenario[[#This Row],[Non-Electric GHG 
kg CO2e]]*(1-Q$3))+(((Scenario[[#This Row],[Non-Electric Vehicle Miles]]*Q$3)*Scenario[[#This Row],[Typical kWh per Vehicle Mile]]*(Scenario[[#This Row],[eGRID Subregion Electricity Emissions Rate 
kg CO2 per kWh]]))*(1-R$3))</f>
        <v>22015598.432328273</v>
      </c>
      <c r="S2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23434197.563052732</v>
      </c>
      <c r="T282" s="1">
        <f>Scenario[[#This Row],[Transportation Efficiency Emissions Savings 
kg CO2e]]*(1+S$3)</f>
        <v>9784846.2194882184</v>
      </c>
      <c r="U282" s="1">
        <f>Scenario[[#This Row],[Land Use Efficiency Emissions Savings 
kg CO2e]]*(1+S$3)</f>
        <v>49654157.503590807</v>
      </c>
    </row>
    <row r="283" spans="1:21" x14ac:dyDescent="0.25">
      <c r="A283" t="s">
        <v>353</v>
      </c>
      <c r="B283" t="s">
        <v>354</v>
      </c>
      <c r="C283" t="s">
        <v>50</v>
      </c>
      <c r="D283" t="s">
        <v>38</v>
      </c>
      <c r="E283" s="1">
        <v>7620072.4407357806</v>
      </c>
      <c r="F283" s="1">
        <v>4308961.6399728172</v>
      </c>
      <c r="G283" s="1">
        <v>25493748.637242649</v>
      </c>
      <c r="H283" s="1">
        <v>25748791</v>
      </c>
      <c r="I283" s="1">
        <v>33.56</v>
      </c>
      <c r="J283" s="2">
        <v>0.29196759253656912</v>
      </c>
      <c r="K283" s="1">
        <v>3050041</v>
      </c>
      <c r="L283" s="1">
        <v>2898293</v>
      </c>
      <c r="M283" s="1">
        <v>7554882.1670715008</v>
      </c>
      <c r="N283" s="1">
        <v>65190.273664279572</v>
      </c>
      <c r="O283" s="7">
        <v>0.22613756887876005</v>
      </c>
      <c r="P283" s="4">
        <v>2.3391780324537761</v>
      </c>
      <c r="Q283" s="1">
        <f>Scenario[[#This Row],[Electricity GHG 
kg CO2e]]+(Scenario[[#This Row],[Non-Electric GHG 
kg CO2e]]*(1-Q$3))+((Scenario[[#This Row],[Non-Electric Vehicle Miles]]*Q$3)*Scenario[[#This Row],[Typical kWh per Vehicle Mile]]*(Scenario[[#This Row],[eGRID Subregion Electricity Emissions Rate 
kg CO2 per kWh]]))</f>
        <v>6114633.7826850694</v>
      </c>
      <c r="R283" s="1">
        <f>((Scenario[[#This Row],[Electricity GHG 
kg CO2e]])*(1-R$3))+(Scenario[[#This Row],[Non-Electric GHG 
kg CO2e]]*(1-Q$3))+(((Scenario[[#This Row],[Non-Electric Vehicle Miles]]*Q$3)*Scenario[[#This Row],[Typical kWh per Vehicle Mile]]*(Scenario[[#This Row],[eGRID Subregion Electricity Emissions Rate 
kg CO2 per kWh]]))*(1-R$3))</f>
        <v>6002515.7433397081</v>
      </c>
      <c r="S2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6757490.6633209605</v>
      </c>
      <c r="T283" s="1">
        <f>Scenario[[#This Row],[Transportation Efficiency Emissions Savings 
kg CO2e]]*(1+S$3)</f>
        <v>5386202.0499660214</v>
      </c>
      <c r="U283" s="1">
        <f>Scenario[[#This Row],[Land Use Efficiency Emissions Savings 
kg CO2e]]*(1+S$3)</f>
        <v>31867185.79655331</v>
      </c>
    </row>
    <row r="284" spans="1:21" x14ac:dyDescent="0.25">
      <c r="A284" t="s">
        <v>129</v>
      </c>
      <c r="B284" t="s">
        <v>130</v>
      </c>
      <c r="C284" t="s">
        <v>50</v>
      </c>
      <c r="D284" t="s">
        <v>1730</v>
      </c>
      <c r="E284" s="1">
        <v>4162296.2846049997</v>
      </c>
      <c r="F284" s="1">
        <v>756609.70220644935</v>
      </c>
      <c r="G284" s="1">
        <v>3955464.4287051526</v>
      </c>
      <c r="H284" s="1">
        <v>4521225</v>
      </c>
      <c r="I284" s="1">
        <v>5.7969543147208125</v>
      </c>
      <c r="J284" s="2">
        <v>0.17966147123625595</v>
      </c>
      <c r="K284" s="1">
        <v>5223294</v>
      </c>
      <c r="L284" s="1">
        <v>5223294</v>
      </c>
      <c r="M284" s="1">
        <v>4162296.2846049997</v>
      </c>
      <c r="N284" s="1">
        <v>0</v>
      </c>
      <c r="O284" s="7">
        <v>0.22613756887876005</v>
      </c>
      <c r="P284" s="4">
        <v>1.0539153772593934</v>
      </c>
      <c r="Q284" s="1">
        <f>Scenario[[#This Row],[Electricity GHG 
kg CO2e]]+(Scenario[[#This Row],[Non-Electric GHG 
kg CO2e]]*(1-Q$3))+((Scenario[[#This Row],[Non-Electric Vehicle Miles]]*Q$3)*Scenario[[#This Row],[Typical kWh per Vehicle Mile]]*(Scenario[[#This Row],[eGRID Subregion Electricity Emissions Rate 
kg CO2 per kWh]]))</f>
        <v>3432938.9469831437</v>
      </c>
      <c r="R284" s="1">
        <f>((Scenario[[#This Row],[Electricity GHG 
kg CO2e]])*(1-R$3))+(Scenario[[#This Row],[Non-Electric GHG 
kg CO2e]]*(1-Q$3))+(((Scenario[[#This Row],[Non-Electric Vehicle Miles]]*Q$3)*Scenario[[#This Row],[Typical kWh per Vehicle Mile]]*(Scenario[[#This Row],[eGRID Subregion Electricity Emissions Rate 
kg CO2 per kWh]]))*(1-R$3))</f>
        <v>3355134.7636007951</v>
      </c>
      <c r="S2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3605625.5432388298</v>
      </c>
      <c r="T284" s="1">
        <f>Scenario[[#This Row],[Transportation Efficiency Emissions Savings 
kg CO2e]]*(1+S$3)</f>
        <v>945762.12775806175</v>
      </c>
      <c r="U284" s="1">
        <f>Scenario[[#This Row],[Land Use Efficiency Emissions Savings 
kg CO2e]]*(1+S$3)</f>
        <v>4944330.5358814411</v>
      </c>
    </row>
    <row r="285" spans="1:21" x14ac:dyDescent="0.25">
      <c r="A285" t="s">
        <v>129</v>
      </c>
      <c r="B285" t="s">
        <v>130</v>
      </c>
      <c r="C285" t="s">
        <v>50</v>
      </c>
      <c r="D285" t="s">
        <v>1729</v>
      </c>
      <c r="E285" s="1">
        <v>5818339.8391463412</v>
      </c>
      <c r="F285" s="1">
        <v>7862100.4394458635</v>
      </c>
      <c r="G285" s="1">
        <v>41102114.514848985</v>
      </c>
      <c r="H285" s="1">
        <v>46981059</v>
      </c>
      <c r="I285" s="1">
        <v>69.7</v>
      </c>
      <c r="J285" s="2">
        <v>0.20333830508231496</v>
      </c>
      <c r="K285" s="1">
        <v>3643914</v>
      </c>
      <c r="L285" s="1">
        <v>0</v>
      </c>
      <c r="M285" s="1">
        <v>0</v>
      </c>
      <c r="N285" s="1">
        <v>5818339.8391463412</v>
      </c>
      <c r="O285" s="7">
        <v>0.22613756887876005</v>
      </c>
      <c r="P285" s="4">
        <v>7.7405845368707231</v>
      </c>
      <c r="Q285" s="1">
        <f>Scenario[[#This Row],[Electricity GHG 
kg CO2e]]+(Scenario[[#This Row],[Non-Electric GHG 
kg CO2e]]*(1-Q$3))+((Scenario[[#This Row],[Non-Electric Vehicle Miles]]*Q$3)*Scenario[[#This Row],[Typical kWh per Vehicle Mile]]*(Scenario[[#This Row],[eGRID Subregion Electricity Emissions Rate 
kg CO2 per kWh]]))</f>
        <v>5818339.8391463412</v>
      </c>
      <c r="R285" s="1">
        <f>((Scenario[[#This Row],[Electricity GHG 
kg CO2e]])*(1-R$3))+(Scenario[[#This Row],[Non-Electric GHG 
kg CO2e]]*(1-Q$3))+(((Scenario[[#This Row],[Non-Electric Vehicle Miles]]*Q$3)*Scenario[[#This Row],[Typical kWh per Vehicle Mile]]*(Scenario[[#This Row],[eGRID Subregion Electricity Emissions Rate 
kg CO2 per kWh]]))*(1-R$3))</f>
        <v>4363754.8793597557</v>
      </c>
      <c r="S2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4767355.9011042472</v>
      </c>
      <c r="T285" s="1">
        <f>Scenario[[#This Row],[Transportation Efficiency Emissions Savings 
kg CO2e]]*(1+S$3)</f>
        <v>9827625.5493073296</v>
      </c>
      <c r="U285" s="1">
        <f>Scenario[[#This Row],[Land Use Efficiency Emissions Savings 
kg CO2e]]*(1+S$3)</f>
        <v>51377643.143561229</v>
      </c>
    </row>
    <row r="286" spans="1:21" x14ac:dyDescent="0.25">
      <c r="A286" t="s">
        <v>129</v>
      </c>
      <c r="B286" t="s">
        <v>130</v>
      </c>
      <c r="C286" t="s">
        <v>50</v>
      </c>
      <c r="D286" t="s">
        <v>38</v>
      </c>
      <c r="E286" s="1">
        <v>51828747.346461885</v>
      </c>
      <c r="F286" s="1">
        <v>23171884.250794556</v>
      </c>
      <c r="G286" s="1">
        <v>121139821.01049209</v>
      </c>
      <c r="H286" s="1">
        <v>138466771</v>
      </c>
      <c r="I286" s="1">
        <v>39.573883161512029</v>
      </c>
      <c r="J286" s="2">
        <v>0.2176268979015622</v>
      </c>
      <c r="K286" s="1">
        <v>19642565</v>
      </c>
      <c r="L286" s="1">
        <v>19642565</v>
      </c>
      <c r="M286" s="1">
        <v>51826095.589636996</v>
      </c>
      <c r="N286" s="1">
        <v>2651.7568248853672</v>
      </c>
      <c r="O286" s="7">
        <v>0.22613756887876005</v>
      </c>
      <c r="P286" s="4">
        <v>2.3391780324537761</v>
      </c>
      <c r="Q286" s="1">
        <f>Scenario[[#This Row],[Electricity GHG 
kg CO2e]]+(Scenario[[#This Row],[Non-Electric GHG 
kg CO2e]]*(1-Q$3))+((Scenario[[#This Row],[Non-Electric Vehicle Miles]]*Q$3)*Scenario[[#This Row],[Typical kWh per Vehicle Mile]]*(Scenario[[#This Row],[eGRID Subregion Electricity Emissions Rate 
kg CO2 per kWh]]))</f>
        <v>41469834.979093537</v>
      </c>
      <c r="R286" s="1">
        <f>((Scenario[[#This Row],[Electricity GHG 
kg CO2e]])*(1-R$3))+(Scenario[[#This Row],[Non-Electric GHG 
kg CO2e]]*(1-Q$3))+(((Scenario[[#This Row],[Non-Electric Vehicle Miles]]*Q$3)*Scenario[[#This Row],[Typical kWh per Vehicle Mile]]*(Scenario[[#This Row],[eGRID Subregion Electricity Emissions Rate 
kg CO2 per kWh]]))*(1-R$3))</f>
        <v>40819769.157377087</v>
      </c>
      <c r="S2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44455395.54792317</v>
      </c>
      <c r="T286" s="1">
        <f>Scenario[[#This Row],[Transportation Efficiency Emissions Savings 
kg CO2e]]*(1+S$3)</f>
        <v>28964855.313493196</v>
      </c>
      <c r="U286" s="1">
        <f>Scenario[[#This Row],[Land Use Efficiency Emissions Savings 
kg CO2e]]*(1+S$3)</f>
        <v>151424776.26311511</v>
      </c>
    </row>
    <row r="287" spans="1:21" x14ac:dyDescent="0.25">
      <c r="A287" t="s">
        <v>342</v>
      </c>
      <c r="B287" t="s">
        <v>343</v>
      </c>
      <c r="C287" t="s">
        <v>50</v>
      </c>
      <c r="D287" t="s">
        <v>1730</v>
      </c>
      <c r="E287" s="1">
        <v>811354.26704416657</v>
      </c>
      <c r="F287" s="1">
        <v>83765.796410983108</v>
      </c>
      <c r="G287" s="1">
        <v>493318.55335784139</v>
      </c>
      <c r="H287" s="1">
        <v>500554</v>
      </c>
      <c r="I287" s="1">
        <v>8.6078431372549016</v>
      </c>
      <c r="J287" s="2">
        <v>0.12797044132785337</v>
      </c>
      <c r="K287" s="1">
        <v>662495</v>
      </c>
      <c r="L287" s="1">
        <v>662495</v>
      </c>
      <c r="M287" s="1">
        <v>811354.26704416657</v>
      </c>
      <c r="N287" s="1">
        <v>0</v>
      </c>
      <c r="O287" s="7">
        <v>0.22613756887876005</v>
      </c>
      <c r="P287" s="4">
        <v>1.0539153772593934</v>
      </c>
      <c r="Q287" s="1">
        <f>Scenario[[#This Row],[Electricity GHG 
kg CO2e]]+(Scenario[[#This Row],[Non-Electric GHG 
kg CO2e]]*(1-Q$3))+((Scenario[[#This Row],[Non-Electric Vehicle Miles]]*Q$3)*Scenario[[#This Row],[Typical kWh per Vehicle Mile]]*(Scenario[[#This Row],[eGRID Subregion Electricity Emissions Rate 
kg CO2 per kWh]]))</f>
        <v>647988.78563492699</v>
      </c>
      <c r="R287" s="1">
        <f>((Scenario[[#This Row],[Electricity GHG 
kg CO2e]])*(1-R$3))+(Scenario[[#This Row],[Non-Electric GHG 
kg CO2e]]*(1-Q$3))+(((Scenario[[#This Row],[Non-Electric Vehicle Miles]]*Q$3)*Scenario[[#This Row],[Typical kWh per Vehicle Mile]]*(Scenario[[#This Row],[eGRID Subregion Electricity Emissions Rate 
kg CO2 per kWh]]))*(1-R$3))</f>
        <v>638120.5142969765</v>
      </c>
      <c r="S2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666126.23143572593</v>
      </c>
      <c r="T287" s="1">
        <f>Scenario[[#This Row],[Transportation Efficiency Emissions Savings 
kg CO2e]]*(1+S$3)</f>
        <v>104707.24551372888</v>
      </c>
      <c r="U287" s="1">
        <f>Scenario[[#This Row],[Land Use Efficiency Emissions Savings 
kg CO2e]]*(1+S$3)</f>
        <v>616648.19169730169</v>
      </c>
    </row>
    <row r="288" spans="1:21" x14ac:dyDescent="0.25">
      <c r="A288" t="s">
        <v>342</v>
      </c>
      <c r="B288" t="s">
        <v>343</v>
      </c>
      <c r="C288" t="s">
        <v>50</v>
      </c>
      <c r="D288" t="s">
        <v>38</v>
      </c>
      <c r="E288" s="1">
        <v>8863163.5478438679</v>
      </c>
      <c r="F288" s="1">
        <v>4997088.1003490901</v>
      </c>
      <c r="G288" s="1">
        <v>29429151.017331857</v>
      </c>
      <c r="H288" s="1">
        <v>29860785</v>
      </c>
      <c r="I288" s="1">
        <v>36.396039603960396</v>
      </c>
      <c r="J288" s="2">
        <v>0.28702708007542788</v>
      </c>
      <c r="K288" s="1">
        <v>3209025</v>
      </c>
      <c r="L288" s="1">
        <v>3209025</v>
      </c>
      <c r="M288" s="1">
        <v>8863163.5478438679</v>
      </c>
      <c r="N288" s="1">
        <v>0</v>
      </c>
      <c r="O288" s="7">
        <v>0.22613756887876005</v>
      </c>
      <c r="P288" s="4">
        <v>2.3391780324537761</v>
      </c>
      <c r="Q288" s="1">
        <f>Scenario[[#This Row],[Electricity GHG 
kg CO2e]]+(Scenario[[#This Row],[Non-Electric GHG 
kg CO2e]]*(1-Q$3))+((Scenario[[#This Row],[Non-Electric Vehicle Miles]]*Q$3)*Scenario[[#This Row],[Typical kWh per Vehicle Mile]]*(Scenario[[#This Row],[eGRID Subregion Electricity Emissions Rate 
kg CO2 per kWh]]))</f>
        <v>7071746.9898052951</v>
      </c>
      <c r="R288" s="1">
        <f>((Scenario[[#This Row],[Electricity GHG 
kg CO2e]])*(1-R$3))+(Scenario[[#This Row],[Non-Electric GHG 
kg CO2e]]*(1-Q$3))+(((Scenario[[#This Row],[Non-Electric Vehicle Miles]]*Q$3)*Scenario[[#This Row],[Typical kWh per Vehicle Mile]]*(Scenario[[#This Row],[eGRID Subregion Electricity Emissions Rate 
kg CO2 per kWh]]))*(1-R$3))</f>
        <v>6965653.4075746965</v>
      </c>
      <c r="S2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7856095.8593788408</v>
      </c>
      <c r="T288" s="1">
        <f>Scenario[[#This Row],[Transportation Efficiency Emissions Savings 
kg CO2e]]*(1+S$3)</f>
        <v>6246360.1254363628</v>
      </c>
      <c r="U288" s="1">
        <f>Scenario[[#This Row],[Land Use Efficiency Emissions Savings 
kg CO2e]]*(1+S$3)</f>
        <v>36786438.771664821</v>
      </c>
    </row>
    <row r="289" spans="1:21" x14ac:dyDescent="0.25">
      <c r="A289" t="s">
        <v>495</v>
      </c>
      <c r="B289" t="s">
        <v>496</v>
      </c>
      <c r="C289" t="s">
        <v>50</v>
      </c>
      <c r="D289" t="s">
        <v>1730</v>
      </c>
      <c r="E289" s="1">
        <v>511119.17598083336</v>
      </c>
      <c r="F289" s="1">
        <v>23461.766145158002</v>
      </c>
      <c r="G289" s="1">
        <v>117125.50681725303</v>
      </c>
      <c r="H289" s="1">
        <v>140199</v>
      </c>
      <c r="I289" s="1">
        <v>14.5</v>
      </c>
      <c r="J289" s="2">
        <v>6.772453597251582E-2</v>
      </c>
      <c r="K289" s="1">
        <v>221995</v>
      </c>
      <c r="L289" s="1">
        <v>221995</v>
      </c>
      <c r="M289" s="1">
        <v>511119.17598083336</v>
      </c>
      <c r="N289" s="1">
        <v>0</v>
      </c>
      <c r="O289" s="7">
        <v>0.22613756887876005</v>
      </c>
      <c r="P289" s="4">
        <v>1.0539153772593934</v>
      </c>
      <c r="Q289" s="1">
        <f>Scenario[[#This Row],[Electricity GHG 
kg CO2e]]+(Scenario[[#This Row],[Non-Electric GHG 
kg CO2e]]*(1-Q$3))+((Scenario[[#This Row],[Non-Electric Vehicle Miles]]*Q$3)*Scenario[[#This Row],[Typical kWh per Vehicle Mile]]*(Scenario[[#This Row],[eGRID Subregion Electricity Emissions Rate 
kg CO2 per kWh]]))</f>
        <v>396566.39137086313</v>
      </c>
      <c r="R289" s="1">
        <f>((Scenario[[#This Row],[Electricity GHG 
kg CO2e]])*(1-R$3))+(Scenario[[#This Row],[Non-Electric GHG 
kg CO2e]]*(1-Q$3))+(((Scenario[[#This Row],[Non-Electric Vehicle Miles]]*Q$3)*Scenario[[#This Row],[Typical kWh per Vehicle Mile]]*(Scenario[[#This Row],[eGRID Subregion Electricity Emissions Rate 
kg CO2 per kWh]]))*(1-R$3))</f>
        <v>393259.63902455359</v>
      </c>
      <c r="S2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401823.76607177715</v>
      </c>
      <c r="T289" s="1">
        <f>Scenario[[#This Row],[Transportation Efficiency Emissions Savings 
kg CO2e]]*(1+S$3)</f>
        <v>29327.207681447504</v>
      </c>
      <c r="U289" s="1">
        <f>Scenario[[#This Row],[Land Use Efficiency Emissions Savings 
kg CO2e]]*(1+S$3)</f>
        <v>146406.88352156628</v>
      </c>
    </row>
    <row r="290" spans="1:21" x14ac:dyDescent="0.25">
      <c r="A290" t="s">
        <v>495</v>
      </c>
      <c r="B290" t="s">
        <v>496</v>
      </c>
      <c r="C290" t="s">
        <v>50</v>
      </c>
      <c r="D290" t="s">
        <v>38</v>
      </c>
      <c r="E290" s="1">
        <v>5137419.4251288567</v>
      </c>
      <c r="F290" s="1">
        <v>1858923.6311760417</v>
      </c>
      <c r="G290" s="1">
        <v>9280093.028333094</v>
      </c>
      <c r="H290" s="1">
        <v>11108253</v>
      </c>
      <c r="I290" s="1">
        <v>47.022222222222226</v>
      </c>
      <c r="J290" s="2">
        <v>0.14965591957893329</v>
      </c>
      <c r="K290" s="1">
        <v>1782669</v>
      </c>
      <c r="L290" s="1">
        <v>1759151</v>
      </c>
      <c r="M290" s="1">
        <v>5135934.8451402569</v>
      </c>
      <c r="N290" s="1">
        <v>1484.5799886000443</v>
      </c>
      <c r="O290" s="7">
        <v>0.22613756887876005</v>
      </c>
      <c r="P290" s="4">
        <v>2.3391780324537761</v>
      </c>
      <c r="Q290" s="1">
        <f>Scenario[[#This Row],[Electricity GHG 
kg CO2e]]+(Scenario[[#This Row],[Non-Electric GHG 
kg CO2e]]*(1-Q$3))+((Scenario[[#This Row],[Non-Electric Vehicle Miles]]*Q$3)*Scenario[[#This Row],[Typical kWh per Vehicle Mile]]*(Scenario[[#This Row],[eGRID Subregion Electricity Emissions Rate 
kg CO2 per kWh]]))</f>
        <v>4086072.893391524</v>
      </c>
      <c r="R290" s="1">
        <f>((Scenario[[#This Row],[Electricity GHG 
kg CO2e]])*(1-R$3))+(Scenario[[#This Row],[Non-Electric GHG 
kg CO2e]]*(1-Q$3))+(((Scenario[[#This Row],[Non-Electric Vehicle Miles]]*Q$3)*Scenario[[#This Row],[Typical kWh per Vehicle Mile]]*(Scenario[[#This Row],[eGRID Subregion Electricity Emissions Rate 
kg CO2 per kWh]]))*(1-R$3))</f>
        <v>4027542.4535074411</v>
      </c>
      <c r="S2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4294401.5627070069</v>
      </c>
      <c r="T290" s="1">
        <f>Scenario[[#This Row],[Transportation Efficiency Emissions Savings 
kg CO2e]]*(1+S$3)</f>
        <v>2323654.5389700523</v>
      </c>
      <c r="U290" s="1">
        <f>Scenario[[#This Row],[Land Use Efficiency Emissions Savings 
kg CO2e]]*(1+S$3)</f>
        <v>11600116.285416368</v>
      </c>
    </row>
    <row r="291" spans="1:21" x14ac:dyDescent="0.25">
      <c r="A291" t="s">
        <v>1721</v>
      </c>
      <c r="B291" t="s">
        <v>1003</v>
      </c>
      <c r="C291" t="s">
        <v>50</v>
      </c>
      <c r="D291" t="s">
        <v>1726</v>
      </c>
      <c r="E291" s="1">
        <v>3395370.7339812005</v>
      </c>
      <c r="F291" s="1">
        <v>2706686.1245736042</v>
      </c>
      <c r="G291" s="1">
        <v>13543451.68404818</v>
      </c>
      <c r="H291" s="1">
        <v>16174174</v>
      </c>
      <c r="I291" s="1">
        <v>79</v>
      </c>
      <c r="J291" s="2">
        <v>0.26698952672463944</v>
      </c>
      <c r="K291" s="1">
        <v>835370</v>
      </c>
      <c r="L291" s="1">
        <v>835370</v>
      </c>
      <c r="M291" s="1">
        <v>3395370.7339812005</v>
      </c>
      <c r="N291" s="1">
        <v>0</v>
      </c>
      <c r="O291" s="7">
        <v>0.22613756887876005</v>
      </c>
      <c r="P291" s="4">
        <v>2.3391780324537761</v>
      </c>
      <c r="Q291" s="1">
        <f>Scenario[[#This Row],[Electricity GHG 
kg CO2e]]+(Scenario[[#This Row],[Non-Electric GHG 
kg CO2e]]*(1-Q$3))+((Scenario[[#This Row],[Non-Electric Vehicle Miles]]*Q$3)*Scenario[[#This Row],[Typical kWh per Vehicle Mile]]*(Scenario[[#This Row],[eGRID Subregion Electricity Emissions Rate 
kg CO2 per kWh]]))</f>
        <v>2657000.7277482776</v>
      </c>
      <c r="R291" s="1">
        <f>((Scenario[[#This Row],[Electricity GHG 
kg CO2e]])*(1-R$3))+(Scenario[[#This Row],[Non-Electric GHG 
kg CO2e]]*(1-Q$3))+(((Scenario[[#This Row],[Non-Electric Vehicle Miles]]*Q$3)*Scenario[[#This Row],[Typical kWh per Vehicle Mile]]*(Scenario[[#This Row],[eGRID Subregion Electricity Emissions Rate 
kg CO2 per kWh]]))*(1-R$3))</f>
        <v>2629382.5584326833</v>
      </c>
      <c r="S2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2951593.2351286262</v>
      </c>
      <c r="T291" s="1">
        <f>Scenario[[#This Row],[Transportation Efficiency Emissions Savings 
kg CO2e]]*(1+S$3)</f>
        <v>3383357.655717005</v>
      </c>
      <c r="U291" s="1">
        <f>Scenario[[#This Row],[Land Use Efficiency Emissions Savings 
kg CO2e]]*(1+S$3)</f>
        <v>16929314.605060223</v>
      </c>
    </row>
    <row r="292" spans="1:21" x14ac:dyDescent="0.25">
      <c r="A292" t="s">
        <v>1652</v>
      </c>
      <c r="B292" t="s">
        <v>49</v>
      </c>
      <c r="C292" t="s">
        <v>50</v>
      </c>
      <c r="D292" t="s">
        <v>1726</v>
      </c>
      <c r="E292" s="1">
        <v>102519801.34742162</v>
      </c>
      <c r="F292" s="1">
        <v>73390284.134272322</v>
      </c>
      <c r="G292" s="1">
        <v>376369219.85883927</v>
      </c>
      <c r="H292" s="1">
        <v>438553704</v>
      </c>
      <c r="I292" s="1">
        <v>108.35093167701864</v>
      </c>
      <c r="J292" s="2">
        <v>0.29952121595216946</v>
      </c>
      <c r="K292" s="1">
        <v>16304470</v>
      </c>
      <c r="L292" s="1">
        <v>16304470</v>
      </c>
      <c r="M292" s="1">
        <v>102519801.34742162</v>
      </c>
      <c r="N292" s="1">
        <v>0</v>
      </c>
      <c r="O292" s="7">
        <v>0.22613756887876005</v>
      </c>
      <c r="P292" s="4">
        <v>2.3391780324537761</v>
      </c>
      <c r="Q292" s="1">
        <f>Scenario[[#This Row],[Electricity GHG 
kg CO2e]]+(Scenario[[#This Row],[Non-Electric GHG 
kg CO2e]]*(1-Q$3))+((Scenario[[#This Row],[Non-Electric Vehicle Miles]]*Q$3)*Scenario[[#This Row],[Typical kWh per Vehicle Mile]]*(Scenario[[#This Row],[eGRID Subregion Electricity Emissions Rate 
kg CO2 per kWh]]))</f>
        <v>79046019.47752589</v>
      </c>
      <c r="R292" s="1">
        <f>((Scenario[[#This Row],[Electricity GHG 
kg CO2e]])*(1-R$3))+(Scenario[[#This Row],[Non-Electric GHG 
kg CO2e]]*(1-Q$3))+(((Scenario[[#This Row],[Non-Electric Vehicle Miles]]*Q$3)*Scenario[[#This Row],[Typical kWh per Vehicle Mile]]*(Scenario[[#This Row],[eGRID Subregion Electricity Emissions Rate 
kg CO2 per kWh]]))*(1-R$3))</f>
        <v>78506977.360785961</v>
      </c>
      <c r="S2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88251525.565854043</v>
      </c>
      <c r="T292" s="1">
        <f>Scenario[[#This Row],[Transportation Efficiency Emissions Savings 
kg CO2e]]*(1+S$3)</f>
        <v>91737855.167840406</v>
      </c>
      <c r="U292" s="1">
        <f>Scenario[[#This Row],[Land Use Efficiency Emissions Savings 
kg CO2e]]*(1+S$3)</f>
        <v>470461524.82354909</v>
      </c>
    </row>
    <row r="293" spans="1:21" x14ac:dyDescent="0.25">
      <c r="A293" t="s">
        <v>760</v>
      </c>
      <c r="B293" t="s">
        <v>444</v>
      </c>
      <c r="C293" t="s">
        <v>50</v>
      </c>
      <c r="D293" t="s">
        <v>1730</v>
      </c>
      <c r="E293" s="1">
        <v>2126518.1555221658</v>
      </c>
      <c r="F293" s="1">
        <v>124935.31126755262</v>
      </c>
      <c r="G293" s="1">
        <v>625092.58157398796</v>
      </c>
      <c r="H293" s="1">
        <v>746568.08</v>
      </c>
      <c r="I293" s="1">
        <v>16.142857142857142</v>
      </c>
      <c r="J293" s="2">
        <v>0.16956716926068932</v>
      </c>
      <c r="K293" s="1">
        <v>722988</v>
      </c>
      <c r="L293" s="1">
        <v>722988</v>
      </c>
      <c r="M293" s="1">
        <v>2126518.1555221658</v>
      </c>
      <c r="N293" s="1">
        <v>0</v>
      </c>
      <c r="O293" s="7">
        <v>0.22613756887876005</v>
      </c>
      <c r="P293" s="4">
        <v>1.0539153772593934</v>
      </c>
      <c r="Q293" s="1">
        <f>Scenario[[#This Row],[Electricity GHG 
kg CO2e]]+(Scenario[[#This Row],[Non-Electric GHG 
kg CO2e]]*(1-Q$3))+((Scenario[[#This Row],[Non-Electric Vehicle Miles]]*Q$3)*Scenario[[#This Row],[Typical kWh per Vehicle Mile]]*(Scenario[[#This Row],[eGRID Subregion Electricity Emissions Rate 
kg CO2 per kWh]]))</f>
        <v>1637966.0240670822</v>
      </c>
      <c r="R293" s="1">
        <f>((Scenario[[#This Row],[Electricity GHG 
kg CO2e]])*(1-R$3))+(Scenario[[#This Row],[Non-Electric GHG 
kg CO2e]]*(1-Q$3))+(((Scenario[[#This Row],[Non-Electric Vehicle Miles]]*Q$3)*Scenario[[#This Row],[Typical kWh per Vehicle Mile]]*(Scenario[[#This Row],[eGRID Subregion Electricity Emissions Rate 
kg CO2 per kWh]]))*(1-R$3))</f>
        <v>1627196.6722107178</v>
      </c>
      <c r="S2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1679240.3496727215</v>
      </c>
      <c r="T293" s="1">
        <f>Scenario[[#This Row],[Transportation Efficiency Emissions Savings 
kg CO2e]]*(1+S$3)</f>
        <v>156169.13908444077</v>
      </c>
      <c r="U293" s="1">
        <f>Scenario[[#This Row],[Land Use Efficiency Emissions Savings 
kg CO2e]]*(1+S$3)</f>
        <v>781365.72696748492</v>
      </c>
    </row>
    <row r="294" spans="1:21" x14ac:dyDescent="0.25">
      <c r="A294" t="s">
        <v>760</v>
      </c>
      <c r="B294" t="s">
        <v>444</v>
      </c>
      <c r="C294" t="s">
        <v>50</v>
      </c>
      <c r="D294" t="s">
        <v>38</v>
      </c>
      <c r="E294" s="1">
        <v>2325625.9166379655</v>
      </c>
      <c r="F294" s="1">
        <v>210103.02179618861</v>
      </c>
      <c r="G294" s="1">
        <v>1051214.7363191829</v>
      </c>
      <c r="H294" s="1">
        <v>1255499.4099999999</v>
      </c>
      <c r="I294" s="1">
        <v>40.235294117647058</v>
      </c>
      <c r="J294" s="2">
        <v>3.6111483282812593E-2</v>
      </c>
      <c r="K294" s="1">
        <v>724286</v>
      </c>
      <c r="L294" s="1">
        <v>724286</v>
      </c>
      <c r="M294" s="1">
        <v>2325625.9166379655</v>
      </c>
      <c r="N294" s="1">
        <v>0</v>
      </c>
      <c r="O294" s="7">
        <v>0.22613756887876005</v>
      </c>
      <c r="P294" s="4">
        <v>2.3391780324537761</v>
      </c>
      <c r="Q294" s="1">
        <f>Scenario[[#This Row],[Electricity GHG 
kg CO2e]]+(Scenario[[#This Row],[Non-Electric GHG 
kg CO2e]]*(1-Q$3))+((Scenario[[#This Row],[Non-Electric Vehicle Miles]]*Q$3)*Scenario[[#This Row],[Typical kWh per Vehicle Mile]]*(Scenario[[#This Row],[eGRID Subregion Electricity Emissions Rate 
kg CO2 per kWh]]))</f>
        <v>1840001.9213163641</v>
      </c>
      <c r="R294" s="1">
        <f>((Scenario[[#This Row],[Electricity GHG 
kg CO2e]])*(1-R$3))+(Scenario[[#This Row],[Non-Electric GHG 
kg CO2e]]*(1-Q$3))+(((Scenario[[#This Row],[Non-Electric Vehicle Miles]]*Q$3)*Scenario[[#This Row],[Typical kWh per Vehicle Mile]]*(Scenario[[#This Row],[eGRID Subregion Electricity Emissions Rate 
kg CO2 per kWh]]))*(1-R$3))</f>
        <v>1816056.3003568915</v>
      </c>
      <c r="S2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1855176.2740856695</v>
      </c>
      <c r="T294" s="1">
        <f>Scenario[[#This Row],[Transportation Efficiency Emissions Savings 
kg CO2e]]*(1+S$3)</f>
        <v>262628.77724523575</v>
      </c>
      <c r="U294" s="1">
        <f>Scenario[[#This Row],[Land Use Efficiency Emissions Savings 
kg CO2e]]*(1+S$3)</f>
        <v>1314018.4203989785</v>
      </c>
    </row>
    <row r="295" spans="1:21" x14ac:dyDescent="0.25">
      <c r="A295" t="s">
        <v>303</v>
      </c>
      <c r="B295" t="s">
        <v>304</v>
      </c>
      <c r="C295" t="s">
        <v>50</v>
      </c>
      <c r="D295" t="s">
        <v>1730</v>
      </c>
      <c r="E295" s="1">
        <v>2656871.2422578363</v>
      </c>
      <c r="F295" s="1">
        <v>542305.02130392974</v>
      </c>
      <c r="G295" s="1">
        <v>2763322.584309265</v>
      </c>
      <c r="H295" s="1">
        <v>3240618</v>
      </c>
      <c r="I295" s="1">
        <v>11.949152542372881</v>
      </c>
      <c r="J295" s="2">
        <v>0.21236744123626131</v>
      </c>
      <c r="K295" s="1">
        <v>1625419</v>
      </c>
      <c r="L295" s="1">
        <v>1625419</v>
      </c>
      <c r="M295" s="1">
        <v>2656871.2422578363</v>
      </c>
      <c r="N295" s="1">
        <v>0</v>
      </c>
      <c r="O295" s="7">
        <v>0.46603259433962002</v>
      </c>
      <c r="P295" s="4">
        <v>1.0539153772593934</v>
      </c>
      <c r="Q295" s="1">
        <f>Scenario[[#This Row],[Electricity GHG 
kg CO2e]]+(Scenario[[#This Row],[Non-Electric GHG 
kg CO2e]]*(1-Q$3))+((Scenario[[#This Row],[Non-Electric Vehicle Miles]]*Q$3)*Scenario[[#This Row],[Typical kWh per Vehicle Mile]]*(Scenario[[#This Row],[eGRID Subregion Electricity Emissions Rate 
kg CO2 per kWh]]))</f>
        <v>2192238.1908156704</v>
      </c>
      <c r="R295" s="1">
        <f>((Scenario[[#This Row],[Electricity GHG 
kg CO2e]])*(1-R$3))+(Scenario[[#This Row],[Non-Electric GHG 
kg CO2e]]*(1-Q$3))+(((Scenario[[#This Row],[Non-Electric Vehicle Miles]]*Q$3)*Scenario[[#This Row],[Typical kWh per Vehicle Mile]]*(Scenario[[#This Row],[eGRID Subregion Electricity Emissions Rate 
kg CO2 per kWh]]))*(1-R$3))</f>
        <v>2142342.0010350971</v>
      </c>
      <c r="S2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2321066.5497817448</v>
      </c>
      <c r="T295" s="1">
        <f>Scenario[[#This Row],[Transportation Efficiency Emissions Savings 
kg CO2e]]*(1+S$3)</f>
        <v>677881.2766299122</v>
      </c>
      <c r="U295" s="1">
        <f>Scenario[[#This Row],[Land Use Efficiency Emissions Savings 
kg CO2e]]*(1+S$3)</f>
        <v>3454153.2303865813</v>
      </c>
    </row>
    <row r="296" spans="1:21" x14ac:dyDescent="0.25">
      <c r="A296" t="s">
        <v>303</v>
      </c>
      <c r="B296" t="s">
        <v>304</v>
      </c>
      <c r="C296" t="s">
        <v>50</v>
      </c>
      <c r="D296" t="s">
        <v>38</v>
      </c>
      <c r="E296" s="1">
        <v>12220269.272376327</v>
      </c>
      <c r="F296" s="1">
        <v>6400649.5737315621</v>
      </c>
      <c r="G296" s="1">
        <v>32614596.632011171</v>
      </c>
      <c r="H296" s="1">
        <v>38247959</v>
      </c>
      <c r="I296" s="1">
        <v>41.011904761904759</v>
      </c>
      <c r="J296" s="2">
        <v>0.27407895195460691</v>
      </c>
      <c r="K296" s="1">
        <v>3893528</v>
      </c>
      <c r="L296" s="1">
        <v>3808442</v>
      </c>
      <c r="M296" s="1">
        <v>12130401.895219641</v>
      </c>
      <c r="N296" s="1">
        <v>89867.377156686489</v>
      </c>
      <c r="O296" s="7">
        <v>0.46603259433962002</v>
      </c>
      <c r="P296" s="4">
        <v>2.3391780324537761</v>
      </c>
      <c r="Q296" s="1">
        <f>Scenario[[#This Row],[Electricity GHG 
kg CO2e]]+(Scenario[[#This Row],[Non-Electric GHG 
kg CO2e]]*(1-Q$3))+((Scenario[[#This Row],[Non-Electric Vehicle Miles]]*Q$3)*Scenario[[#This Row],[Typical kWh per Vehicle Mile]]*(Scenario[[#This Row],[eGRID Subregion Electricity Emissions Rate 
kg CO2 per kWh]]))</f>
        <v>10225596.071437322</v>
      </c>
      <c r="R296" s="1">
        <f>((Scenario[[#This Row],[Electricity GHG 
kg CO2e]])*(1-R$3))+(Scenario[[#This Row],[Non-Electric GHG 
kg CO2e]]*(1-Q$3))+(((Scenario[[#This Row],[Non-Electric Vehicle Miles]]*Q$3)*Scenario[[#This Row],[Typical kWh per Vehicle Mile]]*(Scenario[[#This Row],[eGRID Subregion Electricity Emissions Rate 
kg CO2 per kWh]]))*(1-R$3))</f>
        <v>9943647.4089316744</v>
      </c>
      <c r="S2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11134534.926987842</v>
      </c>
      <c r="T296" s="1">
        <f>Scenario[[#This Row],[Transportation Efficiency Emissions Savings 
kg CO2e]]*(1+S$3)</f>
        <v>8000811.9671644531</v>
      </c>
      <c r="U296" s="1">
        <f>Scenario[[#This Row],[Land Use Efficiency Emissions Savings 
kg CO2e]]*(1+S$3)</f>
        <v>40768245.790013961</v>
      </c>
    </row>
    <row r="297" spans="1:21" x14ac:dyDescent="0.25">
      <c r="A297" t="s">
        <v>403</v>
      </c>
      <c r="B297" t="s">
        <v>404</v>
      </c>
      <c r="C297" t="s">
        <v>50</v>
      </c>
      <c r="D297" t="s">
        <v>1730</v>
      </c>
      <c r="E297" s="1">
        <v>1389387.4969491665</v>
      </c>
      <c r="F297" s="1">
        <v>123924.35964718308</v>
      </c>
      <c r="G297" s="1">
        <v>631751.63030183769</v>
      </c>
      <c r="H297" s="1">
        <v>740527</v>
      </c>
      <c r="I297" s="1">
        <v>13.833333333333334</v>
      </c>
      <c r="J297" s="2">
        <v>7.7273730531334309E-2</v>
      </c>
      <c r="K297" s="1">
        <v>206729</v>
      </c>
      <c r="L297" s="1">
        <v>206729</v>
      </c>
      <c r="M297" s="1">
        <v>1389387.4969491665</v>
      </c>
      <c r="N297" s="1">
        <v>0</v>
      </c>
      <c r="O297" s="7">
        <v>0.22613756887876005</v>
      </c>
      <c r="P297" s="4">
        <v>1.0539153772593934</v>
      </c>
      <c r="Q297" s="1">
        <f>Scenario[[#This Row],[Electricity GHG 
kg CO2e]]+(Scenario[[#This Row],[Non-Electric GHG 
kg CO2e]]*(1-Q$3))+((Scenario[[#This Row],[Non-Electric Vehicle Miles]]*Q$3)*Scenario[[#This Row],[Typical kWh per Vehicle Mile]]*(Scenario[[#This Row],[eGRID Subregion Electricity Emissions Rate 
kg CO2 per kWh]]))</f>
        <v>1054358.0461817768</v>
      </c>
      <c r="R297" s="1">
        <f>((Scenario[[#This Row],[Electricity GHG 
kg CO2e]])*(1-R$3))+(Scenario[[#This Row],[Non-Electric GHG 
kg CO2e]]*(1-Q$3))+(((Scenario[[#This Row],[Non-Electric Vehicle Miles]]*Q$3)*Scenario[[#This Row],[Typical kWh per Vehicle Mile]]*(Scenario[[#This Row],[eGRID Subregion Electricity Emissions Rate 
kg CO2 per kWh]]))*(1-R$3))</f>
        <v>1051278.6903143013</v>
      </c>
      <c r="S2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1187391.9759344975</v>
      </c>
      <c r="T297" s="1">
        <f>Scenario[[#This Row],[Transportation Efficiency Emissions Savings 
kg CO2e]]*(1+S$3)</f>
        <v>154905.44955897884</v>
      </c>
      <c r="U297" s="1">
        <f>Scenario[[#This Row],[Land Use Efficiency Emissions Savings 
kg CO2e]]*(1+S$3)</f>
        <v>789689.53787729715</v>
      </c>
    </row>
    <row r="298" spans="1:21" x14ac:dyDescent="0.25">
      <c r="A298" t="s">
        <v>403</v>
      </c>
      <c r="B298" t="s">
        <v>404</v>
      </c>
      <c r="C298" t="s">
        <v>50</v>
      </c>
      <c r="D298" t="s">
        <v>38</v>
      </c>
      <c r="E298" s="1">
        <v>7151666.1472691996</v>
      </c>
      <c r="F298" s="1">
        <v>2651997.7298439322</v>
      </c>
      <c r="G298" s="1">
        <v>13519568.663946375</v>
      </c>
      <c r="H298" s="1">
        <v>15847376</v>
      </c>
      <c r="I298" s="1">
        <v>36</v>
      </c>
      <c r="J298" s="2">
        <v>0.2135767147146943</v>
      </c>
      <c r="K298" s="1">
        <v>2333628</v>
      </c>
      <c r="L298" s="1">
        <v>2333628</v>
      </c>
      <c r="M298" s="1">
        <v>7151666.1472691996</v>
      </c>
      <c r="N298" s="1">
        <v>0</v>
      </c>
      <c r="O298" s="7">
        <v>0.22613756887876005</v>
      </c>
      <c r="P298" s="4">
        <v>2.3391780324537761</v>
      </c>
      <c r="Q298" s="1">
        <f>Scenario[[#This Row],[Electricity GHG 
kg CO2e]]+(Scenario[[#This Row],[Non-Electric GHG 
kg CO2e]]*(1-Q$3))+((Scenario[[#This Row],[Non-Electric Vehicle Miles]]*Q$3)*Scenario[[#This Row],[Typical kWh per Vehicle Mile]]*(Scenario[[#This Row],[eGRID Subregion Electricity Emissions Rate 
kg CO2 per kWh]]))</f>
        <v>5672357.9311893526</v>
      </c>
      <c r="R298" s="1">
        <f>((Scenario[[#This Row],[Electricity GHG 
kg CO2e]])*(1-R$3))+(Scenario[[#This Row],[Non-Electric GHG 
kg CO2e]]*(1-Q$3))+(((Scenario[[#This Row],[Non-Electric Vehicle Miles]]*Q$3)*Scenario[[#This Row],[Typical kWh per Vehicle Mile]]*(Scenario[[#This Row],[eGRID Subregion Electricity Emissions Rate 
kg CO2 per kWh]]))*(1-R$3))</f>
        <v>5595205.8510049898</v>
      </c>
      <c r="S2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6122932.8430431625</v>
      </c>
      <c r="T298" s="1">
        <f>Scenario[[#This Row],[Transportation Efficiency Emissions Savings 
kg CO2e]]*(1+S$3)</f>
        <v>3314997.1623049155</v>
      </c>
      <c r="U298" s="1">
        <f>Scenario[[#This Row],[Land Use Efficiency Emissions Savings 
kg CO2e]]*(1+S$3)</f>
        <v>16899460.829932969</v>
      </c>
    </row>
    <row r="299" spans="1:21" x14ac:dyDescent="0.25">
      <c r="A299" t="s">
        <v>602</v>
      </c>
      <c r="B299" t="s">
        <v>603</v>
      </c>
      <c r="C299" t="s">
        <v>50</v>
      </c>
      <c r="D299" t="s">
        <v>1730</v>
      </c>
      <c r="E299" s="1">
        <v>1033861.8895099999</v>
      </c>
      <c r="F299" s="1">
        <v>53144.124242810765</v>
      </c>
      <c r="G299" s="1">
        <v>272598.53291956888</v>
      </c>
      <c r="H299" s="1">
        <v>317570</v>
      </c>
      <c r="I299" s="1">
        <v>15.54</v>
      </c>
      <c r="J299" s="2">
        <v>5.5554301850346433E-2</v>
      </c>
      <c r="K299" s="1">
        <v>1338732</v>
      </c>
      <c r="L299" s="1">
        <v>1338732</v>
      </c>
      <c r="M299" s="1">
        <v>1033861.8895099999</v>
      </c>
      <c r="N299" s="1">
        <v>0</v>
      </c>
      <c r="O299" s="7">
        <v>0.22613756887876005</v>
      </c>
      <c r="P299" s="4">
        <v>1.0539153772593934</v>
      </c>
      <c r="Q299" s="1">
        <f>Scenario[[#This Row],[Electricity GHG 
kg CO2e]]+(Scenario[[#This Row],[Non-Electric GHG 
kg CO2e]]*(1-Q$3))+((Scenario[[#This Row],[Non-Electric Vehicle Miles]]*Q$3)*Scenario[[#This Row],[Typical kWh per Vehicle Mile]]*(Scenario[[#This Row],[eGRID Subregion Electricity Emissions Rate 
kg CO2 per kWh]]))</f>
        <v>855161.37007431639</v>
      </c>
      <c r="R299" s="1">
        <f>((Scenario[[#This Row],[Electricity GHG 
kg CO2e]])*(1-R$3))+(Scenario[[#This Row],[Non-Electric GHG 
kg CO2e]]*(1-Q$3))+(((Scenario[[#This Row],[Non-Electric Vehicle Miles]]*Q$3)*Scenario[[#This Row],[Typical kWh per Vehicle Mile]]*(Scenario[[#This Row],[eGRID Subregion Electricity Emissions Rate 
kg CO2 per kWh]]))*(1-R$3))</f>
        <v>835220.13183886232</v>
      </c>
      <c r="S2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841594.92015850602</v>
      </c>
      <c r="T299" s="1">
        <f>Scenario[[#This Row],[Transportation Efficiency Emissions Savings 
kg CO2e]]*(1+S$3)</f>
        <v>66430.155303513457</v>
      </c>
      <c r="U299" s="1">
        <f>Scenario[[#This Row],[Land Use Efficiency Emissions Savings 
kg CO2e]]*(1+S$3)</f>
        <v>340748.16614946112</v>
      </c>
    </row>
    <row r="300" spans="1:21" x14ac:dyDescent="0.25">
      <c r="A300" t="s">
        <v>602</v>
      </c>
      <c r="B300" t="s">
        <v>603</v>
      </c>
      <c r="C300" t="s">
        <v>50</v>
      </c>
      <c r="D300" t="s">
        <v>38</v>
      </c>
      <c r="E300" s="1">
        <v>3981392.8621399002</v>
      </c>
      <c r="F300" s="1">
        <v>868086.35144788574</v>
      </c>
      <c r="G300" s="1">
        <v>4452779.4788942644</v>
      </c>
      <c r="H300" s="1">
        <v>5187369</v>
      </c>
      <c r="I300" s="1">
        <v>33.321428571428569</v>
      </c>
      <c r="J300" s="2">
        <v>8.9067420359555269E-2</v>
      </c>
      <c r="K300" s="1">
        <v>1153365</v>
      </c>
      <c r="L300" s="1">
        <v>1153365</v>
      </c>
      <c r="M300" s="1">
        <v>3981392.8621399002</v>
      </c>
      <c r="N300" s="1">
        <v>0</v>
      </c>
      <c r="O300" s="7">
        <v>0.22613756887876005</v>
      </c>
      <c r="P300" s="4">
        <v>2.3391780324537761</v>
      </c>
      <c r="Q300" s="1">
        <f>Scenario[[#This Row],[Electricity GHG 
kg CO2e]]+(Scenario[[#This Row],[Non-Electric GHG 
kg CO2e]]*(1-Q$3))+((Scenario[[#This Row],[Non-Electric Vehicle Miles]]*Q$3)*Scenario[[#This Row],[Typical kWh per Vehicle Mile]]*(Scenario[[#This Row],[eGRID Subregion Electricity Emissions Rate 
kg CO2 per kWh]]))</f>
        <v>3138570.2573052398</v>
      </c>
      <c r="R300" s="1">
        <f>((Scenario[[#This Row],[Electricity GHG 
kg CO2e]])*(1-R$3))+(Scenario[[#This Row],[Non-Electric GHG 
kg CO2e]]*(1-Q$3))+(((Scenario[[#This Row],[Non-Electric Vehicle Miles]]*Q$3)*Scenario[[#This Row],[Typical kWh per Vehicle Mile]]*(Scenario[[#This Row],[eGRID Subregion Electricity Emissions Rate 
kg CO2 per kWh]]))*(1-R$3))</f>
        <v>3100438.8546301611</v>
      </c>
      <c r="S3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3309681.3722801735</v>
      </c>
      <c r="T300" s="1">
        <f>Scenario[[#This Row],[Transportation Efficiency Emissions Savings 
kg CO2e]]*(1+S$3)</f>
        <v>1085107.9393098571</v>
      </c>
      <c r="U300" s="1">
        <f>Scenario[[#This Row],[Land Use Efficiency Emissions Savings 
kg CO2e]]*(1+S$3)</f>
        <v>5565974.3486178303</v>
      </c>
    </row>
    <row r="301" spans="1:21" x14ac:dyDescent="0.25">
      <c r="A301" t="s">
        <v>674</v>
      </c>
      <c r="B301" t="s">
        <v>675</v>
      </c>
      <c r="C301" t="s">
        <v>50</v>
      </c>
      <c r="D301" t="s">
        <v>38</v>
      </c>
      <c r="E301" s="1">
        <v>2922857.0981824035</v>
      </c>
      <c r="F301" s="1">
        <v>1451589.6577624921</v>
      </c>
      <c r="G301" s="1">
        <v>8449789.7769925483</v>
      </c>
      <c r="H301" s="1">
        <v>8674173</v>
      </c>
      <c r="I301" s="1">
        <v>41.422222222222224</v>
      </c>
      <c r="J301" s="2">
        <v>0.25056588321997814</v>
      </c>
      <c r="K301" s="1">
        <v>964260</v>
      </c>
      <c r="L301" s="1">
        <v>964260</v>
      </c>
      <c r="M301" s="1">
        <v>2922857.0981824035</v>
      </c>
      <c r="N301" s="1">
        <v>0</v>
      </c>
      <c r="O301" s="7">
        <v>0.22613756887876005</v>
      </c>
      <c r="P301" s="4">
        <v>2.3391780324537761</v>
      </c>
      <c r="Q301" s="1">
        <f>Scenario[[#This Row],[Electricity GHG 
kg CO2e]]+(Scenario[[#This Row],[Non-Electric GHG 
kg CO2e]]*(1-Q$3))+((Scenario[[#This Row],[Non-Electric Vehicle Miles]]*Q$3)*Scenario[[#This Row],[Typical kWh per Vehicle Mile]]*(Scenario[[#This Row],[eGRID Subregion Electricity Emissions Rate 
kg CO2 per kWh]]))</f>
        <v>2319660.4311364973</v>
      </c>
      <c r="R301" s="1">
        <f>((Scenario[[#This Row],[Electricity GHG 
kg CO2e]])*(1-R$3))+(Scenario[[#This Row],[Non-Electric GHG 
kg CO2e]]*(1-Q$3))+(((Scenario[[#This Row],[Non-Electric Vehicle Miles]]*Q$3)*Scenario[[#This Row],[Typical kWh per Vehicle Mile]]*(Scenario[[#This Row],[eGRID Subregion Electricity Emissions Rate 
kg CO2 per kWh]]))*(1-R$3))</f>
        <v>2287781.0292615737</v>
      </c>
      <c r="S3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2536200.1341671944</v>
      </c>
      <c r="T301" s="1">
        <f>Scenario[[#This Row],[Transportation Efficiency Emissions Savings 
kg CO2e]]*(1+S$3)</f>
        <v>1814487.0722031151</v>
      </c>
      <c r="U301" s="1">
        <f>Scenario[[#This Row],[Land Use Efficiency Emissions Savings 
kg CO2e]]*(1+S$3)</f>
        <v>10562237.221240684</v>
      </c>
    </row>
    <row r="302" spans="1:21" x14ac:dyDescent="0.25">
      <c r="A302" t="s">
        <v>2081</v>
      </c>
      <c r="B302" t="s">
        <v>675</v>
      </c>
      <c r="C302" t="s">
        <v>50</v>
      </c>
      <c r="D302" t="s">
        <v>1730</v>
      </c>
      <c r="E302" s="1">
        <v>1276.9690424999999</v>
      </c>
      <c r="F302" s="1">
        <v>0</v>
      </c>
      <c r="G302" s="1">
        <v>0</v>
      </c>
      <c r="H302" s="1">
        <f>Scenario[[#This Row],[Average Seating Capacity]]*Scenario[[#This Row],[Total Transit Vehicle Miles]]*0.21</f>
        <v>28719.599999999999</v>
      </c>
      <c r="I302" s="1">
        <v>20</v>
      </c>
      <c r="J302" s="2" t="s">
        <v>552</v>
      </c>
      <c r="K302" s="1">
        <v>6838</v>
      </c>
      <c r="L302" s="1">
        <v>6838</v>
      </c>
      <c r="M302" s="1">
        <v>1276.9690424999999</v>
      </c>
      <c r="N302" s="1">
        <v>0</v>
      </c>
      <c r="O302" s="7">
        <v>0.22613756887876005</v>
      </c>
      <c r="P302" s="4">
        <v>1.0539153772593934</v>
      </c>
      <c r="Q302" s="1">
        <f>Scenario[[#This Row],[Electricity GHG 
kg CO2e]]+(Scenario[[#This Row],[Non-Electric GHG 
kg CO2e]]*(1-Q$3))+((Scenario[[#This Row],[Non-Electric Vehicle Miles]]*Q$3)*Scenario[[#This Row],[Typical kWh per Vehicle Mile]]*(Scenario[[#This Row],[eGRID Subregion Electricity Emissions Rate 
kg CO2 per kWh]]))</f>
        <v>1365.1516796261117</v>
      </c>
      <c r="R302" s="1">
        <f>((Scenario[[#This Row],[Electricity GHG 
kg CO2e]])*(1-R$3))+(Scenario[[#This Row],[Non-Electric GHG 
kg CO2e]]*(1-Q$3))+(((Scenario[[#This Row],[Non-Electric Vehicle Miles]]*Q$3)*Scenario[[#This Row],[Typical kWh per Vehicle Mile]]*(Scenario[[#This Row],[eGRID Subregion Electricity Emissions Rate 
kg CO2 per kWh]]))*(1-R$3))</f>
        <v>1263.2954551883338</v>
      </c>
      <c r="S3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1395.9414779831088</v>
      </c>
      <c r="T302" s="1">
        <f>Scenario[[#This Row],[Transportation Efficiency Emissions Savings 
kg CO2e]]*(1+S$3)</f>
        <v>0</v>
      </c>
      <c r="U302" s="1">
        <f>Scenario[[#This Row],[Land Use Efficiency Emissions Savings 
kg CO2e]]*(1+S$3)</f>
        <v>0</v>
      </c>
    </row>
    <row r="303" spans="1:21" x14ac:dyDescent="0.25">
      <c r="A303" t="s">
        <v>434</v>
      </c>
      <c r="B303" t="s">
        <v>435</v>
      </c>
      <c r="C303" t="s">
        <v>50</v>
      </c>
      <c r="D303" t="s">
        <v>1730</v>
      </c>
      <c r="E303" s="1">
        <v>354984.70484499994</v>
      </c>
      <c r="F303" s="1">
        <v>18073.888750814913</v>
      </c>
      <c r="G303" s="1">
        <v>90035.827421164213</v>
      </c>
      <c r="H303" s="1">
        <v>108003</v>
      </c>
      <c r="I303" s="1">
        <v>17</v>
      </c>
      <c r="J303" s="2">
        <v>3.0305470658946093E-2</v>
      </c>
      <c r="K303" s="1">
        <v>275562</v>
      </c>
      <c r="L303" s="1">
        <v>275562</v>
      </c>
      <c r="M303" s="1">
        <v>354984.70484499994</v>
      </c>
      <c r="N303" s="1">
        <v>0</v>
      </c>
      <c r="O303" s="7">
        <v>0.22613756887876005</v>
      </c>
      <c r="P303" s="4">
        <v>1.0539153772593934</v>
      </c>
      <c r="Q303" s="1">
        <f>Scenario[[#This Row],[Electricity GHG 
kg CO2e]]+(Scenario[[#This Row],[Non-Electric GHG 
kg CO2e]]*(1-Q$3))+((Scenario[[#This Row],[Non-Electric Vehicle Miles]]*Q$3)*Scenario[[#This Row],[Typical kWh per Vehicle Mile]]*(Scenario[[#This Row],[eGRID Subregion Electricity Emissions Rate 
kg CO2 per kWh]]))</f>
        <v>282657.1919379459</v>
      </c>
      <c r="R303" s="1">
        <f>((Scenario[[#This Row],[Electricity GHG 
kg CO2e]])*(1-R$3))+(Scenario[[#This Row],[Non-Electric GHG 
kg CO2e]]*(1-Q$3))+(((Scenario[[#This Row],[Non-Electric Vehicle Miles]]*Q$3)*Scenario[[#This Row],[Typical kWh per Vehicle Mile]]*(Scenario[[#This Row],[eGRID Subregion Electricity Emissions Rate 
kg CO2 per kWh]]))*(1-R$3))</f>
        <v>278552.52611189691</v>
      </c>
      <c r="S3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281763.55841909873</v>
      </c>
      <c r="T303" s="1">
        <f>Scenario[[#This Row],[Transportation Efficiency Emissions Savings 
kg CO2e]]*(1+S$3)</f>
        <v>22592.360938518643</v>
      </c>
      <c r="U303" s="1">
        <f>Scenario[[#This Row],[Land Use Efficiency Emissions Savings 
kg CO2e]]*(1+S$3)</f>
        <v>112544.78427645526</v>
      </c>
    </row>
    <row r="304" spans="1:21" x14ac:dyDescent="0.25">
      <c r="A304" t="s">
        <v>434</v>
      </c>
      <c r="B304" t="s">
        <v>435</v>
      </c>
      <c r="C304" t="s">
        <v>50</v>
      </c>
      <c r="D304" t="s">
        <v>38</v>
      </c>
      <c r="E304" s="1">
        <v>5589750.3471323997</v>
      </c>
      <c r="F304" s="1">
        <v>2317403.7828698261</v>
      </c>
      <c r="G304" s="1">
        <v>11544243.186193854</v>
      </c>
      <c r="H304" s="1">
        <v>13847964</v>
      </c>
      <c r="I304" s="1">
        <v>56.46875</v>
      </c>
      <c r="J304" s="2">
        <v>0.15559381496151972</v>
      </c>
      <c r="K304" s="1">
        <v>2096768</v>
      </c>
      <c r="L304" s="1">
        <v>2096768</v>
      </c>
      <c r="M304" s="1">
        <v>5589750.3471323997</v>
      </c>
      <c r="N304" s="1">
        <v>0</v>
      </c>
      <c r="O304" s="7">
        <v>0.22613756887876005</v>
      </c>
      <c r="P304" s="4">
        <v>2.3391780324537761</v>
      </c>
      <c r="Q304" s="1">
        <f>Scenario[[#This Row],[Electricity GHG 
kg CO2e]]+(Scenario[[#This Row],[Non-Electric GHG 
kg CO2e]]*(1-Q$3))+((Scenario[[#This Row],[Non-Electric Vehicle Miles]]*Q$3)*Scenario[[#This Row],[Typical kWh per Vehicle Mile]]*(Scenario[[#This Row],[eGRID Subregion Electricity Emissions Rate 
kg CO2 per kWh]]))</f>
        <v>4469597.7652669773</v>
      </c>
      <c r="R304" s="1">
        <f>((Scenario[[#This Row],[Electricity GHG 
kg CO2e]])*(1-R$3))+(Scenario[[#This Row],[Non-Electric GHG 
kg CO2e]]*(1-Q$3))+(((Scenario[[#This Row],[Non-Electric Vehicle Miles]]*Q$3)*Scenario[[#This Row],[Typical kWh per Vehicle Mile]]*(Scenario[[#This Row],[eGRID Subregion Electricity Emissions Rate 
kg CO2 per kWh]]))*(1-R$3))</f>
        <v>4400276.5140375579</v>
      </c>
      <c r="S3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4657598.7665734617</v>
      </c>
      <c r="T304" s="1">
        <f>Scenario[[#This Row],[Transportation Efficiency Emissions Savings 
kg CO2e]]*(1+S$3)</f>
        <v>2896754.7285872828</v>
      </c>
      <c r="U304" s="1">
        <f>Scenario[[#This Row],[Land Use Efficiency Emissions Savings 
kg CO2e]]*(1+S$3)</f>
        <v>14430303.982742317</v>
      </c>
    </row>
    <row r="305" spans="1:21" x14ac:dyDescent="0.25">
      <c r="A305" t="s">
        <v>389</v>
      </c>
      <c r="B305" t="s">
        <v>390</v>
      </c>
      <c r="C305" t="s">
        <v>50</v>
      </c>
      <c r="D305" t="s">
        <v>38</v>
      </c>
      <c r="E305" s="1">
        <v>10525551.445521386</v>
      </c>
      <c r="F305" s="1">
        <v>2054787.9352083025</v>
      </c>
      <c r="G305" s="1">
        <v>10487579.166859968</v>
      </c>
      <c r="H305" s="1">
        <v>12278667</v>
      </c>
      <c r="I305" s="1">
        <v>38.542372881355931</v>
      </c>
      <c r="J305" s="2">
        <v>9.0291071352935515E-2</v>
      </c>
      <c r="K305" s="1">
        <v>2501782</v>
      </c>
      <c r="L305" s="1">
        <v>2501782</v>
      </c>
      <c r="M305" s="1">
        <v>10525551.445521386</v>
      </c>
      <c r="N305" s="1">
        <v>0</v>
      </c>
      <c r="O305" s="7">
        <v>0.22613756887876005</v>
      </c>
      <c r="P305" s="4">
        <v>2.3391780324537761</v>
      </c>
      <c r="Q305" s="1">
        <f>Scenario[[#This Row],[Electricity GHG 
kg CO2e]]+(Scenario[[#This Row],[Non-Electric GHG 
kg CO2e]]*(1-Q$3))+((Scenario[[#This Row],[Non-Electric Vehicle Miles]]*Q$3)*Scenario[[#This Row],[Typical kWh per Vehicle Mile]]*(Scenario[[#This Row],[eGRID Subregion Electricity Emissions Rate 
kg CO2 per kWh]]))</f>
        <v>8225009.2638599966</v>
      </c>
      <c r="R305" s="1">
        <f>((Scenario[[#This Row],[Electricity GHG 
kg CO2e]])*(1-R$3))+(Scenario[[#This Row],[Non-Electric GHG 
kg CO2e]]*(1-Q$3))+(((Scenario[[#This Row],[Non-Electric Vehicle Miles]]*Q$3)*Scenario[[#This Row],[Typical kWh per Vehicle Mile]]*(Scenario[[#This Row],[eGRID Subregion Electricity Emissions Rate 
kg CO2 per kWh]]))*(1-R$3))</f>
        <v>8142297.8439302575</v>
      </c>
      <c r="S3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8660716.1136800889</v>
      </c>
      <c r="T305" s="1">
        <f>Scenario[[#This Row],[Transportation Efficiency Emissions Savings 
kg CO2e]]*(1+S$3)</f>
        <v>2568484.919010378</v>
      </c>
      <c r="U305" s="1">
        <f>Scenario[[#This Row],[Land Use Efficiency Emissions Savings 
kg CO2e]]*(1+S$3)</f>
        <v>13109473.95857496</v>
      </c>
    </row>
    <row r="306" spans="1:21" x14ac:dyDescent="0.25">
      <c r="A306" t="s">
        <v>389</v>
      </c>
      <c r="B306" t="s">
        <v>390</v>
      </c>
      <c r="C306" t="s">
        <v>50</v>
      </c>
      <c r="D306" t="s">
        <v>1730</v>
      </c>
      <c r="E306" s="1">
        <v>6227887.7049866514</v>
      </c>
      <c r="F306" s="1">
        <v>5311845.6686755847</v>
      </c>
      <c r="G306" s="1">
        <v>27111509.1819585</v>
      </c>
      <c r="H306" s="1">
        <v>31741662</v>
      </c>
      <c r="I306" s="1">
        <v>9.5446985446985444</v>
      </c>
      <c r="J306" s="2">
        <v>0.51166214677144972</v>
      </c>
      <c r="K306" s="1">
        <v>4408790</v>
      </c>
      <c r="L306" s="1">
        <v>4408790</v>
      </c>
      <c r="M306" s="1">
        <v>6227887.7049866514</v>
      </c>
      <c r="N306" s="1">
        <v>0</v>
      </c>
      <c r="O306" s="7">
        <v>0.22613756887876005</v>
      </c>
      <c r="P306" s="4">
        <v>1.0539153772593934</v>
      </c>
      <c r="Q306" s="1">
        <f>Scenario[[#This Row],[Electricity GHG 
kg CO2e]]+(Scenario[[#This Row],[Non-Electric GHG 
kg CO2e]]*(1-Q$3))+((Scenario[[#This Row],[Non-Electric Vehicle Miles]]*Q$3)*Scenario[[#This Row],[Typical kWh per Vehicle Mile]]*(Scenario[[#This Row],[eGRID Subregion Electricity Emissions Rate 
kg CO2 per kWh]]))</f>
        <v>4933602.3559491327</v>
      </c>
      <c r="R306" s="1">
        <f>((Scenario[[#This Row],[Electricity GHG 
kg CO2e]])*(1-R$3))+(Scenario[[#This Row],[Non-Electric GHG 
kg CO2e]]*(1-Q$3))+(((Scenario[[#This Row],[Non-Electric Vehicle Miles]]*Q$3)*Scenario[[#This Row],[Typical kWh per Vehicle Mile]]*(Scenario[[#This Row],[eGRID Subregion Electricity Emissions Rate 
kg CO2 per kWh]]))*(1-R$3))</f>
        <v>4867930.7116468465</v>
      </c>
      <c r="S3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6703887.3751627468</v>
      </c>
      <c r="T306" s="1">
        <f>Scenario[[#This Row],[Transportation Efficiency Emissions Savings 
kg CO2e]]*(1+S$3)</f>
        <v>6639807.0858444814</v>
      </c>
      <c r="U306" s="1">
        <f>Scenario[[#This Row],[Land Use Efficiency Emissions Savings 
kg CO2e]]*(1+S$3)</f>
        <v>33889386.477448128</v>
      </c>
    </row>
    <row r="307" spans="1:21" x14ac:dyDescent="0.25">
      <c r="A307" t="s">
        <v>492</v>
      </c>
      <c r="B307" t="s">
        <v>493</v>
      </c>
      <c r="C307" t="s">
        <v>50</v>
      </c>
      <c r="D307" t="s">
        <v>1730</v>
      </c>
      <c r="E307" s="1">
        <v>411635.31247499993</v>
      </c>
      <c r="F307" s="1">
        <v>59048.933966360149</v>
      </c>
      <c r="G307" s="1">
        <v>295490.41989808599</v>
      </c>
      <c r="H307" s="1">
        <v>352855</v>
      </c>
      <c r="I307" s="1">
        <v>10.833333333333334</v>
      </c>
      <c r="J307" s="2">
        <v>0.15404333466970027</v>
      </c>
      <c r="K307" s="1">
        <v>241182</v>
      </c>
      <c r="L307" s="1">
        <v>241182</v>
      </c>
      <c r="M307" s="1">
        <v>411635.31247499993</v>
      </c>
      <c r="N307" s="1">
        <v>0</v>
      </c>
      <c r="O307" s="7">
        <v>0.22613756887876005</v>
      </c>
      <c r="P307" s="4">
        <v>1.0539153772593934</v>
      </c>
      <c r="Q307" s="1">
        <f>Scenario[[#This Row],[Electricity GHG 
kg CO2e]]+(Scenario[[#This Row],[Non-Electric GHG 
kg CO2e]]*(1-Q$3))+((Scenario[[#This Row],[Non-Electric Vehicle Miles]]*Q$3)*Scenario[[#This Row],[Typical kWh per Vehicle Mile]]*(Scenario[[#This Row],[eGRID Subregion Electricity Emissions Rate 
kg CO2 per kWh]]))</f>
        <v>323096.70250328246</v>
      </c>
      <c r="R307" s="1">
        <f>((Scenario[[#This Row],[Electricity GHG 
kg CO2e]])*(1-R$3))+(Scenario[[#This Row],[Non-Electric GHG 
kg CO2e]]*(1-Q$3))+(((Scenario[[#This Row],[Non-Electric Vehicle Miles]]*Q$3)*Scenario[[#This Row],[Typical kWh per Vehicle Mile]]*(Scenario[[#This Row],[eGRID Subregion Electricity Emissions Rate 
kg CO2 per kWh]]))*(1-R$3))</f>
        <v>319504.14796652435</v>
      </c>
      <c r="S3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341078.40171502985</v>
      </c>
      <c r="T307" s="1">
        <f>Scenario[[#This Row],[Transportation Efficiency Emissions Savings 
kg CO2e]]*(1+S$3)</f>
        <v>73811.167457950185</v>
      </c>
      <c r="U307" s="1">
        <f>Scenario[[#This Row],[Land Use Efficiency Emissions Savings 
kg CO2e]]*(1+S$3)</f>
        <v>369363.02487260749</v>
      </c>
    </row>
    <row r="308" spans="1:21" x14ac:dyDescent="0.25">
      <c r="A308" t="s">
        <v>492</v>
      </c>
      <c r="B308" t="s">
        <v>493</v>
      </c>
      <c r="C308" t="s">
        <v>50</v>
      </c>
      <c r="D308" t="s">
        <v>38</v>
      </c>
      <c r="E308" s="1">
        <v>5264826.8965739012</v>
      </c>
      <c r="F308" s="1">
        <v>2410026.208154527</v>
      </c>
      <c r="G308" s="1">
        <v>12060161.096535211</v>
      </c>
      <c r="H308" s="1">
        <v>14401442</v>
      </c>
      <c r="I308" s="1">
        <v>40.152173913043477</v>
      </c>
      <c r="J308" s="2">
        <v>0.21772134962220432</v>
      </c>
      <c r="K308" s="1">
        <v>1791919</v>
      </c>
      <c r="L308" s="1">
        <v>1791919</v>
      </c>
      <c r="M308" s="1">
        <v>5264826.8965739012</v>
      </c>
      <c r="N308" s="1">
        <v>0</v>
      </c>
      <c r="O308" s="7">
        <v>0.22613756887876005</v>
      </c>
      <c r="P308" s="4">
        <v>2.3391780324537761</v>
      </c>
      <c r="Q308" s="1">
        <f>Scenario[[#This Row],[Electricity GHG 
kg CO2e]]+(Scenario[[#This Row],[Non-Electric GHG 
kg CO2e]]*(1-Q$3))+((Scenario[[#This Row],[Non-Electric Vehicle Miles]]*Q$3)*Scenario[[#This Row],[Typical kWh per Vehicle Mile]]*(Scenario[[#This Row],[eGRID Subregion Electricity Emissions Rate 
kg CO2 per kWh]]))</f>
        <v>4185590.7236440456</v>
      </c>
      <c r="R308" s="1">
        <f>((Scenario[[#This Row],[Electricity GHG 
kg CO2e]])*(1-R$3))+(Scenario[[#This Row],[Non-Electric GHG 
kg CO2e]]*(1-Q$3))+(((Scenario[[#This Row],[Non-Electric Vehicle Miles]]*Q$3)*Scenario[[#This Row],[Typical kWh per Vehicle Mile]]*(Scenario[[#This Row],[eGRID Subregion Electricity Emissions Rate 
kg CO2 per kWh]]))*(1-R$3))</f>
        <v>4126348.0858406406</v>
      </c>
      <c r="S3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4539314.1901141601</v>
      </c>
      <c r="T308" s="1">
        <f>Scenario[[#This Row],[Transportation Efficiency Emissions Savings 
kg CO2e]]*(1+S$3)</f>
        <v>3012532.7601931589</v>
      </c>
      <c r="U308" s="1">
        <f>Scenario[[#This Row],[Land Use Efficiency Emissions Savings 
kg CO2e]]*(1+S$3)</f>
        <v>15075201.370669015</v>
      </c>
    </row>
    <row r="309" spans="1:21" x14ac:dyDescent="0.25">
      <c r="A309" t="s">
        <v>395</v>
      </c>
      <c r="B309" t="s">
        <v>396</v>
      </c>
      <c r="C309" t="s">
        <v>50</v>
      </c>
      <c r="D309" t="s">
        <v>1730</v>
      </c>
      <c r="E309" s="1">
        <v>457058.13832659996</v>
      </c>
      <c r="F309" s="1">
        <v>54123.768741086467</v>
      </c>
      <c r="G309" s="1">
        <v>271895.92452115449</v>
      </c>
      <c r="H309" s="1">
        <v>323424</v>
      </c>
      <c r="I309" s="1">
        <v>15.272727272727273</v>
      </c>
      <c r="J309" s="2">
        <v>7.0544598628759503E-2</v>
      </c>
      <c r="K309" s="1">
        <v>355832</v>
      </c>
      <c r="L309" s="1">
        <v>355832</v>
      </c>
      <c r="M309" s="1">
        <v>457058.13832659996</v>
      </c>
      <c r="N309" s="1">
        <v>0</v>
      </c>
      <c r="O309" s="7">
        <v>0.22613756887876005</v>
      </c>
      <c r="P309" s="4">
        <v>1.0539153772593934</v>
      </c>
      <c r="Q309" s="1">
        <f>Scenario[[#This Row],[Electricity GHG 
kg CO2e]]+(Scenario[[#This Row],[Non-Electric GHG 
kg CO2e]]*(1-Q$3))+((Scenario[[#This Row],[Non-Electric Vehicle Miles]]*Q$3)*Scenario[[#This Row],[Typical kWh per Vehicle Mile]]*(Scenario[[#This Row],[eGRID Subregion Electricity Emissions Rate 
kg CO2 per kWh]]))</f>
        <v>363994.9515391257</v>
      </c>
      <c r="R309" s="1">
        <f>((Scenario[[#This Row],[Electricity GHG 
kg CO2e]])*(1-R$3))+(Scenario[[#This Row],[Non-Electric GHG 
kg CO2e]]*(1-Q$3))+(((Scenario[[#This Row],[Non-Electric Vehicle Miles]]*Q$3)*Scenario[[#This Row],[Typical kWh per Vehicle Mile]]*(Scenario[[#This Row],[eGRID Subregion Electricity Emissions Rate 
kg CO2 per kWh]]))*(1-R$3))</f>
        <v>358694.61459058174</v>
      </c>
      <c r="S3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369368.08146107307</v>
      </c>
      <c r="T309" s="1">
        <f>Scenario[[#This Row],[Transportation Efficiency Emissions Savings 
kg CO2e]]*(1+S$3)</f>
        <v>67654.710926358079</v>
      </c>
      <c r="U309" s="1">
        <f>Scenario[[#This Row],[Land Use Efficiency Emissions Savings 
kg CO2e]]*(1+S$3)</f>
        <v>339869.90565144311</v>
      </c>
    </row>
    <row r="310" spans="1:21" x14ac:dyDescent="0.25">
      <c r="A310" t="s">
        <v>395</v>
      </c>
      <c r="B310" t="s">
        <v>396</v>
      </c>
      <c r="C310" t="s">
        <v>50</v>
      </c>
      <c r="D310" t="s">
        <v>38</v>
      </c>
      <c r="E310" s="1">
        <v>6316927.1699817348</v>
      </c>
      <c r="F310" s="1">
        <v>2249889.6427290086</v>
      </c>
      <c r="G310" s="1">
        <v>11302535.627309199</v>
      </c>
      <c r="H310" s="1">
        <v>13444524</v>
      </c>
      <c r="I310" s="1">
        <v>39.35</v>
      </c>
      <c r="J310" s="2">
        <v>0.17260253208072368</v>
      </c>
      <c r="K310" s="1">
        <v>2402954</v>
      </c>
      <c r="L310" s="1">
        <v>2402954</v>
      </c>
      <c r="M310" s="1">
        <v>6316927.1699817348</v>
      </c>
      <c r="N310" s="1">
        <v>0</v>
      </c>
      <c r="O310" s="7">
        <v>0.22613756887876005</v>
      </c>
      <c r="P310" s="4">
        <v>2.3391780324537761</v>
      </c>
      <c r="Q310" s="1">
        <f>Scenario[[#This Row],[Electricity GHG 
kg CO2e]]+(Scenario[[#This Row],[Non-Electric GHG 
kg CO2e]]*(1-Q$3))+((Scenario[[#This Row],[Non-Electric Vehicle Miles]]*Q$3)*Scenario[[#This Row],[Typical kWh per Vehicle Mile]]*(Scenario[[#This Row],[eGRID Subregion Electricity Emissions Rate 
kg CO2 per kWh]]))</f>
        <v>5055471.6463472117</v>
      </c>
      <c r="R310" s="1">
        <f>((Scenario[[#This Row],[Electricity GHG 
kg CO2e]])*(1-R$3))+(Scenario[[#This Row],[Non-Electric GHG 
kg CO2e]]*(1-Q$3))+(((Scenario[[#This Row],[Non-Electric Vehicle Miles]]*Q$3)*Scenario[[#This Row],[Typical kWh per Vehicle Mile]]*(Scenario[[#This Row],[eGRID Subregion Electricity Emissions Rate 
kg CO2 per kWh]]))*(1-R$3))</f>
        <v>4976027.5791319842</v>
      </c>
      <c r="S3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5329787.0046498226</v>
      </c>
      <c r="T310" s="1">
        <f>Scenario[[#This Row],[Transportation Efficiency Emissions Savings 
kg CO2e]]*(1+S$3)</f>
        <v>2812362.0534112607</v>
      </c>
      <c r="U310" s="1">
        <f>Scenario[[#This Row],[Land Use Efficiency Emissions Savings 
kg CO2e]]*(1+S$3)</f>
        <v>14128169.5341365</v>
      </c>
    </row>
    <row r="311" spans="1:21" x14ac:dyDescent="0.25">
      <c r="A311" t="s">
        <v>622</v>
      </c>
      <c r="B311" t="s">
        <v>623</v>
      </c>
      <c r="C311" t="s">
        <v>50</v>
      </c>
      <c r="D311" t="s">
        <v>1730</v>
      </c>
      <c r="E311" s="1">
        <v>584170.93916360009</v>
      </c>
      <c r="F311" s="1">
        <v>70942.226500089935</v>
      </c>
      <c r="G311" s="1">
        <v>354959.98548273486</v>
      </c>
      <c r="H311" s="1">
        <v>423925</v>
      </c>
      <c r="I311" s="1">
        <v>16</v>
      </c>
      <c r="J311" s="2">
        <v>8.1932946891872666E-2</v>
      </c>
      <c r="K311" s="1">
        <v>397386</v>
      </c>
      <c r="L311" s="1">
        <v>397386</v>
      </c>
      <c r="M311" s="1">
        <v>584170.93916360009</v>
      </c>
      <c r="N311" s="1">
        <v>0</v>
      </c>
      <c r="O311" s="7">
        <v>0.22613756887876005</v>
      </c>
      <c r="P311" s="4">
        <v>1.0539153772593934</v>
      </c>
      <c r="Q311" s="1">
        <f>Scenario[[#This Row],[Electricity GHG 
kg CO2e]]+(Scenario[[#This Row],[Non-Electric GHG 
kg CO2e]]*(1-Q$3))+((Scenario[[#This Row],[Non-Electric Vehicle Miles]]*Q$3)*Scenario[[#This Row],[Typical kWh per Vehicle Mile]]*(Scenario[[#This Row],[eGRID Subregion Electricity Emissions Rate 
kg CO2 per kWh]]))</f>
        <v>461805.44193013257</v>
      </c>
      <c r="R311" s="1">
        <f>((Scenario[[#This Row],[Electricity GHG 
kg CO2e]])*(1-R$3))+(Scenario[[#This Row],[Non-Electric GHG 
kg CO2e]]*(1-Q$3))+(((Scenario[[#This Row],[Non-Electric Vehicle Miles]]*Q$3)*Scenario[[#This Row],[Typical kWh per Vehicle Mile]]*(Scenario[[#This Row],[eGRID Subregion Electricity Emissions Rate 
kg CO2 per kWh]]))*(1-R$3))</f>
        <v>455886.13254077442</v>
      </c>
      <c r="S3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471084.0075868055</v>
      </c>
      <c r="T311" s="1">
        <f>Scenario[[#This Row],[Transportation Efficiency Emissions Savings 
kg CO2e]]*(1+S$3)</f>
        <v>88677.783125112415</v>
      </c>
      <c r="U311" s="1">
        <f>Scenario[[#This Row],[Land Use Efficiency Emissions Savings 
kg CO2e]]*(1+S$3)</f>
        <v>443699.98185341858</v>
      </c>
    </row>
    <row r="312" spans="1:21" x14ac:dyDescent="0.25">
      <c r="A312" t="s">
        <v>622</v>
      </c>
      <c r="B312" t="s">
        <v>623</v>
      </c>
      <c r="C312" t="s">
        <v>50</v>
      </c>
      <c r="D312" t="s">
        <v>38</v>
      </c>
      <c r="E312" s="1">
        <v>2942889.4359994009</v>
      </c>
      <c r="F312" s="1">
        <v>1283397.2149023141</v>
      </c>
      <c r="G312" s="1">
        <v>6421488.0085520037</v>
      </c>
      <c r="H312" s="1">
        <v>7669116</v>
      </c>
      <c r="I312" s="1">
        <v>37.085714285714289</v>
      </c>
      <c r="J312" s="2">
        <v>0.22922771552636692</v>
      </c>
      <c r="K312" s="1">
        <v>1112288</v>
      </c>
      <c r="L312" s="1">
        <v>1112288</v>
      </c>
      <c r="M312" s="1">
        <v>2942889.4359994009</v>
      </c>
      <c r="N312" s="1">
        <v>0</v>
      </c>
      <c r="O312" s="7">
        <v>0.22613756887876005</v>
      </c>
      <c r="P312" s="4">
        <v>2.3391780324537761</v>
      </c>
      <c r="Q312" s="1">
        <f>Scenario[[#This Row],[Electricity GHG 
kg CO2e]]+(Scenario[[#This Row],[Non-Electric GHG 
kg CO2e]]*(1-Q$3))+((Scenario[[#This Row],[Non-Electric Vehicle Miles]]*Q$3)*Scenario[[#This Row],[Typical kWh per Vehicle Mile]]*(Scenario[[#This Row],[eGRID Subregion Electricity Emissions Rate 
kg CO2 per kWh]]))</f>
        <v>2354260.5005685259</v>
      </c>
      <c r="R312" s="1">
        <f>((Scenario[[#This Row],[Electricity GHG 
kg CO2e]])*(1-R$3))+(Scenario[[#This Row],[Non-Electric GHG 
kg CO2e]]*(1-Q$3))+(((Scenario[[#This Row],[Non-Electric Vehicle Miles]]*Q$3)*Scenario[[#This Row],[Typical kWh per Vehicle Mile]]*(Scenario[[#This Row],[eGRID Subregion Electricity Emissions Rate 
kg CO2 per kWh]]))*(1-R$3))</f>
        <v>2317487.1446762821</v>
      </c>
      <c r="S3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2532918.4162842124</v>
      </c>
      <c r="T312" s="1">
        <f>Scenario[[#This Row],[Transportation Efficiency Emissions Savings 
kg CO2e]]*(1+S$3)</f>
        <v>1604246.5186278927</v>
      </c>
      <c r="U312" s="1">
        <f>Scenario[[#This Row],[Land Use Efficiency Emissions Savings 
kg CO2e]]*(1+S$3)</f>
        <v>8026860.0106900046</v>
      </c>
    </row>
    <row r="313" spans="1:21" x14ac:dyDescent="0.25">
      <c r="A313" t="s">
        <v>393</v>
      </c>
      <c r="B313" t="s">
        <v>394</v>
      </c>
      <c r="C313" t="s">
        <v>72</v>
      </c>
      <c r="D313" t="s">
        <v>1730</v>
      </c>
      <c r="E313" s="1">
        <v>3274852.4019293333</v>
      </c>
      <c r="F313" s="1">
        <v>719024.25373032596</v>
      </c>
      <c r="G313" s="1">
        <v>3599774.8745716698</v>
      </c>
      <c r="H313" s="1">
        <v>4296628</v>
      </c>
      <c r="I313" s="1">
        <v>10.285714285714286</v>
      </c>
      <c r="J313" s="2">
        <v>0.21088657974069397</v>
      </c>
      <c r="K313" s="1">
        <v>1762468</v>
      </c>
      <c r="L313" s="1">
        <v>1762468</v>
      </c>
      <c r="M313" s="1">
        <v>3274852.4019293333</v>
      </c>
      <c r="N313" s="1">
        <v>0</v>
      </c>
      <c r="O313" s="7">
        <v>0.58142785404473007</v>
      </c>
      <c r="P313" s="4">
        <v>1.0539153772593934</v>
      </c>
      <c r="Q313" s="1">
        <f>Scenario[[#This Row],[Electricity GHG 
kg CO2e]]+(Scenario[[#This Row],[Non-Electric GHG 
kg CO2e]]*(1-Q$3))+((Scenario[[#This Row],[Non-Electric Vehicle Miles]]*Q$3)*Scenario[[#This Row],[Typical kWh per Vehicle Mile]]*(Scenario[[#This Row],[eGRID Subregion Electricity Emissions Rate 
kg CO2 per kWh]]))</f>
        <v>2726138.7167921965</v>
      </c>
      <c r="R313" s="1">
        <f>((Scenario[[#This Row],[Electricity GHG 
kg CO2e]])*(1-R$3))+(Scenario[[#This Row],[Non-Electric GHG 
kg CO2e]]*(1-Q$3))+(((Scenario[[#This Row],[Non-Electric Vehicle Miles]]*Q$3)*Scenario[[#This Row],[Typical kWh per Vehicle Mile]]*(Scenario[[#This Row],[eGRID Subregion Electricity Emissions Rate 
kg CO2 per kWh]]))*(1-R$3))</f>
        <v>2658638.8629558971</v>
      </c>
      <c r="S3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2973704.769523859</v>
      </c>
      <c r="T313" s="1">
        <f>Scenario[[#This Row],[Transportation Efficiency Emissions Savings 
kg CO2e]]*(1+S$3)</f>
        <v>898780.31716290745</v>
      </c>
      <c r="U313" s="1">
        <f>Scenario[[#This Row],[Land Use Efficiency Emissions Savings 
kg CO2e]]*(1+S$3)</f>
        <v>4499718.5932145873</v>
      </c>
    </row>
    <row r="314" spans="1:21" x14ac:dyDescent="0.25">
      <c r="A314" t="s">
        <v>393</v>
      </c>
      <c r="B314" t="s">
        <v>394</v>
      </c>
      <c r="C314" t="s">
        <v>72</v>
      </c>
      <c r="D314" t="s">
        <v>38</v>
      </c>
      <c r="E314" s="1">
        <v>6421908.6798758004</v>
      </c>
      <c r="F314" s="1">
        <v>1770968.3233174444</v>
      </c>
      <c r="G314" s="1">
        <v>8866303.5229566377</v>
      </c>
      <c r="H314" s="1">
        <v>10582664</v>
      </c>
      <c r="I314" s="1">
        <v>33.887096774193552</v>
      </c>
      <c r="J314" s="2">
        <v>0.1363056179142994</v>
      </c>
      <c r="K314" s="1">
        <v>2471398</v>
      </c>
      <c r="L314" s="1">
        <v>2471398</v>
      </c>
      <c r="M314" s="1">
        <v>6421908.6798758004</v>
      </c>
      <c r="N314" s="1">
        <v>0</v>
      </c>
      <c r="O314" s="7">
        <v>0.58142785404473007</v>
      </c>
      <c r="P314" s="4">
        <v>2.3391780324537761</v>
      </c>
      <c r="Q314" s="1">
        <f>Scenario[[#This Row],[Electricity GHG 
kg CO2e]]+(Scenario[[#This Row],[Non-Electric GHG 
kg CO2e]]*(1-Q$3))+((Scenario[[#This Row],[Non-Electric Vehicle Miles]]*Q$3)*Scenario[[#This Row],[Typical kWh per Vehicle Mile]]*(Scenario[[#This Row],[eGRID Subregion Electricity Emissions Rate 
kg CO2 per kWh]]))</f>
        <v>5656745.9173140638</v>
      </c>
      <c r="R314" s="1">
        <f>((Scenario[[#This Row],[Electricity GHG 
kg CO2e]])*(1-R$3))+(Scenario[[#This Row],[Non-Electric GHG 
kg CO2e]]*(1-Q$3))+(((Scenario[[#This Row],[Non-Electric Vehicle Miles]]*Q$3)*Scenario[[#This Row],[Typical kWh per Vehicle Mile]]*(Scenario[[#This Row],[eGRID Subregion Electricity Emissions Rate 
kg CO2 per kWh]]))*(1-R$3))</f>
        <v>5446667.3154622605</v>
      </c>
      <c r="S3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5790794.3620442674</v>
      </c>
      <c r="T314" s="1">
        <f>Scenario[[#This Row],[Transportation Efficiency Emissions Savings 
kg CO2e]]*(1+S$3)</f>
        <v>2213710.4041468054</v>
      </c>
      <c r="U314" s="1">
        <f>Scenario[[#This Row],[Land Use Efficiency Emissions Savings 
kg CO2e]]*(1+S$3)</f>
        <v>11082879.403695798</v>
      </c>
    </row>
    <row r="315" spans="1:21" x14ac:dyDescent="0.25">
      <c r="A315" t="s">
        <v>499</v>
      </c>
      <c r="B315" t="s">
        <v>500</v>
      </c>
      <c r="C315" t="s">
        <v>72</v>
      </c>
      <c r="D315" t="s">
        <v>1730</v>
      </c>
      <c r="E315" s="1">
        <v>49312.187455174688</v>
      </c>
      <c r="F315" s="1">
        <v>12659.403314923162</v>
      </c>
      <c r="G315" s="1">
        <v>65320.186492222347</v>
      </c>
      <c r="H315" s="1">
        <v>75648</v>
      </c>
      <c r="I315" s="1">
        <v>19.333333333333332</v>
      </c>
      <c r="J315" s="2">
        <v>0.2582213150007851</v>
      </c>
      <c r="K315" s="1">
        <v>88424</v>
      </c>
      <c r="L315" s="1">
        <v>88424</v>
      </c>
      <c r="M315" s="1">
        <v>49312.187455174688</v>
      </c>
      <c r="N315" s="1">
        <v>0</v>
      </c>
      <c r="O315" s="7">
        <v>0.58142785404473007</v>
      </c>
      <c r="P315" s="4">
        <v>1.0539153772593934</v>
      </c>
      <c r="Q315" s="1">
        <f>Scenario[[#This Row],[Electricity GHG 
kg CO2e]]+(Scenario[[#This Row],[Non-Electric GHG 
kg CO2e]]*(1-Q$3))+((Scenario[[#This Row],[Non-Electric Vehicle Miles]]*Q$3)*Scenario[[#This Row],[Typical kWh per Vehicle Mile]]*(Scenario[[#This Row],[eGRID Subregion Electricity Emissions Rate 
kg CO2 per kWh]]))</f>
        <v>50530.161456715119</v>
      </c>
      <c r="R315" s="1">
        <f>((Scenario[[#This Row],[Electricity GHG 
kg CO2e]])*(1-R$3))+(Scenario[[#This Row],[Non-Electric GHG 
kg CO2e]]*(1-Q$3))+(((Scenario[[#This Row],[Non-Electric Vehicle Miles]]*Q$3)*Scenario[[#This Row],[Typical kWh per Vehicle Mile]]*(Scenario[[#This Row],[eGRID Subregion Electricity Emissions Rate 
kg CO2 per kWh]]))*(1-R$3))</f>
        <v>47143.656240381591</v>
      </c>
      <c r="S3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48186.727118491719</v>
      </c>
      <c r="T315" s="1">
        <f>Scenario[[#This Row],[Transportation Efficiency Emissions Savings 
kg CO2e]]*(1+S$3)</f>
        <v>15824.254143653952</v>
      </c>
      <c r="U315" s="1">
        <f>Scenario[[#This Row],[Land Use Efficiency Emissions Savings 
kg CO2e]]*(1+S$3)</f>
        <v>81650.233115277937</v>
      </c>
    </row>
    <row r="316" spans="1:21" x14ac:dyDescent="0.25">
      <c r="A316" t="s">
        <v>499</v>
      </c>
      <c r="B316" t="s">
        <v>500</v>
      </c>
      <c r="C316" t="s">
        <v>72</v>
      </c>
      <c r="D316" t="s">
        <v>38</v>
      </c>
      <c r="E316" s="1">
        <v>5008361.7545779515</v>
      </c>
      <c r="F316" s="1">
        <v>2167451.4035105128</v>
      </c>
      <c r="G316" s="1">
        <v>11183649.526612394</v>
      </c>
      <c r="H316" s="1">
        <v>12951903</v>
      </c>
      <c r="I316" s="1">
        <v>36.607843137254903</v>
      </c>
      <c r="J316" s="2">
        <v>0.21323827080709165</v>
      </c>
      <c r="K316" s="1">
        <v>1758382</v>
      </c>
      <c r="L316" s="1">
        <v>1758382</v>
      </c>
      <c r="M316" s="1">
        <v>5008361.7545779515</v>
      </c>
      <c r="N316" s="1">
        <v>0</v>
      </c>
      <c r="O316" s="7">
        <v>0.58142785404473007</v>
      </c>
      <c r="P316" s="4">
        <v>2.3391780324537761</v>
      </c>
      <c r="Q316" s="1">
        <f>Scenario[[#This Row],[Electricity GHG 
kg CO2e]]+(Scenario[[#This Row],[Non-Electric GHG 
kg CO2e]]*(1-Q$3))+((Scenario[[#This Row],[Non-Electric Vehicle Miles]]*Q$3)*Scenario[[#This Row],[Typical kWh per Vehicle Mile]]*(Scenario[[#This Row],[eGRID Subregion Electricity Emissions Rate 
kg CO2 per kWh]]))</f>
        <v>4354149.0063441182</v>
      </c>
      <c r="R316" s="1">
        <f>((Scenario[[#This Row],[Electricity GHG 
kg CO2e]])*(1-R$3))+(Scenario[[#This Row],[Non-Electric GHG 
kg CO2e]]*(1-Q$3))+(((Scenario[[#This Row],[Non-Electric Vehicle Miles]]*Q$3)*Scenario[[#This Row],[Typical kWh per Vehicle Mile]]*(Scenario[[#This Row],[eGRID Subregion Electricity Emissions Rate 
kg CO2 per kWh]]))*(1-R$3))</f>
        <v>4204679.5837414544</v>
      </c>
      <c r="S3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4627688.1112231677</v>
      </c>
      <c r="T316" s="1">
        <f>Scenario[[#This Row],[Transportation Efficiency Emissions Savings 
kg CO2e]]*(1+S$3)</f>
        <v>2709314.254388141</v>
      </c>
      <c r="U316" s="1">
        <f>Scenario[[#This Row],[Land Use Efficiency Emissions Savings 
kg CO2e]]*(1+S$3)</f>
        <v>13979561.908265492</v>
      </c>
    </row>
    <row r="317" spans="1:21" x14ac:dyDescent="0.25">
      <c r="A317" t="s">
        <v>1156</v>
      </c>
      <c r="B317" t="s">
        <v>1157</v>
      </c>
      <c r="C317" t="s">
        <v>72</v>
      </c>
      <c r="D317" t="s">
        <v>1730</v>
      </c>
      <c r="E317" s="1">
        <v>23933.809870833327</v>
      </c>
      <c r="F317" s="1">
        <v>1841.8119829214829</v>
      </c>
      <c r="G317" s="1">
        <v>9183.6335616147808</v>
      </c>
      <c r="H317" s="1">
        <v>11006</v>
      </c>
      <c r="I317" s="1">
        <v>17</v>
      </c>
      <c r="J317" s="2">
        <v>4.2419850917696393E-2</v>
      </c>
      <c r="K317" s="1">
        <v>139567</v>
      </c>
      <c r="L317" s="1">
        <v>139567</v>
      </c>
      <c r="M317" s="1">
        <v>23933.809870833327</v>
      </c>
      <c r="N317" s="1">
        <v>0</v>
      </c>
      <c r="O317" s="7">
        <v>0.58142785404473007</v>
      </c>
      <c r="P317" s="4">
        <v>1.0539153772593934</v>
      </c>
      <c r="Q317" s="1">
        <f>Scenario[[#This Row],[Electricity GHG 
kg CO2e]]+(Scenario[[#This Row],[Non-Electric GHG 
kg CO2e]]*(1-Q$3))+((Scenario[[#This Row],[Non-Electric Vehicle Miles]]*Q$3)*Scenario[[#This Row],[Typical kWh per Vehicle Mile]]*(Scenario[[#This Row],[eGRID Subregion Electricity Emissions Rate 
kg CO2 per kWh]]))</f>
        <v>39331.17589258583</v>
      </c>
      <c r="R317" s="1">
        <f>((Scenario[[#This Row],[Electricity GHG 
kg CO2e]])*(1-R$3))+(Scenario[[#This Row],[Non-Electric GHG 
kg CO2e]]*(1-Q$3))+(((Scenario[[#This Row],[Non-Electric Vehicle Miles]]*Q$3)*Scenario[[#This Row],[Typical kWh per Vehicle Mile]]*(Scenario[[#This Row],[eGRID Subregion Electricity Emissions Rate 
kg CO2 per kWh]]))*(1-R$3))</f>
        <v>33985.971270220616</v>
      </c>
      <c r="S3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34064.796915377767</v>
      </c>
      <c r="T317" s="1">
        <f>Scenario[[#This Row],[Transportation Efficiency Emissions Savings 
kg CO2e]]*(1+S$3)</f>
        <v>2302.2649786518537</v>
      </c>
      <c r="U317" s="1">
        <f>Scenario[[#This Row],[Land Use Efficiency Emissions Savings 
kg CO2e]]*(1+S$3)</f>
        <v>11479.541952018477</v>
      </c>
    </row>
    <row r="318" spans="1:21" x14ac:dyDescent="0.25">
      <c r="A318" t="s">
        <v>1156</v>
      </c>
      <c r="B318" t="s">
        <v>1157</v>
      </c>
      <c r="C318" t="s">
        <v>72</v>
      </c>
      <c r="D318" t="s">
        <v>38</v>
      </c>
      <c r="E318" s="1">
        <v>487680.72392030002</v>
      </c>
      <c r="F318" s="1">
        <v>76527.572378882163</v>
      </c>
      <c r="G318" s="1">
        <v>381581.39300018176</v>
      </c>
      <c r="H318" s="1">
        <v>457301</v>
      </c>
      <c r="I318" s="1">
        <v>35</v>
      </c>
      <c r="J318" s="2">
        <v>5.8022518727542174E-2</v>
      </c>
      <c r="K318" s="1">
        <v>79319</v>
      </c>
      <c r="L318" s="1">
        <v>79319</v>
      </c>
      <c r="M318" s="1">
        <v>487680.72392030002</v>
      </c>
      <c r="N318" s="1">
        <v>0</v>
      </c>
      <c r="O318" s="7">
        <v>0.58142785404473007</v>
      </c>
      <c r="P318" s="4">
        <v>2.3391780324537761</v>
      </c>
      <c r="Q318" s="1">
        <f>Scenario[[#This Row],[Electricity GHG 
kg CO2e]]+(Scenario[[#This Row],[Non-Electric GHG 
kg CO2e]]*(1-Q$3))+((Scenario[[#This Row],[Non-Electric Vehicle Miles]]*Q$3)*Scenario[[#This Row],[Typical kWh per Vehicle Mile]]*(Scenario[[#This Row],[eGRID Subregion Electricity Emissions Rate 
kg CO2 per kWh]]))</f>
        <v>392730.25744235405</v>
      </c>
      <c r="R318" s="1">
        <f>((Scenario[[#This Row],[Electricity GHG 
kg CO2e]])*(1-R$3))+(Scenario[[#This Row],[Non-Electric GHG 
kg CO2e]]*(1-Q$3))+(((Scenario[[#This Row],[Non-Electric Vehicle Miles]]*Q$3)*Scenario[[#This Row],[Typical kWh per Vehicle Mile]]*(Scenario[[#This Row],[eGRID Subregion Electricity Emissions Rate 
kg CO2 per kWh]]))*(1-R$3))</f>
        <v>385987.8288168218</v>
      </c>
      <c r="S3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417778.55813329999</v>
      </c>
      <c r="T318" s="1">
        <f>Scenario[[#This Row],[Transportation Efficiency Emissions Savings 
kg CO2e]]*(1+S$3)</f>
        <v>95659.465473602701</v>
      </c>
      <c r="U318" s="1">
        <f>Scenario[[#This Row],[Land Use Efficiency Emissions Savings 
kg CO2e]]*(1+S$3)</f>
        <v>476976.74125022721</v>
      </c>
    </row>
    <row r="319" spans="1:21" x14ac:dyDescent="0.25">
      <c r="A319" t="s">
        <v>858</v>
      </c>
      <c r="B319" t="s">
        <v>859</v>
      </c>
      <c r="C319" t="s">
        <v>72</v>
      </c>
      <c r="D319" t="s">
        <v>1730</v>
      </c>
      <c r="E319" s="1">
        <v>245614.88482583335</v>
      </c>
      <c r="F319" s="1">
        <v>42144.125581953514</v>
      </c>
      <c r="G319" s="1">
        <v>216145.98464383549</v>
      </c>
      <c r="H319" s="1">
        <v>251838</v>
      </c>
      <c r="I319" s="1">
        <v>12.181818181818182</v>
      </c>
      <c r="J319" s="2">
        <v>6.4384854843100872E-2</v>
      </c>
      <c r="K319" s="1">
        <v>298525</v>
      </c>
      <c r="L319" s="1">
        <v>298525</v>
      </c>
      <c r="M319" s="1">
        <v>245614.88482583335</v>
      </c>
      <c r="N319" s="1">
        <v>0</v>
      </c>
      <c r="O319" s="7">
        <v>0.58142785404473007</v>
      </c>
      <c r="P319" s="4">
        <v>1.0539153772593934</v>
      </c>
      <c r="Q319" s="1">
        <f>Scenario[[#This Row],[Electricity GHG 
kg CO2e]]+(Scenario[[#This Row],[Non-Electric GHG 
kg CO2e]]*(1-Q$3))+((Scenario[[#This Row],[Non-Electric Vehicle Miles]]*Q$3)*Scenario[[#This Row],[Typical kWh per Vehicle Mile]]*(Scenario[[#This Row],[eGRID Subregion Electricity Emissions Rate 
kg CO2 per kWh]]))</f>
        <v>229943.38427014701</v>
      </c>
      <c r="R319" s="1">
        <f>((Scenario[[#This Row],[Electricity GHG 
kg CO2e]])*(1-R$3))+(Scenario[[#This Row],[Non-Electric GHG 
kg CO2e]]*(1-Q$3))+(((Scenario[[#This Row],[Non-Electric Vehicle Miles]]*Q$3)*Scenario[[#This Row],[Typical kWh per Vehicle Mile]]*(Scenario[[#This Row],[eGRID Subregion Electricity Emissions Rate 
kg CO2 per kWh]]))*(1-R$3))</f>
        <v>218510.32910745399</v>
      </c>
      <c r="S3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226076.40018677048</v>
      </c>
      <c r="T319" s="1">
        <f>Scenario[[#This Row],[Transportation Efficiency Emissions Savings 
kg CO2e]]*(1+S$3)</f>
        <v>52680.156977441889</v>
      </c>
      <c r="U319" s="1">
        <f>Scenario[[#This Row],[Land Use Efficiency Emissions Savings 
kg CO2e]]*(1+S$3)</f>
        <v>270182.48080479435</v>
      </c>
    </row>
    <row r="320" spans="1:21" x14ac:dyDescent="0.25">
      <c r="A320" t="s">
        <v>858</v>
      </c>
      <c r="B320" t="s">
        <v>859</v>
      </c>
      <c r="C320" t="s">
        <v>72</v>
      </c>
      <c r="D320" t="s">
        <v>38</v>
      </c>
      <c r="E320" s="1">
        <v>1453486.7203925001</v>
      </c>
      <c r="F320" s="1">
        <v>486597.15368674515</v>
      </c>
      <c r="G320" s="1">
        <v>2495627.0762809841</v>
      </c>
      <c r="H320" s="1">
        <v>2907728</v>
      </c>
      <c r="I320" s="1">
        <v>37</v>
      </c>
      <c r="J320" s="2">
        <v>0.14376548015264892</v>
      </c>
      <c r="K320" s="1">
        <v>502875</v>
      </c>
      <c r="L320" s="1">
        <v>502875</v>
      </c>
      <c r="M320" s="1">
        <v>1453486.7203925001</v>
      </c>
      <c r="N320" s="1">
        <v>0</v>
      </c>
      <c r="O320" s="7">
        <v>0.58142785404473007</v>
      </c>
      <c r="P320" s="4">
        <v>2.3391780324537761</v>
      </c>
      <c r="Q320" s="1">
        <f>Scenario[[#This Row],[Electricity GHG 
kg CO2e]]+(Scenario[[#This Row],[Non-Electric GHG 
kg CO2e]]*(1-Q$3))+((Scenario[[#This Row],[Non-Electric Vehicle Miles]]*Q$3)*Scenario[[#This Row],[Typical kWh per Vehicle Mile]]*(Scenario[[#This Row],[eGRID Subregion Electricity Emissions Rate 
kg CO2 per kWh]]))</f>
        <v>1261100.4937198865</v>
      </c>
      <c r="R320" s="1">
        <f>((Scenario[[#This Row],[Electricity GHG 
kg CO2e]])*(1-R$3))+(Scenario[[#This Row],[Non-Electric GHG 
kg CO2e]]*(1-Q$3))+(((Scenario[[#This Row],[Non-Electric Vehicle Miles]]*Q$3)*Scenario[[#This Row],[Typical kWh per Vehicle Mile]]*(Scenario[[#This Row],[eGRID Subregion Electricity Emissions Rate 
kg CO2 per kWh]]))*(1-R$3))</f>
        <v>1218354.1303635086</v>
      </c>
      <c r="S3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1313553.8245213879</v>
      </c>
      <c r="T320" s="1">
        <f>Scenario[[#This Row],[Transportation Efficiency Emissions Savings 
kg CO2e]]*(1+S$3)</f>
        <v>608246.44210843148</v>
      </c>
      <c r="U320" s="1">
        <f>Scenario[[#This Row],[Land Use Efficiency Emissions Savings 
kg CO2e]]*(1+S$3)</f>
        <v>3119533.8453512304</v>
      </c>
    </row>
    <row r="321" spans="1:21" x14ac:dyDescent="0.25">
      <c r="A321" t="s">
        <v>1068</v>
      </c>
      <c r="B321" t="s">
        <v>1069</v>
      </c>
      <c r="C321" t="s">
        <v>72</v>
      </c>
      <c r="D321" t="s">
        <v>1730</v>
      </c>
      <c r="E321" s="1">
        <v>2579333.1379635325</v>
      </c>
      <c r="F321" s="1">
        <v>87771.767596148507</v>
      </c>
      <c r="G321" s="1">
        <v>452886.87941144523</v>
      </c>
      <c r="H321" s="1">
        <v>524492.23</v>
      </c>
      <c r="I321" s="1">
        <v>23.5</v>
      </c>
      <c r="J321" s="2">
        <v>0.13803291627212441</v>
      </c>
      <c r="K321" s="1">
        <v>829146</v>
      </c>
      <c r="L321" s="1">
        <v>829146</v>
      </c>
      <c r="M321" s="1">
        <v>2579333.1379635325</v>
      </c>
      <c r="N321" s="1">
        <v>0</v>
      </c>
      <c r="O321" s="7">
        <v>0.58142785404473007</v>
      </c>
      <c r="P321" s="4">
        <v>1.0539153772593934</v>
      </c>
      <c r="Q321" s="1">
        <f>Scenario[[#This Row],[Electricity GHG 
kg CO2e]]+(Scenario[[#This Row],[Non-Electric GHG 
kg CO2e]]*(1-Q$3))+((Scenario[[#This Row],[Non-Electric Vehicle Miles]]*Q$3)*Scenario[[#This Row],[Typical kWh per Vehicle Mile]]*(Scenario[[#This Row],[eGRID Subregion Electricity Emissions Rate 
kg CO2 per kWh]]))</f>
        <v>2061519.9952487317</v>
      </c>
      <c r="R321" s="1">
        <f>((Scenario[[#This Row],[Electricity GHG 
kg CO2e]])*(1-R$3))+(Scenario[[#This Row],[Non-Electric GHG 
kg CO2e]]*(1-Q$3))+(((Scenario[[#This Row],[Non-Electric Vehicle Miles]]*Q$3)*Scenario[[#This Row],[Typical kWh per Vehicle Mile]]*(Scenario[[#This Row],[eGRID Subregion Electricity Emissions Rate 
kg CO2 per kWh]]))*(1-R$3))</f>
        <v>2029764.9598047112</v>
      </c>
      <c r="S3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2057083.4027117924</v>
      </c>
      <c r="T321" s="1">
        <f>Scenario[[#This Row],[Transportation Efficiency Emissions Savings 
kg CO2e]]*(1+S$3)</f>
        <v>109714.70949518564</v>
      </c>
      <c r="U321" s="1">
        <f>Scenario[[#This Row],[Land Use Efficiency Emissions Savings 
kg CO2e]]*(1+S$3)</f>
        <v>566108.59926430648</v>
      </c>
    </row>
    <row r="322" spans="1:21" x14ac:dyDescent="0.25">
      <c r="A322" t="s">
        <v>1068</v>
      </c>
      <c r="B322" t="s">
        <v>1069</v>
      </c>
      <c r="C322" t="s">
        <v>72</v>
      </c>
      <c r="D322" t="s">
        <v>38</v>
      </c>
      <c r="E322" s="1">
        <v>552094.24826331285</v>
      </c>
      <c r="F322" s="1">
        <v>506621.91224813473</v>
      </c>
      <c r="G322" s="1">
        <v>2614079.9389527719</v>
      </c>
      <c r="H322" s="1">
        <v>3027388.69</v>
      </c>
      <c r="I322" s="1">
        <v>28.857142857142858</v>
      </c>
      <c r="J322" s="2">
        <v>0.12717537344155302</v>
      </c>
      <c r="K322" s="1">
        <v>170210</v>
      </c>
      <c r="L322" s="1">
        <v>170210</v>
      </c>
      <c r="M322" s="1">
        <v>552094.24826331285</v>
      </c>
      <c r="N322" s="1">
        <v>0</v>
      </c>
      <c r="O322" s="7">
        <v>0.58142785404473007</v>
      </c>
      <c r="P322" s="4">
        <v>2.3391780324537761</v>
      </c>
      <c r="Q322" s="1">
        <f>Scenario[[#This Row],[Electricity GHG 
kg CO2e]]+(Scenario[[#This Row],[Non-Electric GHG 
kg CO2e]]*(1-Q$3))+((Scenario[[#This Row],[Non-Electric Vehicle Miles]]*Q$3)*Scenario[[#This Row],[Typical kWh per Vehicle Mile]]*(Scenario[[#This Row],[eGRID Subregion Electricity Emissions Rate 
kg CO2 per kWh]]))</f>
        <v>471944.77822344797</v>
      </c>
      <c r="R322" s="1">
        <f>((Scenario[[#This Row],[Electricity GHG 
kg CO2e]])*(1-R$3))+(Scenario[[#This Row],[Non-Electric GHG 
kg CO2e]]*(1-Q$3))+(((Scenario[[#This Row],[Non-Electric Vehicle Miles]]*Q$3)*Scenario[[#This Row],[Typical kWh per Vehicle Mile]]*(Scenario[[#This Row],[eGRID Subregion Electricity Emissions Rate 
kg CO2 per kWh]]))*(1-R$3))</f>
        <v>457476.25521695713</v>
      </c>
      <c r="S3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598459.77363874926</v>
      </c>
      <c r="T322" s="1">
        <f>Scenario[[#This Row],[Transportation Efficiency Emissions Savings 
kg CO2e]]*(1+S$3)</f>
        <v>633277.39031016838</v>
      </c>
      <c r="U322" s="1">
        <f>Scenario[[#This Row],[Land Use Efficiency Emissions Savings 
kg CO2e]]*(1+S$3)</f>
        <v>3267599.9236909649</v>
      </c>
    </row>
    <row r="323" spans="1:21" x14ac:dyDescent="0.25">
      <c r="A323" t="s">
        <v>70</v>
      </c>
      <c r="B323" t="s">
        <v>71</v>
      </c>
      <c r="C323" t="s">
        <v>72</v>
      </c>
      <c r="D323" t="s">
        <v>1730</v>
      </c>
      <c r="E323" s="1">
        <v>18529171.527069997</v>
      </c>
      <c r="F323" s="1">
        <v>1798048.6157670466</v>
      </c>
      <c r="G323" s="1">
        <v>12129504.319438629</v>
      </c>
      <c r="H323" s="1">
        <v>10744486</v>
      </c>
      <c r="I323" s="1">
        <v>9.9119804400977998</v>
      </c>
      <c r="J323" s="2">
        <v>9.1141411496437494E-2</v>
      </c>
      <c r="K323" s="1">
        <v>13192884</v>
      </c>
      <c r="L323" s="1">
        <v>13192884</v>
      </c>
      <c r="M323" s="1">
        <v>18529171.527069997</v>
      </c>
      <c r="N323" s="1">
        <v>0</v>
      </c>
      <c r="O323" s="7">
        <v>0.58142785404473007</v>
      </c>
      <c r="P323" s="4">
        <v>1.0539153772593934</v>
      </c>
      <c r="Q323" s="1">
        <f>Scenario[[#This Row],[Electricity GHG 
kg CO2e]]+(Scenario[[#This Row],[Non-Electric GHG 
kg CO2e]]*(1-Q$3))+((Scenario[[#This Row],[Non-Electric Vehicle Miles]]*Q$3)*Scenario[[#This Row],[Typical kWh per Vehicle Mile]]*(Scenario[[#This Row],[eGRID Subregion Electricity Emissions Rate 
kg CO2 per kWh]]))</f>
        <v>15917948.51250973</v>
      </c>
      <c r="R323" s="1">
        <f>((Scenario[[#This Row],[Electricity GHG 
kg CO2e]])*(1-R$3))+(Scenario[[#This Row],[Non-Electric GHG 
kg CO2e]]*(1-Q$3))+(((Scenario[[#This Row],[Non-Electric Vehicle Miles]]*Q$3)*Scenario[[#This Row],[Typical kWh per Vehicle Mile]]*(Scenario[[#This Row],[eGRID Subregion Electricity Emissions Rate 
kg CO2 per kWh]]))*(1-R$3))</f>
        <v>15412681.045707922</v>
      </c>
      <c r="S3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16045870.480204239</v>
      </c>
      <c r="T323" s="1">
        <f>Scenario[[#This Row],[Transportation Efficiency Emissions Savings 
kg CO2e]]*(1+S$3)</f>
        <v>2247560.769708808</v>
      </c>
      <c r="U323" s="1">
        <f>Scenario[[#This Row],[Land Use Efficiency Emissions Savings 
kg CO2e]]*(1+S$3)</f>
        <v>15161880.399298286</v>
      </c>
    </row>
    <row r="324" spans="1:21" x14ac:dyDescent="0.25">
      <c r="A324" t="s">
        <v>70</v>
      </c>
      <c r="B324" t="s">
        <v>71</v>
      </c>
      <c r="C324" t="s">
        <v>72</v>
      </c>
      <c r="D324" t="s">
        <v>1726</v>
      </c>
      <c r="E324" s="1">
        <v>16437989.037035253</v>
      </c>
      <c r="F324" s="1">
        <v>17031081.1129032</v>
      </c>
      <c r="G324" s="1">
        <v>114890426.27223</v>
      </c>
      <c r="H324" s="1">
        <v>101771560</v>
      </c>
      <c r="I324" s="1">
        <v>91</v>
      </c>
      <c r="J324" s="2">
        <v>0.43632064657501407</v>
      </c>
      <c r="K324" s="1">
        <v>2886980</v>
      </c>
      <c r="L324" s="1">
        <v>0</v>
      </c>
      <c r="M324" s="1">
        <v>0</v>
      </c>
      <c r="N324" s="1">
        <v>16437989.037035253</v>
      </c>
      <c r="O324" s="7">
        <v>0.58142785404473007</v>
      </c>
      <c r="P324" s="4">
        <v>2.3391780324537761</v>
      </c>
      <c r="Q324" s="1">
        <f>Scenario[[#This Row],[Electricity GHG 
kg CO2e]]+(Scenario[[#This Row],[Non-Electric GHG 
kg CO2e]]*(1-Q$3))+((Scenario[[#This Row],[Non-Electric Vehicle Miles]]*Q$3)*Scenario[[#This Row],[Typical kWh per Vehicle Mile]]*(Scenario[[#This Row],[eGRID Subregion Electricity Emissions Rate 
kg CO2 per kWh]]))</f>
        <v>16437989.037035253</v>
      </c>
      <c r="R324" s="1">
        <f>((Scenario[[#This Row],[Electricity GHG 
kg CO2e]])*(1-R$3))+(Scenario[[#This Row],[Non-Electric GHG 
kg CO2e]]*(1-Q$3))+(((Scenario[[#This Row],[Non-Electric Vehicle Miles]]*Q$3)*Scenario[[#This Row],[Typical kWh per Vehicle Mile]]*(Scenario[[#This Row],[eGRID Subregion Electricity Emissions Rate 
kg CO2 per kWh]]))*(1-R$3))</f>
        <v>12328491.777776439</v>
      </c>
      <c r="S3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14716419.724443778</v>
      </c>
      <c r="T324" s="1">
        <f>Scenario[[#This Row],[Transportation Efficiency Emissions Savings 
kg CO2e]]*(1+S$3)</f>
        <v>21288851.391129002</v>
      </c>
      <c r="U324" s="1">
        <f>Scenario[[#This Row],[Land Use Efficiency Emissions Savings 
kg CO2e]]*(1+S$3)</f>
        <v>143613032.84028751</v>
      </c>
    </row>
    <row r="325" spans="1:21" x14ac:dyDescent="0.25">
      <c r="A325" t="s">
        <v>70</v>
      </c>
      <c r="B325" t="s">
        <v>71</v>
      </c>
      <c r="C325" t="s">
        <v>72</v>
      </c>
      <c r="D325" t="s">
        <v>1729</v>
      </c>
      <c r="E325" s="1">
        <v>39845061.870022386</v>
      </c>
      <c r="F325" s="1">
        <v>30191168.782378308</v>
      </c>
      <c r="G325" s="1">
        <v>203667414.18642676</v>
      </c>
      <c r="H325" s="1">
        <v>180411468</v>
      </c>
      <c r="I325" s="1">
        <v>64</v>
      </c>
      <c r="J325" s="2">
        <v>0.23973705206676985</v>
      </c>
      <c r="K325" s="1">
        <v>12259481</v>
      </c>
      <c r="L325" s="1">
        <v>0</v>
      </c>
      <c r="M325" s="1">
        <v>0</v>
      </c>
      <c r="N325" s="1">
        <v>39845061.870022386</v>
      </c>
      <c r="O325" s="7">
        <v>0.58142785404473007</v>
      </c>
      <c r="P325" s="4">
        <v>7.7405845368707231</v>
      </c>
      <c r="Q325" s="1">
        <f>Scenario[[#This Row],[Electricity GHG 
kg CO2e]]+(Scenario[[#This Row],[Non-Electric GHG 
kg CO2e]]*(1-Q$3))+((Scenario[[#This Row],[Non-Electric Vehicle Miles]]*Q$3)*Scenario[[#This Row],[Typical kWh per Vehicle Mile]]*(Scenario[[#This Row],[eGRID Subregion Electricity Emissions Rate 
kg CO2 per kWh]]))</f>
        <v>39845061.870022386</v>
      </c>
      <c r="R325" s="1">
        <f>((Scenario[[#This Row],[Electricity GHG 
kg CO2e]])*(1-R$3))+(Scenario[[#This Row],[Non-Electric GHG 
kg CO2e]]*(1-Q$3))+(((Scenario[[#This Row],[Non-Electric Vehicle Miles]]*Q$3)*Scenario[[#This Row],[Typical kWh per Vehicle Mile]]*(Scenario[[#This Row],[eGRID Subregion Electricity Emissions Rate 
kg CO2 per kWh]]))*(1-R$3))</f>
        <v>29883796.40251679</v>
      </c>
      <c r="S3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33319517.12806635</v>
      </c>
      <c r="T325" s="1">
        <f>Scenario[[#This Row],[Transportation Efficiency Emissions Savings 
kg CO2e]]*(1+S$3)</f>
        <v>37738960.977972887</v>
      </c>
      <c r="U325" s="1">
        <f>Scenario[[#This Row],[Land Use Efficiency Emissions Savings 
kg CO2e]]*(1+S$3)</f>
        <v>254584267.73303345</v>
      </c>
    </row>
    <row r="326" spans="1:21" x14ac:dyDescent="0.25">
      <c r="A326" t="s">
        <v>70</v>
      </c>
      <c r="B326" t="s">
        <v>71</v>
      </c>
      <c r="C326" t="s">
        <v>72</v>
      </c>
      <c r="D326" t="s">
        <v>38</v>
      </c>
      <c r="E326" s="1">
        <v>117461339.88865188</v>
      </c>
      <c r="F326" s="1">
        <v>53447514.989664622</v>
      </c>
      <c r="G326" s="1">
        <v>360553023.00813317</v>
      </c>
      <c r="H326" s="1">
        <v>319382953</v>
      </c>
      <c r="I326" s="1">
        <v>40.023963133640549</v>
      </c>
      <c r="J326" s="2">
        <v>0.22169227608454317</v>
      </c>
      <c r="K326" s="1">
        <v>43979829</v>
      </c>
      <c r="L326" s="1">
        <v>43531893</v>
      </c>
      <c r="M326" s="1">
        <v>116621025.16350611</v>
      </c>
      <c r="N326" s="1">
        <v>840314.72514577419</v>
      </c>
      <c r="O326" s="7">
        <v>0.58142785404473007</v>
      </c>
      <c r="P326" s="4">
        <v>2.3391780324537761</v>
      </c>
      <c r="Q326" s="1">
        <f>Scenario[[#This Row],[Electricity GHG 
kg CO2e]]+(Scenario[[#This Row],[Non-Electric GHG 
kg CO2e]]*(1-Q$3))+((Scenario[[#This Row],[Non-Electric Vehicle Miles]]*Q$3)*Scenario[[#This Row],[Typical kWh per Vehicle Mile]]*(Scenario[[#This Row],[eGRID Subregion Electricity Emissions Rate 
kg CO2 per kWh]]))</f>
        <v>103107615.71425728</v>
      </c>
      <c r="R326" s="1">
        <f>((Scenario[[#This Row],[Electricity GHG 
kg CO2e]])*(1-R$3))+(Scenario[[#This Row],[Non-Electric GHG 
kg CO2e]]*(1-Q$3))+(((Scenario[[#This Row],[Non-Electric Vehicle Miles]]*Q$3)*Scenario[[#This Row],[Typical kWh per Vehicle Mile]]*(Scenario[[#This Row],[eGRID Subregion Electricity Emissions Rate 
kg CO2 per kWh]]))*(1-R$3))</f>
        <v>99197154.003850371</v>
      </c>
      <c r="S3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108196424.84301905</v>
      </c>
      <c r="T326" s="1">
        <f>Scenario[[#This Row],[Transportation Efficiency Emissions Savings 
kg CO2e]]*(1+S$3)</f>
        <v>66809393.737080775</v>
      </c>
      <c r="U326" s="1">
        <f>Scenario[[#This Row],[Land Use Efficiency Emissions Savings 
kg CO2e]]*(1+S$3)</f>
        <v>450691278.76016647</v>
      </c>
    </row>
    <row r="327" spans="1:21" x14ac:dyDescent="0.25">
      <c r="A327" t="s">
        <v>1637</v>
      </c>
      <c r="B327" t="s">
        <v>71</v>
      </c>
      <c r="C327" t="s">
        <v>72</v>
      </c>
      <c r="D327" t="s">
        <v>1730</v>
      </c>
      <c r="E327" s="1">
        <v>948755.12170749996</v>
      </c>
      <c r="F327" s="1">
        <v>1293941.1952410326</v>
      </c>
      <c r="G327" s="1">
        <v>6455049.8675265629</v>
      </c>
      <c r="H327" s="1">
        <v>7732123</v>
      </c>
      <c r="I327" s="1">
        <v>7.094736842105263</v>
      </c>
      <c r="J327" s="2">
        <v>0.5813725804811517</v>
      </c>
      <c r="K327" s="1">
        <v>2181915</v>
      </c>
      <c r="L327" s="1">
        <v>2181915</v>
      </c>
      <c r="M327" s="1">
        <v>948755.12170749996</v>
      </c>
      <c r="N327" s="1">
        <v>0</v>
      </c>
      <c r="O327" s="7">
        <v>0.58142785404473007</v>
      </c>
      <c r="P327" s="4">
        <v>1.0539153772593934</v>
      </c>
      <c r="Q327" s="1">
        <f>Scenario[[#This Row],[Electricity GHG 
kg CO2e]]+(Scenario[[#This Row],[Non-Electric GHG 
kg CO2e]]*(1-Q$3))+((Scenario[[#This Row],[Non-Electric Vehicle Miles]]*Q$3)*Scenario[[#This Row],[Typical kWh per Vehicle Mile]]*(Scenario[[#This Row],[eGRID Subregion Electricity Emissions Rate 
kg CO2 per kWh]]))</f>
        <v>1045822.494772725</v>
      </c>
      <c r="R327" s="1">
        <f>((Scenario[[#This Row],[Electricity GHG 
kg CO2e]])*(1-R$3))+(Scenario[[#This Row],[Non-Electric GHG 
kg CO2e]]*(1-Q$3))+(((Scenario[[#This Row],[Non-Electric Vehicle Miles]]*Q$3)*Scenario[[#This Row],[Typical kWh per Vehicle Mile]]*(Scenario[[#This Row],[eGRID Subregion Electricity Emissions Rate 
kg CO2 per kWh]]))*(1-R$3))</f>
        <v>962258.45639970002</v>
      </c>
      <c r="S3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1202576.4976554648</v>
      </c>
      <c r="T327" s="1">
        <f>Scenario[[#This Row],[Transportation Efficiency Emissions Savings 
kg CO2e]]*(1+S$3)</f>
        <v>1617426.4940512907</v>
      </c>
      <c r="U327" s="1">
        <f>Scenario[[#This Row],[Land Use Efficiency Emissions Savings 
kg CO2e]]*(1+S$3)</f>
        <v>8068812.3344082031</v>
      </c>
    </row>
    <row r="328" spans="1:21" x14ac:dyDescent="0.25">
      <c r="A328" t="s">
        <v>803</v>
      </c>
      <c r="B328" t="s">
        <v>804</v>
      </c>
      <c r="C328" t="s">
        <v>72</v>
      </c>
      <c r="D328" t="s">
        <v>1730</v>
      </c>
      <c r="E328" s="1">
        <v>437740.39547490003</v>
      </c>
      <c r="F328" s="1">
        <v>67617.894768240454</v>
      </c>
      <c r="G328" s="1">
        <v>350678.47333221708</v>
      </c>
      <c r="H328" s="1">
        <v>404060</v>
      </c>
      <c r="I328" s="1">
        <v>13.111111111111111</v>
      </c>
      <c r="J328" s="2">
        <v>0.22518165113891186</v>
      </c>
      <c r="K328" s="1">
        <v>151801</v>
      </c>
      <c r="L328" s="1">
        <v>151801</v>
      </c>
      <c r="M328" s="1">
        <v>437740.39547490003</v>
      </c>
      <c r="N328" s="1">
        <v>0</v>
      </c>
      <c r="O328" s="7">
        <v>0.58142785404473007</v>
      </c>
      <c r="P328" s="4">
        <v>1.0539153772593934</v>
      </c>
      <c r="Q328" s="1">
        <f>Scenario[[#This Row],[Electricity GHG 
kg CO2e]]+(Scenario[[#This Row],[Non-Electric GHG 
kg CO2e]]*(1-Q$3))+((Scenario[[#This Row],[Non-Electric Vehicle Miles]]*Q$3)*Scenario[[#This Row],[Typical kWh per Vehicle Mile]]*(Scenario[[#This Row],[eGRID Subregion Electricity Emissions Rate 
kg CO2 per kWh]]))</f>
        <v>351560.28974580433</v>
      </c>
      <c r="R328" s="1">
        <f>((Scenario[[#This Row],[Electricity GHG 
kg CO2e]])*(1-R$3))+(Scenario[[#This Row],[Non-Electric GHG 
kg CO2e]]*(1-Q$3))+(((Scenario[[#This Row],[Non-Electric Vehicle Miles]]*Q$3)*Scenario[[#This Row],[Typical kWh per Vehicle Mile]]*(Scenario[[#This Row],[eGRID Subregion Electricity Emissions Rate 
kg CO2 per kWh]]))*(1-R$3))</f>
        <v>345746.54146089702</v>
      </c>
      <c r="S3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380842.69957457512</v>
      </c>
      <c r="T328" s="1">
        <f>Scenario[[#This Row],[Transportation Efficiency Emissions Savings 
kg CO2e]]*(1+S$3)</f>
        <v>84522.368460300568</v>
      </c>
      <c r="U328" s="1">
        <f>Scenario[[#This Row],[Land Use Efficiency Emissions Savings 
kg CO2e]]*(1+S$3)</f>
        <v>438348.09166527132</v>
      </c>
    </row>
    <row r="329" spans="1:21" x14ac:dyDescent="0.25">
      <c r="A329" t="s">
        <v>803</v>
      </c>
      <c r="B329" t="s">
        <v>804</v>
      </c>
      <c r="C329" t="s">
        <v>72</v>
      </c>
      <c r="D329" t="s">
        <v>38</v>
      </c>
      <c r="E329" s="1">
        <v>1869723.771372437</v>
      </c>
      <c r="F329" s="1">
        <v>555189.61567036458</v>
      </c>
      <c r="G329" s="1">
        <v>2879312.458639713</v>
      </c>
      <c r="H329" s="1">
        <v>3317611.66</v>
      </c>
      <c r="I329" s="1">
        <v>26.636363636363637</v>
      </c>
      <c r="J329" s="2">
        <v>0.22773052634742433</v>
      </c>
      <c r="K329" s="1">
        <v>604958</v>
      </c>
      <c r="L329" s="1">
        <v>604958</v>
      </c>
      <c r="M329" s="1">
        <v>1869723.771372437</v>
      </c>
      <c r="N329" s="1">
        <v>0</v>
      </c>
      <c r="O329" s="7">
        <v>0.58142785404473007</v>
      </c>
      <c r="P329" s="4">
        <v>2.3391780324537761</v>
      </c>
      <c r="Q329" s="1">
        <f>Scenario[[#This Row],[Electricity GHG 
kg CO2e]]+(Scenario[[#This Row],[Non-Electric GHG 
kg CO2e]]*(1-Q$3))+((Scenario[[#This Row],[Non-Electric Vehicle Miles]]*Q$3)*Scenario[[#This Row],[Typical kWh per Vehicle Mile]]*(Scenario[[#This Row],[eGRID Subregion Electricity Emissions Rate 
kg CO2 per kWh]]))</f>
        <v>1607988.1164903331</v>
      </c>
      <c r="R329" s="1">
        <f>((Scenario[[#This Row],[Electricity GHG 
kg CO2e]])*(1-R$3))+(Scenario[[#This Row],[Non-Electric GHG 
kg CO2e]]*(1-Q$3))+(((Scenario[[#This Row],[Non-Electric Vehicle Miles]]*Q$3)*Scenario[[#This Row],[Typical kWh per Vehicle Mile]]*(Scenario[[#This Row],[eGRID Subregion Electricity Emissions Rate 
kg CO2 per kWh]]))*(1-R$3))</f>
        <v>1556564.2945000818</v>
      </c>
      <c r="S3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1716801.1662248767</v>
      </c>
      <c r="T329" s="1">
        <f>Scenario[[#This Row],[Transportation Efficiency Emissions Savings 
kg CO2e]]*(1+S$3)</f>
        <v>693987.01958795567</v>
      </c>
      <c r="U329" s="1">
        <f>Scenario[[#This Row],[Land Use Efficiency Emissions Savings 
kg CO2e]]*(1+S$3)</f>
        <v>3599140.5732996413</v>
      </c>
    </row>
    <row r="330" spans="1:21" x14ac:dyDescent="0.25">
      <c r="A330" t="s">
        <v>1636</v>
      </c>
      <c r="B330" t="s">
        <v>500</v>
      </c>
      <c r="C330" t="s">
        <v>72</v>
      </c>
      <c r="D330" t="s">
        <v>1730</v>
      </c>
      <c r="E330" s="1">
        <v>654190.61794833327</v>
      </c>
      <c r="F330" s="1">
        <v>556685.07797233271</v>
      </c>
      <c r="G330" s="1">
        <v>2773261.5344181452</v>
      </c>
      <c r="H330" s="1">
        <v>3326548</v>
      </c>
      <c r="I330" s="1">
        <v>7.6973684210526319</v>
      </c>
      <c r="J330" s="2">
        <v>0.33987303697532284</v>
      </c>
      <c r="K330" s="1">
        <v>1162678</v>
      </c>
      <c r="L330" s="1">
        <v>1162678</v>
      </c>
      <c r="M330" s="1">
        <v>654190.61794833327</v>
      </c>
      <c r="N330" s="1">
        <v>0</v>
      </c>
      <c r="O330" s="7">
        <v>0.58142785404473007</v>
      </c>
      <c r="P330" s="4">
        <v>1.0539153772593934</v>
      </c>
      <c r="Q330" s="1">
        <f>Scenario[[#This Row],[Electricity GHG 
kg CO2e]]+(Scenario[[#This Row],[Non-Electric GHG 
kg CO2e]]*(1-Q$3))+((Scenario[[#This Row],[Non-Electric Vehicle Miles]]*Q$3)*Scenario[[#This Row],[Typical kWh per Vehicle Mile]]*(Scenario[[#This Row],[eGRID Subregion Electricity Emissions Rate 
kg CO2 per kWh]]))</f>
        <v>668758.18611194345</v>
      </c>
      <c r="R330" s="1">
        <f>((Scenario[[#This Row],[Electricity GHG 
kg CO2e]])*(1-R$3))+(Scenario[[#This Row],[Non-Electric GHG 
kg CO2e]]*(1-Q$3))+(((Scenario[[#This Row],[Non-Electric Vehicle Miles]]*Q$3)*Scenario[[#This Row],[Typical kWh per Vehicle Mile]]*(Scenario[[#This Row],[eGRID Subregion Electricity Emissions Rate 
kg CO2 per kWh]]))*(1-R$3))</f>
        <v>624229.38044927013</v>
      </c>
      <c r="S3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740242.27847815584</v>
      </c>
      <c r="T330" s="1">
        <f>Scenario[[#This Row],[Transportation Efficiency Emissions Savings 
kg CO2e]]*(1+S$3)</f>
        <v>695856.34746541595</v>
      </c>
      <c r="U330" s="1">
        <f>Scenario[[#This Row],[Land Use Efficiency Emissions Savings 
kg CO2e]]*(1+S$3)</f>
        <v>3466576.9180226815</v>
      </c>
    </row>
    <row r="331" spans="1:21" x14ac:dyDescent="0.25">
      <c r="A331" t="s">
        <v>1639</v>
      </c>
      <c r="B331" t="s">
        <v>71</v>
      </c>
      <c r="C331" t="s">
        <v>72</v>
      </c>
      <c r="D331" t="s">
        <v>1730</v>
      </c>
      <c r="E331" s="1">
        <v>1108441.0024591666</v>
      </c>
      <c r="F331" s="1">
        <v>323142.02662543108</v>
      </c>
      <c r="G331" s="1">
        <v>1609214.5957938621</v>
      </c>
      <c r="H331" s="1">
        <v>1930979.4800000002</v>
      </c>
      <c r="I331" s="1">
        <v>7.270833333333333</v>
      </c>
      <c r="J331" s="2">
        <v>0.30087407672238697</v>
      </c>
      <c r="K331" s="1">
        <v>826157</v>
      </c>
      <c r="L331" s="1">
        <v>826157</v>
      </c>
      <c r="M331" s="1">
        <v>1108441.0024591666</v>
      </c>
      <c r="N331" s="1">
        <v>0</v>
      </c>
      <c r="O331" s="7">
        <v>0.58142785404473007</v>
      </c>
      <c r="P331" s="4">
        <v>1.0539153772593934</v>
      </c>
      <c r="Q331" s="1">
        <f>Scenario[[#This Row],[Electricity GHG 
kg CO2e]]+(Scenario[[#This Row],[Non-Electric GHG 
kg CO2e]]*(1-Q$3))+((Scenario[[#This Row],[Non-Electric Vehicle Miles]]*Q$3)*Scenario[[#This Row],[Typical kWh per Vehicle Mile]]*(Scenario[[#This Row],[eGRID Subregion Electricity Emissions Rate 
kg CO2 per kWh]]))</f>
        <v>957892.99693667819</v>
      </c>
      <c r="R331" s="1">
        <f>((Scenario[[#This Row],[Electricity GHG 
kg CO2e]])*(1-R$3))+(Scenario[[#This Row],[Non-Electric GHG 
kg CO2e]]*(1-Q$3))+(((Scenario[[#This Row],[Non-Electric Vehicle Miles]]*Q$3)*Scenario[[#This Row],[Typical kWh per Vehicle Mile]]*(Scenario[[#This Row],[eGRID Subregion Electricity Emissions Rate 
kg CO2 per kWh]]))*(1-R$3))</f>
        <v>926252.43566360243</v>
      </c>
      <c r="S3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1075130.3408875684</v>
      </c>
      <c r="T331" s="1">
        <f>Scenario[[#This Row],[Transportation Efficiency Emissions Savings 
kg CO2e]]*(1+S$3)</f>
        <v>403927.53328178887</v>
      </c>
      <c r="U331" s="1">
        <f>Scenario[[#This Row],[Land Use Efficiency Emissions Savings 
kg CO2e]]*(1+S$3)</f>
        <v>2011518.2447423276</v>
      </c>
    </row>
    <row r="332" spans="1:21" x14ac:dyDescent="0.25">
      <c r="A332" t="s">
        <v>1039</v>
      </c>
      <c r="B332" t="s">
        <v>1040</v>
      </c>
      <c r="C332" t="s">
        <v>167</v>
      </c>
      <c r="D332" t="s">
        <v>38</v>
      </c>
      <c r="E332" s="1">
        <v>1370849.1395062001</v>
      </c>
      <c r="F332" s="1">
        <v>610030.51966157765</v>
      </c>
      <c r="G332" s="1">
        <v>3094134.7421513437</v>
      </c>
      <c r="H332" s="1">
        <v>3645321</v>
      </c>
      <c r="I332" s="1">
        <v>57</v>
      </c>
      <c r="J332" s="2">
        <v>0.19839307595663166</v>
      </c>
      <c r="K332" s="1">
        <v>212522</v>
      </c>
      <c r="L332" s="1">
        <v>212522</v>
      </c>
      <c r="M332" s="1">
        <v>1370849.1395062001</v>
      </c>
      <c r="N332" s="1">
        <v>0</v>
      </c>
      <c r="O332" s="7">
        <v>0.23928040779951004</v>
      </c>
      <c r="P332" s="4">
        <v>2.3391780324537761</v>
      </c>
      <c r="Q332" s="1">
        <f>Scenario[[#This Row],[Electricity GHG 
kg CO2e]]+(Scenario[[#This Row],[Non-Electric GHG 
kg CO2e]]*(1-Q$3))+((Scenario[[#This Row],[Non-Electric Vehicle Miles]]*Q$3)*Scenario[[#This Row],[Typical kWh per Vehicle Mile]]*(Scenario[[#This Row],[eGRID Subregion Electricity Emissions Rate 
kg CO2 per kWh]]))</f>
        <v>1057875.0301175679</v>
      </c>
      <c r="R332" s="1">
        <f>((Scenario[[#This Row],[Electricity GHG 
kg CO2e]])*(1-R$3))+(Scenario[[#This Row],[Non-Electric GHG 
kg CO2e]]*(1-Q$3))+(((Scenario[[#This Row],[Non-Electric Vehicle Miles]]*Q$3)*Scenario[[#This Row],[Typical kWh per Vehicle Mile]]*(Scenario[[#This Row],[eGRID Subregion Electricity Emissions Rate 
kg CO2 per kWh]]))*(1-R$3))</f>
        <v>1050440.4862455884</v>
      </c>
      <c r="S3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1208491.9360175275</v>
      </c>
      <c r="T332" s="1">
        <f>Scenario[[#This Row],[Transportation Efficiency Emissions Savings 
kg CO2e]]*(1+S$3)</f>
        <v>762538.14957697201</v>
      </c>
      <c r="U332" s="1">
        <f>Scenario[[#This Row],[Land Use Efficiency Emissions Savings 
kg CO2e]]*(1+S$3)</f>
        <v>3867668.4276891798</v>
      </c>
    </row>
    <row r="333" spans="1:21" x14ac:dyDescent="0.25">
      <c r="A333" t="s">
        <v>1039</v>
      </c>
      <c r="B333" t="s">
        <v>1040</v>
      </c>
      <c r="C333" t="s">
        <v>167</v>
      </c>
      <c r="D333" t="s">
        <v>1726</v>
      </c>
      <c r="E333" s="1">
        <v>15982512.732991802</v>
      </c>
      <c r="F333" s="1">
        <v>3054290.2324417913</v>
      </c>
      <c r="G333" s="1">
        <v>15491660.197680559</v>
      </c>
      <c r="H333" s="1">
        <v>18251330</v>
      </c>
      <c r="I333" s="1">
        <v>75.425531914893611</v>
      </c>
      <c r="J333" s="2">
        <v>0.15688416820780832</v>
      </c>
      <c r="K333" s="1">
        <v>2447317</v>
      </c>
      <c r="L333" s="1">
        <v>2447317</v>
      </c>
      <c r="M333" s="1">
        <v>15982512.732991802</v>
      </c>
      <c r="N333" s="1">
        <v>0</v>
      </c>
      <c r="O333" s="7">
        <v>0.23928040779951004</v>
      </c>
      <c r="P333" s="4">
        <v>2.3391780324537761</v>
      </c>
      <c r="Q333" s="1">
        <f>Scenario[[#This Row],[Electricity GHG 
kg CO2e]]+(Scenario[[#This Row],[Non-Electric GHG 
kg CO2e]]*(1-Q$3))+((Scenario[[#This Row],[Non-Electric Vehicle Miles]]*Q$3)*Scenario[[#This Row],[Typical kWh per Vehicle Mile]]*(Scenario[[#This Row],[eGRID Subregion Electricity Emissions Rate 
kg CO2 per kWh]]))</f>
        <v>12329337.29543872</v>
      </c>
      <c r="R333" s="1">
        <f>((Scenario[[#This Row],[Electricity GHG 
kg CO2e]])*(1-R$3))+(Scenario[[#This Row],[Non-Electric GHG 
kg CO2e]]*(1-Q$3))+(((Scenario[[#This Row],[Non-Electric Vehicle Miles]]*Q$3)*Scenario[[#This Row],[Typical kWh per Vehicle Mile]]*(Scenario[[#This Row],[eGRID Subregion Electricity Emissions Rate 
kg CO2 per kWh]]))*(1-R$3))</f>
        <v>12243724.109015003</v>
      </c>
      <c r="S3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12849022.40084881</v>
      </c>
      <c r="T333" s="1">
        <f>Scenario[[#This Row],[Transportation Efficiency Emissions Savings 
kg CO2e]]*(1+S$3)</f>
        <v>3817862.7905522389</v>
      </c>
      <c r="U333" s="1">
        <f>Scenario[[#This Row],[Land Use Efficiency Emissions Savings 
kg CO2e]]*(1+S$3)</f>
        <v>19364575.2471007</v>
      </c>
    </row>
    <row r="334" spans="1:21" x14ac:dyDescent="0.25">
      <c r="A334" t="s">
        <v>165</v>
      </c>
      <c r="B334" t="s">
        <v>166</v>
      </c>
      <c r="C334" t="s">
        <v>167</v>
      </c>
      <c r="D334" t="s">
        <v>38</v>
      </c>
      <c r="E334" s="1">
        <v>31238898.5761346</v>
      </c>
      <c r="F334" s="1">
        <v>17281623.770894744</v>
      </c>
      <c r="G334" s="1">
        <v>93882594.799652204</v>
      </c>
      <c r="H334" s="1">
        <v>103268712</v>
      </c>
      <c r="I334" s="1">
        <v>40.869436201780417</v>
      </c>
      <c r="J334" s="2">
        <v>0.26292796736623775</v>
      </c>
      <c r="K334" s="1">
        <v>12264876</v>
      </c>
      <c r="L334" s="1">
        <v>12264876</v>
      </c>
      <c r="M334" s="1">
        <v>31238898.5761346</v>
      </c>
      <c r="N334" s="1">
        <v>0</v>
      </c>
      <c r="O334" s="7">
        <v>0.23928040779951004</v>
      </c>
      <c r="P334" s="4">
        <v>2.3391780324537761</v>
      </c>
      <c r="Q334" s="1">
        <f>Scenario[[#This Row],[Electricity GHG 
kg CO2e]]+(Scenario[[#This Row],[Non-Electric GHG 
kg CO2e]]*(1-Q$3))+((Scenario[[#This Row],[Non-Electric Vehicle Miles]]*Q$3)*Scenario[[#This Row],[Typical kWh per Vehicle Mile]]*(Scenario[[#This Row],[eGRID Subregion Electricity Emissions Rate 
kg CO2 per kWh]]))</f>
        <v>25145396.416481636</v>
      </c>
      <c r="R334" s="1">
        <f>((Scenario[[#This Row],[Electricity GHG 
kg CO2e]])*(1-R$3))+(Scenario[[#This Row],[Non-Electric GHG 
kg CO2e]]*(1-Q$3))+(((Scenario[[#This Row],[Non-Electric Vehicle Miles]]*Q$3)*Scenario[[#This Row],[Typical kWh per Vehicle Mile]]*(Scenario[[#This Row],[eGRID Subregion Electricity Emissions Rate 
kg CO2 per kWh]]))*(1-R$3))</f>
        <v>24716340.795386467</v>
      </c>
      <c r="S3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27262356.810161166</v>
      </c>
      <c r="T334" s="1">
        <f>Scenario[[#This Row],[Transportation Efficiency Emissions Savings 
kg CO2e]]*(1+S$3)</f>
        <v>21602029.713618428</v>
      </c>
      <c r="U334" s="1">
        <f>Scenario[[#This Row],[Land Use Efficiency Emissions Savings 
kg CO2e]]*(1+S$3)</f>
        <v>117353243.49956526</v>
      </c>
    </row>
    <row r="335" spans="1:21" x14ac:dyDescent="0.25">
      <c r="A335" t="s">
        <v>564</v>
      </c>
      <c r="B335" t="s">
        <v>565</v>
      </c>
      <c r="C335" t="s">
        <v>167</v>
      </c>
      <c r="D335" t="s">
        <v>38</v>
      </c>
      <c r="E335" s="1">
        <v>3475482.8760027997</v>
      </c>
      <c r="F335" s="1">
        <v>1026216.7709483396</v>
      </c>
      <c r="G335" s="1">
        <v>5149833.7834661258</v>
      </c>
      <c r="H335" s="1">
        <v>6132299</v>
      </c>
      <c r="I335" s="1">
        <v>48.896551724137929</v>
      </c>
      <c r="J335" s="2">
        <v>0.12433919201431888</v>
      </c>
      <c r="K335" s="1">
        <v>1288472</v>
      </c>
      <c r="L335" s="1">
        <v>1288472</v>
      </c>
      <c r="M335" s="1">
        <v>3475482.8760027997</v>
      </c>
      <c r="N335" s="1">
        <v>0</v>
      </c>
      <c r="O335" s="7">
        <v>0.23928040779951004</v>
      </c>
      <c r="P335" s="4">
        <v>2.3391780324537761</v>
      </c>
      <c r="Q335" s="1">
        <f>Scenario[[#This Row],[Electricity GHG 
kg CO2e]]+(Scenario[[#This Row],[Non-Electric GHG 
kg CO2e]]*(1-Q$3))+((Scenario[[#This Row],[Non-Electric Vehicle Miles]]*Q$3)*Scenario[[#This Row],[Typical kWh per Vehicle Mile]]*(Scenario[[#This Row],[eGRID Subregion Electricity Emissions Rate 
kg CO2 per kWh]]))</f>
        <v>2786907.8743738001</v>
      </c>
      <c r="R335" s="1">
        <f>((Scenario[[#This Row],[Electricity GHG 
kg CO2e]])*(1-R$3))+(Scenario[[#This Row],[Non-Electric GHG 
kg CO2e]]*(1-Q$3))+(((Scenario[[#This Row],[Non-Electric Vehicle Miles]]*Q$3)*Scenario[[#This Row],[Typical kWh per Vehicle Mile]]*(Scenario[[#This Row],[eGRID Subregion Electricity Emissions Rate 
kg CO2 per kWh]]))*(1-R$3))</f>
        <v>2741833.945030875</v>
      </c>
      <c r="S3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2875272.477526505</v>
      </c>
      <c r="T335" s="1">
        <f>Scenario[[#This Row],[Transportation Efficiency Emissions Savings 
kg CO2e]]*(1+S$3)</f>
        <v>1282770.9636854245</v>
      </c>
      <c r="U335" s="1">
        <f>Scenario[[#This Row],[Land Use Efficiency Emissions Savings 
kg CO2e]]*(1+S$3)</f>
        <v>6437292.2293326575</v>
      </c>
    </row>
    <row r="336" spans="1:21" x14ac:dyDescent="0.25">
      <c r="A336" t="s">
        <v>284</v>
      </c>
      <c r="B336" t="s">
        <v>166</v>
      </c>
      <c r="C336" t="s">
        <v>167</v>
      </c>
      <c r="D336" t="s">
        <v>38</v>
      </c>
      <c r="E336" s="1">
        <v>13700375.317211302</v>
      </c>
      <c r="F336" s="1">
        <v>4270204.4335915139</v>
      </c>
      <c r="G336" s="1">
        <v>21672159.41234513</v>
      </c>
      <c r="H336" s="1">
        <v>25517192</v>
      </c>
      <c r="I336" s="1">
        <v>40.225563909774436</v>
      </c>
      <c r="J336" s="2">
        <v>0.16861833312460078</v>
      </c>
      <c r="K336" s="1">
        <v>4558265</v>
      </c>
      <c r="L336" s="1">
        <v>4558265</v>
      </c>
      <c r="M336" s="1">
        <v>13700375.317211302</v>
      </c>
      <c r="N336" s="1">
        <v>0</v>
      </c>
      <c r="O336" s="7">
        <v>0.23928040779951004</v>
      </c>
      <c r="P336" s="4">
        <v>2.3391780324537761</v>
      </c>
      <c r="Q336" s="1">
        <f>Scenario[[#This Row],[Electricity GHG 
kg CO2e]]+(Scenario[[#This Row],[Non-Electric GHG 
kg CO2e]]*(1-Q$3))+((Scenario[[#This Row],[Non-Electric Vehicle Miles]]*Q$3)*Scenario[[#This Row],[Typical kWh per Vehicle Mile]]*(Scenario[[#This Row],[eGRID Subregion Electricity Emissions Rate 
kg CO2 per kWh]]))</f>
        <v>10913118.909401</v>
      </c>
      <c r="R336" s="1">
        <f>((Scenario[[#This Row],[Electricity GHG 
kg CO2e]])*(1-R$3))+(Scenario[[#This Row],[Non-Electric GHG 
kg CO2e]]*(1-Q$3))+(((Scenario[[#This Row],[Non-Electric Vehicle Miles]]*Q$3)*Scenario[[#This Row],[Typical kWh per Vehicle Mile]]*(Scenario[[#This Row],[eGRID Subregion Electricity Emissions Rate 
kg CO2 per kWh]]))*(1-R$3))</f>
        <v>10753659.554027868</v>
      </c>
      <c r="S3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11501928.045534635</v>
      </c>
      <c r="T336" s="1">
        <f>Scenario[[#This Row],[Transportation Efficiency Emissions Savings 
kg CO2e]]*(1+S$3)</f>
        <v>5337755.5419893926</v>
      </c>
      <c r="U336" s="1">
        <f>Scenario[[#This Row],[Land Use Efficiency Emissions Savings 
kg CO2e]]*(1+S$3)</f>
        <v>27090199.265431412</v>
      </c>
    </row>
    <row r="337" spans="1:21" x14ac:dyDescent="0.25">
      <c r="A337" t="s">
        <v>472</v>
      </c>
      <c r="B337" t="s">
        <v>166</v>
      </c>
      <c r="C337" t="s">
        <v>167</v>
      </c>
      <c r="D337" t="s">
        <v>38</v>
      </c>
      <c r="E337" s="1">
        <v>4567432.8754452001</v>
      </c>
      <c r="F337" s="1">
        <v>1643313.3154297313</v>
      </c>
      <c r="G337" s="1">
        <v>8180253.2342145927</v>
      </c>
      <c r="H337" s="1">
        <v>9819844</v>
      </c>
      <c r="I337" s="1">
        <v>44.218181818181819</v>
      </c>
      <c r="J337" s="2">
        <v>0.15006910523947101</v>
      </c>
      <c r="K337" s="1">
        <v>1866582</v>
      </c>
      <c r="L337" s="1">
        <v>1866582</v>
      </c>
      <c r="M337" s="1">
        <v>4567432.8754452001</v>
      </c>
      <c r="N337" s="1">
        <v>0</v>
      </c>
      <c r="O337" s="7">
        <v>0.23928040779951004</v>
      </c>
      <c r="P337" s="4">
        <v>2.3391780324537761</v>
      </c>
      <c r="Q337" s="1">
        <f>Scenario[[#This Row],[Electricity GHG 
kg CO2e]]+(Scenario[[#This Row],[Non-Electric GHG 
kg CO2e]]*(1-Q$3))+((Scenario[[#This Row],[Non-Electric Vehicle Miles]]*Q$3)*Scenario[[#This Row],[Typical kWh per Vehicle Mile]]*(Scenario[[#This Row],[eGRID Subregion Electricity Emissions Rate 
kg CO2 per kWh]]))</f>
        <v>3686765.2301649349</v>
      </c>
      <c r="R337" s="1">
        <f>((Scenario[[#This Row],[Electricity GHG 
kg CO2e]])*(1-R$3))+(Scenario[[#This Row],[Non-Electric GHG 
kg CO2e]]*(1-Q$3))+(((Scenario[[#This Row],[Non-Electric Vehicle Miles]]*Q$3)*Scenario[[#This Row],[Typical kWh per Vehicle Mile]]*(Scenario[[#This Row],[eGRID Subregion Electricity Emissions Rate 
kg CO2 per kWh]]))*(1-R$3))</f>
        <v>3621467.5867696763</v>
      </c>
      <c r="S3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3836900.0964491693</v>
      </c>
      <c r="T337" s="1">
        <f>Scenario[[#This Row],[Transportation Efficiency Emissions Savings 
kg CO2e]]*(1+S$3)</f>
        <v>2054141.6442871641</v>
      </c>
      <c r="U337" s="1">
        <f>Scenario[[#This Row],[Land Use Efficiency Emissions Savings 
kg CO2e]]*(1+S$3)</f>
        <v>10225316.54276824</v>
      </c>
    </row>
    <row r="338" spans="1:21" x14ac:dyDescent="0.25">
      <c r="A338" t="s">
        <v>695</v>
      </c>
      <c r="B338" t="s">
        <v>696</v>
      </c>
      <c r="C338" t="s">
        <v>167</v>
      </c>
      <c r="D338" t="s">
        <v>38</v>
      </c>
      <c r="E338" s="1">
        <v>2771273.3904436999</v>
      </c>
      <c r="F338" s="1">
        <v>676943.88704038493</v>
      </c>
      <c r="G338" s="1">
        <v>3386988.013165073</v>
      </c>
      <c r="H338" s="1">
        <v>4045171</v>
      </c>
      <c r="I338" s="1">
        <v>29</v>
      </c>
      <c r="J338" s="2">
        <v>0.17302785562276338</v>
      </c>
      <c r="K338" s="1">
        <v>888207</v>
      </c>
      <c r="L338" s="1">
        <v>888207</v>
      </c>
      <c r="M338" s="1">
        <v>2771273.3904436999</v>
      </c>
      <c r="N338" s="1">
        <v>0</v>
      </c>
      <c r="O338" s="7">
        <v>0.23928040779951004</v>
      </c>
      <c r="P338" s="4">
        <v>2.3391780324537761</v>
      </c>
      <c r="Q338" s="1">
        <f>Scenario[[#This Row],[Electricity GHG 
kg CO2e]]+(Scenario[[#This Row],[Non-Electric GHG 
kg CO2e]]*(1-Q$3))+((Scenario[[#This Row],[Non-Electric Vehicle Miles]]*Q$3)*Scenario[[#This Row],[Typical kWh per Vehicle Mile]]*(Scenario[[#This Row],[eGRID Subregion Electricity Emissions Rate 
kg CO2 per kWh]]))</f>
        <v>2202741.7314372351</v>
      </c>
      <c r="R338" s="1">
        <f>((Scenario[[#This Row],[Electricity GHG 
kg CO2e]])*(1-R$3))+(Scenario[[#This Row],[Non-Electric GHG 
kg CO2e]]*(1-Q$3))+(((Scenario[[#This Row],[Non-Electric Vehicle Miles]]*Q$3)*Scenario[[#This Row],[Typical kWh per Vehicle Mile]]*(Scenario[[#This Row],[eGRID Subregion Electricity Emissions Rate 
kg CO2 per kWh]]))*(1-R$3))</f>
        <v>2171670.0592861199</v>
      </c>
      <c r="S3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2342195.2499500173</v>
      </c>
      <c r="T338" s="1">
        <f>Scenario[[#This Row],[Transportation Efficiency Emissions Savings 
kg CO2e]]*(1+S$3)</f>
        <v>846179.85880048119</v>
      </c>
      <c r="U338" s="1">
        <f>Scenario[[#This Row],[Land Use Efficiency Emissions Savings 
kg CO2e]]*(1+S$3)</f>
        <v>4233735.0164563414</v>
      </c>
    </row>
    <row r="339" spans="1:21" x14ac:dyDescent="0.25">
      <c r="A339" t="s">
        <v>587</v>
      </c>
      <c r="B339" t="s">
        <v>588</v>
      </c>
      <c r="C339" t="s">
        <v>167</v>
      </c>
      <c r="D339" t="s">
        <v>1730</v>
      </c>
      <c r="E339" s="1">
        <v>1336740.9985728334</v>
      </c>
      <c r="F339" s="1">
        <v>117546.6296379953</v>
      </c>
      <c r="G339" s="1">
        <v>589889.87662393739</v>
      </c>
      <c r="H339" s="1">
        <v>702416</v>
      </c>
      <c r="I339" s="1">
        <v>13.714285714285714</v>
      </c>
      <c r="J339" s="2">
        <v>7.3764455511661151E-2</v>
      </c>
      <c r="K339" s="1">
        <v>723655</v>
      </c>
      <c r="L339" s="1">
        <v>723655</v>
      </c>
      <c r="M339" s="1">
        <v>1336740.9985728334</v>
      </c>
      <c r="N339" s="1">
        <v>0</v>
      </c>
      <c r="O339" s="7">
        <v>0.23928040779951004</v>
      </c>
      <c r="P339" s="4">
        <v>1.0539153772593934</v>
      </c>
      <c r="Q339" s="1">
        <f>Scenario[[#This Row],[Electricity GHG 
kg CO2e]]+(Scenario[[#This Row],[Non-Electric GHG 
kg CO2e]]*(1-Q$3))+((Scenario[[#This Row],[Non-Electric Vehicle Miles]]*Q$3)*Scenario[[#This Row],[Typical kWh per Vehicle Mile]]*(Scenario[[#This Row],[eGRID Subregion Electricity Emissions Rate 
kg CO2 per kWh]]))</f>
        <v>1048178.8138198728</v>
      </c>
      <c r="R339" s="1">
        <f>((Scenario[[#This Row],[Electricity GHG 
kg CO2e]])*(1-R$3))+(Scenario[[#This Row],[Non-Electric GHG 
kg CO2e]]*(1-Q$3))+(((Scenario[[#This Row],[Non-Electric Vehicle Miles]]*Q$3)*Scenario[[#This Row],[Typical kWh per Vehicle Mile]]*(Scenario[[#This Row],[eGRID Subregion Electricity Emissions Rate 
kg CO2 per kWh]]))*(1-R$3))</f>
        <v>1036773.0475973109</v>
      </c>
      <c r="S3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1073462.6781231354</v>
      </c>
      <c r="T339" s="1">
        <f>Scenario[[#This Row],[Transportation Efficiency Emissions Savings 
kg CO2e]]*(1+S$3)</f>
        <v>146933.28704749412</v>
      </c>
      <c r="U339" s="1">
        <f>Scenario[[#This Row],[Land Use Efficiency Emissions Savings 
kg CO2e]]*(1+S$3)</f>
        <v>737362.34577992174</v>
      </c>
    </row>
    <row r="340" spans="1:21" x14ac:dyDescent="0.25">
      <c r="A340" t="s">
        <v>587</v>
      </c>
      <c r="B340" t="s">
        <v>588</v>
      </c>
      <c r="C340" t="s">
        <v>167</v>
      </c>
      <c r="D340" t="s">
        <v>38</v>
      </c>
      <c r="E340" s="1">
        <v>3605340.0979133006</v>
      </c>
      <c r="F340" s="1">
        <v>724302.6867273557</v>
      </c>
      <c r="G340" s="1">
        <v>3634802.8338013752</v>
      </c>
      <c r="H340" s="1">
        <v>4328170</v>
      </c>
      <c r="I340" s="1">
        <v>31.214285714285715</v>
      </c>
      <c r="J340" s="2">
        <v>0.11482081156888692</v>
      </c>
      <c r="K340" s="1">
        <v>1189503</v>
      </c>
      <c r="L340" s="1">
        <v>1189503</v>
      </c>
      <c r="M340" s="1">
        <v>3605340.0979133006</v>
      </c>
      <c r="N340" s="1">
        <v>0</v>
      </c>
      <c r="O340" s="7">
        <v>0.23928040779951004</v>
      </c>
      <c r="P340" s="4">
        <v>2.3391780324537761</v>
      </c>
      <c r="Q340" s="1">
        <f>Scenario[[#This Row],[Electricity GHG 
kg CO2e]]+(Scenario[[#This Row],[Non-Electric GHG 
kg CO2e]]*(1-Q$3))+((Scenario[[#This Row],[Non-Electric Vehicle Miles]]*Q$3)*Scenario[[#This Row],[Typical kWh per Vehicle Mile]]*(Scenario[[#This Row],[eGRID Subregion Electricity Emissions Rate 
kg CO2 per kWh]]))</f>
        <v>2870452.0716629461</v>
      </c>
      <c r="R340" s="1">
        <f>((Scenario[[#This Row],[Electricity GHG 
kg CO2e]])*(1-R$3))+(Scenario[[#This Row],[Non-Electric GHG 
kg CO2e]]*(1-Q$3))+(((Scenario[[#This Row],[Non-Electric Vehicle Miles]]*Q$3)*Scenario[[#This Row],[Typical kWh per Vehicle Mile]]*(Scenario[[#This Row],[eGRID Subregion Electricity Emissions Rate 
kg CO2 per kWh]]))*(1-R$3))</f>
        <v>2828840.3221059535</v>
      </c>
      <c r="S3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2993718.7377679814</v>
      </c>
      <c r="T340" s="1">
        <f>Scenario[[#This Row],[Transportation Efficiency Emissions Savings 
kg CO2e]]*(1+S$3)</f>
        <v>905378.35840919462</v>
      </c>
      <c r="U340" s="1">
        <f>Scenario[[#This Row],[Land Use Efficiency Emissions Savings 
kg CO2e]]*(1+S$3)</f>
        <v>4543503.5422517192</v>
      </c>
    </row>
    <row r="341" spans="1:21" x14ac:dyDescent="0.25">
      <c r="A341" t="s">
        <v>1331</v>
      </c>
      <c r="B341" t="s">
        <v>1332</v>
      </c>
      <c r="C341" t="s">
        <v>167</v>
      </c>
      <c r="D341" t="s">
        <v>1730</v>
      </c>
      <c r="E341" s="1">
        <v>689336.67745500011</v>
      </c>
      <c r="F341" s="1">
        <v>82362.248994679161</v>
      </c>
      <c r="G341" s="1">
        <v>409833.44999425841</v>
      </c>
      <c r="H341" s="1">
        <v>492166.91</v>
      </c>
      <c r="I341" s="1">
        <v>15</v>
      </c>
      <c r="J341" s="2">
        <v>6.1033284101633077E-2</v>
      </c>
      <c r="K341" s="1">
        <v>467846</v>
      </c>
      <c r="L341" s="1">
        <v>467846</v>
      </c>
      <c r="M341" s="1">
        <v>689336.67745500011</v>
      </c>
      <c r="N341" s="1">
        <v>0</v>
      </c>
      <c r="O341" s="7">
        <v>0.23928040779951004</v>
      </c>
      <c r="P341" s="4">
        <v>1.0539153772593934</v>
      </c>
      <c r="Q341" s="1">
        <f>Scenario[[#This Row],[Electricity GHG 
kg CO2e]]+(Scenario[[#This Row],[Non-Electric GHG 
kg CO2e]]*(1-Q$3))+((Scenario[[#This Row],[Non-Electric Vehicle Miles]]*Q$3)*Scenario[[#This Row],[Typical kWh per Vehicle Mile]]*(Scenario[[#This Row],[eGRID Subregion Electricity Emissions Rate 
kg CO2 per kWh]]))</f>
        <v>546498.01135819755</v>
      </c>
      <c r="R341" s="1">
        <f>((Scenario[[#This Row],[Electricity GHG 
kg CO2e]])*(1-R$3))+(Scenario[[#This Row],[Non-Electric GHG 
kg CO2e]]*(1-Q$3))+(((Scenario[[#This Row],[Non-Electric Vehicle Miles]]*Q$3)*Scenario[[#This Row],[Typical kWh per Vehicle Mile]]*(Scenario[[#This Row],[eGRID Subregion Electricity Emissions Rate 
kg CO2 per kWh]]))*(1-R$3))</f>
        <v>539124.13554146071</v>
      </c>
      <c r="S3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558029.1498621176</v>
      </c>
      <c r="T341" s="1">
        <f>Scenario[[#This Row],[Transportation Efficiency Emissions Savings 
kg CO2e]]*(1+S$3)</f>
        <v>102952.81124334896</v>
      </c>
      <c r="U341" s="1">
        <f>Scenario[[#This Row],[Land Use Efficiency Emissions Savings 
kg CO2e]]*(1+S$3)</f>
        <v>512291.812492823</v>
      </c>
    </row>
    <row r="342" spans="1:21" x14ac:dyDescent="0.25">
      <c r="A342" t="s">
        <v>451</v>
      </c>
      <c r="B342" t="s">
        <v>452</v>
      </c>
      <c r="C342" t="s">
        <v>167</v>
      </c>
      <c r="D342" t="s">
        <v>1730</v>
      </c>
      <c r="E342" s="1">
        <v>686500.82389046671</v>
      </c>
      <c r="F342" s="1">
        <v>98925.518900613679</v>
      </c>
      <c r="G342" s="1">
        <v>504130.83011706843</v>
      </c>
      <c r="H342" s="1">
        <v>591143</v>
      </c>
      <c r="I342" s="1">
        <v>12.32</v>
      </c>
      <c r="J342" s="2">
        <v>0.10138566126372138</v>
      </c>
      <c r="K342" s="1">
        <v>536836</v>
      </c>
      <c r="L342" s="1">
        <v>536836</v>
      </c>
      <c r="M342" s="1">
        <v>686500.82389046671</v>
      </c>
      <c r="N342" s="1">
        <v>0</v>
      </c>
      <c r="O342" s="7">
        <v>0.23928040779951004</v>
      </c>
      <c r="P342" s="4">
        <v>1.0539153772593934</v>
      </c>
      <c r="Q342" s="1">
        <f>Scenario[[#This Row],[Electricity GHG 
kg CO2e]]+(Scenario[[#This Row],[Non-Electric GHG 
kg CO2e]]*(1-Q$3))+((Scenario[[#This Row],[Non-Electric Vehicle Miles]]*Q$3)*Scenario[[#This Row],[Typical kWh per Vehicle Mile]]*(Scenario[[#This Row],[eGRID Subregion Electricity Emissions Rate 
kg CO2 per kWh]]))</f>
        <v>548720.61817822419</v>
      </c>
      <c r="R342" s="1">
        <f>((Scenario[[#This Row],[Electricity GHG 
kg CO2e]])*(1-R$3))+(Scenario[[#This Row],[Non-Electric GHG 
kg CO2e]]*(1-Q$3))+(((Scenario[[#This Row],[Non-Electric Vehicle Miles]]*Q$3)*Scenario[[#This Row],[Typical kWh per Vehicle Mile]]*(Scenario[[#This Row],[eGRID Subregion Electricity Emissions Rate 
kg CO2 per kWh]]))*(1-R$3))</f>
        <v>540259.36811313068</v>
      </c>
      <c r="S3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564403.55156708893</v>
      </c>
      <c r="T342" s="1">
        <f>Scenario[[#This Row],[Transportation Efficiency Emissions Savings 
kg CO2e]]*(1+S$3)</f>
        <v>123656.89862576709</v>
      </c>
      <c r="U342" s="1">
        <f>Scenario[[#This Row],[Land Use Efficiency Emissions Savings 
kg CO2e]]*(1+S$3)</f>
        <v>630163.53764633555</v>
      </c>
    </row>
    <row r="343" spans="1:21" x14ac:dyDescent="0.25">
      <c r="A343" t="s">
        <v>451</v>
      </c>
      <c r="B343" t="s">
        <v>452</v>
      </c>
      <c r="C343" t="s">
        <v>167</v>
      </c>
      <c r="D343" t="s">
        <v>38</v>
      </c>
      <c r="E343" s="1">
        <v>6051646.2381211994</v>
      </c>
      <c r="F343" s="1">
        <v>2727533.2741077174</v>
      </c>
      <c r="G343" s="1">
        <v>13899685.631462675</v>
      </c>
      <c r="H343" s="1">
        <v>16298749</v>
      </c>
      <c r="I343" s="1">
        <v>36.754098360655739</v>
      </c>
      <c r="J343" s="2">
        <v>0.24168665225692346</v>
      </c>
      <c r="K343" s="1">
        <v>1990682</v>
      </c>
      <c r="L343" s="1">
        <v>1990682</v>
      </c>
      <c r="M343" s="1">
        <v>6051646.2381211994</v>
      </c>
      <c r="N343" s="1">
        <v>0</v>
      </c>
      <c r="O343" s="7">
        <v>0.23928040779951004</v>
      </c>
      <c r="P343" s="4">
        <v>2.3391780324537761</v>
      </c>
      <c r="Q343" s="1">
        <f>Scenario[[#This Row],[Electricity GHG 
kg CO2e]]+(Scenario[[#This Row],[Non-Electric GHG 
kg CO2e]]*(1-Q$3))+((Scenario[[#This Row],[Non-Electric Vehicle Miles]]*Q$3)*Scenario[[#This Row],[Typical kWh per Vehicle Mile]]*(Scenario[[#This Row],[eGRID Subregion Electricity Emissions Rate 
kg CO2 per kWh]]))</f>
        <v>4817290.548837929</v>
      </c>
      <c r="R343" s="1">
        <f>((Scenario[[#This Row],[Electricity GHG 
kg CO2e]])*(1-R$3))+(Scenario[[#This Row],[Non-Electric GHG 
kg CO2e]]*(1-Q$3))+(((Scenario[[#This Row],[Non-Electric Vehicle Miles]]*Q$3)*Scenario[[#This Row],[Typical kWh per Vehicle Mile]]*(Scenario[[#This Row],[eGRID Subregion Electricity Emissions Rate 
kg CO2 per kWh]]))*(1-R$3))</f>
        <v>4747651.5812761718</v>
      </c>
      <c r="S3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5276456.4595222836</v>
      </c>
      <c r="T343" s="1">
        <f>Scenario[[#This Row],[Transportation Efficiency Emissions Savings 
kg CO2e]]*(1+S$3)</f>
        <v>3409416.5926346467</v>
      </c>
      <c r="U343" s="1">
        <f>Scenario[[#This Row],[Land Use Efficiency Emissions Savings 
kg CO2e]]*(1+S$3)</f>
        <v>17374607.039328344</v>
      </c>
    </row>
    <row r="344" spans="1:21" x14ac:dyDescent="0.25">
      <c r="A344" t="s">
        <v>1324</v>
      </c>
      <c r="B344" t="s">
        <v>166</v>
      </c>
      <c r="C344" t="s">
        <v>167</v>
      </c>
      <c r="D344" t="s">
        <v>1730</v>
      </c>
      <c r="E344" s="1">
        <v>7347837.021528475</v>
      </c>
      <c r="F344" s="1">
        <v>742886.64661427308</v>
      </c>
      <c r="G344" s="1">
        <v>3719012.949152939</v>
      </c>
      <c r="H344" s="1">
        <v>4439221</v>
      </c>
      <c r="I344" s="1">
        <v>12</v>
      </c>
      <c r="J344" s="2">
        <v>9.1996740091290038E-2</v>
      </c>
      <c r="K344" s="1">
        <v>4799598</v>
      </c>
      <c r="L344" s="1">
        <v>4799598</v>
      </c>
      <c r="M344" s="1">
        <v>7347837.021528475</v>
      </c>
      <c r="N344" s="1">
        <v>0</v>
      </c>
      <c r="O344" s="7">
        <v>0.23928040779951004</v>
      </c>
      <c r="P344" s="4">
        <v>1.0539153772593934</v>
      </c>
      <c r="Q344" s="1">
        <f>Scenario[[#This Row],[Electricity GHG 
kg CO2e]]+(Scenario[[#This Row],[Non-Electric GHG 
kg CO2e]]*(1-Q$3))+((Scenario[[#This Row],[Non-Electric Vehicle Miles]]*Q$3)*Scenario[[#This Row],[Typical kWh per Vehicle Mile]]*(Scenario[[#This Row],[eGRID Subregion Electricity Emissions Rate 
kg CO2 per kWh]]))</f>
        <v>5813469.9834337421</v>
      </c>
      <c r="R344" s="1">
        <f>((Scenario[[#This Row],[Electricity GHG 
kg CO2e]])*(1-R$3))+(Scenario[[#This Row],[Non-Electric GHG 
kg CO2e]]*(1-Q$3))+(((Scenario[[#This Row],[Non-Electric Vehicle Miles]]*Q$3)*Scenario[[#This Row],[Typical kWh per Vehicle Mile]]*(Scenario[[#This Row],[eGRID Subregion Electricity Emissions Rate 
kg CO2 per kWh]]))*(1-R$3))</f>
        <v>5737821.9291118961</v>
      </c>
      <c r="S3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5958946.8684815932</v>
      </c>
      <c r="T344" s="1">
        <f>Scenario[[#This Row],[Transportation Efficiency Emissions Savings 
kg CO2e]]*(1+S$3)</f>
        <v>928608.30826784135</v>
      </c>
      <c r="U344" s="1">
        <f>Scenario[[#This Row],[Land Use Efficiency Emissions Savings 
kg CO2e]]*(1+S$3)</f>
        <v>4648766.1864411738</v>
      </c>
    </row>
    <row r="345" spans="1:21" x14ac:dyDescent="0.25">
      <c r="A345" t="s">
        <v>662</v>
      </c>
      <c r="B345" t="s">
        <v>663</v>
      </c>
      <c r="C345" t="s">
        <v>167</v>
      </c>
      <c r="D345" t="s">
        <v>1730</v>
      </c>
      <c r="E345" s="1">
        <v>675530.47100686666</v>
      </c>
      <c r="F345" s="1">
        <v>68183.524833865988</v>
      </c>
      <c r="G345" s="1">
        <v>341254.31395169062</v>
      </c>
      <c r="H345" s="1">
        <v>407440</v>
      </c>
      <c r="I345" s="1">
        <v>13.473684210526315</v>
      </c>
      <c r="J345" s="2">
        <v>7.6487622485165205E-2</v>
      </c>
      <c r="K345" s="1">
        <v>614450</v>
      </c>
      <c r="L345" s="1">
        <v>614450</v>
      </c>
      <c r="M345" s="1">
        <v>675530.47100686666</v>
      </c>
      <c r="N345" s="1">
        <v>0</v>
      </c>
      <c r="O345" s="7">
        <v>0.23928040779951004</v>
      </c>
      <c r="P345" s="4">
        <v>1.0539153772593934</v>
      </c>
      <c r="Q345" s="1">
        <f>Scenario[[#This Row],[Electricity GHG 
kg CO2e]]+(Scenario[[#This Row],[Non-Electric GHG 
kg CO2e]]*(1-Q$3))+((Scenario[[#This Row],[Non-Electric Vehicle Miles]]*Q$3)*Scenario[[#This Row],[Typical kWh per Vehicle Mile]]*(Scenario[[#This Row],[eGRID Subregion Electricity Emissions Rate 
kg CO2 per kWh]]))</f>
        <v>545386.05339446058</v>
      </c>
      <c r="R345" s="1">
        <f>((Scenario[[#This Row],[Electricity GHG 
kg CO2e]])*(1-R$3))+(Scenario[[#This Row],[Non-Electric GHG 
kg CO2e]]*(1-Q$3))+(((Scenario[[#This Row],[Non-Electric Vehicle Miles]]*Q$3)*Scenario[[#This Row],[Typical kWh per Vehicle Mile]]*(Scenario[[#This Row],[eGRID Subregion Electricity Emissions Rate 
kg CO2 per kWh]]))*(1-R$3))</f>
        <v>535701.50335963292</v>
      </c>
      <c r="S3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548883.57354831835</v>
      </c>
      <c r="T345" s="1">
        <f>Scenario[[#This Row],[Transportation Efficiency Emissions Savings 
kg CO2e]]*(1+S$3)</f>
        <v>85229.406042332485</v>
      </c>
      <c r="U345" s="1">
        <f>Scenario[[#This Row],[Land Use Efficiency Emissions Savings 
kg CO2e]]*(1+S$3)</f>
        <v>426567.89243961329</v>
      </c>
    </row>
    <row r="346" spans="1:21" x14ac:dyDescent="0.25">
      <c r="A346" t="s">
        <v>662</v>
      </c>
      <c r="B346" t="s">
        <v>663</v>
      </c>
      <c r="C346" t="s">
        <v>167</v>
      </c>
      <c r="D346" t="s">
        <v>38</v>
      </c>
      <c r="E346" s="1">
        <v>2713076.2479913998</v>
      </c>
      <c r="F346" s="1">
        <v>774587.70159998524</v>
      </c>
      <c r="G346" s="1">
        <v>3876763.416807536</v>
      </c>
      <c r="H346" s="1">
        <v>4628655</v>
      </c>
      <c r="I346" s="1">
        <v>31.515151515151516</v>
      </c>
      <c r="J346" s="2">
        <v>0.14115445181855032</v>
      </c>
      <c r="K346" s="1">
        <v>988094</v>
      </c>
      <c r="L346" s="1">
        <v>988094</v>
      </c>
      <c r="M346" s="1">
        <v>2713076.2479913998</v>
      </c>
      <c r="N346" s="1">
        <v>0</v>
      </c>
      <c r="O346" s="7">
        <v>0.23928040779951004</v>
      </c>
      <c r="P346" s="4">
        <v>2.3391780324537761</v>
      </c>
      <c r="Q346" s="1">
        <f>Scenario[[#This Row],[Electricity GHG 
kg CO2e]]+(Scenario[[#This Row],[Non-Electric GHG 
kg CO2e]]*(1-Q$3))+((Scenario[[#This Row],[Non-Electric Vehicle Miles]]*Q$3)*Scenario[[#This Row],[Typical kWh per Vehicle Mile]]*(Scenario[[#This Row],[eGRID Subregion Electricity Emissions Rate 
kg CO2 per kWh]]))</f>
        <v>2173071.0493609128</v>
      </c>
      <c r="R346" s="1">
        <f>((Scenario[[#This Row],[Electricity GHG 
kg CO2e]])*(1-R$3))+(Scenario[[#This Row],[Non-Electric GHG 
kg CO2e]]*(1-Q$3))+(((Scenario[[#This Row],[Non-Electric Vehicle Miles]]*Q$3)*Scenario[[#This Row],[Typical kWh per Vehicle Mile]]*(Scenario[[#This Row],[eGRID Subregion Electricity Emissions Rate 
kg CO2 per kWh]]))*(1-R$3))</f>
        <v>2138505.0835190723</v>
      </c>
      <c r="S3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2297439.3131896197</v>
      </c>
      <c r="T346" s="1">
        <f>Scenario[[#This Row],[Transportation Efficiency Emissions Savings 
kg CO2e]]*(1+S$3)</f>
        <v>968234.62699998158</v>
      </c>
      <c r="U346" s="1">
        <f>Scenario[[#This Row],[Land Use Efficiency Emissions Savings 
kg CO2e]]*(1+S$3)</f>
        <v>4845954.27100942</v>
      </c>
    </row>
    <row r="347" spans="1:21" x14ac:dyDescent="0.25">
      <c r="A347" t="s">
        <v>932</v>
      </c>
      <c r="B347" t="s">
        <v>933</v>
      </c>
      <c r="C347" t="s">
        <v>167</v>
      </c>
      <c r="D347" t="s">
        <v>1730</v>
      </c>
      <c r="E347" s="1">
        <v>169267.63721249998</v>
      </c>
      <c r="F347" s="1">
        <v>51078.685895097558</v>
      </c>
      <c r="G347" s="1">
        <v>254623.93167455069</v>
      </c>
      <c r="H347" s="1">
        <v>305227.69</v>
      </c>
      <c r="I347" s="1">
        <v>15</v>
      </c>
      <c r="J347" s="2">
        <v>0.16514773213000689</v>
      </c>
      <c r="K347" s="1">
        <v>126165</v>
      </c>
      <c r="L347" s="1">
        <v>126165</v>
      </c>
      <c r="M347" s="1">
        <v>169267.63721249998</v>
      </c>
      <c r="N347" s="1">
        <v>0</v>
      </c>
      <c r="O347" s="7">
        <v>0.23928040779951004</v>
      </c>
      <c r="P347" s="4">
        <v>1.0539153772593934</v>
      </c>
      <c r="Q347" s="1">
        <f>Scenario[[#This Row],[Electricity GHG 
kg CO2e]]+(Scenario[[#This Row],[Non-Electric GHG 
kg CO2e]]*(1-Q$3))+((Scenario[[#This Row],[Non-Electric Vehicle Miles]]*Q$3)*Scenario[[#This Row],[Typical kWh per Vehicle Mile]]*(Scenario[[#This Row],[eGRID Subregion Electricity Emissions Rate 
kg CO2 per kWh]]))</f>
        <v>134904.8413776411</v>
      </c>
      <c r="R347" s="1">
        <f>((Scenario[[#This Row],[Electricity GHG 
kg CO2e]])*(1-R$3))+(Scenario[[#This Row],[Non-Electric GHG 
kg CO2e]]*(1-Q$3))+(((Scenario[[#This Row],[Non-Electric Vehicle Miles]]*Q$3)*Scenario[[#This Row],[Typical kWh per Vehicle Mile]]*(Scenario[[#This Row],[eGRID Subregion Electricity Emissions Rate 
kg CO2 per kWh]]))*(1-R$3))</f>
        <v>132916.31301057455</v>
      </c>
      <c r="S3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143635.01185297262</v>
      </c>
      <c r="T347" s="1">
        <f>Scenario[[#This Row],[Transportation Efficiency Emissions Savings 
kg CO2e]]*(1+S$3)</f>
        <v>63848.357368871948</v>
      </c>
      <c r="U347" s="1">
        <f>Scenario[[#This Row],[Land Use Efficiency Emissions Savings 
kg CO2e]]*(1+S$3)</f>
        <v>318279.91459318838</v>
      </c>
    </row>
    <row r="348" spans="1:21" x14ac:dyDescent="0.25">
      <c r="A348" t="s">
        <v>932</v>
      </c>
      <c r="B348" t="s">
        <v>933</v>
      </c>
      <c r="C348" t="s">
        <v>167</v>
      </c>
      <c r="D348" t="s">
        <v>38</v>
      </c>
      <c r="E348" s="1">
        <v>1097116.3939725</v>
      </c>
      <c r="F348" s="1">
        <v>193348.19741956799</v>
      </c>
      <c r="G348" s="1">
        <v>963828.20635334181</v>
      </c>
      <c r="H348" s="1">
        <v>1155378.6599999999</v>
      </c>
      <c r="I348" s="1">
        <v>30</v>
      </c>
      <c r="J348" s="2">
        <v>0.1012959581692745</v>
      </c>
      <c r="K348" s="1">
        <v>380469</v>
      </c>
      <c r="L348" s="1">
        <v>380469</v>
      </c>
      <c r="M348" s="1">
        <v>1097116.3939725</v>
      </c>
      <c r="N348" s="1">
        <v>0</v>
      </c>
      <c r="O348" s="7">
        <v>0.23928040779951004</v>
      </c>
      <c r="P348" s="4">
        <v>2.3391780324537761</v>
      </c>
      <c r="Q348" s="1">
        <f>Scenario[[#This Row],[Electricity GHG 
kg CO2e]]+(Scenario[[#This Row],[Non-Electric GHG 
kg CO2e]]*(1-Q$3))+((Scenario[[#This Row],[Non-Electric Vehicle Miles]]*Q$3)*Scenario[[#This Row],[Typical kWh per Vehicle Mile]]*(Scenario[[#This Row],[eGRID Subregion Electricity Emissions Rate 
kg CO2 per kWh]]))</f>
        <v>876076.27257215884</v>
      </c>
      <c r="R348" s="1">
        <f>((Scenario[[#This Row],[Electricity GHG 
kg CO2e]])*(1-R$3))+(Scenario[[#This Row],[Non-Electric GHG 
kg CO2e]]*(1-Q$3))+(((Scenario[[#This Row],[Non-Electric Vehicle Miles]]*Q$3)*Scenario[[#This Row],[Typical kWh per Vehicle Mile]]*(Scenario[[#This Row],[eGRID Subregion Electricity Emissions Rate 
kg CO2 per kWh]]))*(1-R$3))</f>
        <v>862766.52829896286</v>
      </c>
      <c r="S3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906432.89951268886</v>
      </c>
      <c r="T348" s="1">
        <f>Scenario[[#This Row],[Transportation Efficiency Emissions Savings 
kg CO2e]]*(1+S$3)</f>
        <v>241685.24677445999</v>
      </c>
      <c r="U348" s="1">
        <f>Scenario[[#This Row],[Land Use Efficiency Emissions Savings 
kg CO2e]]*(1+S$3)</f>
        <v>1204785.2579416772</v>
      </c>
    </row>
    <row r="349" spans="1:21" x14ac:dyDescent="0.25">
      <c r="A349" t="s">
        <v>983</v>
      </c>
      <c r="B349" t="s">
        <v>984</v>
      </c>
      <c r="C349" t="s">
        <v>167</v>
      </c>
      <c r="D349" t="s">
        <v>1730</v>
      </c>
      <c r="E349" s="1">
        <v>483727.71696250001</v>
      </c>
      <c r="F349" s="1">
        <v>42727.494341944817</v>
      </c>
      <c r="G349" s="1">
        <v>213050.30245529104</v>
      </c>
      <c r="H349" s="1">
        <v>255324</v>
      </c>
      <c r="I349" s="1">
        <v>16</v>
      </c>
      <c r="J349" s="2">
        <v>6.3152489651187638E-2</v>
      </c>
      <c r="K349" s="1">
        <v>264753</v>
      </c>
      <c r="L349" s="1">
        <v>264753</v>
      </c>
      <c r="M349" s="1">
        <v>483727.71696250001</v>
      </c>
      <c r="N349" s="1">
        <v>0</v>
      </c>
      <c r="O349" s="7">
        <v>0.23928040779951004</v>
      </c>
      <c r="P349" s="4">
        <v>1.0539153772593934</v>
      </c>
      <c r="Q349" s="1">
        <f>Scenario[[#This Row],[Electricity GHG 
kg CO2e]]+(Scenario[[#This Row],[Non-Electric GHG 
kg CO2e]]*(1-Q$3))+((Scenario[[#This Row],[Non-Electric Vehicle Miles]]*Q$3)*Scenario[[#This Row],[Typical kWh per Vehicle Mile]]*(Scenario[[#This Row],[eGRID Subregion Electricity Emissions Rate 
kg CO2 per kWh]]))</f>
        <v>379487.22673478554</v>
      </c>
      <c r="R349" s="1">
        <f>((Scenario[[#This Row],[Electricity GHG 
kg CO2e]])*(1-R$3))+(Scenario[[#This Row],[Non-Electric GHG 
kg CO2e]]*(1-Q$3))+(((Scenario[[#This Row],[Non-Electric Vehicle Miles]]*Q$3)*Scenario[[#This Row],[Typical kWh per Vehicle Mile]]*(Scenario[[#This Row],[eGRID Subregion Electricity Emissions Rate 
kg CO2 per kWh]]))*(1-R$3))</f>
        <v>375314.36698155792</v>
      </c>
      <c r="S3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386625.23567747441</v>
      </c>
      <c r="T349" s="1">
        <f>Scenario[[#This Row],[Transportation Efficiency Emissions Savings 
kg CO2e]]*(1+S$3)</f>
        <v>53409.36792743102</v>
      </c>
      <c r="U349" s="1">
        <f>Scenario[[#This Row],[Land Use Efficiency Emissions Savings 
kg CO2e]]*(1+S$3)</f>
        <v>266312.87806911382</v>
      </c>
    </row>
    <row r="350" spans="1:21" x14ac:dyDescent="0.25">
      <c r="A350" t="s">
        <v>983</v>
      </c>
      <c r="B350" t="s">
        <v>984</v>
      </c>
      <c r="C350" t="s">
        <v>167</v>
      </c>
      <c r="D350" t="s">
        <v>38</v>
      </c>
      <c r="E350" s="1">
        <v>270176.63653600006</v>
      </c>
      <c r="F350" s="1">
        <v>232355.6432275977</v>
      </c>
      <c r="G350" s="1">
        <v>1158585.1412362538</v>
      </c>
      <c r="H350" s="1">
        <v>1388473</v>
      </c>
      <c r="I350" s="1">
        <v>32.333333333333336</v>
      </c>
      <c r="J350" s="2">
        <v>0.14775240649029298</v>
      </c>
      <c r="K350" s="1">
        <v>294558</v>
      </c>
      <c r="L350" s="1">
        <v>294558</v>
      </c>
      <c r="M350" s="1">
        <v>270176.63653600006</v>
      </c>
      <c r="N350" s="1">
        <v>0</v>
      </c>
      <c r="O350" s="7">
        <v>0.23928040779951004</v>
      </c>
      <c r="P350" s="4">
        <v>2.3391780324537761</v>
      </c>
      <c r="Q350" s="1">
        <f>Scenario[[#This Row],[Electricity GHG 
kg CO2e]]+(Scenario[[#This Row],[Non-Electric GHG 
kg CO2e]]*(1-Q$3))+((Scenario[[#This Row],[Non-Electric Vehicle Miles]]*Q$3)*Scenario[[#This Row],[Typical kWh per Vehicle Mile]]*(Scenario[[#This Row],[eGRID Subregion Electricity Emissions Rate 
kg CO2 per kWh]]))</f>
        <v>243849.93957236409</v>
      </c>
      <c r="R350" s="1">
        <f>((Scenario[[#This Row],[Electricity GHG 
kg CO2e]])*(1-R$3))+(Scenario[[#This Row],[Non-Electric GHG 
kg CO2e]]*(1-Q$3))+(((Scenario[[#This Row],[Non-Electric Vehicle Miles]]*Q$3)*Scenario[[#This Row],[Typical kWh per Vehicle Mile]]*(Scenario[[#This Row],[eGRID Subregion Electricity Emissions Rate 
kg CO2 per kWh]]))*(1-R$3))</f>
        <v>233545.57402977307</v>
      </c>
      <c r="S3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250569.42397761249</v>
      </c>
      <c r="T350" s="1">
        <f>Scenario[[#This Row],[Transportation Efficiency Emissions Savings 
kg CO2e]]*(1+S$3)</f>
        <v>290444.55403449712</v>
      </c>
      <c r="U350" s="1">
        <f>Scenario[[#This Row],[Land Use Efficiency Emissions Savings 
kg CO2e]]*(1+S$3)</f>
        <v>1448231.4265453173</v>
      </c>
    </row>
    <row r="351" spans="1:21" x14ac:dyDescent="0.25">
      <c r="A351" t="s">
        <v>703</v>
      </c>
      <c r="B351" t="s">
        <v>633</v>
      </c>
      <c r="C351" t="s">
        <v>167</v>
      </c>
      <c r="D351" t="s">
        <v>1730</v>
      </c>
      <c r="E351" s="1">
        <v>1243161.1244467667</v>
      </c>
      <c r="F351" s="1">
        <v>96624.341672088034</v>
      </c>
      <c r="G351" s="1">
        <v>484023.65065128042</v>
      </c>
      <c r="H351" s="1">
        <v>577392</v>
      </c>
      <c r="I351" s="1">
        <v>13.28125</v>
      </c>
      <c r="J351" s="2">
        <v>7.7485315715267039E-2</v>
      </c>
      <c r="K351" s="1">
        <v>777793</v>
      </c>
      <c r="L351" s="1">
        <v>777793</v>
      </c>
      <c r="M351" s="1">
        <v>1243161.1244467667</v>
      </c>
      <c r="N351" s="1">
        <v>0</v>
      </c>
      <c r="O351" s="7">
        <v>0.23928040779951004</v>
      </c>
      <c r="P351" s="4">
        <v>1.0539153772593934</v>
      </c>
      <c r="Q351" s="1">
        <f>Scenario[[#This Row],[Electricity GHG 
kg CO2e]]+(Scenario[[#This Row],[Non-Electric GHG 
kg CO2e]]*(1-Q$3))+((Scenario[[#This Row],[Non-Electric Vehicle Miles]]*Q$3)*Scenario[[#This Row],[Typical kWh per Vehicle Mile]]*(Scenario[[#This Row],[eGRID Subregion Electricity Emissions Rate 
kg CO2 per kWh]]))</f>
        <v>981407.056047183</v>
      </c>
      <c r="R351" s="1">
        <f>((Scenario[[#This Row],[Electricity GHG 
kg CO2e]])*(1-R$3))+(Scenario[[#This Row],[Non-Electric GHG 
kg CO2e]]*(1-Q$3))+(((Scenario[[#This Row],[Non-Electric Vehicle Miles]]*Q$3)*Scenario[[#This Row],[Typical kWh per Vehicle Mile]]*(Scenario[[#This Row],[eGRID Subregion Electricity Emissions Rate 
kg CO2 per kWh]]))*(1-R$3))</f>
        <v>969148.00286915607</v>
      </c>
      <c r="S3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996232.94361140265</v>
      </c>
      <c r="T351" s="1">
        <f>Scenario[[#This Row],[Transportation Efficiency Emissions Savings 
kg CO2e]]*(1+S$3)</f>
        <v>120780.42709011004</v>
      </c>
      <c r="U351" s="1">
        <f>Scenario[[#This Row],[Land Use Efficiency Emissions Savings 
kg CO2e]]*(1+S$3)</f>
        <v>605029.56331410049</v>
      </c>
    </row>
    <row r="352" spans="1:21" x14ac:dyDescent="0.25">
      <c r="A352" t="s">
        <v>703</v>
      </c>
      <c r="B352" t="s">
        <v>633</v>
      </c>
      <c r="C352" t="s">
        <v>167</v>
      </c>
      <c r="D352" t="s">
        <v>38</v>
      </c>
      <c r="E352" s="1">
        <v>3201301.4828709001</v>
      </c>
      <c r="F352" s="1">
        <v>867695.43078714586</v>
      </c>
      <c r="G352" s="1">
        <v>4346576.6782486793</v>
      </c>
      <c r="H352" s="1">
        <v>5185033</v>
      </c>
      <c r="I352" s="1">
        <v>25.186046511627907</v>
      </c>
      <c r="J352" s="2">
        <v>0.22226101983419375</v>
      </c>
      <c r="K352" s="1">
        <v>865747</v>
      </c>
      <c r="L352" s="1">
        <v>865747</v>
      </c>
      <c r="M352" s="1">
        <v>3201301.4828709001</v>
      </c>
      <c r="N352" s="1">
        <v>0</v>
      </c>
      <c r="O352" s="7">
        <v>0.23928040779951004</v>
      </c>
      <c r="P352" s="4">
        <v>2.3391780324537761</v>
      </c>
      <c r="Q352" s="1">
        <f>Scenario[[#This Row],[Electricity GHG 
kg CO2e]]+(Scenario[[#This Row],[Non-Electric GHG 
kg CO2e]]*(1-Q$3))+((Scenario[[#This Row],[Non-Electric Vehicle Miles]]*Q$3)*Scenario[[#This Row],[Typical kWh per Vehicle Mile]]*(Scenario[[#This Row],[eGRID Subregion Electricity Emissions Rate 
kg CO2 per kWh]]))</f>
        <v>2522119.9759138138</v>
      </c>
      <c r="R352" s="1">
        <f>((Scenario[[#This Row],[Electricity GHG 
kg CO2e]])*(1-R$3))+(Scenario[[#This Row],[Non-Electric GHG 
kg CO2e]]*(1-Q$3))+(((Scenario[[#This Row],[Non-Electric Vehicle Miles]]*Q$3)*Scenario[[#This Row],[Typical kWh per Vehicle Mile]]*(Scenario[[#This Row],[eGRID Subregion Electricity Emissions Rate 
kg CO2 per kWh]]))*(1-R$3))</f>
        <v>2491834.0099736541</v>
      </c>
      <c r="S3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2788105.350013582</v>
      </c>
      <c r="T352" s="1">
        <f>Scenario[[#This Row],[Transportation Efficiency Emissions Savings 
kg CO2e]]*(1+S$3)</f>
        <v>1084619.2884839324</v>
      </c>
      <c r="U352" s="1">
        <f>Scenario[[#This Row],[Land Use Efficiency Emissions Savings 
kg CO2e]]*(1+S$3)</f>
        <v>5433220.8478108495</v>
      </c>
    </row>
    <row r="353" spans="1:21" x14ac:dyDescent="0.25">
      <c r="A353" t="s">
        <v>628</v>
      </c>
      <c r="B353" t="s">
        <v>629</v>
      </c>
      <c r="C353" t="s">
        <v>167</v>
      </c>
      <c r="D353" t="s">
        <v>1730</v>
      </c>
      <c r="E353" s="1">
        <v>146910.68352583333</v>
      </c>
      <c r="F353" s="1">
        <v>4776.7291695902968</v>
      </c>
      <c r="G353" s="1">
        <v>24624.393819022589</v>
      </c>
      <c r="H353" s="1">
        <v>28544</v>
      </c>
      <c r="I353" s="1">
        <v>12</v>
      </c>
      <c r="J353" s="2">
        <v>2.7833358686028323E-2</v>
      </c>
      <c r="K353" s="1">
        <v>122365</v>
      </c>
      <c r="L353" s="1">
        <v>122365</v>
      </c>
      <c r="M353" s="1">
        <v>146910.68352583333</v>
      </c>
      <c r="N353" s="1">
        <v>0</v>
      </c>
      <c r="O353" s="7">
        <v>0.23928040779951004</v>
      </c>
      <c r="P353" s="4">
        <v>1.0539153772593934</v>
      </c>
      <c r="Q353" s="1">
        <f>Scenario[[#This Row],[Electricity GHG 
kg CO2e]]+(Scenario[[#This Row],[Non-Electric GHG 
kg CO2e]]*(1-Q$3))+((Scenario[[#This Row],[Non-Electric Vehicle Miles]]*Q$3)*Scenario[[#This Row],[Typical kWh per Vehicle Mile]]*(Scenario[[#This Row],[eGRID Subregion Electricity Emissions Rate 
kg CO2 per kWh]]))</f>
        <v>117897.55387644716</v>
      </c>
      <c r="R353" s="1">
        <f>((Scenario[[#This Row],[Electricity GHG 
kg CO2e]])*(1-R$3))+(Scenario[[#This Row],[Non-Electric GHG 
kg CO2e]]*(1-Q$3))+(((Scenario[[#This Row],[Non-Electric Vehicle Miles]]*Q$3)*Scenario[[#This Row],[Typical kWh per Vehicle Mile]]*(Scenario[[#This Row],[eGRID Subregion Electricity Emissions Rate 
kg CO2 per kWh]]))*(1-R$3))</f>
        <v>115968.91856842912</v>
      </c>
      <c r="S3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117096.08483724823</v>
      </c>
      <c r="T353" s="1">
        <f>Scenario[[#This Row],[Transportation Efficiency Emissions Savings 
kg CO2e]]*(1+S$3)</f>
        <v>5970.911461987871</v>
      </c>
      <c r="U353" s="1">
        <f>Scenario[[#This Row],[Land Use Efficiency Emissions Savings 
kg CO2e]]*(1+S$3)</f>
        <v>30780.492273778236</v>
      </c>
    </row>
    <row r="354" spans="1:21" x14ac:dyDescent="0.25">
      <c r="A354" t="s">
        <v>628</v>
      </c>
      <c r="B354" t="s">
        <v>629</v>
      </c>
      <c r="C354" t="s">
        <v>167</v>
      </c>
      <c r="D354" t="s">
        <v>38</v>
      </c>
      <c r="E354" s="1">
        <v>3138505.7895099996</v>
      </c>
      <c r="F354" s="1">
        <v>941246.41678221663</v>
      </c>
      <c r="G354" s="1">
        <v>4852195.2207680084</v>
      </c>
      <c r="H354" s="1">
        <v>5624547</v>
      </c>
      <c r="I354" s="1">
        <v>31.526315789473685</v>
      </c>
      <c r="J354" s="2">
        <v>0.17956493856864686</v>
      </c>
      <c r="K354" s="1">
        <v>1094214</v>
      </c>
      <c r="L354" s="1">
        <v>1094214</v>
      </c>
      <c r="M354" s="1">
        <v>3138505.7895099996</v>
      </c>
      <c r="N354" s="1">
        <v>0</v>
      </c>
      <c r="O354" s="7">
        <v>0.23928040779951004</v>
      </c>
      <c r="P354" s="4">
        <v>2.3391780324537761</v>
      </c>
      <c r="Q354" s="1">
        <f>Scenario[[#This Row],[Electricity GHG 
kg CO2e]]+(Scenario[[#This Row],[Non-Electric GHG 
kg CO2e]]*(1-Q$3))+((Scenario[[#This Row],[Non-Electric Vehicle Miles]]*Q$3)*Scenario[[#This Row],[Typical kWh per Vehicle Mile]]*(Scenario[[#This Row],[eGRID Subregion Electricity Emissions Rate 
kg CO2 per kWh]]))</f>
        <v>2506992.5631323797</v>
      </c>
      <c r="R354" s="1">
        <f>((Scenario[[#This Row],[Electricity GHG 
kg CO2e]])*(1-R$3))+(Scenario[[#This Row],[Non-Electric GHG 
kg CO2e]]*(1-Q$3))+(((Scenario[[#This Row],[Non-Electric Vehicle Miles]]*Q$3)*Scenario[[#This Row],[Typical kWh per Vehicle Mile]]*(Scenario[[#This Row],[eGRID Subregion Electricity Emissions Rate 
kg CO2 per kWh]]))*(1-R$3))</f>
        <v>2468714.2578824097</v>
      </c>
      <c r="S3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2669972.1367990007</v>
      </c>
      <c r="T354" s="1">
        <f>Scenario[[#This Row],[Transportation Efficiency Emissions Savings 
kg CO2e]]*(1+S$3)</f>
        <v>1176558.0209777709</v>
      </c>
      <c r="U354" s="1">
        <f>Scenario[[#This Row],[Land Use Efficiency Emissions Savings 
kg CO2e]]*(1+S$3)</f>
        <v>6065244.0259600105</v>
      </c>
    </row>
    <row r="355" spans="1:21" x14ac:dyDescent="0.25">
      <c r="A355" t="s">
        <v>1327</v>
      </c>
      <c r="B355" t="s">
        <v>1328</v>
      </c>
      <c r="C355" t="s">
        <v>167</v>
      </c>
      <c r="D355" t="s">
        <v>1730</v>
      </c>
      <c r="E355" s="1">
        <v>3119501.1475575003</v>
      </c>
      <c r="F355" s="1">
        <v>272785.97664917517</v>
      </c>
      <c r="G355" s="1">
        <v>1358954.9315877792</v>
      </c>
      <c r="H355" s="1">
        <v>1630070</v>
      </c>
      <c r="I355" s="1">
        <v>12.534883720930232</v>
      </c>
      <c r="J355" s="2">
        <v>7.5270996704777493E-2</v>
      </c>
      <c r="K355" s="1">
        <v>1993455</v>
      </c>
      <c r="L355" s="1">
        <v>1993455</v>
      </c>
      <c r="M355" s="1">
        <v>3119501.1475575003</v>
      </c>
      <c r="N355" s="1">
        <v>0</v>
      </c>
      <c r="O355" s="7">
        <v>0.23928040779951004</v>
      </c>
      <c r="P355" s="4">
        <v>1.0539153772593934</v>
      </c>
      <c r="Q355" s="1">
        <f>Scenario[[#This Row],[Electricity GHG 
kg CO2e]]+(Scenario[[#This Row],[Non-Electric GHG 
kg CO2e]]*(1-Q$3))+((Scenario[[#This Row],[Non-Electric Vehicle Miles]]*Q$3)*Scenario[[#This Row],[Typical kWh per Vehicle Mile]]*(Scenario[[#This Row],[eGRID Subregion Electricity Emissions Rate 
kg CO2 per kWh]]))</f>
        <v>2465303.8796423445</v>
      </c>
      <c r="R355" s="1">
        <f>((Scenario[[#This Row],[Electricity GHG 
kg CO2e]])*(1-R$3))+(Scenario[[#This Row],[Non-Electric GHG 
kg CO2e]]*(1-Q$3))+(((Scenario[[#This Row],[Non-Electric Vehicle Miles]]*Q$3)*Scenario[[#This Row],[Typical kWh per Vehicle Mile]]*(Scenario[[#This Row],[eGRID Subregion Electricity Emissions Rate 
kg CO2 per kWh]]))*(1-R$3))</f>
        <v>2433884.3748987899</v>
      </c>
      <c r="S3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2513271.3868120778</v>
      </c>
      <c r="T355" s="1">
        <f>Scenario[[#This Row],[Transportation Efficiency Emissions Savings 
kg CO2e]]*(1+S$3)</f>
        <v>340982.47081146896</v>
      </c>
      <c r="U355" s="1">
        <f>Scenario[[#This Row],[Land Use Efficiency Emissions Savings 
kg CO2e]]*(1+S$3)</f>
        <v>1698693.6644847239</v>
      </c>
    </row>
    <row r="356" spans="1:21" x14ac:dyDescent="0.25">
      <c r="A356" t="s">
        <v>1325</v>
      </c>
      <c r="B356" t="s">
        <v>1326</v>
      </c>
      <c r="C356" t="s">
        <v>167</v>
      </c>
      <c r="D356" t="s">
        <v>1730</v>
      </c>
      <c r="E356" s="1">
        <v>442948.47068169992</v>
      </c>
      <c r="F356" s="1">
        <v>66388.402433284587</v>
      </c>
      <c r="G356" s="1">
        <v>330440.18098181428</v>
      </c>
      <c r="H356" s="1">
        <v>396713</v>
      </c>
      <c r="I356" s="1">
        <v>20</v>
      </c>
      <c r="J356" s="2">
        <v>7.8208884017285429E-2</v>
      </c>
      <c r="K356" s="1">
        <v>282264</v>
      </c>
      <c r="L356" s="1">
        <v>282264</v>
      </c>
      <c r="M356" s="1">
        <v>442948.47068169992</v>
      </c>
      <c r="N356" s="1">
        <v>0</v>
      </c>
      <c r="O356" s="7">
        <v>0.23928040779951004</v>
      </c>
      <c r="P356" s="4">
        <v>1.0539153772593934</v>
      </c>
      <c r="Q356" s="1">
        <f>Scenario[[#This Row],[Electricity GHG 
kg CO2e]]+(Scenario[[#This Row],[Non-Electric GHG 
kg CO2e]]*(1-Q$3))+((Scenario[[#This Row],[Non-Electric Vehicle Miles]]*Q$3)*Scenario[[#This Row],[Typical kWh per Vehicle Mile]]*(Scenario[[#This Row],[eGRID Subregion Electricity Emissions Rate 
kg CO2 per kWh]]))</f>
        <v>350006.77871576243</v>
      </c>
      <c r="R356" s="1">
        <f>((Scenario[[#This Row],[Electricity GHG 
kg CO2e]])*(1-R$3))+(Scenario[[#This Row],[Non-Electric GHG 
kg CO2e]]*(1-Q$3))+(((Scenario[[#This Row],[Non-Electric Vehicle Miles]]*Q$3)*Scenario[[#This Row],[Typical kWh per Vehicle Mile]]*(Scenario[[#This Row],[eGRID Subregion Electricity Emissions Rate 
kg CO2 per kWh]]))*(1-R$3))</f>
        <v>345557.92228964058</v>
      </c>
      <c r="S3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357699.68673934817</v>
      </c>
      <c r="T356" s="1">
        <f>Scenario[[#This Row],[Transportation Efficiency Emissions Savings 
kg CO2e]]*(1+S$3)</f>
        <v>82985.503041605727</v>
      </c>
      <c r="U356" s="1">
        <f>Scenario[[#This Row],[Land Use Efficiency Emissions Savings 
kg CO2e]]*(1+S$3)</f>
        <v>413050.22622726788</v>
      </c>
    </row>
    <row r="357" spans="1:21" x14ac:dyDescent="0.25">
      <c r="A357" t="s">
        <v>546</v>
      </c>
      <c r="B357" t="s">
        <v>57</v>
      </c>
      <c r="C357" t="s">
        <v>58</v>
      </c>
      <c r="D357" t="s">
        <v>1729</v>
      </c>
      <c r="E357" s="1">
        <v>1868183.5225775319</v>
      </c>
      <c r="F357" s="1">
        <v>163621.04744517995</v>
      </c>
      <c r="G357" s="1">
        <v>815598.00674426672</v>
      </c>
      <c r="H357" s="1">
        <v>977740</v>
      </c>
      <c r="I357" s="1">
        <v>29.5</v>
      </c>
      <c r="J357" s="2">
        <v>0.25163215133856676</v>
      </c>
      <c r="K357" s="1">
        <v>144867</v>
      </c>
      <c r="L357" s="1">
        <v>0</v>
      </c>
      <c r="M357" s="1">
        <v>0</v>
      </c>
      <c r="N357" s="1">
        <v>1868183.5225775319</v>
      </c>
      <c r="O357" s="7">
        <v>0.32649306637178005</v>
      </c>
      <c r="P357" s="4">
        <v>7.7405845368707231</v>
      </c>
      <c r="Q357" s="1">
        <f>Scenario[[#This Row],[Electricity GHG 
kg CO2e]]+(Scenario[[#This Row],[Non-Electric GHG 
kg CO2e]]*(1-Q$3))+((Scenario[[#This Row],[Non-Electric Vehicle Miles]]*Q$3)*Scenario[[#This Row],[Typical kWh per Vehicle Mile]]*(Scenario[[#This Row],[eGRID Subregion Electricity Emissions Rate 
kg CO2 per kWh]]))</f>
        <v>1868183.5225775319</v>
      </c>
      <c r="R357" s="1">
        <f>((Scenario[[#This Row],[Electricity GHG 
kg CO2e]])*(1-R$3))+(Scenario[[#This Row],[Non-Electric GHG 
kg CO2e]]*(1-Q$3))+(((Scenario[[#This Row],[Non-Electric Vehicle Miles]]*Q$3)*Scenario[[#This Row],[Typical kWh per Vehicle Mile]]*(Scenario[[#This Row],[eGRID Subregion Electricity Emissions Rate 
kg CO2 per kWh]]))*(1-R$3))</f>
        <v>1401137.641933149</v>
      </c>
      <c r="S3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1561418.886228614</v>
      </c>
      <c r="T357" s="1">
        <f>Scenario[[#This Row],[Transportation Efficiency Emissions Savings 
kg CO2e]]*(1+S$3)</f>
        <v>204526.30930647493</v>
      </c>
      <c r="U357" s="1">
        <f>Scenario[[#This Row],[Land Use Efficiency Emissions Savings 
kg CO2e]]*(1+S$3)</f>
        <v>1019497.5084303333</v>
      </c>
    </row>
    <row r="358" spans="1:21" x14ac:dyDescent="0.25">
      <c r="A358" t="s">
        <v>546</v>
      </c>
      <c r="B358" t="s">
        <v>57</v>
      </c>
      <c r="C358" t="s">
        <v>58</v>
      </c>
      <c r="D358" t="s">
        <v>38</v>
      </c>
      <c r="E358" s="1">
        <v>5248464.4071162287</v>
      </c>
      <c r="F358" s="1">
        <v>1018438.5208151224</v>
      </c>
      <c r="G358" s="1">
        <v>5076586.6649685865</v>
      </c>
      <c r="H358" s="1">
        <v>6085819</v>
      </c>
      <c r="I358" s="1">
        <v>33.583333333333336</v>
      </c>
      <c r="J358" s="2">
        <v>0.13442864101733684</v>
      </c>
      <c r="K358" s="1">
        <v>1402352</v>
      </c>
      <c r="L358" s="1">
        <v>1332510</v>
      </c>
      <c r="M358" s="1">
        <v>5144703.1214806</v>
      </c>
      <c r="N358" s="1">
        <v>103761.28563562891</v>
      </c>
      <c r="O358" s="7">
        <v>0.32649306637178005</v>
      </c>
      <c r="P358" s="4">
        <v>2.3391780324537761</v>
      </c>
      <c r="Q358" s="1">
        <f>Scenario[[#This Row],[Electricity GHG 
kg CO2e]]+(Scenario[[#This Row],[Non-Electric GHG 
kg CO2e]]*(1-Q$3))+((Scenario[[#This Row],[Non-Electric Vehicle Miles]]*Q$3)*Scenario[[#This Row],[Typical kWh per Vehicle Mile]]*(Scenario[[#This Row],[eGRID Subregion Electricity Emissions Rate 
kg CO2 per kWh]]))</f>
        <v>4216706.5628012549</v>
      </c>
      <c r="R358" s="1">
        <f>((Scenario[[#This Row],[Electricity GHG 
kg CO2e]])*(1-R$3))+(Scenario[[#This Row],[Non-Electric GHG 
kg CO2e]]*(1-Q$3))+(((Scenario[[#This Row],[Non-Electric Vehicle Miles]]*Q$3)*Scenario[[#This Row],[Typical kWh per Vehicle Mile]]*(Scenario[[#This Row],[eGRID Subregion Electricity Emissions Rate 
kg CO2 per kWh]]))*(1-R$3))</f>
        <v>4127161.7573785535</v>
      </c>
      <c r="S3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4393822.8709876742</v>
      </c>
      <c r="T358" s="1">
        <f>Scenario[[#This Row],[Transportation Efficiency Emissions Savings 
kg CO2e]]*(1+S$3)</f>
        <v>1273048.1510189031</v>
      </c>
      <c r="U358" s="1">
        <f>Scenario[[#This Row],[Land Use Efficiency Emissions Savings 
kg CO2e]]*(1+S$3)</f>
        <v>6345733.3312107334</v>
      </c>
    </row>
    <row r="359" spans="1:21" x14ac:dyDescent="0.25">
      <c r="A359" t="s">
        <v>1392</v>
      </c>
      <c r="B359" t="s">
        <v>57</v>
      </c>
      <c r="C359" t="s">
        <v>58</v>
      </c>
      <c r="D359" t="s">
        <v>1730</v>
      </c>
      <c r="E359" s="1">
        <v>190021.70942749997</v>
      </c>
      <c r="F359" s="1">
        <v>67650.038621200627</v>
      </c>
      <c r="G359" s="1">
        <v>336554.84482475067</v>
      </c>
      <c r="H359" s="1">
        <v>404252.08</v>
      </c>
      <c r="I359" s="1">
        <v>11.888888888888889</v>
      </c>
      <c r="J359" s="2">
        <v>0.28458985597359504</v>
      </c>
      <c r="K359" s="1">
        <v>141627</v>
      </c>
      <c r="L359" s="1">
        <v>141627</v>
      </c>
      <c r="M359" s="1">
        <v>190021.70942749997</v>
      </c>
      <c r="N359" s="1">
        <v>0</v>
      </c>
      <c r="O359" s="7">
        <v>0.32649306637178005</v>
      </c>
      <c r="P359" s="4">
        <v>1.0539153772593934</v>
      </c>
      <c r="Q359" s="1">
        <f>Scenario[[#This Row],[Electricity GHG 
kg CO2e]]+(Scenario[[#This Row],[Non-Electric GHG 
kg CO2e]]*(1-Q$3))+((Scenario[[#This Row],[Non-Electric Vehicle Miles]]*Q$3)*Scenario[[#This Row],[Typical kWh per Vehicle Mile]]*(Scenario[[#This Row],[eGRID Subregion Electricity Emissions Rate 
kg CO2 per kWh]]))</f>
        <v>154699.60535696152</v>
      </c>
      <c r="R359" s="1">
        <f>((Scenario[[#This Row],[Electricity GHG 
kg CO2e]])*(1-R$3))+(Scenario[[#This Row],[Non-Electric GHG 
kg CO2e]]*(1-Q$3))+(((Scenario[[#This Row],[Non-Electric Vehicle Miles]]*Q$3)*Scenario[[#This Row],[Typical kWh per Vehicle Mile]]*(Scenario[[#This Row],[eGRID Subregion Electricity Emissions Rate 
kg CO2 per kWh]]))*(1-R$3))</f>
        <v>151653.77453537736</v>
      </c>
      <c r="S3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169858.66907446831</v>
      </c>
      <c r="T359" s="1">
        <f>Scenario[[#This Row],[Transportation Efficiency Emissions Savings 
kg CO2e]]*(1+S$3)</f>
        <v>84562.548276500776</v>
      </c>
      <c r="U359" s="1">
        <f>Scenario[[#This Row],[Land Use Efficiency Emissions Savings 
kg CO2e]]*(1+S$3)</f>
        <v>420693.55603093834</v>
      </c>
    </row>
    <row r="360" spans="1:21" x14ac:dyDescent="0.25">
      <c r="A360" t="s">
        <v>56</v>
      </c>
      <c r="B360" t="s">
        <v>57</v>
      </c>
      <c r="C360" t="s">
        <v>58</v>
      </c>
      <c r="D360" t="s">
        <v>1730</v>
      </c>
      <c r="E360" s="1">
        <v>34157899.344078332</v>
      </c>
      <c r="F360" s="1">
        <v>4004635.4280104348</v>
      </c>
      <c r="G360" s="1">
        <v>27626746.210576165</v>
      </c>
      <c r="H360" s="1">
        <v>23930248</v>
      </c>
      <c r="I360" s="1">
        <v>4.9824780976220273</v>
      </c>
      <c r="J360" s="2">
        <v>0.236159807573743</v>
      </c>
      <c r="K360" s="1">
        <v>26960866</v>
      </c>
      <c r="L360" s="1">
        <v>26960866</v>
      </c>
      <c r="M360" s="1">
        <v>34157899.344078332</v>
      </c>
      <c r="N360" s="1">
        <v>0</v>
      </c>
      <c r="O360" s="7">
        <v>0.32649306637178005</v>
      </c>
      <c r="P360" s="4">
        <v>1.0539153772593934</v>
      </c>
      <c r="Q360" s="1">
        <f>Scenario[[#This Row],[Electricity GHG 
kg CO2e]]+(Scenario[[#This Row],[Non-Electric GHG 
kg CO2e]]*(1-Q$3))+((Scenario[[#This Row],[Non-Electric Vehicle Miles]]*Q$3)*Scenario[[#This Row],[Typical kWh per Vehicle Mile]]*(Scenario[[#This Row],[eGRID Subregion Electricity Emissions Rate 
kg CO2 per kWh]]))</f>
        <v>27937706.470944345</v>
      </c>
      <c r="R360" s="1">
        <f>((Scenario[[#This Row],[Electricity GHG 
kg CO2e]])*(1-R$3))+(Scenario[[#This Row],[Non-Electric GHG 
kg CO2e]]*(1-Q$3))+(((Scenario[[#This Row],[Non-Electric Vehicle Miles]]*Q$3)*Scenario[[#This Row],[Typical kWh per Vehicle Mile]]*(Scenario[[#This Row],[eGRID Subregion Electricity Emissions Rate 
kg CO2 per kWh]]))*(1-R$3))</f>
        <v>27357885.980222948</v>
      </c>
      <c r="S3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29794689.441087388</v>
      </c>
      <c r="T360" s="1">
        <f>Scenario[[#This Row],[Transportation Efficiency Emissions Savings 
kg CO2e]]*(1+S$3)</f>
        <v>5005794.2850130433</v>
      </c>
      <c r="U360" s="1">
        <f>Scenario[[#This Row],[Land Use Efficiency Emissions Savings 
kg CO2e]]*(1+S$3)</f>
        <v>34533432.763220206</v>
      </c>
    </row>
    <row r="361" spans="1:21" x14ac:dyDescent="0.25">
      <c r="A361" t="s">
        <v>56</v>
      </c>
      <c r="B361" t="s">
        <v>57</v>
      </c>
      <c r="C361" t="s">
        <v>58</v>
      </c>
      <c r="D361" t="s">
        <v>38</v>
      </c>
      <c r="E361" s="1">
        <v>144845809.36371207</v>
      </c>
      <c r="F361" s="1">
        <v>61332176.872843497</v>
      </c>
      <c r="G361" s="1">
        <v>423111795.18531722</v>
      </c>
      <c r="H361" s="1">
        <v>366498831</v>
      </c>
      <c r="I361" s="1">
        <v>40.176636568848757</v>
      </c>
      <c r="J361" s="2">
        <v>0.24613935796756109</v>
      </c>
      <c r="K361" s="1">
        <v>48443413</v>
      </c>
      <c r="L361" s="1">
        <v>48431676</v>
      </c>
      <c r="M361" s="1">
        <v>144835273.55867705</v>
      </c>
      <c r="N361" s="1">
        <v>10535.805035029371</v>
      </c>
      <c r="O361" s="7">
        <v>0.32649306637178005</v>
      </c>
      <c r="P361" s="4">
        <v>2.3391780324537761</v>
      </c>
      <c r="Q361" s="1">
        <f>Scenario[[#This Row],[Electricity GHG 
kg CO2e]]+(Scenario[[#This Row],[Non-Electric GHG 
kg CO2e]]*(1-Q$3))+((Scenario[[#This Row],[Non-Electric Vehicle Miles]]*Q$3)*Scenario[[#This Row],[Typical kWh per Vehicle Mile]]*(Scenario[[#This Row],[eGRID Subregion Electricity Emissions Rate 
kg CO2 per kWh]]))</f>
        <v>117884116.35967816</v>
      </c>
      <c r="R361" s="1">
        <f>((Scenario[[#This Row],[Electricity GHG 
kg CO2e]])*(1-R$3))+(Scenario[[#This Row],[Non-Electric GHG 
kg CO2e]]*(1-Q$3))+(((Scenario[[#This Row],[Non-Electric Vehicle Miles]]*Q$3)*Scenario[[#This Row],[Typical kWh per Vehicle Mile]]*(Scenario[[#This Row],[eGRID Subregion Electricity Emissions Rate 
kg CO2 per kWh]]))*(1-R$3))</f>
        <v>115569701.06201059</v>
      </c>
      <c r="S3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126450938.28354354</v>
      </c>
      <c r="T361" s="1">
        <f>Scenario[[#This Row],[Transportation Efficiency Emissions Savings 
kg CO2e]]*(1+S$3)</f>
        <v>76665221.091054365</v>
      </c>
      <c r="U361" s="1">
        <f>Scenario[[#This Row],[Land Use Efficiency Emissions Savings 
kg CO2e]]*(1+S$3)</f>
        <v>528889743.98164654</v>
      </c>
    </row>
    <row r="362" spans="1:21" x14ac:dyDescent="0.25">
      <c r="A362" t="s">
        <v>56</v>
      </c>
      <c r="B362" t="s">
        <v>57</v>
      </c>
      <c r="C362" t="s">
        <v>58</v>
      </c>
      <c r="D362" t="s">
        <v>1728</v>
      </c>
      <c r="E362" s="1">
        <v>191248844.39667866</v>
      </c>
      <c r="F362" s="1">
        <v>219893311.61934686</v>
      </c>
      <c r="G362" s="1">
        <v>1516976219.8625302</v>
      </c>
      <c r="H362" s="1">
        <v>1314002629</v>
      </c>
      <c r="I362" s="1">
        <v>66.102073365231263</v>
      </c>
      <c r="J362" s="2">
        <v>0.24315629236229772</v>
      </c>
      <c r="K362" s="1">
        <v>83172248</v>
      </c>
      <c r="L362" s="1">
        <v>0</v>
      </c>
      <c r="M362" s="1">
        <v>0</v>
      </c>
      <c r="N362" s="1">
        <v>191248844.39667866</v>
      </c>
      <c r="O362" s="7">
        <v>0.32649306637178005</v>
      </c>
      <c r="P362" s="4">
        <v>5.4623394781288033</v>
      </c>
      <c r="Q362" s="1">
        <f>Scenario[[#This Row],[Electricity GHG 
kg CO2e]]+(Scenario[[#This Row],[Non-Electric GHG 
kg CO2e]]*(1-Q$3))+((Scenario[[#This Row],[Non-Electric Vehicle Miles]]*Q$3)*Scenario[[#This Row],[Typical kWh per Vehicle Mile]]*(Scenario[[#This Row],[eGRID Subregion Electricity Emissions Rate 
kg CO2 per kWh]]))</f>
        <v>191248844.39667866</v>
      </c>
      <c r="R362" s="1">
        <f>((Scenario[[#This Row],[Electricity GHG 
kg CO2e]])*(1-R$3))+(Scenario[[#This Row],[Non-Electric GHG 
kg CO2e]]*(1-Q$3))+(((Scenario[[#This Row],[Non-Electric Vehicle Miles]]*Q$3)*Scenario[[#This Row],[Typical kWh per Vehicle Mile]]*(Scenario[[#This Row],[eGRID Subregion Electricity Emissions Rate 
kg CO2 per kWh]]))*(1-R$3))</f>
        <v>143436633.29750898</v>
      </c>
      <c r="S3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160577500.87742585</v>
      </c>
      <c r="T362" s="1">
        <f>Scenario[[#This Row],[Transportation Efficiency Emissions Savings 
kg CO2e]]*(1+S$3)</f>
        <v>274866639.52418357</v>
      </c>
      <c r="U362" s="1">
        <f>Scenario[[#This Row],[Land Use Efficiency Emissions Savings 
kg CO2e]]*(1+S$3)</f>
        <v>1896220274.8281627</v>
      </c>
    </row>
    <row r="363" spans="1:21" x14ac:dyDescent="0.25">
      <c r="A363" t="s">
        <v>200</v>
      </c>
      <c r="B363" t="s">
        <v>201</v>
      </c>
      <c r="C363" t="s">
        <v>202</v>
      </c>
      <c r="D363" t="s">
        <v>1730</v>
      </c>
      <c r="E363" s="1">
        <v>15199640.540726298</v>
      </c>
      <c r="F363" s="1">
        <v>1953719.0465205489</v>
      </c>
      <c r="G363" s="1">
        <v>9824953.2053043339</v>
      </c>
      <c r="H363" s="1">
        <v>11674716</v>
      </c>
      <c r="I363" s="1">
        <v>16</v>
      </c>
      <c r="J363" s="2">
        <v>8.8889047932881535E-2</v>
      </c>
      <c r="K363" s="1">
        <v>11284129</v>
      </c>
      <c r="L363" s="1">
        <v>11284129</v>
      </c>
      <c r="M363" s="1">
        <v>15199640.540726298</v>
      </c>
      <c r="N363" s="1">
        <v>0</v>
      </c>
      <c r="O363" s="7">
        <v>0.32649306637178005</v>
      </c>
      <c r="P363" s="4">
        <v>1.0539153772593934</v>
      </c>
      <c r="Q363" s="1">
        <f>Scenario[[#This Row],[Electricity GHG 
kg CO2e]]+(Scenario[[#This Row],[Non-Electric GHG 
kg CO2e]]*(1-Q$3))+((Scenario[[#This Row],[Non-Electric Vehicle Miles]]*Q$3)*Scenario[[#This Row],[Typical kWh per Vehicle Mile]]*(Scenario[[#This Row],[eGRID Subregion Electricity Emissions Rate 
kg CO2 per kWh]]))</f>
        <v>12370436.496980151</v>
      </c>
      <c r="R363" s="1">
        <f>((Scenario[[#This Row],[Electricity GHG 
kg CO2e]])*(1-R$3))+(Scenario[[#This Row],[Non-Electric GHG 
kg CO2e]]*(1-Q$3))+(((Scenario[[#This Row],[Non-Electric Vehicle Miles]]*Q$3)*Scenario[[#This Row],[Typical kWh per Vehicle Mile]]*(Scenario[[#This Row],[eGRID Subregion Electricity Emissions Rate 
kg CO2 per kWh]]))*(1-R$3))</f>
        <v>12127759.974121295</v>
      </c>
      <c r="S3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12519870.857840238</v>
      </c>
      <c r="T363" s="1">
        <f>Scenario[[#This Row],[Transportation Efficiency Emissions Savings 
kg CO2e]]*(1+S$3)</f>
        <v>2442148.8081506863</v>
      </c>
      <c r="U363" s="1">
        <f>Scenario[[#This Row],[Land Use Efficiency Emissions Savings 
kg CO2e]]*(1+S$3)</f>
        <v>12281191.506630417</v>
      </c>
    </row>
    <row r="364" spans="1:21" x14ac:dyDescent="0.25">
      <c r="A364" t="s">
        <v>200</v>
      </c>
      <c r="B364" t="s">
        <v>201</v>
      </c>
      <c r="C364" t="s">
        <v>202</v>
      </c>
      <c r="D364" t="s">
        <v>38</v>
      </c>
      <c r="E364" s="1">
        <v>26985635.588164195</v>
      </c>
      <c r="F364" s="1">
        <v>5824786.2896110583</v>
      </c>
      <c r="G364" s="1">
        <v>29291956.194134891</v>
      </c>
      <c r="H364" s="1">
        <v>34806809</v>
      </c>
      <c r="I364" s="1">
        <v>36.641509433962263</v>
      </c>
      <c r="J364" s="2">
        <v>0.11808355588185908</v>
      </c>
      <c r="K364" s="1">
        <v>9021552</v>
      </c>
      <c r="L364" s="1">
        <v>9021552</v>
      </c>
      <c r="M364" s="1">
        <v>26985635.588164195</v>
      </c>
      <c r="N364" s="1">
        <v>0</v>
      </c>
      <c r="O364" s="7">
        <v>0.32649306637178005</v>
      </c>
      <c r="P364" s="4">
        <v>2.3391780324537761</v>
      </c>
      <c r="Q364" s="1">
        <f>Scenario[[#This Row],[Electricity GHG 
kg CO2e]]+(Scenario[[#This Row],[Non-Electric GHG 
kg CO2e]]*(1-Q$3))+((Scenario[[#This Row],[Non-Electric Vehicle Miles]]*Q$3)*Scenario[[#This Row],[Typical kWh per Vehicle Mile]]*(Scenario[[#This Row],[eGRID Subregion Electricity Emissions Rate 
kg CO2 per kWh]]))</f>
        <v>21961723.812986728</v>
      </c>
      <c r="R364" s="1">
        <f>((Scenario[[#This Row],[Electricity GHG 
kg CO2e]])*(1-R$3))+(Scenario[[#This Row],[Non-Electric GHG 
kg CO2e]]*(1-Q$3))+(((Scenario[[#This Row],[Non-Electric Vehicle Miles]]*Q$3)*Scenario[[#This Row],[Typical kWh per Vehicle Mile]]*(Scenario[[#This Row],[eGRID Subregion Electricity Emissions Rate 
kg CO2 per kWh]]))*(1-R$3))</f>
        <v>21531099.532520834</v>
      </c>
      <c r="S3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22664662.919883009</v>
      </c>
      <c r="T364" s="1">
        <f>Scenario[[#This Row],[Transportation Efficiency Emissions Savings 
kg CO2e]]*(1+S$3)</f>
        <v>7280982.8620138224</v>
      </c>
      <c r="U364" s="1">
        <f>Scenario[[#This Row],[Land Use Efficiency Emissions Savings 
kg CO2e]]*(1+S$3)</f>
        <v>36614945.242668614</v>
      </c>
    </row>
    <row r="365" spans="1:21" x14ac:dyDescent="0.25">
      <c r="A365" t="s">
        <v>211</v>
      </c>
      <c r="B365" t="s">
        <v>212</v>
      </c>
      <c r="C365" t="s">
        <v>87</v>
      </c>
      <c r="D365" t="s">
        <v>1730</v>
      </c>
      <c r="E365" s="1">
        <v>17219494.624408633</v>
      </c>
      <c r="F365" s="1">
        <v>2110154.5839782059</v>
      </c>
      <c r="G365" s="1">
        <v>10660204.148757942</v>
      </c>
      <c r="H365" s="1">
        <v>12609518</v>
      </c>
      <c r="I365" s="1">
        <v>7.2184873949579833</v>
      </c>
      <c r="J365" s="2">
        <v>0.17289411971655136</v>
      </c>
      <c r="K365" s="1">
        <v>13691320</v>
      </c>
      <c r="L365" s="1">
        <v>13691320</v>
      </c>
      <c r="M365" s="1">
        <v>17219494.624408633</v>
      </c>
      <c r="N365" s="1">
        <v>0</v>
      </c>
      <c r="O365" s="7">
        <v>0.42459647774775006</v>
      </c>
      <c r="P365" s="4">
        <v>1.0539153772593934</v>
      </c>
      <c r="Q365" s="1">
        <f>Scenario[[#This Row],[Electricity GHG 
kg CO2e]]+(Scenario[[#This Row],[Non-Electric GHG 
kg CO2e]]*(1-Q$3))+((Scenario[[#This Row],[Non-Electric Vehicle Miles]]*Q$3)*Scenario[[#This Row],[Typical kWh per Vehicle Mile]]*(Scenario[[#This Row],[eGRID Subregion Electricity Emissions Rate 
kg CO2 per kWh]]))</f>
        <v>14446298.910526436</v>
      </c>
      <c r="R365" s="1">
        <f>((Scenario[[#This Row],[Electricity GHG 
kg CO2e]])*(1-R$3))+(Scenario[[#This Row],[Non-Electric GHG 
kg CO2e]]*(1-Q$3))+(((Scenario[[#This Row],[Non-Electric Vehicle Miles]]*Q$3)*Scenario[[#This Row],[Typical kWh per Vehicle Mile]]*(Scenario[[#This Row],[eGRID Subregion Electricity Emissions Rate 
kg CO2 per kWh]]))*(1-R$3))</f>
        <v>14063379.424971446</v>
      </c>
      <c r="S3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14960532.728735941</v>
      </c>
      <c r="T365" s="1">
        <f>Scenario[[#This Row],[Transportation Efficiency Emissions Savings 
kg CO2e]]*(1+S$3)</f>
        <v>2637693.2299727574</v>
      </c>
      <c r="U365" s="1">
        <f>Scenario[[#This Row],[Land Use Efficiency Emissions Savings 
kg CO2e]]*(1+S$3)</f>
        <v>13325255.185947428</v>
      </c>
    </row>
    <row r="366" spans="1:21" x14ac:dyDescent="0.25">
      <c r="A366" t="s">
        <v>211</v>
      </c>
      <c r="B366" t="s">
        <v>212</v>
      </c>
      <c r="C366" t="s">
        <v>87</v>
      </c>
      <c r="D366" t="s">
        <v>38</v>
      </c>
      <c r="E366" s="1">
        <v>22743504.314956501</v>
      </c>
      <c r="F366" s="1">
        <v>8651498.9467642289</v>
      </c>
      <c r="G366" s="1">
        <v>43706155.779070422</v>
      </c>
      <c r="H366" s="1">
        <v>51698218</v>
      </c>
      <c r="I366" s="1">
        <v>36.808139534883722</v>
      </c>
      <c r="J366" s="2">
        <v>0.19212112473646892</v>
      </c>
      <c r="K366" s="1">
        <v>7970249</v>
      </c>
      <c r="L366" s="1">
        <v>7970249</v>
      </c>
      <c r="M366" s="1">
        <v>22743504.314956501</v>
      </c>
      <c r="N366" s="1">
        <v>0</v>
      </c>
      <c r="O366" s="7">
        <v>0.42459647774775006</v>
      </c>
      <c r="P366" s="4">
        <v>2.3391780324537761</v>
      </c>
      <c r="Q366" s="1">
        <f>Scenario[[#This Row],[Electricity GHG 
kg CO2e]]+(Scenario[[#This Row],[Non-Electric GHG 
kg CO2e]]*(1-Q$3))+((Scenario[[#This Row],[Non-Electric Vehicle Miles]]*Q$3)*Scenario[[#This Row],[Typical kWh per Vehicle Mile]]*(Scenario[[#This Row],[eGRID Subregion Electricity Emissions Rate 
kg CO2 per kWh]]))</f>
        <v>19036654.51949681</v>
      </c>
      <c r="R366" s="1">
        <f>((Scenario[[#This Row],[Electricity GHG 
kg CO2e]])*(1-R$3))+(Scenario[[#This Row],[Non-Electric GHG 
kg CO2e]]*(1-Q$3))+(((Scenario[[#This Row],[Non-Electric Vehicle Miles]]*Q$3)*Scenario[[#This Row],[Typical kWh per Vehicle Mile]]*(Scenario[[#This Row],[eGRID Subregion Electricity Emissions Rate 
kg CO2 per kWh]]))*(1-R$3))</f>
        <v>18541897.948676951</v>
      </c>
      <c r="S3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20175641.958532356</v>
      </c>
      <c r="T366" s="1">
        <f>Scenario[[#This Row],[Transportation Efficiency Emissions Savings 
kg CO2e]]*(1+S$3)</f>
        <v>10814373.683455287</v>
      </c>
      <c r="U366" s="1">
        <f>Scenario[[#This Row],[Land Use Efficiency Emissions Savings 
kg CO2e]]*(1+S$3)</f>
        <v>54632694.723838031</v>
      </c>
    </row>
    <row r="367" spans="1:21" x14ac:dyDescent="0.25">
      <c r="A367" t="s">
        <v>524</v>
      </c>
      <c r="B367" t="s">
        <v>525</v>
      </c>
      <c r="C367" t="s">
        <v>87</v>
      </c>
      <c r="D367" t="s">
        <v>1730</v>
      </c>
      <c r="E367" s="1">
        <v>4229243.4846206335</v>
      </c>
      <c r="F367" s="1">
        <v>1158678.4629706566</v>
      </c>
      <c r="G367" s="1">
        <v>6058828.8934973022</v>
      </c>
      <c r="H367" s="1">
        <v>6923842</v>
      </c>
      <c r="I367" s="1">
        <v>12.066666666666666</v>
      </c>
      <c r="J367" s="2">
        <v>0.29805591220866684</v>
      </c>
      <c r="K367" s="1">
        <v>1866081</v>
      </c>
      <c r="L367" s="1">
        <v>1866081</v>
      </c>
      <c r="M367" s="1">
        <v>4229243.4846206335</v>
      </c>
      <c r="N367" s="1">
        <v>0</v>
      </c>
      <c r="O367" s="7">
        <v>0.42459647774775006</v>
      </c>
      <c r="P367" s="4">
        <v>1.0539153772593934</v>
      </c>
      <c r="Q367" s="1">
        <f>Scenario[[#This Row],[Electricity GHG 
kg CO2e]]+(Scenario[[#This Row],[Non-Electric GHG 
kg CO2e]]*(1-Q$3))+((Scenario[[#This Row],[Non-Electric Vehicle Miles]]*Q$3)*Scenario[[#This Row],[Typical kWh per Vehicle Mile]]*(Scenario[[#This Row],[eGRID Subregion Electricity Emissions Rate 
kg CO2 per kWh]]))</f>
        <v>3380695.1802666136</v>
      </c>
      <c r="R367" s="1">
        <f>((Scenario[[#This Row],[Electricity GHG 
kg CO2e]])*(1-R$3))+(Scenario[[#This Row],[Non-Electric GHG 
kg CO2e]]*(1-Q$3))+(((Scenario[[#This Row],[Non-Electric Vehicle Miles]]*Q$3)*Scenario[[#This Row],[Typical kWh per Vehicle Mile]]*(Scenario[[#This Row],[eGRID Subregion Electricity Emissions Rate 
kg CO2 per kWh]]))*(1-R$3))</f>
        <v>3328504.5385663291</v>
      </c>
      <c r="S3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3840243.519352701</v>
      </c>
      <c r="T367" s="1">
        <f>Scenario[[#This Row],[Transportation Efficiency Emissions Savings 
kg CO2e]]*(1+S$3)</f>
        <v>1448348.0787133207</v>
      </c>
      <c r="U367" s="1">
        <f>Scenario[[#This Row],[Land Use Efficiency Emissions Savings 
kg CO2e]]*(1+S$3)</f>
        <v>7573536.116871628</v>
      </c>
    </row>
    <row r="368" spans="1:21" x14ac:dyDescent="0.25">
      <c r="A368" t="s">
        <v>524</v>
      </c>
      <c r="B368" t="s">
        <v>525</v>
      </c>
      <c r="C368" t="s">
        <v>87</v>
      </c>
      <c r="D368" t="s">
        <v>38</v>
      </c>
      <c r="E368" s="1">
        <v>3695378.7513755001</v>
      </c>
      <c r="F368" s="1">
        <v>2052658.1204611969</v>
      </c>
      <c r="G368" s="1">
        <v>10733525.068582486</v>
      </c>
      <c r="H368" s="1">
        <v>12265940</v>
      </c>
      <c r="I368" s="1">
        <v>33.46153846153846</v>
      </c>
      <c r="J368" s="2">
        <v>0.19886309584829573</v>
      </c>
      <c r="K368" s="1">
        <v>1613641</v>
      </c>
      <c r="L368" s="1">
        <v>1613641</v>
      </c>
      <c r="M368" s="1">
        <v>3695378.7513755001</v>
      </c>
      <c r="N368" s="1">
        <v>0</v>
      </c>
      <c r="O368" s="7">
        <v>0.42459647774775006</v>
      </c>
      <c r="P368" s="4">
        <v>2.3391780324537761</v>
      </c>
      <c r="Q368" s="1">
        <f>Scenario[[#This Row],[Electricity GHG 
kg CO2e]]+(Scenario[[#This Row],[Non-Electric GHG 
kg CO2e]]*(1-Q$3))+((Scenario[[#This Row],[Non-Electric Vehicle Miles]]*Q$3)*Scenario[[#This Row],[Typical kWh per Vehicle Mile]]*(Scenario[[#This Row],[eGRID Subregion Electricity Emissions Rate 
kg CO2 per kWh]]))</f>
        <v>3172203.8482243381</v>
      </c>
      <c r="R368" s="1">
        <f>((Scenario[[#This Row],[Electricity GHG 
kg CO2e]])*(1-R$3))+(Scenario[[#This Row],[Non-Electric GHG 
kg CO2e]]*(1-Q$3))+(((Scenario[[#This Row],[Non-Electric Vehicle Miles]]*Q$3)*Scenario[[#This Row],[Typical kWh per Vehicle Mile]]*(Scenario[[#This Row],[eGRID Subregion Electricity Emissions Rate 
kg CO2 per kWh]]))*(1-R$3))</f>
        <v>3072036.4020511596</v>
      </c>
      <c r="S3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3420971.2731062644</v>
      </c>
      <c r="T368" s="1">
        <f>Scenario[[#This Row],[Transportation Efficiency Emissions Savings 
kg CO2e]]*(1+S$3)</f>
        <v>2565822.650576496</v>
      </c>
      <c r="U368" s="1">
        <f>Scenario[[#This Row],[Land Use Efficiency Emissions Savings 
kg CO2e]]*(1+S$3)</f>
        <v>13416906.335728109</v>
      </c>
    </row>
    <row r="369" spans="1:21" x14ac:dyDescent="0.25">
      <c r="A369" t="s">
        <v>150</v>
      </c>
      <c r="B369" t="s">
        <v>151</v>
      </c>
      <c r="C369" t="s">
        <v>87</v>
      </c>
      <c r="D369" t="s">
        <v>1730</v>
      </c>
      <c r="E369" s="1">
        <v>14908921.273012597</v>
      </c>
      <c r="F369" s="1">
        <v>1649151.1866839761</v>
      </c>
      <c r="G369" s="1">
        <v>8497277.6436496023</v>
      </c>
      <c r="H369" s="1">
        <v>9854729</v>
      </c>
      <c r="I369" s="1">
        <v>8.3083700440528627</v>
      </c>
      <c r="J369" s="2">
        <v>0.13172151358270431</v>
      </c>
      <c r="K369" s="1">
        <v>12249373</v>
      </c>
      <c r="L369" s="1">
        <v>12249373</v>
      </c>
      <c r="M369" s="1">
        <v>14908921.273012597</v>
      </c>
      <c r="N369" s="1">
        <v>0</v>
      </c>
      <c r="O369" s="7">
        <v>0.42459647774775006</v>
      </c>
      <c r="P369" s="4">
        <v>1.0539153772593934</v>
      </c>
      <c r="Q369" s="1">
        <f>Scenario[[#This Row],[Electricity GHG 
kg CO2e]]+(Scenario[[#This Row],[Non-Electric GHG 
kg CO2e]]*(1-Q$3))+((Scenario[[#This Row],[Non-Electric Vehicle Miles]]*Q$3)*Scenario[[#This Row],[Typical kWh per Vehicle Mile]]*(Scenario[[#This Row],[eGRID Subregion Electricity Emissions Rate 
kg CO2 per kWh]]))</f>
        <v>12552055.129296657</v>
      </c>
      <c r="R369" s="1">
        <f>((Scenario[[#This Row],[Electricity GHG 
kg CO2e]])*(1-R$3))+(Scenario[[#This Row],[Non-Electric GHG 
kg CO2e]]*(1-Q$3))+(((Scenario[[#This Row],[Non-Electric Vehicle Miles]]*Q$3)*Scenario[[#This Row],[Typical kWh per Vehicle Mile]]*(Scenario[[#This Row],[eGRID Subregion Electricity Emissions Rate 
kg CO2 per kWh]]))*(1-R$3))</f>
        <v>12209464.085662354</v>
      </c>
      <c r="S3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12800592.181371398</v>
      </c>
      <c r="T369" s="1">
        <f>Scenario[[#This Row],[Transportation Efficiency Emissions Savings 
kg CO2e]]*(1+S$3)</f>
        <v>2061438.9833549701</v>
      </c>
      <c r="U369" s="1">
        <f>Scenario[[#This Row],[Land Use Efficiency Emissions Savings 
kg CO2e]]*(1+S$3)</f>
        <v>10621597.054562002</v>
      </c>
    </row>
    <row r="370" spans="1:21" x14ac:dyDescent="0.25">
      <c r="A370" t="s">
        <v>150</v>
      </c>
      <c r="B370" t="s">
        <v>151</v>
      </c>
      <c r="C370" t="s">
        <v>87</v>
      </c>
      <c r="D370" t="s">
        <v>38</v>
      </c>
      <c r="E370" s="1">
        <v>62893553.167688906</v>
      </c>
      <c r="F370" s="1">
        <v>22887653.804048337</v>
      </c>
      <c r="G370" s="1">
        <v>117928999.20582001</v>
      </c>
      <c r="H370" s="1">
        <v>136768313</v>
      </c>
      <c r="I370" s="1">
        <v>42.553398058252426</v>
      </c>
      <c r="J370" s="2">
        <v>0.21352357867504312</v>
      </c>
      <c r="K370" s="1">
        <v>15924977</v>
      </c>
      <c r="L370" s="1">
        <v>15924977</v>
      </c>
      <c r="M370" s="1">
        <v>62893553.167688906</v>
      </c>
      <c r="N370" s="1">
        <v>0</v>
      </c>
      <c r="O370" s="7">
        <v>0.42459647774775006</v>
      </c>
      <c r="P370" s="4">
        <v>2.3391780324537761</v>
      </c>
      <c r="Q370" s="1">
        <f>Scenario[[#This Row],[Electricity GHG 
kg CO2e]]+(Scenario[[#This Row],[Non-Electric GHG 
kg CO2e]]*(1-Q$3))+((Scenario[[#This Row],[Non-Electric Vehicle Miles]]*Q$3)*Scenario[[#This Row],[Typical kWh per Vehicle Mile]]*(Scenario[[#This Row],[eGRID Subregion Electricity Emissions Rate 
kg CO2 per kWh]]))</f>
        <v>51124363.551820651</v>
      </c>
      <c r="R370" s="1">
        <f>((Scenario[[#This Row],[Electricity GHG 
kg CO2e]])*(1-R$3))+(Scenario[[#This Row],[Non-Electric GHG 
kg CO2e]]*(1-Q$3))+(((Scenario[[#This Row],[Non-Electric Vehicle Miles]]*Q$3)*Scenario[[#This Row],[Typical kWh per Vehicle Mile]]*(Scenario[[#This Row],[eGRID Subregion Electricity Emissions Rate 
kg CO2 per kWh]]))*(1-R$3))</f>
        <v>50135813.882807158</v>
      </c>
      <c r="S3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55195114.718427353</v>
      </c>
      <c r="T370" s="1">
        <f>Scenario[[#This Row],[Transportation Efficiency Emissions Savings 
kg CO2e]]*(1+S$3)</f>
        <v>28609567.255060419</v>
      </c>
      <c r="U370" s="1">
        <f>Scenario[[#This Row],[Land Use Efficiency Emissions Savings 
kg CO2e]]*(1+S$3)</f>
        <v>147411249.00727502</v>
      </c>
    </row>
    <row r="371" spans="1:21" x14ac:dyDescent="0.25">
      <c r="A371" t="s">
        <v>1476</v>
      </c>
      <c r="B371" t="s">
        <v>923</v>
      </c>
      <c r="C371" t="s">
        <v>87</v>
      </c>
      <c r="D371" t="s">
        <v>1726</v>
      </c>
      <c r="E371" s="1">
        <v>6726723.9821628015</v>
      </c>
      <c r="F371" s="1">
        <v>2015610.0205474179</v>
      </c>
      <c r="G371" s="1">
        <v>10132818.651606929</v>
      </c>
      <c r="H371" s="1">
        <v>12044554</v>
      </c>
      <c r="I371" s="1">
        <v>94.838709677419359</v>
      </c>
      <c r="J371" s="2">
        <v>0.20869550816330107</v>
      </c>
      <c r="K371" s="1">
        <v>970139</v>
      </c>
      <c r="L371" s="1">
        <v>970139</v>
      </c>
      <c r="M371" s="1">
        <v>6726723.9821628015</v>
      </c>
      <c r="N371" s="1">
        <v>0</v>
      </c>
      <c r="O371" s="7">
        <v>0.42459647774775006</v>
      </c>
      <c r="P371" s="4">
        <v>2.3391780324537761</v>
      </c>
      <c r="Q371" s="1">
        <f>Scenario[[#This Row],[Electricity GHG 
kg CO2e]]+(Scenario[[#This Row],[Non-Electric GHG 
kg CO2e]]*(1-Q$3))+((Scenario[[#This Row],[Non-Electric Vehicle Miles]]*Q$3)*Scenario[[#This Row],[Typical kWh per Vehicle Mile]]*(Scenario[[#This Row],[eGRID Subregion Electricity Emissions Rate 
kg CO2 per kWh]]))</f>
        <v>5285930.138257442</v>
      </c>
      <c r="R371" s="1">
        <f>((Scenario[[#This Row],[Electricity GHG 
kg CO2e]])*(1-R$3))+(Scenario[[#This Row],[Non-Electric GHG 
kg CO2e]]*(1-Q$3))+(((Scenario[[#This Row],[Non-Electric Vehicle Miles]]*Q$3)*Scenario[[#This Row],[Typical kWh per Vehicle Mile]]*(Scenario[[#This Row],[eGRID Subregion Electricity Emissions Rate 
kg CO2 per kWh]]))*(1-R$3))</f>
        <v>5225708.3503486067</v>
      </c>
      <c r="S3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5567755.7514028419</v>
      </c>
      <c r="T371" s="1">
        <f>Scenario[[#This Row],[Transportation Efficiency Emissions Savings 
kg CO2e]]*(1+S$3)</f>
        <v>2519512.5256842724</v>
      </c>
      <c r="U371" s="1">
        <f>Scenario[[#This Row],[Land Use Efficiency Emissions Savings 
kg CO2e]]*(1+S$3)</f>
        <v>12666023.314508662</v>
      </c>
    </row>
    <row r="372" spans="1:21" x14ac:dyDescent="0.25">
      <c r="A372" t="s">
        <v>142</v>
      </c>
      <c r="B372" t="s">
        <v>143</v>
      </c>
      <c r="C372" t="s">
        <v>87</v>
      </c>
      <c r="D372" t="s">
        <v>1730</v>
      </c>
      <c r="E372" s="1">
        <v>16940169.455385</v>
      </c>
      <c r="F372" s="1">
        <v>3323977.7946930197</v>
      </c>
      <c r="G372" s="1">
        <v>18479142.456735574</v>
      </c>
      <c r="H372" s="1">
        <v>19862885</v>
      </c>
      <c r="I372" s="1">
        <v>9.6302729528535984</v>
      </c>
      <c r="J372" s="2">
        <v>0.19198599336503719</v>
      </c>
      <c r="K372" s="1">
        <v>10070250</v>
      </c>
      <c r="L372" s="1">
        <v>10070250</v>
      </c>
      <c r="M372" s="1">
        <v>16940169.455385</v>
      </c>
      <c r="N372" s="1">
        <v>0</v>
      </c>
      <c r="O372" s="7">
        <v>0.42459647774775006</v>
      </c>
      <c r="P372" s="4">
        <v>1.0539153772593934</v>
      </c>
      <c r="Q372" s="1">
        <f>Scenario[[#This Row],[Electricity GHG 
kg CO2e]]+(Scenario[[#This Row],[Non-Electric GHG 
kg CO2e]]*(1-Q$3))+((Scenario[[#This Row],[Non-Electric Vehicle Miles]]*Q$3)*Scenario[[#This Row],[Typical kWh per Vehicle Mile]]*(Scenario[[#This Row],[eGRID Subregion Electricity Emissions Rate 
kg CO2 per kWh]]))</f>
        <v>13831708.005405387</v>
      </c>
      <c r="R372" s="1">
        <f>((Scenario[[#This Row],[Electricity GHG 
kg CO2e]])*(1-R$3))+(Scenario[[#This Row],[Non-Electric GHG 
kg CO2e]]*(1-Q$3))+(((Scenario[[#This Row],[Non-Electric Vehicle Miles]]*Q$3)*Scenario[[#This Row],[Typical kWh per Vehicle Mile]]*(Scenario[[#This Row],[eGRID Subregion Electricity Emissions Rate 
kg CO2 per kWh]]))*(1-R$3))</f>
        <v>13550062.776938727</v>
      </c>
      <c r="S3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14937696.324655468</v>
      </c>
      <c r="T372" s="1">
        <f>Scenario[[#This Row],[Transportation Efficiency Emissions Savings 
kg CO2e]]*(1+S$3)</f>
        <v>4154972.2433662745</v>
      </c>
      <c r="U372" s="1">
        <f>Scenario[[#This Row],[Land Use Efficiency Emissions Savings 
kg CO2e]]*(1+S$3)</f>
        <v>23098928.070919469</v>
      </c>
    </row>
    <row r="373" spans="1:21" x14ac:dyDescent="0.25">
      <c r="A373" t="s">
        <v>142</v>
      </c>
      <c r="B373" t="s">
        <v>143</v>
      </c>
      <c r="C373" t="s">
        <v>87</v>
      </c>
      <c r="D373" t="s">
        <v>38</v>
      </c>
      <c r="E373" s="1">
        <v>25760237.650341325</v>
      </c>
      <c r="F373" s="1">
        <v>22414882.456504155</v>
      </c>
      <c r="G373" s="1">
        <v>124612085.77447093</v>
      </c>
      <c r="H373" s="1">
        <v>133943203</v>
      </c>
      <c r="I373" s="1">
        <v>38.38082191780822</v>
      </c>
      <c r="J373" s="2">
        <v>0.21878273587303723</v>
      </c>
      <c r="K373" s="1">
        <v>17797033</v>
      </c>
      <c r="L373" s="1">
        <v>17797033</v>
      </c>
      <c r="M373" s="1">
        <v>25760237.650341325</v>
      </c>
      <c r="N373" s="1">
        <v>0</v>
      </c>
      <c r="O373" s="7">
        <v>0.42459647774775006</v>
      </c>
      <c r="P373" s="4">
        <v>2.3391780324537761</v>
      </c>
      <c r="Q373" s="1">
        <f>Scenario[[#This Row],[Electricity GHG 
kg CO2e]]+(Scenario[[#This Row],[Non-Electric GHG 
kg CO2e]]*(1-Q$3))+((Scenario[[#This Row],[Non-Electric Vehicle Miles]]*Q$3)*Scenario[[#This Row],[Typical kWh per Vehicle Mile]]*(Scenario[[#This Row],[eGRID Subregion Electricity Emissions Rate 
kg CO2 per kWh]]))</f>
        <v>23739211.579297949</v>
      </c>
      <c r="R373" s="1">
        <f>((Scenario[[#This Row],[Electricity GHG 
kg CO2e]])*(1-R$3))+(Scenario[[#This Row],[Non-Electric GHG 
kg CO2e]]*(1-Q$3))+(((Scenario[[#This Row],[Non-Electric Vehicle Miles]]*Q$3)*Scenario[[#This Row],[Typical kWh per Vehicle Mile]]*(Scenario[[#This Row],[eGRID Subregion Electricity Emissions Rate 
kg CO2 per kWh]]))*(1-R$3))</f>
        <v>22634453.243912458</v>
      </c>
      <c r="S3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24853665.366066143</v>
      </c>
      <c r="T373" s="1">
        <f>Scenario[[#This Row],[Transportation Efficiency Emissions Savings 
kg CO2e]]*(1+S$3)</f>
        <v>28018603.070630193</v>
      </c>
      <c r="U373" s="1">
        <f>Scenario[[#This Row],[Land Use Efficiency Emissions Savings 
kg CO2e]]*(1+S$3)</f>
        <v>155765107.21808866</v>
      </c>
    </row>
    <row r="374" spans="1:21" x14ac:dyDescent="0.25">
      <c r="A374" t="s">
        <v>1419</v>
      </c>
      <c r="B374" t="s">
        <v>1420</v>
      </c>
      <c r="C374" t="s">
        <v>87</v>
      </c>
      <c r="D374" t="s">
        <v>1730</v>
      </c>
      <c r="E374" s="1">
        <v>1316129.4218488333</v>
      </c>
      <c r="F374" s="1">
        <v>231703.32784422245</v>
      </c>
      <c r="G374" s="1">
        <v>1155215.3420953278</v>
      </c>
      <c r="H374" s="1">
        <v>1384575</v>
      </c>
      <c r="I374" s="1">
        <v>13.872340425531915</v>
      </c>
      <c r="J374" s="2">
        <v>0.11661403569184126</v>
      </c>
      <c r="K374" s="1">
        <v>1032415</v>
      </c>
      <c r="L374" s="1">
        <v>1032415</v>
      </c>
      <c r="M374" s="1">
        <v>1316129.4218488333</v>
      </c>
      <c r="N374" s="1">
        <v>0</v>
      </c>
      <c r="O374" s="7">
        <v>0.42459647774775006</v>
      </c>
      <c r="P374" s="4">
        <v>1.0539153772593934</v>
      </c>
      <c r="Q374" s="1">
        <f>Scenario[[#This Row],[Electricity GHG 
kg CO2e]]+(Scenario[[#This Row],[Non-Electric GHG 
kg CO2e]]*(1-Q$3))+((Scenario[[#This Row],[Non-Electric Vehicle Miles]]*Q$3)*Scenario[[#This Row],[Typical kWh per Vehicle Mile]]*(Scenario[[#This Row],[eGRID Subregion Electricity Emissions Rate 
kg CO2 per kWh]]))</f>
        <v>1102595.5926585272</v>
      </c>
      <c r="R374" s="1">
        <f>((Scenario[[#This Row],[Electricity GHG 
kg CO2e]])*(1-R$3))+(Scenario[[#This Row],[Non-Electric GHG 
kg CO2e]]*(1-Q$3))+(((Scenario[[#This Row],[Non-Electric Vehicle Miles]]*Q$3)*Scenario[[#This Row],[Typical kWh per Vehicle Mile]]*(Scenario[[#This Row],[eGRID Subregion Electricity Emissions Rate 
kg CO2 per kWh]]))*(1-R$3))</f>
        <v>1073720.9610905517</v>
      </c>
      <c r="S3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1125621.7402675713</v>
      </c>
      <c r="T374" s="1">
        <f>Scenario[[#This Row],[Transportation Efficiency Emissions Savings 
kg CO2e]]*(1+S$3)</f>
        <v>289629.15980527806</v>
      </c>
      <c r="U374" s="1">
        <f>Scenario[[#This Row],[Land Use Efficiency Emissions Savings 
kg CO2e]]*(1+S$3)</f>
        <v>1444019.1776191597</v>
      </c>
    </row>
    <row r="375" spans="1:21" x14ac:dyDescent="0.25">
      <c r="A375" t="s">
        <v>1478</v>
      </c>
      <c r="B375" t="s">
        <v>1479</v>
      </c>
      <c r="C375" t="s">
        <v>87</v>
      </c>
      <c r="D375" t="s">
        <v>1730</v>
      </c>
      <c r="E375" s="1">
        <v>552877.02569649997</v>
      </c>
      <c r="F375" s="1">
        <v>68075.452675173394</v>
      </c>
      <c r="G375" s="1">
        <v>338678.23272265575</v>
      </c>
      <c r="H375" s="1">
        <v>406794.2</v>
      </c>
      <c r="I375" s="1">
        <v>19.333333333333332</v>
      </c>
      <c r="J375" s="2">
        <v>0.11358268768168697</v>
      </c>
      <c r="K375" s="1">
        <v>191729</v>
      </c>
      <c r="L375" s="1">
        <v>191729</v>
      </c>
      <c r="M375" s="1">
        <v>552877.02569649997</v>
      </c>
      <c r="N375" s="1">
        <v>0</v>
      </c>
      <c r="O375" s="7">
        <v>0.42459647774775006</v>
      </c>
      <c r="P375" s="4">
        <v>1.0539153772593934</v>
      </c>
      <c r="Q375" s="1">
        <f>Scenario[[#This Row],[Electricity GHG 
kg CO2e]]+(Scenario[[#This Row],[Non-Electric GHG 
kg CO2e]]*(1-Q$3))+((Scenario[[#This Row],[Non-Electric Vehicle Miles]]*Q$3)*Scenario[[#This Row],[Typical kWh per Vehicle Mile]]*(Scenario[[#This Row],[eGRID Subregion Electricity Emissions Rate 
kg CO2 per kWh]]))</f>
        <v>436106.91224645573</v>
      </c>
      <c r="R375" s="1">
        <f>((Scenario[[#This Row],[Electricity GHG 
kg CO2e]])*(1-R$3))+(Scenario[[#This Row],[Non-Electric GHG 
kg CO2e]]*(1-Q$3))+(((Scenario[[#This Row],[Non-Electric Vehicle Miles]]*Q$3)*Scenario[[#This Row],[Typical kWh per Vehicle Mile]]*(Scenario[[#This Row],[eGRID Subregion Electricity Emissions Rate 
kg CO2 per kWh]]))*(1-R$3))</f>
        <v>430744.62650293554</v>
      </c>
      <c r="S3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454380.41412179638</v>
      </c>
      <c r="T375" s="1">
        <f>Scenario[[#This Row],[Transportation Efficiency Emissions Savings 
kg CO2e]]*(1+S$3)</f>
        <v>85094.315843966746</v>
      </c>
      <c r="U375" s="1">
        <f>Scenario[[#This Row],[Land Use Efficiency Emissions Savings 
kg CO2e]]*(1+S$3)</f>
        <v>423347.79090331972</v>
      </c>
    </row>
    <row r="376" spans="1:21" x14ac:dyDescent="0.25">
      <c r="A376" t="s">
        <v>1499</v>
      </c>
      <c r="B376" t="s">
        <v>1500</v>
      </c>
      <c r="C376" t="s">
        <v>87</v>
      </c>
      <c r="D376" t="s">
        <v>1730</v>
      </c>
      <c r="E376" s="1">
        <v>71055.959116666665</v>
      </c>
      <c r="F376" s="1">
        <v>38435.901728641038</v>
      </c>
      <c r="G376" s="1">
        <v>191212.10047642689</v>
      </c>
      <c r="H376" s="1">
        <v>229679</v>
      </c>
      <c r="I376" s="1">
        <v>20</v>
      </c>
      <c r="J376" s="2">
        <v>0.12817623751325408</v>
      </c>
      <c r="K376" s="1">
        <v>52964</v>
      </c>
      <c r="L376" s="1">
        <v>52964</v>
      </c>
      <c r="M376" s="1">
        <v>71055.959116666665</v>
      </c>
      <c r="N376" s="1">
        <v>0</v>
      </c>
      <c r="O376" s="7">
        <v>0.42459647774775006</v>
      </c>
      <c r="P376" s="4">
        <v>1.0539153772593934</v>
      </c>
      <c r="Q376" s="1">
        <f>Scenario[[#This Row],[Electricity GHG 
kg CO2e]]+(Scenario[[#This Row],[Non-Electric GHG 
kg CO2e]]*(1-Q$3))+((Scenario[[#This Row],[Non-Electric Vehicle Miles]]*Q$3)*Scenario[[#This Row],[Typical kWh per Vehicle Mile]]*(Scenario[[#This Row],[eGRID Subregion Electricity Emissions Rate 
kg CO2 per kWh]]))</f>
        <v>59217.16796931476</v>
      </c>
      <c r="R376" s="1">
        <f>((Scenario[[#This Row],[Electricity GHG 
kg CO2e]])*(1-R$3))+(Scenario[[#This Row],[Non-Electric GHG 
kg CO2e]]*(1-Q$3))+(((Scenario[[#This Row],[Non-Electric Vehicle Miles]]*Q$3)*Scenario[[#This Row],[Typical kWh per Vehicle Mile]]*(Scenario[[#This Row],[eGRID Subregion Electricity Emissions Rate 
kg CO2 per kWh]]))*(1-R$3))</f>
        <v>57735.868311361068</v>
      </c>
      <c r="S3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63995.174867646987</v>
      </c>
      <c r="T376" s="1">
        <f>Scenario[[#This Row],[Transportation Efficiency Emissions Savings 
kg CO2e]]*(1+S$3)</f>
        <v>48044.877160801298</v>
      </c>
      <c r="U376" s="1">
        <f>Scenario[[#This Row],[Land Use Efficiency Emissions Savings 
kg CO2e]]*(1+S$3)</f>
        <v>239015.12559553361</v>
      </c>
    </row>
    <row r="377" spans="1:21" x14ac:dyDescent="0.25">
      <c r="A377" t="s">
        <v>1510</v>
      </c>
      <c r="B377" t="s">
        <v>1511</v>
      </c>
      <c r="C377" t="s">
        <v>87</v>
      </c>
      <c r="D377" t="s">
        <v>1730</v>
      </c>
      <c r="E377" s="1">
        <v>174295.75994060002</v>
      </c>
      <c r="F377" s="1">
        <v>26689.358401168181</v>
      </c>
      <c r="G377" s="1">
        <v>132772.80183220172</v>
      </c>
      <c r="H377" s="1">
        <v>159485.92000000001</v>
      </c>
      <c r="I377" s="1">
        <v>18</v>
      </c>
      <c r="J377" s="2">
        <v>0.13481116318070857</v>
      </c>
      <c r="K377" s="1">
        <v>60442</v>
      </c>
      <c r="L377" s="1">
        <v>60442</v>
      </c>
      <c r="M377" s="1">
        <v>174295.75994060002</v>
      </c>
      <c r="N377" s="1">
        <v>0</v>
      </c>
      <c r="O377" s="7">
        <v>0.42459647774775006</v>
      </c>
      <c r="P377" s="4">
        <v>1.0539153772593934</v>
      </c>
      <c r="Q377" s="1">
        <f>Scenario[[#This Row],[Electricity GHG 
kg CO2e]]+(Scenario[[#This Row],[Non-Electric GHG 
kg CO2e]]*(1-Q$3))+((Scenario[[#This Row],[Non-Electric Vehicle Miles]]*Q$3)*Scenario[[#This Row],[Typical kWh per Vehicle Mile]]*(Scenario[[#This Row],[eGRID Subregion Electricity Emissions Rate 
kg CO2 per kWh]]))</f>
        <v>137483.5988185296</v>
      </c>
      <c r="R377" s="1">
        <f>((Scenario[[#This Row],[Electricity GHG 
kg CO2e]])*(1-R$3))+(Scenario[[#This Row],[Non-Electric GHG 
kg CO2e]]*(1-Q$3))+(((Scenario[[#This Row],[Non-Electric Vehicle Miles]]*Q$3)*Scenario[[#This Row],[Typical kWh per Vehicle Mile]]*(Scenario[[#This Row],[eGRID Subregion Electricity Emissions Rate 
kg CO2 per kWh]]))*(1-R$3))</f>
        <v>135793.15410275973</v>
      </c>
      <c r="S3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145746.26622851685</v>
      </c>
      <c r="T377" s="1">
        <f>Scenario[[#This Row],[Transportation Efficiency Emissions Savings 
kg CO2e]]*(1+S$3)</f>
        <v>33361.69800146023</v>
      </c>
      <c r="U377" s="1">
        <f>Scenario[[#This Row],[Land Use Efficiency Emissions Savings 
kg CO2e]]*(1+S$3)</f>
        <v>165966.00229025213</v>
      </c>
    </row>
    <row r="378" spans="1:21" x14ac:dyDescent="0.25">
      <c r="A378" t="s">
        <v>1480</v>
      </c>
      <c r="B378" t="s">
        <v>1481</v>
      </c>
      <c r="C378" t="s">
        <v>87</v>
      </c>
      <c r="D378" t="s">
        <v>1730</v>
      </c>
      <c r="E378" s="1">
        <v>292228.81646469998</v>
      </c>
      <c r="F378" s="1">
        <v>47781.092734811886</v>
      </c>
      <c r="G378" s="1">
        <v>237706.02654083434</v>
      </c>
      <c r="H378" s="1">
        <v>285522.46999999997</v>
      </c>
      <c r="I378" s="1">
        <v>17.75</v>
      </c>
      <c r="J378" s="2">
        <v>0.22650275926872732</v>
      </c>
      <c r="K378" s="1">
        <v>101343</v>
      </c>
      <c r="L378" s="1">
        <v>101343</v>
      </c>
      <c r="M378" s="1">
        <v>292228.81646469998</v>
      </c>
      <c r="N378" s="1">
        <v>0</v>
      </c>
      <c r="O378" s="7">
        <v>0.42459647774775006</v>
      </c>
      <c r="P378" s="4">
        <v>1.0539153772593934</v>
      </c>
      <c r="Q378" s="1">
        <f>Scenario[[#This Row],[Electricity GHG 
kg CO2e]]+(Scenario[[#This Row],[Non-Electric GHG 
kg CO2e]]*(1-Q$3))+((Scenario[[#This Row],[Non-Electric Vehicle Miles]]*Q$3)*Scenario[[#This Row],[Typical kWh per Vehicle Mile]]*(Scenario[[#This Row],[eGRID Subregion Electricity Emissions Rate 
kg CO2 per kWh]]))</f>
        <v>230509.07562441053</v>
      </c>
      <c r="R378" s="1">
        <f>((Scenario[[#This Row],[Electricity GHG 
kg CO2e]])*(1-R$3))+(Scenario[[#This Row],[Non-Electric GHG 
kg CO2e]]*(1-Q$3))+(((Scenario[[#This Row],[Non-Electric Vehicle Miles]]*Q$3)*Scenario[[#This Row],[Typical kWh per Vehicle Mile]]*(Scenario[[#This Row],[eGRID Subregion Electricity Emissions Rate 
kg CO2 per kWh]]))*(1-R$3))</f>
        <v>227674.70980543914</v>
      </c>
      <c r="S3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245743.66222519733</v>
      </c>
      <c r="T378" s="1">
        <f>Scenario[[#This Row],[Transportation Efficiency Emissions Savings 
kg CO2e]]*(1+S$3)</f>
        <v>59726.365918514857</v>
      </c>
      <c r="U378" s="1">
        <f>Scenario[[#This Row],[Land Use Efficiency Emissions Savings 
kg CO2e]]*(1+S$3)</f>
        <v>297132.53317604295</v>
      </c>
    </row>
    <row r="379" spans="1:21" x14ac:dyDescent="0.25">
      <c r="A379" t="s">
        <v>985</v>
      </c>
      <c r="B379" t="s">
        <v>986</v>
      </c>
      <c r="C379" t="s">
        <v>87</v>
      </c>
      <c r="D379" t="s">
        <v>1727</v>
      </c>
      <c r="E379" s="1">
        <v>250383.98800000004</v>
      </c>
      <c r="F379" s="1">
        <v>2242.1040293641677</v>
      </c>
      <c r="G379" s="1">
        <v>11156.614996638142</v>
      </c>
      <c r="H379" s="1">
        <v>13398</v>
      </c>
      <c r="I379" s="1">
        <v>34</v>
      </c>
      <c r="J379" s="2">
        <v>4.218593550255987E-2</v>
      </c>
      <c r="K379" s="1">
        <v>8906</v>
      </c>
      <c r="L379" s="1">
        <v>8906</v>
      </c>
      <c r="M379" s="1">
        <v>250383.98800000004</v>
      </c>
      <c r="N379" s="1">
        <v>0</v>
      </c>
      <c r="O379" s="7">
        <v>0.42459647774775006</v>
      </c>
      <c r="P379" s="4">
        <v>95.90629933060481</v>
      </c>
      <c r="Q379" s="1">
        <f>Scenario[[#This Row],[Electricity GHG 
kg CO2e]]+(Scenario[[#This Row],[Non-Electric GHG 
kg CO2e]]*(1-Q$3))+((Scenario[[#This Row],[Non-Electric Vehicle Miles]]*Q$3)*Scenario[[#This Row],[Typical kWh per Vehicle Mile]]*(Scenario[[#This Row],[eGRID Subregion Electricity Emissions Rate 
kg CO2 per kWh]]))</f>
        <v>278454.359294686</v>
      </c>
      <c r="R379" s="1">
        <f>((Scenario[[#This Row],[Electricity GHG 
kg CO2e]])*(1-R$3))+(Scenario[[#This Row],[Non-Electric GHG 
kg CO2e]]*(1-Q$3))+(((Scenario[[#This Row],[Non-Electric Vehicle Miles]]*Q$3)*Scenario[[#This Row],[Typical kWh per Vehicle Mile]]*(Scenario[[#This Row],[eGRID Subregion Electricity Emissions Rate 
kg CO2 per kWh]]))*(1-R$3))</f>
        <v>255787.76722101448</v>
      </c>
      <c r="S3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261446.61668341781</v>
      </c>
      <c r="T379" s="1">
        <f>Scenario[[#This Row],[Transportation Efficiency Emissions Savings 
kg CO2e]]*(1+S$3)</f>
        <v>2802.6300367052095</v>
      </c>
      <c r="U379" s="1">
        <f>Scenario[[#This Row],[Land Use Efficiency Emissions Savings 
kg CO2e]]*(1+S$3)</f>
        <v>13945.768745797677</v>
      </c>
    </row>
    <row r="380" spans="1:21" x14ac:dyDescent="0.25">
      <c r="A380" t="s">
        <v>985</v>
      </c>
      <c r="B380" t="s">
        <v>986</v>
      </c>
      <c r="C380" t="s">
        <v>87</v>
      </c>
      <c r="D380" t="s">
        <v>38</v>
      </c>
      <c r="E380" s="1">
        <v>862364.80283549998</v>
      </c>
      <c r="F380" s="1">
        <v>194262.80115414367</v>
      </c>
      <c r="G380" s="1">
        <v>966643.49747405644</v>
      </c>
      <c r="H380" s="1">
        <v>1160844</v>
      </c>
      <c r="I380" s="1">
        <v>29.666666666666668</v>
      </c>
      <c r="J380" s="2">
        <v>0.14360899257433898</v>
      </c>
      <c r="K380" s="1">
        <v>292579</v>
      </c>
      <c r="L380" s="1">
        <v>292579</v>
      </c>
      <c r="M380" s="1">
        <v>862364.80283549998</v>
      </c>
      <c r="N380" s="1">
        <v>0</v>
      </c>
      <c r="O380" s="7">
        <v>0.42459647774775006</v>
      </c>
      <c r="P380" s="4">
        <v>2.3391780324537761</v>
      </c>
      <c r="Q380" s="1">
        <f>Scenario[[#This Row],[Electricity GHG 
kg CO2e]]+(Scenario[[#This Row],[Non-Electric GHG 
kg CO2e]]*(1-Q$3))+((Scenario[[#This Row],[Non-Electric Vehicle Miles]]*Q$3)*Scenario[[#This Row],[Typical kWh per Vehicle Mile]]*(Scenario[[#This Row],[eGRID Subregion Electricity Emissions Rate 
kg CO2 per kWh]]))</f>
        <v>719421.46180272964</v>
      </c>
      <c r="R380" s="1">
        <f>((Scenario[[#This Row],[Electricity GHG 
kg CO2e]])*(1-R$3))+(Scenario[[#This Row],[Non-Electric GHG 
kg CO2e]]*(1-Q$3))+(((Scenario[[#This Row],[Non-Electric Vehicle Miles]]*Q$3)*Scenario[[#This Row],[Typical kWh per Vehicle Mile]]*(Scenario[[#This Row],[eGRID Subregion Electricity Emissions Rate 
kg CO2 per kWh]]))*(1-R$3))</f>
        <v>701259.49688370351</v>
      </c>
      <c r="S3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748152.78843725333</v>
      </c>
      <c r="T380" s="1">
        <f>Scenario[[#This Row],[Transportation Efficiency Emissions Savings 
kg CO2e]]*(1+S$3)</f>
        <v>242828.50144267958</v>
      </c>
      <c r="U380" s="1">
        <f>Scenario[[#This Row],[Land Use Efficiency Emissions Savings 
kg CO2e]]*(1+S$3)</f>
        <v>1208304.3718425706</v>
      </c>
    </row>
    <row r="381" spans="1:21" x14ac:dyDescent="0.25">
      <c r="A381" t="s">
        <v>2051</v>
      </c>
      <c r="B381" t="s">
        <v>986</v>
      </c>
      <c r="C381" t="s">
        <v>87</v>
      </c>
      <c r="D381" t="s">
        <v>1730</v>
      </c>
      <c r="E381" s="1">
        <v>58.782995000000007</v>
      </c>
      <c r="F381" s="1">
        <v>0</v>
      </c>
      <c r="G381" s="1">
        <v>0</v>
      </c>
      <c r="H381" s="1">
        <f>Scenario[[#This Row],[Average Seating Capacity]]*Scenario[[#This Row],[Total Transit Vehicle Miles]]*0.21</f>
        <v>148293.93599999999</v>
      </c>
      <c r="I381" s="1">
        <v>15.2</v>
      </c>
      <c r="J381" s="2" t="s">
        <v>552</v>
      </c>
      <c r="K381" s="1">
        <v>46458</v>
      </c>
      <c r="L381" s="1">
        <v>46458</v>
      </c>
      <c r="M381" s="1">
        <v>58.782995000000007</v>
      </c>
      <c r="N381" s="1">
        <v>0</v>
      </c>
      <c r="O381" s="7">
        <v>0.42459647774775006</v>
      </c>
      <c r="P381" s="4">
        <v>1.0539153772593934</v>
      </c>
      <c r="Q381" s="1">
        <f>Scenario[[#This Row],[Electricity GHG 
kg CO2e]]+(Scenario[[#This Row],[Non-Electric GHG 
kg CO2e]]*(1-Q$3))+((Scenario[[#This Row],[Non-Electric Vehicle Miles]]*Q$3)*Scenario[[#This Row],[Typical kWh per Vehicle Mile]]*(Scenario[[#This Row],[eGRID Subregion Electricity Emissions Rate 
kg CO2 per kWh]]))</f>
        <v>5241.4454147578581</v>
      </c>
      <c r="R381" s="1">
        <f>((Scenario[[#This Row],[Electricity GHG 
kg CO2e]])*(1-R$3))+(Scenario[[#This Row],[Non-Electric GHG 
kg CO2e]]*(1-Q$3))+(((Scenario[[#This Row],[Non-Electric Vehicle Miles]]*Q$3)*Scenario[[#This Row],[Typical kWh per Vehicle Mile]]*(Scenario[[#This Row],[eGRID Subregion Electricity Emissions Rate 
kg CO2 per kWh]]))*(1-R$3))</f>
        <v>3942.1058726308938</v>
      </c>
      <c r="S3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4356.0269892571378</v>
      </c>
      <c r="T381" s="1">
        <f>Scenario[[#This Row],[Transportation Efficiency Emissions Savings 
kg CO2e]]*(1+S$3)</f>
        <v>0</v>
      </c>
      <c r="U381" s="1">
        <f>Scenario[[#This Row],[Land Use Efficiency Emissions Savings 
kg CO2e]]*(1+S$3)</f>
        <v>0</v>
      </c>
    </row>
    <row r="382" spans="1:21" x14ac:dyDescent="0.25">
      <c r="A382" t="s">
        <v>332</v>
      </c>
      <c r="B382" t="s">
        <v>333</v>
      </c>
      <c r="C382" t="s">
        <v>87</v>
      </c>
      <c r="D382" t="s">
        <v>1730</v>
      </c>
      <c r="E382" s="1">
        <v>1506623.6857291665</v>
      </c>
      <c r="F382" s="1">
        <v>417443.69043265271</v>
      </c>
      <c r="G382" s="1">
        <v>2542607.0396351153</v>
      </c>
      <c r="H382" s="1">
        <v>2494492</v>
      </c>
      <c r="I382" s="1">
        <v>9.3939393939393945</v>
      </c>
      <c r="J382" s="2">
        <v>0.30833496487426892</v>
      </c>
      <c r="K382" s="1">
        <v>1027193</v>
      </c>
      <c r="L382" s="1">
        <v>1027193</v>
      </c>
      <c r="M382" s="1">
        <v>1506623.6857291665</v>
      </c>
      <c r="N382" s="1">
        <v>0</v>
      </c>
      <c r="O382" s="7">
        <v>0.42459647774775006</v>
      </c>
      <c r="P382" s="4">
        <v>1.0539153772593934</v>
      </c>
      <c r="Q382" s="1">
        <f>Scenario[[#This Row],[Electricity GHG 
kg CO2e]]+(Scenario[[#This Row],[Non-Electric GHG 
kg CO2e]]*(1-Q$3))+((Scenario[[#This Row],[Non-Electric Vehicle Miles]]*Q$3)*Scenario[[#This Row],[Typical kWh per Vehicle Mile]]*(Scenario[[#This Row],[eGRID Subregion Electricity Emissions Rate 
kg CO2 per kWh]]))</f>
        <v>1244882.0939964764</v>
      </c>
      <c r="R382" s="1">
        <f>((Scenario[[#This Row],[Electricity GHG 
kg CO2e]])*(1-R$3))+(Scenario[[#This Row],[Non-Electric GHG 
kg CO2e]]*(1-Q$3))+(((Scenario[[#This Row],[Non-Electric Vehicle Miles]]*Q$3)*Scenario[[#This Row],[Typical kWh per Vehicle Mile]]*(Scenario[[#This Row],[eGRID Subregion Electricity Emissions Rate 
kg CO2 per kWh]]))*(1-R$3))</f>
        <v>1216153.5115715761</v>
      </c>
      <c r="S3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1373349.2299780108</v>
      </c>
      <c r="T382" s="1">
        <f>Scenario[[#This Row],[Transportation Efficiency Emissions Savings 
kg CO2e]]*(1+S$3)</f>
        <v>521804.61304081592</v>
      </c>
      <c r="U382" s="1">
        <f>Scenario[[#This Row],[Land Use Efficiency Emissions Savings 
kg CO2e]]*(1+S$3)</f>
        <v>3178258.7995438939</v>
      </c>
    </row>
    <row r="383" spans="1:21" x14ac:dyDescent="0.25">
      <c r="A383" t="s">
        <v>332</v>
      </c>
      <c r="B383" t="s">
        <v>333</v>
      </c>
      <c r="C383" t="s">
        <v>87</v>
      </c>
      <c r="D383" t="s">
        <v>38</v>
      </c>
      <c r="E383" s="1">
        <v>12758756.2631317</v>
      </c>
      <c r="F383" s="1">
        <v>4404178.767673946</v>
      </c>
      <c r="G383" s="1">
        <v>26825404.707622241</v>
      </c>
      <c r="H383" s="1">
        <v>26317774</v>
      </c>
      <c r="I383" s="1">
        <v>38.78358208955224</v>
      </c>
      <c r="J383" s="2">
        <v>0.18301638434277964</v>
      </c>
      <c r="K383" s="1">
        <v>3379647</v>
      </c>
      <c r="L383" s="1">
        <v>3379647</v>
      </c>
      <c r="M383" s="1">
        <v>12758756.2631317</v>
      </c>
      <c r="N383" s="1">
        <v>0</v>
      </c>
      <c r="O383" s="7">
        <v>0.42459647774775006</v>
      </c>
      <c r="P383" s="4">
        <v>2.3391780324537761</v>
      </c>
      <c r="Q383" s="1">
        <f>Scenario[[#This Row],[Electricity GHG 
kg CO2e]]+(Scenario[[#This Row],[Non-Electric GHG 
kg CO2e]]*(1-Q$3))+((Scenario[[#This Row],[Non-Electric Vehicle Miles]]*Q$3)*Scenario[[#This Row],[Typical kWh per Vehicle Mile]]*(Scenario[[#This Row],[eGRID Subregion Electricity Emissions Rate 
kg CO2 per kWh]]))</f>
        <v>10408239.253479831</v>
      </c>
      <c r="R383" s="1">
        <f>((Scenario[[#This Row],[Electricity GHG 
kg CO2e]])*(1-R$3))+(Scenario[[#This Row],[Non-Electric GHG 
kg CO2e]]*(1-Q$3))+(((Scenario[[#This Row],[Non-Electric Vehicle Miles]]*Q$3)*Scenario[[#This Row],[Typical kWh per Vehicle Mile]]*(Scenario[[#This Row],[eGRID Subregion Electricity Emissions Rate 
kg CO2 per kWh]]))*(1-R$3))</f>
        <v>10198446.239447067</v>
      </c>
      <c r="S3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11222290.520577215</v>
      </c>
      <c r="T383" s="1">
        <f>Scenario[[#This Row],[Transportation Efficiency Emissions Savings 
kg CO2e]]*(1+S$3)</f>
        <v>5505223.4595924327</v>
      </c>
      <c r="U383" s="1">
        <f>Scenario[[#This Row],[Land Use Efficiency Emissions Savings 
kg CO2e]]*(1+S$3)</f>
        <v>33531755.884527802</v>
      </c>
    </row>
    <row r="384" spans="1:21" x14ac:dyDescent="0.25">
      <c r="A384" t="s">
        <v>1492</v>
      </c>
      <c r="B384" t="s">
        <v>1493</v>
      </c>
      <c r="C384" t="s">
        <v>87</v>
      </c>
      <c r="D384" t="s">
        <v>1730</v>
      </c>
      <c r="E384" s="1">
        <v>487593.13545876666</v>
      </c>
      <c r="F384" s="1">
        <v>188833.42525575514</v>
      </c>
      <c r="G384" s="1">
        <v>939616.82110310451</v>
      </c>
      <c r="H384" s="1">
        <v>1128400.02</v>
      </c>
      <c r="I384" s="1">
        <v>16.666666666666668</v>
      </c>
      <c r="J384" s="2">
        <v>0.37698154848408921</v>
      </c>
      <c r="K384" s="1">
        <v>188275</v>
      </c>
      <c r="L384" s="1">
        <v>188275</v>
      </c>
      <c r="M384" s="1">
        <v>487593.13545876666</v>
      </c>
      <c r="N384" s="1">
        <v>0</v>
      </c>
      <c r="O384" s="7">
        <v>0.42459647774775006</v>
      </c>
      <c r="P384" s="4">
        <v>1.0539153772593934</v>
      </c>
      <c r="Q384" s="1">
        <f>Scenario[[#This Row],[Electricity GHG 
kg CO2e]]+(Scenario[[#This Row],[Non-Electric GHG 
kg CO2e]]*(1-Q$3))+((Scenario[[#This Row],[Non-Electric Vehicle Miles]]*Q$3)*Scenario[[#This Row],[Typical kWh per Vehicle Mile]]*(Scenario[[#This Row],[eGRID Subregion Electricity Emissions Rate 
kg CO2 per kWh]]))</f>
        <v>386757.5880264616</v>
      </c>
      <c r="R384" s="1">
        <f>((Scenario[[#This Row],[Electricity GHG 
kg CO2e]])*(1-R$3))+(Scenario[[#This Row],[Non-Electric GHG 
kg CO2e]]*(1-Q$3))+(((Scenario[[#This Row],[Non-Electric Vehicle Miles]]*Q$3)*Scenario[[#This Row],[Typical kWh per Vehicle Mile]]*(Scenario[[#This Row],[eGRID Subregion Electricity Emissions Rate 
kg CO2 per kWh]]))*(1-R$3))</f>
        <v>381491.90391836496</v>
      </c>
      <c r="S3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450084.46352712676</v>
      </c>
      <c r="T384" s="1">
        <f>Scenario[[#This Row],[Transportation Efficiency Emissions Savings 
kg CO2e]]*(1+S$3)</f>
        <v>236041.78156969394</v>
      </c>
      <c r="U384" s="1">
        <f>Scenario[[#This Row],[Land Use Efficiency Emissions Savings 
kg CO2e]]*(1+S$3)</f>
        <v>1174521.0263788807</v>
      </c>
    </row>
    <row r="385" spans="1:21" x14ac:dyDescent="0.25">
      <c r="A385" t="s">
        <v>1503</v>
      </c>
      <c r="B385" t="s">
        <v>1504</v>
      </c>
      <c r="C385" t="s">
        <v>87</v>
      </c>
      <c r="D385" t="s">
        <v>1730</v>
      </c>
      <c r="E385" s="1">
        <v>234372.43260926666</v>
      </c>
      <c r="F385" s="1">
        <v>58528.67479522941</v>
      </c>
      <c r="G385" s="1">
        <v>291178.62813703879</v>
      </c>
      <c r="H385" s="1">
        <v>349746.12</v>
      </c>
      <c r="I385" s="1">
        <v>21.2</v>
      </c>
      <c r="J385" s="2">
        <v>0.12597711056053973</v>
      </c>
      <c r="K385" s="1">
        <v>156797</v>
      </c>
      <c r="L385" s="1">
        <v>156797</v>
      </c>
      <c r="M385" s="1">
        <v>234372.43260926666</v>
      </c>
      <c r="N385" s="1">
        <v>0</v>
      </c>
      <c r="O385" s="7">
        <v>0.42459647774775006</v>
      </c>
      <c r="P385" s="4">
        <v>1.0539153772593934</v>
      </c>
      <c r="Q385" s="1">
        <f>Scenario[[#This Row],[Electricity GHG 
kg CO2e]]+(Scenario[[#This Row],[Non-Electric GHG 
kg CO2e]]*(1-Q$3))+((Scenario[[#This Row],[Non-Electric Vehicle Miles]]*Q$3)*Scenario[[#This Row],[Typical kWh per Vehicle Mile]]*(Scenario[[#This Row],[eGRID Subregion Electricity Emissions Rate 
kg CO2 per kWh]]))</f>
        <v>193320.5481159006</v>
      </c>
      <c r="R385" s="1">
        <f>((Scenario[[#This Row],[Electricity GHG 
kg CO2e]])*(1-R$3))+(Scenario[[#This Row],[Non-Electric GHG 
kg CO2e]]*(1-Q$3))+(((Scenario[[#This Row],[Non-Electric Vehicle Miles]]*Q$3)*Scenario[[#This Row],[Typical kWh per Vehicle Mile]]*(Scenario[[#This Row],[eGRID Subregion Electricity Emissions Rate 
kg CO2 per kWh]]))*(1-R$3))</f>
        <v>188935.24220116297</v>
      </c>
      <c r="S3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198874.69039092018</v>
      </c>
      <c r="T385" s="1">
        <f>Scenario[[#This Row],[Transportation Efficiency Emissions Savings 
kg CO2e]]*(1+S$3)</f>
        <v>73160.843494036759</v>
      </c>
      <c r="U385" s="1">
        <f>Scenario[[#This Row],[Land Use Efficiency Emissions Savings 
kg CO2e]]*(1+S$3)</f>
        <v>363973.28517129848</v>
      </c>
    </row>
    <row r="386" spans="1:21" x14ac:dyDescent="0.25">
      <c r="A386" t="s">
        <v>1494</v>
      </c>
      <c r="B386" t="s">
        <v>1495</v>
      </c>
      <c r="C386" t="s">
        <v>87</v>
      </c>
      <c r="D386" t="s">
        <v>1730</v>
      </c>
      <c r="E386" s="1">
        <v>141161.7059077</v>
      </c>
      <c r="F386" s="1">
        <v>62025.928674833965</v>
      </c>
      <c r="G386" s="1">
        <v>308578.92154127994</v>
      </c>
      <c r="H386" s="1">
        <v>370644.44</v>
      </c>
      <c r="I386" s="1">
        <v>18</v>
      </c>
      <c r="J386" s="2">
        <v>0.4322283328668719</v>
      </c>
      <c r="K386" s="1">
        <v>48955</v>
      </c>
      <c r="L386" s="1">
        <v>48955</v>
      </c>
      <c r="M386" s="1">
        <v>141161.7059077</v>
      </c>
      <c r="N386" s="1">
        <v>0</v>
      </c>
      <c r="O386" s="7">
        <v>0.42459647774775006</v>
      </c>
      <c r="P386" s="4">
        <v>1.0539153772593934</v>
      </c>
      <c r="Q386" s="1">
        <f>Scenario[[#This Row],[Electricity GHG 
kg CO2e]]+(Scenario[[#This Row],[Non-Electric GHG 
kg CO2e]]*(1-Q$3))+((Scenario[[#This Row],[Non-Electric Vehicle Miles]]*Q$3)*Scenario[[#This Row],[Typical kWh per Vehicle Mile]]*(Scenario[[#This Row],[eGRID Subregion Electricity Emissions Rate 
kg CO2 per kWh]]))</f>
        <v>111347.98245585791</v>
      </c>
      <c r="R386" s="1">
        <f>((Scenario[[#This Row],[Electricity GHG 
kg CO2e]])*(1-R$3))+(Scenario[[#This Row],[Non-Electric GHG 
kg CO2e]]*(1-Q$3))+(((Scenario[[#This Row],[Non-Electric Vehicle Miles]]*Q$3)*Scenario[[#This Row],[Typical kWh per Vehicle Mile]]*(Scenario[[#This Row],[eGRID Subregion Electricity Emissions Rate 
kg CO2 per kWh]]))*(1-R$3))</f>
        <v>109978.80669958719</v>
      </c>
      <c r="S3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133108.34358779335</v>
      </c>
      <c r="T386" s="1">
        <f>Scenario[[#This Row],[Transportation Efficiency Emissions Savings 
kg CO2e]]*(1+S$3)</f>
        <v>77532.410843542457</v>
      </c>
      <c r="U386" s="1">
        <f>Scenario[[#This Row],[Land Use Efficiency Emissions Savings 
kg CO2e]]*(1+S$3)</f>
        <v>385723.65192659991</v>
      </c>
    </row>
    <row r="387" spans="1:21" x14ac:dyDescent="0.25">
      <c r="A387" t="s">
        <v>1501</v>
      </c>
      <c r="B387" t="s">
        <v>1502</v>
      </c>
      <c r="C387" t="s">
        <v>87</v>
      </c>
      <c r="D387" t="s">
        <v>1730</v>
      </c>
      <c r="E387" s="1">
        <v>599483.51519650011</v>
      </c>
      <c r="F387" s="1">
        <v>333142.78287766187</v>
      </c>
      <c r="G387" s="1">
        <v>1658029.0872504935</v>
      </c>
      <c r="H387" s="1">
        <v>1990740.37</v>
      </c>
      <c r="I387" s="1">
        <v>19.428571428571427</v>
      </c>
      <c r="J387" s="2">
        <v>0.50214934363616659</v>
      </c>
      <c r="K387" s="1">
        <v>207893</v>
      </c>
      <c r="L387" s="1">
        <v>207893</v>
      </c>
      <c r="M387" s="1">
        <v>599483.51519650011</v>
      </c>
      <c r="N387" s="1">
        <v>0</v>
      </c>
      <c r="O387" s="7">
        <v>0.42459647774775006</v>
      </c>
      <c r="P387" s="4">
        <v>1.0539153772593934</v>
      </c>
      <c r="Q387" s="1">
        <f>Scenario[[#This Row],[Electricity GHG 
kg CO2e]]+(Scenario[[#This Row],[Non-Electric GHG 
kg CO2e]]*(1-Q$3))+((Scenario[[#This Row],[Non-Electric Vehicle Miles]]*Q$3)*Scenario[[#This Row],[Typical kWh per Vehicle Mile]]*(Scenario[[#This Row],[eGRID Subregion Electricity Emissions Rate 
kg CO2 per kWh]]))</f>
        <v>472870.08143860812</v>
      </c>
      <c r="R387" s="1">
        <f>((Scenario[[#This Row],[Electricity GHG 
kg CO2e]])*(1-R$3))+(Scenario[[#This Row],[Non-Electric GHG 
kg CO2e]]*(1-Q$3))+(((Scenario[[#This Row],[Non-Electric Vehicle Miles]]*Q$3)*Scenario[[#This Row],[Typical kWh per Vehicle Mile]]*(Scenario[[#This Row],[eGRID Subregion Electricity Emissions Rate 
kg CO2 per kWh]]))*(1-R$3))</f>
        <v>467055.72017829987</v>
      </c>
      <c r="S3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582154.99530718685</v>
      </c>
      <c r="T387" s="1">
        <f>Scenario[[#This Row],[Transportation Efficiency Emissions Savings 
kg CO2e]]*(1+S$3)</f>
        <v>416428.47859707731</v>
      </c>
      <c r="U387" s="1">
        <f>Scenario[[#This Row],[Land Use Efficiency Emissions Savings 
kg CO2e]]*(1+S$3)</f>
        <v>2072536.3590631168</v>
      </c>
    </row>
    <row r="388" spans="1:21" x14ac:dyDescent="0.25">
      <c r="A388" t="s">
        <v>1482</v>
      </c>
      <c r="B388" t="s">
        <v>1483</v>
      </c>
      <c r="C388" t="s">
        <v>87</v>
      </c>
      <c r="D388" t="s">
        <v>1730</v>
      </c>
      <c r="E388" s="1">
        <v>76906.877984699997</v>
      </c>
      <c r="F388" s="1">
        <v>7435.1386007165893</v>
      </c>
      <c r="G388" s="1">
        <v>36986.911687402899</v>
      </c>
      <c r="H388" s="1">
        <v>44429.69</v>
      </c>
      <c r="I388" s="1">
        <v>18</v>
      </c>
      <c r="J388" s="2">
        <v>0.12278957870416432</v>
      </c>
      <c r="K388" s="1">
        <v>26669</v>
      </c>
      <c r="L388" s="1">
        <v>26669</v>
      </c>
      <c r="M388" s="1">
        <v>76906.877984699997</v>
      </c>
      <c r="N388" s="1">
        <v>0</v>
      </c>
      <c r="O388" s="7">
        <v>0.42459647774775006</v>
      </c>
      <c r="P388" s="4">
        <v>1.0539153772593934</v>
      </c>
      <c r="Q388" s="1">
        <f>Scenario[[#This Row],[Electricity GHG 
kg CO2e]]+(Scenario[[#This Row],[Non-Electric GHG 
kg CO2e]]*(1-Q$3))+((Scenario[[#This Row],[Non-Electric Vehicle Miles]]*Q$3)*Scenario[[#This Row],[Typical kWh per Vehicle Mile]]*(Scenario[[#This Row],[eGRID Subregion Electricity Emissions Rate 
kg CO2 per kWh]]))</f>
        <v>60663.67790382346</v>
      </c>
      <c r="R388" s="1">
        <f>((Scenario[[#This Row],[Electricity GHG 
kg CO2e]])*(1-R$3))+(Scenario[[#This Row],[Non-Electric GHG 
kg CO2e]]*(1-Q$3))+(((Scenario[[#This Row],[Non-Electric Vehicle Miles]]*Q$3)*Scenario[[#This Row],[Typical kWh per Vehicle Mile]]*(Scenario[[#This Row],[eGRID Subregion Electricity Emissions Rate 
kg CO2 per kWh]]))*(1-R$3))</f>
        <v>59917.798049998848</v>
      </c>
      <c r="S3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62690.60667179033</v>
      </c>
      <c r="T388" s="1">
        <f>Scenario[[#This Row],[Transportation Efficiency Emissions Savings 
kg CO2e]]*(1+S$3)</f>
        <v>9293.9232508957357</v>
      </c>
      <c r="U388" s="1">
        <f>Scenario[[#This Row],[Land Use Efficiency Emissions Savings 
kg CO2e]]*(1+S$3)</f>
        <v>46233.639609253623</v>
      </c>
    </row>
    <row r="389" spans="1:21" x14ac:dyDescent="0.25">
      <c r="A389" t="s">
        <v>1505</v>
      </c>
      <c r="B389" t="s">
        <v>1506</v>
      </c>
      <c r="C389" t="s">
        <v>87</v>
      </c>
      <c r="D389" t="s">
        <v>1730</v>
      </c>
      <c r="E389" s="1">
        <v>375257.01362976665</v>
      </c>
      <c r="F389" s="1">
        <v>111329.44485358818</v>
      </c>
      <c r="G389" s="1">
        <v>553902.99532863044</v>
      </c>
      <c r="H389" s="1">
        <v>665264.3600000001</v>
      </c>
      <c r="I389" s="1">
        <v>14.636363636363637</v>
      </c>
      <c r="J389" s="2">
        <v>0.31164316842796108</v>
      </c>
      <c r="K389" s="1">
        <v>172087</v>
      </c>
      <c r="L389" s="1">
        <v>172087</v>
      </c>
      <c r="M389" s="1">
        <v>375257.01362976665</v>
      </c>
      <c r="N389" s="1">
        <v>0</v>
      </c>
      <c r="O389" s="7">
        <v>0.42459647774775006</v>
      </c>
      <c r="P389" s="4">
        <v>1.0539153772593934</v>
      </c>
      <c r="Q389" s="1">
        <f>Scenario[[#This Row],[Electricity GHG 
kg CO2e]]+(Scenario[[#This Row],[Non-Electric GHG 
kg CO2e]]*(1-Q$3))+((Scenario[[#This Row],[Non-Electric Vehicle Miles]]*Q$3)*Scenario[[#This Row],[Typical kWh per Vehicle Mile]]*(Scenario[[#This Row],[eGRID Subregion Electricity Emissions Rate 
kg CO2 per kWh]]))</f>
        <v>300694.50965501711</v>
      </c>
      <c r="R389" s="1">
        <f>((Scenario[[#This Row],[Electricity GHG 
kg CO2e]])*(1-R$3))+(Scenario[[#This Row],[Non-Electric GHG 
kg CO2e]]*(1-Q$3))+(((Scenario[[#This Row],[Non-Electric Vehicle Miles]]*Q$3)*Scenario[[#This Row],[Typical kWh per Vehicle Mile]]*(Scenario[[#This Row],[eGRID Subregion Electricity Emissions Rate 
kg CO2 per kWh]]))*(1-R$3))</f>
        <v>295881.5722968441</v>
      </c>
      <c r="S3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334956.74673696444</v>
      </c>
      <c r="T389" s="1">
        <f>Scenario[[#This Row],[Transportation Efficiency Emissions Savings 
kg CO2e]]*(1+S$3)</f>
        <v>139161.80606698524</v>
      </c>
      <c r="U389" s="1">
        <f>Scenario[[#This Row],[Land Use Efficiency Emissions Savings 
kg CO2e]]*(1+S$3)</f>
        <v>692378.74416078802</v>
      </c>
    </row>
    <row r="390" spans="1:21" x14ac:dyDescent="0.25">
      <c r="A390" t="s">
        <v>1484</v>
      </c>
      <c r="B390" t="s">
        <v>1485</v>
      </c>
      <c r="C390" t="s">
        <v>87</v>
      </c>
      <c r="D390" t="s">
        <v>1730</v>
      </c>
      <c r="E390" s="1">
        <v>614772.19927086669</v>
      </c>
      <c r="F390" s="1">
        <v>82108.038443262078</v>
      </c>
      <c r="G390" s="1">
        <v>408499.15121063916</v>
      </c>
      <c r="H390" s="1">
        <v>490647.84</v>
      </c>
      <c r="I390" s="1">
        <v>17.5</v>
      </c>
      <c r="J390" s="2">
        <v>0.16525804821858012</v>
      </c>
      <c r="K390" s="1">
        <v>223954</v>
      </c>
      <c r="L390" s="1">
        <v>223954</v>
      </c>
      <c r="M390" s="1">
        <v>614772.19927086669</v>
      </c>
      <c r="N390" s="1">
        <v>0</v>
      </c>
      <c r="O390" s="7">
        <v>0.42459647774775006</v>
      </c>
      <c r="P390" s="4">
        <v>1.0539153772593934</v>
      </c>
      <c r="Q390" s="1">
        <f>Scenario[[#This Row],[Electricity GHG 
kg CO2e]]+(Scenario[[#This Row],[Non-Electric GHG 
kg CO2e]]*(1-Q$3))+((Scenario[[#This Row],[Non-Electric Vehicle Miles]]*Q$3)*Scenario[[#This Row],[Typical kWh per Vehicle Mile]]*(Scenario[[#This Row],[eGRID Subregion Electricity Emissions Rate 
kg CO2 per kWh]]))</f>
        <v>486133.37372604181</v>
      </c>
      <c r="R390" s="1">
        <f>((Scenario[[#This Row],[Electricity GHG 
kg CO2e]])*(1-R$3))+(Scenario[[#This Row],[Non-Electric GHG 
kg CO2e]]*(1-Q$3))+(((Scenario[[#This Row],[Non-Electric Vehicle Miles]]*Q$3)*Scenario[[#This Row],[Typical kWh per Vehicle Mile]]*(Scenario[[#This Row],[eGRID Subregion Electricity Emissions Rate 
kg CO2 per kWh]]))*(1-R$3))</f>
        <v>479869.81765781884</v>
      </c>
      <c r="S3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509907.50263075368</v>
      </c>
      <c r="T390" s="1">
        <f>Scenario[[#This Row],[Transportation Efficiency Emissions Savings 
kg CO2e]]*(1+S$3)</f>
        <v>102635.0480540776</v>
      </c>
      <c r="U390" s="1">
        <f>Scenario[[#This Row],[Land Use Efficiency Emissions Savings 
kg CO2e]]*(1+S$3)</f>
        <v>510623.93901329895</v>
      </c>
    </row>
    <row r="391" spans="1:21" x14ac:dyDescent="0.25">
      <c r="A391" t="s">
        <v>948</v>
      </c>
      <c r="B391" t="s">
        <v>949</v>
      </c>
      <c r="C391" t="s">
        <v>87</v>
      </c>
      <c r="D391" t="s">
        <v>38</v>
      </c>
      <c r="E391" s="1">
        <v>1596509.7777647001</v>
      </c>
      <c r="F391" s="1">
        <v>365000.24461728986</v>
      </c>
      <c r="G391" s="1">
        <v>1850469.1977304921</v>
      </c>
      <c r="H391" s="1">
        <v>2181109</v>
      </c>
      <c r="I391" s="1">
        <v>31.666666666666668</v>
      </c>
      <c r="J391" s="2">
        <v>0.14202523551395457</v>
      </c>
      <c r="K391" s="1">
        <v>361593</v>
      </c>
      <c r="L391" s="1">
        <v>361593</v>
      </c>
      <c r="M391" s="1">
        <v>1596509.7777647001</v>
      </c>
      <c r="N391" s="1">
        <v>0</v>
      </c>
      <c r="O391" s="7">
        <v>0.42459647774775006</v>
      </c>
      <c r="P391" s="4">
        <v>2.3391780324537761</v>
      </c>
      <c r="Q391" s="1">
        <f>Scenario[[#This Row],[Electricity GHG 
kg CO2e]]+(Scenario[[#This Row],[Non-Electric GHG 
kg CO2e]]*(1-Q$3))+((Scenario[[#This Row],[Non-Electric Vehicle Miles]]*Q$3)*Scenario[[#This Row],[Typical kWh per Vehicle Mile]]*(Scenario[[#This Row],[eGRID Subregion Electricity Emissions Rate 
kg CO2 per kWh]]))</f>
        <v>1287166.4857194992</v>
      </c>
      <c r="R391" s="1">
        <f>((Scenario[[#This Row],[Electricity GHG 
kg CO2e]])*(1-R$3))+(Scenario[[#This Row],[Non-Electric GHG 
kg CO2e]]*(1-Q$3))+(((Scenario[[#This Row],[Non-Electric Vehicle Miles]]*Q$3)*Scenario[[#This Row],[Typical kWh per Vehicle Mile]]*(Scenario[[#This Row],[eGRID Subregion Electricity Emissions Rate 
kg CO2 per kWh]]))*(1-R$3))</f>
        <v>1264720.4476205057</v>
      </c>
      <c r="S3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1385173.9824302495</v>
      </c>
      <c r="T391" s="1">
        <f>Scenario[[#This Row],[Transportation Efficiency Emissions Savings 
kg CO2e]]*(1+S$3)</f>
        <v>456250.30577161233</v>
      </c>
      <c r="U391" s="1">
        <f>Scenario[[#This Row],[Land Use Efficiency Emissions Savings 
kg CO2e]]*(1+S$3)</f>
        <v>2313086.4971631151</v>
      </c>
    </row>
    <row r="392" spans="1:21" x14ac:dyDescent="0.25">
      <c r="A392" t="s">
        <v>2013</v>
      </c>
      <c r="B392" t="s">
        <v>949</v>
      </c>
      <c r="C392" t="s">
        <v>87</v>
      </c>
      <c r="D392" t="s">
        <v>1730</v>
      </c>
      <c r="E392" s="1">
        <v>88542.209159999984</v>
      </c>
      <c r="F392" s="1">
        <v>12359.184280091151</v>
      </c>
      <c r="G392" s="1">
        <v>62658.286279680571</v>
      </c>
      <c r="H392" s="1">
        <v>73854</v>
      </c>
      <c r="I392" s="1">
        <v>9</v>
      </c>
      <c r="J392" s="2" t="s">
        <v>552</v>
      </c>
      <c r="K392" s="96">
        <v>73854</v>
      </c>
      <c r="L392" s="96">
        <v>73854</v>
      </c>
      <c r="M392" s="1">
        <v>88542.209159999984</v>
      </c>
      <c r="N392" s="1">
        <v>0</v>
      </c>
      <c r="O392" s="7">
        <v>0.42459647774775006</v>
      </c>
      <c r="P392" s="4">
        <v>1.0539153772593934</v>
      </c>
      <c r="Q392" s="1">
        <f>Scenario[[#This Row],[Electricity GHG 
kg CO2e]]+(Scenario[[#This Row],[Non-Electric GHG 
kg CO2e]]*(1-Q$3))+((Scenario[[#This Row],[Non-Electric Vehicle Miles]]*Q$3)*Scenario[[#This Row],[Typical kWh per Vehicle Mile]]*(Scenario[[#This Row],[eGRID Subregion Electricity Emissions Rate 
kg CO2 per kWh]]))</f>
        <v>74668.865535396253</v>
      </c>
      <c r="R392" s="1">
        <f>((Scenario[[#This Row],[Electricity GHG 
kg CO2e]])*(1-R$3))+(Scenario[[#This Row],[Non-Electric GHG 
kg CO2e]]*(1-Q$3))+(((Scenario[[#This Row],[Non-Electric Vehicle Miles]]*Q$3)*Scenario[[#This Row],[Typical kWh per Vehicle Mile]]*(Scenario[[#This Row],[eGRID Subregion Electricity Emissions Rate 
kg CO2 per kWh]]))*(1-R$3))</f>
        <v>72603.313369047188</v>
      </c>
      <c r="S3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76636.8307784387</v>
      </c>
      <c r="T392" s="1">
        <f>Scenario[[#This Row],[Transportation Efficiency Emissions Savings 
kg CO2e]]*(1+S$3)</f>
        <v>15448.980350113939</v>
      </c>
      <c r="U392" s="1">
        <f>Scenario[[#This Row],[Land Use Efficiency Emissions Savings 
kg CO2e]]*(1+S$3)</f>
        <v>78322.85784960071</v>
      </c>
    </row>
    <row r="393" spans="1:21" x14ac:dyDescent="0.25">
      <c r="A393" t="s">
        <v>1496</v>
      </c>
      <c r="B393" t="s">
        <v>1497</v>
      </c>
      <c r="C393" t="s">
        <v>87</v>
      </c>
      <c r="D393" t="s">
        <v>1730</v>
      </c>
      <c r="E393" s="1">
        <v>572551.72118443332</v>
      </c>
      <c r="F393" s="1">
        <v>128187.68749182292</v>
      </c>
      <c r="G393" s="1">
        <v>637794.06921954011</v>
      </c>
      <c r="H393" s="1">
        <v>766003.1</v>
      </c>
      <c r="I393" s="1">
        <v>18.583333333333332</v>
      </c>
      <c r="J393" s="2">
        <v>0.18122699048071231</v>
      </c>
      <c r="K393" s="1">
        <v>237439</v>
      </c>
      <c r="L393" s="1">
        <v>237439</v>
      </c>
      <c r="M393" s="1">
        <v>572551.72118443332</v>
      </c>
      <c r="N393" s="1">
        <v>0</v>
      </c>
      <c r="O393" s="7">
        <v>0.42459647774775006</v>
      </c>
      <c r="P393" s="4">
        <v>1.0539153772593934</v>
      </c>
      <c r="Q393" s="1">
        <f>Scenario[[#This Row],[Electricity GHG 
kg CO2e]]+(Scenario[[#This Row],[Non-Electric GHG 
kg CO2e]]*(1-Q$3))+((Scenario[[#This Row],[Non-Electric Vehicle Miles]]*Q$3)*Scenario[[#This Row],[Typical kWh per Vehicle Mile]]*(Scenario[[#This Row],[eGRID Subregion Electricity Emissions Rate 
kg CO2 per kWh]]))</f>
        <v>455976.61163334921</v>
      </c>
      <c r="R393" s="1">
        <f>((Scenario[[#This Row],[Electricity GHG 
kg CO2e]])*(1-R$3))+(Scenario[[#This Row],[Non-Electric GHG 
kg CO2e]]*(1-Q$3))+(((Scenario[[#This Row],[Non-Electric Vehicle Miles]]*Q$3)*Scenario[[#This Row],[Typical kWh per Vehicle Mile]]*(Scenario[[#This Row],[eGRID Subregion Electricity Emissions Rate 
kg CO2 per kWh]]))*(1-R$3))</f>
        <v>449335.90644709318</v>
      </c>
      <c r="S3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488338.72427120572</v>
      </c>
      <c r="T393" s="1">
        <f>Scenario[[#This Row],[Transportation Efficiency Emissions Savings 
kg CO2e]]*(1+S$3)</f>
        <v>160234.60936477865</v>
      </c>
      <c r="U393" s="1">
        <f>Scenario[[#This Row],[Land Use Efficiency Emissions Savings 
kg CO2e]]*(1+S$3)</f>
        <v>797242.58652442507</v>
      </c>
    </row>
    <row r="394" spans="1:21" x14ac:dyDescent="0.25">
      <c r="A394" t="s">
        <v>1507</v>
      </c>
      <c r="B394" t="s">
        <v>673</v>
      </c>
      <c r="C394" t="s">
        <v>87</v>
      </c>
      <c r="D394" t="s">
        <v>1730</v>
      </c>
      <c r="E394" s="1">
        <v>401362.47150360013</v>
      </c>
      <c r="F394" s="1">
        <v>55455.782362167818</v>
      </c>
      <c r="G394" s="1">
        <v>275889.85348604585</v>
      </c>
      <c r="H394" s="1">
        <v>331383.63</v>
      </c>
      <c r="I394" s="1">
        <v>16</v>
      </c>
      <c r="J394" s="2">
        <v>0.19943838529981031</v>
      </c>
      <c r="K394" s="1">
        <v>139184</v>
      </c>
      <c r="L394" s="1">
        <v>139184</v>
      </c>
      <c r="M394" s="1">
        <v>401362.47150360013</v>
      </c>
      <c r="N394" s="1">
        <v>0</v>
      </c>
      <c r="O394" s="7">
        <v>0.42459647774775006</v>
      </c>
      <c r="P394" s="4">
        <v>1.0539153772593934</v>
      </c>
      <c r="Q394" s="1">
        <f>Scenario[[#This Row],[Electricity GHG 
kg CO2e]]+(Scenario[[#This Row],[Non-Electric GHG 
kg CO2e]]*(1-Q$3))+((Scenario[[#This Row],[Non-Electric Vehicle Miles]]*Q$3)*Scenario[[#This Row],[Typical kWh per Vehicle Mile]]*(Scenario[[#This Row],[eGRID Subregion Electricity Emissions Rate 
kg CO2 per kWh]]))</f>
        <v>316592.67241726484</v>
      </c>
      <c r="R394" s="1">
        <f>((Scenario[[#This Row],[Electricity GHG 
kg CO2e]])*(1-R$3))+(Scenario[[#This Row],[Non-Electric GHG 
kg CO2e]]*(1-Q$3))+(((Scenario[[#This Row],[Non-Electric Vehicle Miles]]*Q$3)*Scenario[[#This Row],[Typical kWh per Vehicle Mile]]*(Scenario[[#This Row],[eGRID Subregion Electricity Emissions Rate 
kg CO2 per kWh]]))*(1-R$3))</f>
        <v>312699.96771987365</v>
      </c>
      <c r="S3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335965.85370620614</v>
      </c>
      <c r="T394" s="1">
        <f>Scenario[[#This Row],[Transportation Efficiency Emissions Savings 
kg CO2e]]*(1+S$3)</f>
        <v>69319.727952709771</v>
      </c>
      <c r="U394" s="1">
        <f>Scenario[[#This Row],[Land Use Efficiency Emissions Savings 
kg CO2e]]*(1+S$3)</f>
        <v>344862.31685755728</v>
      </c>
    </row>
    <row r="395" spans="1:21" x14ac:dyDescent="0.25">
      <c r="A395" t="s">
        <v>405</v>
      </c>
      <c r="B395" t="s">
        <v>406</v>
      </c>
      <c r="C395" t="s">
        <v>87</v>
      </c>
      <c r="D395" t="s">
        <v>1730</v>
      </c>
      <c r="E395" s="1">
        <v>1159323.8878221053</v>
      </c>
      <c r="F395" s="1">
        <v>113512.41543916849</v>
      </c>
      <c r="G395" s="1">
        <v>597070.41851729283</v>
      </c>
      <c r="H395" s="1">
        <v>678309</v>
      </c>
      <c r="I395" s="1">
        <v>12</v>
      </c>
      <c r="J395" s="2">
        <v>7.916804972569913E-2</v>
      </c>
      <c r="K395" s="1">
        <v>705732</v>
      </c>
      <c r="L395" s="1">
        <v>705732</v>
      </c>
      <c r="M395" s="1">
        <v>1159323.8878221053</v>
      </c>
      <c r="N395" s="1">
        <v>0</v>
      </c>
      <c r="O395" s="7">
        <v>0.42459647774775006</v>
      </c>
      <c r="P395" s="4">
        <v>1.0539153772593934</v>
      </c>
      <c r="Q395" s="1">
        <f>Scenario[[#This Row],[Electricity GHG 
kg CO2e]]+(Scenario[[#This Row],[Non-Electric GHG 
kg CO2e]]*(1-Q$3))+((Scenario[[#This Row],[Non-Electric Vehicle Miles]]*Q$3)*Scenario[[#This Row],[Typical kWh per Vehicle Mile]]*(Scenario[[#This Row],[eGRID Subregion Electricity Emissions Rate 
kg CO2 per kWh]]))</f>
        <v>948444.69973539351</v>
      </c>
      <c r="R395" s="1">
        <f>((Scenario[[#This Row],[Electricity GHG 
kg CO2e]])*(1-R$3))+(Scenario[[#This Row],[Non-Electric GHG 
kg CO2e]]*(1-Q$3))+(((Scenario[[#This Row],[Non-Electric Vehicle Miles]]*Q$3)*Scenario[[#This Row],[Typical kWh per Vehicle Mile]]*(Scenario[[#This Row],[eGRID Subregion Electricity Emissions Rate 
kg CO2 per kWh]]))*(1-R$3))</f>
        <v>928706.75376818981</v>
      </c>
      <c r="S3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965899.23319863388</v>
      </c>
      <c r="T395" s="1">
        <f>Scenario[[#This Row],[Transportation Efficiency Emissions Savings 
kg CO2e]]*(1+S$3)</f>
        <v>141890.5192989606</v>
      </c>
      <c r="U395" s="1">
        <f>Scenario[[#This Row],[Land Use Efficiency Emissions Savings 
kg CO2e]]*(1+S$3)</f>
        <v>746338.02314661606</v>
      </c>
    </row>
    <row r="396" spans="1:21" x14ac:dyDescent="0.25">
      <c r="A396" t="s">
        <v>405</v>
      </c>
      <c r="B396" t="s">
        <v>406</v>
      </c>
      <c r="C396" t="s">
        <v>87</v>
      </c>
      <c r="D396" t="s">
        <v>38</v>
      </c>
      <c r="E396" s="1">
        <v>7616263.7284361701</v>
      </c>
      <c r="F396" s="1">
        <v>1587045.0054782927</v>
      </c>
      <c r="G396" s="1">
        <v>8347788.4067625385</v>
      </c>
      <c r="H396" s="1">
        <v>9483605</v>
      </c>
      <c r="I396" s="1">
        <v>32.283950617283949</v>
      </c>
      <c r="J396" s="2">
        <v>0.13121477367941306</v>
      </c>
      <c r="K396" s="1">
        <v>2324212</v>
      </c>
      <c r="L396" s="1">
        <v>2259092</v>
      </c>
      <c r="M396" s="1">
        <v>7555204.8115754128</v>
      </c>
      <c r="N396" s="1">
        <v>61058.916860757075</v>
      </c>
      <c r="O396" s="7">
        <v>0.42459647774775006</v>
      </c>
      <c r="P396" s="4">
        <v>2.3391780324537761</v>
      </c>
      <c r="Q396" s="1">
        <f>Scenario[[#This Row],[Electricity GHG 
kg CO2e]]+(Scenario[[#This Row],[Non-Electric GHG 
kg CO2e]]*(1-Q$3))+((Scenario[[#This Row],[Non-Electric Vehicle Miles]]*Q$3)*Scenario[[#This Row],[Typical kWh per Vehicle Mile]]*(Scenario[[#This Row],[eGRID Subregion Electricity Emissions Rate 
kg CO2 per kWh]]))</f>
        <v>6288398.8832829976</v>
      </c>
      <c r="R396" s="1">
        <f>((Scenario[[#This Row],[Electricity GHG 
kg CO2e]])*(1-R$3))+(Scenario[[#This Row],[Non-Electric GHG 
kg CO2e]]*(1-Q$3))+(((Scenario[[#This Row],[Non-Electric Vehicle Miles]]*Q$3)*Scenario[[#This Row],[Typical kWh per Vehicle Mile]]*(Scenario[[#This Row],[eGRID Subregion Electricity Emissions Rate 
kg CO2 per kWh]]))*(1-R$3))</f>
        <v>6132900.0646326374</v>
      </c>
      <c r="S3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6520467.1935841376</v>
      </c>
      <c r="T396" s="1">
        <f>Scenario[[#This Row],[Transportation Efficiency Emissions Savings 
kg CO2e]]*(1+S$3)</f>
        <v>1983806.2568478659</v>
      </c>
      <c r="U396" s="1">
        <f>Scenario[[#This Row],[Land Use Efficiency Emissions Savings 
kg CO2e]]*(1+S$3)</f>
        <v>10434735.508453174</v>
      </c>
    </row>
    <row r="397" spans="1:21" x14ac:dyDescent="0.25">
      <c r="A397" t="s">
        <v>1523</v>
      </c>
      <c r="B397" t="s">
        <v>1524</v>
      </c>
      <c r="C397" t="s">
        <v>87</v>
      </c>
      <c r="D397" t="s">
        <v>1730</v>
      </c>
      <c r="E397" s="1">
        <v>161258.43684000001</v>
      </c>
      <c r="F397" s="1">
        <v>35512.144858267071</v>
      </c>
      <c r="G397" s="1">
        <v>176666.16498896104</v>
      </c>
      <c r="H397" s="1">
        <v>212207.69</v>
      </c>
      <c r="I397" s="1">
        <v>18</v>
      </c>
      <c r="J397" s="2">
        <v>0.21871354305161328</v>
      </c>
      <c r="K397" s="1">
        <v>55926</v>
      </c>
      <c r="L397" s="1">
        <v>55926</v>
      </c>
      <c r="M397" s="1">
        <v>161258.43684000001</v>
      </c>
      <c r="N397" s="1">
        <v>0</v>
      </c>
      <c r="O397" s="7">
        <v>0.42459647774775006</v>
      </c>
      <c r="P397" s="4">
        <v>1.0539153772593934</v>
      </c>
      <c r="Q397" s="1">
        <f>Scenario[[#This Row],[Electricity GHG 
kg CO2e]]+(Scenario[[#This Row],[Non-Electric GHG 
kg CO2e]]*(1-Q$3))+((Scenario[[#This Row],[Non-Electric Vehicle Miles]]*Q$3)*Scenario[[#This Row],[Typical kWh per Vehicle Mile]]*(Scenario[[#This Row],[eGRID Subregion Electricity Emissions Rate 
kg CO2 per kWh]]))</f>
        <v>127200.3916863944</v>
      </c>
      <c r="R397" s="1">
        <f>((Scenario[[#This Row],[Electricity GHG 
kg CO2e]])*(1-R$3))+(Scenario[[#This Row],[Non-Electric GHG 
kg CO2e]]*(1-Q$3))+(((Scenario[[#This Row],[Non-Electric Vehicle Miles]]*Q$3)*Scenario[[#This Row],[Typical kWh per Vehicle Mile]]*(Scenario[[#This Row],[eGRID Subregion Electricity Emissions Rate 
kg CO2 per kWh]]))*(1-R$3))</f>
        <v>125636.25067229581</v>
      </c>
      <c r="S3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138878.44101480636</v>
      </c>
      <c r="T397" s="1">
        <f>Scenario[[#This Row],[Transportation Efficiency Emissions Savings 
kg CO2e]]*(1+S$3)</f>
        <v>44390.181072833839</v>
      </c>
      <c r="U397" s="1">
        <f>Scenario[[#This Row],[Land Use Efficiency Emissions Savings 
kg CO2e]]*(1+S$3)</f>
        <v>220832.70623620131</v>
      </c>
    </row>
    <row r="398" spans="1:21" x14ac:dyDescent="0.25">
      <c r="A398" t="s">
        <v>1514</v>
      </c>
      <c r="B398" t="s">
        <v>1515</v>
      </c>
      <c r="C398" t="s">
        <v>87</v>
      </c>
      <c r="D398" t="s">
        <v>1730</v>
      </c>
      <c r="E398" s="1">
        <v>29840.566829400002</v>
      </c>
      <c r="F398" s="1">
        <v>4736.4439253009377</v>
      </c>
      <c r="G398" s="1">
        <v>23561.868175876454</v>
      </c>
      <c r="H398" s="1">
        <v>28303.27</v>
      </c>
      <c r="I398" s="1">
        <v>18</v>
      </c>
      <c r="J398" s="2">
        <v>7.0378833089646806E-2</v>
      </c>
      <c r="K398" s="1">
        <v>10348</v>
      </c>
      <c r="L398" s="1">
        <v>10348</v>
      </c>
      <c r="M398" s="1">
        <v>29840.566829400002</v>
      </c>
      <c r="N398" s="1">
        <v>0</v>
      </c>
      <c r="O398" s="7">
        <v>0.42459647774775006</v>
      </c>
      <c r="P398" s="4">
        <v>1.0539153772593934</v>
      </c>
      <c r="Q398" s="1">
        <f>Scenario[[#This Row],[Electricity GHG 
kg CO2e]]+(Scenario[[#This Row],[Non-Electric GHG 
kg CO2e]]*(1-Q$3))+((Scenario[[#This Row],[Non-Electric Vehicle Miles]]*Q$3)*Scenario[[#This Row],[Typical kWh per Vehicle Mile]]*(Scenario[[#This Row],[eGRID Subregion Electricity Emissions Rate 
kg CO2 per kWh]]))</f>
        <v>23538.078536482808</v>
      </c>
      <c r="R398" s="1">
        <f>((Scenario[[#This Row],[Electricity GHG 
kg CO2e]])*(1-R$3))+(Scenario[[#This Row],[Non-Electric GHG 
kg CO2e]]*(1-Q$3))+(((Scenario[[#This Row],[Non-Electric Vehicle Miles]]*Q$3)*Scenario[[#This Row],[Typical kWh per Vehicle Mile]]*(Scenario[[#This Row],[eGRID Subregion Electricity Emissions Rate 
kg CO2 per kWh]]))*(1-R$3))</f>
        <v>23248.665182874607</v>
      </c>
      <c r="S3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25015.010928189051</v>
      </c>
      <c r="T398" s="1">
        <f>Scenario[[#This Row],[Transportation Efficiency Emissions Savings 
kg CO2e]]*(1+S$3)</f>
        <v>5920.5549066261719</v>
      </c>
      <c r="U398" s="1">
        <f>Scenario[[#This Row],[Land Use Efficiency Emissions Savings 
kg CO2e]]*(1+S$3)</f>
        <v>29452.335219845569</v>
      </c>
    </row>
    <row r="399" spans="1:21" x14ac:dyDescent="0.25">
      <c r="A399" t="s">
        <v>538</v>
      </c>
      <c r="B399" t="s">
        <v>539</v>
      </c>
      <c r="C399" t="s">
        <v>87</v>
      </c>
      <c r="D399" t="s">
        <v>1730</v>
      </c>
      <c r="E399" s="1">
        <v>1486664.808750967</v>
      </c>
      <c r="F399" s="1">
        <v>224934.17513577486</v>
      </c>
      <c r="G399" s="1">
        <v>1154908.8668616682</v>
      </c>
      <c r="H399" s="1">
        <v>1344125</v>
      </c>
      <c r="I399" s="1">
        <v>11.586206896551724</v>
      </c>
      <c r="J399" s="2">
        <v>9.1803638164664733E-2</v>
      </c>
      <c r="K399" s="1">
        <v>1242717</v>
      </c>
      <c r="L399" s="1">
        <v>1242717</v>
      </c>
      <c r="M399" s="1">
        <v>1486664.808750967</v>
      </c>
      <c r="N399" s="1">
        <v>0</v>
      </c>
      <c r="O399" s="7">
        <v>0.42459647774775006</v>
      </c>
      <c r="P399" s="4">
        <v>1.0539153772593934</v>
      </c>
      <c r="Q399" s="1">
        <f>Scenario[[#This Row],[Electricity GHG 
kg CO2e]]+(Scenario[[#This Row],[Non-Electric GHG 
kg CO2e]]*(1-Q$3))+((Scenario[[#This Row],[Non-Electric Vehicle Miles]]*Q$3)*Scenario[[#This Row],[Typical kWh per Vehicle Mile]]*(Scenario[[#This Row],[eGRID Subregion Electricity Emissions Rate 
kg CO2 per kWh]]))</f>
        <v>1254024.0779802813</v>
      </c>
      <c r="R399" s="1">
        <f>((Scenario[[#This Row],[Electricity GHG 
kg CO2e]])*(1-R$3))+(Scenario[[#This Row],[Non-Electric GHG 
kg CO2e]]*(1-Q$3))+(((Scenario[[#This Row],[Non-Electric Vehicle Miles]]*Q$3)*Scenario[[#This Row],[Typical kWh per Vehicle Mile]]*(Scenario[[#This Row],[eGRID Subregion Electricity Emissions Rate 
kg CO2 per kWh]]))*(1-R$3))</f>
        <v>1219267.7101260172</v>
      </c>
      <c r="S3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1276178.5790835314</v>
      </c>
      <c r="T399" s="1">
        <f>Scenario[[#This Row],[Transportation Efficiency Emissions Savings 
kg CO2e]]*(1+S$3)</f>
        <v>281167.71891971858</v>
      </c>
      <c r="U399" s="1">
        <f>Scenario[[#This Row],[Land Use Efficiency Emissions Savings 
kg CO2e]]*(1+S$3)</f>
        <v>1443636.0835770853</v>
      </c>
    </row>
    <row r="400" spans="1:21" x14ac:dyDescent="0.25">
      <c r="A400" t="s">
        <v>538</v>
      </c>
      <c r="B400" t="s">
        <v>539</v>
      </c>
      <c r="C400" t="s">
        <v>87</v>
      </c>
      <c r="D400" t="s">
        <v>38</v>
      </c>
      <c r="E400" s="1">
        <v>3561966.2719725007</v>
      </c>
      <c r="F400" s="1">
        <v>1020304.0959546471</v>
      </c>
      <c r="G400" s="1">
        <v>5238680.367720997</v>
      </c>
      <c r="H400" s="1">
        <v>6096967</v>
      </c>
      <c r="I400" s="1">
        <v>29.071428571428573</v>
      </c>
      <c r="J400" s="2">
        <v>0.16530648838624903</v>
      </c>
      <c r="K400" s="1">
        <v>1446119</v>
      </c>
      <c r="L400" s="1">
        <v>1446119</v>
      </c>
      <c r="M400" s="1">
        <v>3561966.2719725007</v>
      </c>
      <c r="N400" s="1">
        <v>0</v>
      </c>
      <c r="O400" s="7">
        <v>0.42459647774775006</v>
      </c>
      <c r="P400" s="4">
        <v>2.3391780324537761</v>
      </c>
      <c r="Q400" s="1">
        <f>Scenario[[#This Row],[Electricity GHG 
kg CO2e]]+(Scenario[[#This Row],[Non-Electric GHG 
kg CO2e]]*(1-Q$3))+((Scenario[[#This Row],[Non-Electric Vehicle Miles]]*Q$3)*Scenario[[#This Row],[Typical kWh per Vehicle Mile]]*(Scenario[[#This Row],[eGRID Subregion Electricity Emissions Rate 
kg CO2 per kWh]]))</f>
        <v>3030548.4932361194</v>
      </c>
      <c r="R400" s="1">
        <f>((Scenario[[#This Row],[Electricity GHG 
kg CO2e]])*(1-R$3))+(Scenario[[#This Row],[Non-Electric GHG 
kg CO2e]]*(1-Q$3))+(((Scenario[[#This Row],[Non-Electric Vehicle Miles]]*Q$3)*Scenario[[#This Row],[Typical kWh per Vehicle Mile]]*(Scenario[[#This Row],[eGRID Subregion Electricity Emissions Rate 
kg CO2 per kWh]]))*(1-R$3))</f>
        <v>2940780.0459219338</v>
      </c>
      <c r="S4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3154023.636191973</v>
      </c>
      <c r="T400" s="1">
        <f>Scenario[[#This Row],[Transportation Efficiency Emissions Savings 
kg CO2e]]*(1+S$3)</f>
        <v>1275380.1199433089</v>
      </c>
      <c r="U400" s="1">
        <f>Scenario[[#This Row],[Land Use Efficiency Emissions Savings 
kg CO2e]]*(1+S$3)</f>
        <v>6548350.4596512467</v>
      </c>
    </row>
    <row r="401" spans="1:21" x14ac:dyDescent="0.25">
      <c r="A401" t="s">
        <v>865</v>
      </c>
      <c r="B401" t="s">
        <v>866</v>
      </c>
      <c r="C401" t="s">
        <v>87</v>
      </c>
      <c r="D401" t="s">
        <v>1730</v>
      </c>
      <c r="E401" s="1">
        <v>1077801.3561972999</v>
      </c>
      <c r="F401" s="1">
        <v>159100.35792068052</v>
      </c>
      <c r="G401" s="1">
        <v>801067.7857617035</v>
      </c>
      <c r="H401" s="1">
        <v>950726</v>
      </c>
      <c r="I401" s="1">
        <v>16.617021276595743</v>
      </c>
      <c r="J401" s="2">
        <v>0.10477830636699198</v>
      </c>
      <c r="K401" s="1">
        <v>663093</v>
      </c>
      <c r="L401" s="1">
        <v>663093</v>
      </c>
      <c r="M401" s="1">
        <v>1077801.3561972999</v>
      </c>
      <c r="N401" s="1">
        <v>0</v>
      </c>
      <c r="O401" s="7">
        <v>0.42459647774775006</v>
      </c>
      <c r="P401" s="4">
        <v>1.0539153772593934</v>
      </c>
      <c r="Q401" s="1">
        <f>Scenario[[#This Row],[Electricity GHG 
kg CO2e]]+(Scenario[[#This Row],[Non-Electric GHG 
kg CO2e]]*(1-Q$3))+((Scenario[[#This Row],[Non-Electric Vehicle Miles]]*Q$3)*Scenario[[#This Row],[Typical kWh per Vehicle Mile]]*(Scenario[[#This Row],[eGRID Subregion Electricity Emissions Rate 
kg CO2 per kWh]]))</f>
        <v>882532.68273905467</v>
      </c>
      <c r="R401" s="1">
        <f>((Scenario[[#This Row],[Electricity GHG 
kg CO2e]])*(1-R$3))+(Scenario[[#This Row],[Non-Electric GHG 
kg CO2e]]*(1-Q$3))+(((Scenario[[#This Row],[Non-Electric Vehicle Miles]]*Q$3)*Scenario[[#This Row],[Typical kWh per Vehicle Mile]]*(Scenario[[#This Row],[eGRID Subregion Electricity Emissions Rate 
kg CO2 per kWh]]))*(1-R$3))</f>
        <v>863987.26634128473</v>
      </c>
      <c r="S4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901261.18883885129</v>
      </c>
      <c r="T401" s="1">
        <f>Scenario[[#This Row],[Transportation Efficiency Emissions Savings 
kg CO2e]]*(1+S$3)</f>
        <v>198875.44740085065</v>
      </c>
      <c r="U401" s="1">
        <f>Scenario[[#This Row],[Land Use Efficiency Emissions Savings 
kg CO2e]]*(1+S$3)</f>
        <v>1001334.7322021294</v>
      </c>
    </row>
    <row r="402" spans="1:21" x14ac:dyDescent="0.25">
      <c r="A402" t="s">
        <v>865</v>
      </c>
      <c r="B402" t="s">
        <v>866</v>
      </c>
      <c r="C402" t="s">
        <v>87</v>
      </c>
      <c r="D402" t="s">
        <v>38</v>
      </c>
      <c r="E402" s="1">
        <v>1217778.9885510001</v>
      </c>
      <c r="F402" s="1">
        <v>416759.57927635778</v>
      </c>
      <c r="G402" s="1">
        <v>2098377.8900882998</v>
      </c>
      <c r="H402" s="1">
        <v>2490404</v>
      </c>
      <c r="I402" s="1">
        <v>26.571428571428573</v>
      </c>
      <c r="J402" s="2">
        <v>0.17976102488450035</v>
      </c>
      <c r="K402" s="1">
        <v>494992</v>
      </c>
      <c r="L402" s="1">
        <v>494992</v>
      </c>
      <c r="M402" s="1">
        <v>1217778.9885510001</v>
      </c>
      <c r="N402" s="1">
        <v>0</v>
      </c>
      <c r="O402" s="7">
        <v>0.42459647774775006</v>
      </c>
      <c r="P402" s="4">
        <v>2.3391780324537761</v>
      </c>
      <c r="Q402" s="1">
        <f>Scenario[[#This Row],[Electricity GHG 
kg CO2e]]+(Scenario[[#This Row],[Non-Electric GHG 
kg CO2e]]*(1-Q$3))+((Scenario[[#This Row],[Non-Electric Vehicle Miles]]*Q$3)*Scenario[[#This Row],[Typical kWh per Vehicle Mile]]*(Scenario[[#This Row],[eGRID Subregion Electricity Emissions Rate 
kg CO2 per kWh]]))</f>
        <v>1036241.5907335855</v>
      </c>
      <c r="R402" s="1">
        <f>((Scenario[[#This Row],[Electricity GHG 
kg CO2e]])*(1-R$3))+(Scenario[[#This Row],[Non-Electric GHG 
kg CO2e]]*(1-Q$3))+(((Scenario[[#This Row],[Non-Electric Vehicle Miles]]*Q$3)*Scenario[[#This Row],[Typical kWh per Vehicle Mile]]*(Scenario[[#This Row],[eGRID Subregion Electricity Emissions Rate 
kg CO2 per kWh]]))*(1-R$3))</f>
        <v>1005514.7534035016</v>
      </c>
      <c r="S4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1100709.980125237</v>
      </c>
      <c r="T402" s="1">
        <f>Scenario[[#This Row],[Transportation Efficiency Emissions Savings 
kg CO2e]]*(1+S$3)</f>
        <v>520949.47409544722</v>
      </c>
      <c r="U402" s="1">
        <f>Scenario[[#This Row],[Land Use Efficiency Emissions Savings 
kg CO2e]]*(1+S$3)</f>
        <v>2622972.3626103746</v>
      </c>
    </row>
    <row r="403" spans="1:21" x14ac:dyDescent="0.25">
      <c r="A403" t="s">
        <v>1521</v>
      </c>
      <c r="B403" t="s">
        <v>1522</v>
      </c>
      <c r="C403" t="s">
        <v>87</v>
      </c>
      <c r="D403" t="s">
        <v>1730</v>
      </c>
      <c r="E403" s="1">
        <v>660166.55941499991</v>
      </c>
      <c r="F403" s="1">
        <v>98864.807382415951</v>
      </c>
      <c r="G403" s="1">
        <v>496566.83273475745</v>
      </c>
      <c r="H403" s="1">
        <v>590780.21</v>
      </c>
      <c r="I403" s="1">
        <v>13.5</v>
      </c>
      <c r="J403" s="2">
        <v>9.8679946145135367E-2</v>
      </c>
      <c r="K403" s="1">
        <v>492054</v>
      </c>
      <c r="L403" s="1">
        <v>492054</v>
      </c>
      <c r="M403" s="1">
        <v>660166.55941499991</v>
      </c>
      <c r="N403" s="1">
        <v>0</v>
      </c>
      <c r="O403" s="7">
        <v>0.42459647774775006</v>
      </c>
      <c r="P403" s="4">
        <v>1.0539153772593934</v>
      </c>
      <c r="Q403" s="1">
        <f>Scenario[[#This Row],[Electricity GHG 
kg CO2e]]+(Scenario[[#This Row],[Non-Electric GHG 
kg CO2e]]*(1-Q$3))+((Scenario[[#This Row],[Non-Electric Vehicle Miles]]*Q$3)*Scenario[[#This Row],[Typical kWh per Vehicle Mile]]*(Scenario[[#This Row],[eGRID Subregion Electricity Emissions Rate 
kg CO2 per kWh]]))</f>
        <v>550172.07777397893</v>
      </c>
      <c r="R403" s="1">
        <f>((Scenario[[#This Row],[Electricity GHG 
kg CO2e]])*(1-R$3))+(Scenario[[#This Row],[Non-Electric GHG 
kg CO2e]]*(1-Q$3))+(((Scenario[[#This Row],[Non-Electric Vehicle Miles]]*Q$3)*Scenario[[#This Row],[Typical kWh per Vehicle Mile]]*(Scenario[[#This Row],[eGRID Subregion Electricity Emissions Rate 
kg CO2 per kWh]]))*(1-R$3))</f>
        <v>536410.28822079673</v>
      </c>
      <c r="S4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560263.48038934998</v>
      </c>
      <c r="T403" s="1">
        <f>Scenario[[#This Row],[Transportation Efficiency Emissions Savings 
kg CO2e]]*(1+S$3)</f>
        <v>123581.00922801995</v>
      </c>
      <c r="U403" s="1">
        <f>Scenario[[#This Row],[Land Use Efficiency Emissions Savings 
kg CO2e]]*(1+S$3)</f>
        <v>620708.54091844684</v>
      </c>
    </row>
    <row r="404" spans="1:21" x14ac:dyDescent="0.25">
      <c r="A404" t="s">
        <v>85</v>
      </c>
      <c r="B404" t="s">
        <v>86</v>
      </c>
      <c r="C404" t="s">
        <v>87</v>
      </c>
      <c r="D404" t="s">
        <v>1729</v>
      </c>
      <c r="E404" s="1">
        <v>4983738.8660090351</v>
      </c>
      <c r="F404" s="1">
        <v>1345279.4869281731</v>
      </c>
      <c r="G404" s="1">
        <v>7565845.8370379722</v>
      </c>
      <c r="H404" s="1">
        <v>8038902</v>
      </c>
      <c r="I404" s="1">
        <v>14</v>
      </c>
      <c r="J404" s="2">
        <v>0.51800573544179296</v>
      </c>
      <c r="K404" s="1">
        <v>1158980</v>
      </c>
      <c r="L404" s="1">
        <v>0</v>
      </c>
      <c r="M404" s="1">
        <v>0</v>
      </c>
      <c r="N404" s="1">
        <v>4983738.8660090351</v>
      </c>
      <c r="O404" s="7">
        <v>0.42459647774775006</v>
      </c>
      <c r="P404" s="4">
        <v>7.7405845368707231</v>
      </c>
      <c r="Q404" s="1">
        <f>Scenario[[#This Row],[Electricity GHG 
kg CO2e]]+(Scenario[[#This Row],[Non-Electric GHG 
kg CO2e]]*(1-Q$3))+((Scenario[[#This Row],[Non-Electric Vehicle Miles]]*Q$3)*Scenario[[#This Row],[Typical kWh per Vehicle Mile]]*(Scenario[[#This Row],[eGRID Subregion Electricity Emissions Rate 
kg CO2 per kWh]]))</f>
        <v>4983738.8660090351</v>
      </c>
      <c r="R404" s="1">
        <f>((Scenario[[#This Row],[Electricity GHG 
kg CO2e]])*(1-R$3))+(Scenario[[#This Row],[Non-Electric GHG 
kg CO2e]]*(1-Q$3))+(((Scenario[[#This Row],[Non-Electric Vehicle Miles]]*Q$3)*Scenario[[#This Row],[Typical kWh per Vehicle Mile]]*(Scenario[[#This Row],[eGRID Subregion Electricity Emissions Rate 
kg CO2 per kWh]]))*(1-R$3))</f>
        <v>3737804.1495067766</v>
      </c>
      <c r="S4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4663736.5966671593</v>
      </c>
      <c r="T404" s="1">
        <f>Scenario[[#This Row],[Transportation Efficiency Emissions Savings 
kg CO2e]]*(1+S$3)</f>
        <v>1681599.3586602164</v>
      </c>
      <c r="U404" s="1">
        <f>Scenario[[#This Row],[Land Use Efficiency Emissions Savings 
kg CO2e]]*(1+S$3)</f>
        <v>9457307.2962974645</v>
      </c>
    </row>
    <row r="405" spans="1:21" x14ac:dyDescent="0.25">
      <c r="A405" t="s">
        <v>85</v>
      </c>
      <c r="B405" t="s">
        <v>86</v>
      </c>
      <c r="C405" t="s">
        <v>87</v>
      </c>
      <c r="D405" t="s">
        <v>1730</v>
      </c>
      <c r="E405" s="1">
        <v>15153623.338790832</v>
      </c>
      <c r="F405" s="1">
        <v>6371870.2155848313</v>
      </c>
      <c r="G405" s="1">
        <v>35835369.685751162</v>
      </c>
      <c r="H405" s="1">
        <v>38075984</v>
      </c>
      <c r="I405" s="1">
        <v>8.0903614457831328</v>
      </c>
      <c r="J405" s="2">
        <v>0.27569478310038392</v>
      </c>
      <c r="K405" s="1">
        <v>22436359</v>
      </c>
      <c r="L405" s="1">
        <v>22436359</v>
      </c>
      <c r="M405" s="1">
        <v>15153623.338790832</v>
      </c>
      <c r="N405" s="1">
        <v>0</v>
      </c>
      <c r="O405" s="7">
        <v>0.42459647774775006</v>
      </c>
      <c r="P405" s="4">
        <v>1.0539153772593934</v>
      </c>
      <c r="Q405" s="1">
        <f>Scenario[[#This Row],[Electricity GHG 
kg CO2e]]+(Scenario[[#This Row],[Non-Electric GHG 
kg CO2e]]*(1-Q$3))+((Scenario[[#This Row],[Non-Electric Vehicle Miles]]*Q$3)*Scenario[[#This Row],[Typical kWh per Vehicle Mile]]*(Scenario[[#This Row],[eGRID Subregion Electricity Emissions Rate 
kg CO2 per kWh]]))</f>
        <v>13875222.10438209</v>
      </c>
      <c r="R405" s="1">
        <f>((Scenario[[#This Row],[Electricity GHG 
kg CO2e]])*(1-R$3))+(Scenario[[#This Row],[Non-Electric GHG 
kg CO2e]]*(1-Q$3))+(((Scenario[[#This Row],[Non-Electric Vehicle Miles]]*Q$3)*Scenario[[#This Row],[Typical kWh per Vehicle Mile]]*(Scenario[[#This Row],[eGRID Subregion Electricity Emissions Rate 
kg CO2 per kWh]]))*(1-R$3))</f>
        <v>13247720.954309847</v>
      </c>
      <c r="S4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14637168.022109307</v>
      </c>
      <c r="T405" s="1">
        <f>Scenario[[#This Row],[Transportation Efficiency Emissions Savings 
kg CO2e]]*(1+S$3)</f>
        <v>7964837.7694810387</v>
      </c>
      <c r="U405" s="1">
        <f>Scenario[[#This Row],[Land Use Efficiency Emissions Savings 
kg CO2e]]*(1+S$3)</f>
        <v>44794212.107188955</v>
      </c>
    </row>
    <row r="406" spans="1:21" x14ac:dyDescent="0.25">
      <c r="A406" t="s">
        <v>85</v>
      </c>
      <c r="B406" t="s">
        <v>86</v>
      </c>
      <c r="C406" t="s">
        <v>87</v>
      </c>
      <c r="D406" t="s">
        <v>1728</v>
      </c>
      <c r="E406" s="1">
        <v>30829816.858582322</v>
      </c>
      <c r="F406" s="1">
        <v>23343909.590407126</v>
      </c>
      <c r="G406" s="1">
        <v>131286043.46600161</v>
      </c>
      <c r="H406" s="1">
        <v>139494732</v>
      </c>
      <c r="I406" s="1">
        <v>70.325581395348834</v>
      </c>
      <c r="J406" s="2">
        <v>0.26861987504088686</v>
      </c>
      <c r="K406" s="1">
        <v>6763142</v>
      </c>
      <c r="L406" s="1">
        <v>0</v>
      </c>
      <c r="M406" s="1">
        <v>0</v>
      </c>
      <c r="N406" s="1">
        <v>30829816.858582322</v>
      </c>
      <c r="O406" s="7">
        <v>0.42459647774775006</v>
      </c>
      <c r="P406" s="4">
        <v>5.4623394781288033</v>
      </c>
      <c r="Q406" s="1">
        <f>Scenario[[#This Row],[Electricity GHG 
kg CO2e]]+(Scenario[[#This Row],[Non-Electric GHG 
kg CO2e]]*(1-Q$3))+((Scenario[[#This Row],[Non-Electric Vehicle Miles]]*Q$3)*Scenario[[#This Row],[Typical kWh per Vehicle Mile]]*(Scenario[[#This Row],[eGRID Subregion Electricity Emissions Rate 
kg CO2 per kWh]]))</f>
        <v>30829816.858582322</v>
      </c>
      <c r="R406" s="1">
        <f>((Scenario[[#This Row],[Electricity GHG 
kg CO2e]])*(1-R$3))+(Scenario[[#This Row],[Non-Electric GHG 
kg CO2e]]*(1-Q$3))+(((Scenario[[#This Row],[Non-Electric Vehicle Miles]]*Q$3)*Scenario[[#This Row],[Typical kWh per Vehicle Mile]]*(Scenario[[#This Row],[eGRID Subregion Electricity Emissions Rate 
kg CO2 per kWh]]))*(1-R$3))</f>
        <v>23122362.643936742</v>
      </c>
      <c r="S4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26513131.473414674</v>
      </c>
      <c r="T406" s="1">
        <f>Scenario[[#This Row],[Transportation Efficiency Emissions Savings 
kg CO2e]]*(1+S$3)</f>
        <v>29179886.988008909</v>
      </c>
      <c r="U406" s="1">
        <f>Scenario[[#This Row],[Land Use Efficiency Emissions Savings 
kg CO2e]]*(1+S$3)</f>
        <v>164107554.33250201</v>
      </c>
    </row>
    <row r="407" spans="1:21" x14ac:dyDescent="0.25">
      <c r="A407" t="s">
        <v>85</v>
      </c>
      <c r="B407" t="s">
        <v>86</v>
      </c>
      <c r="C407" t="s">
        <v>87</v>
      </c>
      <c r="D407" t="s">
        <v>38</v>
      </c>
      <c r="E407" s="1">
        <v>112352034.55868517</v>
      </c>
      <c r="F407" s="1">
        <v>54631987.187704846</v>
      </c>
      <c r="G407" s="1">
        <v>307250052.38653219</v>
      </c>
      <c r="H407" s="1">
        <v>326460929</v>
      </c>
      <c r="I407" s="1">
        <v>41.016824395373291</v>
      </c>
      <c r="J407" s="2">
        <v>0.29247830070119329</v>
      </c>
      <c r="K407" s="1">
        <v>28956409</v>
      </c>
      <c r="L407" s="1">
        <v>28956409</v>
      </c>
      <c r="M407" s="1">
        <v>112352034.55868517</v>
      </c>
      <c r="N407" s="1">
        <v>0</v>
      </c>
      <c r="O407" s="7">
        <v>0.42459647774775006</v>
      </c>
      <c r="P407" s="4">
        <v>2.3391780324537761</v>
      </c>
      <c r="Q407" s="1">
        <f>Scenario[[#This Row],[Electricity GHG 
kg CO2e]]+(Scenario[[#This Row],[Non-Electric GHG 
kg CO2e]]*(1-Q$3))+((Scenario[[#This Row],[Non-Electric Vehicle Miles]]*Q$3)*Scenario[[#This Row],[Typical kWh per Vehicle Mile]]*(Scenario[[#This Row],[eGRID Subregion Electricity Emissions Rate 
kg CO2 per kWh]]))</f>
        <v>91453951.162301645</v>
      </c>
      <c r="R407" s="1">
        <f>((Scenario[[#This Row],[Electricity GHG 
kg CO2e]])*(1-R$3))+(Scenario[[#This Row],[Non-Electric GHG 
kg CO2e]]*(1-Q$3))+(((Scenario[[#This Row],[Non-Electric Vehicle Miles]]*Q$3)*Scenario[[#This Row],[Typical kWh per Vehicle Mile]]*(Scenario[[#This Row],[eGRID Subregion Electricity Emissions Rate 
kg CO2 per kWh]]))*(1-R$3))</f>
        <v>89656469.851479709</v>
      </c>
      <c r="S4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101978325.47219713</v>
      </c>
      <c r="T407" s="1">
        <f>Scenario[[#This Row],[Transportation Efficiency Emissions Savings 
kg CO2e]]*(1+S$3)</f>
        <v>68289983.984631062</v>
      </c>
      <c r="U407" s="1">
        <f>Scenario[[#This Row],[Land Use Efficiency Emissions Savings 
kg CO2e]]*(1+S$3)</f>
        <v>384062565.48316526</v>
      </c>
    </row>
    <row r="408" spans="1:21" x14ac:dyDescent="0.25">
      <c r="A408" t="s">
        <v>339</v>
      </c>
      <c r="B408" t="s">
        <v>340</v>
      </c>
      <c r="C408" t="s">
        <v>87</v>
      </c>
      <c r="D408" t="s">
        <v>1730</v>
      </c>
      <c r="E408" s="1">
        <v>4451749.8514063992</v>
      </c>
      <c r="F408" s="1">
        <v>563989.73843521846</v>
      </c>
      <c r="G408" s="1">
        <v>2925256.4079480283</v>
      </c>
      <c r="H408" s="1">
        <v>3370198</v>
      </c>
      <c r="I408" s="1">
        <v>13.635294117647058</v>
      </c>
      <c r="J408" s="2">
        <v>9.8963325463986979E-2</v>
      </c>
      <c r="K408" s="1">
        <v>2199916</v>
      </c>
      <c r="L408" s="1">
        <v>2199916</v>
      </c>
      <c r="M408" s="1">
        <v>4451749.8514063992</v>
      </c>
      <c r="N408" s="1">
        <v>0</v>
      </c>
      <c r="O408" s="7">
        <v>0.42459647774775006</v>
      </c>
      <c r="P408" s="4">
        <v>1.0539153772593934</v>
      </c>
      <c r="Q408" s="1">
        <f>Scenario[[#This Row],[Electricity GHG 
kg CO2e]]+(Scenario[[#This Row],[Non-Electric GHG 
kg CO2e]]*(1-Q$3))+((Scenario[[#This Row],[Non-Electric Vehicle Miles]]*Q$3)*Scenario[[#This Row],[Typical kWh per Vehicle Mile]]*(Scenario[[#This Row],[eGRID Subregion Electricity Emissions Rate 
kg CO2 per kWh]]))</f>
        <v>3584921.8076565932</v>
      </c>
      <c r="R408" s="1">
        <f>((Scenario[[#This Row],[Electricity GHG 
kg CO2e]])*(1-R$3))+(Scenario[[#This Row],[Non-Electric GHG 
kg CO2e]]*(1-Q$3))+(((Scenario[[#This Row],[Non-Electric Vehicle Miles]]*Q$3)*Scenario[[#This Row],[Typical kWh per Vehicle Mile]]*(Scenario[[#This Row],[eGRID Subregion Electricity Emissions Rate 
kg CO2 per kWh]]))*(1-R$3))</f>
        <v>3523394.4528811448</v>
      </c>
      <c r="S4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3721326.4827458095</v>
      </c>
      <c r="T408" s="1">
        <f>Scenario[[#This Row],[Transportation Efficiency Emissions Savings 
kg CO2e]]*(1+S$3)</f>
        <v>704987.1730440231</v>
      </c>
      <c r="U408" s="1">
        <f>Scenario[[#This Row],[Land Use Efficiency Emissions Savings 
kg CO2e]]*(1+S$3)</f>
        <v>3656570.5099350354</v>
      </c>
    </row>
    <row r="409" spans="1:21" x14ac:dyDescent="0.25">
      <c r="A409" t="s">
        <v>339</v>
      </c>
      <c r="B409" t="s">
        <v>340</v>
      </c>
      <c r="C409" t="s">
        <v>87</v>
      </c>
      <c r="D409" t="s">
        <v>38</v>
      </c>
      <c r="E409" s="1">
        <v>8591167.6284926012</v>
      </c>
      <c r="F409" s="1">
        <v>2251068.0944811194</v>
      </c>
      <c r="G409" s="1">
        <v>11675658.118139004</v>
      </c>
      <c r="H409" s="1">
        <v>13451566</v>
      </c>
      <c r="I409" s="1">
        <v>31.475609756097562</v>
      </c>
      <c r="J409" s="2">
        <v>0.1417670618815135</v>
      </c>
      <c r="K409" s="1">
        <v>3269832</v>
      </c>
      <c r="L409" s="1">
        <v>3269832</v>
      </c>
      <c r="M409" s="1">
        <v>8591167.6284926012</v>
      </c>
      <c r="N409" s="1">
        <v>0</v>
      </c>
      <c r="O409" s="7">
        <v>0.42459647774775006</v>
      </c>
      <c r="P409" s="4">
        <v>2.3391780324537761</v>
      </c>
      <c r="Q409" s="1">
        <f>Scenario[[#This Row],[Electricity GHG 
kg CO2e]]+(Scenario[[#This Row],[Non-Electric GHG 
kg CO2e]]*(1-Q$3))+((Scenario[[#This Row],[Non-Electric Vehicle Miles]]*Q$3)*Scenario[[#This Row],[Typical kWh per Vehicle Mile]]*(Scenario[[#This Row],[eGRID Subregion Electricity Emissions Rate 
kg CO2 per kWh]]))</f>
        <v>7255280.5275942199</v>
      </c>
      <c r="R409" s="1">
        <f>((Scenario[[#This Row],[Electricity GHG 
kg CO2e]])*(1-R$3))+(Scenario[[#This Row],[Non-Electric GHG 
kg CO2e]]*(1-Q$3))+(((Scenario[[#This Row],[Non-Electric Vehicle Miles]]*Q$3)*Scenario[[#This Row],[Typical kWh per Vehicle Mile]]*(Scenario[[#This Row],[eGRID Subregion Electricity Emissions Rate 
kg CO2 per kWh]]))*(1-R$3))</f>
        <v>7052304.3260380281</v>
      </c>
      <c r="S4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7513169.9384066639</v>
      </c>
      <c r="T409" s="1">
        <f>Scenario[[#This Row],[Transportation Efficiency Emissions Savings 
kg CO2e]]*(1+S$3)</f>
        <v>2813835.1181013994</v>
      </c>
      <c r="U409" s="1">
        <f>Scenario[[#This Row],[Land Use Efficiency Emissions Savings 
kg CO2e]]*(1+S$3)</f>
        <v>14594572.647673756</v>
      </c>
    </row>
    <row r="410" spans="1:21" x14ac:dyDescent="0.25">
      <c r="A410" t="s">
        <v>579</v>
      </c>
      <c r="B410" t="s">
        <v>580</v>
      </c>
      <c r="C410" t="s">
        <v>87</v>
      </c>
      <c r="D410" t="s">
        <v>1730</v>
      </c>
      <c r="E410" s="1">
        <v>1309354.2755099998</v>
      </c>
      <c r="F410" s="1">
        <v>136133.09971751168</v>
      </c>
      <c r="G410" s="1">
        <v>698398.78303452441</v>
      </c>
      <c r="H410" s="1">
        <v>813482</v>
      </c>
      <c r="I410" s="1">
        <v>13.684210526315789</v>
      </c>
      <c r="J410" s="2">
        <v>6.5264504757005792E-2</v>
      </c>
      <c r="K410" s="1">
        <v>1139880</v>
      </c>
      <c r="L410" s="1">
        <v>1139880</v>
      </c>
      <c r="M410" s="1">
        <v>1309354.2755099998</v>
      </c>
      <c r="N410" s="1">
        <v>0</v>
      </c>
      <c r="O410" s="7">
        <v>0.46873146894112006</v>
      </c>
      <c r="P410" s="4">
        <v>1.0539153772593934</v>
      </c>
      <c r="Q410" s="1">
        <f>Scenario[[#This Row],[Electricity GHG 
kg CO2e]]+(Scenario[[#This Row],[Non-Electric GHG 
kg CO2e]]*(1-Q$3))+((Scenario[[#This Row],[Non-Electric Vehicle Miles]]*Q$3)*Scenario[[#This Row],[Typical kWh per Vehicle Mile]]*(Scenario[[#This Row],[eGRID Subregion Electricity Emissions Rate 
kg CO2 per kWh]]))</f>
        <v>1122791.8278663047</v>
      </c>
      <c r="R410" s="1">
        <f>((Scenario[[#This Row],[Electricity GHG 
kg CO2e]])*(1-R$3))+(Scenario[[#This Row],[Non-Electric GHG 
kg CO2e]]*(1-Q$3))+(((Scenario[[#This Row],[Non-Electric Vehicle Miles]]*Q$3)*Scenario[[#This Row],[Typical kWh per Vehicle Mile]]*(Scenario[[#This Row],[eGRID Subregion Electricity Emissions Rate 
kg CO2 per kWh]]))*(1-R$3))</f>
        <v>1087597.7975578536</v>
      </c>
      <c r="S4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1115957.8735839168</v>
      </c>
      <c r="T410" s="1">
        <f>Scenario[[#This Row],[Transportation Efficiency Emissions Savings 
kg CO2e]]*(1+S$3)</f>
        <v>170166.3746468896</v>
      </c>
      <c r="U410" s="1">
        <f>Scenario[[#This Row],[Land Use Efficiency Emissions Savings 
kg CO2e]]*(1+S$3)</f>
        <v>872998.47879315552</v>
      </c>
    </row>
    <row r="411" spans="1:21" x14ac:dyDescent="0.25">
      <c r="A411" t="s">
        <v>579</v>
      </c>
      <c r="B411" t="s">
        <v>580</v>
      </c>
      <c r="C411" t="s">
        <v>87</v>
      </c>
      <c r="D411" t="s">
        <v>38</v>
      </c>
      <c r="E411" s="1">
        <v>4206722.5911744004</v>
      </c>
      <c r="F411" s="1">
        <v>1193536.0014764364</v>
      </c>
      <c r="G411" s="1">
        <v>6123155.152338082</v>
      </c>
      <c r="H411" s="1">
        <v>7132138</v>
      </c>
      <c r="I411" s="1">
        <v>28.583333333333332</v>
      </c>
      <c r="J411" s="2">
        <v>0.15633825823903338</v>
      </c>
      <c r="K411" s="1">
        <v>1221394</v>
      </c>
      <c r="L411" s="1">
        <v>1221394</v>
      </c>
      <c r="M411" s="1">
        <v>4206722.5911744004</v>
      </c>
      <c r="N411" s="1">
        <v>0</v>
      </c>
      <c r="O411" s="7">
        <v>0.46873146894112006</v>
      </c>
      <c r="P411" s="4">
        <v>2.3391780324537761</v>
      </c>
      <c r="Q411" s="1">
        <f>Scenario[[#This Row],[Electricity GHG 
kg CO2e]]+(Scenario[[#This Row],[Non-Electric GHG 
kg CO2e]]*(1-Q$3))+((Scenario[[#This Row],[Non-Electric Vehicle Miles]]*Q$3)*Scenario[[#This Row],[Typical kWh per Vehicle Mile]]*(Scenario[[#This Row],[eGRID Subregion Electricity Emissions Rate 
kg CO2 per kWh]]))</f>
        <v>3489840.1932920022</v>
      </c>
      <c r="R411" s="1">
        <f>((Scenario[[#This Row],[Electricity GHG 
kg CO2e]])*(1-R$3))+(Scenario[[#This Row],[Non-Electric GHG 
kg CO2e]]*(1-Q$3))+(((Scenario[[#This Row],[Non-Electric Vehicle Miles]]*Q$3)*Scenario[[#This Row],[Typical kWh per Vehicle Mile]]*(Scenario[[#This Row],[eGRID Subregion Electricity Emissions Rate 
kg CO2 per kWh]]))*(1-R$3))</f>
        <v>3406140.6308142017</v>
      </c>
      <c r="S4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3754064.0484872661</v>
      </c>
      <c r="T411" s="1">
        <f>Scenario[[#This Row],[Transportation Efficiency Emissions Savings 
kg CO2e]]*(1+S$3)</f>
        <v>1491920.0018455456</v>
      </c>
      <c r="U411" s="1">
        <f>Scenario[[#This Row],[Land Use Efficiency Emissions Savings 
kg CO2e]]*(1+S$3)</f>
        <v>7653943.940422602</v>
      </c>
    </row>
    <row r="412" spans="1:21" x14ac:dyDescent="0.25">
      <c r="A412" t="s">
        <v>1518</v>
      </c>
      <c r="B412" t="s">
        <v>1519</v>
      </c>
      <c r="C412" t="s">
        <v>87</v>
      </c>
      <c r="D412" t="s">
        <v>1730</v>
      </c>
      <c r="E412" s="1">
        <v>1101557.1330691667</v>
      </c>
      <c r="F412" s="1">
        <v>225383.4996109833</v>
      </c>
      <c r="G412" s="1">
        <v>1126906.0608613323</v>
      </c>
      <c r="H412" s="1">
        <v>1346810</v>
      </c>
      <c r="I412" s="1">
        <v>14.1875</v>
      </c>
      <c r="J412" s="2">
        <v>0.16354917657515761</v>
      </c>
      <c r="K412" s="1">
        <v>837713</v>
      </c>
      <c r="L412" s="1">
        <v>837713</v>
      </c>
      <c r="M412" s="1">
        <v>1101557.1330691667</v>
      </c>
      <c r="N412" s="1">
        <v>0</v>
      </c>
      <c r="O412" s="7">
        <v>0.42459647774775006</v>
      </c>
      <c r="P412" s="4">
        <v>1.0539153772593934</v>
      </c>
      <c r="Q412" s="1">
        <f>Scenario[[#This Row],[Electricity GHG 
kg CO2e]]+(Scenario[[#This Row],[Non-Electric GHG 
kg CO2e]]*(1-Q$3))+((Scenario[[#This Row],[Non-Electric Vehicle Miles]]*Q$3)*Scenario[[#This Row],[Typical kWh per Vehicle Mile]]*(Scenario[[#This Row],[eGRID Subregion Electricity Emissions Rate 
kg CO2 per kWh]]))</f>
        <v>919884.63708103518</v>
      </c>
      <c r="R412" s="1">
        <f>((Scenario[[#This Row],[Electricity GHG 
kg CO2e]])*(1-R$3))+(Scenario[[#This Row],[Non-Electric GHG 
kg CO2e]]*(1-Q$3))+(((Scenario[[#This Row],[Non-Electric Vehicle Miles]]*Q$3)*Scenario[[#This Row],[Typical kWh per Vehicle Mile]]*(Scenario[[#This Row],[eGRID Subregion Electricity Emissions Rate 
kg CO2 per kWh]]))*(1-R$3))</f>
        <v>896455.44026124512</v>
      </c>
      <c r="S4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947248.44608338457</v>
      </c>
      <c r="T412" s="1">
        <f>Scenario[[#This Row],[Transportation Efficiency Emissions Savings 
kg CO2e]]*(1+S$3)</f>
        <v>281729.37451372913</v>
      </c>
      <c r="U412" s="1">
        <f>Scenario[[#This Row],[Land Use Efficiency Emissions Savings 
kg CO2e]]*(1+S$3)</f>
        <v>1408632.5760766654</v>
      </c>
    </row>
    <row r="413" spans="1:21" x14ac:dyDescent="0.25">
      <c r="A413" t="s">
        <v>934</v>
      </c>
      <c r="B413" t="s">
        <v>935</v>
      </c>
      <c r="C413" t="s">
        <v>87</v>
      </c>
      <c r="D413" t="s">
        <v>1730</v>
      </c>
      <c r="E413" s="1">
        <v>367134.14582439995</v>
      </c>
      <c r="F413" s="1">
        <v>41549.648382981075</v>
      </c>
      <c r="G413" s="1">
        <v>208099.94284722174</v>
      </c>
      <c r="H413" s="1">
        <v>248285.62</v>
      </c>
      <c r="I413" s="1">
        <v>13.454545454545455</v>
      </c>
      <c r="J413" s="2">
        <v>0.14824956374226519</v>
      </c>
      <c r="K413" s="1">
        <v>224220</v>
      </c>
      <c r="L413" s="1">
        <v>224220</v>
      </c>
      <c r="M413" s="1">
        <v>367134.14582439995</v>
      </c>
      <c r="N413" s="1">
        <v>0</v>
      </c>
      <c r="O413" s="7">
        <v>0.42459647774775006</v>
      </c>
      <c r="P413" s="4">
        <v>1.0539153772593934</v>
      </c>
      <c r="Q413" s="1">
        <f>Scenario[[#This Row],[Electricity GHG 
kg CO2e]]+(Scenario[[#This Row],[Non-Electric GHG 
kg CO2e]]*(1-Q$3))+((Scenario[[#This Row],[Non-Electric Vehicle Miles]]*Q$3)*Scenario[[#This Row],[Typical kWh per Vehicle Mile]]*(Scenario[[#This Row],[eGRID Subregion Electricity Emissions Rate 
kg CO2 per kWh]]))</f>
        <v>300434.59164353419</v>
      </c>
      <c r="R413" s="1">
        <f>((Scenario[[#This Row],[Electricity GHG 
kg CO2e]])*(1-R$3))+(Scenario[[#This Row],[Non-Electric GHG 
kg CO2e]]*(1-Q$3))+(((Scenario[[#This Row],[Non-Electric Vehicle Miles]]*Q$3)*Scenario[[#This Row],[Typical kWh per Vehicle Mile]]*(Scenario[[#This Row],[eGRID Subregion Electricity Emissions Rate 
kg CO2 per kWh]]))*(1-R$3))</f>
        <v>294163.59607472562</v>
      </c>
      <c r="S4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306268.66088741669</v>
      </c>
      <c r="T413" s="1">
        <f>Scenario[[#This Row],[Transportation Efficiency Emissions Savings 
kg CO2e]]*(1+S$3)</f>
        <v>51937.060478726344</v>
      </c>
      <c r="U413" s="1">
        <f>Scenario[[#This Row],[Land Use Efficiency Emissions Savings 
kg CO2e]]*(1+S$3)</f>
        <v>260124.92855902718</v>
      </c>
    </row>
    <row r="414" spans="1:21" x14ac:dyDescent="0.25">
      <c r="A414" t="s">
        <v>934</v>
      </c>
      <c r="B414" t="s">
        <v>935</v>
      </c>
      <c r="C414" t="s">
        <v>87</v>
      </c>
      <c r="D414" t="s">
        <v>38</v>
      </c>
      <c r="E414" s="1">
        <v>1092977.6835123</v>
      </c>
      <c r="F414" s="1">
        <v>86141.323870827327</v>
      </c>
      <c r="G414" s="1">
        <v>431435.77074519242</v>
      </c>
      <c r="H414" s="1">
        <v>514749.29</v>
      </c>
      <c r="I414" s="1">
        <v>25.285714285714285</v>
      </c>
      <c r="J414" s="2">
        <v>4.9760372112118138E-2</v>
      </c>
      <c r="K414" s="1">
        <v>379029</v>
      </c>
      <c r="L414" s="1">
        <v>379029</v>
      </c>
      <c r="M414" s="1">
        <v>1092977.6835123</v>
      </c>
      <c r="N414" s="1">
        <v>0</v>
      </c>
      <c r="O414" s="7">
        <v>0.42459647774775006</v>
      </c>
      <c r="P414" s="4">
        <v>2.3391780324537761</v>
      </c>
      <c r="Q414" s="1">
        <f>Scenario[[#This Row],[Electricity GHG 
kg CO2e]]+(Scenario[[#This Row],[Non-Electric GHG 
kg CO2e]]*(1-Q$3))+((Scenario[[#This Row],[Non-Electric Vehicle Miles]]*Q$3)*Scenario[[#This Row],[Typical kWh per Vehicle Mile]]*(Scenario[[#This Row],[eGRID Subregion Electricity Emissions Rate 
kg CO2 per kWh]]))</f>
        <v>913846.80326829059</v>
      </c>
      <c r="R414" s="1">
        <f>((Scenario[[#This Row],[Electricity GHG 
kg CO2e]])*(1-R$3))+(Scenario[[#This Row],[Non-Electric GHG 
kg CO2e]]*(1-Q$3))+(((Scenario[[#This Row],[Non-Electric Vehicle Miles]]*Q$3)*Scenario[[#This Row],[Typical kWh per Vehicle Mile]]*(Scenario[[#This Row],[eGRID Subregion Electricity Emissions Rate 
kg CO2 per kWh]]))*(1-R$3))</f>
        <v>890318.41810977412</v>
      </c>
      <c r="S4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914227.53043498599</v>
      </c>
      <c r="T414" s="1">
        <f>Scenario[[#This Row],[Transportation Efficiency Emissions Savings 
kg CO2e]]*(1+S$3)</f>
        <v>107676.65483853416</v>
      </c>
      <c r="U414" s="1">
        <f>Scenario[[#This Row],[Land Use Efficiency Emissions Savings 
kg CO2e]]*(1+S$3)</f>
        <v>539294.71343149059</v>
      </c>
    </row>
    <row r="415" spans="1:21" x14ac:dyDescent="0.25">
      <c r="A415" t="s">
        <v>239</v>
      </c>
      <c r="B415" t="s">
        <v>240</v>
      </c>
      <c r="C415" t="s">
        <v>87</v>
      </c>
      <c r="D415" t="s">
        <v>1729</v>
      </c>
      <c r="E415" s="1">
        <v>259970.88793333468</v>
      </c>
      <c r="F415" s="1">
        <v>115482.91662932845</v>
      </c>
      <c r="G415" s="1">
        <v>597263.05089931842</v>
      </c>
      <c r="H415" s="1">
        <v>690084</v>
      </c>
      <c r="I415" s="1">
        <v>47.4</v>
      </c>
      <c r="J415" s="2">
        <v>0.22257658121411389</v>
      </c>
      <c r="K415" s="1">
        <v>72420</v>
      </c>
      <c r="L415" s="1">
        <v>0</v>
      </c>
      <c r="M415" s="1">
        <v>0</v>
      </c>
      <c r="N415" s="1">
        <v>259970.88793333468</v>
      </c>
      <c r="O415" s="7">
        <v>0.42459647774775006</v>
      </c>
      <c r="P415" s="4">
        <v>7.7405845368707231</v>
      </c>
      <c r="Q415" s="1">
        <f>Scenario[[#This Row],[Electricity GHG 
kg CO2e]]+(Scenario[[#This Row],[Non-Electric GHG 
kg CO2e]]*(1-Q$3))+((Scenario[[#This Row],[Non-Electric Vehicle Miles]]*Q$3)*Scenario[[#This Row],[Typical kWh per Vehicle Mile]]*(Scenario[[#This Row],[eGRID Subregion Electricity Emissions Rate 
kg CO2 per kWh]]))</f>
        <v>259970.88793333468</v>
      </c>
      <c r="R415" s="1">
        <f>((Scenario[[#This Row],[Electricity GHG 
kg CO2e]])*(1-R$3))+(Scenario[[#This Row],[Non-Electric GHG 
kg CO2e]]*(1-Q$3))+(((Scenario[[#This Row],[Non-Electric Vehicle Miles]]*Q$3)*Scenario[[#This Row],[Typical kWh per Vehicle Mile]]*(Scenario[[#This Row],[eGRID Subregion Electricity Emissions Rate 
kg CO2 per kWh]]))*(1-R$3))</f>
        <v>194978.16595000101</v>
      </c>
      <c r="S4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214576.58688639299</v>
      </c>
      <c r="T415" s="1">
        <f>Scenario[[#This Row],[Transportation Efficiency Emissions Savings 
kg CO2e]]*(1+S$3)</f>
        <v>144353.64578666055</v>
      </c>
      <c r="U415" s="1">
        <f>Scenario[[#This Row],[Land Use Efficiency Emissions Savings 
kg CO2e]]*(1+S$3)</f>
        <v>746578.81362414802</v>
      </c>
    </row>
    <row r="416" spans="1:21" x14ac:dyDescent="0.25">
      <c r="A416" t="s">
        <v>239</v>
      </c>
      <c r="B416" t="s">
        <v>240</v>
      </c>
      <c r="C416" t="s">
        <v>87</v>
      </c>
      <c r="D416" t="s">
        <v>1730</v>
      </c>
      <c r="E416" s="1">
        <v>2831289.3881878653</v>
      </c>
      <c r="F416" s="1">
        <v>263627.12058654631</v>
      </c>
      <c r="G416" s="1">
        <v>1363446.1523578754</v>
      </c>
      <c r="H416" s="1">
        <v>1575340</v>
      </c>
      <c r="I416" s="1">
        <v>6.6419753086419755</v>
      </c>
      <c r="J416" s="2">
        <v>0.15656090785419177</v>
      </c>
      <c r="K416" s="1">
        <v>1457619</v>
      </c>
      <c r="L416" s="1">
        <v>1457619</v>
      </c>
      <c r="M416" s="1">
        <v>2831289.3881878653</v>
      </c>
      <c r="N416" s="1">
        <v>0</v>
      </c>
      <c r="O416" s="7">
        <v>0.42459647774775006</v>
      </c>
      <c r="P416" s="4">
        <v>1.0539153772593934</v>
      </c>
      <c r="Q416" s="1">
        <f>Scenario[[#This Row],[Electricity GHG 
kg CO2e]]+(Scenario[[#This Row],[Non-Electric GHG 
kg CO2e]]*(1-Q$3))+((Scenario[[#This Row],[Non-Electric Vehicle Miles]]*Q$3)*Scenario[[#This Row],[Typical kWh per Vehicle Mile]]*(Scenario[[#This Row],[eGRID Subregion Electricity Emissions Rate 
kg CO2 per kWh]]))</f>
        <v>2286534.0697736912</v>
      </c>
      <c r="R416" s="1">
        <f>((Scenario[[#This Row],[Electricity GHG 
kg CO2e]])*(1-R$3))+(Scenario[[#This Row],[Non-Electric GHG 
kg CO2e]]*(1-Q$3))+(((Scenario[[#This Row],[Non-Electric Vehicle Miles]]*Q$3)*Scenario[[#This Row],[Typical kWh per Vehicle Mile]]*(Scenario[[#This Row],[eGRID Subregion Electricity Emissions Rate 
kg CO2 per kWh]]))*(1-R$3))</f>
        <v>2245767.3126154933</v>
      </c>
      <c r="S4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2428479.6122354683</v>
      </c>
      <c r="T416" s="1">
        <f>Scenario[[#This Row],[Transportation Efficiency Emissions Savings 
kg CO2e]]*(1+S$3)</f>
        <v>329533.90073318291</v>
      </c>
      <c r="U416" s="1">
        <f>Scenario[[#This Row],[Land Use Efficiency Emissions Savings 
kg CO2e]]*(1+S$3)</f>
        <v>1704307.6904473442</v>
      </c>
    </row>
    <row r="417" spans="1:21" x14ac:dyDescent="0.25">
      <c r="A417" t="s">
        <v>239</v>
      </c>
      <c r="B417" t="s">
        <v>240</v>
      </c>
      <c r="C417" t="s">
        <v>87</v>
      </c>
      <c r="D417" t="s">
        <v>38</v>
      </c>
      <c r="E417" s="1">
        <v>27653233.568919905</v>
      </c>
      <c r="F417" s="1">
        <v>11671684.865826093</v>
      </c>
      <c r="G417" s="1">
        <v>60364479.14174258</v>
      </c>
      <c r="H417" s="1">
        <v>69745753</v>
      </c>
      <c r="I417" s="1">
        <v>36.070175438596493</v>
      </c>
      <c r="J417" s="2">
        <v>0.25023437343438598</v>
      </c>
      <c r="K417" s="1">
        <v>6307947</v>
      </c>
      <c r="L417" s="1">
        <v>6307947</v>
      </c>
      <c r="M417" s="1">
        <v>27653233.568919905</v>
      </c>
      <c r="N417" s="1">
        <v>0</v>
      </c>
      <c r="O417" s="7">
        <v>0.42459647774775006</v>
      </c>
      <c r="P417" s="4">
        <v>2.3391780324537761</v>
      </c>
      <c r="Q417" s="1">
        <f>Scenario[[#This Row],[Electricity GHG 
kg CO2e]]+(Scenario[[#This Row],[Non-Electric GHG 
kg CO2e]]*(1-Q$3))+((Scenario[[#This Row],[Non-Electric Vehicle Miles]]*Q$3)*Scenario[[#This Row],[Typical kWh per Vehicle Mile]]*(Scenario[[#This Row],[eGRID Subregion Electricity Emissions Rate 
kg CO2 per kWh]]))</f>
        <v>22306199.066819794</v>
      </c>
      <c r="R417" s="1">
        <f>((Scenario[[#This Row],[Electricity GHG 
kg CO2e]])*(1-R$3))+(Scenario[[#This Row],[Non-Electric GHG 
kg CO2e]]*(1-Q$3))+(((Scenario[[#This Row],[Non-Electric Vehicle Miles]]*Q$3)*Scenario[[#This Row],[Typical kWh per Vehicle Mile]]*(Scenario[[#This Row],[eGRID Subregion Electricity Emissions Rate 
kg CO2 per kWh]]))*(1-R$3))</f>
        <v>21914630.594287328</v>
      </c>
      <c r="S4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25273442.127513021</v>
      </c>
      <c r="T417" s="1">
        <f>Scenario[[#This Row],[Transportation Efficiency Emissions Savings 
kg CO2e]]*(1+S$3)</f>
        <v>14589606.082282616</v>
      </c>
      <c r="U417" s="1">
        <f>Scenario[[#This Row],[Land Use Efficiency Emissions Savings 
kg CO2e]]*(1+S$3)</f>
        <v>75455598.927178219</v>
      </c>
    </row>
    <row r="418" spans="1:21" x14ac:dyDescent="0.25">
      <c r="A418" t="s">
        <v>944</v>
      </c>
      <c r="B418" t="s">
        <v>945</v>
      </c>
      <c r="C418" t="s">
        <v>87</v>
      </c>
      <c r="D418" t="s">
        <v>1730</v>
      </c>
      <c r="E418" s="1">
        <v>633588.07861833333</v>
      </c>
      <c r="F418" s="1">
        <v>57948.632877162563</v>
      </c>
      <c r="G418" s="1">
        <v>303873.0668158239</v>
      </c>
      <c r="H418" s="1">
        <v>346280</v>
      </c>
      <c r="I418" s="1">
        <v>14.118644067796611</v>
      </c>
      <c r="J418" s="2">
        <v>6.3575561904665651E-2</v>
      </c>
      <c r="K418" s="1">
        <v>1456856</v>
      </c>
      <c r="L418" s="1">
        <v>1456856</v>
      </c>
      <c r="M418" s="1">
        <v>633588.07861833333</v>
      </c>
      <c r="N418" s="1">
        <v>0</v>
      </c>
      <c r="O418" s="7">
        <v>0.42459647774775006</v>
      </c>
      <c r="P418" s="4">
        <v>1.0539153772593934</v>
      </c>
      <c r="Q418" s="1">
        <f>Scenario[[#This Row],[Electricity GHG 
kg CO2e]]+(Scenario[[#This Row],[Non-Electric GHG 
kg CO2e]]*(1-Q$3))+((Scenario[[#This Row],[Non-Electric Vehicle Miles]]*Q$3)*Scenario[[#This Row],[Typical kWh per Vehicle Mile]]*(Scenario[[#This Row],[eGRID Subregion Electricity Emissions Rate 
kg CO2 per kWh]]))</f>
        <v>638172.72911613889</v>
      </c>
      <c r="R418" s="1">
        <f>((Scenario[[#This Row],[Electricity GHG 
kg CO2e]])*(1-R$3))+(Scenario[[#This Row],[Non-Electric GHG 
kg CO2e]]*(1-Q$3))+(((Scenario[[#This Row],[Non-Electric Vehicle Miles]]*Q$3)*Scenario[[#This Row],[Typical kWh per Vehicle Mile]]*(Scenario[[#This Row],[eGRID Subregion Electricity Emissions Rate 
kg CO2 per kWh]]))*(1-R$3))</f>
        <v>597427.31157804164</v>
      </c>
      <c r="S4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602456.21006561955</v>
      </c>
      <c r="T418" s="1">
        <f>Scenario[[#This Row],[Transportation Efficiency Emissions Savings 
kg CO2e]]*(1+S$3)</f>
        <v>72435.791096453206</v>
      </c>
      <c r="U418" s="1">
        <f>Scenario[[#This Row],[Land Use Efficiency Emissions Savings 
kg CO2e]]*(1+S$3)</f>
        <v>379841.33351977984</v>
      </c>
    </row>
    <row r="419" spans="1:21" x14ac:dyDescent="0.25">
      <c r="A419" t="s">
        <v>944</v>
      </c>
      <c r="B419" t="s">
        <v>945</v>
      </c>
      <c r="C419" t="s">
        <v>87</v>
      </c>
      <c r="D419" t="s">
        <v>38</v>
      </c>
      <c r="E419" s="1">
        <v>2204726.5669283997</v>
      </c>
      <c r="F419" s="1">
        <v>941589.30909123051</v>
      </c>
      <c r="G419" s="1">
        <v>4937538.9345432818</v>
      </c>
      <c r="H419" s="1">
        <v>5626596</v>
      </c>
      <c r="I419" s="1">
        <v>29.166666666666668</v>
      </c>
      <c r="J419" s="2">
        <v>0.197164504044887</v>
      </c>
      <c r="K419" s="1">
        <v>363262</v>
      </c>
      <c r="L419" s="1">
        <v>363262</v>
      </c>
      <c r="M419" s="1">
        <v>2204726.5669283997</v>
      </c>
      <c r="N419" s="1">
        <v>0</v>
      </c>
      <c r="O419" s="7">
        <v>0.42459647774775006</v>
      </c>
      <c r="P419" s="4">
        <v>2.3391780324537761</v>
      </c>
      <c r="Q419" s="1">
        <f>Scenario[[#This Row],[Electricity GHG 
kg CO2e]]+(Scenario[[#This Row],[Non-Electric GHG 
kg CO2e]]*(1-Q$3))+((Scenario[[#This Row],[Non-Electric Vehicle Miles]]*Q$3)*Scenario[[#This Row],[Typical kWh per Vehicle Mile]]*(Scenario[[#This Row],[eGRID Subregion Electricity Emissions Rate 
kg CO2 per kWh]]))</f>
        <v>1743743.4931101322</v>
      </c>
      <c r="R419" s="1">
        <f>((Scenario[[#This Row],[Electricity GHG 
kg CO2e]])*(1-R$3))+(Scenario[[#This Row],[Non-Electric GHG 
kg CO2e]]*(1-Q$3))+(((Scenario[[#This Row],[Non-Electric Vehicle Miles]]*Q$3)*Scenario[[#This Row],[Typical kWh per Vehicle Mile]]*(Scenario[[#This Row],[eGRID Subregion Electricity Emissions Rate 
kg CO2 per kWh]]))*(1-R$3))</f>
        <v>1721193.8511316739</v>
      </c>
      <c r="S4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2178217.5862871138</v>
      </c>
      <c r="T419" s="1">
        <f>Scenario[[#This Row],[Transportation Efficiency Emissions Savings 
kg CO2e]]*(1+S$3)</f>
        <v>1176986.6363640381</v>
      </c>
      <c r="U419" s="1">
        <f>Scenario[[#This Row],[Land Use Efficiency Emissions Savings 
kg CO2e]]*(1+S$3)</f>
        <v>6171923.6681791022</v>
      </c>
    </row>
    <row r="420" spans="1:21" x14ac:dyDescent="0.25">
      <c r="A420" t="s">
        <v>196</v>
      </c>
      <c r="B420" t="s">
        <v>197</v>
      </c>
      <c r="C420" t="s">
        <v>87</v>
      </c>
      <c r="D420" t="s">
        <v>1727</v>
      </c>
      <c r="E420" s="1">
        <v>1556236.6390152003</v>
      </c>
      <c r="F420" s="1">
        <v>32983.930749938605</v>
      </c>
      <c r="G420" s="1">
        <v>178839.46448282647</v>
      </c>
      <c r="H420" s="1">
        <v>197100</v>
      </c>
      <c r="I420" s="1">
        <v>20</v>
      </c>
      <c r="J420" s="2">
        <v>1.1896426846933847</v>
      </c>
      <c r="K420" s="1">
        <v>8286</v>
      </c>
      <c r="L420" s="1">
        <v>8286</v>
      </c>
      <c r="M420" s="1">
        <v>1556236.6390152003</v>
      </c>
      <c r="N420" s="1">
        <v>0</v>
      </c>
      <c r="O420" s="7">
        <v>0.42459647774775006</v>
      </c>
      <c r="P420" s="4">
        <v>95.90629933060481</v>
      </c>
      <c r="Q420" s="1">
        <f>Scenario[[#This Row],[Electricity GHG 
kg CO2e]]+(Scenario[[#This Row],[Non-Electric GHG 
kg CO2e]]*(1-Q$3))+((Scenario[[#This Row],[Non-Electric Vehicle Miles]]*Q$3)*Scenario[[#This Row],[Typical kWh per Vehicle Mile]]*(Scenario[[#This Row],[eGRID Subregion Electricity Emissions Rate 
kg CO2 per kWh]]))</f>
        <v>1251532.0186381987</v>
      </c>
      <c r="R420" s="1">
        <f>((Scenario[[#This Row],[Electricity GHG 
kg CO2e]])*(1-R$3))+(Scenario[[#This Row],[Non-Electric GHG 
kg CO2e]]*(1-Q$3))+(((Scenario[[#This Row],[Non-Electric Vehicle Miles]]*Q$3)*Scenario[[#This Row],[Typical kWh per Vehicle Mile]]*(Scenario[[#This Row],[eGRID Subregion Electricity Emissions Rate 
kg CO2 per kWh]]))*(1-R$3))</f>
        <v>1230443.383793999</v>
      </c>
      <c r="S4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1962160.7110502059</v>
      </c>
      <c r="T420" s="1">
        <f>Scenario[[#This Row],[Transportation Efficiency Emissions Savings 
kg CO2e]]*(1+S$3)</f>
        <v>41229.913437423253</v>
      </c>
      <c r="U420" s="1">
        <f>Scenario[[#This Row],[Land Use Efficiency Emissions Savings 
kg CO2e]]*(1+S$3)</f>
        <v>223549.33060353308</v>
      </c>
    </row>
    <row r="421" spans="1:21" x14ac:dyDescent="0.25">
      <c r="A421" t="s">
        <v>196</v>
      </c>
      <c r="B421" t="s">
        <v>197</v>
      </c>
      <c r="C421" t="s">
        <v>87</v>
      </c>
      <c r="D421" t="s">
        <v>1729</v>
      </c>
      <c r="E421" s="1">
        <v>326625.00443825399</v>
      </c>
      <c r="F421" s="1">
        <v>134220.66764947365</v>
      </c>
      <c r="G421" s="1">
        <v>727746.86882957316</v>
      </c>
      <c r="H421" s="1">
        <v>802054</v>
      </c>
      <c r="I421" s="1">
        <v>16</v>
      </c>
      <c r="J421" s="2">
        <v>0.33825499166649797</v>
      </c>
      <c r="K421" s="1">
        <v>151977</v>
      </c>
      <c r="L421" s="1">
        <v>0</v>
      </c>
      <c r="M421" s="1">
        <v>0</v>
      </c>
      <c r="N421" s="1">
        <v>326625.00443825399</v>
      </c>
      <c r="O421" s="7">
        <v>0.42459647774775006</v>
      </c>
      <c r="P421" s="4">
        <v>7.7405845368707231</v>
      </c>
      <c r="Q421" s="1">
        <f>Scenario[[#This Row],[Electricity GHG 
kg CO2e]]+(Scenario[[#This Row],[Non-Electric GHG 
kg CO2e]]*(1-Q$3))+((Scenario[[#This Row],[Non-Electric Vehicle Miles]]*Q$3)*Scenario[[#This Row],[Typical kWh per Vehicle Mile]]*(Scenario[[#This Row],[eGRID Subregion Electricity Emissions Rate 
kg CO2 per kWh]]))</f>
        <v>326625.00443825399</v>
      </c>
      <c r="R421" s="1">
        <f>((Scenario[[#This Row],[Electricity GHG 
kg CO2e]])*(1-R$3))+(Scenario[[#This Row],[Non-Electric GHG 
kg CO2e]]*(1-Q$3))+(((Scenario[[#This Row],[Non-Electric Vehicle Miles]]*Q$3)*Scenario[[#This Row],[Typical kWh per Vehicle Mile]]*(Scenario[[#This Row],[eGRID Subregion Electricity Emissions Rate 
kg CO2 per kWh]]))*(1-R$3))</f>
        <v>244968.75332869048</v>
      </c>
      <c r="S4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285369.22685476055</v>
      </c>
      <c r="T421" s="1">
        <f>Scenario[[#This Row],[Transportation Efficiency Emissions Savings 
kg CO2e]]*(1+S$3)</f>
        <v>167775.83456184206</v>
      </c>
      <c r="U421" s="1">
        <f>Scenario[[#This Row],[Land Use Efficiency Emissions Savings 
kg CO2e]]*(1+S$3)</f>
        <v>909683.58603696642</v>
      </c>
    </row>
    <row r="422" spans="1:21" x14ac:dyDescent="0.25">
      <c r="A422" t="s">
        <v>196</v>
      </c>
      <c r="B422" t="s">
        <v>197</v>
      </c>
      <c r="C422" t="s">
        <v>87</v>
      </c>
      <c r="D422" t="s">
        <v>1730</v>
      </c>
      <c r="E422" s="1">
        <v>8062618.8715458317</v>
      </c>
      <c r="F422" s="1">
        <v>711647.29972059058</v>
      </c>
      <c r="G422" s="1">
        <v>3858564.4308908447</v>
      </c>
      <c r="H422" s="1">
        <v>4252546</v>
      </c>
      <c r="I422" s="1">
        <v>11.613636363636363</v>
      </c>
      <c r="J422" s="2">
        <v>8.9510554559395106E-2</v>
      </c>
      <c r="K422" s="1">
        <v>5038991</v>
      </c>
      <c r="L422" s="1">
        <v>5038991</v>
      </c>
      <c r="M422" s="1">
        <v>8062618.8715458317</v>
      </c>
      <c r="N422" s="1">
        <v>0</v>
      </c>
      <c r="O422" s="7">
        <v>0.42459647774775006</v>
      </c>
      <c r="P422" s="4">
        <v>1.0539153772593934</v>
      </c>
      <c r="Q422" s="1">
        <f>Scenario[[#This Row],[Electricity GHG 
kg CO2e]]+(Scenario[[#This Row],[Non-Electric GHG 
kg CO2e]]*(1-Q$3))+((Scenario[[#This Row],[Non-Electric Vehicle Miles]]*Q$3)*Scenario[[#This Row],[Typical kWh per Vehicle Mile]]*(Scenario[[#This Row],[eGRID Subregion Electricity Emissions Rate 
kg CO2 per kWh]]))</f>
        <v>6610687.1084763603</v>
      </c>
      <c r="R422" s="1">
        <f>((Scenario[[#This Row],[Electricity GHG 
kg CO2e]])*(1-R$3))+(Scenario[[#This Row],[Non-Electric GHG 
kg CO2e]]*(1-Q$3))+(((Scenario[[#This Row],[Non-Electric Vehicle Miles]]*Q$3)*Scenario[[#This Row],[Typical kWh per Vehicle Mile]]*(Scenario[[#This Row],[eGRID Subregion Electricity Emissions Rate 
kg CO2 per kWh]]))*(1-R$3))</f>
        <v>6469756.3697721139</v>
      </c>
      <c r="S4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6704825.2534769746</v>
      </c>
      <c r="T422" s="1">
        <f>Scenario[[#This Row],[Transportation Efficiency Emissions Savings 
kg CO2e]]*(1+S$3)</f>
        <v>889559.1246507382</v>
      </c>
      <c r="U422" s="1">
        <f>Scenario[[#This Row],[Land Use Efficiency Emissions Savings 
kg CO2e]]*(1+S$3)</f>
        <v>4823205.538613556</v>
      </c>
    </row>
    <row r="423" spans="1:21" x14ac:dyDescent="0.25">
      <c r="A423" t="s">
        <v>196</v>
      </c>
      <c r="B423" t="s">
        <v>197</v>
      </c>
      <c r="C423" t="s">
        <v>87</v>
      </c>
      <c r="D423" t="s">
        <v>38</v>
      </c>
      <c r="E423" s="1">
        <v>29528833.904730156</v>
      </c>
      <c r="F423" s="1">
        <v>10765805.221954891</v>
      </c>
      <c r="G423" s="1">
        <v>58372389.125405043</v>
      </c>
      <c r="H423" s="1">
        <v>64332545</v>
      </c>
      <c r="I423" s="1">
        <v>37.031746031746032</v>
      </c>
      <c r="J423" s="2">
        <v>0.19247274908255435</v>
      </c>
      <c r="K423" s="1">
        <v>9495171</v>
      </c>
      <c r="L423" s="1">
        <v>9495171</v>
      </c>
      <c r="M423" s="1">
        <v>29528833.904730156</v>
      </c>
      <c r="N423" s="1">
        <v>0</v>
      </c>
      <c r="O423" s="7">
        <v>0.42459647774775006</v>
      </c>
      <c r="P423" s="4">
        <v>2.3391780324537761</v>
      </c>
      <c r="Q423" s="1">
        <f>Scenario[[#This Row],[Electricity GHG 
kg CO2e]]+(Scenario[[#This Row],[Non-Electric GHG 
kg CO2e]]*(1-Q$3))+((Scenario[[#This Row],[Non-Electric Vehicle Miles]]*Q$3)*Scenario[[#This Row],[Typical kWh per Vehicle Mile]]*(Scenario[[#This Row],[eGRID Subregion Electricity Emissions Rate 
kg CO2 per kWh]]))</f>
        <v>24504292.419030935</v>
      </c>
      <c r="R423" s="1">
        <f>((Scenario[[#This Row],[Electricity GHG 
kg CO2e]])*(1-R$3))+(Scenario[[#This Row],[Non-Electric GHG 
kg CO2e]]*(1-Q$3))+(((Scenario[[#This Row],[Non-Electric Vehicle Miles]]*Q$3)*Scenario[[#This Row],[Typical kWh per Vehicle Mile]]*(Scenario[[#This Row],[eGRID Subregion Electricity Emissions Rate 
kg CO2 per kWh]]))*(1-R$3))</f>
        <v>23914875.671410106</v>
      </c>
      <c r="S4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26102596.413555685</v>
      </c>
      <c r="T423" s="1">
        <f>Scenario[[#This Row],[Transportation Efficiency Emissions Savings 
kg CO2e]]*(1+S$3)</f>
        <v>13457256.527443614</v>
      </c>
      <c r="U423" s="1">
        <f>Scenario[[#This Row],[Land Use Efficiency Emissions Savings 
kg CO2e]]*(1+S$3)</f>
        <v>72965486.406756312</v>
      </c>
    </row>
    <row r="424" spans="1:21" x14ac:dyDescent="0.25">
      <c r="A424" t="s">
        <v>784</v>
      </c>
      <c r="B424" t="s">
        <v>785</v>
      </c>
      <c r="C424" t="s">
        <v>87</v>
      </c>
      <c r="D424" t="s">
        <v>1730</v>
      </c>
      <c r="E424" s="1">
        <v>2049773.3575424999</v>
      </c>
      <c r="F424" s="1">
        <v>217309.71613578525</v>
      </c>
      <c r="G424" s="1">
        <v>1083812.3139849186</v>
      </c>
      <c r="H424" s="1">
        <v>1298564</v>
      </c>
      <c r="I424" s="1">
        <v>9.9555555555555557</v>
      </c>
      <c r="J424" s="2">
        <v>0.1336280902635541</v>
      </c>
      <c r="K424" s="1">
        <v>1142361</v>
      </c>
      <c r="L424" s="1">
        <v>1142361</v>
      </c>
      <c r="M424" s="1">
        <v>2049773.3575424999</v>
      </c>
      <c r="N424" s="1">
        <v>0</v>
      </c>
      <c r="O424" s="7">
        <v>0.42459647774775006</v>
      </c>
      <c r="P424" s="4">
        <v>1.0539153772593934</v>
      </c>
      <c r="Q424" s="1">
        <f>Scenario[[#This Row],[Electricity GHG 
kg CO2e]]+(Scenario[[#This Row],[Non-Electric GHG 
kg CO2e]]*(1-Q$3))+((Scenario[[#This Row],[Non-Electric Vehicle Miles]]*Q$3)*Scenario[[#This Row],[Typical kWh per Vehicle Mile]]*(Scenario[[#This Row],[eGRID Subregion Electricity Emissions Rate 
kg CO2 per kWh]]))</f>
        <v>1665128.444148842</v>
      </c>
      <c r="R424" s="1">
        <f>((Scenario[[#This Row],[Electricity GHG 
kg CO2e]])*(1-R$3))+(Scenario[[#This Row],[Non-Electric GHG 
kg CO2e]]*(1-Q$3))+(((Scenario[[#This Row],[Non-Electric Vehicle Miles]]*Q$3)*Scenario[[#This Row],[Typical kWh per Vehicle Mile]]*(Scenario[[#This Row],[eGRID Subregion Electricity Emissions Rate 
kg CO2 per kWh]]))*(1-R$3))</f>
        <v>1633178.8376508502</v>
      </c>
      <c r="S4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1726417.9732801421</v>
      </c>
      <c r="T424" s="1">
        <f>Scenario[[#This Row],[Transportation Efficiency Emissions Savings 
kg CO2e]]*(1+S$3)</f>
        <v>271637.14516973158</v>
      </c>
      <c r="U424" s="1">
        <f>Scenario[[#This Row],[Land Use Efficiency Emissions Savings 
kg CO2e]]*(1+S$3)</f>
        <v>1354765.3924811482</v>
      </c>
    </row>
    <row r="425" spans="1:21" x14ac:dyDescent="0.25">
      <c r="A425" t="s">
        <v>784</v>
      </c>
      <c r="B425" t="s">
        <v>785</v>
      </c>
      <c r="C425" t="s">
        <v>87</v>
      </c>
      <c r="D425" t="s">
        <v>38</v>
      </c>
      <c r="E425" s="1">
        <v>1566238.2475602003</v>
      </c>
      <c r="F425" s="1">
        <v>356860.52674982662</v>
      </c>
      <c r="G425" s="1">
        <v>1779809.2057003775</v>
      </c>
      <c r="H425" s="1">
        <v>2132469</v>
      </c>
      <c r="I425" s="1">
        <v>27.529411764705884</v>
      </c>
      <c r="J425" s="2">
        <v>0.13562370790375694</v>
      </c>
      <c r="K425" s="1">
        <v>654956</v>
      </c>
      <c r="L425" s="1">
        <v>654956</v>
      </c>
      <c r="M425" s="1">
        <v>1566238.2475602003</v>
      </c>
      <c r="N425" s="1">
        <v>0</v>
      </c>
      <c r="O425" s="7">
        <v>0.42459647774775006</v>
      </c>
      <c r="P425" s="4">
        <v>2.3391780324537761</v>
      </c>
      <c r="Q425" s="1">
        <f>Scenario[[#This Row],[Electricity GHG 
kg CO2e]]+(Scenario[[#This Row],[Non-Electric GHG 
kg CO2e]]*(1-Q$3))+((Scenario[[#This Row],[Non-Electric Vehicle Miles]]*Q$3)*Scenario[[#This Row],[Typical kWh per Vehicle Mile]]*(Scenario[[#This Row],[eGRID Subregion Electricity Emissions Rate 
kg CO2 per kWh]]))</f>
        <v>1337305.3662658965</v>
      </c>
      <c r="R425" s="1">
        <f>((Scenario[[#This Row],[Electricity GHG 
kg CO2e]])*(1-R$3))+(Scenario[[#This Row],[Non-Electric GHG 
kg CO2e]]*(1-Q$3))+(((Scenario[[#This Row],[Non-Electric Vehicle Miles]]*Q$3)*Scenario[[#This Row],[Typical kWh per Vehicle Mile]]*(Scenario[[#This Row],[eGRID Subregion Electricity Emissions Rate 
kg CO2 per kWh]]))*(1-R$3))</f>
        <v>1296648.6961169599</v>
      </c>
      <c r="S4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1373325.8530852997</v>
      </c>
      <c r="T425" s="1">
        <f>Scenario[[#This Row],[Transportation Efficiency Emissions Savings 
kg CO2e]]*(1+S$3)</f>
        <v>446075.65843728324</v>
      </c>
      <c r="U425" s="1">
        <f>Scenario[[#This Row],[Land Use Efficiency Emissions Savings 
kg CO2e]]*(1+S$3)</f>
        <v>2224761.5071254717</v>
      </c>
    </row>
    <row r="426" spans="1:21" x14ac:dyDescent="0.25">
      <c r="A426" t="s">
        <v>532</v>
      </c>
      <c r="B426" t="s">
        <v>533</v>
      </c>
      <c r="C426" t="s">
        <v>87</v>
      </c>
      <c r="D426" t="s">
        <v>1730</v>
      </c>
      <c r="E426" s="1">
        <v>1958456.8878761665</v>
      </c>
      <c r="F426" s="1">
        <v>121501.35440452269</v>
      </c>
      <c r="G426" s="1">
        <v>616931.51145763951</v>
      </c>
      <c r="H426" s="1">
        <v>726048</v>
      </c>
      <c r="I426" s="1">
        <v>13.405405405405405</v>
      </c>
      <c r="J426" s="2">
        <v>8.0895752306415436E-2</v>
      </c>
      <c r="K426" s="1">
        <v>918747</v>
      </c>
      <c r="L426" s="1">
        <v>918747</v>
      </c>
      <c r="M426" s="1">
        <v>1958456.8878761665</v>
      </c>
      <c r="N426" s="1">
        <v>0</v>
      </c>
      <c r="O426" s="7">
        <v>0.42459647774775006</v>
      </c>
      <c r="P426" s="4">
        <v>1.0539153772593934</v>
      </c>
      <c r="Q426" s="1">
        <f>Scenario[[#This Row],[Electricity GHG 
kg CO2e]]+(Scenario[[#This Row],[Non-Electric GHG 
kg CO2e]]*(1-Q$3))+((Scenario[[#This Row],[Non-Electric Vehicle Miles]]*Q$3)*Scenario[[#This Row],[Typical kWh per Vehicle Mile]]*(Scenario[[#This Row],[eGRID Subregion Electricity Emissions Rate 
kg CO2 per kWh]]))</f>
        <v>1571624.9041705476</v>
      </c>
      <c r="R426" s="1">
        <f>((Scenario[[#This Row],[Electricity GHG 
kg CO2e]])*(1-R$3))+(Scenario[[#This Row],[Non-Electric GHG 
kg CO2e]]*(1-Q$3))+(((Scenario[[#This Row],[Non-Electric Vehicle Miles]]*Q$3)*Scenario[[#This Row],[Typical kWh per Vehicle Mile]]*(Scenario[[#This Row],[eGRID Subregion Electricity Emissions Rate 
kg CO2 per kWh]]))*(1-R$3))</f>
        <v>1545929.344604692</v>
      </c>
      <c r="S4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1591496.2035384856</v>
      </c>
      <c r="T426" s="1">
        <f>Scenario[[#This Row],[Transportation Efficiency Emissions Savings 
kg CO2e]]*(1+S$3)</f>
        <v>151876.69300565336</v>
      </c>
      <c r="U426" s="1">
        <f>Scenario[[#This Row],[Land Use Efficiency Emissions Savings 
kg CO2e]]*(1+S$3)</f>
        <v>771164.38932204945</v>
      </c>
    </row>
    <row r="427" spans="1:21" x14ac:dyDescent="0.25">
      <c r="A427" t="s">
        <v>532</v>
      </c>
      <c r="B427" t="s">
        <v>533</v>
      </c>
      <c r="C427" t="s">
        <v>87</v>
      </c>
      <c r="D427" t="s">
        <v>38</v>
      </c>
      <c r="E427" s="1">
        <v>3735246.7282767002</v>
      </c>
      <c r="F427" s="1">
        <v>1084534.5694837184</v>
      </c>
      <c r="G427" s="1">
        <v>5506799.1172511969</v>
      </c>
      <c r="H427" s="1">
        <v>6480785</v>
      </c>
      <c r="I427" s="1">
        <v>28.307692307692307</v>
      </c>
      <c r="J427" s="2">
        <v>0.15703666791495446</v>
      </c>
      <c r="K427" s="1">
        <v>1529223</v>
      </c>
      <c r="L427" s="1">
        <v>1529223</v>
      </c>
      <c r="M427" s="1">
        <v>3735246.7282767002</v>
      </c>
      <c r="N427" s="1">
        <v>0</v>
      </c>
      <c r="O427" s="7">
        <v>0.42459647774775006</v>
      </c>
      <c r="P427" s="4">
        <v>2.3391780324537761</v>
      </c>
      <c r="Q427" s="1">
        <f>Scenario[[#This Row],[Electricity GHG 
kg CO2e]]+(Scenario[[#This Row],[Non-Electric GHG 
kg CO2e]]*(1-Q$3))+((Scenario[[#This Row],[Non-Electric Vehicle Miles]]*Q$3)*Scenario[[#This Row],[Typical kWh per Vehicle Mile]]*(Scenario[[#This Row],[eGRID Subregion Electricity Emissions Rate 
kg CO2 per kWh]]))</f>
        <v>3181143.698973007</v>
      </c>
      <c r="R427" s="1">
        <f>((Scenario[[#This Row],[Electricity GHG 
kg CO2e]])*(1-R$3))+(Scenario[[#This Row],[Non-Electric GHG 
kg CO2e]]*(1-Q$3))+(((Scenario[[#This Row],[Non-Electric Vehicle Miles]]*Q$3)*Scenario[[#This Row],[Typical kWh per Vehicle Mile]]*(Scenario[[#This Row],[eGRID Subregion Electricity Emissions Rate 
kg CO2 per kWh]]))*(1-R$3))</f>
        <v>3086216.5357816364</v>
      </c>
      <c r="S4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3317236.0809501209</v>
      </c>
      <c r="T427" s="1">
        <f>Scenario[[#This Row],[Transportation Efficiency Emissions Savings 
kg CO2e]]*(1+S$3)</f>
        <v>1355668.2118546478</v>
      </c>
      <c r="U427" s="1">
        <f>Scenario[[#This Row],[Land Use Efficiency Emissions Savings 
kg CO2e]]*(1+S$3)</f>
        <v>6883498.8965639956</v>
      </c>
    </row>
    <row r="428" spans="1:21" x14ac:dyDescent="0.25">
      <c r="A428" t="s">
        <v>362</v>
      </c>
      <c r="B428" t="s">
        <v>363</v>
      </c>
      <c r="C428" t="s">
        <v>87</v>
      </c>
      <c r="D428" t="s">
        <v>1730</v>
      </c>
      <c r="E428" s="1">
        <v>2512265.0966178332</v>
      </c>
      <c r="F428" s="1">
        <v>713882.04051833111</v>
      </c>
      <c r="G428" s="1">
        <v>3668612.455211672</v>
      </c>
      <c r="H428" s="1">
        <v>4265900</v>
      </c>
      <c r="I428" s="1">
        <v>12.186666666666667</v>
      </c>
      <c r="J428" s="2">
        <v>0.18344098958293578</v>
      </c>
      <c r="K428" s="1">
        <v>1905535</v>
      </c>
      <c r="L428" s="1">
        <v>1905535</v>
      </c>
      <c r="M428" s="1">
        <v>2512265.0966178332</v>
      </c>
      <c r="N428" s="1">
        <v>0</v>
      </c>
      <c r="O428" s="7">
        <v>0.42459647774775006</v>
      </c>
      <c r="P428" s="4">
        <v>1.0539153772593934</v>
      </c>
      <c r="Q428" s="1">
        <f>Scenario[[#This Row],[Electricity GHG 
kg CO2e]]+(Scenario[[#This Row],[Non-Electric GHG 
kg CO2e]]*(1-Q$3))+((Scenario[[#This Row],[Non-Electric Vehicle Miles]]*Q$3)*Scenario[[#This Row],[Typical kWh per Vehicle Mile]]*(Scenario[[#This Row],[eGRID Subregion Electricity Emissions Rate 
kg CO2 per kWh]]))</f>
        <v>2097375.1946194647</v>
      </c>
      <c r="R428" s="1">
        <f>((Scenario[[#This Row],[Electricity GHG 
kg CO2e]])*(1-R$3))+(Scenario[[#This Row],[Non-Electric GHG 
kg CO2e]]*(1-Q$3))+(((Scenario[[#This Row],[Non-Electric Vehicle Miles]]*Q$3)*Scenario[[#This Row],[Typical kWh per Vehicle Mile]]*(Scenario[[#This Row],[eGRID Subregion Electricity Emissions Rate 
kg CO2 per kWh]]))*(1-R$3))</f>
        <v>2044081.1015804424</v>
      </c>
      <c r="S4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2231829.8002629555</v>
      </c>
      <c r="T428" s="1">
        <f>Scenario[[#This Row],[Transportation Efficiency Emissions Savings 
kg CO2e]]*(1+S$3)</f>
        <v>892352.55064791394</v>
      </c>
      <c r="U428" s="1">
        <f>Scenario[[#This Row],[Land Use Efficiency Emissions Savings 
kg CO2e]]*(1+S$3)</f>
        <v>4585765.5690145902</v>
      </c>
    </row>
    <row r="429" spans="1:21" x14ac:dyDescent="0.25">
      <c r="A429" t="s">
        <v>362</v>
      </c>
      <c r="B429" t="s">
        <v>363</v>
      </c>
      <c r="C429" t="s">
        <v>87</v>
      </c>
      <c r="D429" t="s">
        <v>38</v>
      </c>
      <c r="E429" s="1">
        <v>7570195.081356301</v>
      </c>
      <c r="F429" s="1">
        <v>2753540.5428943634</v>
      </c>
      <c r="G429" s="1">
        <v>14150339.353344716</v>
      </c>
      <c r="H429" s="1">
        <v>16454159</v>
      </c>
      <c r="I429" s="1">
        <v>33.655737704918032</v>
      </c>
      <c r="J429" s="2">
        <v>0.16379158695393287</v>
      </c>
      <c r="K429" s="1">
        <v>2787201</v>
      </c>
      <c r="L429" s="1">
        <v>2787201</v>
      </c>
      <c r="M429" s="1">
        <v>7570195.081356301</v>
      </c>
      <c r="N429" s="1">
        <v>0</v>
      </c>
      <c r="O429" s="7">
        <v>0.42459647774775006</v>
      </c>
      <c r="P429" s="4">
        <v>2.3391780324537761</v>
      </c>
      <c r="Q429" s="1">
        <f>Scenario[[#This Row],[Electricity GHG 
kg CO2e]]+(Scenario[[#This Row],[Non-Electric GHG 
kg CO2e]]*(1-Q$3))+((Scenario[[#This Row],[Non-Electric Vehicle Miles]]*Q$3)*Scenario[[#This Row],[Typical kWh per Vehicle Mile]]*(Scenario[[#This Row],[eGRID Subregion Electricity Emissions Rate 
kg CO2 per kWh]]))</f>
        <v>6369713.0250913687</v>
      </c>
      <c r="R429" s="1">
        <f>((Scenario[[#This Row],[Electricity GHG 
kg CO2e]])*(1-R$3))+(Scenario[[#This Row],[Non-Electric GHG 
kg CO2e]]*(1-Q$3))+(((Scenario[[#This Row],[Non-Electric Vehicle Miles]]*Q$3)*Scenario[[#This Row],[Typical kWh per Vehicle Mile]]*(Scenario[[#This Row],[eGRID Subregion Electricity Emissions Rate 
kg CO2 per kWh]]))*(1-R$3))</f>
        <v>6196696.3465728331</v>
      </c>
      <c r="S4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6740170.0131523814</v>
      </c>
      <c r="T429" s="1">
        <f>Scenario[[#This Row],[Transportation Efficiency Emissions Savings 
kg CO2e]]*(1+S$3)</f>
        <v>3441925.6786179543</v>
      </c>
      <c r="U429" s="1">
        <f>Scenario[[#This Row],[Land Use Efficiency Emissions Savings 
kg CO2e]]*(1+S$3)</f>
        <v>17687924.191680893</v>
      </c>
    </row>
    <row r="430" spans="1:21" x14ac:dyDescent="0.25">
      <c r="A430" t="s">
        <v>536</v>
      </c>
      <c r="B430" t="s">
        <v>290</v>
      </c>
      <c r="C430" t="s">
        <v>87</v>
      </c>
      <c r="D430" t="s">
        <v>1730</v>
      </c>
      <c r="E430" s="1">
        <v>1185139.2916657999</v>
      </c>
      <c r="F430" s="1">
        <v>151432.38891564278</v>
      </c>
      <c r="G430" s="1">
        <v>763936.31936349743</v>
      </c>
      <c r="H430" s="1">
        <v>904905</v>
      </c>
      <c r="I430" s="1">
        <v>18.297297297297298</v>
      </c>
      <c r="J430" s="2">
        <v>7.6386129276544035E-2</v>
      </c>
      <c r="K430" s="1">
        <v>752856</v>
      </c>
      <c r="L430" s="1">
        <v>752856</v>
      </c>
      <c r="M430" s="1">
        <v>1185139.2916657999</v>
      </c>
      <c r="N430" s="1">
        <v>0</v>
      </c>
      <c r="O430" s="7">
        <v>0.42459647774775006</v>
      </c>
      <c r="P430" s="4">
        <v>1.0539153772593934</v>
      </c>
      <c r="Q430" s="1">
        <f>Scenario[[#This Row],[Electricity GHG 
kg CO2e]]+(Scenario[[#This Row],[Non-Electric GHG 
kg CO2e]]*(1-Q$3))+((Scenario[[#This Row],[Non-Electric Vehicle Miles]]*Q$3)*Scenario[[#This Row],[Typical kWh per Vehicle Mile]]*(Scenario[[#This Row],[eGRID Subregion Electricity Emissions Rate 
kg CO2 per kWh]]))</f>
        <v>973078.1176647176</v>
      </c>
      <c r="R430" s="1">
        <f>((Scenario[[#This Row],[Electricity GHG 
kg CO2e]])*(1-R$3))+(Scenario[[#This Row],[Non-Electric GHG 
kg CO2e]]*(1-Q$3))+(((Scenario[[#This Row],[Non-Electric Vehicle Miles]]*Q$3)*Scenario[[#This Row],[Typical kWh per Vehicle Mile]]*(Scenario[[#This Row],[eGRID Subregion Electricity Emissions Rate 
kg CO2 per kWh]]))*(1-R$3))</f>
        <v>952022.20543587569</v>
      </c>
      <c r="S4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983291.7250892485</v>
      </c>
      <c r="T430" s="1">
        <f>Scenario[[#This Row],[Transportation Efficiency Emissions Savings 
kg CO2e]]*(1+S$3)</f>
        <v>189290.48614455346</v>
      </c>
      <c r="U430" s="1">
        <f>Scenario[[#This Row],[Land Use Efficiency Emissions Savings 
kg CO2e]]*(1+S$3)</f>
        <v>954920.39920437173</v>
      </c>
    </row>
    <row r="431" spans="1:21" x14ac:dyDescent="0.25">
      <c r="A431" t="s">
        <v>536</v>
      </c>
      <c r="B431" t="s">
        <v>290</v>
      </c>
      <c r="C431" t="s">
        <v>87</v>
      </c>
      <c r="D431" t="s">
        <v>38</v>
      </c>
      <c r="E431" s="1">
        <v>3907557.3375493004</v>
      </c>
      <c r="F431" s="1">
        <v>991507.50115206977</v>
      </c>
      <c r="G431" s="1">
        <v>5001892.9006882189</v>
      </c>
      <c r="H431" s="1">
        <v>5924889</v>
      </c>
      <c r="I431" s="1">
        <v>28.243243243243242</v>
      </c>
      <c r="J431" s="2">
        <v>0.1569230967788727</v>
      </c>
      <c r="K431" s="1">
        <v>1470201</v>
      </c>
      <c r="L431" s="1">
        <v>1470201</v>
      </c>
      <c r="M431" s="1">
        <v>3907557.3375493004</v>
      </c>
      <c r="N431" s="1">
        <v>0</v>
      </c>
      <c r="O431" s="7">
        <v>0.42459647774775006</v>
      </c>
      <c r="P431" s="4">
        <v>2.3391780324537761</v>
      </c>
      <c r="Q431" s="1">
        <f>Scenario[[#This Row],[Electricity GHG 
kg CO2e]]+(Scenario[[#This Row],[Non-Electric GHG 
kg CO2e]]*(1-Q$3))+((Scenario[[#This Row],[Non-Electric Vehicle Miles]]*Q$3)*Scenario[[#This Row],[Typical kWh per Vehicle Mile]]*(Scenario[[#This Row],[eGRID Subregion Electricity Emissions Rate 
kg CO2 per kWh]]))</f>
        <v>3295721.3936775923</v>
      </c>
      <c r="R431" s="1">
        <f>((Scenario[[#This Row],[Electricity GHG 
kg CO2e]])*(1-R$3))+(Scenario[[#This Row],[Non-Electric GHG 
kg CO2e]]*(1-Q$3))+(((Scenario[[#This Row],[Non-Electric Vehicle Miles]]*Q$3)*Scenario[[#This Row],[Typical kWh per Vehicle Mile]]*(Scenario[[#This Row],[eGRID Subregion Electricity Emissions Rate 
kg CO2 per kWh]]))*(1-R$3))</f>
        <v>3204458.0460486882</v>
      </c>
      <c r="S4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3433077.6839786205</v>
      </c>
      <c r="T431" s="1">
        <f>Scenario[[#This Row],[Transportation Efficiency Emissions Savings 
kg CO2e]]*(1+S$3)</f>
        <v>1239384.3764400873</v>
      </c>
      <c r="U431" s="1">
        <f>Scenario[[#This Row],[Land Use Efficiency Emissions Savings 
kg CO2e]]*(1+S$3)</f>
        <v>6252366.1258602738</v>
      </c>
    </row>
    <row r="432" spans="1:21" x14ac:dyDescent="0.25">
      <c r="A432" t="s">
        <v>900</v>
      </c>
      <c r="B432" t="s">
        <v>901</v>
      </c>
      <c r="C432" t="s">
        <v>87</v>
      </c>
      <c r="D432" t="s">
        <v>1730</v>
      </c>
      <c r="E432" s="1">
        <v>116556.25765999999</v>
      </c>
      <c r="F432" s="1">
        <v>9830.4162559291908</v>
      </c>
      <c r="G432" s="1">
        <v>49023.514061216651</v>
      </c>
      <c r="H432" s="1">
        <v>58743</v>
      </c>
      <c r="I432" s="1">
        <v>11.875</v>
      </c>
      <c r="J432" s="2">
        <v>6.7759454110929679E-2</v>
      </c>
      <c r="K432" s="1">
        <v>111624</v>
      </c>
      <c r="L432" s="1">
        <v>111624</v>
      </c>
      <c r="M432" s="1">
        <v>116556.25765999999</v>
      </c>
      <c r="N432" s="1">
        <v>0</v>
      </c>
      <c r="O432" s="7">
        <v>0.42459647774775006</v>
      </c>
      <c r="P432" s="4">
        <v>1.0539153772593934</v>
      </c>
      <c r="Q432" s="1">
        <f>Scenario[[#This Row],[Electricity GHG 
kg CO2e]]+(Scenario[[#This Row],[Non-Electric GHG 
kg CO2e]]*(1-Q$3))+((Scenario[[#This Row],[Non-Electric Vehicle Miles]]*Q$3)*Scenario[[#This Row],[Typical kWh per Vehicle Mile]]*(Scenario[[#This Row],[eGRID Subregion Electricity Emissions Rate 
kg CO2 per kWh]]))</f>
        <v>99904.814498638138</v>
      </c>
      <c r="R432" s="1">
        <f>((Scenario[[#This Row],[Electricity GHG 
kg CO2e]])*(1-R$3))+(Scenario[[#This Row],[Non-Electric GHG 
kg CO2e]]*(1-Q$3))+(((Scenario[[#This Row],[Non-Electric Vehicle Miles]]*Q$3)*Scenario[[#This Row],[Typical kWh per Vehicle Mile]]*(Scenario[[#This Row],[eGRID Subregion Electricity Emissions Rate 
kg CO2 per kWh]]))*(1-R$3))</f>
        <v>96782.909185228593</v>
      </c>
      <c r="S4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98927.446460467603</v>
      </c>
      <c r="T432" s="1">
        <f>Scenario[[#This Row],[Transportation Efficiency Emissions Savings 
kg CO2e]]*(1+S$3)</f>
        <v>12288.020319911488</v>
      </c>
      <c r="U432" s="1">
        <f>Scenario[[#This Row],[Land Use Efficiency Emissions Savings 
kg CO2e]]*(1+S$3)</f>
        <v>61279.392576520811</v>
      </c>
    </row>
    <row r="433" spans="1:21" x14ac:dyDescent="0.25">
      <c r="A433" t="s">
        <v>900</v>
      </c>
      <c r="B433" t="s">
        <v>901</v>
      </c>
      <c r="C433" t="s">
        <v>87</v>
      </c>
      <c r="D433" t="s">
        <v>38</v>
      </c>
      <c r="E433" s="1">
        <v>962734.72462830006</v>
      </c>
      <c r="F433" s="1">
        <v>108552.60955602958</v>
      </c>
      <c r="G433" s="1">
        <v>541343.34115730319</v>
      </c>
      <c r="H433" s="1">
        <v>648671</v>
      </c>
      <c r="I433" s="1">
        <v>27.90909090909091</v>
      </c>
      <c r="J433" s="2">
        <v>4.7031924310368366E-2</v>
      </c>
      <c r="K433" s="1">
        <v>451429</v>
      </c>
      <c r="L433" s="1">
        <v>451429</v>
      </c>
      <c r="M433" s="1">
        <v>962734.72462830006</v>
      </c>
      <c r="N433" s="1">
        <v>0</v>
      </c>
      <c r="O433" s="7">
        <v>0.42459647774775006</v>
      </c>
      <c r="P433" s="4">
        <v>2.3391780324537761</v>
      </c>
      <c r="Q433" s="1">
        <f>Scenario[[#This Row],[Electricity GHG 
kg CO2e]]+(Scenario[[#This Row],[Non-Electric GHG 
kg CO2e]]*(1-Q$3))+((Scenario[[#This Row],[Non-Electric Vehicle Miles]]*Q$3)*Scenario[[#This Row],[Typical kWh per Vehicle Mile]]*(Scenario[[#This Row],[eGRID Subregion Electricity Emissions Rate 
kg CO2 per kWh]]))</f>
        <v>834141.62634191732</v>
      </c>
      <c r="R433" s="1">
        <f>((Scenario[[#This Row],[Electricity GHG 
kg CO2e]])*(1-R$3))+(Scenario[[#This Row],[Non-Electric GHG 
kg CO2e]]*(1-Q$3))+(((Scenario[[#This Row],[Non-Electric Vehicle Miles]]*Q$3)*Scenario[[#This Row],[Typical kWh per Vehicle Mile]]*(Scenario[[#This Row],[eGRID Subregion Electricity Emissions Rate 
kg CO2 per kWh]]))*(1-R$3))</f>
        <v>806118.9806242442</v>
      </c>
      <c r="S4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826870.91037599894</v>
      </c>
      <c r="T433" s="1">
        <f>Scenario[[#This Row],[Transportation Efficiency Emissions Savings 
kg CO2e]]*(1+S$3)</f>
        <v>135690.76194503697</v>
      </c>
      <c r="U433" s="1">
        <f>Scenario[[#This Row],[Land Use Efficiency Emissions Savings 
kg CO2e]]*(1+S$3)</f>
        <v>676679.17644662899</v>
      </c>
    </row>
    <row r="434" spans="1:21" x14ac:dyDescent="0.25">
      <c r="A434" t="s">
        <v>1183</v>
      </c>
      <c r="B434" t="s">
        <v>1184</v>
      </c>
      <c r="C434" t="s">
        <v>87</v>
      </c>
      <c r="D434" t="s">
        <v>1730</v>
      </c>
      <c r="E434" s="1">
        <v>1407526.0780759666</v>
      </c>
      <c r="F434" s="1">
        <v>145200.75211571273</v>
      </c>
      <c r="G434" s="1">
        <v>726631.50248685945</v>
      </c>
      <c r="H434" s="1">
        <v>867667</v>
      </c>
      <c r="I434" s="1">
        <v>10.51063829787234</v>
      </c>
      <c r="J434" s="2">
        <v>7.782727594273417E-2</v>
      </c>
      <c r="K434" s="1">
        <v>1449339</v>
      </c>
      <c r="L434" s="1">
        <v>1449339</v>
      </c>
      <c r="M434" s="1">
        <v>1407526.0780759666</v>
      </c>
      <c r="N434" s="1">
        <v>0</v>
      </c>
      <c r="O434" s="7">
        <v>0.46873146894112006</v>
      </c>
      <c r="P434" s="4">
        <v>1.0539153772593934</v>
      </c>
      <c r="Q434" s="1">
        <f>Scenario[[#This Row],[Electricity GHG 
kg CO2e]]+(Scenario[[#This Row],[Non-Electric GHG 
kg CO2e]]*(1-Q$3))+((Scenario[[#This Row],[Non-Electric Vehicle Miles]]*Q$3)*Scenario[[#This Row],[Typical kWh per Vehicle Mile]]*(Scenario[[#This Row],[eGRID Subregion Electricity Emissions Rate 
kg CO2 per kWh]]))</f>
        <v>1234639.1218205479</v>
      </c>
      <c r="R434" s="1">
        <f>((Scenario[[#This Row],[Electricity GHG 
kg CO2e]])*(1-R$3))+(Scenario[[#This Row],[Non-Electric GHG 
kg CO2e]]*(1-Q$3))+(((Scenario[[#This Row],[Non-Electric Vehicle Miles]]*Q$3)*Scenario[[#This Row],[Typical kWh per Vehicle Mile]]*(Scenario[[#This Row],[eGRID Subregion Electricity Emissions Rate 
kg CO2 per kWh]]))*(1-R$3))</f>
        <v>1189890.4810046547</v>
      </c>
      <c r="S4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1223777.3157767884</v>
      </c>
      <c r="T434" s="1">
        <f>Scenario[[#This Row],[Transportation Efficiency Emissions Savings 
kg CO2e]]*(1+S$3)</f>
        <v>181500.94014464092</v>
      </c>
      <c r="U434" s="1">
        <f>Scenario[[#This Row],[Land Use Efficiency Emissions Savings 
kg CO2e]]*(1+S$3)</f>
        <v>908289.37810857431</v>
      </c>
    </row>
    <row r="435" spans="1:21" x14ac:dyDescent="0.25">
      <c r="A435" t="s">
        <v>2072</v>
      </c>
      <c r="B435" t="s">
        <v>1184</v>
      </c>
      <c r="C435" t="s">
        <v>87</v>
      </c>
      <c r="D435" t="s">
        <v>38</v>
      </c>
      <c r="E435" s="1">
        <v>956998.96835369989</v>
      </c>
      <c r="F435" s="1">
        <v>0</v>
      </c>
      <c r="G435" s="1">
        <v>0</v>
      </c>
      <c r="H435" s="1">
        <f>Scenario[[#This Row],[Average Seating Capacity]]*Scenario[[#This Row],[Total Transit Vehicle Miles]]*0.24</f>
        <v>447487.92</v>
      </c>
      <c r="I435" s="1">
        <v>33</v>
      </c>
      <c r="J435" s="2" t="s">
        <v>552</v>
      </c>
      <c r="K435" s="1">
        <v>56501</v>
      </c>
      <c r="L435" s="1">
        <v>56501</v>
      </c>
      <c r="M435" s="1">
        <v>956998.96835369989</v>
      </c>
      <c r="N435" s="1">
        <v>0</v>
      </c>
      <c r="O435" s="7">
        <v>0.46873146894112006</v>
      </c>
      <c r="P435" s="4">
        <v>2.3391780324537761</v>
      </c>
      <c r="Q435" s="1">
        <f>Scenario[[#This Row],[Electricity GHG 
kg CO2e]]+(Scenario[[#This Row],[Non-Electric GHG 
kg CO2e]]*(1-Q$3))+((Scenario[[#This Row],[Non-Electric Vehicle Miles]]*Q$3)*Scenario[[#This Row],[Typical kWh per Vehicle Mile]]*(Scenario[[#This Row],[eGRID Subregion Electricity Emissions Rate 
kg CO2 per kWh]]))</f>
        <v>733236.80514500814</v>
      </c>
      <c r="R435" s="1">
        <f>((Scenario[[#This Row],[Electricity GHG 
kg CO2e]])*(1-R$3))+(Scenario[[#This Row],[Non-Electric GHG 
kg CO2e]]*(1-Q$3))+(((Scenario[[#This Row],[Non-Electric Vehicle Miles]]*Q$3)*Scenario[[#This Row],[Typical kWh per Vehicle Mile]]*(Scenario[[#This Row],[eGRID Subregion Electricity Emissions Rate 
kg CO2 per kWh]]))*(1-R$3))</f>
        <v>729364.91042507475</v>
      </c>
      <c r="S4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816888.69967608375</v>
      </c>
      <c r="T435" s="1">
        <f>Scenario[[#This Row],[Transportation Efficiency Emissions Savings 
kg CO2e]]*(1+S$3)</f>
        <v>0</v>
      </c>
      <c r="U435" s="1">
        <f>Scenario[[#This Row],[Land Use Efficiency Emissions Savings 
kg CO2e]]*(1+S$3)</f>
        <v>0</v>
      </c>
    </row>
    <row r="436" spans="1:21" x14ac:dyDescent="0.25">
      <c r="A436" t="s">
        <v>547</v>
      </c>
      <c r="B436" t="s">
        <v>548</v>
      </c>
      <c r="C436" t="s">
        <v>87</v>
      </c>
      <c r="D436" t="s">
        <v>1730</v>
      </c>
      <c r="E436" s="1">
        <v>887489.54082543333</v>
      </c>
      <c r="F436" s="1">
        <v>59754.130740486187</v>
      </c>
      <c r="G436" s="1">
        <v>298075.98370224261</v>
      </c>
      <c r="H436" s="1">
        <v>357069</v>
      </c>
      <c r="I436" s="1">
        <v>16.818181818181817</v>
      </c>
      <c r="J436" s="2">
        <v>6.2159297721424436E-2</v>
      </c>
      <c r="K436" s="1">
        <v>823211</v>
      </c>
      <c r="L436" s="1">
        <v>823211</v>
      </c>
      <c r="M436" s="1">
        <v>887489.54082543333</v>
      </c>
      <c r="N436" s="1">
        <v>0</v>
      </c>
      <c r="O436" s="7">
        <v>0.42459647774775006</v>
      </c>
      <c r="P436" s="4">
        <v>1.0539153772593934</v>
      </c>
      <c r="Q436" s="1">
        <f>Scenario[[#This Row],[Electricity GHG 
kg CO2e]]+(Scenario[[#This Row],[Non-Electric GHG 
kg CO2e]]*(1-Q$3))+((Scenario[[#This Row],[Non-Electric Vehicle Miles]]*Q$3)*Scenario[[#This Row],[Typical kWh per Vehicle Mile]]*(Scenario[[#This Row],[eGRID Subregion Electricity Emissions Rate 
kg CO2 per kWh]]))</f>
        <v>757711.57240962831</v>
      </c>
      <c r="R436" s="1">
        <f>((Scenario[[#This Row],[Electricity GHG 
kg CO2e]])*(1-R$3))+(Scenario[[#This Row],[Non-Electric GHG 
kg CO2e]]*(1-Q$3))+(((Scenario[[#This Row],[Non-Electric Vehicle Miles]]*Q$3)*Scenario[[#This Row],[Typical kWh per Vehicle Mile]]*(Scenario[[#This Row],[eGRID Subregion Electricity Emissions Rate 
kg CO2 per kWh]]))*(1-R$3))</f>
        <v>734687.96821198997</v>
      </c>
      <c r="S4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744162.00072855037</v>
      </c>
      <c r="T436" s="1">
        <f>Scenario[[#This Row],[Transportation Efficiency Emissions Savings 
kg CO2e]]*(1+S$3)</f>
        <v>74692.663425607738</v>
      </c>
      <c r="U436" s="1">
        <f>Scenario[[#This Row],[Land Use Efficiency Emissions Savings 
kg CO2e]]*(1+S$3)</f>
        <v>372594.97962780326</v>
      </c>
    </row>
    <row r="437" spans="1:21" x14ac:dyDescent="0.25">
      <c r="A437" t="s">
        <v>547</v>
      </c>
      <c r="B437" t="s">
        <v>548</v>
      </c>
      <c r="C437" t="s">
        <v>87</v>
      </c>
      <c r="D437" t="s">
        <v>38</v>
      </c>
      <c r="E437" s="1">
        <v>4435567.7933734003</v>
      </c>
      <c r="F437" s="1">
        <v>822577.73105249985</v>
      </c>
      <c r="G437" s="1">
        <v>4103325.8005191726</v>
      </c>
      <c r="H437" s="1">
        <v>4915426</v>
      </c>
      <c r="I437" s="1">
        <v>33.285714285714285</v>
      </c>
      <c r="J437" s="2">
        <v>8.9505801631071358E-2</v>
      </c>
      <c r="K437" s="1">
        <v>1383466</v>
      </c>
      <c r="L437" s="1">
        <v>1383466</v>
      </c>
      <c r="M437" s="1">
        <v>4435567.7933734003</v>
      </c>
      <c r="N437" s="1">
        <v>0</v>
      </c>
      <c r="O437" s="7">
        <v>0.42459647774775006</v>
      </c>
      <c r="P437" s="4">
        <v>2.3391780324537761</v>
      </c>
      <c r="Q437" s="1">
        <f>Scenario[[#This Row],[Electricity GHG 
kg CO2e]]+(Scenario[[#This Row],[Non-Electric GHG 
kg CO2e]]*(1-Q$3))+((Scenario[[#This Row],[Non-Electric Vehicle Miles]]*Q$3)*Scenario[[#This Row],[Typical kWh per Vehicle Mile]]*(Scenario[[#This Row],[eGRID Subregion Electricity Emissions Rate 
kg CO2 per kWh]]))</f>
        <v>3670192.7886065263</v>
      </c>
      <c r="R437" s="1">
        <f>((Scenario[[#This Row],[Electricity GHG 
kg CO2e]])*(1-R$3))+(Scenario[[#This Row],[Non-Electric GHG 
kg CO2e]]*(1-Q$3))+(((Scenario[[#This Row],[Non-Electric Vehicle Miles]]*Q$3)*Scenario[[#This Row],[Typical kWh per Vehicle Mile]]*(Scenario[[#This Row],[eGRID Subregion Electricity Emissions Rate 
kg CO2 per kWh]]))*(1-R$3))</f>
        <v>3584313.5527124074</v>
      </c>
      <c r="S4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3775611.7113169753</v>
      </c>
      <c r="T437" s="1">
        <f>Scenario[[#This Row],[Transportation Efficiency Emissions Savings 
kg CO2e]]*(1+S$3)</f>
        <v>1028222.1638156248</v>
      </c>
      <c r="U437" s="1">
        <f>Scenario[[#This Row],[Land Use Efficiency Emissions Savings 
kg CO2e]]*(1+S$3)</f>
        <v>5129157.2506489661</v>
      </c>
    </row>
    <row r="438" spans="1:21" x14ac:dyDescent="0.25">
      <c r="A438" t="s">
        <v>183</v>
      </c>
      <c r="B438" t="s">
        <v>184</v>
      </c>
      <c r="C438" t="s">
        <v>87</v>
      </c>
      <c r="D438" t="s">
        <v>38</v>
      </c>
      <c r="E438" s="1">
        <v>30301390.209625468</v>
      </c>
      <c r="F438" s="1">
        <v>9452765.142651815</v>
      </c>
      <c r="G438" s="1">
        <v>48536425.389227077</v>
      </c>
      <c r="H438" s="1">
        <v>56486294</v>
      </c>
      <c r="I438" s="1">
        <v>36.04</v>
      </c>
      <c r="J438" s="2">
        <v>0.17146398197669951</v>
      </c>
      <c r="K438" s="1">
        <v>10528192</v>
      </c>
      <c r="L438" s="1">
        <v>10528192</v>
      </c>
      <c r="M438" s="1">
        <v>30301390.209625468</v>
      </c>
      <c r="N438" s="1">
        <v>0</v>
      </c>
      <c r="O438" s="7">
        <v>0.42459647774775006</v>
      </c>
      <c r="P438" s="4">
        <v>2.3391780324537761</v>
      </c>
      <c r="Q438" s="1">
        <f>Scenario[[#This Row],[Electricity GHG 
kg CO2e]]+(Scenario[[#This Row],[Non-Electric GHG 
kg CO2e]]*(1-Q$3))+((Scenario[[#This Row],[Non-Electric Vehicle Miles]]*Q$3)*Scenario[[#This Row],[Typical kWh per Vehicle Mile]]*(Scenario[[#This Row],[eGRID Subregion Electricity Emissions Rate 
kg CO2 per kWh]]))</f>
        <v>25340210.506104659</v>
      </c>
      <c r="R438" s="1">
        <f>((Scenario[[#This Row],[Electricity GHG 
kg CO2e]])*(1-R$3))+(Scenario[[#This Row],[Non-Electric GHG 
kg CO2e]]*(1-Q$3))+(((Scenario[[#This Row],[Non-Electric Vehicle Miles]]*Q$3)*Scenario[[#This Row],[Typical kWh per Vehicle Mile]]*(Scenario[[#This Row],[eGRID Subregion Electricity Emissions Rate 
kg CO2 per kWh]]))*(1-R$3))</f>
        <v>24686668.543883272</v>
      </c>
      <c r="S4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26524209.356330041</v>
      </c>
      <c r="T438" s="1">
        <f>Scenario[[#This Row],[Transportation Efficiency Emissions Savings 
kg CO2e]]*(1+S$3)</f>
        <v>11815956.428314768</v>
      </c>
      <c r="U438" s="1">
        <f>Scenario[[#This Row],[Land Use Efficiency Emissions Savings 
kg CO2e]]*(1+S$3)</f>
        <v>60670531.73653385</v>
      </c>
    </row>
    <row r="439" spans="1:21" x14ac:dyDescent="0.25">
      <c r="A439" t="s">
        <v>2014</v>
      </c>
      <c r="B439" t="s">
        <v>184</v>
      </c>
      <c r="C439" t="s">
        <v>87</v>
      </c>
      <c r="D439" t="s">
        <v>1730</v>
      </c>
      <c r="E439" s="1">
        <v>2984036.7961800005</v>
      </c>
      <c r="F439" s="1">
        <v>358035.63157847233</v>
      </c>
      <c r="G439" s="1">
        <v>1838379.5065830096</v>
      </c>
      <c r="H439" s="1">
        <v>2139491</v>
      </c>
      <c r="I439" s="1">
        <v>9</v>
      </c>
      <c r="J439" s="2" t="s">
        <v>552</v>
      </c>
      <c r="K439" s="96">
        <v>3639892</v>
      </c>
      <c r="L439" s="96">
        <v>3639892</v>
      </c>
      <c r="M439" s="1">
        <v>2984036.7961800005</v>
      </c>
      <c r="N439" s="1">
        <v>0</v>
      </c>
      <c r="O439" s="7">
        <v>0.42459647774775006</v>
      </c>
      <c r="P439" s="4">
        <v>1.0539153772593934</v>
      </c>
      <c r="Q439" s="95">
        <f>Scenario[[#This Row],[Electricity GHG 
kg CO2e]]+(Scenario[[#This Row],[Non-Electric GHG 
kg CO2e]]*(1-Q$3))+((Scenario[[#This Row],[Non-Electric Vehicle Miles]]*Q$3)*Scenario[[#This Row],[Typical kWh per Vehicle Mile]]*(Scenario[[#This Row],[eGRID Subregion Electricity Emissions Rate 
kg CO2 per kWh]]))</f>
        <v>2645230.2838345226</v>
      </c>
      <c r="R439" s="1">
        <f>((Scenario[[#This Row],[Electricity GHG 
kg CO2e]])*(1-R$3))+(Scenario[[#This Row],[Non-Electric GHG 
kg CO2e]]*(1-Q$3))+(((Scenario[[#This Row],[Non-Electric Vehicle Miles]]*Q$3)*Scenario[[#This Row],[Typical kWh per Vehicle Mile]]*(Scenario[[#This Row],[eGRID Subregion Electricity Emissions Rate 
kg CO2 per kWh]]))*(1-R$3))</f>
        <v>2543429.6121596419</v>
      </c>
      <c r="S4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2626485.2627172386</v>
      </c>
      <c r="T439" s="1">
        <f>Scenario[[#This Row],[Transportation Efficiency Emissions Savings 
kg CO2e]]*(1+S$3)</f>
        <v>447544.53947309044</v>
      </c>
      <c r="U439" s="1">
        <f>Scenario[[#This Row],[Land Use Efficiency Emissions Savings 
kg CO2e]]*(1+S$3)</f>
        <v>2297974.3832287621</v>
      </c>
    </row>
    <row r="440" spans="1:21" x14ac:dyDescent="0.25">
      <c r="A440" t="s">
        <v>289</v>
      </c>
      <c r="B440" t="s">
        <v>290</v>
      </c>
      <c r="C440" t="s">
        <v>87</v>
      </c>
      <c r="D440" t="s">
        <v>1730</v>
      </c>
      <c r="E440" s="1">
        <v>2408194.7501547332</v>
      </c>
      <c r="F440" s="1">
        <v>312492.20317904791</v>
      </c>
      <c r="G440" s="1">
        <v>1589296.7487746044</v>
      </c>
      <c r="H440" s="1">
        <v>1867340</v>
      </c>
      <c r="I440" s="1">
        <v>7.9375</v>
      </c>
      <c r="J440" s="2">
        <v>0.14958706851779402</v>
      </c>
      <c r="K440" s="1">
        <v>853348</v>
      </c>
      <c r="L440" s="1">
        <v>853348</v>
      </c>
      <c r="M440" s="1">
        <v>2408194.7501547332</v>
      </c>
      <c r="N440" s="1">
        <v>0</v>
      </c>
      <c r="O440" s="7">
        <v>0.42459647774775006</v>
      </c>
      <c r="P440" s="4">
        <v>1.0539153772593934</v>
      </c>
      <c r="Q440" s="1">
        <f>Scenario[[#This Row],[Electricity GHG 
kg CO2e]]+(Scenario[[#This Row],[Non-Electric GHG 
kg CO2e]]*(1-Q$3))+((Scenario[[#This Row],[Non-Electric Vehicle Miles]]*Q$3)*Scenario[[#This Row],[Typical kWh per Vehicle Mile]]*(Scenario[[#This Row],[eGRID Subregion Electricity Emissions Rate 
kg CO2 per kWh]]))</f>
        <v>1901611.9715742453</v>
      </c>
      <c r="R440" s="1">
        <f>((Scenario[[#This Row],[Electricity GHG 
kg CO2e]])*(1-R$3))+(Scenario[[#This Row],[Non-Electric GHG 
kg CO2e]]*(1-Q$3))+(((Scenario[[#This Row],[Non-Electric Vehicle Miles]]*Q$3)*Scenario[[#This Row],[Typical kWh per Vehicle Mile]]*(Scenario[[#This Row],[eGRID Subregion Electricity Emissions Rate 
kg CO2 per kWh]]))*(1-R$3))</f>
        <v>1877745.4943346963</v>
      </c>
      <c r="S4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2136578.8363397028</v>
      </c>
      <c r="T440" s="1">
        <f>Scenario[[#This Row],[Transportation Efficiency Emissions Savings 
kg CO2e]]*(1+S$3)</f>
        <v>390615.25397380989</v>
      </c>
      <c r="U440" s="1">
        <f>Scenario[[#This Row],[Land Use Efficiency Emissions Savings 
kg CO2e]]*(1+S$3)</f>
        <v>1986620.9359682556</v>
      </c>
    </row>
    <row r="441" spans="1:21" x14ac:dyDescent="0.25">
      <c r="A441" t="s">
        <v>289</v>
      </c>
      <c r="B441" t="s">
        <v>290</v>
      </c>
      <c r="C441" t="s">
        <v>87</v>
      </c>
      <c r="D441" t="s">
        <v>38</v>
      </c>
      <c r="E441" s="1">
        <v>8093210.7939287676</v>
      </c>
      <c r="F441" s="1">
        <v>1969274.0406714245</v>
      </c>
      <c r="G441" s="1">
        <v>10015484.541520132</v>
      </c>
      <c r="H441" s="1">
        <v>11767667</v>
      </c>
      <c r="I441" s="1">
        <v>26.866666666666667</v>
      </c>
      <c r="J441" s="2">
        <v>0.14278819213460808</v>
      </c>
      <c r="K441" s="1">
        <v>4258053</v>
      </c>
      <c r="L441" s="1">
        <v>4258053</v>
      </c>
      <c r="M441" s="1">
        <v>8093210.7939287676</v>
      </c>
      <c r="N441" s="1">
        <v>0</v>
      </c>
      <c r="O441" s="7">
        <v>0.42459647774775006</v>
      </c>
      <c r="P441" s="4">
        <v>2.3391780324537761</v>
      </c>
      <c r="Q441" s="1">
        <f>Scenario[[#This Row],[Electricity GHG 
kg CO2e]]+(Scenario[[#This Row],[Non-Electric GHG 
kg CO2e]]*(1-Q$3))+((Scenario[[#This Row],[Non-Electric Vehicle Miles]]*Q$3)*Scenario[[#This Row],[Typical kWh per Vehicle Mile]]*(Scenario[[#This Row],[eGRID Subregion Electricity Emissions Rate 
kg CO2 per kWh]]))</f>
        <v>7127189.8444354525</v>
      </c>
      <c r="R441" s="1">
        <f>((Scenario[[#This Row],[Electricity GHG 
kg CO2e]])*(1-R$3))+(Scenario[[#This Row],[Non-Electric GHG 
kg CO2e]]*(1-Q$3))+(((Scenario[[#This Row],[Non-Electric Vehicle Miles]]*Q$3)*Scenario[[#This Row],[Typical kWh per Vehicle Mile]]*(Scenario[[#This Row],[eGRID Subregion Electricity Emissions Rate 
kg CO2 per kWh]]))*(1-R$3))</f>
        <v>6862869.407188233</v>
      </c>
      <c r="S4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7215842.2230442511</v>
      </c>
      <c r="T441" s="1">
        <f>Scenario[[#This Row],[Transportation Efficiency Emissions Savings 
kg CO2e]]*(1+S$3)</f>
        <v>2461592.5508392807</v>
      </c>
      <c r="U441" s="1">
        <f>Scenario[[#This Row],[Land Use Efficiency Emissions Savings 
kg CO2e]]*(1+S$3)</f>
        <v>12519355.676900165</v>
      </c>
    </row>
    <row r="442" spans="1:21" x14ac:dyDescent="0.25">
      <c r="A442" t="s">
        <v>672</v>
      </c>
      <c r="B442" t="s">
        <v>673</v>
      </c>
      <c r="C442" t="s">
        <v>87</v>
      </c>
      <c r="D442" t="s">
        <v>38</v>
      </c>
      <c r="E442" s="1">
        <v>2348088.6292307</v>
      </c>
      <c r="F442" s="1">
        <v>529635.07518009108</v>
      </c>
      <c r="G442" s="1">
        <v>2714248.8488590117</v>
      </c>
      <c r="H442" s="1">
        <v>3164907</v>
      </c>
      <c r="I442" s="1">
        <v>28.153846153846153</v>
      </c>
      <c r="J442" s="2">
        <v>0.1614518558903488</v>
      </c>
      <c r="K442" s="1">
        <v>974621</v>
      </c>
      <c r="L442" s="1">
        <v>974621</v>
      </c>
      <c r="M442" s="1">
        <v>2348088.6292307</v>
      </c>
      <c r="N442" s="1">
        <v>0</v>
      </c>
      <c r="O442" s="7">
        <v>0.42459647774775006</v>
      </c>
      <c r="P442" s="4">
        <v>2.3391780324537761</v>
      </c>
      <c r="Q442" s="1">
        <f>Scenario[[#This Row],[Electricity GHG 
kg CO2e]]+(Scenario[[#This Row],[Non-Electric GHG 
kg CO2e]]*(1-Q$3))+((Scenario[[#This Row],[Non-Electric Vehicle Miles]]*Q$3)*Scenario[[#This Row],[Typical kWh per Vehicle Mile]]*(Scenario[[#This Row],[eGRID Subregion Electricity Emissions Rate 
kg CO2 per kWh]]))</f>
        <v>2003066.5117255561</v>
      </c>
      <c r="R442" s="1">
        <f>((Scenario[[#This Row],[Electricity GHG 
kg CO2e]])*(1-R$3))+(Scenario[[#This Row],[Non-Electric GHG 
kg CO2e]]*(1-Q$3))+(((Scenario[[#This Row],[Non-Electric Vehicle Miles]]*Q$3)*Scenario[[#This Row],[Typical kWh per Vehicle Mile]]*(Scenario[[#This Row],[eGRID Subregion Electricity Emissions Rate 
kg CO2 per kWh]]))*(1-R$3))</f>
        <v>1942566.5017749234</v>
      </c>
      <c r="S4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2054596.2486450975</v>
      </c>
      <c r="T442" s="1">
        <f>Scenario[[#This Row],[Transportation Efficiency Emissions Savings 
kg CO2e]]*(1+S$3)</f>
        <v>662043.84397511382</v>
      </c>
      <c r="U442" s="1">
        <f>Scenario[[#This Row],[Land Use Efficiency Emissions Savings 
kg CO2e]]*(1+S$3)</f>
        <v>3392811.0610737647</v>
      </c>
    </row>
    <row r="443" spans="1:21" x14ac:dyDescent="0.25">
      <c r="A443" t="s">
        <v>672</v>
      </c>
      <c r="B443" t="s">
        <v>673</v>
      </c>
      <c r="C443" t="s">
        <v>87</v>
      </c>
      <c r="D443" t="s">
        <v>1726</v>
      </c>
      <c r="E443" s="1">
        <v>43613127.959619001</v>
      </c>
      <c r="F443" s="1">
        <v>20234181.085033275</v>
      </c>
      <c r="G443" s="1">
        <v>103695176.71952106</v>
      </c>
      <c r="H443" s="1">
        <v>120912123</v>
      </c>
      <c r="I443" s="1">
        <v>93.955882352941174</v>
      </c>
      <c r="J443" s="2">
        <v>0.35674118924377979</v>
      </c>
      <c r="K443" s="1">
        <v>4938687</v>
      </c>
      <c r="L443" s="1">
        <v>4938687</v>
      </c>
      <c r="M443" s="1">
        <v>43613127.959619001</v>
      </c>
      <c r="N443" s="1">
        <v>0</v>
      </c>
      <c r="O443" s="7">
        <v>0.42459647774775006</v>
      </c>
      <c r="P443" s="4">
        <v>2.3391780324537761</v>
      </c>
      <c r="Q443" s="1">
        <f>Scenario[[#This Row],[Electricity GHG 
kg CO2e]]+(Scenario[[#This Row],[Non-Electric GHG 
kg CO2e]]*(1-Q$3))+((Scenario[[#This Row],[Non-Electric Vehicle Miles]]*Q$3)*Scenario[[#This Row],[Typical kWh per Vehicle Mile]]*(Scenario[[#This Row],[eGRID Subregion Electricity Emissions Rate 
kg CO2 per kWh]]))</f>
        <v>33936130.290052354</v>
      </c>
      <c r="R443" s="1">
        <f>((Scenario[[#This Row],[Electricity GHG 
kg CO2e]])*(1-R$3))+(Scenario[[#This Row],[Non-Electric GHG 
kg CO2e]]*(1-Q$3))+(((Scenario[[#This Row],[Non-Electric Vehicle Miles]]*Q$3)*Scenario[[#This Row],[Typical kWh per Vehicle Mile]]*(Scenario[[#This Row],[eGRID Subregion Electricity Emissions Rate 
kg CO2 per kWh]]))*(1-R$3))</f>
        <v>33629559.209967829</v>
      </c>
      <c r="S4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38011086.770858645</v>
      </c>
      <c r="T443" s="1">
        <f>Scenario[[#This Row],[Transportation Efficiency Emissions Savings 
kg CO2e]]*(1+S$3)</f>
        <v>25292726.356291592</v>
      </c>
      <c r="U443" s="1">
        <f>Scenario[[#This Row],[Land Use Efficiency Emissions Savings 
kg CO2e]]*(1+S$3)</f>
        <v>129618970.89940132</v>
      </c>
    </row>
    <row r="444" spans="1:21" x14ac:dyDescent="0.25">
      <c r="A444" t="s">
        <v>1426</v>
      </c>
      <c r="B444" t="s">
        <v>1427</v>
      </c>
      <c r="C444" t="s">
        <v>87</v>
      </c>
      <c r="D444" t="s">
        <v>1730</v>
      </c>
      <c r="E444" s="1">
        <v>1548737.7600679668</v>
      </c>
      <c r="F444" s="1">
        <v>365871.065572555</v>
      </c>
      <c r="G444" s="1">
        <v>1897522.7217204333</v>
      </c>
      <c r="H444" s="1">
        <v>2186312.71</v>
      </c>
      <c r="I444" s="1">
        <v>12.820512820512821</v>
      </c>
      <c r="J444" s="2">
        <v>0.18478965220632695</v>
      </c>
      <c r="K444" s="1">
        <v>1096499</v>
      </c>
      <c r="L444" s="1">
        <v>1096499</v>
      </c>
      <c r="M444" s="1">
        <v>1548737.7600679668</v>
      </c>
      <c r="N444" s="1">
        <v>0</v>
      </c>
      <c r="O444" s="7">
        <v>0.42459647774775006</v>
      </c>
      <c r="P444" s="4">
        <v>1.0539153772593934</v>
      </c>
      <c r="Q444" s="1">
        <f>Scenario[[#This Row],[Electricity GHG 
kg CO2e]]+(Scenario[[#This Row],[Non-Electric GHG 
kg CO2e]]*(1-Q$3))+((Scenario[[#This Row],[Non-Electric Vehicle Miles]]*Q$3)*Scenario[[#This Row],[Typical kWh per Vehicle Mile]]*(Scenario[[#This Row],[eGRID Subregion Electricity Emissions Rate 
kg CO2 per kWh]]))</f>
        <v>1284221.0636992315</v>
      </c>
      <c r="R444" s="1">
        <f>((Scenario[[#This Row],[Electricity GHG 
kg CO2e]])*(1-R$3))+(Scenario[[#This Row],[Non-Electric GHG 
kg CO2e]]*(1-Q$3))+(((Scenario[[#This Row],[Non-Electric Vehicle Miles]]*Q$3)*Scenario[[#This Row],[Typical kWh per Vehicle Mile]]*(Scenario[[#This Row],[eGRID Subregion Electricity Emissions Rate 
kg CO2 per kWh]]))*(1-R$3))</f>
        <v>1253554.1277871674</v>
      </c>
      <c r="S4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1351033.2787648772</v>
      </c>
      <c r="T444" s="1">
        <f>Scenario[[#This Row],[Transportation Efficiency Emissions Savings 
kg CO2e]]*(1+S$3)</f>
        <v>457338.83196569374</v>
      </c>
      <c r="U444" s="1">
        <f>Scenario[[#This Row],[Land Use Efficiency Emissions Savings 
kg CO2e]]*(1+S$3)</f>
        <v>2371903.4021505415</v>
      </c>
    </row>
    <row r="445" spans="1:21" x14ac:dyDescent="0.25">
      <c r="A445" t="s">
        <v>1446</v>
      </c>
      <c r="B445" t="s">
        <v>240</v>
      </c>
      <c r="C445" t="s">
        <v>87</v>
      </c>
      <c r="D445" t="s">
        <v>1730</v>
      </c>
      <c r="E445" s="1">
        <v>1102428.3180158332</v>
      </c>
      <c r="F445" s="1">
        <v>1220061.0393231553</v>
      </c>
      <c r="G445" s="1">
        <v>6084469.8180451151</v>
      </c>
      <c r="H445" s="1">
        <v>7290642</v>
      </c>
      <c r="I445" s="1">
        <v>7.6907216494845363</v>
      </c>
      <c r="J445" s="2">
        <v>0.55285570878263801</v>
      </c>
      <c r="K445" s="1">
        <v>1544593</v>
      </c>
      <c r="L445" s="1">
        <v>1544593</v>
      </c>
      <c r="M445" s="1">
        <v>1102428.3180158332</v>
      </c>
      <c r="N445" s="1">
        <v>0</v>
      </c>
      <c r="O445" s="7">
        <v>0.42459647774775006</v>
      </c>
      <c r="P445" s="4">
        <v>1.0539153772593934</v>
      </c>
      <c r="Q445" s="1">
        <f>Scenario[[#This Row],[Electricity GHG 
kg CO2e]]+(Scenario[[#This Row],[Non-Electric GHG 
kg CO2e]]*(1-Q$3))+((Scenario[[#This Row],[Non-Electric Vehicle Miles]]*Q$3)*Scenario[[#This Row],[Typical kWh per Vehicle Mile]]*(Scenario[[#This Row],[eGRID Subregion Electricity Emissions Rate 
kg CO2 per kWh]]))</f>
        <v>999618.23893311666</v>
      </c>
      <c r="R445" s="1">
        <f>((Scenario[[#This Row],[Electricity GHG 
kg CO2e]])*(1-R$3))+(Scenario[[#This Row],[Non-Electric GHG 
kg CO2e]]*(1-Q$3))+(((Scenario[[#This Row],[Non-Electric Vehicle Miles]]*Q$3)*Scenario[[#This Row],[Typical kWh per Vehicle Mile]]*(Scenario[[#This Row],[eGRID Subregion Electricity Emissions Rate 
kg CO2 per kWh]]))*(1-R$3))</f>
        <v>956418.9888278062</v>
      </c>
      <c r="S4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1249915.4114084523</v>
      </c>
      <c r="T445" s="1">
        <f>Scenario[[#This Row],[Transportation Efficiency Emissions Savings 
kg CO2e]]*(1+S$3)</f>
        <v>1525076.299153944</v>
      </c>
      <c r="U445" s="1">
        <f>Scenario[[#This Row],[Land Use Efficiency Emissions Savings 
kg CO2e]]*(1+S$3)</f>
        <v>7605587.2725563943</v>
      </c>
    </row>
    <row r="446" spans="1:21" x14ac:dyDescent="0.25">
      <c r="A446" t="s">
        <v>1185</v>
      </c>
      <c r="B446" t="s">
        <v>184</v>
      </c>
      <c r="C446" t="s">
        <v>87</v>
      </c>
      <c r="D446" t="s">
        <v>38</v>
      </c>
      <c r="E446" s="1">
        <v>115292.8419462</v>
      </c>
      <c r="F446" s="1">
        <v>9275.831037738948</v>
      </c>
      <c r="G446" s="1">
        <v>46144.528584046951</v>
      </c>
      <c r="H446" s="1">
        <v>55429</v>
      </c>
      <c r="I446" s="1">
        <v>26.857142857142858</v>
      </c>
      <c r="J446" s="2">
        <v>4.8866925810504599E-2</v>
      </c>
      <c r="K446" s="1">
        <v>53068</v>
      </c>
      <c r="L446" s="1">
        <v>53068</v>
      </c>
      <c r="M446" s="1">
        <v>115292.8419462</v>
      </c>
      <c r="N446" s="1">
        <v>0</v>
      </c>
      <c r="O446" s="7">
        <v>0.42459647774775006</v>
      </c>
      <c r="P446" s="4">
        <v>2.3391780324537761</v>
      </c>
      <c r="Q446" s="1">
        <f>Scenario[[#This Row],[Electricity GHG 
kg CO2e]]+(Scenario[[#This Row],[Non-Electric GHG 
kg CO2e]]*(1-Q$3))+((Scenario[[#This Row],[Non-Electric Vehicle Miles]]*Q$3)*Scenario[[#This Row],[Typical kWh per Vehicle Mile]]*(Scenario[[#This Row],[eGRID Subregion Electricity Emissions Rate 
kg CO2 per kWh]]))</f>
        <v>99646.505457071296</v>
      </c>
      <c r="R446" s="1">
        <f>((Scenario[[#This Row],[Electricity GHG 
kg CO2e]])*(1-R$3))+(Scenario[[#This Row],[Non-Electric GHG 
kg CO2e]]*(1-Q$3))+(((Scenario[[#This Row],[Non-Electric Vehicle Miles]]*Q$3)*Scenario[[#This Row],[Typical kWh per Vehicle Mile]]*(Scenario[[#This Row],[eGRID Subregion Electricity Emissions Rate 
kg CO2 per kWh]]))*(1-R$3))</f>
        <v>96352.286957715973</v>
      </c>
      <c r="S4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98225.885523970122</v>
      </c>
      <c r="T446" s="1">
        <f>Scenario[[#This Row],[Transportation Efficiency Emissions Savings 
kg CO2e]]*(1+S$3)</f>
        <v>11594.788797173685</v>
      </c>
      <c r="U446" s="1">
        <f>Scenario[[#This Row],[Land Use Efficiency Emissions Savings 
kg CO2e]]*(1+S$3)</f>
        <v>57680.660730058691</v>
      </c>
    </row>
    <row r="447" spans="1:21" x14ac:dyDescent="0.25">
      <c r="A447" t="s">
        <v>1512</v>
      </c>
      <c r="B447" t="s">
        <v>1513</v>
      </c>
      <c r="C447" t="s">
        <v>87</v>
      </c>
      <c r="D447" t="s">
        <v>1730</v>
      </c>
      <c r="E447" s="1">
        <v>644058.48552500003</v>
      </c>
      <c r="F447" s="1">
        <v>126534.98337853441</v>
      </c>
      <c r="G447" s="1">
        <v>629569.59724149667</v>
      </c>
      <c r="H447" s="1">
        <v>756127.14</v>
      </c>
      <c r="I447" s="1">
        <v>19.555555555555557</v>
      </c>
      <c r="J447" s="2">
        <v>0.16848707066789681</v>
      </c>
      <c r="K447" s="1">
        <v>237078</v>
      </c>
      <c r="L447" s="1">
        <v>237078</v>
      </c>
      <c r="M447" s="1">
        <v>644058.48552500003</v>
      </c>
      <c r="N447" s="1">
        <v>0</v>
      </c>
      <c r="O447" s="7">
        <v>0.42459647774775006</v>
      </c>
      <c r="P447" s="4">
        <v>1.0539153772593934</v>
      </c>
      <c r="Q447" s="1">
        <f>Scenario[[#This Row],[Electricity GHG 
kg CO2e]]+(Scenario[[#This Row],[Non-Electric GHG 
kg CO2e]]*(1-Q$3))+((Scenario[[#This Row],[Non-Electric Vehicle Miles]]*Q$3)*Scenario[[#This Row],[Typical kWh per Vehicle Mile]]*(Scenario[[#This Row],[eGRID Subregion Electricity Emissions Rate 
kg CO2 per kWh]]))</f>
        <v>509566.29902845249</v>
      </c>
      <c r="R447" s="1">
        <f>((Scenario[[#This Row],[Electricity GHG 
kg CO2e]])*(1-R$3))+(Scenario[[#This Row],[Non-Electric GHG 
kg CO2e]]*(1-Q$3))+(((Scenario[[#This Row],[Non-Electric Vehicle Miles]]*Q$3)*Scenario[[#This Row],[Typical kWh per Vehicle Mile]]*(Scenario[[#This Row],[eGRID Subregion Electricity Emissions Rate 
kg CO2 per kWh]]))*(1-R$3))</f>
        <v>502935.69030727691</v>
      </c>
      <c r="S4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543948.15539888304</v>
      </c>
      <c r="T447" s="1">
        <f>Scenario[[#This Row],[Transportation Efficiency Emissions Savings 
kg CO2e]]*(1+S$3)</f>
        <v>158168.72922316802</v>
      </c>
      <c r="U447" s="1">
        <f>Scenario[[#This Row],[Land Use Efficiency Emissions Savings 
kg CO2e]]*(1+S$3)</f>
        <v>786961.99655187083</v>
      </c>
    </row>
    <row r="448" spans="1:21" x14ac:dyDescent="0.25">
      <c r="A448" t="s">
        <v>1490</v>
      </c>
      <c r="B448" t="s">
        <v>1491</v>
      </c>
      <c r="C448" t="s">
        <v>87</v>
      </c>
      <c r="D448" t="s">
        <v>1730</v>
      </c>
      <c r="E448" s="1">
        <v>56661.061507100007</v>
      </c>
      <c r="F448" s="1">
        <v>7618.1701307984258</v>
      </c>
      <c r="G448" s="1">
        <v>37897.432031345845</v>
      </c>
      <c r="H448" s="1">
        <v>45523.42</v>
      </c>
      <c r="I448" s="1">
        <v>20</v>
      </c>
      <c r="J448" s="2">
        <v>0.12438092896174863</v>
      </c>
      <c r="K448" s="1">
        <v>19651</v>
      </c>
      <c r="L448" s="1">
        <v>19651</v>
      </c>
      <c r="M448" s="1">
        <v>56661.061507100007</v>
      </c>
      <c r="N448" s="1">
        <v>0</v>
      </c>
      <c r="O448" s="7">
        <v>0.42459647774775006</v>
      </c>
      <c r="P448" s="4">
        <v>1.0539153772593934</v>
      </c>
      <c r="Q448" s="1">
        <f>Scenario[[#This Row],[Electricity GHG 
kg CO2e]]+(Scenario[[#This Row],[Non-Electric GHG 
kg CO2e]]*(1-Q$3))+((Scenario[[#This Row],[Non-Electric Vehicle Miles]]*Q$3)*Scenario[[#This Row],[Typical kWh per Vehicle Mile]]*(Scenario[[#This Row],[eGRID Subregion Electricity Emissions Rate 
kg CO2 per kWh]]))</f>
        <v>44694.196521416918</v>
      </c>
      <c r="R448" s="1">
        <f>((Scenario[[#This Row],[Electricity GHG 
kg CO2e]])*(1-R$3))+(Scenario[[#This Row],[Non-Electric GHG 
kg CO2e]]*(1-Q$3))+(((Scenario[[#This Row],[Non-Electric Vehicle Miles]]*Q$3)*Scenario[[#This Row],[Typical kWh per Vehicle Mile]]*(Scenario[[#This Row],[eGRID Subregion Electricity Emissions Rate 
kg CO2 per kWh]]))*(1-R$3))</f>
        <v>44144.596423643939</v>
      </c>
      <c r="S4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46701.225861998275</v>
      </c>
      <c r="T448" s="1">
        <f>Scenario[[#This Row],[Transportation Efficiency Emissions Savings 
kg CO2e]]*(1+S$3)</f>
        <v>9522.7126634980323</v>
      </c>
      <c r="U448" s="1">
        <f>Scenario[[#This Row],[Land Use Efficiency Emissions Savings 
kg CO2e]]*(1+S$3)</f>
        <v>47371.790039182306</v>
      </c>
    </row>
    <row r="449" spans="1:21" x14ac:dyDescent="0.25">
      <c r="A449" t="s">
        <v>1508</v>
      </c>
      <c r="B449" t="s">
        <v>1509</v>
      </c>
      <c r="C449" t="s">
        <v>87</v>
      </c>
      <c r="D449" t="s">
        <v>1730</v>
      </c>
      <c r="E449" s="1">
        <v>115198.7891311</v>
      </c>
      <c r="F449" s="1">
        <v>25232.563105994028</v>
      </c>
      <c r="G449" s="1">
        <v>125525.3519267065</v>
      </c>
      <c r="H449" s="1">
        <v>150780.64000000001</v>
      </c>
      <c r="I449" s="1">
        <v>20</v>
      </c>
      <c r="J449" s="2">
        <v>0.17045835217509273</v>
      </c>
      <c r="K449" s="1">
        <v>39951</v>
      </c>
      <c r="L449" s="1">
        <v>39951</v>
      </c>
      <c r="M449" s="1">
        <v>115198.7891311</v>
      </c>
      <c r="N449" s="1">
        <v>0</v>
      </c>
      <c r="O449" s="7">
        <v>0.42459647774775006</v>
      </c>
      <c r="P449" s="4">
        <v>1.0539153772593934</v>
      </c>
      <c r="Q449" s="1">
        <f>Scenario[[#This Row],[Electricity GHG 
kg CO2e]]+(Scenario[[#This Row],[Non-Electric GHG 
kg CO2e]]*(1-Q$3))+((Scenario[[#This Row],[Non-Electric Vehicle Miles]]*Q$3)*Scenario[[#This Row],[Typical kWh per Vehicle Mile]]*(Scenario[[#This Row],[eGRID Subregion Electricity Emissions Rate 
kg CO2 per kWh]]))</f>
        <v>90868.497681336696</v>
      </c>
      <c r="R449" s="1">
        <f>((Scenario[[#This Row],[Electricity GHG 
kg CO2e]])*(1-R$3))+(Scenario[[#This Row],[Non-Electric GHG 
kg CO2e]]*(1-Q$3))+(((Scenario[[#This Row],[Non-Electric Vehicle Miles]]*Q$3)*Scenario[[#This Row],[Typical kWh per Vehicle Mile]]*(Scenario[[#This Row],[eGRID Subregion Electricity Emissions Rate 
kg CO2 per kWh]]))*(1-R$3))</f>
        <v>89751.146223083779</v>
      </c>
      <c r="S4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98219.47947397246</v>
      </c>
      <c r="T449" s="1">
        <f>Scenario[[#This Row],[Transportation Efficiency Emissions Savings 
kg CO2e]]*(1+S$3)</f>
        <v>31540.703882492533</v>
      </c>
      <c r="U449" s="1">
        <f>Scenario[[#This Row],[Land Use Efficiency Emissions Savings 
kg CO2e]]*(1+S$3)</f>
        <v>156906.68990838312</v>
      </c>
    </row>
    <row r="450" spans="1:21" x14ac:dyDescent="0.25">
      <c r="A450" t="s">
        <v>616</v>
      </c>
      <c r="B450" t="s">
        <v>617</v>
      </c>
      <c r="C450" t="s">
        <v>81</v>
      </c>
      <c r="D450" t="s">
        <v>1730</v>
      </c>
      <c r="E450" s="1">
        <v>154456.83430406667</v>
      </c>
      <c r="F450" s="1">
        <v>5987.1440407942846</v>
      </c>
      <c r="G450" s="1">
        <v>31551.443680096549</v>
      </c>
      <c r="H450" s="1">
        <v>35777</v>
      </c>
      <c r="I450" s="1">
        <v>12.75</v>
      </c>
      <c r="J450" s="2">
        <v>4.5177814166351762E-2</v>
      </c>
      <c r="K450" s="1">
        <v>56588</v>
      </c>
      <c r="L450" s="1">
        <v>56588</v>
      </c>
      <c r="M450" s="1">
        <v>154456.83430406667</v>
      </c>
      <c r="N450" s="1">
        <v>0</v>
      </c>
      <c r="O450" s="7">
        <v>0.46873146894112006</v>
      </c>
      <c r="P450" s="4">
        <v>1.0539153772593934</v>
      </c>
      <c r="Q450" s="1">
        <f>Scenario[[#This Row],[Electricity GHG 
kg CO2e]]+(Scenario[[#This Row],[Non-Electric GHG 
kg CO2e]]*(1-Q$3))+((Scenario[[#This Row],[Non-Electric Vehicle Miles]]*Q$3)*Scenario[[#This Row],[Typical kWh per Vehicle Mile]]*(Scenario[[#This Row],[eGRID Subregion Electricity Emissions Rate 
kg CO2 per kWh]]))</f>
        <v>122831.29045449362</v>
      </c>
      <c r="R450" s="1">
        <f>((Scenario[[#This Row],[Electricity GHG 
kg CO2e]])*(1-R$3))+(Scenario[[#This Row],[Non-Electric GHG 
kg CO2e]]*(1-Q$3))+(((Scenario[[#This Row],[Non-Electric Vehicle Miles]]*Q$3)*Scenario[[#This Row],[Typical kWh per Vehicle Mile]]*(Scenario[[#This Row],[eGRID Subregion Electricity Emissions Rate 
kg CO2 per kWh]]))*(1-R$3))</f>
        <v>121084.12427288272</v>
      </c>
      <c r="S4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124086.23427064496</v>
      </c>
      <c r="T450" s="1">
        <f>Scenario[[#This Row],[Transportation Efficiency Emissions Savings 
kg CO2e]]*(1+S$3)</f>
        <v>7483.9300509928562</v>
      </c>
      <c r="U450" s="1">
        <f>Scenario[[#This Row],[Land Use Efficiency Emissions Savings 
kg CO2e]]*(1+S$3)</f>
        <v>39439.304600120682</v>
      </c>
    </row>
    <row r="451" spans="1:21" x14ac:dyDescent="0.25">
      <c r="A451" t="s">
        <v>616</v>
      </c>
      <c r="B451" t="s">
        <v>617</v>
      </c>
      <c r="C451" t="s">
        <v>81</v>
      </c>
      <c r="D451" t="s">
        <v>38</v>
      </c>
      <c r="E451" s="1">
        <v>3285982.9703592695</v>
      </c>
      <c r="F451" s="1">
        <v>936235.73766240629</v>
      </c>
      <c r="G451" s="1">
        <v>4933836.3912537806</v>
      </c>
      <c r="H451" s="1">
        <v>5594605</v>
      </c>
      <c r="I451" s="1">
        <v>36.121212121212125</v>
      </c>
      <c r="J451" s="2">
        <v>0.14933073800966201</v>
      </c>
      <c r="K451" s="1">
        <v>1123514</v>
      </c>
      <c r="L451" s="1">
        <v>1123514</v>
      </c>
      <c r="M451" s="1">
        <v>3285982.9703592695</v>
      </c>
      <c r="N451" s="1">
        <v>0</v>
      </c>
      <c r="O451" s="7">
        <v>0.46873146894112006</v>
      </c>
      <c r="P451" s="4">
        <v>2.3391780324537761</v>
      </c>
      <c r="Q451" s="1">
        <f>Scenario[[#This Row],[Electricity GHG 
kg CO2e]]+(Scenario[[#This Row],[Non-Electric GHG 
kg CO2e]]*(1-Q$3))+((Scenario[[#This Row],[Non-Electric Vehicle Miles]]*Q$3)*Scenario[[#This Row],[Typical kWh per Vehicle Mile]]*(Scenario[[#This Row],[eGRID Subregion Electricity Emissions Rate 
kg CO2 per kWh]]))</f>
        <v>2772455.4353672741</v>
      </c>
      <c r="R451" s="1">
        <f>((Scenario[[#This Row],[Electricity GHG 
kg CO2e]])*(1-R$3))+(Scenario[[#This Row],[Non-Electric GHG 
kg CO2e]]*(1-Q$3))+(((Scenario[[#This Row],[Non-Electric Vehicle Miles]]*Q$3)*Scenario[[#This Row],[Typical kWh per Vehicle Mile]]*(Scenario[[#This Row],[eGRID Subregion Electricity Emissions Rate 
kg CO2 per kWh]]))*(1-R$3))</f>
        <v>2695463.3834678186</v>
      </c>
      <c r="S4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2881257.5465186988</v>
      </c>
      <c r="T451" s="1">
        <f>Scenario[[#This Row],[Transportation Efficiency Emissions Savings 
kg CO2e]]*(1+S$3)</f>
        <v>1170294.6720780078</v>
      </c>
      <c r="U451" s="1">
        <f>Scenario[[#This Row],[Land Use Efficiency Emissions Savings 
kg CO2e]]*(1+S$3)</f>
        <v>6167295.4890672257</v>
      </c>
    </row>
    <row r="452" spans="1:21" x14ac:dyDescent="0.25">
      <c r="A452" t="s">
        <v>820</v>
      </c>
      <c r="B452" t="s">
        <v>821</v>
      </c>
      <c r="C452" t="s">
        <v>81</v>
      </c>
      <c r="D452" t="s">
        <v>1730</v>
      </c>
      <c r="E452" s="1">
        <v>347719.2788806</v>
      </c>
      <c r="F452" s="1">
        <v>27199.610271137848</v>
      </c>
      <c r="G452" s="1">
        <v>136476.33365817921</v>
      </c>
      <c r="H452" s="1">
        <v>162535</v>
      </c>
      <c r="I452" s="1">
        <v>12</v>
      </c>
      <c r="J452" s="2">
        <v>6.593348196610653E-2</v>
      </c>
      <c r="K452" s="1">
        <v>230534</v>
      </c>
      <c r="L452" s="1">
        <v>230534</v>
      </c>
      <c r="M452" s="1">
        <v>347719.2788806</v>
      </c>
      <c r="N452" s="1">
        <v>0</v>
      </c>
      <c r="O452" s="7">
        <v>0.46873146894112006</v>
      </c>
      <c r="P452" s="4">
        <v>1.0539153772593934</v>
      </c>
      <c r="Q452" s="1">
        <f>Scenario[[#This Row],[Electricity GHG 
kg CO2e]]+(Scenario[[#This Row],[Non-Electric GHG 
kg CO2e]]*(1-Q$3))+((Scenario[[#This Row],[Non-Electric Vehicle Miles]]*Q$3)*Scenario[[#This Row],[Typical kWh per Vehicle Mile]]*(Scenario[[#This Row],[eGRID Subregion Electricity Emissions Rate 
kg CO2 per kWh]]))</f>
        <v>289260.59851942991</v>
      </c>
      <c r="R452" s="1">
        <f>((Scenario[[#This Row],[Electricity GHG 
kg CO2e]])*(1-R$3))+(Scenario[[#This Row],[Non-Electric GHG 
kg CO2e]]*(1-Q$3))+(((Scenario[[#This Row],[Non-Electric Vehicle Miles]]*Q$3)*Scenario[[#This Row],[Typical kWh per Vehicle Mile]]*(Scenario[[#This Row],[eGRID Subregion Electricity Emissions Rate 
kg CO2 per kWh]]))*(1-R$3))</f>
        <v>282142.81367968488</v>
      </c>
      <c r="S4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290431.19381403737</v>
      </c>
      <c r="T452" s="1">
        <f>Scenario[[#This Row],[Transportation Efficiency Emissions Savings 
kg CO2e]]*(1+S$3)</f>
        <v>33999.51283892231</v>
      </c>
      <c r="U452" s="1">
        <f>Scenario[[#This Row],[Land Use Efficiency Emissions Savings 
kg CO2e]]*(1+S$3)</f>
        <v>170595.41707272403</v>
      </c>
    </row>
    <row r="453" spans="1:21" x14ac:dyDescent="0.25">
      <c r="A453" t="s">
        <v>820</v>
      </c>
      <c r="B453" t="s">
        <v>821</v>
      </c>
      <c r="C453" t="s">
        <v>81</v>
      </c>
      <c r="D453" t="s">
        <v>38</v>
      </c>
      <c r="E453" s="1">
        <v>1789746.7255743002</v>
      </c>
      <c r="F453" s="1">
        <v>395261.95516677568</v>
      </c>
      <c r="G453" s="1">
        <v>1983260.1253469544</v>
      </c>
      <c r="H453" s="1">
        <v>2361942</v>
      </c>
      <c r="I453" s="1">
        <v>29.789473684210527</v>
      </c>
      <c r="J453" s="2">
        <v>0.14530464726354628</v>
      </c>
      <c r="K453" s="1">
        <v>575843</v>
      </c>
      <c r="L453" s="1">
        <v>575843</v>
      </c>
      <c r="M453" s="1">
        <v>1789746.7255743002</v>
      </c>
      <c r="N453" s="1">
        <v>0</v>
      </c>
      <c r="O453" s="7">
        <v>0.46873146894112006</v>
      </c>
      <c r="P453" s="4">
        <v>2.3391780324537761</v>
      </c>
      <c r="Q453" s="1">
        <f>Scenario[[#This Row],[Electricity GHG 
kg CO2e]]+(Scenario[[#This Row],[Non-Electric GHG 
kg CO2e]]*(1-Q$3))+((Scenario[[#This Row],[Non-Electric Vehicle Miles]]*Q$3)*Scenario[[#This Row],[Typical kWh per Vehicle Mile]]*(Scenario[[#This Row],[eGRID Subregion Electricity Emissions Rate 
kg CO2 per kWh]]))</f>
        <v>1500155.2838197085</v>
      </c>
      <c r="R453" s="1">
        <f>((Scenario[[#This Row],[Electricity GHG 
kg CO2e]])*(1-R$3))+(Scenario[[#This Row],[Non-Electric GHG 
kg CO2e]]*(1-Q$3))+(((Scenario[[#This Row],[Non-Electric Vehicle Miles]]*Q$3)*Scenario[[#This Row],[Typical kWh per Vehicle Mile]]*(Scenario[[#This Row],[eGRID Subregion Electricity Emissions Rate 
kg CO2 per kWh]]))*(1-R$3))</f>
        <v>1460693.9739099627</v>
      </c>
      <c r="S4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1561255.4289618768</v>
      </c>
      <c r="T453" s="1">
        <f>Scenario[[#This Row],[Transportation Efficiency Emissions Savings 
kg CO2e]]*(1+S$3)</f>
        <v>494077.44395846961</v>
      </c>
      <c r="U453" s="1">
        <f>Scenario[[#This Row],[Land Use Efficiency Emissions Savings 
kg CO2e]]*(1+S$3)</f>
        <v>2479075.1566836932</v>
      </c>
    </row>
    <row r="454" spans="1:21" x14ac:dyDescent="0.25">
      <c r="A454" t="s">
        <v>1487</v>
      </c>
      <c r="B454" t="s">
        <v>1488</v>
      </c>
      <c r="C454" t="s">
        <v>81</v>
      </c>
      <c r="D454" t="s">
        <v>1730</v>
      </c>
      <c r="E454" s="1">
        <v>158958.92680333334</v>
      </c>
      <c r="F454" s="1">
        <v>55320.206859899619</v>
      </c>
      <c r="G454" s="1">
        <v>275220.08796626853</v>
      </c>
      <c r="H454" s="1">
        <v>330573.48</v>
      </c>
      <c r="I454" s="1">
        <v>11.555555555555555</v>
      </c>
      <c r="J454" s="2">
        <v>0.25780257362268971</v>
      </c>
      <c r="K454" s="1">
        <v>118468</v>
      </c>
      <c r="L454" s="1">
        <v>118468</v>
      </c>
      <c r="M454" s="1">
        <v>158958.92680333334</v>
      </c>
      <c r="N454" s="1">
        <v>0</v>
      </c>
      <c r="O454" s="7">
        <v>0.46873146894112006</v>
      </c>
      <c r="P454" s="4">
        <v>1.0539153772593934</v>
      </c>
      <c r="Q454" s="1">
        <f>Scenario[[#This Row],[Electricity GHG 
kg CO2e]]+(Scenario[[#This Row],[Non-Electric GHG 
kg CO2e]]*(1-Q$3))+((Scenario[[#This Row],[Non-Electric Vehicle Miles]]*Q$3)*Scenario[[#This Row],[Typical kWh per Vehicle Mile]]*(Scenario[[#This Row],[eGRID Subregion Electricity Emissions Rate 
kg CO2 per kWh]]))</f>
        <v>133850.09092515361</v>
      </c>
      <c r="R454" s="1">
        <f>((Scenario[[#This Row],[Electricity GHG 
kg CO2e]])*(1-R$3))+(Scenario[[#This Row],[Non-Electric GHG 
kg CO2e]]*(1-Q$3))+(((Scenario[[#This Row],[Non-Electric Vehicle Miles]]*Q$3)*Scenario[[#This Row],[Typical kWh per Vehicle Mile]]*(Scenario[[#This Row],[eGRID Subregion Electricity Emissions Rate 
kg CO2 per kWh]]))*(1-R$3))</f>
        <v>130192.36696949022</v>
      </c>
      <c r="S4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145911.6107886128</v>
      </c>
      <c r="T454" s="1">
        <f>Scenario[[#This Row],[Transportation Efficiency Emissions Savings 
kg CO2e]]*(1+S$3)</f>
        <v>69150.258574874519</v>
      </c>
      <c r="U454" s="1">
        <f>Scenario[[#This Row],[Land Use Efficiency Emissions Savings 
kg CO2e]]*(1+S$3)</f>
        <v>344025.10995783564</v>
      </c>
    </row>
    <row r="455" spans="1:21" x14ac:dyDescent="0.25">
      <c r="A455" t="s">
        <v>418</v>
      </c>
      <c r="B455" t="s">
        <v>419</v>
      </c>
      <c r="C455" t="s">
        <v>81</v>
      </c>
      <c r="D455" t="s">
        <v>1727</v>
      </c>
      <c r="E455" s="1">
        <v>504160.6790374</v>
      </c>
      <c r="F455" s="1">
        <v>54294.963876333481</v>
      </c>
      <c r="G455" s="1">
        <v>282542.497899868</v>
      </c>
      <c r="H455" s="1">
        <v>324447</v>
      </c>
      <c r="I455" s="1">
        <v>104.5</v>
      </c>
      <c r="J455" s="2">
        <v>0.19736545552483911</v>
      </c>
      <c r="K455" s="1">
        <v>15731</v>
      </c>
      <c r="L455" s="1">
        <v>15731</v>
      </c>
      <c r="M455" s="1">
        <v>504160.6790374</v>
      </c>
      <c r="N455" s="1">
        <v>0</v>
      </c>
      <c r="O455" s="7">
        <v>0.46873146894112006</v>
      </c>
      <c r="P455" s="4">
        <v>95.90629933060481</v>
      </c>
      <c r="Q455" s="1">
        <f>Scenario[[#This Row],[Electricity GHG 
kg CO2e]]+(Scenario[[#This Row],[Non-Electric GHG 
kg CO2e]]*(1-Q$3))+((Scenario[[#This Row],[Non-Electric Vehicle Miles]]*Q$3)*Scenario[[#This Row],[Typical kWh per Vehicle Mile]]*(Scenario[[#This Row],[eGRID Subregion Electricity Emissions Rate 
kg CO2 per kWh]]))</f>
        <v>554914.53482875507</v>
      </c>
      <c r="R455" s="1">
        <f>((Scenario[[#This Row],[Electricity GHG 
kg CO2e]])*(1-R$3))+(Scenario[[#This Row],[Non-Electric GHG 
kg CO2e]]*(1-Q$3))+(((Scenario[[#This Row],[Non-Electric Vehicle Miles]]*Q$3)*Scenario[[#This Row],[Typical kWh per Vehicle Mile]]*(Scenario[[#This Row],[eGRID Subregion Electricity Emissions Rate 
kg CO2 per kWh]]))*(1-R$3))</f>
        <v>510716.02844107879</v>
      </c>
      <c r="S4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561114.87923963391</v>
      </c>
      <c r="T455" s="1">
        <f>Scenario[[#This Row],[Transportation Efficiency Emissions Savings 
kg CO2e]]*(1+S$3)</f>
        <v>67868.704845416854</v>
      </c>
      <c r="U455" s="1">
        <f>Scenario[[#This Row],[Land Use Efficiency Emissions Savings 
kg CO2e]]*(1+S$3)</f>
        <v>353178.12237483502</v>
      </c>
    </row>
    <row r="456" spans="1:21" x14ac:dyDescent="0.25">
      <c r="A456" t="s">
        <v>418</v>
      </c>
      <c r="B456" t="s">
        <v>419</v>
      </c>
      <c r="C456" t="s">
        <v>81</v>
      </c>
      <c r="D456" t="s">
        <v>1730</v>
      </c>
      <c r="E456" s="1">
        <v>1491494.4953805667</v>
      </c>
      <c r="F456" s="1">
        <v>163670.91660481205</v>
      </c>
      <c r="G456" s="1">
        <v>851717.84470496303</v>
      </c>
      <c r="H456" s="1">
        <v>978038</v>
      </c>
      <c r="I456" s="1">
        <v>11.138888888888889</v>
      </c>
      <c r="J456" s="2">
        <v>7.7323961720565493E-2</v>
      </c>
      <c r="K456" s="1">
        <v>775229</v>
      </c>
      <c r="L456" s="1">
        <v>775229</v>
      </c>
      <c r="M456" s="1">
        <v>1491494.4953805667</v>
      </c>
      <c r="N456" s="1">
        <v>0</v>
      </c>
      <c r="O456" s="7">
        <v>0.46873146894112006</v>
      </c>
      <c r="P456" s="4">
        <v>1.0539153772593934</v>
      </c>
      <c r="Q456" s="1">
        <f>Scenario[[#This Row],[Electricity GHG 
kg CO2e]]+(Scenario[[#This Row],[Non-Electric GHG 
kg CO2e]]*(1-Q$3))+((Scenario[[#This Row],[Non-Electric Vehicle Miles]]*Q$3)*Scenario[[#This Row],[Typical kWh per Vehicle Mile]]*(Scenario[[#This Row],[eGRID Subregion Electricity Emissions Rate 
kg CO2 per kWh]]))</f>
        <v>1214362.2931657382</v>
      </c>
      <c r="R456" s="1">
        <f>((Scenario[[#This Row],[Electricity GHG 
kg CO2e]])*(1-R$3))+(Scenario[[#This Row],[Non-Electric GHG 
kg CO2e]]*(1-Q$3))+(((Scenario[[#This Row],[Non-Electric Vehicle Miles]]*Q$3)*Scenario[[#This Row],[Typical kWh per Vehicle Mile]]*(Scenario[[#This Row],[eGRID Subregion Electricity Emissions Rate 
kg CO2 per kWh]]))*(1-R$3))</f>
        <v>1190426.9377581598</v>
      </c>
      <c r="S4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1257841.9467243305</v>
      </c>
      <c r="T456" s="1">
        <f>Scenario[[#This Row],[Transportation Efficiency Emissions Savings 
kg CO2e]]*(1+S$3)</f>
        <v>204588.64575601506</v>
      </c>
      <c r="U456" s="1">
        <f>Scenario[[#This Row],[Land Use Efficiency Emissions Savings 
kg CO2e]]*(1+S$3)</f>
        <v>1064647.3058812039</v>
      </c>
    </row>
    <row r="457" spans="1:21" x14ac:dyDescent="0.25">
      <c r="A457" t="s">
        <v>418</v>
      </c>
      <c r="B457" t="s">
        <v>419</v>
      </c>
      <c r="C457" t="s">
        <v>81</v>
      </c>
      <c r="D457" t="s">
        <v>38</v>
      </c>
      <c r="E457" s="1">
        <v>1869805.6382310002</v>
      </c>
      <c r="F457" s="1">
        <v>1272457.1261714846</v>
      </c>
      <c r="G457" s="1">
        <v>6621667.8165189922</v>
      </c>
      <c r="H457" s="1">
        <v>7603742</v>
      </c>
      <c r="I457" s="1">
        <v>33.219178082191782</v>
      </c>
      <c r="J457" s="2">
        <v>0.10699851766829764</v>
      </c>
      <c r="K457" s="1">
        <v>2225623</v>
      </c>
      <c r="L457" s="1">
        <v>2225623</v>
      </c>
      <c r="M457" s="1">
        <v>1869805.6382310002</v>
      </c>
      <c r="N457" s="1">
        <v>0</v>
      </c>
      <c r="O457" s="7">
        <v>0.46873146894112006</v>
      </c>
      <c r="P457" s="4">
        <v>2.3391780324537761</v>
      </c>
      <c r="Q457" s="1">
        <f>Scenario[[#This Row],[Electricity GHG 
kg CO2e]]+(Scenario[[#This Row],[Non-Electric GHG 
kg CO2e]]*(1-Q$3))+((Scenario[[#This Row],[Non-Electric Vehicle Miles]]*Q$3)*Scenario[[#This Row],[Typical kWh per Vehicle Mile]]*(Scenario[[#This Row],[eGRID Subregion Electricity Emissions Rate 
kg CO2 per kWh]]))</f>
        <v>2012423.2853102726</v>
      </c>
      <c r="R457" s="1">
        <f>((Scenario[[#This Row],[Electricity GHG 
kg CO2e]])*(1-R$3))+(Scenario[[#This Row],[Non-Electric GHG 
kg CO2e]]*(1-Q$3))+(((Scenario[[#This Row],[Non-Electric Vehicle Miles]]*Q$3)*Scenario[[#This Row],[Typical kWh per Vehicle Mile]]*(Scenario[[#This Row],[eGRID Subregion Electricity Emissions Rate 
kg CO2 per kWh]]))*(1-R$3))</f>
        <v>1859906.0211510169</v>
      </c>
      <c r="S4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1955547.854769957</v>
      </c>
      <c r="T457" s="1">
        <f>Scenario[[#This Row],[Transportation Efficiency Emissions Savings 
kg CO2e]]*(1+S$3)</f>
        <v>1590571.4077143557</v>
      </c>
      <c r="U457" s="1">
        <f>Scenario[[#This Row],[Land Use Efficiency Emissions Savings 
kg CO2e]]*(1+S$3)</f>
        <v>8277084.7706487402</v>
      </c>
    </row>
    <row r="458" spans="1:21" x14ac:dyDescent="0.25">
      <c r="A458" t="s">
        <v>1430</v>
      </c>
      <c r="B458" t="s">
        <v>437</v>
      </c>
      <c r="C458" t="s">
        <v>81</v>
      </c>
      <c r="D458" t="s">
        <v>1730</v>
      </c>
      <c r="E458" s="1">
        <v>555188.71876166656</v>
      </c>
      <c r="F458" s="1">
        <v>176516.72682213175</v>
      </c>
      <c r="G458" s="1">
        <v>878363.1883669782</v>
      </c>
      <c r="H458" s="1">
        <v>1054799.9000000001</v>
      </c>
      <c r="I458" s="1">
        <v>16.941176470588236</v>
      </c>
      <c r="J458" s="2">
        <v>0.18743036845546895</v>
      </c>
      <c r="K458" s="1">
        <v>413798</v>
      </c>
      <c r="L458" s="1">
        <v>413798</v>
      </c>
      <c r="M458" s="1">
        <v>555188.71876166656</v>
      </c>
      <c r="N458" s="1">
        <v>0</v>
      </c>
      <c r="O458" s="7">
        <v>0.46873146894112006</v>
      </c>
      <c r="P458" s="4">
        <v>1.0539153772593934</v>
      </c>
      <c r="Q458" s="1">
        <f>Scenario[[#This Row],[Electricity GHG 
kg CO2e]]+(Scenario[[#This Row],[Non-Electric GHG 
kg CO2e]]*(1-Q$3))+((Scenario[[#This Row],[Non-Electric Vehicle Miles]]*Q$3)*Scenario[[#This Row],[Typical kWh per Vehicle Mile]]*(Scenario[[#This Row],[eGRID Subregion Electricity Emissions Rate 
kg CO2 per kWh]]))</f>
        <v>467495.93375692383</v>
      </c>
      <c r="R458" s="1">
        <f>((Scenario[[#This Row],[Electricity GHG 
kg CO2e]])*(1-R$3))+(Scenario[[#This Row],[Non-Electric GHG 
kg CO2e]]*(1-Q$3))+(((Scenario[[#This Row],[Non-Electric Vehicle Miles]]*Q$3)*Scenario[[#This Row],[Typical kWh per Vehicle Mile]]*(Scenario[[#This Row],[eGRID Subregion Electricity Emissions Rate 
kg CO2 per kWh]]))*(1-R$3))</f>
        <v>454719.83508550533</v>
      </c>
      <c r="S4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488929.75278435979</v>
      </c>
      <c r="T458" s="1">
        <f>Scenario[[#This Row],[Transportation Efficiency Emissions Savings 
kg CO2e]]*(1+S$3)</f>
        <v>220645.90852766469</v>
      </c>
      <c r="U458" s="1">
        <f>Scenario[[#This Row],[Land Use Efficiency Emissions Savings 
kg CO2e]]*(1+S$3)</f>
        <v>1097953.9854587228</v>
      </c>
    </row>
    <row r="459" spans="1:21" x14ac:dyDescent="0.25">
      <c r="A459" t="s">
        <v>800</v>
      </c>
      <c r="B459" t="s">
        <v>204</v>
      </c>
      <c r="C459" t="s">
        <v>81</v>
      </c>
      <c r="D459" t="s">
        <v>1730</v>
      </c>
      <c r="E459" s="1">
        <v>257847.81173619299</v>
      </c>
      <c r="F459" s="1">
        <v>12399.849400193812</v>
      </c>
      <c r="G459" s="1">
        <v>65289.970469428081</v>
      </c>
      <c r="H459" s="1">
        <v>74097</v>
      </c>
      <c r="I459" s="1">
        <v>9.7142857142857135</v>
      </c>
      <c r="J459" s="2">
        <v>8.0301855548034762E-2</v>
      </c>
      <c r="K459" s="1">
        <v>181229</v>
      </c>
      <c r="L459" s="1">
        <v>181229</v>
      </c>
      <c r="M459" s="1">
        <v>257847.81173619299</v>
      </c>
      <c r="N459" s="1">
        <v>0</v>
      </c>
      <c r="O459" s="7">
        <v>0.46873146894112006</v>
      </c>
      <c r="P459" s="4">
        <v>1.0539153772593934</v>
      </c>
      <c r="Q459" s="1">
        <f>Scenario[[#This Row],[Electricity GHG 
kg CO2e]]+(Scenario[[#This Row],[Non-Electric GHG 
kg CO2e]]*(1-Q$3))+((Scenario[[#This Row],[Non-Electric Vehicle Miles]]*Q$3)*Scenario[[#This Row],[Typical kWh per Vehicle Mile]]*(Scenario[[#This Row],[eGRID Subregion Electricity Emissions Rate 
kg CO2 per kWh]]))</f>
        <v>215767.789948477</v>
      </c>
      <c r="R459" s="1">
        <f>((Scenario[[#This Row],[Electricity GHG 
kg CO2e]])*(1-R$3))+(Scenario[[#This Row],[Non-Electric GHG 
kg CO2e]]*(1-Q$3))+(((Scenario[[#This Row],[Non-Electric Vehicle Miles]]*Q$3)*Scenario[[#This Row],[Typical kWh per Vehicle Mile]]*(Scenario[[#This Row],[eGRID Subregion Electricity Emissions Rate 
kg CO2 per kWh]]))*(1-R$3))</f>
        <v>210172.30716189393</v>
      </c>
      <c r="S4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214595.21158061377</v>
      </c>
      <c r="T459" s="1">
        <f>Scenario[[#This Row],[Transportation Efficiency Emissions Savings 
kg CO2e]]*(1+S$3)</f>
        <v>15499.811750242265</v>
      </c>
      <c r="U459" s="1">
        <f>Scenario[[#This Row],[Land Use Efficiency Emissions Savings 
kg CO2e]]*(1+S$3)</f>
        <v>81612.463086785108</v>
      </c>
    </row>
    <row r="460" spans="1:21" x14ac:dyDescent="0.25">
      <c r="A460" t="s">
        <v>800</v>
      </c>
      <c r="B460" t="s">
        <v>204</v>
      </c>
      <c r="C460" t="s">
        <v>81</v>
      </c>
      <c r="D460" t="s">
        <v>38</v>
      </c>
      <c r="E460" s="1">
        <v>1505704.4650037498</v>
      </c>
      <c r="F460" s="1">
        <v>678167.020220757</v>
      </c>
      <c r="G460" s="1">
        <v>3570809.877970065</v>
      </c>
      <c r="H460" s="1">
        <v>4052480</v>
      </c>
      <c r="I460" s="1">
        <v>30.642857142857142</v>
      </c>
      <c r="J460" s="2">
        <v>0.20896440314431489</v>
      </c>
      <c r="K460" s="1">
        <v>618574</v>
      </c>
      <c r="L460" s="1">
        <v>618574</v>
      </c>
      <c r="M460" s="1">
        <v>1505704.4650037498</v>
      </c>
      <c r="N460" s="1">
        <v>0</v>
      </c>
      <c r="O460" s="7">
        <v>0.46873146894112006</v>
      </c>
      <c r="P460" s="4">
        <v>2.3391780324537761</v>
      </c>
      <c r="Q460" s="1">
        <f>Scenario[[#This Row],[Electricity GHG 
kg CO2e]]+(Scenario[[#This Row],[Non-Electric GHG 
kg CO2e]]*(1-Q$3))+((Scenario[[#This Row],[Non-Electric Vehicle Miles]]*Q$3)*Scenario[[#This Row],[Typical kWh per Vehicle Mile]]*(Scenario[[#This Row],[eGRID Subregion Electricity Emissions Rate 
kg CO2 per kWh]]))</f>
        <v>1298836.6506935228</v>
      </c>
      <c r="R460" s="1">
        <f>((Scenario[[#This Row],[Electricity GHG 
kg CO2e]])*(1-R$3))+(Scenario[[#This Row],[Non-Electric GHG 
kg CO2e]]*(1-Q$3))+(((Scenario[[#This Row],[Non-Electric Vehicle Miles]]*Q$3)*Scenario[[#This Row],[Typical kWh per Vehicle Mile]]*(Scenario[[#This Row],[eGRID Subregion Electricity Emissions Rate 
kg CO2 per kWh]]))*(1-R$3))</f>
        <v>1256447.0752083452</v>
      </c>
      <c r="S4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1390758.8741542606</v>
      </c>
      <c r="T460" s="1">
        <f>Scenario[[#This Row],[Transportation Efficiency Emissions Savings 
kg CO2e]]*(1+S$3)</f>
        <v>847708.77527594625</v>
      </c>
      <c r="U460" s="1">
        <f>Scenario[[#This Row],[Land Use Efficiency Emissions Savings 
kg CO2e]]*(1+S$3)</f>
        <v>4463512.3474625815</v>
      </c>
    </row>
    <row r="461" spans="1:21" x14ac:dyDescent="0.25">
      <c r="A461" t="s">
        <v>1474</v>
      </c>
      <c r="B461" t="s">
        <v>80</v>
      </c>
      <c r="C461" t="s">
        <v>81</v>
      </c>
      <c r="D461" t="s">
        <v>1729</v>
      </c>
      <c r="E461" s="1">
        <v>339201.73145124322</v>
      </c>
      <c r="F461" s="1">
        <v>61030.982042475189</v>
      </c>
      <c r="G461" s="1">
        <v>303634.43543904769</v>
      </c>
      <c r="H461" s="1">
        <v>364699</v>
      </c>
      <c r="I461" s="1">
        <v>60</v>
      </c>
      <c r="J461" s="2">
        <v>0.10465421258034895</v>
      </c>
      <c r="K461" s="1">
        <v>60503</v>
      </c>
      <c r="L461" s="1">
        <v>0</v>
      </c>
      <c r="M461" s="1">
        <v>0</v>
      </c>
      <c r="N461" s="1">
        <v>339201.73145124322</v>
      </c>
      <c r="O461" s="7">
        <v>0.46873146894112006</v>
      </c>
      <c r="P461" s="4">
        <v>7.7405845368707231</v>
      </c>
      <c r="Q461" s="1">
        <f>Scenario[[#This Row],[Electricity GHG 
kg CO2e]]+(Scenario[[#This Row],[Non-Electric GHG 
kg CO2e]]*(1-Q$3))+((Scenario[[#This Row],[Non-Electric Vehicle Miles]]*Q$3)*Scenario[[#This Row],[Typical kWh per Vehicle Mile]]*(Scenario[[#This Row],[eGRID Subregion Electricity Emissions Rate 
kg CO2 per kWh]]))</f>
        <v>339201.73145124322</v>
      </c>
      <c r="R461" s="1">
        <f>((Scenario[[#This Row],[Electricity GHG 
kg CO2e]])*(1-R$3))+(Scenario[[#This Row],[Non-Electric GHG 
kg CO2e]]*(1-Q$3))+(((Scenario[[#This Row],[Non-Electric Vehicle Miles]]*Q$3)*Scenario[[#This Row],[Typical kWh per Vehicle Mile]]*(Scenario[[#This Row],[eGRID Subregion Electricity Emissions Rate 
kg CO2 per kWh]]))*(1-R$3))</f>
        <v>254401.29858843243</v>
      </c>
      <c r="S4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267180.26536059013</v>
      </c>
      <c r="T461" s="1">
        <f>Scenario[[#This Row],[Transportation Efficiency Emissions Savings 
kg CO2e]]*(1+S$3)</f>
        <v>76288.727553093981</v>
      </c>
      <c r="U461" s="1">
        <f>Scenario[[#This Row],[Land Use Efficiency Emissions Savings 
kg CO2e]]*(1+S$3)</f>
        <v>379543.0442988096</v>
      </c>
    </row>
    <row r="462" spans="1:21" x14ac:dyDescent="0.25">
      <c r="A462" t="s">
        <v>1125</v>
      </c>
      <c r="B462" t="s">
        <v>1126</v>
      </c>
      <c r="C462" t="s">
        <v>81</v>
      </c>
      <c r="D462" t="s">
        <v>38</v>
      </c>
      <c r="E462" s="1">
        <v>328407.83893810003</v>
      </c>
      <c r="F462" s="1">
        <v>12416.980627950645</v>
      </c>
      <c r="G462" s="1">
        <v>61886.629714458206</v>
      </c>
      <c r="H462" s="1">
        <v>74199.37</v>
      </c>
      <c r="I462" s="1">
        <v>28</v>
      </c>
      <c r="J462" s="2">
        <v>2.8887311277048015E-2</v>
      </c>
      <c r="K462" s="1">
        <v>113887</v>
      </c>
      <c r="L462" s="1">
        <v>113887</v>
      </c>
      <c r="M462" s="1">
        <v>328407.83893810003</v>
      </c>
      <c r="N462" s="1">
        <v>0</v>
      </c>
      <c r="O462" s="7">
        <v>0.46873146894112006</v>
      </c>
      <c r="P462" s="4">
        <v>2.3391780324537761</v>
      </c>
      <c r="Q462" s="1">
        <f>Scenario[[#This Row],[Electricity GHG 
kg CO2e]]+(Scenario[[#This Row],[Non-Electric GHG 
kg CO2e]]*(1-Q$3))+((Scenario[[#This Row],[Non-Electric Vehicle Miles]]*Q$3)*Scenario[[#This Row],[Typical kWh per Vehicle Mile]]*(Scenario[[#This Row],[eGRID Subregion Electricity Emissions Rate 
kg CO2 per kWh]]))</f>
        <v>277523.62571914418</v>
      </c>
      <c r="R462" s="1">
        <f>((Scenario[[#This Row],[Electricity GHG 
kg CO2e]])*(1-R$3))+(Scenario[[#This Row],[Non-Electric GHG 
kg CO2e]]*(1-Q$3))+(((Scenario[[#This Row],[Non-Electric Vehicle Miles]]*Q$3)*Scenario[[#This Row],[Typical kWh per Vehicle Mile]]*(Scenario[[#This Row],[eGRID Subregion Electricity Emissions Rate 
kg CO2 per kWh]]))*(1-R$3))</f>
        <v>269719.18909025186</v>
      </c>
      <c r="S4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272857.16700874746</v>
      </c>
      <c r="T462" s="1">
        <f>Scenario[[#This Row],[Transportation Efficiency Emissions Savings 
kg CO2e]]*(1+S$3)</f>
        <v>15521.225784938306</v>
      </c>
      <c r="U462" s="1">
        <f>Scenario[[#This Row],[Land Use Efficiency Emissions Savings 
kg CO2e]]*(1+S$3)</f>
        <v>77358.287143072754</v>
      </c>
    </row>
    <row r="463" spans="1:21" x14ac:dyDescent="0.25">
      <c r="A463" t="s">
        <v>2052</v>
      </c>
      <c r="B463" t="s">
        <v>1126</v>
      </c>
      <c r="C463" t="s">
        <v>81</v>
      </c>
      <c r="D463" t="s">
        <v>1730</v>
      </c>
      <c r="E463" s="1">
        <v>1480.8039524999997</v>
      </c>
      <c r="F463" s="1">
        <v>0</v>
      </c>
      <c r="G463" s="1">
        <v>0</v>
      </c>
      <c r="H463" s="1">
        <f>Scenario[[#This Row],[Average Seating Capacity]]*Scenario[[#This Row],[Total Transit Vehicle Miles]]*0.21</f>
        <v>3930.5699999999997</v>
      </c>
      <c r="I463" s="1">
        <v>17</v>
      </c>
      <c r="J463" s="2" t="s">
        <v>552</v>
      </c>
      <c r="K463" s="1">
        <v>1101</v>
      </c>
      <c r="L463" s="1">
        <v>1101</v>
      </c>
      <c r="M463" s="1">
        <v>1480.8039524999997</v>
      </c>
      <c r="N463" s="1">
        <v>0</v>
      </c>
      <c r="O463" s="7">
        <v>0.46873146894112006</v>
      </c>
      <c r="P463" s="4">
        <v>1.0539153772593934</v>
      </c>
      <c r="Q463" s="95">
        <f>Scenario[[#This Row],[Electricity GHG 
kg CO2e]]+(Scenario[[#This Row],[Non-Electric GHG 
kg CO2e]]*(1-Q$3))+((Scenario[[#This Row],[Non-Electric Vehicle Miles]]*Q$3)*Scenario[[#This Row],[Typical kWh per Vehicle Mile]]*(Scenario[[#This Row],[eGRID Subregion Electricity Emissions Rate 
kg CO2 per kWh]]))</f>
        <v>1246.5773735043988</v>
      </c>
      <c r="R463" s="1">
        <f>((Scenario[[#This Row],[Electricity GHG 
kg CO2e]])*(1-R$3))+(Scenario[[#This Row],[Non-Electric GHG 
kg CO2e]]*(1-Q$3))+(((Scenario[[#This Row],[Non-Electric Vehicle Miles]]*Q$3)*Scenario[[#This Row],[Typical kWh per Vehicle Mile]]*(Scenario[[#This Row],[eGRID Subregion Electricity Emissions Rate 
kg CO2 per kWh]]))*(1-R$3))</f>
        <v>1212.5837712220491</v>
      </c>
      <c r="S4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1339.9050672003643</v>
      </c>
      <c r="T463" s="1">
        <f>Scenario[[#This Row],[Transportation Efficiency Emissions Savings 
kg CO2e]]*(1+S$3)</f>
        <v>0</v>
      </c>
      <c r="U463" s="1">
        <f>Scenario[[#This Row],[Land Use Efficiency Emissions Savings 
kg CO2e]]*(1+S$3)</f>
        <v>0</v>
      </c>
    </row>
    <row r="464" spans="1:21" x14ac:dyDescent="0.25">
      <c r="A464" t="s">
        <v>839</v>
      </c>
      <c r="B464" t="s">
        <v>840</v>
      </c>
      <c r="C464" t="s">
        <v>81</v>
      </c>
      <c r="D464" t="s">
        <v>1730</v>
      </c>
      <c r="E464" s="1">
        <v>224519.82857429999</v>
      </c>
      <c r="F464" s="1">
        <v>19913.190541137461</v>
      </c>
      <c r="G464" s="1">
        <v>110419.75681394155</v>
      </c>
      <c r="H464" s="1">
        <v>118994</v>
      </c>
      <c r="I464" s="1">
        <v>14.25</v>
      </c>
      <c r="J464" s="2">
        <v>7.1253273549421278E-2</v>
      </c>
      <c r="K464" s="1">
        <v>63633</v>
      </c>
      <c r="L464" s="1">
        <v>63633</v>
      </c>
      <c r="M464" s="1">
        <v>224519.82857429999</v>
      </c>
      <c r="N464" s="1">
        <v>0</v>
      </c>
      <c r="O464" s="7">
        <v>0.46873146894112006</v>
      </c>
      <c r="P464" s="4">
        <v>1.0539153772593934</v>
      </c>
      <c r="Q464" s="1">
        <f>Scenario[[#This Row],[Electricity GHG 
kg CO2e]]+(Scenario[[#This Row],[Non-Electric GHG 
kg CO2e]]*(1-Q$3))+((Scenario[[#This Row],[Non-Electric Vehicle Miles]]*Q$3)*Scenario[[#This Row],[Typical kWh per Vehicle Mile]]*(Scenario[[#This Row],[eGRID Subregion Electricity Emissions Rate 
kg CO2 per kWh]]))</f>
        <v>176248.59947444074</v>
      </c>
      <c r="R464" s="1">
        <f>((Scenario[[#This Row],[Electricity GHG 
kg CO2e]])*(1-R$3))+(Scenario[[#This Row],[Non-Electric GHG 
kg CO2e]]*(1-Q$3))+(((Scenario[[#This Row],[Non-Electric Vehicle Miles]]*Q$3)*Scenario[[#This Row],[Typical kWh per Vehicle Mile]]*(Scenario[[#This Row],[eGRID Subregion Electricity Emissions Rate 
kg CO2 per kWh]]))*(1-R$3))</f>
        <v>174283.91746351178</v>
      </c>
      <c r="S4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185719.41640861565</v>
      </c>
      <c r="T464" s="1">
        <f>Scenario[[#This Row],[Transportation Efficiency Emissions Savings 
kg CO2e]]*(1+S$3)</f>
        <v>24891.488176421826</v>
      </c>
      <c r="U464" s="1">
        <f>Scenario[[#This Row],[Land Use Efficiency Emissions Savings 
kg CO2e]]*(1+S$3)</f>
        <v>138024.69601742693</v>
      </c>
    </row>
    <row r="465" spans="1:21" x14ac:dyDescent="0.25">
      <c r="A465" t="s">
        <v>839</v>
      </c>
      <c r="B465" t="s">
        <v>840</v>
      </c>
      <c r="C465" t="s">
        <v>81</v>
      </c>
      <c r="D465" t="s">
        <v>38</v>
      </c>
      <c r="E465" s="1">
        <v>1368908.9995394666</v>
      </c>
      <c r="F465" s="1">
        <v>818615.64305434888</v>
      </c>
      <c r="G465" s="1">
        <v>4539269.5883372147</v>
      </c>
      <c r="H465" s="1">
        <v>4891750</v>
      </c>
      <c r="I465" s="1">
        <v>37.411764705882355</v>
      </c>
      <c r="J465" s="2">
        <v>0.25652236604751061</v>
      </c>
      <c r="K465" s="1">
        <v>539068</v>
      </c>
      <c r="L465" s="1">
        <v>539068</v>
      </c>
      <c r="M465" s="1">
        <v>1368908.9995394666</v>
      </c>
      <c r="N465" s="1">
        <v>0</v>
      </c>
      <c r="O465" s="7">
        <v>0.46873146894112006</v>
      </c>
      <c r="P465" s="4">
        <v>2.3391780324537761</v>
      </c>
      <c r="Q465" s="1">
        <f>Scenario[[#This Row],[Electricity GHG 
kg CO2e]]+(Scenario[[#This Row],[Non-Electric GHG 
kg CO2e]]*(1-Q$3))+((Scenario[[#This Row],[Non-Electric Vehicle Miles]]*Q$3)*Scenario[[#This Row],[Typical kWh per Vehicle Mile]]*(Scenario[[#This Row],[eGRID Subregion Electricity Emissions Rate 
kg CO2 per kWh]]))</f>
        <v>1174446.5356148486</v>
      </c>
      <c r="R465" s="1">
        <f>((Scenario[[#This Row],[Electricity GHG 
kg CO2e]])*(1-R$3))+(Scenario[[#This Row],[Non-Electric GHG 
kg CO2e]]*(1-Q$3))+(((Scenario[[#This Row],[Non-Electric Vehicle Miles]]*Q$3)*Scenario[[#This Row],[Typical kWh per Vehicle Mile]]*(Scenario[[#This Row],[eGRID Subregion Electricity Emissions Rate 
kg CO2 per kWh]]))*(1-R$3))</f>
        <v>1137505.3391247864</v>
      </c>
      <c r="S4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1275459.865779296</v>
      </c>
      <c r="T465" s="1">
        <f>Scenario[[#This Row],[Transportation Efficiency Emissions Savings 
kg CO2e]]*(1+S$3)</f>
        <v>1023269.5538179361</v>
      </c>
      <c r="U465" s="1">
        <f>Scenario[[#This Row],[Land Use Efficiency Emissions Savings 
kg CO2e]]*(1+S$3)</f>
        <v>5674086.9854215179</v>
      </c>
    </row>
    <row r="466" spans="1:21" x14ac:dyDescent="0.25">
      <c r="A466" t="s">
        <v>326</v>
      </c>
      <c r="B466" t="s">
        <v>327</v>
      </c>
      <c r="C466" t="s">
        <v>81</v>
      </c>
      <c r="D466" t="s">
        <v>1730</v>
      </c>
      <c r="E466" s="1">
        <v>1151570.08956</v>
      </c>
      <c r="F466" s="1">
        <v>77812.958335707532</v>
      </c>
      <c r="G466" s="1">
        <v>389173.86095389572</v>
      </c>
      <c r="H466" s="1">
        <v>464982</v>
      </c>
      <c r="I466" s="1">
        <v>12.666666666666666</v>
      </c>
      <c r="J466" s="2">
        <v>6.9495995530561933E-2</v>
      </c>
      <c r="K466" s="1">
        <v>670896</v>
      </c>
      <c r="L466" s="1">
        <v>670896</v>
      </c>
      <c r="M466" s="1">
        <v>1151570.08956</v>
      </c>
      <c r="N466" s="1">
        <v>0</v>
      </c>
      <c r="O466" s="7">
        <v>0.46873146894112006</v>
      </c>
      <c r="P466" s="4">
        <v>1.0539153772593934</v>
      </c>
      <c r="Q466" s="1">
        <f>Scenario[[#This Row],[Electricity GHG 
kg CO2e]]+(Scenario[[#This Row],[Non-Electric GHG 
kg CO2e]]*(1-Q$3))+((Scenario[[#This Row],[Non-Electric Vehicle Miles]]*Q$3)*Scenario[[#This Row],[Typical kWh per Vehicle Mile]]*(Scenario[[#This Row],[eGRID Subregion Electricity Emissions Rate 
kg CO2 per kWh]]))</f>
        <v>946533.77714936156</v>
      </c>
      <c r="R466" s="1">
        <f>((Scenario[[#This Row],[Electricity GHG 
kg CO2e]])*(1-R$3))+(Scenario[[#This Row],[Non-Electric GHG 
kg CO2e]]*(1-Q$3))+(((Scenario[[#This Row],[Non-Electric Vehicle Miles]]*Q$3)*Scenario[[#This Row],[Typical kWh per Vehicle Mile]]*(Scenario[[#This Row],[eGRID Subregion Electricity Emissions Rate 
kg CO2 per kWh]]))*(1-R$3))</f>
        <v>925819.72465452121</v>
      </c>
      <c r="S4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951148.54888886656</v>
      </c>
      <c r="T466" s="1">
        <f>Scenario[[#This Row],[Transportation Efficiency Emissions Savings 
kg CO2e]]*(1+S$3)</f>
        <v>97266.197919634418</v>
      </c>
      <c r="U466" s="1">
        <f>Scenario[[#This Row],[Land Use Efficiency Emissions Savings 
kg CO2e]]*(1+S$3)</f>
        <v>486467.32619236968</v>
      </c>
    </row>
    <row r="467" spans="1:21" x14ac:dyDescent="0.25">
      <c r="A467" t="s">
        <v>326</v>
      </c>
      <c r="B467" t="s">
        <v>327</v>
      </c>
      <c r="C467" t="s">
        <v>81</v>
      </c>
      <c r="D467" t="s">
        <v>38</v>
      </c>
      <c r="E467" s="1">
        <v>10707819.8438519</v>
      </c>
      <c r="F467" s="1">
        <v>3004031.8256107098</v>
      </c>
      <c r="G467" s="1">
        <v>15024369.83513088</v>
      </c>
      <c r="H467" s="1">
        <v>17951004</v>
      </c>
      <c r="I467" s="1">
        <v>44.149532710280376</v>
      </c>
      <c r="J467" s="2">
        <v>0.13129704247176763</v>
      </c>
      <c r="K467" s="1">
        <v>3431889</v>
      </c>
      <c r="L467" s="1">
        <v>3431889</v>
      </c>
      <c r="M467" s="1">
        <v>10707819.8438519</v>
      </c>
      <c r="N467" s="1">
        <v>0</v>
      </c>
      <c r="O467" s="7">
        <v>0.46873146894112006</v>
      </c>
      <c r="P467" s="4">
        <v>2.3391780324537761</v>
      </c>
      <c r="Q467" s="1">
        <f>Scenario[[#This Row],[Electricity GHG 
kg CO2e]]+(Scenario[[#This Row],[Non-Electric GHG 
kg CO2e]]*(1-Q$3))+((Scenario[[#This Row],[Non-Electric Vehicle Miles]]*Q$3)*Scenario[[#This Row],[Typical kWh per Vehicle Mile]]*(Scenario[[#This Row],[eGRID Subregion Electricity Emissions Rate 
kg CO2 per kWh]]))</f>
        <v>8971585.4293215293</v>
      </c>
      <c r="R467" s="1">
        <f>((Scenario[[#This Row],[Electricity GHG 
kg CO2e]])*(1-R$3))+(Scenario[[#This Row],[Non-Electric GHG 
kg CO2e]]*(1-Q$3))+(((Scenario[[#This Row],[Non-Electric Vehicle Miles]]*Q$3)*Scenario[[#This Row],[Typical kWh per Vehicle Mile]]*(Scenario[[#This Row],[eGRID Subregion Electricity Emissions Rate 
kg CO2 per kWh]]))*(1-R$3))</f>
        <v>8736405.2927133776</v>
      </c>
      <c r="S4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9253931.2976500373</v>
      </c>
      <c r="T467" s="1">
        <f>Scenario[[#This Row],[Transportation Efficiency Emissions Savings 
kg CO2e]]*(1+S$3)</f>
        <v>3755039.7820133874</v>
      </c>
      <c r="U467" s="1">
        <f>Scenario[[#This Row],[Land Use Efficiency Emissions Savings 
kg CO2e]]*(1+S$3)</f>
        <v>18780462.293913599</v>
      </c>
    </row>
    <row r="468" spans="1:21" x14ac:dyDescent="0.25">
      <c r="A468" t="s">
        <v>583</v>
      </c>
      <c r="B468" t="s">
        <v>134</v>
      </c>
      <c r="C468" t="s">
        <v>81</v>
      </c>
      <c r="D468" t="s">
        <v>1730</v>
      </c>
      <c r="E468" s="1">
        <v>691826.43308850005</v>
      </c>
      <c r="F468" s="1">
        <v>165742.73920903518</v>
      </c>
      <c r="G468" s="1">
        <v>851028.7755598434</v>
      </c>
      <c r="H468" s="1">
        <v>990418.46</v>
      </c>
      <c r="I468" s="1">
        <v>14</v>
      </c>
      <c r="J468" s="2">
        <v>0.30080608088325517</v>
      </c>
      <c r="K468" s="1">
        <v>239913</v>
      </c>
      <c r="L468" s="1">
        <v>239913</v>
      </c>
      <c r="M468" s="1">
        <v>691826.43308850005</v>
      </c>
      <c r="N468" s="1">
        <v>0</v>
      </c>
      <c r="O468" s="7">
        <v>0.46873146894112006</v>
      </c>
      <c r="P468" s="4">
        <v>1.0539153772593934</v>
      </c>
      <c r="Q468" s="1">
        <f>Scenario[[#This Row],[Electricity GHG 
kg CO2e]]+(Scenario[[#This Row],[Non-Electric GHG 
kg CO2e]]*(1-Q$3))+((Scenario[[#This Row],[Non-Electric Vehicle Miles]]*Q$3)*Scenario[[#This Row],[Typical kWh per Vehicle Mile]]*(Scenario[[#This Row],[eGRID Subregion Electricity Emissions Rate 
kg CO2 per kWh]]))</f>
        <v>548499.27841988229</v>
      </c>
      <c r="R468" s="1">
        <f>((Scenario[[#This Row],[Electricity GHG 
kg CO2e]])*(1-R$3))+(Scenario[[#This Row],[Non-Electric GHG 
kg CO2e]]*(1-Q$3))+(((Scenario[[#This Row],[Non-Electric Vehicle Miles]]*Q$3)*Scenario[[#This Row],[Typical kWh per Vehicle Mile]]*(Scenario[[#This Row],[eGRID Subregion Electricity Emissions Rate 
kg CO2 per kWh]]))*(1-R$3))</f>
        <v>541091.91501900542</v>
      </c>
      <c r="S4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620868.96235217177</v>
      </c>
      <c r="T468" s="1">
        <f>Scenario[[#This Row],[Transportation Efficiency Emissions Savings 
kg CO2e]]*(1+S$3)</f>
        <v>207178.42401129397</v>
      </c>
      <c r="U468" s="1">
        <f>Scenario[[#This Row],[Land Use Efficiency Emissions Savings 
kg CO2e]]*(1+S$3)</f>
        <v>1063785.9694498042</v>
      </c>
    </row>
    <row r="469" spans="1:21" x14ac:dyDescent="0.25">
      <c r="A469" t="s">
        <v>583</v>
      </c>
      <c r="B469" t="s">
        <v>134</v>
      </c>
      <c r="C469" t="s">
        <v>81</v>
      </c>
      <c r="D469" t="s">
        <v>38</v>
      </c>
      <c r="E469" s="1">
        <v>3513668.2173822005</v>
      </c>
      <c r="F469" s="1">
        <v>853266.30822074239</v>
      </c>
      <c r="G469" s="1">
        <v>4381212.6249207128</v>
      </c>
      <c r="H469" s="1">
        <v>5098809.8</v>
      </c>
      <c r="I469" s="1">
        <v>29.161290322580644</v>
      </c>
      <c r="J469" s="2">
        <v>0.13802305019663016</v>
      </c>
      <c r="K469" s="1">
        <v>1218500</v>
      </c>
      <c r="L469" s="1">
        <v>1218500</v>
      </c>
      <c r="M469" s="1">
        <v>3513668.2173822005</v>
      </c>
      <c r="N469" s="1">
        <v>0</v>
      </c>
      <c r="O469" s="7">
        <v>0.46873146894112006</v>
      </c>
      <c r="P469" s="4">
        <v>2.3391780324537761</v>
      </c>
      <c r="Q469" s="1">
        <f>Scenario[[#This Row],[Electricity GHG 
kg CO2e]]+(Scenario[[#This Row],[Non-Electric GHG 
kg CO2e]]*(1-Q$3))+((Scenario[[#This Row],[Non-Electric Vehicle Miles]]*Q$3)*Scenario[[#This Row],[Typical kWh per Vehicle Mile]]*(Scenario[[#This Row],[eGRID Subregion Electricity Emissions Rate 
kg CO2 per kWh]]))</f>
        <v>2969256.1340098171</v>
      </c>
      <c r="R469" s="1">
        <f>((Scenario[[#This Row],[Electricity GHG 
kg CO2e]])*(1-R$3))+(Scenario[[#This Row],[Non-Electric GHG 
kg CO2e]]*(1-Q$3))+(((Scenario[[#This Row],[Non-Electric Vehicle Miles]]*Q$3)*Scenario[[#This Row],[Typical kWh per Vehicle Mile]]*(Scenario[[#This Row],[eGRID Subregion Electricity Emissions Rate 
kg CO2 per kWh]]))*(1-R$3))</f>
        <v>2885754.8912665253</v>
      </c>
      <c r="S4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3092800.4821567913</v>
      </c>
      <c r="T469" s="1">
        <f>Scenario[[#This Row],[Transportation Efficiency Emissions Savings 
kg CO2e]]*(1+S$3)</f>
        <v>1066582.8852759281</v>
      </c>
      <c r="U469" s="1">
        <f>Scenario[[#This Row],[Land Use Efficiency Emissions Savings 
kg CO2e]]*(1+S$3)</f>
        <v>5476515.7811508905</v>
      </c>
    </row>
    <row r="470" spans="1:21" x14ac:dyDescent="0.25">
      <c r="A470" t="s">
        <v>1411</v>
      </c>
      <c r="B470" t="s">
        <v>1412</v>
      </c>
      <c r="C470" t="s">
        <v>81</v>
      </c>
      <c r="D470" t="s">
        <v>1730</v>
      </c>
      <c r="E470" s="1">
        <v>680851.43704666663</v>
      </c>
      <c r="F470" s="1">
        <v>480570.8506414076</v>
      </c>
      <c r="G470" s="1">
        <v>2392599.3283187486</v>
      </c>
      <c r="H470" s="1">
        <v>2871717</v>
      </c>
      <c r="I470" s="1">
        <v>11.939393939393939</v>
      </c>
      <c r="J470" s="2">
        <v>0.31461594646523949</v>
      </c>
      <c r="K470" s="1">
        <v>767240</v>
      </c>
      <c r="L470" s="1">
        <v>767240</v>
      </c>
      <c r="M470" s="1">
        <v>680851.43704666663</v>
      </c>
      <c r="N470" s="1">
        <v>0</v>
      </c>
      <c r="O470" s="7">
        <v>0.46873146894112006</v>
      </c>
      <c r="P470" s="4">
        <v>1.0539153772593934</v>
      </c>
      <c r="Q470" s="1">
        <f>Scenario[[#This Row],[Electricity GHG 
kg CO2e]]+(Scenario[[#This Row],[Non-Electric GHG 
kg CO2e]]*(1-Q$3))+((Scenario[[#This Row],[Non-Electric Vehicle Miles]]*Q$3)*Scenario[[#This Row],[Typical kWh per Vehicle Mile]]*(Scenario[[#This Row],[eGRID Subregion Electricity Emissions Rate 
kg CO2 per kWh]]))</f>
        <v>605393.35131855134</v>
      </c>
      <c r="R470" s="1">
        <f>((Scenario[[#This Row],[Electricity GHG 
kg CO2e]])*(1-R$3))+(Scenario[[#This Row],[Non-Electric GHG 
kg CO2e]]*(1-Q$3))+(((Scenario[[#This Row],[Non-Electric Vehicle Miles]]*Q$3)*Scenario[[#This Row],[Typical kWh per Vehicle Mile]]*(Scenario[[#This Row],[eGRID Subregion Electricity Emissions Rate 
kg CO2 per kWh]]))*(1-R$3))</f>
        <v>581704.65793516347</v>
      </c>
      <c r="S4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672884.88433680334</v>
      </c>
      <c r="T470" s="1">
        <f>Scenario[[#This Row],[Transportation Efficiency Emissions Savings 
kg CO2e]]*(1+S$3)</f>
        <v>600713.56330175954</v>
      </c>
      <c r="U470" s="1">
        <f>Scenario[[#This Row],[Land Use Efficiency Emissions Savings 
kg CO2e]]*(1+S$3)</f>
        <v>2990749.1603984358</v>
      </c>
    </row>
    <row r="471" spans="1:21" x14ac:dyDescent="0.25">
      <c r="A471" t="s">
        <v>1447</v>
      </c>
      <c r="B471" t="s">
        <v>80</v>
      </c>
      <c r="C471" t="s">
        <v>81</v>
      </c>
      <c r="D471" t="s">
        <v>1730</v>
      </c>
      <c r="E471" s="1">
        <v>2396682.3495558333</v>
      </c>
      <c r="F471" s="1">
        <v>4851751.463140687</v>
      </c>
      <c r="G471" s="1">
        <v>24312745.777641252</v>
      </c>
      <c r="H471" s="1">
        <v>28992306</v>
      </c>
      <c r="I471" s="1">
        <v>8.7078651685393265</v>
      </c>
      <c r="J471" s="2">
        <v>0.66142805750206712</v>
      </c>
      <c r="K471" s="1">
        <v>5099641</v>
      </c>
      <c r="L471" s="1">
        <v>5099641</v>
      </c>
      <c r="M471" s="1">
        <v>2396682.3495558333</v>
      </c>
      <c r="N471" s="1">
        <v>0</v>
      </c>
      <c r="O471" s="7">
        <v>0.46873146894112006</v>
      </c>
      <c r="P471" s="4">
        <v>1.0539153772593934</v>
      </c>
      <c r="Q471" s="1">
        <f>Scenario[[#This Row],[Electricity GHG 
kg CO2e]]+(Scenario[[#This Row],[Non-Electric GHG 
kg CO2e]]*(1-Q$3))+((Scenario[[#This Row],[Non-Electric Vehicle Miles]]*Q$3)*Scenario[[#This Row],[Typical kWh per Vehicle Mile]]*(Scenario[[#This Row],[eGRID Subregion Electricity Emissions Rate 
kg CO2 per kWh]]))</f>
        <v>2427321.6365965363</v>
      </c>
      <c r="R471" s="1">
        <f>((Scenario[[#This Row],[Electricity GHG 
kg CO2e]])*(1-R$3))+(Scenario[[#This Row],[Non-Electric GHG 
kg CO2e]]*(1-Q$3))+(((Scenario[[#This Row],[Non-Electric Vehicle Miles]]*Q$3)*Scenario[[#This Row],[Typical kWh per Vehicle Mile]]*(Scenario[[#This Row],[eGRID Subregion Electricity Emissions Rate 
kg CO2 per kWh]]))*(1-R$3))</f>
        <v>2269869.1679891208</v>
      </c>
      <c r="S4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3010842.0089361896</v>
      </c>
      <c r="T471" s="1">
        <f>Scenario[[#This Row],[Transportation Efficiency Emissions Savings 
kg CO2e]]*(1+S$3)</f>
        <v>6064689.3289258592</v>
      </c>
      <c r="U471" s="1">
        <f>Scenario[[#This Row],[Land Use Efficiency Emissions Savings 
kg CO2e]]*(1+S$3)</f>
        <v>30390932.222051565</v>
      </c>
    </row>
    <row r="472" spans="1:21" x14ac:dyDescent="0.25">
      <c r="A472" t="s">
        <v>241</v>
      </c>
      <c r="B472" t="s">
        <v>80</v>
      </c>
      <c r="C472" t="s">
        <v>81</v>
      </c>
      <c r="D472" t="s">
        <v>38</v>
      </c>
      <c r="E472" s="1">
        <v>15319617.4280061</v>
      </c>
      <c r="F472" s="1">
        <v>7551012.4380066572</v>
      </c>
      <c r="G472" s="1">
        <v>38061486.831838213</v>
      </c>
      <c r="H472" s="1">
        <v>45122110</v>
      </c>
      <c r="I472" s="1">
        <v>57</v>
      </c>
      <c r="J472" s="2">
        <v>0.34242288499403095</v>
      </c>
      <c r="K472" s="1">
        <v>6225185</v>
      </c>
      <c r="L472" s="1">
        <v>6225185</v>
      </c>
      <c r="M472" s="1">
        <v>15319617.4280061</v>
      </c>
      <c r="N472" s="1">
        <v>0</v>
      </c>
      <c r="O472" s="7">
        <v>0.46873146894112006</v>
      </c>
      <c r="P472" s="4">
        <v>2.3391780324537761</v>
      </c>
      <c r="Q472" s="1">
        <f>Scenario[[#This Row],[Electricity GHG 
kg CO2e]]+(Scenario[[#This Row],[Non-Electric GHG 
kg CO2e]]*(1-Q$3))+((Scenario[[#This Row],[Non-Electric Vehicle Miles]]*Q$3)*Scenario[[#This Row],[Typical kWh per Vehicle Mile]]*(Scenario[[#This Row],[eGRID Subregion Electricity Emissions Rate 
kg CO2 per kWh]]))</f>
        <v>13196108.422032554</v>
      </c>
      <c r="R472" s="1">
        <f>((Scenario[[#This Row],[Electricity GHG 
kg CO2e]])*(1-R$3))+(Scenario[[#This Row],[Non-Electric GHG 
kg CO2e]]*(1-Q$3))+(((Scenario[[#This Row],[Non-Electric Vehicle Miles]]*Q$3)*Scenario[[#This Row],[Typical kWh per Vehicle Mile]]*(Scenario[[#This Row],[eGRID Subregion Electricity Emissions Rate 
kg CO2 per kWh]]))*(1-R$3))</f>
        <v>12769509.584275559</v>
      </c>
      <c r="S4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13581416.993534312</v>
      </c>
      <c r="T472" s="1">
        <f>Scenario[[#This Row],[Transportation Efficiency Emissions Savings 
kg CO2e]]*(1+S$3)</f>
        <v>9438765.5475083217</v>
      </c>
      <c r="U472" s="1">
        <f>Scenario[[#This Row],[Land Use Efficiency Emissions Savings 
kg CO2e]]*(1+S$3)</f>
        <v>47576858.539797768</v>
      </c>
    </row>
    <row r="473" spans="1:21" x14ac:dyDescent="0.25">
      <c r="A473" t="s">
        <v>384</v>
      </c>
      <c r="B473" t="s">
        <v>385</v>
      </c>
      <c r="C473" t="s">
        <v>81</v>
      </c>
      <c r="D473" t="s">
        <v>1730</v>
      </c>
      <c r="E473" s="1">
        <v>668337.8583054</v>
      </c>
      <c r="F473" s="1">
        <v>49081.126502182859</v>
      </c>
      <c r="G473" s="1">
        <v>245556.43640475278</v>
      </c>
      <c r="H473" s="1">
        <v>293291</v>
      </c>
      <c r="I473" s="1">
        <v>11.428571428571429</v>
      </c>
      <c r="J473" s="2">
        <v>8.7933233623212245E-2</v>
      </c>
      <c r="K473" s="1">
        <v>386268</v>
      </c>
      <c r="L473" s="1">
        <v>386268</v>
      </c>
      <c r="M473" s="1">
        <v>668337.8583054</v>
      </c>
      <c r="N473" s="1">
        <v>0</v>
      </c>
      <c r="O473" s="7">
        <v>0.46873146894112006</v>
      </c>
      <c r="P473" s="4">
        <v>1.0539153772593934</v>
      </c>
      <c r="Q473" s="1">
        <f>Scenario[[#This Row],[Electricity GHG 
kg CO2e]]+(Scenario[[#This Row],[Non-Electric GHG 
kg CO2e]]*(1-Q$3))+((Scenario[[#This Row],[Non-Electric Vehicle Miles]]*Q$3)*Scenario[[#This Row],[Typical kWh per Vehicle Mile]]*(Scenario[[#This Row],[eGRID Subregion Electricity Emissions Rate 
kg CO2 per kWh]]))</f>
        <v>548957.81068236032</v>
      </c>
      <c r="R473" s="1">
        <f>((Scenario[[#This Row],[Electricity GHG 
kg CO2e]])*(1-R$3))+(Scenario[[#This Row],[Non-Electric GHG 
kg CO2e]]*(1-Q$3))+(((Scenario[[#This Row],[Non-Electric Vehicle Miles]]*Q$3)*Scenario[[#This Row],[Typical kWh per Vehicle Mile]]*(Scenario[[#This Row],[eGRID Subregion Electricity Emissions Rate 
kg CO2 per kWh]]))*(1-R$3))</f>
        <v>537031.70644403272</v>
      </c>
      <c r="S4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554871.42464976583</v>
      </c>
      <c r="T473" s="1">
        <f>Scenario[[#This Row],[Transportation Efficiency Emissions Savings 
kg CO2e]]*(1+S$3)</f>
        <v>61351.408127728573</v>
      </c>
      <c r="U473" s="1">
        <f>Scenario[[#This Row],[Land Use Efficiency Emissions Savings 
kg CO2e]]*(1+S$3)</f>
        <v>306945.54550594097</v>
      </c>
    </row>
    <row r="474" spans="1:21" x14ac:dyDescent="0.25">
      <c r="A474" t="s">
        <v>384</v>
      </c>
      <c r="B474" t="s">
        <v>385</v>
      </c>
      <c r="C474" t="s">
        <v>81</v>
      </c>
      <c r="D474" t="s">
        <v>38</v>
      </c>
      <c r="E474" s="1">
        <v>7497120.3264213139</v>
      </c>
      <c r="F474" s="1">
        <v>3224050.8762916066</v>
      </c>
      <c r="G474" s="1">
        <v>16130160.41786607</v>
      </c>
      <c r="H474" s="1">
        <v>19265758</v>
      </c>
      <c r="I474" s="1">
        <v>48.75</v>
      </c>
      <c r="J474" s="2">
        <v>0.19088670494951288</v>
      </c>
      <c r="K474" s="1">
        <v>2534845</v>
      </c>
      <c r="L474" s="1">
        <v>2534845</v>
      </c>
      <c r="M474" s="1">
        <v>7497120.3264213139</v>
      </c>
      <c r="N474" s="1">
        <v>0</v>
      </c>
      <c r="O474" s="7">
        <v>0.46873146894112006</v>
      </c>
      <c r="P474" s="4">
        <v>2.3391780324537761</v>
      </c>
      <c r="Q474" s="1">
        <f>Scenario[[#This Row],[Electricity GHG 
kg CO2e]]+(Scenario[[#This Row],[Non-Electric GHG 
kg CO2e]]*(1-Q$3))+((Scenario[[#This Row],[Non-Electric Vehicle Miles]]*Q$3)*Scenario[[#This Row],[Typical kWh per Vehicle Mile]]*(Scenario[[#This Row],[eGRID Subregion Electricity Emissions Rate 
kg CO2 per kWh]]))</f>
        <v>6317670.63517009</v>
      </c>
      <c r="R474" s="1">
        <f>((Scenario[[#This Row],[Electricity GHG 
kg CO2e]])*(1-R$3))+(Scenario[[#This Row],[Non-Electric GHG 
kg CO2e]]*(1-Q$3))+(((Scenario[[#This Row],[Non-Electric Vehicle Miles]]*Q$3)*Scenario[[#This Row],[Typical kWh per Vehicle Mile]]*(Scenario[[#This Row],[eGRID Subregion Electricity Emissions Rate 
kg CO2 per kWh]]))*(1-R$3))</f>
        <v>6143963.0375815639</v>
      </c>
      <c r="S4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6622900.3479870455</v>
      </c>
      <c r="T474" s="1">
        <f>Scenario[[#This Row],[Transportation Efficiency Emissions Savings 
kg CO2e]]*(1+S$3)</f>
        <v>4030063.5953645082</v>
      </c>
      <c r="U474" s="1">
        <f>Scenario[[#This Row],[Land Use Efficiency Emissions Savings 
kg CO2e]]*(1+S$3)</f>
        <v>20162700.522332586</v>
      </c>
    </row>
    <row r="475" spans="1:21" x14ac:dyDescent="0.25">
      <c r="A475" t="s">
        <v>1423</v>
      </c>
      <c r="B475" t="s">
        <v>333</v>
      </c>
      <c r="C475" t="s">
        <v>81</v>
      </c>
      <c r="D475" t="s">
        <v>1730</v>
      </c>
      <c r="E475" s="1">
        <v>1095740.1453375334</v>
      </c>
      <c r="F475" s="1">
        <v>123836.23515234332</v>
      </c>
      <c r="G475" s="1">
        <v>620644.86004859919</v>
      </c>
      <c r="H475" s="1">
        <v>740000.4</v>
      </c>
      <c r="I475" s="1">
        <v>13.739130434782609</v>
      </c>
      <c r="J475" s="2">
        <v>0.14910179968052634</v>
      </c>
      <c r="K475" s="1">
        <v>532782</v>
      </c>
      <c r="L475" s="1">
        <v>532782</v>
      </c>
      <c r="M475" s="1">
        <v>1095740.1453375334</v>
      </c>
      <c r="N475" s="1">
        <v>0</v>
      </c>
      <c r="O475" s="7">
        <v>0.46873146894112006</v>
      </c>
      <c r="P475" s="4">
        <v>1.0539153772593934</v>
      </c>
      <c r="Q475" s="1">
        <f>Scenario[[#This Row],[Electricity GHG 
kg CO2e]]+(Scenario[[#This Row],[Non-Electric GHG 
kg CO2e]]*(1-Q$3))+((Scenario[[#This Row],[Non-Electric Vehicle Miles]]*Q$3)*Scenario[[#This Row],[Typical kWh per Vehicle Mile]]*(Scenario[[#This Row],[eGRID Subregion Electricity Emissions Rate 
kg CO2 per kWh]]))</f>
        <v>887604.12593755464</v>
      </c>
      <c r="R475" s="1">
        <f>((Scenario[[#This Row],[Electricity GHG 
kg CO2e]])*(1-R$3))+(Scenario[[#This Row],[Non-Electric GHG 
kg CO2e]]*(1-Q$3))+(((Scenario[[#This Row],[Non-Electric Vehicle Miles]]*Q$3)*Scenario[[#This Row],[Typical kWh per Vehicle Mile]]*(Scenario[[#This Row],[eGRID Subregion Electricity Emissions Rate 
kg CO2 per kWh]]))*(1-R$3))</f>
        <v>871154.37170395348</v>
      </c>
      <c r="S4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915188.38698499603</v>
      </c>
      <c r="T475" s="1">
        <f>Scenario[[#This Row],[Transportation Efficiency Emissions Savings 
kg CO2e]]*(1+S$3)</f>
        <v>154795.29394042914</v>
      </c>
      <c r="U475" s="1">
        <f>Scenario[[#This Row],[Land Use Efficiency Emissions Savings 
kg CO2e]]*(1+S$3)</f>
        <v>775806.07506074896</v>
      </c>
    </row>
    <row r="476" spans="1:21" x14ac:dyDescent="0.25">
      <c r="A476" t="s">
        <v>1266</v>
      </c>
      <c r="B476" t="s">
        <v>1267</v>
      </c>
      <c r="C476" t="s">
        <v>81</v>
      </c>
      <c r="D476" t="s">
        <v>1730</v>
      </c>
      <c r="E476" s="1">
        <v>672240.82703583327</v>
      </c>
      <c r="F476" s="1">
        <v>209670.99422144852</v>
      </c>
      <c r="G476" s="1">
        <v>1043402.234823539</v>
      </c>
      <c r="H476" s="1">
        <v>1252917.77</v>
      </c>
      <c r="I476" s="1">
        <v>16</v>
      </c>
      <c r="J476" s="2">
        <v>0.15609461399616478</v>
      </c>
      <c r="K476" s="1">
        <v>501049</v>
      </c>
      <c r="L476" s="1">
        <v>501049</v>
      </c>
      <c r="M476" s="1">
        <v>672240.82703583327</v>
      </c>
      <c r="N476" s="1">
        <v>0</v>
      </c>
      <c r="O476" s="7">
        <v>0.46873146894112006</v>
      </c>
      <c r="P476" s="4">
        <v>1.0539153772593934</v>
      </c>
      <c r="Q476" s="1">
        <f>Scenario[[#This Row],[Electricity GHG 
kg CO2e]]+(Scenario[[#This Row],[Non-Electric GHG 
kg CO2e]]*(1-Q$3))+((Scenario[[#This Row],[Non-Electric Vehicle Miles]]*Q$3)*Scenario[[#This Row],[Typical kWh per Vehicle Mile]]*(Scenario[[#This Row],[eGRID Subregion Electricity Emissions Rate 
kg CO2 per kWh]]))</f>
        <v>566060.58550837019</v>
      </c>
      <c r="R476" s="1">
        <f>((Scenario[[#This Row],[Electricity GHG 
kg CO2e]])*(1-R$3))+(Scenario[[#This Row],[Non-Electric GHG 
kg CO2e]]*(1-Q$3))+(((Scenario[[#This Row],[Non-Electric Vehicle Miles]]*Q$3)*Scenario[[#This Row],[Typical kWh per Vehicle Mile]]*(Scenario[[#This Row],[eGRID Subregion Electricity Emissions Rate 
kg CO2 per kWh]]))*(1-R$3))</f>
        <v>550590.59420049633</v>
      </c>
      <c r="S4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593615.62390496768</v>
      </c>
      <c r="T476" s="1">
        <f>Scenario[[#This Row],[Transportation Efficiency Emissions Savings 
kg CO2e]]*(1+S$3)</f>
        <v>262088.74277681066</v>
      </c>
      <c r="U476" s="1">
        <f>Scenario[[#This Row],[Land Use Efficiency Emissions Savings 
kg CO2e]]*(1+S$3)</f>
        <v>1304252.7935294239</v>
      </c>
    </row>
    <row r="477" spans="1:21" x14ac:dyDescent="0.25">
      <c r="A477" t="s">
        <v>2065</v>
      </c>
      <c r="B477" t="s">
        <v>1267</v>
      </c>
      <c r="C477" t="s">
        <v>81</v>
      </c>
      <c r="D477" t="s">
        <v>38</v>
      </c>
      <c r="E477" s="1">
        <v>8985.7029012000003</v>
      </c>
      <c r="F477" s="1">
        <v>0</v>
      </c>
      <c r="G477" s="1">
        <v>0</v>
      </c>
      <c r="H477" s="1">
        <f>Scenario[[#This Row],[Average Seating Capacity]]*Scenario[[#This Row],[Total Transit Vehicle Miles]]*0.24</f>
        <v>24662.879999999997</v>
      </c>
      <c r="I477" s="1">
        <v>33</v>
      </c>
      <c r="J477" s="2" t="s">
        <v>552</v>
      </c>
      <c r="K477" s="1">
        <v>3114</v>
      </c>
      <c r="L477" s="1">
        <v>3114</v>
      </c>
      <c r="M477" s="1">
        <v>8985.7029012000003</v>
      </c>
      <c r="N477" s="1">
        <v>0</v>
      </c>
      <c r="O477" s="7">
        <v>0.46873146894112006</v>
      </c>
      <c r="P477" s="4">
        <v>2.3391780324537761</v>
      </c>
      <c r="Q477" s="1">
        <f>Scenario[[#This Row],[Electricity GHG 
kg CO2e]]+(Scenario[[#This Row],[Non-Electric GHG 
kg CO2e]]*(1-Q$3))+((Scenario[[#This Row],[Non-Electric Vehicle Miles]]*Q$3)*Scenario[[#This Row],[Typical kWh per Vehicle Mile]]*(Scenario[[#This Row],[eGRID Subregion Electricity Emissions Rate 
kg CO2 per kWh]]))</f>
        <v>7592.8606634752496</v>
      </c>
      <c r="R477" s="1">
        <f>((Scenario[[#This Row],[Electricity GHG 
kg CO2e]])*(1-R$3))+(Scenario[[#This Row],[Non-Electric GHG 
kg CO2e]]*(1-Q$3))+(((Scenario[[#This Row],[Non-Electric Vehicle Miles]]*Q$3)*Scenario[[#This Row],[Typical kWh per Vehicle Mile]]*(Scenario[[#This Row],[eGRID Subregion Electricity Emissions Rate 
kg CO2 per kWh]]))*(1-R$3))</f>
        <v>7379.4647915814367</v>
      </c>
      <c r="S4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8265.0005665712088</v>
      </c>
      <c r="T477" s="1">
        <f>Scenario[[#This Row],[Transportation Efficiency Emissions Savings 
kg CO2e]]*(1+S$3)</f>
        <v>0</v>
      </c>
      <c r="U477" s="1">
        <f>Scenario[[#This Row],[Land Use Efficiency Emissions Savings 
kg CO2e]]*(1+S$3)</f>
        <v>0</v>
      </c>
    </row>
    <row r="478" spans="1:21" x14ac:dyDescent="0.25">
      <c r="A478" t="s">
        <v>879</v>
      </c>
      <c r="B478" t="s">
        <v>880</v>
      </c>
      <c r="C478" t="s">
        <v>81</v>
      </c>
      <c r="D478" t="s">
        <v>1730</v>
      </c>
      <c r="E478" s="1">
        <v>2212800.9427992334</v>
      </c>
      <c r="F478" s="1">
        <v>97020.282718025876</v>
      </c>
      <c r="G478" s="1">
        <v>499142.73018964857</v>
      </c>
      <c r="H478" s="1">
        <v>579758</v>
      </c>
      <c r="I478" s="1">
        <v>21.413793103448278</v>
      </c>
      <c r="J478" s="2">
        <v>0.10085246185003958</v>
      </c>
      <c r="K478" s="1">
        <v>892615</v>
      </c>
      <c r="L478" s="1">
        <v>892615</v>
      </c>
      <c r="M478" s="1">
        <v>2212800.9427992334</v>
      </c>
      <c r="N478" s="1">
        <v>0</v>
      </c>
      <c r="O478" s="7">
        <v>0.46873146894112006</v>
      </c>
      <c r="P478" s="4">
        <v>1.0539153772593934</v>
      </c>
      <c r="Q478" s="1">
        <f>Scenario[[#This Row],[Electricity GHG 
kg CO2e]]+(Scenario[[#This Row],[Non-Electric GHG 
kg CO2e]]*(1-Q$3))+((Scenario[[#This Row],[Non-Electric Vehicle Miles]]*Q$3)*Scenario[[#This Row],[Typical kWh per Vehicle Mile]]*(Scenario[[#This Row],[eGRID Subregion Electricity Emissions Rate 
kg CO2 per kWh]]))</f>
        <v>1769839.3966589514</v>
      </c>
      <c r="R478" s="1">
        <f>((Scenario[[#This Row],[Electricity GHG 
kg CO2e]])*(1-R$3))+(Scenario[[#This Row],[Non-Electric GHG 
kg CO2e]]*(1-Q$3))+(((Scenario[[#This Row],[Non-Electric Vehicle Miles]]*Q$3)*Scenario[[#This Row],[Typical kWh per Vehicle Mile]]*(Scenario[[#This Row],[eGRID Subregion Electricity Emissions Rate 
kg CO2 per kWh]]))*(1-R$3))</f>
        <v>1742279.7242690697</v>
      </c>
      <c r="S4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1768702.4035942864</v>
      </c>
      <c r="T478" s="1">
        <f>Scenario[[#This Row],[Transportation Efficiency Emissions Savings 
kg CO2e]]*(1+S$3)</f>
        <v>121275.35339753234</v>
      </c>
      <c r="U478" s="1">
        <f>Scenario[[#This Row],[Land Use Efficiency Emissions Savings 
kg CO2e]]*(1+S$3)</f>
        <v>623928.41273706069</v>
      </c>
    </row>
    <row r="479" spans="1:21" x14ac:dyDescent="0.25">
      <c r="A479" t="s">
        <v>879</v>
      </c>
      <c r="B479" t="s">
        <v>880</v>
      </c>
      <c r="C479" t="s">
        <v>81</v>
      </c>
      <c r="D479" t="s">
        <v>38</v>
      </c>
      <c r="E479" s="1">
        <v>1373585.9395255002</v>
      </c>
      <c r="F479" s="1">
        <v>490027.75023861602</v>
      </c>
      <c r="G479" s="1">
        <v>2521058.3011149033</v>
      </c>
      <c r="H479" s="1">
        <v>2928228</v>
      </c>
      <c r="I479" s="1">
        <v>29.46153846153846</v>
      </c>
      <c r="J479" s="2">
        <v>0.10348327979701198</v>
      </c>
      <c r="K479" s="1">
        <v>476341</v>
      </c>
      <c r="L479" s="1">
        <v>476341</v>
      </c>
      <c r="M479" s="1">
        <v>1373585.9395255002</v>
      </c>
      <c r="N479" s="1">
        <v>0</v>
      </c>
      <c r="O479" s="7">
        <v>0.46873146894112006</v>
      </c>
      <c r="P479" s="4">
        <v>2.3391780324537761</v>
      </c>
      <c r="Q479" s="1">
        <f>Scenario[[#This Row],[Electricity GHG 
kg CO2e]]+(Scenario[[#This Row],[Non-Electric GHG 
kg CO2e]]*(1-Q$3))+((Scenario[[#This Row],[Non-Electric Vehicle Miles]]*Q$3)*Scenario[[#This Row],[Typical kWh per Vehicle Mile]]*(Scenario[[#This Row],[eGRID Subregion Electricity Emissions Rate 
kg CO2 per kWh]]))</f>
        <v>1160760.0429726678</v>
      </c>
      <c r="R479" s="1">
        <f>((Scenario[[#This Row],[Electricity GHG 
kg CO2e]])*(1-R$3))+(Scenario[[#This Row],[Non-Electric GHG 
kg CO2e]]*(1-Q$3))+(((Scenario[[#This Row],[Non-Electric Vehicle Miles]]*Q$3)*Scenario[[#This Row],[Typical kWh per Vehicle Mile]]*(Scenario[[#This Row],[eGRID Subregion Electricity Emissions Rate 
kg CO2 per kWh]]))*(1-R$3))</f>
        <v>1128117.3958905321</v>
      </c>
      <c r="S4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1245811.7971602529</v>
      </c>
      <c r="T479" s="1">
        <f>Scenario[[#This Row],[Transportation Efficiency Emissions Savings 
kg CO2e]]*(1+S$3)</f>
        <v>612534.68779827002</v>
      </c>
      <c r="U479" s="1">
        <f>Scenario[[#This Row],[Land Use Efficiency Emissions Savings 
kg CO2e]]*(1+S$3)</f>
        <v>3151322.8763936292</v>
      </c>
    </row>
    <row r="480" spans="1:21" x14ac:dyDescent="0.25">
      <c r="A480" t="s">
        <v>79</v>
      </c>
      <c r="B480" t="s">
        <v>80</v>
      </c>
      <c r="C480" t="s">
        <v>81</v>
      </c>
      <c r="D480" t="s">
        <v>1730</v>
      </c>
      <c r="E480" s="1">
        <v>15300472.895464065</v>
      </c>
      <c r="F480" s="1">
        <v>1679521.6722460825</v>
      </c>
      <c r="G480" s="1">
        <v>10267983.2633527</v>
      </c>
      <c r="H480" s="1">
        <v>10036212</v>
      </c>
      <c r="I480" s="1">
        <v>8</v>
      </c>
      <c r="J480" s="2">
        <v>0.17677733205874097</v>
      </c>
      <c r="K480" s="1">
        <v>7199558</v>
      </c>
      <c r="L480" s="1">
        <v>7199558</v>
      </c>
      <c r="M480" s="1">
        <v>15300472.895464065</v>
      </c>
      <c r="N480" s="1">
        <v>0</v>
      </c>
      <c r="O480" s="7">
        <v>0.46873146894112006</v>
      </c>
      <c r="P480" s="4">
        <v>1.0539153772593934</v>
      </c>
      <c r="Q480" s="1">
        <f>Scenario[[#This Row],[Electricity GHG 
kg CO2e]]+(Scenario[[#This Row],[Non-Electric GHG 
kg CO2e]]*(1-Q$3))+((Scenario[[#This Row],[Non-Electric Vehicle Miles]]*Q$3)*Scenario[[#This Row],[Typical kWh per Vehicle Mile]]*(Scenario[[#This Row],[eGRID Subregion Electricity Emissions Rate 
kg CO2 per kWh]]))</f>
        <v>12364506.029493451</v>
      </c>
      <c r="R480" s="1">
        <f>((Scenario[[#This Row],[Electricity GHG 
kg CO2e]])*(1-R$3))+(Scenario[[#This Row],[Non-Electric GHG 
kg CO2e]]*(1-Q$3))+(((Scenario[[#This Row],[Non-Electric Vehicle Miles]]*Q$3)*Scenario[[#This Row],[Typical kWh per Vehicle Mile]]*(Scenario[[#This Row],[eGRID Subregion Electricity Emissions Rate 
kg CO2 per kWh]]))*(1-R$3))</f>
        <v>12142218.1900196</v>
      </c>
      <c r="S4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13200111.916840166</v>
      </c>
      <c r="T480" s="1">
        <f>Scenario[[#This Row],[Transportation Efficiency Emissions Savings 
kg CO2e]]*(1+S$3)</f>
        <v>2099402.0903076031</v>
      </c>
      <c r="U480" s="1">
        <f>Scenario[[#This Row],[Land Use Efficiency Emissions Savings 
kg CO2e]]*(1+S$3)</f>
        <v>12834979.079190874</v>
      </c>
    </row>
    <row r="481" spans="1:21" x14ac:dyDescent="0.25">
      <c r="A481" t="s">
        <v>79</v>
      </c>
      <c r="B481" t="s">
        <v>80</v>
      </c>
      <c r="C481" t="s">
        <v>81</v>
      </c>
      <c r="D481" t="s">
        <v>38</v>
      </c>
      <c r="E481" s="1">
        <v>87685335.89829199</v>
      </c>
      <c r="F481" s="1">
        <v>41100414.609398551</v>
      </c>
      <c r="G481" s="1">
        <v>251272952.47210556</v>
      </c>
      <c r="H481" s="1">
        <v>245601162</v>
      </c>
      <c r="I481" s="1">
        <v>33.473972602739728</v>
      </c>
      <c r="J481" s="2">
        <v>0.26848991532521399</v>
      </c>
      <c r="K481" s="1">
        <v>31113541</v>
      </c>
      <c r="L481" s="1">
        <v>31113541</v>
      </c>
      <c r="M481" s="1">
        <v>87685335.89829199</v>
      </c>
      <c r="N481" s="1">
        <v>0</v>
      </c>
      <c r="O481" s="7">
        <v>0.46873146894112006</v>
      </c>
      <c r="P481" s="4">
        <v>2.3391780324537761</v>
      </c>
      <c r="Q481" s="1">
        <f>Scenario[[#This Row],[Electricity GHG 
kg CO2e]]+(Scenario[[#This Row],[Non-Electric GHG 
kg CO2e]]*(1-Q$3))+((Scenario[[#This Row],[Non-Electric Vehicle Miles]]*Q$3)*Scenario[[#This Row],[Typical kWh per Vehicle Mile]]*(Scenario[[#This Row],[eGRID Subregion Electricity Emissions Rate 
kg CO2 per kWh]]))</f>
        <v>74292584.080942973</v>
      </c>
      <c r="R481" s="1">
        <f>((Scenario[[#This Row],[Electricity GHG 
kg CO2e]])*(1-R$3))+(Scenario[[#This Row],[Non-Electric GHG 
kg CO2e]]*(1-Q$3))+(((Scenario[[#This Row],[Non-Electric Vehicle Miles]]*Q$3)*Scenario[[#This Row],[Typical kWh per Vehicle Mile]]*(Scenario[[#This Row],[eGRID Subregion Electricity Emissions Rate 
kg CO2 per kWh]]))*(1-R$3))</f>
        <v>72160438.541636974</v>
      </c>
      <c r="S4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80668740.383088306</v>
      </c>
      <c r="T481" s="1">
        <f>Scenario[[#This Row],[Transportation Efficiency Emissions Savings 
kg CO2e]]*(1+S$3)</f>
        <v>51375518.261748187</v>
      </c>
      <c r="U481" s="1">
        <f>Scenario[[#This Row],[Land Use Efficiency Emissions Savings 
kg CO2e]]*(1+S$3)</f>
        <v>314091190.59013194</v>
      </c>
    </row>
    <row r="482" spans="1:21" x14ac:dyDescent="0.25">
      <c r="A482" t="s">
        <v>79</v>
      </c>
      <c r="B482" t="s">
        <v>80</v>
      </c>
      <c r="C482" t="s">
        <v>81</v>
      </c>
      <c r="D482" t="s">
        <v>1728</v>
      </c>
      <c r="E482" s="1">
        <v>44903686.524649426</v>
      </c>
      <c r="F482" s="1">
        <v>75288345.684373826</v>
      </c>
      <c r="G482" s="1">
        <v>460285500.44181561</v>
      </c>
      <c r="H482" s="1">
        <v>449895831</v>
      </c>
      <c r="I482" s="1">
        <v>63.050632911392405</v>
      </c>
      <c r="J482" s="2">
        <v>0.3194876548037297</v>
      </c>
      <c r="K482" s="1">
        <v>22827885</v>
      </c>
      <c r="L482" s="1">
        <v>0</v>
      </c>
      <c r="M482" s="1">
        <v>0</v>
      </c>
      <c r="N482" s="1">
        <v>44903686.524649426</v>
      </c>
      <c r="O482" s="7">
        <v>0.46873146894112006</v>
      </c>
      <c r="P482" s="4">
        <v>5.4623394781288033</v>
      </c>
      <c r="Q482" s="1">
        <f>Scenario[[#This Row],[Electricity GHG 
kg CO2e]]+(Scenario[[#This Row],[Non-Electric GHG 
kg CO2e]]*(1-Q$3))+((Scenario[[#This Row],[Non-Electric Vehicle Miles]]*Q$3)*Scenario[[#This Row],[Typical kWh per Vehicle Mile]]*(Scenario[[#This Row],[eGRID Subregion Electricity Emissions Rate 
kg CO2 per kWh]]))</f>
        <v>44903686.524649426</v>
      </c>
      <c r="R482" s="1">
        <f>((Scenario[[#This Row],[Electricity GHG 
kg CO2e]])*(1-R$3))+(Scenario[[#This Row],[Non-Electric GHG 
kg CO2e]]*(1-Q$3))+(((Scenario[[#This Row],[Non-Electric Vehicle Miles]]*Q$3)*Scenario[[#This Row],[Typical kWh per Vehicle Mile]]*(Scenario[[#This Row],[eGRID Subregion Electricity Emissions Rate 
kg CO2 per kWh]]))*(1-R$3))</f>
        <v>33677764.893487066</v>
      </c>
      <c r="S4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38941210.114360951</v>
      </c>
      <c r="T482" s="1">
        <f>Scenario[[#This Row],[Transportation Efficiency Emissions Savings 
kg CO2e]]*(1+S$3)</f>
        <v>94110432.10546729</v>
      </c>
      <c r="U482" s="1">
        <f>Scenario[[#This Row],[Land Use Efficiency Emissions Savings 
kg CO2e]]*(1+S$3)</f>
        <v>575356875.55226946</v>
      </c>
    </row>
    <row r="483" spans="1:21" x14ac:dyDescent="0.25">
      <c r="A483" t="s">
        <v>676</v>
      </c>
      <c r="B483" t="s">
        <v>617</v>
      </c>
      <c r="C483" t="s">
        <v>81</v>
      </c>
      <c r="D483" t="s">
        <v>1730</v>
      </c>
      <c r="E483" s="1">
        <v>76749.673684999987</v>
      </c>
      <c r="F483" s="1">
        <v>1423.6138959397654</v>
      </c>
      <c r="G483" s="1">
        <v>7547.3190761669339</v>
      </c>
      <c r="H483" s="1">
        <v>8507</v>
      </c>
      <c r="I483" s="1">
        <v>9.4615384615384617</v>
      </c>
      <c r="J483" s="2">
        <v>3.3480313578038032E-2</v>
      </c>
      <c r="K483" s="1">
        <v>147786</v>
      </c>
      <c r="L483" s="1">
        <v>147786</v>
      </c>
      <c r="M483" s="1">
        <v>76749.673684999987</v>
      </c>
      <c r="N483" s="1">
        <v>0</v>
      </c>
      <c r="O483" s="7">
        <v>0.46873146894112006</v>
      </c>
      <c r="P483" s="4">
        <v>1.0539153772593934</v>
      </c>
      <c r="Q483" s="1">
        <f>Scenario[[#This Row],[Electricity GHG 
kg CO2e]]+(Scenario[[#This Row],[Non-Electric GHG 
kg CO2e]]*(1-Q$3))+((Scenario[[#This Row],[Non-Electric Vehicle Miles]]*Q$3)*Scenario[[#This Row],[Typical kWh per Vehicle Mile]]*(Scenario[[#This Row],[eGRID Subregion Electricity Emissions Rate 
kg CO2 per kWh]]))</f>
        <v>75813.948295173555</v>
      </c>
      <c r="R483" s="1">
        <f>((Scenario[[#This Row],[Electricity GHG 
kg CO2e]])*(1-R$3))+(Scenario[[#This Row],[Non-Electric GHG 
kg CO2e]]*(1-Q$3))+(((Scenario[[#This Row],[Non-Electric Vehicle Miles]]*Q$3)*Scenario[[#This Row],[Typical kWh per Vehicle Mile]]*(Scenario[[#This Row],[eGRID Subregion Electricity Emissions Rate 
kg CO2 per kWh]]))*(1-R$3))</f>
        <v>71251.025037317668</v>
      </c>
      <c r="S4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71467.766749595277</v>
      </c>
      <c r="T483" s="1">
        <f>Scenario[[#This Row],[Transportation Efficiency Emissions Savings 
kg CO2e]]*(1+S$3)</f>
        <v>1779.5173699247066</v>
      </c>
      <c r="U483" s="1">
        <f>Scenario[[#This Row],[Land Use Efficiency Emissions Savings 
kg CO2e]]*(1+S$3)</f>
        <v>9434.1488452086669</v>
      </c>
    </row>
    <row r="484" spans="1:21" x14ac:dyDescent="0.25">
      <c r="A484" t="s">
        <v>676</v>
      </c>
      <c r="B484" t="s">
        <v>617</v>
      </c>
      <c r="C484" t="s">
        <v>81</v>
      </c>
      <c r="D484" t="s">
        <v>38</v>
      </c>
      <c r="E484" s="1">
        <v>4251597.5285477005</v>
      </c>
      <c r="F484" s="1">
        <v>1038697.2812040459</v>
      </c>
      <c r="G484" s="1">
        <v>5506675.5298978351</v>
      </c>
      <c r="H484" s="1">
        <v>6206878</v>
      </c>
      <c r="I484" s="1">
        <v>38.385964912280699</v>
      </c>
      <c r="J484" s="2">
        <v>0.19507129547477134</v>
      </c>
      <c r="K484" s="1">
        <v>949605</v>
      </c>
      <c r="L484" s="1">
        <v>949605</v>
      </c>
      <c r="M484" s="1">
        <v>4251597.5285477005</v>
      </c>
      <c r="N484" s="1">
        <v>0</v>
      </c>
      <c r="O484" s="7">
        <v>0.46873146894112006</v>
      </c>
      <c r="P484" s="4">
        <v>2.3391780324537761</v>
      </c>
      <c r="Q484" s="1">
        <f>Scenario[[#This Row],[Electricity GHG 
kg CO2e]]+(Scenario[[#This Row],[Non-Electric GHG 
kg CO2e]]*(1-Q$3))+((Scenario[[#This Row],[Non-Electric Vehicle Miles]]*Q$3)*Scenario[[#This Row],[Typical kWh per Vehicle Mile]]*(Scenario[[#This Row],[eGRID Subregion Electricity Emissions Rate 
kg CO2 per kWh]]))</f>
        <v>3448995.8817090713</v>
      </c>
      <c r="R484" s="1">
        <f>((Scenario[[#This Row],[Electricity GHG 
kg CO2e]])*(1-R$3))+(Scenario[[#This Row],[Non-Electric GHG 
kg CO2e]]*(1-Q$3))+(((Scenario[[#This Row],[Non-Electric Vehicle Miles]]*Q$3)*Scenario[[#This Row],[Typical kWh per Vehicle Mile]]*(Scenario[[#This Row],[eGRID Subregion Electricity Emissions Rate 
kg CO2 per kWh]]))*(1-R$3))</f>
        <v>3383921.4478844972</v>
      </c>
      <c r="S4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3672024.61459191</v>
      </c>
      <c r="T484" s="1">
        <f>Scenario[[#This Row],[Transportation Efficiency Emissions Savings 
kg CO2e]]*(1+S$3)</f>
        <v>1298371.6015050574</v>
      </c>
      <c r="U484" s="1">
        <f>Scenario[[#This Row],[Land Use Efficiency Emissions Savings 
kg CO2e]]*(1+S$3)</f>
        <v>6883344.4123722939</v>
      </c>
    </row>
    <row r="485" spans="1:21" x14ac:dyDescent="0.25">
      <c r="A485" t="s">
        <v>121</v>
      </c>
      <c r="B485" t="s">
        <v>122</v>
      </c>
      <c r="C485" t="s">
        <v>123</v>
      </c>
      <c r="D485" t="s">
        <v>1730</v>
      </c>
      <c r="E485" s="1">
        <v>13902452.995123731</v>
      </c>
      <c r="F485" s="1">
        <v>2221097.9009654559</v>
      </c>
      <c r="G485" s="1">
        <v>17728598.183931947</v>
      </c>
      <c r="H485" s="1">
        <v>13272475</v>
      </c>
      <c r="I485" s="1">
        <v>11.115577889447236</v>
      </c>
      <c r="J485" s="2">
        <v>0.16839218756201327</v>
      </c>
      <c r="K485" s="1">
        <v>7857786</v>
      </c>
      <c r="L485" s="1">
        <v>7857786</v>
      </c>
      <c r="M485" s="1">
        <v>13902452.995123731</v>
      </c>
      <c r="N485" s="1">
        <v>0</v>
      </c>
      <c r="O485" s="7">
        <v>0.76300496208706015</v>
      </c>
      <c r="P485" s="4">
        <v>1.0539153772593934</v>
      </c>
      <c r="Q485" s="1">
        <f>Scenario[[#This Row],[Electricity GHG 
kg CO2e]]+(Scenario[[#This Row],[Non-Electric GHG 
kg CO2e]]*(1-Q$3))+((Scenario[[#This Row],[Non-Electric Vehicle Miles]]*Q$3)*Scenario[[#This Row],[Typical kWh per Vehicle Mile]]*(Scenario[[#This Row],[eGRID Subregion Electricity Emissions Rate 
kg CO2 per kWh]]))</f>
        <v>12006534.985130262</v>
      </c>
      <c r="R485" s="1">
        <f>((Scenario[[#This Row],[Electricity GHG 
kg CO2e]])*(1-R$3))+(Scenario[[#This Row],[Non-Electric GHG 
kg CO2e]]*(1-Q$3))+(((Scenario[[#This Row],[Non-Electric Vehicle Miles]]*Q$3)*Scenario[[#This Row],[Typical kWh per Vehicle Mile]]*(Scenario[[#This Row],[eGRID Subregion Electricity Emissions Rate 
kg CO2 per kWh]]))*(1-R$3))</f>
        <v>11611611.175433395</v>
      </c>
      <c r="S4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12493841.866137436</v>
      </c>
      <c r="T485" s="1">
        <f>Scenario[[#This Row],[Transportation Efficiency Emissions Savings 
kg CO2e]]*(1+S$3)</f>
        <v>2776372.3762068199</v>
      </c>
      <c r="U485" s="1">
        <f>Scenario[[#This Row],[Land Use Efficiency Emissions Savings 
kg CO2e]]*(1+S$3)</f>
        <v>22160747.729914933</v>
      </c>
    </row>
    <row r="486" spans="1:21" x14ac:dyDescent="0.25">
      <c r="A486" t="s">
        <v>121</v>
      </c>
      <c r="B486" t="s">
        <v>122</v>
      </c>
      <c r="C486" t="s">
        <v>123</v>
      </c>
      <c r="D486" t="s">
        <v>38</v>
      </c>
      <c r="E486" s="1">
        <v>66673674.640473202</v>
      </c>
      <c r="F486" s="1">
        <v>52154257.068849005</v>
      </c>
      <c r="G486" s="1">
        <v>416290460.11578614</v>
      </c>
      <c r="H486" s="1">
        <v>311654913</v>
      </c>
      <c r="I486" s="1">
        <v>43.217755443886098</v>
      </c>
      <c r="J486" s="2">
        <v>0.40210562655498749</v>
      </c>
      <c r="K486" s="1">
        <v>21635046</v>
      </c>
      <c r="L486" s="1">
        <v>21635046</v>
      </c>
      <c r="M486" s="1">
        <v>66673674.640473202</v>
      </c>
      <c r="N486" s="1">
        <v>0</v>
      </c>
      <c r="O486" s="7">
        <v>0.76300496208706015</v>
      </c>
      <c r="P486" s="4">
        <v>2.3391780324537761</v>
      </c>
      <c r="Q486" s="1">
        <f>Scenario[[#This Row],[Electricity GHG 
kg CO2e]]+(Scenario[[#This Row],[Non-Electric GHG 
kg CO2e]]*(1-Q$3))+((Scenario[[#This Row],[Non-Electric Vehicle Miles]]*Q$3)*Scenario[[#This Row],[Typical kWh per Vehicle Mile]]*(Scenario[[#This Row],[eGRID Subregion Electricity Emissions Rate 
kg CO2 per kWh]]))</f>
        <v>59658837.552731544</v>
      </c>
      <c r="R486" s="1">
        <f>((Scenario[[#This Row],[Electricity GHG 
kg CO2e]])*(1-R$3))+(Scenario[[#This Row],[Non-Electric GHG 
kg CO2e]]*(1-Q$3))+(((Scenario[[#This Row],[Non-Electric Vehicle Miles]]*Q$3)*Scenario[[#This Row],[Typical kWh per Vehicle Mile]]*(Scenario[[#This Row],[eGRID Subregion Electricity Emissions Rate 
kg CO2 per kWh]]))*(1-R$3))</f>
        <v>57245442.159637384</v>
      </c>
      <c r="S4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66785804.41565457</v>
      </c>
      <c r="T486" s="1">
        <f>Scenario[[#This Row],[Transportation Efficiency Emissions Savings 
kg CO2e]]*(1+S$3)</f>
        <v>65192821.336061254</v>
      </c>
      <c r="U486" s="1">
        <f>Scenario[[#This Row],[Land Use Efficiency Emissions Savings 
kg CO2e]]*(1+S$3)</f>
        <v>520363075.14473265</v>
      </c>
    </row>
    <row r="487" spans="1:21" x14ac:dyDescent="0.25">
      <c r="A487" t="s">
        <v>513</v>
      </c>
      <c r="B487" t="s">
        <v>514</v>
      </c>
      <c r="C487" t="s">
        <v>123</v>
      </c>
      <c r="D487" t="s">
        <v>1730</v>
      </c>
      <c r="E487" s="1">
        <v>2163799.1523868665</v>
      </c>
      <c r="F487" s="1">
        <v>373365.37778013706</v>
      </c>
      <c r="G487" s="1">
        <v>3037845.4906419255</v>
      </c>
      <c r="H487" s="1">
        <v>2231096</v>
      </c>
      <c r="I487" s="1">
        <v>13.483516483516484</v>
      </c>
      <c r="J487" s="2">
        <v>0.13506313060034372</v>
      </c>
      <c r="K487" s="1">
        <v>1857508</v>
      </c>
      <c r="L487" s="1">
        <v>1857508</v>
      </c>
      <c r="M487" s="1">
        <v>2163799.1523868665</v>
      </c>
      <c r="N487" s="1">
        <v>0</v>
      </c>
      <c r="O487" s="7">
        <v>0.50746236063831007</v>
      </c>
      <c r="P487" s="4">
        <v>1.0539153772593934</v>
      </c>
      <c r="Q487" s="1">
        <f>Scenario[[#This Row],[Electricity GHG 
kg CO2e]]+(Scenario[[#This Row],[Non-Electric GHG 
kg CO2e]]*(1-Q$3))+((Scenario[[#This Row],[Non-Electric Vehicle Miles]]*Q$3)*Scenario[[#This Row],[Typical kWh per Vehicle Mile]]*(Scenario[[#This Row],[eGRID Subregion Electricity Emissions Rate 
kg CO2 per kWh]]))</f>
        <v>1871208.5790886709</v>
      </c>
      <c r="R487" s="1">
        <f>((Scenario[[#This Row],[Electricity GHG 
kg CO2e]])*(1-R$3))+(Scenario[[#This Row],[Non-Electric GHG 
kg CO2e]]*(1-Q$3))+(((Scenario[[#This Row],[Non-Electric Vehicle Miles]]*Q$3)*Scenario[[#This Row],[Typical kWh per Vehicle Mile]]*(Scenario[[#This Row],[eGRID Subregion Electricity Emissions Rate 
kg CO2 per kWh]]))*(1-R$3))</f>
        <v>1809118.7753890406</v>
      </c>
      <c r="S4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1889697.7023003348</v>
      </c>
      <c r="T487" s="1">
        <f>Scenario[[#This Row],[Transportation Efficiency Emissions Savings 
kg CO2e]]*(1+S$3)</f>
        <v>466706.72222517134</v>
      </c>
      <c r="U487" s="1">
        <f>Scenario[[#This Row],[Land Use Efficiency Emissions Savings 
kg CO2e]]*(1+S$3)</f>
        <v>3797306.8633024069</v>
      </c>
    </row>
    <row r="488" spans="1:21" x14ac:dyDescent="0.25">
      <c r="A488" t="s">
        <v>513</v>
      </c>
      <c r="B488" t="s">
        <v>514</v>
      </c>
      <c r="C488" t="s">
        <v>123</v>
      </c>
      <c r="D488" t="s">
        <v>38</v>
      </c>
      <c r="E488" s="1">
        <v>4330798.2284046002</v>
      </c>
      <c r="F488" s="1">
        <v>3076983.0429208092</v>
      </c>
      <c r="G488" s="1">
        <v>25035527.175267532</v>
      </c>
      <c r="H488" s="1">
        <v>18386934</v>
      </c>
      <c r="I488" s="1">
        <v>38.293103448275865</v>
      </c>
      <c r="J488" s="2">
        <v>0.30457826562694712</v>
      </c>
      <c r="K488" s="1">
        <v>1671562</v>
      </c>
      <c r="L488" s="1">
        <v>1671562</v>
      </c>
      <c r="M488" s="1">
        <v>4330798.2284046002</v>
      </c>
      <c r="N488" s="1">
        <v>0</v>
      </c>
      <c r="O488" s="7">
        <v>0.50746236063831007</v>
      </c>
      <c r="P488" s="4">
        <v>2.3391780324537761</v>
      </c>
      <c r="Q488" s="1">
        <f>Scenario[[#This Row],[Electricity GHG 
kg CO2e]]+(Scenario[[#This Row],[Non-Electric GHG 
kg CO2e]]*(1-Q$3))+((Scenario[[#This Row],[Non-Electric Vehicle Miles]]*Q$3)*Scenario[[#This Row],[Typical kWh per Vehicle Mile]]*(Scenario[[#This Row],[eGRID Subregion Electricity Emissions Rate 
kg CO2 per kWh]]))</f>
        <v>3744153.4189315094</v>
      </c>
      <c r="R488" s="1">
        <f>((Scenario[[#This Row],[Electricity GHG 
kg CO2e]])*(1-R$3))+(Scenario[[#This Row],[Non-Electric GHG 
kg CO2e]]*(1-Q$3))+(((Scenario[[#This Row],[Non-Electric Vehicle Miles]]*Q$3)*Scenario[[#This Row],[Typical kWh per Vehicle Mile]]*(Scenario[[#This Row],[eGRID Subregion Electricity Emissions Rate 
kg CO2 per kWh]]))*(1-R$3))</f>
        <v>3620139.7320244946</v>
      </c>
      <c r="S4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4140089.7539237784</v>
      </c>
      <c r="T488" s="1">
        <f>Scenario[[#This Row],[Transportation Efficiency Emissions Savings 
kg CO2e]]*(1+S$3)</f>
        <v>3846228.8036510115</v>
      </c>
      <c r="U488" s="1">
        <f>Scenario[[#This Row],[Land Use Efficiency Emissions Savings 
kg CO2e]]*(1+S$3)</f>
        <v>31294408.969084416</v>
      </c>
    </row>
    <row r="489" spans="1:21" x14ac:dyDescent="0.25">
      <c r="A489" t="s">
        <v>534</v>
      </c>
      <c r="B489" t="s">
        <v>535</v>
      </c>
      <c r="C489" t="s">
        <v>348</v>
      </c>
      <c r="D489" t="s">
        <v>1730</v>
      </c>
      <c r="E489" s="1">
        <v>78544.87770360001</v>
      </c>
      <c r="F489" s="1">
        <v>7544.9695676901665</v>
      </c>
      <c r="G489" s="1">
        <v>47340.433777393337</v>
      </c>
      <c r="H489" s="1">
        <v>45086</v>
      </c>
      <c r="I489" s="1">
        <v>16</v>
      </c>
      <c r="J489" s="2">
        <v>6.8191443022045828E-2</v>
      </c>
      <c r="K489" s="1">
        <v>107118</v>
      </c>
      <c r="L489" s="1">
        <v>107118</v>
      </c>
      <c r="M489" s="1">
        <v>78544.87770360001</v>
      </c>
      <c r="N489" s="1">
        <v>0</v>
      </c>
      <c r="O489" s="7">
        <v>0.56654231323843995</v>
      </c>
      <c r="P489" s="4">
        <v>1.0539153772593934</v>
      </c>
      <c r="Q489" s="1">
        <f>Scenario[[#This Row],[Electricity GHG 
kg CO2e]]+(Scenario[[#This Row],[Non-Electric GHG 
kg CO2e]]*(1-Q$3))+((Scenario[[#This Row],[Non-Electric Vehicle Miles]]*Q$3)*Scenario[[#This Row],[Typical kWh per Vehicle Mile]]*(Scenario[[#This Row],[eGRID Subregion Electricity Emissions Rate 
kg CO2 per kWh]]))</f>
        <v>74898.367155930988</v>
      </c>
      <c r="R489" s="1">
        <f>((Scenario[[#This Row],[Electricity GHG 
kg CO2e]])*(1-R$3))+(Scenario[[#This Row],[Non-Electric GHG 
kg CO2e]]*(1-Q$3))+(((Scenario[[#This Row],[Non-Electric Vehicle Miles]]*Q$3)*Scenario[[#This Row],[Typical kWh per Vehicle Mile]]*(Scenario[[#This Row],[eGRID Subregion Electricity Emissions Rate 
kg CO2 per kWh]]))*(1-R$3))</f>
        <v>70900.939936373237</v>
      </c>
      <c r="S4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71833.509561101149</v>
      </c>
      <c r="T489" s="1">
        <f>Scenario[[#This Row],[Transportation Efficiency Emissions Savings 
kg CO2e]]*(1+S$3)</f>
        <v>9431.2119596127086</v>
      </c>
      <c r="U489" s="1">
        <f>Scenario[[#This Row],[Land Use Efficiency Emissions Savings 
kg CO2e]]*(1+S$3)</f>
        <v>59175.542221741671</v>
      </c>
    </row>
    <row r="490" spans="1:21" x14ac:dyDescent="0.25">
      <c r="A490" t="s">
        <v>534</v>
      </c>
      <c r="B490" t="s">
        <v>535</v>
      </c>
      <c r="C490" t="s">
        <v>348</v>
      </c>
      <c r="D490" t="s">
        <v>38</v>
      </c>
      <c r="E490" s="1">
        <v>4929097.1692571761</v>
      </c>
      <c r="F490" s="1">
        <v>1770897.0338476347</v>
      </c>
      <c r="G490" s="1">
        <v>11111381.299197428</v>
      </c>
      <c r="H490" s="1">
        <v>10582238</v>
      </c>
      <c r="I490" s="1">
        <v>37.106382978723403</v>
      </c>
      <c r="J490" s="2">
        <v>0.21484849889887578</v>
      </c>
      <c r="K490" s="1">
        <v>1506786</v>
      </c>
      <c r="L490" s="1">
        <v>1506786</v>
      </c>
      <c r="M490" s="1">
        <v>4929097.1692571761</v>
      </c>
      <c r="N490" s="1">
        <v>0</v>
      </c>
      <c r="O490" s="7">
        <v>0.56654231323843995</v>
      </c>
      <c r="P490" s="4">
        <v>2.3391780324537761</v>
      </c>
      <c r="Q490" s="1">
        <f>Scenario[[#This Row],[Electricity GHG 
kg CO2e]]+(Scenario[[#This Row],[Non-Electric GHG 
kg CO2e]]*(1-Q$3))+((Scenario[[#This Row],[Non-Electric Vehicle Miles]]*Q$3)*Scenario[[#This Row],[Typical kWh per Vehicle Mile]]*(Scenario[[#This Row],[eGRID Subregion Electricity Emissions Rate 
kg CO2 per kWh]]))</f>
        <v>4196037.4023518953</v>
      </c>
      <c r="R490" s="1">
        <f>((Scenario[[#This Row],[Electricity GHG 
kg CO2e]])*(1-R$3))+(Scenario[[#This Row],[Non-Electric GHG 
kg CO2e]]*(1-Q$3))+(((Scenario[[#This Row],[Non-Electric Vehicle Miles]]*Q$3)*Scenario[[#This Row],[Typical kWh per Vehicle Mile]]*(Scenario[[#This Row],[eGRID Subregion Electricity Emissions Rate 
kg CO2 per kWh]]))*(1-R$3))</f>
        <v>4071233.7709996421</v>
      </c>
      <c r="S4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4456511.0255081048</v>
      </c>
      <c r="T490" s="1">
        <f>Scenario[[#This Row],[Transportation Efficiency Emissions Savings 
kg CO2e]]*(1+S$3)</f>
        <v>2213621.2923095431</v>
      </c>
      <c r="U490" s="1">
        <f>Scenario[[#This Row],[Land Use Efficiency Emissions Savings 
kg CO2e]]*(1+S$3)</f>
        <v>13889226.623996785</v>
      </c>
    </row>
    <row r="491" spans="1:21" x14ac:dyDescent="0.25">
      <c r="A491" t="s">
        <v>1617</v>
      </c>
      <c r="B491" t="s">
        <v>1618</v>
      </c>
      <c r="C491" t="s">
        <v>348</v>
      </c>
      <c r="D491" t="s">
        <v>1730</v>
      </c>
      <c r="E491" s="1">
        <v>349014.82066083327</v>
      </c>
      <c r="F491" s="1">
        <v>75045.27017997943</v>
      </c>
      <c r="G491" s="1">
        <v>374106.6669679833</v>
      </c>
      <c r="H491" s="1">
        <v>448443.30000000005</v>
      </c>
      <c r="I491" s="1">
        <v>21</v>
      </c>
      <c r="J491" s="2">
        <v>8.3431761771365839E-2</v>
      </c>
      <c r="K491" s="1">
        <v>260131</v>
      </c>
      <c r="L491" s="1">
        <v>260131</v>
      </c>
      <c r="M491" s="1">
        <v>349014.82066083327</v>
      </c>
      <c r="N491" s="1">
        <v>0</v>
      </c>
      <c r="O491" s="7">
        <v>0.56654231323843995</v>
      </c>
      <c r="P491" s="4">
        <v>1.0539153772593934</v>
      </c>
      <c r="Q491" s="1">
        <f>Scenario[[#This Row],[Electricity GHG 
kg CO2e]]+(Scenario[[#This Row],[Non-Electric GHG 
kg CO2e]]*(1-Q$3))+((Scenario[[#This Row],[Non-Electric Vehicle Miles]]*Q$3)*Scenario[[#This Row],[Typical kWh per Vehicle Mile]]*(Scenario[[#This Row],[eGRID Subregion Electricity Emissions Rate 
kg CO2 per kWh]]))</f>
        <v>300591.36774270859</v>
      </c>
      <c r="R491" s="1">
        <f>((Scenario[[#This Row],[Electricity GHG 
kg CO2e]])*(1-R$3))+(Scenario[[#This Row],[Non-Electric GHG 
kg CO2e]]*(1-Q$3))+(((Scenario[[#This Row],[Non-Electric Vehicle Miles]]*Q$3)*Scenario[[#This Row],[Typical kWh per Vehicle Mile]]*(Scenario[[#This Row],[eGRID Subregion Electricity Emissions Rate 
kg CO2 per kWh]]))*(1-R$3))</f>
        <v>290883.80468093767</v>
      </c>
      <c r="S4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302823.2920644625</v>
      </c>
      <c r="T491" s="1">
        <f>Scenario[[#This Row],[Transportation Efficiency Emissions Savings 
kg CO2e]]*(1+S$3)</f>
        <v>93806.587724974292</v>
      </c>
      <c r="U491" s="1">
        <f>Scenario[[#This Row],[Land Use Efficiency Emissions Savings 
kg CO2e]]*(1+S$3)</f>
        <v>467633.33370997914</v>
      </c>
    </row>
    <row r="492" spans="1:21" x14ac:dyDescent="0.25">
      <c r="A492" t="s">
        <v>626</v>
      </c>
      <c r="B492" t="s">
        <v>627</v>
      </c>
      <c r="C492" t="s">
        <v>348</v>
      </c>
      <c r="D492" t="s">
        <v>1730</v>
      </c>
      <c r="E492" s="1">
        <v>544397.88684559998</v>
      </c>
      <c r="F492" s="1">
        <v>82913.837042906278</v>
      </c>
      <c r="G492" s="1">
        <v>432193.07717957045</v>
      </c>
      <c r="H492" s="1">
        <v>495463</v>
      </c>
      <c r="I492" s="1">
        <v>12.352941176470589</v>
      </c>
      <c r="J492" s="2">
        <v>0.10468856074453189</v>
      </c>
      <c r="K492" s="1">
        <v>408616</v>
      </c>
      <c r="L492" s="1">
        <v>408616</v>
      </c>
      <c r="M492" s="1">
        <v>544397.88684559998</v>
      </c>
      <c r="N492" s="1">
        <v>0</v>
      </c>
      <c r="O492" s="7">
        <v>0.56654231323843995</v>
      </c>
      <c r="P492" s="4">
        <v>1.0539153772593934</v>
      </c>
      <c r="Q492" s="1">
        <f>Scenario[[#This Row],[Electricity GHG 
kg CO2e]]+(Scenario[[#This Row],[Non-Electric GHG 
kg CO2e]]*(1-Q$3))+((Scenario[[#This Row],[Non-Electric Vehicle Miles]]*Q$3)*Scenario[[#This Row],[Typical kWh per Vehicle Mile]]*(Scenario[[#This Row],[eGRID Subregion Electricity Emissions Rate 
kg CO2 per kWh]]))</f>
        <v>469293.3075237819</v>
      </c>
      <c r="R492" s="1">
        <f>((Scenario[[#This Row],[Electricity GHG 
kg CO2e]])*(1-R$3))+(Scenario[[#This Row],[Non-Electric GHG 
kg CO2e]]*(1-Q$3))+(((Scenario[[#This Row],[Non-Electric Vehicle Miles]]*Q$3)*Scenario[[#This Row],[Typical kWh per Vehicle Mile]]*(Scenario[[#This Row],[eGRID Subregion Electricity Emissions Rate 
kg CO2 per kWh]]))*(1-R$3))</f>
        <v>454044.5844263864</v>
      </c>
      <c r="S4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476328.62758247135</v>
      </c>
      <c r="T492" s="1">
        <f>Scenario[[#This Row],[Transportation Efficiency Emissions Savings 
kg CO2e]]*(1+S$3)</f>
        <v>103642.29630363284</v>
      </c>
      <c r="U492" s="1">
        <f>Scenario[[#This Row],[Land Use Efficiency Emissions Savings 
kg CO2e]]*(1+S$3)</f>
        <v>540241.34647446312</v>
      </c>
    </row>
    <row r="493" spans="1:21" x14ac:dyDescent="0.25">
      <c r="A493" t="s">
        <v>626</v>
      </c>
      <c r="B493" t="s">
        <v>627</v>
      </c>
      <c r="C493" t="s">
        <v>348</v>
      </c>
      <c r="D493" t="s">
        <v>38</v>
      </c>
      <c r="E493" s="1">
        <v>3057099.4739752002</v>
      </c>
      <c r="F493" s="1">
        <v>971679.6571592961</v>
      </c>
      <c r="G493" s="1">
        <v>5064935.3116193227</v>
      </c>
      <c r="H493" s="1">
        <v>5806405</v>
      </c>
      <c r="I493" s="1">
        <v>33</v>
      </c>
      <c r="J493" s="2">
        <v>0.17187093505564061</v>
      </c>
      <c r="K493" s="1">
        <v>1106826</v>
      </c>
      <c r="L493" s="1">
        <v>1106826</v>
      </c>
      <c r="M493" s="1">
        <v>3057099.4739752002</v>
      </c>
      <c r="N493" s="1">
        <v>0</v>
      </c>
      <c r="O493" s="7">
        <v>0.56654231323843995</v>
      </c>
      <c r="P493" s="4">
        <v>2.3391780324537761</v>
      </c>
      <c r="Q493" s="1">
        <f>Scenario[[#This Row],[Electricity GHG 
kg CO2e]]+(Scenario[[#This Row],[Non-Electric GHG 
kg CO2e]]*(1-Q$3))+((Scenario[[#This Row],[Non-Electric Vehicle Miles]]*Q$3)*Scenario[[#This Row],[Typical kWh per Vehicle Mile]]*(Scenario[[#This Row],[eGRID Subregion Electricity Emissions Rate 
kg CO2 per kWh]]))</f>
        <v>2659528.049965458</v>
      </c>
      <c r="R493" s="1">
        <f>((Scenario[[#This Row],[Electricity GHG 
kg CO2e]])*(1-R$3))+(Scenario[[#This Row],[Non-Electric GHG 
kg CO2e]]*(1-Q$3))+(((Scenario[[#This Row],[Non-Electric Vehicle Miles]]*Q$3)*Scenario[[#This Row],[Typical kWh per Vehicle Mile]]*(Scenario[[#This Row],[eGRID Subregion Electricity Emissions Rate 
kg CO2 per kWh]]))*(1-R$3))</f>
        <v>2567852.1888444438</v>
      </c>
      <c r="S4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2771957.3835095619</v>
      </c>
      <c r="T493" s="1">
        <f>Scenario[[#This Row],[Transportation Efficiency Emissions Savings 
kg CO2e]]*(1+S$3)</f>
        <v>1214599.5714491201</v>
      </c>
      <c r="U493" s="1">
        <f>Scenario[[#This Row],[Land Use Efficiency Emissions Savings 
kg CO2e]]*(1+S$3)</f>
        <v>6331169.1395241534</v>
      </c>
    </row>
    <row r="494" spans="1:21" x14ac:dyDescent="0.25">
      <c r="A494" t="s">
        <v>1045</v>
      </c>
      <c r="B494" t="s">
        <v>1046</v>
      </c>
      <c r="C494" t="s">
        <v>348</v>
      </c>
      <c r="D494" t="s">
        <v>38</v>
      </c>
      <c r="E494" s="1">
        <v>675409.09694179997</v>
      </c>
      <c r="F494" s="1">
        <v>255545.30449503165</v>
      </c>
      <c r="G494" s="1">
        <v>1295473.5880766052</v>
      </c>
      <c r="H494" s="1">
        <v>1527046</v>
      </c>
      <c r="I494" s="1">
        <v>39.700000000000003</v>
      </c>
      <c r="J494" s="2">
        <v>0.19355028259517987</v>
      </c>
      <c r="K494" s="1">
        <v>204614</v>
      </c>
      <c r="L494" s="1">
        <v>204614</v>
      </c>
      <c r="M494" s="1">
        <v>675409.09694179997</v>
      </c>
      <c r="N494" s="1">
        <v>0</v>
      </c>
      <c r="O494" s="7">
        <v>0.56654231323843995</v>
      </c>
      <c r="P494" s="4">
        <v>2.3391780324537761</v>
      </c>
      <c r="Q494" s="1">
        <f>Scenario[[#This Row],[Electricity GHG 
kg CO2e]]+(Scenario[[#This Row],[Non-Electric GHG 
kg CO2e]]*(1-Q$3))+((Scenario[[#This Row],[Non-Electric Vehicle Miles]]*Q$3)*Scenario[[#This Row],[Typical kWh per Vehicle Mile]]*(Scenario[[#This Row],[eGRID Subregion Electricity Emissions Rate 
kg CO2 per kWh]]))</f>
        <v>574347.65757078317</v>
      </c>
      <c r="R494" s="1">
        <f>((Scenario[[#This Row],[Electricity GHG 
kg CO2e]])*(1-R$3))+(Scenario[[#This Row],[Non-Electric GHG 
kg CO2e]]*(1-Q$3))+(((Scenario[[#This Row],[Non-Electric Vehicle Miles]]*Q$3)*Scenario[[#This Row],[Typical kWh per Vehicle Mile]]*(Scenario[[#This Row],[eGRID Subregion Electricity Emissions Rate 
kg CO2 per kWh]]))*(1-R$3))</f>
        <v>557399.94885467482</v>
      </c>
      <c r="S4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609791.7339923752</v>
      </c>
      <c r="T494" s="1">
        <f>Scenario[[#This Row],[Transportation Efficiency Emissions Savings 
kg CO2e]]*(1+S$3)</f>
        <v>319431.63061878958</v>
      </c>
      <c r="U494" s="1">
        <f>Scenario[[#This Row],[Land Use Efficiency Emissions Savings 
kg CO2e]]*(1+S$3)</f>
        <v>1619341.9850957566</v>
      </c>
    </row>
    <row r="495" spans="1:21" x14ac:dyDescent="0.25">
      <c r="A495" t="s">
        <v>775</v>
      </c>
      <c r="B495" t="s">
        <v>776</v>
      </c>
      <c r="C495" t="s">
        <v>348</v>
      </c>
      <c r="D495" t="s">
        <v>38</v>
      </c>
      <c r="E495" s="1">
        <v>1991413.7321689001</v>
      </c>
      <c r="F495" s="1">
        <v>422285.14240821381</v>
      </c>
      <c r="G495" s="1">
        <v>2125805.7583644493</v>
      </c>
      <c r="H495" s="1">
        <v>2523422.7599999998</v>
      </c>
      <c r="I495" s="1">
        <v>30.44</v>
      </c>
      <c r="J495" s="2">
        <v>0.13771617407682588</v>
      </c>
      <c r="K495" s="1">
        <v>690593</v>
      </c>
      <c r="L495" s="1">
        <v>690593</v>
      </c>
      <c r="M495" s="1">
        <v>1991413.7321689001</v>
      </c>
      <c r="N495" s="1">
        <v>0</v>
      </c>
      <c r="O495" s="7">
        <v>0.56654231323843995</v>
      </c>
      <c r="P495" s="4">
        <v>2.3391780324537761</v>
      </c>
      <c r="Q495" s="1">
        <f>Scenario[[#This Row],[Electricity GHG 
kg CO2e]]+(Scenario[[#This Row],[Non-Electric GHG 
kg CO2e]]*(1-Q$3))+((Scenario[[#This Row],[Non-Electric Vehicle Miles]]*Q$3)*Scenario[[#This Row],[Typical kWh per Vehicle Mile]]*(Scenario[[#This Row],[eGRID Subregion Electricity Emissions Rate 
kg CO2 per kWh]]))</f>
        <v>1722361.2414939299</v>
      </c>
      <c r="R495" s="1">
        <f>((Scenario[[#This Row],[Electricity GHG 
kg CO2e]])*(1-R$3))+(Scenario[[#This Row],[Non-Electric GHG 
kg CO2e]]*(1-Q$3))+(((Scenario[[#This Row],[Non-Electric Vehicle Miles]]*Q$3)*Scenario[[#This Row],[Typical kWh per Vehicle Mile]]*(Scenario[[#This Row],[eGRID Subregion Electricity Emissions Rate 
kg CO2 per kWh]]))*(1-R$3))</f>
        <v>1665161.0059021162</v>
      </c>
      <c r="S4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1765103.3272104822</v>
      </c>
      <c r="T495" s="1">
        <f>Scenario[[#This Row],[Transportation Efficiency Emissions Savings 
kg CO2e]]*(1+S$3)</f>
        <v>527856.42801026721</v>
      </c>
      <c r="U495" s="1">
        <f>Scenario[[#This Row],[Land Use Efficiency Emissions Savings 
kg CO2e]]*(1+S$3)</f>
        <v>2657257.1979555618</v>
      </c>
    </row>
    <row r="496" spans="1:21" x14ac:dyDescent="0.25">
      <c r="A496" t="s">
        <v>863</v>
      </c>
      <c r="B496" t="s">
        <v>864</v>
      </c>
      <c r="C496" t="s">
        <v>348</v>
      </c>
      <c r="D496" t="s">
        <v>1730</v>
      </c>
      <c r="E496" s="1">
        <v>651272.33901720005</v>
      </c>
      <c r="F496" s="1">
        <v>186332.00829015111</v>
      </c>
      <c r="G496" s="1">
        <v>981061.81494477403</v>
      </c>
      <c r="H496" s="1">
        <v>1113452.46</v>
      </c>
      <c r="I496" s="1">
        <v>15.416666666666666</v>
      </c>
      <c r="J496" s="2">
        <v>0.26132967406620577</v>
      </c>
      <c r="K496" s="1">
        <v>231622</v>
      </c>
      <c r="L496" s="1">
        <v>231622</v>
      </c>
      <c r="M496" s="1">
        <v>651272.33901720005</v>
      </c>
      <c r="N496" s="1">
        <v>0</v>
      </c>
      <c r="O496" s="7">
        <v>0.56654231323843995</v>
      </c>
      <c r="P496" s="4">
        <v>1.0539153772593934</v>
      </c>
      <c r="Q496" s="1">
        <f>Scenario[[#This Row],[Electricity GHG 
kg CO2e]]+(Scenario[[#This Row],[Non-Electric GHG 
kg CO2e]]*(1-Q$3))+((Scenario[[#This Row],[Non-Electric Vehicle Miles]]*Q$3)*Scenario[[#This Row],[Typical kWh per Vehicle Mile]]*(Scenario[[#This Row],[eGRID Subregion Electricity Emissions Rate 
kg CO2 per kWh]]))</f>
        <v>523028.91351525369</v>
      </c>
      <c r="R496" s="1">
        <f>((Scenario[[#This Row],[Electricity GHG 
kg CO2e]])*(1-R$3))+(Scenario[[#This Row],[Non-Electric GHG 
kg CO2e]]*(1-Q$3))+(((Scenario[[#This Row],[Non-Electric Vehicle Miles]]*Q$3)*Scenario[[#This Row],[Typical kWh per Vehicle Mile]]*(Scenario[[#This Row],[eGRID Subregion Electricity Emissions Rate 
kg CO2 per kWh]]))*(1-R$3))</f>
        <v>514385.24870216526</v>
      </c>
      <c r="S4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594582.57681226695</v>
      </c>
      <c r="T496" s="1">
        <f>Scenario[[#This Row],[Transportation Efficiency Emissions Savings 
kg CO2e]]*(1+S$3)</f>
        <v>232915.01036268889</v>
      </c>
      <c r="U496" s="1">
        <f>Scenario[[#This Row],[Land Use Efficiency Emissions Savings 
kg CO2e]]*(1+S$3)</f>
        <v>1226327.2686809676</v>
      </c>
    </row>
    <row r="497" spans="1:21" x14ac:dyDescent="0.25">
      <c r="A497" t="s">
        <v>863</v>
      </c>
      <c r="B497" t="s">
        <v>864</v>
      </c>
      <c r="C497" t="s">
        <v>348</v>
      </c>
      <c r="D497" t="s">
        <v>38</v>
      </c>
      <c r="E497" s="1">
        <v>1429799.5690842001</v>
      </c>
      <c r="F497" s="1">
        <v>302216.58920454298</v>
      </c>
      <c r="G497" s="1">
        <v>1591208.9298674711</v>
      </c>
      <c r="H497" s="1">
        <v>1805936.66</v>
      </c>
      <c r="I497" s="1">
        <v>29.5</v>
      </c>
      <c r="J497" s="2">
        <v>0.11986128390539015</v>
      </c>
      <c r="K497" s="1">
        <v>495836</v>
      </c>
      <c r="L497" s="1">
        <v>495836</v>
      </c>
      <c r="M497" s="1">
        <v>1429799.5690842001</v>
      </c>
      <c r="N497" s="1">
        <v>0</v>
      </c>
      <c r="O497" s="7">
        <v>0.56654231323843995</v>
      </c>
      <c r="P497" s="4">
        <v>2.3391780324537761</v>
      </c>
      <c r="Q497" s="1">
        <f>Scenario[[#This Row],[Electricity GHG 
kg CO2e]]+(Scenario[[#This Row],[Non-Electric GHG 
kg CO2e]]*(1-Q$3))+((Scenario[[#This Row],[Non-Electric Vehicle Miles]]*Q$3)*Scenario[[#This Row],[Typical kWh per Vehicle Mile]]*(Scenario[[#This Row],[eGRID Subregion Electricity Emissions Rate 
kg CO2 per kWh]]))</f>
        <v>1236625.5152007535</v>
      </c>
      <c r="R497" s="1">
        <f>((Scenario[[#This Row],[Electricity GHG 
kg CO2e]])*(1-R$3))+(Scenario[[#This Row],[Non-Electric GHG 
kg CO2e]]*(1-Q$3))+(((Scenario[[#This Row],[Non-Electric Vehicle Miles]]*Q$3)*Scenario[[#This Row],[Typical kWh per Vehicle Mile]]*(Scenario[[#This Row],[eGRID Subregion Electricity Emissions Rate 
kg CO2 per kWh]]))*(1-R$3))</f>
        <v>1195556.5556038525</v>
      </c>
      <c r="S4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1269361.0097032986</v>
      </c>
      <c r="T497" s="1">
        <f>Scenario[[#This Row],[Transportation Efficiency Emissions Savings 
kg CO2e]]*(1+S$3)</f>
        <v>377770.73650567874</v>
      </c>
      <c r="U497" s="1">
        <f>Scenario[[#This Row],[Land Use Efficiency Emissions Savings 
kg CO2e]]*(1+S$3)</f>
        <v>1989011.1623343388</v>
      </c>
    </row>
    <row r="498" spans="1:21" x14ac:dyDescent="0.25">
      <c r="A498" t="s">
        <v>743</v>
      </c>
      <c r="B498" t="s">
        <v>737</v>
      </c>
      <c r="C498" t="s">
        <v>348</v>
      </c>
      <c r="D498" t="s">
        <v>38</v>
      </c>
      <c r="E498" s="1">
        <v>2445506.4315366</v>
      </c>
      <c r="F498" s="1">
        <v>540723.09792808408</v>
      </c>
      <c r="G498" s="1">
        <v>2799553.4639635328</v>
      </c>
      <c r="H498" s="1">
        <v>3231165</v>
      </c>
      <c r="I498" s="1">
        <v>41.911764705882355</v>
      </c>
      <c r="J498" s="2">
        <v>0.10948041091175577</v>
      </c>
      <c r="K498" s="1">
        <v>746098</v>
      </c>
      <c r="L498" s="1">
        <v>746098</v>
      </c>
      <c r="M498" s="1">
        <v>2445506.4315366</v>
      </c>
      <c r="N498" s="1">
        <v>0</v>
      </c>
      <c r="O498" s="7">
        <v>0.56654231323843995</v>
      </c>
      <c r="P498" s="4">
        <v>2.3391780324537761</v>
      </c>
      <c r="Q498" s="1">
        <f>Scenario[[#This Row],[Electricity GHG 
kg CO2e]]+(Scenario[[#This Row],[Non-Electric GHG 
kg CO2e]]*(1-Q$3))+((Scenario[[#This Row],[Non-Electric Vehicle Miles]]*Q$3)*Scenario[[#This Row],[Typical kWh per Vehicle Mile]]*(Scenario[[#This Row],[eGRID Subregion Electricity Emissions Rate 
kg CO2 per kWh]]))</f>
        <v>2081320.1738273345</v>
      </c>
      <c r="R498" s="1">
        <f>((Scenario[[#This Row],[Electricity GHG 
kg CO2e]])*(1-R$3))+(Scenario[[#This Row],[Non-Electric GHG 
kg CO2e]]*(1-Q$3))+(((Scenario[[#This Row],[Non-Electric Vehicle Miles]]*Q$3)*Scenario[[#This Row],[Typical kWh per Vehicle Mile]]*(Scenario[[#This Row],[eGRID Subregion Electricity Emissions Rate 
kg CO2 per kWh]]))*(1-R$3))</f>
        <v>2019522.5862836135</v>
      </c>
      <c r="S4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2123861.4329396682</v>
      </c>
      <c r="T498" s="1">
        <f>Scenario[[#This Row],[Transportation Efficiency Emissions Savings 
kg CO2e]]*(1+S$3)</f>
        <v>675903.87241010508</v>
      </c>
      <c r="U498" s="1">
        <f>Scenario[[#This Row],[Land Use Efficiency Emissions Savings 
kg CO2e]]*(1+S$3)</f>
        <v>3499441.829954416</v>
      </c>
    </row>
    <row r="499" spans="1:21" x14ac:dyDescent="0.25">
      <c r="A499" t="s">
        <v>798</v>
      </c>
      <c r="B499" t="s">
        <v>799</v>
      </c>
      <c r="C499" t="s">
        <v>348</v>
      </c>
      <c r="D499" t="s">
        <v>1730</v>
      </c>
      <c r="E499" s="1">
        <v>354108.19009569997</v>
      </c>
      <c r="F499" s="1">
        <v>23913.768159138643</v>
      </c>
      <c r="G499" s="1">
        <v>124844.38806375132</v>
      </c>
      <c r="H499" s="1">
        <v>142900</v>
      </c>
      <c r="I499" s="1">
        <v>14</v>
      </c>
      <c r="J499" s="2">
        <v>5.512249615029733E-2</v>
      </c>
      <c r="K499" s="1">
        <v>201675</v>
      </c>
      <c r="L499" s="1">
        <v>201675</v>
      </c>
      <c r="M499" s="1">
        <v>354108.19009569997</v>
      </c>
      <c r="N499" s="1">
        <v>0</v>
      </c>
      <c r="O499" s="7">
        <v>0.56654231323843995</v>
      </c>
      <c r="P499" s="4">
        <v>1.0539153772593934</v>
      </c>
      <c r="Q499" s="1">
        <f>Scenario[[#This Row],[Electricity GHG 
kg CO2e]]+(Scenario[[#This Row],[Non-Electric GHG 
kg CO2e]]*(1-Q$3))+((Scenario[[#This Row],[Non-Electric Vehicle Miles]]*Q$3)*Scenario[[#This Row],[Typical kWh per Vehicle Mile]]*(Scenario[[#This Row],[eGRID Subregion Electricity Emissions Rate 
kg CO2 per kWh]]))</f>
        <v>295685.55581714213</v>
      </c>
      <c r="R499" s="1">
        <f>((Scenario[[#This Row],[Electricity GHG 
kg CO2e]])*(1-R$3))+(Scenario[[#This Row],[Non-Electric GHG 
kg CO2e]]*(1-Q$3))+(((Scenario[[#This Row],[Non-Electric Vehicle Miles]]*Q$3)*Scenario[[#This Row],[Typical kWh per Vehicle Mile]]*(Scenario[[#This Row],[eGRID Subregion Electricity Emissions Rate 
kg CO2 per kWh]]))*(1-R$3))</f>
        <v>288159.45250580035</v>
      </c>
      <c r="S4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295451.59257611836</v>
      </c>
      <c r="T499" s="1">
        <f>Scenario[[#This Row],[Transportation Efficiency Emissions Savings 
kg CO2e]]*(1+S$3)</f>
        <v>29892.210198923305</v>
      </c>
      <c r="U499" s="1">
        <f>Scenario[[#This Row],[Land Use Efficiency Emissions Savings 
kg CO2e]]*(1+S$3)</f>
        <v>156055.48507968916</v>
      </c>
    </row>
    <row r="500" spans="1:21" x14ac:dyDescent="0.25">
      <c r="A500" t="s">
        <v>798</v>
      </c>
      <c r="B500" t="s">
        <v>799</v>
      </c>
      <c r="C500" t="s">
        <v>348</v>
      </c>
      <c r="D500" t="s">
        <v>38</v>
      </c>
      <c r="E500" s="1">
        <v>1834784.1493992</v>
      </c>
      <c r="F500" s="1">
        <v>628445.62725967367</v>
      </c>
      <c r="G500" s="1">
        <v>3280867.7095329138</v>
      </c>
      <c r="H500" s="1">
        <v>3755363</v>
      </c>
      <c r="I500" s="1">
        <v>33.962962962962962</v>
      </c>
      <c r="J500" s="2">
        <v>0.18479844582005855</v>
      </c>
      <c r="K500" s="1">
        <v>620854</v>
      </c>
      <c r="L500" s="1">
        <v>620854</v>
      </c>
      <c r="M500" s="1">
        <v>1834784.1493992</v>
      </c>
      <c r="N500" s="1">
        <v>0</v>
      </c>
      <c r="O500" s="7">
        <v>0.56654231323843995</v>
      </c>
      <c r="P500" s="4">
        <v>2.3391780324537761</v>
      </c>
      <c r="Q500" s="1">
        <f>Scenario[[#This Row],[Electricity GHG 
kg CO2e]]+(Scenario[[#This Row],[Non-Electric GHG 
kg CO2e]]*(1-Q$3))+((Scenario[[#This Row],[Non-Electric Vehicle Miles]]*Q$3)*Scenario[[#This Row],[Typical kWh per Vehicle Mile]]*(Scenario[[#This Row],[eGRID Subregion Electricity Emissions Rate 
kg CO2 per kWh]]))</f>
        <v>1581783.7682064702</v>
      </c>
      <c r="R500" s="1">
        <f>((Scenario[[#This Row],[Electricity GHG 
kg CO2e]])*(1-R$3))+(Scenario[[#This Row],[Non-Electric GHG 
kg CO2e]]*(1-Q$3))+(((Scenario[[#This Row],[Non-Electric Vehicle Miles]]*Q$3)*Scenario[[#This Row],[Typical kWh per Vehicle Mile]]*(Scenario[[#This Row],[eGRID Subregion Electricity Emissions Rate 
kg CO2 per kWh]]))*(1-R$3))</f>
        <v>1530359.8541672025</v>
      </c>
      <c r="S5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1666636.1865044329</v>
      </c>
      <c r="T500" s="1">
        <f>Scenario[[#This Row],[Transportation Efficiency Emissions Savings 
kg CO2e]]*(1+S$3)</f>
        <v>785557.03407459205</v>
      </c>
      <c r="U500" s="1">
        <f>Scenario[[#This Row],[Land Use Efficiency Emissions Savings 
kg CO2e]]*(1+S$3)</f>
        <v>4101084.636916142</v>
      </c>
    </row>
    <row r="501" spans="1:21" x14ac:dyDescent="0.25">
      <c r="A501" t="s">
        <v>1305</v>
      </c>
      <c r="B501" t="s">
        <v>737</v>
      </c>
      <c r="C501" t="s">
        <v>348</v>
      </c>
      <c r="D501" t="s">
        <v>1730</v>
      </c>
      <c r="E501" s="1">
        <v>918672.62804043328</v>
      </c>
      <c r="F501" s="1">
        <v>93139.022921560536</v>
      </c>
      <c r="G501" s="1">
        <v>466529.14145490853</v>
      </c>
      <c r="H501" s="1">
        <v>556565</v>
      </c>
      <c r="I501" s="1">
        <v>18.205882352941178</v>
      </c>
      <c r="J501" s="2">
        <v>6.1287582533843636E-2</v>
      </c>
      <c r="K501" s="1">
        <v>581331</v>
      </c>
      <c r="L501" s="1">
        <v>581331</v>
      </c>
      <c r="M501" s="1">
        <v>918672.62804043328</v>
      </c>
      <c r="N501" s="1">
        <v>0</v>
      </c>
      <c r="O501" s="7">
        <v>0.56654231323843995</v>
      </c>
      <c r="P501" s="4">
        <v>1.0539153772593934</v>
      </c>
      <c r="Q501" s="1">
        <f>Scenario[[#This Row],[Electricity GHG 
kg CO2e]]+(Scenario[[#This Row],[Non-Electric GHG 
kg CO2e]]*(1-Q$3))+((Scenario[[#This Row],[Non-Electric Vehicle Miles]]*Q$3)*Scenario[[#This Row],[Typical kWh per Vehicle Mile]]*(Scenario[[#This Row],[eGRID Subregion Electricity Emissions Rate 
kg CO2 per kWh]]))</f>
        <v>775780.86203735357</v>
      </c>
      <c r="R501" s="1">
        <f>((Scenario[[#This Row],[Electricity GHG 
kg CO2e]])*(1-R$3))+(Scenario[[#This Row],[Non-Electric GHG 
kg CO2e]]*(1-Q$3))+(((Scenario[[#This Row],[Non-Electric Vehicle Miles]]*Q$3)*Scenario[[#This Row],[Typical kWh per Vehicle Mile]]*(Scenario[[#This Row],[eGRID Subregion Electricity Emissions Rate 
kg CO2 per kWh]]))*(1-R$3))</f>
        <v>754086.76428559644</v>
      </c>
      <c r="S5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773914.44878296589</v>
      </c>
      <c r="T501" s="1">
        <f>Scenario[[#This Row],[Transportation Efficiency Emissions Savings 
kg CO2e]]*(1+S$3)</f>
        <v>116423.77865195068</v>
      </c>
      <c r="U501" s="1">
        <f>Scenario[[#This Row],[Land Use Efficiency Emissions Savings 
kg CO2e]]*(1+S$3)</f>
        <v>583161.42681863566</v>
      </c>
    </row>
    <row r="502" spans="1:21" x14ac:dyDescent="0.25">
      <c r="A502" t="s">
        <v>2015</v>
      </c>
      <c r="B502" t="s">
        <v>737</v>
      </c>
      <c r="C502" t="s">
        <v>348</v>
      </c>
      <c r="D502" t="s">
        <v>38</v>
      </c>
      <c r="E502" s="1">
        <v>3264.12372</v>
      </c>
      <c r="F502" s="1">
        <v>37.652888983948181</v>
      </c>
      <c r="G502" s="1">
        <v>188.60161315812968</v>
      </c>
      <c r="H502" s="1">
        <v>225</v>
      </c>
      <c r="I502" s="1">
        <v>35</v>
      </c>
      <c r="J502" s="2" t="s">
        <v>552</v>
      </c>
      <c r="K502" s="96">
        <v>1365</v>
      </c>
      <c r="L502" s="96">
        <v>1365</v>
      </c>
      <c r="M502" s="1">
        <v>3264.12372</v>
      </c>
      <c r="N502" s="1">
        <v>0</v>
      </c>
      <c r="O502" s="7">
        <v>0.56654231323843995</v>
      </c>
      <c r="P502" s="4">
        <v>2.3391780324537761</v>
      </c>
      <c r="Q502" s="1">
        <f>Scenario[[#This Row],[Electricity GHG 
kg CO2e]]+(Scenario[[#This Row],[Non-Electric GHG 
kg CO2e]]*(1-Q$3))+((Scenario[[#This Row],[Non-Electric Vehicle Miles]]*Q$3)*Scenario[[#This Row],[Typical kWh per Vehicle Mile]]*(Scenario[[#This Row],[eGRID Subregion Electricity Emissions Rate 
kg CO2 per kWh]]))</f>
        <v>2900.3320775851666</v>
      </c>
      <c r="R502" s="1">
        <f>((Scenario[[#This Row],[Electricity GHG 
kg CO2e]])*(1-R$3))+(Scenario[[#This Row],[Non-Electric GHG 
kg CO2e]]*(1-Q$3))+(((Scenario[[#This Row],[Non-Electric Vehicle Miles]]*Q$3)*Scenario[[#This Row],[Typical kWh per Vehicle Mile]]*(Scenario[[#This Row],[eGRID Subregion Electricity Emissions Rate 
kg CO2 per kWh]]))*(1-R$3))</f>
        <v>2787.2722556888748</v>
      </c>
      <c r="S5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2793.8356911418314</v>
      </c>
      <c r="T502" s="1">
        <f>Scenario[[#This Row],[Transportation Efficiency Emissions Savings 
kg CO2e]]*(1+S$3)</f>
        <v>47.066111229935224</v>
      </c>
      <c r="U502" s="1">
        <f>Scenario[[#This Row],[Land Use Efficiency Emissions Savings 
kg CO2e]]*(1+S$3)</f>
        <v>235.7520164476621</v>
      </c>
    </row>
    <row r="503" spans="1:21" x14ac:dyDescent="0.25">
      <c r="A503" t="s">
        <v>346</v>
      </c>
      <c r="B503" t="s">
        <v>347</v>
      </c>
      <c r="C503" t="s">
        <v>348</v>
      </c>
      <c r="D503" t="s">
        <v>1730</v>
      </c>
      <c r="E503" s="1">
        <v>2660267.2172421669</v>
      </c>
      <c r="F503" s="1">
        <v>1644837.6717219751</v>
      </c>
      <c r="G503" s="1">
        <v>8865595.6135775298</v>
      </c>
      <c r="H503" s="1">
        <v>9828953</v>
      </c>
      <c r="I503" s="1">
        <v>12.586666666666666</v>
      </c>
      <c r="J503" s="2">
        <v>0.30483764527622442</v>
      </c>
      <c r="K503" s="1">
        <v>2763009</v>
      </c>
      <c r="L503" s="1">
        <v>2763009</v>
      </c>
      <c r="M503" s="1">
        <v>2660267.2172421669</v>
      </c>
      <c r="N503" s="1">
        <v>0</v>
      </c>
      <c r="O503" s="7">
        <v>0.56654231323843995</v>
      </c>
      <c r="P503" s="4">
        <v>1.0539153772593934</v>
      </c>
      <c r="Q503" s="1">
        <f>Scenario[[#This Row],[Electricity GHG 
kg CO2e]]+(Scenario[[#This Row],[Non-Electric GHG 
kg CO2e]]*(1-Q$3))+((Scenario[[#This Row],[Non-Electric Vehicle Miles]]*Q$3)*Scenario[[#This Row],[Typical kWh per Vehicle Mile]]*(Scenario[[#This Row],[eGRID Subregion Electricity Emissions Rate 
kg CO2 per kWh]]))</f>
        <v>2407640.0546158622</v>
      </c>
      <c r="R503" s="1">
        <f>((Scenario[[#This Row],[Electricity GHG 
kg CO2e]])*(1-R$3))+(Scenario[[#This Row],[Non-Electric GHG 
kg CO2e]]*(1-Q$3))+(((Scenario[[#This Row],[Non-Electric Vehicle Miles]]*Q$3)*Scenario[[#This Row],[Typical kWh per Vehicle Mile]]*(Scenario[[#This Row],[eGRID Subregion Electricity Emissions Rate 
kg CO2 per kWh]]))*(1-R$3))</f>
        <v>2304530.1441948032</v>
      </c>
      <c r="S5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2630191.7991018081</v>
      </c>
      <c r="T503" s="1">
        <f>Scenario[[#This Row],[Transportation Efficiency Emissions Savings 
kg CO2e]]*(1+S$3)</f>
        <v>2056047.0896524689</v>
      </c>
      <c r="U503" s="1">
        <f>Scenario[[#This Row],[Land Use Efficiency Emissions Savings 
kg CO2e]]*(1+S$3)</f>
        <v>11081994.516971912</v>
      </c>
    </row>
    <row r="504" spans="1:21" x14ac:dyDescent="0.25">
      <c r="A504" t="s">
        <v>346</v>
      </c>
      <c r="B504" t="s">
        <v>347</v>
      </c>
      <c r="C504" t="s">
        <v>348</v>
      </c>
      <c r="D504" t="s">
        <v>38</v>
      </c>
      <c r="E504" s="1">
        <v>9561321.1425772011</v>
      </c>
      <c r="F504" s="1">
        <v>2936261.8131709741</v>
      </c>
      <c r="G504" s="1">
        <v>15826309.366997462</v>
      </c>
      <c r="H504" s="1">
        <v>17546035</v>
      </c>
      <c r="I504" s="1">
        <v>40.445378151260506</v>
      </c>
      <c r="J504" s="2">
        <v>0.14534232074554812</v>
      </c>
      <c r="K504" s="1">
        <v>3154498</v>
      </c>
      <c r="L504" s="1">
        <v>3154498</v>
      </c>
      <c r="M504" s="1">
        <v>9561321.1425772011</v>
      </c>
      <c r="N504" s="1">
        <v>0</v>
      </c>
      <c r="O504" s="7">
        <v>0.56654231323843995</v>
      </c>
      <c r="P504" s="4">
        <v>2.3391780324537761</v>
      </c>
      <c r="Q504" s="1">
        <f>Scenario[[#This Row],[Electricity GHG 
kg CO2e]]+(Scenario[[#This Row],[Non-Electric GHG 
kg CO2e]]*(1-Q$3))+((Scenario[[#This Row],[Non-Electric Vehicle Miles]]*Q$3)*Scenario[[#This Row],[Typical kWh per Vehicle Mile]]*(Scenario[[#This Row],[eGRID Subregion Electricity Emissions Rate 
kg CO2 per kWh]]))</f>
        <v>8216110.2182580521</v>
      </c>
      <c r="R504" s="1">
        <f>((Scenario[[#This Row],[Electricity GHG 
kg CO2e]])*(1-R$3))+(Scenario[[#This Row],[Non-Electric GHG 
kg CO2e]]*(1-Q$3))+(((Scenario[[#This Row],[Non-Electric Vehicle Miles]]*Q$3)*Scenario[[#This Row],[Typical kWh per Vehicle Mile]]*(Scenario[[#This Row],[eGRID Subregion Electricity Emissions Rate 
kg CO2 per kWh]]))*(1-R$3))</f>
        <v>7954830.377926765</v>
      </c>
      <c r="S5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8501822.1108056903</v>
      </c>
      <c r="T504" s="1">
        <f>Scenario[[#This Row],[Transportation Efficiency Emissions Savings 
kg CO2e]]*(1+S$3)</f>
        <v>3670327.2664637174</v>
      </c>
      <c r="U504" s="1">
        <f>Scenario[[#This Row],[Land Use Efficiency Emissions Savings 
kg CO2e]]*(1+S$3)</f>
        <v>19782886.708746828</v>
      </c>
    </row>
    <row r="505" spans="1:21" x14ac:dyDescent="0.25">
      <c r="A505" t="s">
        <v>807</v>
      </c>
      <c r="B505" t="s">
        <v>808</v>
      </c>
      <c r="C505" t="s">
        <v>348</v>
      </c>
      <c r="D505" t="s">
        <v>1730</v>
      </c>
      <c r="E505" s="1">
        <v>1084880.8402278</v>
      </c>
      <c r="F505" s="1">
        <v>185855.70259142763</v>
      </c>
      <c r="G505" s="1">
        <v>952982.80419946928</v>
      </c>
      <c r="H505" s="1">
        <v>1110606.23</v>
      </c>
      <c r="I505" s="1">
        <v>18.578947368421051</v>
      </c>
      <c r="J505" s="2">
        <v>0.14966868411682679</v>
      </c>
      <c r="K505" s="1">
        <v>388376</v>
      </c>
      <c r="L505" s="1">
        <v>388376</v>
      </c>
      <c r="M505" s="1">
        <v>1084880.8402278</v>
      </c>
      <c r="N505" s="1">
        <v>0</v>
      </c>
      <c r="O505" s="7">
        <v>0.56654231323843995</v>
      </c>
      <c r="P505" s="4">
        <v>1.0539153772593934</v>
      </c>
      <c r="Q505" s="1">
        <f>Scenario[[#This Row],[Electricity GHG 
kg CO2e]]+(Scenario[[#This Row],[Non-Electric GHG 
kg CO2e]]*(1-Q$3))+((Scenario[[#This Row],[Non-Electric Vehicle Miles]]*Q$3)*Scenario[[#This Row],[Typical kWh per Vehicle Mile]]*(Scenario[[#This Row],[eGRID Subregion Electricity Emissions Rate 
kg CO2 per kWh]]))</f>
        <v>871634.25902213389</v>
      </c>
      <c r="R505" s="1">
        <f>((Scenario[[#This Row],[Electricity GHG 
kg CO2e]])*(1-R$3))+(Scenario[[#This Row],[Non-Electric GHG 
kg CO2e]]*(1-Q$3))+(((Scenario[[#This Row],[Non-Electric Vehicle Miles]]*Q$3)*Scenario[[#This Row],[Typical kWh per Vehicle Mile]]*(Scenario[[#This Row],[eGRID Subregion Electricity Emissions Rate 
kg CO2 per kWh]]))*(1-R$3))</f>
        <v>857140.85180931294</v>
      </c>
      <c r="S5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923105.13007469825</v>
      </c>
      <c r="T505" s="1">
        <f>Scenario[[#This Row],[Transportation Efficiency Emissions Savings 
kg CO2e]]*(1+S$3)</f>
        <v>232319.62823928453</v>
      </c>
      <c r="U505" s="1">
        <f>Scenario[[#This Row],[Land Use Efficiency Emissions Savings 
kg CO2e]]*(1+S$3)</f>
        <v>1191228.5052493366</v>
      </c>
    </row>
    <row r="506" spans="1:21" x14ac:dyDescent="0.25">
      <c r="A506" t="s">
        <v>807</v>
      </c>
      <c r="B506" t="s">
        <v>808</v>
      </c>
      <c r="C506" t="s">
        <v>348</v>
      </c>
      <c r="D506" t="s">
        <v>38</v>
      </c>
      <c r="E506" s="1">
        <v>1718834.2965005999</v>
      </c>
      <c r="F506" s="1">
        <v>249969.27812462841</v>
      </c>
      <c r="G506" s="1">
        <v>1281727.8152320352</v>
      </c>
      <c r="H506" s="1">
        <v>1493725.69</v>
      </c>
      <c r="I506" s="1">
        <v>25.684210526315791</v>
      </c>
      <c r="J506" s="2">
        <v>9.9406121693307592E-2</v>
      </c>
      <c r="K506" s="1">
        <v>596072</v>
      </c>
      <c r="L506" s="1">
        <v>596072</v>
      </c>
      <c r="M506" s="1">
        <v>1718834.2965005999</v>
      </c>
      <c r="N506" s="1">
        <v>0</v>
      </c>
      <c r="O506" s="7">
        <v>0.56654231323843995</v>
      </c>
      <c r="P506" s="4">
        <v>2.3391780324537761</v>
      </c>
      <c r="Q506" s="1">
        <f>Scenario[[#This Row],[Electricity GHG 
kg CO2e]]+(Scenario[[#This Row],[Non-Electric GHG 
kg CO2e]]*(1-Q$3))+((Scenario[[#This Row],[Non-Electric Vehicle Miles]]*Q$3)*Scenario[[#This Row],[Typical kWh per Vehicle Mile]]*(Scenario[[#This Row],[eGRID Subregion Electricity Emissions Rate 
kg CO2 per kWh]]))</f>
        <v>1486610.8334593072</v>
      </c>
      <c r="R506" s="1">
        <f>((Scenario[[#This Row],[Electricity GHG 
kg CO2e]])*(1-R$3))+(Scenario[[#This Row],[Non-Electric GHG 
kg CO2e]]*(1-Q$3))+(((Scenario[[#This Row],[Non-Electric Vehicle Miles]]*Q$3)*Scenario[[#This Row],[Typical kWh per Vehicle Mile]]*(Scenario[[#This Row],[eGRID Subregion Electricity Emissions Rate 
kg CO2 per kWh]]))*(1-R$3))</f>
        <v>1437239.555688343</v>
      </c>
      <c r="S5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1507353.6087995234</v>
      </c>
      <c r="T506" s="1">
        <f>Scenario[[#This Row],[Transportation Efficiency Emissions Savings 
kg CO2e]]*(1+S$3)</f>
        <v>312461.5976557855</v>
      </c>
      <c r="U506" s="1">
        <f>Scenario[[#This Row],[Land Use Efficiency Emissions Savings 
kg CO2e]]*(1+S$3)</f>
        <v>1602159.7690400439</v>
      </c>
    </row>
    <row r="507" spans="1:21" x14ac:dyDescent="0.25">
      <c r="A507" t="s">
        <v>1304</v>
      </c>
      <c r="B507" t="s">
        <v>776</v>
      </c>
      <c r="C507" t="s">
        <v>348</v>
      </c>
      <c r="D507" t="s">
        <v>1730</v>
      </c>
      <c r="E507" s="1">
        <v>1682389.8038149998</v>
      </c>
      <c r="F507" s="1">
        <v>254709.57770576133</v>
      </c>
      <c r="G507" s="1">
        <v>1276384.6069772735</v>
      </c>
      <c r="H507" s="1">
        <v>1522052</v>
      </c>
      <c r="I507" s="1">
        <v>15.597402597402597</v>
      </c>
      <c r="J507" s="2">
        <v>0.12604421533011087</v>
      </c>
      <c r="K507" s="1">
        <v>1173246</v>
      </c>
      <c r="L507" s="1">
        <v>1173246</v>
      </c>
      <c r="M507" s="1">
        <v>1682389.8038149998</v>
      </c>
      <c r="N507" s="1">
        <v>0</v>
      </c>
      <c r="O507" s="7">
        <v>0.56654231323843995</v>
      </c>
      <c r="P507" s="4">
        <v>1.0539153772593934</v>
      </c>
      <c r="Q507" s="1">
        <f>Scenario[[#This Row],[Electricity GHG 
kg CO2e]]+(Scenario[[#This Row],[Non-Electric GHG 
kg CO2e]]*(1-Q$3))+((Scenario[[#This Row],[Non-Electric Vehicle Miles]]*Q$3)*Scenario[[#This Row],[Typical kWh per Vehicle Mile]]*(Scenario[[#This Row],[eGRID Subregion Electricity Emissions Rate 
kg CO2 per kWh]]))</f>
        <v>1436925.0288125277</v>
      </c>
      <c r="R507" s="1">
        <f>((Scenario[[#This Row],[Electricity GHG 
kg CO2e]])*(1-R$3))+(Scenario[[#This Row],[Non-Electric GHG 
kg CO2e]]*(1-Q$3))+(((Scenario[[#This Row],[Non-Electric Vehicle Miles]]*Q$3)*Scenario[[#This Row],[Typical kWh per Vehicle Mile]]*(Scenario[[#This Row],[eGRID Subregion Electricity Emissions Rate 
kg CO2 per kWh]]))*(1-R$3))</f>
        <v>1393141.8598247082</v>
      </c>
      <c r="S5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1451078.5220655657</v>
      </c>
      <c r="T507" s="1">
        <f>Scenario[[#This Row],[Transportation Efficiency Emissions Savings 
kg CO2e]]*(1+S$3)</f>
        <v>318386.97213220166</v>
      </c>
      <c r="U507" s="1">
        <f>Scenario[[#This Row],[Land Use Efficiency Emissions Savings 
kg CO2e]]*(1+S$3)</f>
        <v>1595480.7587215919</v>
      </c>
    </row>
    <row r="508" spans="1:21" x14ac:dyDescent="0.25">
      <c r="A508" t="s">
        <v>2022</v>
      </c>
      <c r="B508" t="s">
        <v>776</v>
      </c>
      <c r="C508" t="s">
        <v>348</v>
      </c>
      <c r="D508" t="s">
        <v>38</v>
      </c>
      <c r="E508" s="1">
        <v>59347.703999999998</v>
      </c>
      <c r="F508" s="1">
        <v>5501.3380998147222</v>
      </c>
      <c r="G508" s="1">
        <v>27567.959287705606</v>
      </c>
      <c r="H508" s="1">
        <v>32874</v>
      </c>
      <c r="I508" s="1">
        <v>35</v>
      </c>
      <c r="J508" s="2" t="s">
        <v>552</v>
      </c>
      <c r="K508" s="96">
        <v>28424</v>
      </c>
      <c r="L508" s="96">
        <v>28424</v>
      </c>
      <c r="M508" s="1">
        <v>59347.703999999998</v>
      </c>
      <c r="N508" s="1">
        <v>0</v>
      </c>
      <c r="O508" s="7">
        <v>0.56654231323843995</v>
      </c>
      <c r="P508" s="4">
        <v>2.3391780324537761</v>
      </c>
      <c r="Q508" s="1">
        <f>Scenario[[#This Row],[Electricity GHG 
kg CO2e]]+(Scenario[[#This Row],[Non-Electric GHG 
kg CO2e]]*(1-Q$3))+((Scenario[[#This Row],[Non-Electric Vehicle Miles]]*Q$3)*Scenario[[#This Row],[Typical kWh per Vehicle Mile]]*(Scenario[[#This Row],[eGRID Subregion Electricity Emissions Rate 
kg CO2 per kWh]]))</f>
        <v>53927.957128440117</v>
      </c>
      <c r="R508" s="1">
        <f>((Scenario[[#This Row],[Electricity GHG 
kg CO2e]])*(1-R$3))+(Scenario[[#This Row],[Non-Electric GHG 
kg CO2e]]*(1-Q$3))+(((Scenario[[#This Row],[Non-Electric Vehicle Miles]]*Q$3)*Scenario[[#This Row],[Typical kWh per Vehicle Mile]]*(Scenario[[#This Row],[eGRID Subregion Electricity Emissions Rate 
kg CO2 per kWh]]))*(1-R$3))</f>
        <v>51573.662346330093</v>
      </c>
      <c r="S5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52425.775538387737</v>
      </c>
      <c r="T508" s="1">
        <f>Scenario[[#This Row],[Transportation Efficiency Emissions Savings 
kg CO2e]]*(1+S$3)</f>
        <v>6876.6726247684028</v>
      </c>
      <c r="U508" s="1">
        <f>Scenario[[#This Row],[Land Use Efficiency Emissions Savings 
kg CO2e]]*(1+S$3)</f>
        <v>34459.949109632005</v>
      </c>
    </row>
    <row r="509" spans="1:21" x14ac:dyDescent="0.25">
      <c r="A509" t="s">
        <v>736</v>
      </c>
      <c r="B509" t="s">
        <v>737</v>
      </c>
      <c r="C509" t="s">
        <v>348</v>
      </c>
      <c r="D509" t="s">
        <v>38</v>
      </c>
      <c r="E509" s="1">
        <v>2544996.603381</v>
      </c>
      <c r="F509" s="1">
        <v>865917.87973475689</v>
      </c>
      <c r="G509" s="1">
        <v>4594104.9511480201</v>
      </c>
      <c r="H509" s="1">
        <v>5174411</v>
      </c>
      <c r="I509" s="1">
        <v>28.55263157894737</v>
      </c>
      <c r="J509" s="2">
        <v>0.25902371510518657</v>
      </c>
      <c r="K509" s="1">
        <v>784912</v>
      </c>
      <c r="L509" s="1">
        <v>784912</v>
      </c>
      <c r="M509" s="1">
        <v>2544996.603381</v>
      </c>
      <c r="N509" s="1">
        <v>0</v>
      </c>
      <c r="O509" s="7">
        <v>0.56654231323843995</v>
      </c>
      <c r="P509" s="4">
        <v>2.3391780324537761</v>
      </c>
      <c r="Q509" s="1">
        <f>Scenario[[#This Row],[Electricity GHG 
kg CO2e]]+(Scenario[[#This Row],[Non-Electric GHG 
kg CO2e]]*(1-Q$3))+((Scenario[[#This Row],[Non-Electric Vehicle Miles]]*Q$3)*Scenario[[#This Row],[Typical kWh per Vehicle Mile]]*(Scenario[[#This Row],[eGRID Subregion Electricity Emissions Rate 
kg CO2 per kWh]]))</f>
        <v>2168797.3013980561</v>
      </c>
      <c r="R509" s="1">
        <f>((Scenario[[#This Row],[Electricity GHG 
kg CO2e]])*(1-R$3))+(Scenario[[#This Row],[Non-Electric GHG 
kg CO2e]]*(1-Q$3))+(((Scenario[[#This Row],[Non-Electric Vehicle Miles]]*Q$3)*Scenario[[#This Row],[Typical kWh per Vehicle Mile]]*(Scenario[[#This Row],[eGRID Subregion Electricity Emissions Rate 
kg CO2 per kWh]]))*(1-R$3))</f>
        <v>2103784.8391824798</v>
      </c>
      <c r="S5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2346649.9536473728</v>
      </c>
      <c r="T509" s="1">
        <f>Scenario[[#This Row],[Transportation Efficiency Emissions Savings 
kg CO2e]]*(1+S$3)</f>
        <v>1082397.349668446</v>
      </c>
      <c r="U509" s="1">
        <f>Scenario[[#This Row],[Land Use Efficiency Emissions Savings 
kg CO2e]]*(1+S$3)</f>
        <v>5742631.1889350247</v>
      </c>
    </row>
    <row r="510" spans="1:21" x14ac:dyDescent="0.25">
      <c r="A510" t="s">
        <v>2021</v>
      </c>
      <c r="B510" t="s">
        <v>737</v>
      </c>
      <c r="C510" t="s">
        <v>348</v>
      </c>
      <c r="D510" t="s">
        <v>1730</v>
      </c>
      <c r="E510" s="1">
        <v>138478.58390520001</v>
      </c>
      <c r="F510" s="1">
        <v>5494.6442528842417</v>
      </c>
      <c r="G510" s="1">
        <v>29151.693200635607</v>
      </c>
      <c r="H510" s="1">
        <v>32834</v>
      </c>
      <c r="I510" s="1">
        <v>9</v>
      </c>
      <c r="J510" s="2" t="s">
        <v>552</v>
      </c>
      <c r="K510" s="96">
        <v>51868</v>
      </c>
      <c r="L510" s="96">
        <v>51868</v>
      </c>
      <c r="M510" s="1">
        <v>138478.58390520001</v>
      </c>
      <c r="N510" s="1">
        <v>0</v>
      </c>
      <c r="O510" s="7">
        <v>0.56654231323843995</v>
      </c>
      <c r="P510" s="4">
        <v>1.0539153772593934</v>
      </c>
      <c r="Q510" s="1">
        <f>Scenario[[#This Row],[Electricity GHG 
kg CO2e]]+(Scenario[[#This Row],[Non-Electric GHG 
kg CO2e]]*(1-Q$3))+((Scenario[[#This Row],[Non-Electric Vehicle Miles]]*Q$3)*Scenario[[#This Row],[Typical kWh per Vehicle Mile]]*(Scenario[[#This Row],[eGRID Subregion Electricity Emissions Rate 
kg CO2 per kWh]]))</f>
        <v>111601.37356153023</v>
      </c>
      <c r="R510" s="1">
        <f>((Scenario[[#This Row],[Electricity GHG 
kg CO2e]])*(1-R$3))+(Scenario[[#This Row],[Non-Electric GHG 
kg CO2e]]*(1-Q$3))+(((Scenario[[#This Row],[Non-Electric Vehicle Miles]]*Q$3)*Scenario[[#This Row],[Typical kWh per Vehicle Mile]]*(Scenario[[#This Row],[eGRID Subregion Electricity Emissions Rate 
kg CO2 per kWh]]))*(1-R$3))</f>
        <v>109665.76465337268</v>
      </c>
      <c r="S5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113522.52681525888</v>
      </c>
      <c r="T510" s="1">
        <f>Scenario[[#This Row],[Transportation Efficiency Emissions Savings 
kg CO2e]]*(1+S$3)</f>
        <v>6868.3053161053022</v>
      </c>
      <c r="U510" s="1">
        <f>Scenario[[#This Row],[Land Use Efficiency Emissions Savings 
kg CO2e]]*(1+S$3)</f>
        <v>36439.616500794509</v>
      </c>
    </row>
    <row r="511" spans="1:21" x14ac:dyDescent="0.25">
      <c r="A511" t="s">
        <v>1321</v>
      </c>
      <c r="B511" t="s">
        <v>1322</v>
      </c>
      <c r="C511" t="s">
        <v>561</v>
      </c>
      <c r="D511" t="s">
        <v>1730</v>
      </c>
      <c r="E511" s="1">
        <v>1141928.1805383333</v>
      </c>
      <c r="F511" s="1">
        <v>1926797.9002817192</v>
      </c>
      <c r="G511" s="1">
        <v>9879880.4249717817</v>
      </c>
      <c r="H511" s="1">
        <v>11513845</v>
      </c>
      <c r="I511" s="1">
        <v>12.50909090909091</v>
      </c>
      <c r="J511" s="2">
        <v>0.65537923437378187</v>
      </c>
      <c r="K511" s="1">
        <v>1400602</v>
      </c>
      <c r="L511" s="1">
        <v>1400602</v>
      </c>
      <c r="M511" s="1">
        <v>1141928.1805383333</v>
      </c>
      <c r="N511" s="1">
        <v>0</v>
      </c>
      <c r="O511" s="7">
        <v>0.29175696267717999</v>
      </c>
      <c r="P511" s="4">
        <v>1.0539153772593934</v>
      </c>
      <c r="Q511" s="95">
        <f>Scenario[[#This Row],[Electricity GHG 
kg CO2e]]+(Scenario[[#This Row],[Non-Electric GHG 
kg CO2e]]*(1-Q$3))+((Scenario[[#This Row],[Non-Electric Vehicle Miles]]*Q$3)*Scenario[[#This Row],[Typical kWh per Vehicle Mile]]*(Scenario[[#This Row],[eGRID Subregion Electricity Emissions Rate 
kg CO2 per kWh]]))</f>
        <v>964112.9145055241</v>
      </c>
      <c r="R511" s="1">
        <f>((Scenario[[#This Row],[Electricity GHG 
kg CO2e]])*(1-R$3))+(Scenario[[#This Row],[Non-Electric GHG 
kg CO2e]]*(1-Q$3))+(((Scenario[[#This Row],[Non-Electric Vehicle Miles]]*Q$3)*Scenario[[#This Row],[Typical kWh per Vehicle Mile]]*(Scenario[[#This Row],[eGRID Subregion Electricity Emissions Rate 
kg CO2 per kWh]]))*(1-R$3))</f>
        <v>937196.21973008057</v>
      </c>
      <c r="S5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1245146.3699314278</v>
      </c>
      <c r="T511" s="1">
        <f>Scenario[[#This Row],[Transportation Efficiency Emissions Savings 
kg CO2e]]*(1+S$3)</f>
        <v>2408497.3753521489</v>
      </c>
      <c r="U511" s="1">
        <f>Scenario[[#This Row],[Land Use Efficiency Emissions Savings 
kg CO2e]]*(1+S$3)</f>
        <v>12349850.531214727</v>
      </c>
    </row>
    <row r="512" spans="1:21" x14ac:dyDescent="0.25">
      <c r="A512" t="s">
        <v>1323</v>
      </c>
      <c r="B512" t="s">
        <v>1322</v>
      </c>
      <c r="C512" t="s">
        <v>561</v>
      </c>
      <c r="D512" t="s">
        <v>1730</v>
      </c>
      <c r="E512" s="1">
        <v>284093.55738296668</v>
      </c>
      <c r="F512" s="1">
        <v>147681.20227926873</v>
      </c>
      <c r="G512" s="1">
        <v>737099.23088388308</v>
      </c>
      <c r="H512" s="1">
        <v>882489.27</v>
      </c>
      <c r="I512" s="1">
        <v>17.76923076923077</v>
      </c>
      <c r="J512" s="2">
        <v>0.31352283569870021</v>
      </c>
      <c r="K512" s="1">
        <v>173603</v>
      </c>
      <c r="L512" s="1">
        <v>173603</v>
      </c>
      <c r="M512" s="1">
        <v>284093.55738296668</v>
      </c>
      <c r="N512" s="1">
        <v>0</v>
      </c>
      <c r="O512" s="7">
        <v>0.29175696267717999</v>
      </c>
      <c r="P512" s="4">
        <v>1.0539153772593934</v>
      </c>
      <c r="Q512" s="1">
        <f>Scenario[[#This Row],[Electricity GHG 
kg CO2e]]+(Scenario[[#This Row],[Non-Electric GHG 
kg CO2e]]*(1-Q$3))+((Scenario[[#This Row],[Non-Electric Vehicle Miles]]*Q$3)*Scenario[[#This Row],[Typical kWh per Vehicle Mile]]*(Scenario[[#This Row],[eGRID Subregion Electricity Emissions Rate 
kg CO2 per kWh]]))</f>
        <v>226415.34093602517</v>
      </c>
      <c r="R512" s="1">
        <f>((Scenario[[#This Row],[Electricity GHG 
kg CO2e]])*(1-R$3))+(Scenario[[#This Row],[Non-Electric GHG 
kg CO2e]]*(1-Q$3))+(((Scenario[[#This Row],[Non-Electric Vehicle Miles]]*Q$3)*Scenario[[#This Row],[Typical kWh per Vehicle Mile]]*(Scenario[[#This Row],[eGRID Subregion Electricity Emissions Rate 
kg CO2 per kWh]]))*(1-R$3))</f>
        <v>223079.04771132514</v>
      </c>
      <c r="S5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254987.98690305432</v>
      </c>
      <c r="T512" s="1">
        <f>Scenario[[#This Row],[Transportation Efficiency Emissions Savings 
kg CO2e]]*(1+S$3)</f>
        <v>184601.50284908593</v>
      </c>
      <c r="U512" s="1">
        <f>Scenario[[#This Row],[Land Use Efficiency Emissions Savings 
kg CO2e]]*(1+S$3)</f>
        <v>921374.03860485391</v>
      </c>
    </row>
    <row r="513" spans="1:21" x14ac:dyDescent="0.25">
      <c r="A513" t="s">
        <v>1312</v>
      </c>
      <c r="B513" t="s">
        <v>1313</v>
      </c>
      <c r="C513" t="s">
        <v>561</v>
      </c>
      <c r="D513" t="s">
        <v>1730</v>
      </c>
      <c r="E513" s="1">
        <v>250018.93481153334</v>
      </c>
      <c r="F513" s="1">
        <v>54268.784240988374</v>
      </c>
      <c r="G513" s="1">
        <v>272197.14995414228</v>
      </c>
      <c r="H513" s="1">
        <v>324290.56</v>
      </c>
      <c r="I513" s="1">
        <v>15.9</v>
      </c>
      <c r="J513" s="2">
        <v>0.14784264944657691</v>
      </c>
      <c r="K513" s="1">
        <v>136800</v>
      </c>
      <c r="L513" s="1">
        <v>136800</v>
      </c>
      <c r="M513" s="1">
        <v>250018.93481153334</v>
      </c>
      <c r="N513" s="1">
        <v>0</v>
      </c>
      <c r="O513" s="7">
        <v>0.29175696267717999</v>
      </c>
      <c r="P513" s="4">
        <v>1.0539153772593934</v>
      </c>
      <c r="Q513" s="1">
        <f>Scenario[[#This Row],[Electricity GHG 
kg CO2e]]+(Scenario[[#This Row],[Non-Electric GHG 
kg CO2e]]*(1-Q$3))+((Scenario[[#This Row],[Non-Electric Vehicle Miles]]*Q$3)*Scenario[[#This Row],[Typical kWh per Vehicle Mile]]*(Scenario[[#This Row],[eGRID Subregion Electricity Emissions Rate 
kg CO2 per kWh]]))</f>
        <v>198030.26161771876</v>
      </c>
      <c r="R513" s="1">
        <f>((Scenario[[#This Row],[Electricity GHG 
kg CO2e]])*(1-R$3))+(Scenario[[#This Row],[Non-Electric GHG 
kg CO2e]]*(1-Q$3))+(((Scenario[[#This Row],[Non-Electric Vehicle Miles]]*Q$3)*Scenario[[#This Row],[Typical kWh per Vehicle Mile]]*(Scenario[[#This Row],[eGRID Subregion Electricity Emissions Rate 
kg CO2 per kWh]]))*(1-R$3))</f>
        <v>195401.24649045157</v>
      </c>
      <c r="S5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209967.51861545767</v>
      </c>
      <c r="T513" s="1">
        <f>Scenario[[#This Row],[Transportation Efficiency Emissions Savings 
kg CO2e]]*(1+S$3)</f>
        <v>67835.980301235468</v>
      </c>
      <c r="U513" s="1">
        <f>Scenario[[#This Row],[Land Use Efficiency Emissions Savings 
kg CO2e]]*(1+S$3)</f>
        <v>340246.43744267785</v>
      </c>
    </row>
    <row r="514" spans="1:21" x14ac:dyDescent="0.25">
      <c r="A514" t="s">
        <v>1083</v>
      </c>
      <c r="B514" t="s">
        <v>1084</v>
      </c>
      <c r="C514" t="s">
        <v>561</v>
      </c>
      <c r="D514" t="s">
        <v>38</v>
      </c>
      <c r="E514" s="1">
        <v>458508.25095479999</v>
      </c>
      <c r="F514" s="1">
        <v>145654.97816033603</v>
      </c>
      <c r="G514" s="1">
        <v>755503.10244481661</v>
      </c>
      <c r="H514" s="1">
        <v>870381.29</v>
      </c>
      <c r="I514" s="1">
        <v>25.272727272727273</v>
      </c>
      <c r="J514" s="2">
        <v>0.12016632104802587</v>
      </c>
      <c r="K514" s="1">
        <v>159004</v>
      </c>
      <c r="L514" s="1">
        <v>159004</v>
      </c>
      <c r="M514" s="1">
        <v>458508.25095479999</v>
      </c>
      <c r="N514" s="1">
        <v>0</v>
      </c>
      <c r="O514" s="7">
        <v>0.29175696267717999</v>
      </c>
      <c r="P514" s="4">
        <v>2.3391780324537761</v>
      </c>
      <c r="Q514" s="1">
        <f>Scenario[[#This Row],[Electricity GHG 
kg CO2e]]+(Scenario[[#This Row],[Non-Electric GHG 
kg CO2e]]*(1-Q$3))+((Scenario[[#This Row],[Non-Electric Vehicle Miles]]*Q$3)*Scenario[[#This Row],[Typical kWh per Vehicle Mile]]*(Scenario[[#This Row],[eGRID Subregion Electricity Emissions Rate 
kg CO2 per kWh]]))</f>
        <v>371010.11193449626</v>
      </c>
      <c r="R514" s="1">
        <f>((Scenario[[#This Row],[Electricity GHG 
kg CO2e]])*(1-R$3))+(Scenario[[#This Row],[Non-Electric GHG 
kg CO2e]]*(1-Q$3))+(((Scenario[[#This Row],[Non-Electric Vehicle Miles]]*Q$3)*Scenario[[#This Row],[Typical kWh per Vehicle Mile]]*(Scenario[[#This Row],[eGRID Subregion Electricity Emissions Rate 
kg CO2 per kWh]]))*(1-R$3))</f>
        <v>364227.88100489718</v>
      </c>
      <c r="S5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403672.93706965004</v>
      </c>
      <c r="T514" s="1">
        <f>Scenario[[#This Row],[Transportation Efficiency Emissions Savings 
kg CO2e]]*(1+S$3)</f>
        <v>182068.72270042004</v>
      </c>
      <c r="U514" s="1">
        <f>Scenario[[#This Row],[Land Use Efficiency Emissions Savings 
kg CO2e]]*(1+S$3)</f>
        <v>944378.87805602071</v>
      </c>
    </row>
    <row r="515" spans="1:21" x14ac:dyDescent="0.25">
      <c r="A515" t="s">
        <v>1083</v>
      </c>
      <c r="B515" t="s">
        <v>1084</v>
      </c>
      <c r="C515" t="s">
        <v>561</v>
      </c>
      <c r="D515" t="s">
        <v>1730</v>
      </c>
      <c r="E515" s="1">
        <v>966352.22022303334</v>
      </c>
      <c r="F515" s="1">
        <v>224641.02312983968</v>
      </c>
      <c r="G515" s="1">
        <v>1165198.69114359</v>
      </c>
      <c r="H515" s="1">
        <v>1342373.23</v>
      </c>
      <c r="I515" s="1">
        <v>14.7</v>
      </c>
      <c r="J515" s="2">
        <v>0.21858154940511301</v>
      </c>
      <c r="K515" s="1">
        <v>686751</v>
      </c>
      <c r="L515" s="1">
        <v>686751</v>
      </c>
      <c r="M515" s="1">
        <v>966352.22022303334</v>
      </c>
      <c r="N515" s="1">
        <v>0</v>
      </c>
      <c r="O515" s="7">
        <v>0.29175696267717999</v>
      </c>
      <c r="P515" s="4">
        <v>1.0539153772593934</v>
      </c>
      <c r="Q515" s="1">
        <f>Scenario[[#This Row],[Electricity GHG 
kg CO2e]]+(Scenario[[#This Row],[Non-Electric GHG 
kg CO2e]]*(1-Q$3))+((Scenario[[#This Row],[Non-Electric Vehicle Miles]]*Q$3)*Scenario[[#This Row],[Typical kWh per Vehicle Mile]]*(Scenario[[#This Row],[eGRID Subregion Electricity Emissions Rate 
kg CO2 per kWh]]))</f>
        <v>777555.94199961028</v>
      </c>
      <c r="R515" s="1">
        <f>((Scenario[[#This Row],[Electricity GHG 
kg CO2e]])*(1-R$3))+(Scenario[[#This Row],[Non-Electric GHG 
kg CO2e]]*(1-Q$3))+(((Scenario[[#This Row],[Non-Electric Vehicle Miles]]*Q$3)*Scenario[[#This Row],[Typical kWh per Vehicle Mile]]*(Scenario[[#This Row],[eGRID Subregion Electricity Emissions Rate 
kg CO2 per kWh]]))*(1-R$3))</f>
        <v>764357.99779152649</v>
      </c>
      <c r="S5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815176.68783074094</v>
      </c>
      <c r="T515" s="1">
        <f>Scenario[[#This Row],[Transportation Efficiency Emissions Savings 
kg CO2e]]*(1+S$3)</f>
        <v>280801.2789122996</v>
      </c>
      <c r="U515" s="1">
        <f>Scenario[[#This Row],[Land Use Efficiency Emissions Savings 
kg CO2e]]*(1+S$3)</f>
        <v>1456498.3639294875</v>
      </c>
    </row>
    <row r="516" spans="1:21" x14ac:dyDescent="0.25">
      <c r="A516" t="s">
        <v>812</v>
      </c>
      <c r="B516" t="s">
        <v>813</v>
      </c>
      <c r="C516" t="s">
        <v>561</v>
      </c>
      <c r="D516" t="s">
        <v>1730</v>
      </c>
      <c r="E516" s="1">
        <v>148507.1881198</v>
      </c>
      <c r="F516" s="1">
        <v>21758.118509805085</v>
      </c>
      <c r="G516" s="1">
        <v>109886.34564452064</v>
      </c>
      <c r="H516" s="1">
        <v>130018.62</v>
      </c>
      <c r="I516" s="1">
        <v>14</v>
      </c>
      <c r="J516" s="2">
        <v>0.14774641709431235</v>
      </c>
      <c r="K516" s="1">
        <v>75808</v>
      </c>
      <c r="L516" s="1">
        <v>75808</v>
      </c>
      <c r="M516" s="1">
        <v>148507.1881198</v>
      </c>
      <c r="N516" s="1">
        <v>0</v>
      </c>
      <c r="O516" s="7">
        <v>0.29175696267717999</v>
      </c>
      <c r="P516" s="4">
        <v>1.0539153772593934</v>
      </c>
      <c r="Q516" s="1">
        <f>Scenario[[#This Row],[Electricity GHG 
kg CO2e]]+(Scenario[[#This Row],[Non-Electric GHG 
kg CO2e]]*(1-Q$3))+((Scenario[[#This Row],[Non-Electric Vehicle Miles]]*Q$3)*Scenario[[#This Row],[Typical kWh per Vehicle Mile]]*(Scenario[[#This Row],[eGRID Subregion Electricity Emissions Rate 
kg CO2 per kWh]]))</f>
        <v>117207.88754505091</v>
      </c>
      <c r="R516" s="1">
        <f>((Scenario[[#This Row],[Electricity GHG 
kg CO2e]])*(1-R$3))+(Scenario[[#This Row],[Non-Electric GHG 
kg CO2e]]*(1-Q$3))+(((Scenario[[#This Row],[Non-Electric Vehicle Miles]]*Q$3)*Scenario[[#This Row],[Typical kWh per Vehicle Mile]]*(Scenario[[#This Row],[eGRID Subregion Electricity Emissions Rate 
kg CO2 per kWh]]))*(1-R$3))</f>
        <v>115751.01343125069</v>
      </c>
      <c r="S5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122841.19380701797</v>
      </c>
      <c r="T516" s="1">
        <f>Scenario[[#This Row],[Transportation Efficiency Emissions Savings 
kg CO2e]]*(1+S$3)</f>
        <v>27197.648137256358</v>
      </c>
      <c r="U516" s="1">
        <f>Scenario[[#This Row],[Land Use Efficiency Emissions Savings 
kg CO2e]]*(1+S$3)</f>
        <v>137357.9320556508</v>
      </c>
    </row>
    <row r="517" spans="1:21" x14ac:dyDescent="0.25">
      <c r="A517" t="s">
        <v>812</v>
      </c>
      <c r="B517" t="s">
        <v>813</v>
      </c>
      <c r="C517" t="s">
        <v>561</v>
      </c>
      <c r="D517" t="s">
        <v>38</v>
      </c>
      <c r="E517" s="1">
        <v>1694176.3895735</v>
      </c>
      <c r="F517" s="1">
        <v>166948.30104121458</v>
      </c>
      <c r="G517" s="1">
        <v>843149.1309652183</v>
      </c>
      <c r="H517" s="1">
        <v>997622.46</v>
      </c>
      <c r="I517" s="1">
        <v>32.25</v>
      </c>
      <c r="J517" s="2">
        <v>5.0495469821651394E-2</v>
      </c>
      <c r="K517" s="1">
        <v>587523</v>
      </c>
      <c r="L517" s="1">
        <v>587523</v>
      </c>
      <c r="M517" s="1">
        <v>1694176.3895735</v>
      </c>
      <c r="N517" s="1">
        <v>0</v>
      </c>
      <c r="O517" s="7">
        <v>0.29175696267717999</v>
      </c>
      <c r="P517" s="4">
        <v>2.3391780324537761</v>
      </c>
      <c r="Q517" s="1">
        <f>Scenario[[#This Row],[Electricity GHG 
kg CO2e]]+(Scenario[[#This Row],[Non-Electric GHG 
kg CO2e]]*(1-Q$3))+((Scenario[[#This Row],[Non-Electric Vehicle Miles]]*Q$3)*Scenario[[#This Row],[Typical kWh per Vehicle Mile]]*(Scenario[[#This Row],[eGRID Subregion Electricity Emissions Rate 
kg CO2 per kWh]]))</f>
        <v>1370874.214709139</v>
      </c>
      <c r="R517" s="1">
        <f>((Scenario[[#This Row],[Electricity GHG 
kg CO2e]])*(1-R$3))+(Scenario[[#This Row],[Non-Electric GHG 
kg CO2e]]*(1-Q$3))+(((Scenario[[#This Row],[Non-Electric Vehicle Miles]]*Q$3)*Scenario[[#This Row],[Typical kWh per Vehicle Mile]]*(Scenario[[#This Row],[eGRID Subregion Electricity Emissions Rate 
kg CO2 per kWh]]))*(1-R$3))</f>
        <v>1345813.7340768855</v>
      </c>
      <c r="S5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1381243.3616075239</v>
      </c>
      <c r="T517" s="1">
        <f>Scenario[[#This Row],[Transportation Efficiency Emissions Savings 
kg CO2e]]*(1+S$3)</f>
        <v>208685.37630151823</v>
      </c>
      <c r="U517" s="1">
        <f>Scenario[[#This Row],[Land Use Efficiency Emissions Savings 
kg CO2e]]*(1+S$3)</f>
        <v>1053936.4137065229</v>
      </c>
    </row>
    <row r="518" spans="1:21" x14ac:dyDescent="0.25">
      <c r="A518" t="s">
        <v>1314</v>
      </c>
      <c r="B518" t="s">
        <v>1315</v>
      </c>
      <c r="C518" t="s">
        <v>561</v>
      </c>
      <c r="D518" t="s">
        <v>1730</v>
      </c>
      <c r="E518" s="1">
        <v>268440.90702023334</v>
      </c>
      <c r="F518" s="1">
        <v>107899.34197292844</v>
      </c>
      <c r="G518" s="1">
        <v>541413.45103380049</v>
      </c>
      <c r="H518" s="1">
        <v>644767.31000000006</v>
      </c>
      <c r="I518" s="1">
        <v>12.833333333333334</v>
      </c>
      <c r="J518" s="2">
        <v>0.3112168820549851</v>
      </c>
      <c r="K518" s="1">
        <v>198591</v>
      </c>
      <c r="L518" s="1">
        <v>198591</v>
      </c>
      <c r="M518" s="1">
        <v>268440.90702023334</v>
      </c>
      <c r="N518" s="1">
        <v>0</v>
      </c>
      <c r="O518" s="7">
        <v>0.29175696267717999</v>
      </c>
      <c r="P518" s="4">
        <v>1.0539153772593934</v>
      </c>
      <c r="Q518" s="1">
        <f>Scenario[[#This Row],[Electricity GHG 
kg CO2e]]+(Scenario[[#This Row],[Non-Electric GHG 
kg CO2e]]*(1-Q$3))+((Scenario[[#This Row],[Non-Electric Vehicle Miles]]*Q$3)*Scenario[[#This Row],[Typical kWh per Vehicle Mile]]*(Scenario[[#This Row],[eGRID Subregion Electricity Emissions Rate 
kg CO2 per kWh]]))</f>
        <v>216596.72538620184</v>
      </c>
      <c r="R518" s="1">
        <f>((Scenario[[#This Row],[Electricity GHG 
kg CO2e]])*(1-R$3))+(Scenario[[#This Row],[Non-Electric GHG 
kg CO2e]]*(1-Q$3))+(((Scenario[[#This Row],[Non-Electric Vehicle Miles]]*Q$3)*Scenario[[#This Row],[Typical kWh per Vehicle Mile]]*(Scenario[[#This Row],[eGRID Subregion Electricity Emissions Rate 
kg CO2 per kWh]]))*(1-R$3))</f>
        <v>212780.21410594514</v>
      </c>
      <c r="S5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239695.88558364467</v>
      </c>
      <c r="T518" s="1">
        <f>Scenario[[#This Row],[Transportation Efficiency Emissions Savings 
kg CO2e]]*(1+S$3)</f>
        <v>134874.17746616056</v>
      </c>
      <c r="U518" s="1">
        <f>Scenario[[#This Row],[Land Use Efficiency Emissions Savings 
kg CO2e]]*(1+S$3)</f>
        <v>676766.81379225058</v>
      </c>
    </row>
    <row r="519" spans="1:21" x14ac:dyDescent="0.25">
      <c r="A519" t="s">
        <v>1310</v>
      </c>
      <c r="B519" t="s">
        <v>1311</v>
      </c>
      <c r="C519" t="s">
        <v>561</v>
      </c>
      <c r="D519" t="s">
        <v>1730</v>
      </c>
      <c r="E519" s="1">
        <v>1052272.8590316668</v>
      </c>
      <c r="F519" s="1">
        <v>161713.98216891845</v>
      </c>
      <c r="G519" s="1">
        <v>815839.68992760498</v>
      </c>
      <c r="H519" s="1">
        <v>966344.07000000007</v>
      </c>
      <c r="I519" s="1">
        <v>15.414634146341463</v>
      </c>
      <c r="J519" s="2">
        <v>0.10203391012399463</v>
      </c>
      <c r="K519" s="1">
        <v>784298</v>
      </c>
      <c r="L519" s="1">
        <v>784298</v>
      </c>
      <c r="M519" s="1">
        <v>1052272.8590316668</v>
      </c>
      <c r="N519" s="1">
        <v>0</v>
      </c>
      <c r="O519" s="7">
        <v>0.29175696267717999</v>
      </c>
      <c r="P519" s="4">
        <v>1.0539153772593934</v>
      </c>
      <c r="Q519" s="1">
        <f>Scenario[[#This Row],[Electricity GHG 
kg CO2e]]+(Scenario[[#This Row],[Non-Electric GHG 
kg CO2e]]*(1-Q$3))+((Scenario[[#This Row],[Non-Electric Vehicle Miles]]*Q$3)*Scenario[[#This Row],[Typical kWh per Vehicle Mile]]*(Scenario[[#This Row],[eGRID Subregion Electricity Emissions Rate 
kg CO2 per kWh]]))</f>
        <v>849495.03334642248</v>
      </c>
      <c r="R519" s="1">
        <f>((Scenario[[#This Row],[Electricity GHG 
kg CO2e]])*(1-R$3))+(Scenario[[#This Row],[Non-Electric GHG 
kg CO2e]]*(1-Q$3))+(((Scenario[[#This Row],[Non-Electric Vehicle Miles]]*Q$3)*Scenario[[#This Row],[Typical kWh per Vehicle Mile]]*(Scenario[[#This Row],[eGRID Subregion Electricity Emissions Rate 
kg CO2 per kWh]]))*(1-R$3))</f>
        <v>834422.43607825437</v>
      </c>
      <c r="S5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867770.71568237303</v>
      </c>
      <c r="T519" s="1">
        <f>Scenario[[#This Row],[Transportation Efficiency Emissions Savings 
kg CO2e]]*(1+S$3)</f>
        <v>202142.47771114807</v>
      </c>
      <c r="U519" s="1">
        <f>Scenario[[#This Row],[Land Use Efficiency Emissions Savings 
kg CO2e]]*(1+S$3)</f>
        <v>1019799.6124095062</v>
      </c>
    </row>
    <row r="520" spans="1:21" x14ac:dyDescent="0.25">
      <c r="A520" t="s">
        <v>1319</v>
      </c>
      <c r="B520" t="s">
        <v>1320</v>
      </c>
      <c r="C520" t="s">
        <v>561</v>
      </c>
      <c r="D520" t="s">
        <v>1730</v>
      </c>
      <c r="E520" s="1">
        <v>1675426.1668961691</v>
      </c>
      <c r="F520" s="1">
        <v>178133.94685284173</v>
      </c>
      <c r="G520" s="1">
        <v>894391.19604910084</v>
      </c>
      <c r="H520" s="1">
        <v>1064463.82</v>
      </c>
      <c r="I520" s="1">
        <v>19.615384615384617</v>
      </c>
      <c r="J520" s="2">
        <v>8.7056263434028794E-2</v>
      </c>
      <c r="K520" s="1">
        <v>649544</v>
      </c>
      <c r="L520" s="1">
        <v>649544</v>
      </c>
      <c r="M520" s="1">
        <v>1675426.1668961691</v>
      </c>
      <c r="N520" s="1">
        <v>0</v>
      </c>
      <c r="O520" s="7">
        <v>0.29175696267717999</v>
      </c>
      <c r="P520" s="4">
        <v>1.0539153772593934</v>
      </c>
      <c r="Q520" s="1">
        <f>Scenario[[#This Row],[Electricity GHG 
kg CO2e]]+(Scenario[[#This Row],[Non-Electric GHG 
kg CO2e]]*(1-Q$3))+((Scenario[[#This Row],[Non-Electric Vehicle Miles]]*Q$3)*Scenario[[#This Row],[Typical kWh per Vehicle Mile]]*(Scenario[[#This Row],[eGRID Subregion Electricity Emissions Rate 
kg CO2 per kWh]]))</f>
        <v>1306501.2334126425</v>
      </c>
      <c r="R520" s="1">
        <f>((Scenario[[#This Row],[Electricity GHG 
kg CO2e]])*(1-R$3))+(Scenario[[#This Row],[Non-Electric GHG 
kg CO2e]]*(1-Q$3))+(((Scenario[[#This Row],[Non-Electric Vehicle Miles]]*Q$3)*Scenario[[#This Row],[Typical kWh per Vehicle Mile]]*(Scenario[[#This Row],[eGRID Subregion Electricity Emissions Rate 
kg CO2 per kWh]]))*(1-R$3))</f>
        <v>1294018.3313525135</v>
      </c>
      <c r="S5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1348073.3391427142</v>
      </c>
      <c r="T520" s="1">
        <f>Scenario[[#This Row],[Transportation Efficiency Emissions Savings 
kg CO2e]]*(1+S$3)</f>
        <v>222667.43356605218</v>
      </c>
      <c r="U520" s="1">
        <f>Scenario[[#This Row],[Land Use Efficiency Emissions Savings 
kg CO2e]]*(1+S$3)</f>
        <v>1117988.9950613761</v>
      </c>
    </row>
    <row r="521" spans="1:21" x14ac:dyDescent="0.25">
      <c r="A521" t="s">
        <v>559</v>
      </c>
      <c r="B521" t="s">
        <v>560</v>
      </c>
      <c r="C521" t="s">
        <v>561</v>
      </c>
      <c r="D521" t="s">
        <v>1730</v>
      </c>
      <c r="E521" s="1">
        <v>915174.10904129664</v>
      </c>
      <c r="F521" s="1">
        <v>76795.158909928083</v>
      </c>
      <c r="G521" s="1">
        <v>388886.93156170018</v>
      </c>
      <c r="H521" s="1">
        <v>458900</v>
      </c>
      <c r="I521" s="1">
        <v>13.377049180327869</v>
      </c>
      <c r="J521" s="2">
        <v>7.4192275854933001E-2</v>
      </c>
      <c r="K521" s="1">
        <v>1117924</v>
      </c>
      <c r="L521" s="1">
        <v>1117924</v>
      </c>
      <c r="M521" s="1">
        <v>915174.10904129664</v>
      </c>
      <c r="N521" s="1">
        <v>0</v>
      </c>
      <c r="O521" s="7">
        <v>0.29175696267717999</v>
      </c>
      <c r="P521" s="4">
        <v>1.0539153772593934</v>
      </c>
      <c r="Q521" s="1">
        <f>Scenario[[#This Row],[Electricity GHG 
kg CO2e]]+(Scenario[[#This Row],[Non-Electric GHG 
kg CO2e]]*(1-Q$3))+((Scenario[[#This Row],[Non-Electric Vehicle Miles]]*Q$3)*Scenario[[#This Row],[Typical kWh per Vehicle Mile]]*(Scenario[[#This Row],[eGRID Subregion Electricity Emissions Rate 
kg CO2 per kWh]]))</f>
        <v>772317.3977790731</v>
      </c>
      <c r="R521" s="1">
        <f>((Scenario[[#This Row],[Electricity GHG 
kg CO2e]])*(1-R$3))+(Scenario[[#This Row],[Non-Electric GHG 
kg CO2e]]*(1-Q$3))+(((Scenario[[#This Row],[Non-Electric Vehicle Miles]]*Q$3)*Scenario[[#This Row],[Typical kWh per Vehicle Mile]]*(Scenario[[#This Row],[eGRID Subregion Electricity Emissions Rate 
kg CO2 per kWh]]))*(1-R$3))</f>
        <v>750833.19377954793</v>
      </c>
      <c r="S5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762353.36470144498</v>
      </c>
      <c r="T521" s="1">
        <f>Scenario[[#This Row],[Transportation Efficiency Emissions Savings 
kg CO2e]]*(1+S$3)</f>
        <v>95993.948637410096</v>
      </c>
      <c r="U521" s="1">
        <f>Scenario[[#This Row],[Land Use Efficiency Emissions Savings 
kg CO2e]]*(1+S$3)</f>
        <v>486108.6644521252</v>
      </c>
    </row>
    <row r="522" spans="1:21" x14ac:dyDescent="0.25">
      <c r="A522" t="s">
        <v>559</v>
      </c>
      <c r="B522" t="s">
        <v>560</v>
      </c>
      <c r="C522" t="s">
        <v>561</v>
      </c>
      <c r="D522" t="s">
        <v>38</v>
      </c>
      <c r="E522" s="1">
        <v>4454790.6355511378</v>
      </c>
      <c r="F522" s="1">
        <v>1055437.7556463091</v>
      </c>
      <c r="G522" s="1">
        <v>5344685.212892998</v>
      </c>
      <c r="H522" s="1">
        <v>6306913</v>
      </c>
      <c r="I522" s="1">
        <v>33.410256410256409</v>
      </c>
      <c r="J522" s="2">
        <v>0.11994807584479786</v>
      </c>
      <c r="K522" s="1">
        <v>1312896</v>
      </c>
      <c r="L522" s="1">
        <v>1312896</v>
      </c>
      <c r="M522" s="1">
        <v>4454790.6355511378</v>
      </c>
      <c r="N522" s="1">
        <v>0</v>
      </c>
      <c r="O522" s="7">
        <v>0.29175696267717999</v>
      </c>
      <c r="P522" s="4">
        <v>2.3391780324537761</v>
      </c>
      <c r="Q522" s="1">
        <f>Scenario[[#This Row],[Electricity GHG 
kg CO2e]]+(Scenario[[#This Row],[Non-Electric GHG 
kg CO2e]]*(1-Q$3))+((Scenario[[#This Row],[Non-Electric Vehicle Miles]]*Q$3)*Scenario[[#This Row],[Typical kWh per Vehicle Mile]]*(Scenario[[#This Row],[eGRID Subregion Electricity Emissions Rate 
kg CO2 per kWh]]))</f>
        <v>3565096.4950288511</v>
      </c>
      <c r="R522" s="1">
        <f>((Scenario[[#This Row],[Electricity GHG 
kg CO2e]])*(1-R$3))+(Scenario[[#This Row],[Non-Electric GHG 
kg CO2e]]*(1-Q$3))+(((Scenario[[#This Row],[Non-Electric Vehicle Miles]]*Q$3)*Scenario[[#This Row],[Typical kWh per Vehicle Mile]]*(Scenario[[#This Row],[eGRID Subregion Electricity Emissions Rate 
kg CO2 per kWh]]))*(1-R$3))</f>
        <v>3509095.6154374764</v>
      </c>
      <c r="S5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3761369.2781467498</v>
      </c>
      <c r="T522" s="1">
        <f>Scenario[[#This Row],[Transportation Efficiency Emissions Savings 
kg CO2e]]*(1+S$3)</f>
        <v>1319297.1945578863</v>
      </c>
      <c r="U522" s="1">
        <f>Scenario[[#This Row],[Land Use Efficiency Emissions Savings 
kg CO2e]]*(1+S$3)</f>
        <v>6680856.5161162475</v>
      </c>
    </row>
    <row r="523" spans="1:21" x14ac:dyDescent="0.25">
      <c r="A523" t="s">
        <v>679</v>
      </c>
      <c r="B523" t="s">
        <v>680</v>
      </c>
      <c r="C523" t="s">
        <v>54</v>
      </c>
      <c r="D523" t="s">
        <v>1730</v>
      </c>
      <c r="E523" s="1">
        <v>458817.48777190002</v>
      </c>
      <c r="F523" s="1">
        <v>83190.962305828158</v>
      </c>
      <c r="G523" s="1">
        <v>444655.91356518061</v>
      </c>
      <c r="H523" s="1">
        <v>497119</v>
      </c>
      <c r="I523" s="1">
        <v>14.470588235294118</v>
      </c>
      <c r="J523" s="2">
        <v>9.4281050432850469E-2</v>
      </c>
      <c r="K523" s="1">
        <v>436855</v>
      </c>
      <c r="L523" s="1">
        <v>436855</v>
      </c>
      <c r="M523" s="1">
        <v>458817.48777190002</v>
      </c>
      <c r="N523" s="1">
        <v>0</v>
      </c>
      <c r="O523" s="7">
        <v>0.76044080441945017</v>
      </c>
      <c r="P523" s="4">
        <v>1.0539153772593934</v>
      </c>
      <c r="Q523" s="1">
        <f>Scenario[[#This Row],[Electricity GHG 
kg CO2e]]+(Scenario[[#This Row],[Non-Electric GHG 
kg CO2e]]*(1-Q$3))+((Scenario[[#This Row],[Non-Electric Vehicle Miles]]*Q$3)*Scenario[[#This Row],[Typical kWh per Vehicle Mile]]*(Scenario[[#This Row],[eGRID Subregion Electricity Emissions Rate 
kg CO2 per kWh]]))</f>
        <v>431641.41172669176</v>
      </c>
      <c r="R523" s="1">
        <f>((Scenario[[#This Row],[Electricity GHG 
kg CO2e]])*(1-R$3))+(Scenario[[#This Row],[Non-Electric GHG 
kg CO2e]]*(1-Q$3))+(((Scenario[[#This Row],[Non-Electric Vehicle Miles]]*Q$3)*Scenario[[#This Row],[Typical kWh per Vehicle Mile]]*(Scenario[[#This Row],[eGRID Subregion Electricity Emissions Rate 
kg CO2 per kWh]]))*(1-R$3))</f>
        <v>409759.33775225014</v>
      </c>
      <c r="S5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425870.82861552347</v>
      </c>
      <c r="T523" s="1">
        <f>Scenario[[#This Row],[Transportation Efficiency Emissions Savings 
kg CO2e]]*(1+S$3)</f>
        <v>103988.7028822852</v>
      </c>
      <c r="U523" s="1">
        <f>Scenario[[#This Row],[Land Use Efficiency Emissions Savings 
kg CO2e]]*(1+S$3)</f>
        <v>555819.8919564758</v>
      </c>
    </row>
    <row r="524" spans="1:21" x14ac:dyDescent="0.25">
      <c r="A524" t="s">
        <v>679</v>
      </c>
      <c r="B524" t="s">
        <v>680</v>
      </c>
      <c r="C524" t="s">
        <v>54</v>
      </c>
      <c r="D524" t="s">
        <v>38</v>
      </c>
      <c r="E524" s="1">
        <v>1153974.7573490003</v>
      </c>
      <c r="F524" s="1">
        <v>1125513.1289689019</v>
      </c>
      <c r="G524" s="1">
        <v>6015870.6513268761</v>
      </c>
      <c r="H524" s="1">
        <v>6725658</v>
      </c>
      <c r="I524" s="1">
        <v>38.700000000000003</v>
      </c>
      <c r="J524" s="2">
        <v>0.13394871138192829</v>
      </c>
      <c r="K524" s="1">
        <v>931517</v>
      </c>
      <c r="L524" s="1">
        <v>931517</v>
      </c>
      <c r="M524" s="1">
        <v>1153974.7573490003</v>
      </c>
      <c r="N524" s="1">
        <v>0</v>
      </c>
      <c r="O524" s="7">
        <v>0.76044080441945017</v>
      </c>
      <c r="P524" s="4">
        <v>2.3391780324537761</v>
      </c>
      <c r="Q524" s="1">
        <f>Scenario[[#This Row],[Electricity GHG 
kg CO2e]]+(Scenario[[#This Row],[Non-Electric GHG 
kg CO2e]]*(1-Q$3))+((Scenario[[#This Row],[Non-Electric Vehicle Miles]]*Q$3)*Scenario[[#This Row],[Typical kWh per Vehicle Mile]]*(Scenario[[#This Row],[eGRID Subregion Electricity Emissions Rate 
kg CO2 per kWh]]))</f>
        <v>1279728.1740862834</v>
      </c>
      <c r="R524" s="1">
        <f>((Scenario[[#This Row],[Electricity GHG 
kg CO2e]])*(1-R$3))+(Scenario[[#This Row],[Non-Electric GHG 
kg CO2e]]*(1-Q$3))+(((Scenario[[#This Row],[Non-Electric Vehicle Miles]]*Q$3)*Scenario[[#This Row],[Typical kWh per Vehicle Mile]]*(Scenario[[#This Row],[eGRID Subregion Electricity Emissions Rate 
kg CO2 per kWh]]))*(1-R$3))</f>
        <v>1176166.3975676501</v>
      </c>
      <c r="S5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1285882.8613331171</v>
      </c>
      <c r="T524" s="1">
        <f>Scenario[[#This Row],[Transportation Efficiency Emissions Savings 
kg CO2e]]*(1+S$3)</f>
        <v>1406891.4112111274</v>
      </c>
      <c r="U524" s="1">
        <f>Scenario[[#This Row],[Land Use Efficiency Emissions Savings 
kg CO2e]]*(1+S$3)</f>
        <v>7519838.3141585952</v>
      </c>
    </row>
    <row r="525" spans="1:21" x14ac:dyDescent="0.25">
      <c r="A525" t="s">
        <v>1565</v>
      </c>
      <c r="B525" t="s">
        <v>1566</v>
      </c>
      <c r="C525" t="s">
        <v>54</v>
      </c>
      <c r="D525" t="s">
        <v>1730</v>
      </c>
      <c r="E525" s="1">
        <v>235958.78321456668</v>
      </c>
      <c r="F525" s="1">
        <v>85451.603270804568</v>
      </c>
      <c r="G525" s="1">
        <v>426049.84905956261</v>
      </c>
      <c r="H525" s="1">
        <v>510627.77</v>
      </c>
      <c r="I525" s="1">
        <v>13</v>
      </c>
      <c r="J525" s="2">
        <v>0.2074601851276282</v>
      </c>
      <c r="K525" s="1">
        <v>168481</v>
      </c>
      <c r="L525" s="1">
        <v>168481</v>
      </c>
      <c r="M525" s="1">
        <v>235958.78321456668</v>
      </c>
      <c r="N525" s="1">
        <v>0</v>
      </c>
      <c r="O525" s="7">
        <v>0.53246165051848993</v>
      </c>
      <c r="P525" s="4">
        <v>1.0539153772593934</v>
      </c>
      <c r="Q525" s="1">
        <f>Scenario[[#This Row],[Electricity GHG 
kg CO2e]]+(Scenario[[#This Row],[Non-Electric GHG 
kg CO2e]]*(1-Q$3))+((Scenario[[#This Row],[Non-Electric Vehicle Miles]]*Q$3)*Scenario[[#This Row],[Typical kWh per Vehicle Mile]]*(Scenario[[#This Row],[eGRID Subregion Electricity Emissions Rate 
kg CO2 per kWh]]))</f>
        <v>200605.68793971807</v>
      </c>
      <c r="R525" s="1">
        <f>((Scenario[[#This Row],[Electricity GHG 
kg CO2e]])*(1-R$3))+(Scenario[[#This Row],[Non-Electric GHG 
kg CO2e]]*(1-Q$3))+(((Scenario[[#This Row],[Non-Electric Vehicle Miles]]*Q$3)*Scenario[[#This Row],[Typical kWh per Vehicle Mile]]*(Scenario[[#This Row],[eGRID Subregion Electricity Emissions Rate 
kg CO2 per kWh]]))*(1-R$3))</f>
        <v>194696.53780751981</v>
      </c>
      <c r="S5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217391.96589901758</v>
      </c>
      <c r="T525" s="1">
        <f>Scenario[[#This Row],[Transportation Efficiency Emissions Savings 
kg CO2e]]*(1+S$3)</f>
        <v>106814.50408850571</v>
      </c>
      <c r="U525" s="1">
        <f>Scenario[[#This Row],[Land Use Efficiency Emissions Savings 
kg CO2e]]*(1+S$3)</f>
        <v>532562.31132445321</v>
      </c>
    </row>
    <row r="526" spans="1:21" x14ac:dyDescent="0.25">
      <c r="A526" t="s">
        <v>328</v>
      </c>
      <c r="B526" t="s">
        <v>329</v>
      </c>
      <c r="C526" t="s">
        <v>54</v>
      </c>
      <c r="D526" t="s">
        <v>1730</v>
      </c>
      <c r="E526" s="1">
        <v>608909.19213916664</v>
      </c>
      <c r="F526" s="1">
        <v>98948.110634004057</v>
      </c>
      <c r="G526" s="1">
        <v>598577.95892444684</v>
      </c>
      <c r="H526" s="1">
        <v>591278</v>
      </c>
      <c r="I526" s="1">
        <v>12.428571428571429</v>
      </c>
      <c r="J526" s="2">
        <v>0.13500639062506523</v>
      </c>
      <c r="K526" s="1">
        <v>250091</v>
      </c>
      <c r="L526" s="1">
        <v>250091</v>
      </c>
      <c r="M526" s="1">
        <v>608909.19213916664</v>
      </c>
      <c r="N526" s="1">
        <v>0</v>
      </c>
      <c r="O526" s="7">
        <v>0.76044080441945017</v>
      </c>
      <c r="P526" s="4">
        <v>1.0539153772593934</v>
      </c>
      <c r="Q526" s="1">
        <f>Scenario[[#This Row],[Electricity GHG 
kg CO2e]]+(Scenario[[#This Row],[Non-Electric GHG 
kg CO2e]]*(1-Q$3))+((Scenario[[#This Row],[Non-Electric Vehicle Miles]]*Q$3)*Scenario[[#This Row],[Typical kWh per Vehicle Mile]]*(Scenario[[#This Row],[eGRID Subregion Electricity Emissions Rate 
kg CO2 per kWh]]))</f>
        <v>506790.14294980053</v>
      </c>
      <c r="R526" s="1">
        <f>((Scenario[[#This Row],[Electricity GHG 
kg CO2e]])*(1-R$3))+(Scenario[[#This Row],[Non-Electric GHG 
kg CO2e]]*(1-Q$3))+(((Scenario[[#This Row],[Non-Electric Vehicle Miles]]*Q$3)*Scenario[[#This Row],[Typical kWh per Vehicle Mile]]*(Scenario[[#This Row],[eGRID Subregion Electricity Emissions Rate 
kg CO2 per kWh]]))*(1-R$3))</f>
        <v>494263.08073844411</v>
      </c>
      <c r="S5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541274.20319492882</v>
      </c>
      <c r="T526" s="1">
        <f>Scenario[[#This Row],[Transportation Efficiency Emissions Savings 
kg CO2e]]*(1+S$3)</f>
        <v>123685.13829250507</v>
      </c>
      <c r="U526" s="1">
        <f>Scenario[[#This Row],[Land Use Efficiency Emissions Savings 
kg CO2e]]*(1+S$3)</f>
        <v>748222.44865555852</v>
      </c>
    </row>
    <row r="527" spans="1:21" x14ac:dyDescent="0.25">
      <c r="A527" t="s">
        <v>328</v>
      </c>
      <c r="B527" t="s">
        <v>329</v>
      </c>
      <c r="C527" t="s">
        <v>54</v>
      </c>
      <c r="D527" t="s">
        <v>38</v>
      </c>
      <c r="E527" s="1">
        <v>2652473.459088</v>
      </c>
      <c r="F527" s="1">
        <v>3507849.4025646336</v>
      </c>
      <c r="G527" s="1">
        <v>21220428.789874218</v>
      </c>
      <c r="H527" s="1">
        <v>20961635</v>
      </c>
      <c r="I527" s="1">
        <v>38.186567164179102</v>
      </c>
      <c r="J527" s="2">
        <v>0.17607745613032688</v>
      </c>
      <c r="K527" s="1">
        <v>3407294</v>
      </c>
      <c r="L527" s="1">
        <v>3407294</v>
      </c>
      <c r="M527" s="1">
        <v>2652473.459088</v>
      </c>
      <c r="N527" s="1">
        <v>0</v>
      </c>
      <c r="O527" s="7">
        <v>0.76044080441945017</v>
      </c>
      <c r="P527" s="4">
        <v>2.3391780324537761</v>
      </c>
      <c r="Q527" s="1">
        <f>Scenario[[#This Row],[Electricity GHG 
kg CO2e]]+(Scenario[[#This Row],[Non-Electric GHG 
kg CO2e]]*(1-Q$3))+((Scenario[[#This Row],[Non-Electric Vehicle Miles]]*Q$3)*Scenario[[#This Row],[Typical kWh per Vehicle Mile]]*(Scenario[[#This Row],[eGRID Subregion Electricity Emissions Rate 
kg CO2 per kWh]]))</f>
        <v>3504584.2088089408</v>
      </c>
      <c r="R527" s="1">
        <f>((Scenario[[#This Row],[Electricity GHG 
kg CO2e]])*(1-R$3))+(Scenario[[#This Row],[Non-Electric GHG 
kg CO2e]]*(1-Q$3))+(((Scenario[[#This Row],[Non-Electric Vehicle Miles]]*Q$3)*Scenario[[#This Row],[Typical kWh per Vehicle Mile]]*(Scenario[[#This Row],[eGRID Subregion Electricity Emissions Rate 
kg CO2 per kWh]]))*(1-R$3))</f>
        <v>3125776.9301857054</v>
      </c>
      <c r="S5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3377563.7040226934</v>
      </c>
      <c r="T527" s="1">
        <f>Scenario[[#This Row],[Transportation Efficiency Emissions Savings 
kg CO2e]]*(1+S$3)</f>
        <v>4384811.753205792</v>
      </c>
      <c r="U527" s="1">
        <f>Scenario[[#This Row],[Land Use Efficiency Emissions Savings 
kg CO2e]]*(1+S$3)</f>
        <v>26525535.987342775</v>
      </c>
    </row>
    <row r="528" spans="1:21" x14ac:dyDescent="0.25">
      <c r="A528" t="s">
        <v>52</v>
      </c>
      <c r="B528" t="s">
        <v>53</v>
      </c>
      <c r="C528" t="s">
        <v>54</v>
      </c>
      <c r="D528" t="s">
        <v>38</v>
      </c>
      <c r="E528" s="1">
        <v>207824088.53178188</v>
      </c>
      <c r="F528" s="1">
        <v>98955764.713276714</v>
      </c>
      <c r="G528" s="1">
        <v>668649232.1278851</v>
      </c>
      <c r="H528" s="1">
        <v>591323738</v>
      </c>
      <c r="I528" s="1">
        <v>41.627906976744185</v>
      </c>
      <c r="J528" s="2">
        <v>0.27152997482728491</v>
      </c>
      <c r="K528" s="1">
        <v>57810640</v>
      </c>
      <c r="L528" s="1">
        <v>57810640</v>
      </c>
      <c r="M528" s="1">
        <v>207814525.86057338</v>
      </c>
      <c r="N528" s="1">
        <v>9562.6712084929877</v>
      </c>
      <c r="O528" s="7">
        <v>0.53246165051848993</v>
      </c>
      <c r="P528" s="4">
        <v>2.3391780324537761</v>
      </c>
      <c r="Q528" s="1">
        <f>Scenario[[#This Row],[Electricity GHG 
kg CO2e]]+(Scenario[[#This Row],[Non-Electric GHG 
kg CO2e]]*(1-Q$3))+((Scenario[[#This Row],[Non-Electric Vehicle Miles]]*Q$3)*Scenario[[#This Row],[Typical kWh per Vehicle Mile]]*(Scenario[[#This Row],[eGRID Subregion Electricity Emissions Rate 
kg CO2 per kWh]]))</f>
        <v>173871571.66918859</v>
      </c>
      <c r="R528" s="1">
        <f>((Scenario[[#This Row],[Electricity GHG 
kg CO2e]])*(1-R$3))+(Scenario[[#This Row],[Non-Electric GHG 
kg CO2e]]*(1-Q$3))+(((Scenario[[#This Row],[Non-Electric Vehicle Miles]]*Q$3)*Scenario[[#This Row],[Typical kWh per Vehicle Mile]]*(Scenario[[#This Row],[eGRID Subregion Electricity Emissions Rate 
kg CO2 per kWh]]))*(1-R$3))</f>
        <v>169368902.35074896</v>
      </c>
      <c r="S5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190177204.15088597</v>
      </c>
      <c r="T528" s="1">
        <f>Scenario[[#This Row],[Transportation Efficiency Emissions Savings 
kg CO2e]]*(1+S$3)</f>
        <v>123694705.8915959</v>
      </c>
      <c r="U528" s="1">
        <f>Scenario[[#This Row],[Land Use Efficiency Emissions Savings 
kg CO2e]]*(1+S$3)</f>
        <v>835811540.15985632</v>
      </c>
    </row>
    <row r="529" spans="1:21" x14ac:dyDescent="0.25">
      <c r="A529" t="s">
        <v>52</v>
      </c>
      <c r="B529" t="s">
        <v>53</v>
      </c>
      <c r="C529" t="s">
        <v>54</v>
      </c>
      <c r="D529" t="s">
        <v>1728</v>
      </c>
      <c r="E529" s="1">
        <v>253992803.15511018</v>
      </c>
      <c r="F529" s="1">
        <v>234536163.69785523</v>
      </c>
      <c r="G529" s="1">
        <v>1584773016.6825778</v>
      </c>
      <c r="H529" s="1">
        <v>1401502999</v>
      </c>
      <c r="I529" s="1">
        <v>40.942087542087542</v>
      </c>
      <c r="J529" s="2">
        <v>0.46597641071961593</v>
      </c>
      <c r="K529" s="1">
        <v>77032019</v>
      </c>
      <c r="L529" s="1">
        <v>0</v>
      </c>
      <c r="M529" s="1">
        <v>0</v>
      </c>
      <c r="N529" s="1">
        <v>253992803.15511018</v>
      </c>
      <c r="O529" s="7">
        <v>0.53246165051848993</v>
      </c>
      <c r="P529" s="4">
        <v>5.4623394781288033</v>
      </c>
      <c r="Q529" s="95">
        <f>Scenario[[#This Row],[Electricity GHG 
kg CO2e]]+(Scenario[[#This Row],[Non-Electric GHG 
kg CO2e]]*(1-Q$3))+((Scenario[[#This Row],[Non-Electric Vehicle Miles]]*Q$3)*Scenario[[#This Row],[Typical kWh per Vehicle Mile]]*(Scenario[[#This Row],[eGRID Subregion Electricity Emissions Rate 
kg CO2 per kWh]]))</f>
        <v>253992803.15511018</v>
      </c>
      <c r="R529" s="1">
        <f>((Scenario[[#This Row],[Electricity GHG 
kg CO2e]])*(1-R$3))+(Scenario[[#This Row],[Non-Electric GHG 
kg CO2e]]*(1-Q$3))+(((Scenario[[#This Row],[Non-Electric Vehicle Miles]]*Q$3)*Scenario[[#This Row],[Typical kWh per Vehicle Mile]]*(Scenario[[#This Row],[eGRID Subregion Electricity Emissions Rate 
kg CO2 per kWh]]))*(1-R$3))</f>
        <v>190494602.36633265</v>
      </c>
      <c r="S5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232820428.82087719</v>
      </c>
      <c r="T529" s="1">
        <f>Scenario[[#This Row],[Transportation Efficiency Emissions Savings 
kg CO2e]]*(1+S$3)</f>
        <v>293170204.62231904</v>
      </c>
      <c r="U529" s="1">
        <f>Scenario[[#This Row],[Land Use Efficiency Emissions Savings 
kg CO2e]]*(1+S$3)</f>
        <v>1980966270.8532224</v>
      </c>
    </row>
    <row r="530" spans="1:21" x14ac:dyDescent="0.25">
      <c r="A530" t="s">
        <v>1585</v>
      </c>
      <c r="B530" t="s">
        <v>53</v>
      </c>
      <c r="C530" t="s">
        <v>54</v>
      </c>
      <c r="D530" t="s">
        <v>1727</v>
      </c>
      <c r="E530" s="1">
        <v>398373.44410740002</v>
      </c>
      <c r="F530" s="1">
        <v>124395.60647108885</v>
      </c>
      <c r="G530" s="1">
        <v>618883.50623930455</v>
      </c>
      <c r="H530" s="1">
        <v>743343</v>
      </c>
      <c r="I530" s="1">
        <v>98.75</v>
      </c>
      <c r="J530" s="2">
        <v>0.16581545147549204</v>
      </c>
      <c r="K530" s="1">
        <v>45402</v>
      </c>
      <c r="L530" s="1">
        <v>45402</v>
      </c>
      <c r="M530" s="1">
        <v>398373.44410740002</v>
      </c>
      <c r="N530" s="1">
        <v>0</v>
      </c>
      <c r="O530" s="7">
        <v>0.53246165051848993</v>
      </c>
      <c r="P530" s="4">
        <v>95.90629933060481</v>
      </c>
      <c r="Q530" s="1">
        <f>Scenario[[#This Row],[Electricity GHG 
kg CO2e]]+(Scenario[[#This Row],[Non-Electric GHG 
kg CO2e]]*(1-Q$3))+((Scenario[[#This Row],[Non-Electric Vehicle Miles]]*Q$3)*Scenario[[#This Row],[Typical kWh per Vehicle Mile]]*(Scenario[[#This Row],[eGRID Subregion Electricity Emissions Rate 
kg CO2 per kWh]]))</f>
        <v>878409.55635024747</v>
      </c>
      <c r="R530" s="1">
        <f>((Scenario[[#This Row],[Electricity GHG 
kg CO2e]])*(1-R$3))+(Scenario[[#This Row],[Non-Electric GHG 
kg CO2e]]*(1-Q$3))+(((Scenario[[#This Row],[Non-Electric Vehicle Miles]]*Q$3)*Scenario[[#This Row],[Typical kWh per Vehicle Mile]]*(Scenario[[#This Row],[eGRID Subregion Electricity Emissions Rate 
kg CO2 per kWh]]))*(1-R$3))</f>
        <v>733502.18803282315</v>
      </c>
      <c r="S5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794308.48909454886</v>
      </c>
      <c r="T530" s="1">
        <f>Scenario[[#This Row],[Transportation Efficiency Emissions Savings 
kg CO2e]]*(1+S$3)</f>
        <v>155494.50808886107</v>
      </c>
      <c r="U530" s="1">
        <f>Scenario[[#This Row],[Land Use Efficiency Emissions Savings 
kg CO2e]]*(1+S$3)</f>
        <v>773604.38279913063</v>
      </c>
    </row>
    <row r="531" spans="1:21" x14ac:dyDescent="0.25">
      <c r="A531" t="s">
        <v>912</v>
      </c>
      <c r="B531" t="s">
        <v>913</v>
      </c>
      <c r="C531" t="s">
        <v>54</v>
      </c>
      <c r="D531" t="s">
        <v>1730</v>
      </c>
      <c r="E531" s="1">
        <v>532258.33757440001</v>
      </c>
      <c r="F531" s="1">
        <v>28791.664784312747</v>
      </c>
      <c r="G531" s="1">
        <v>145738.47095122968</v>
      </c>
      <c r="H531" s="1">
        <v>172048.54</v>
      </c>
      <c r="I531" s="1">
        <v>24</v>
      </c>
      <c r="J531" s="2">
        <v>0.15699807640364133</v>
      </c>
      <c r="K531" s="1">
        <v>184580</v>
      </c>
      <c r="L531" s="1">
        <v>184580</v>
      </c>
      <c r="M531" s="1">
        <v>532258.33757440001</v>
      </c>
      <c r="N531" s="1">
        <v>0</v>
      </c>
      <c r="O531" s="7">
        <v>0.76044080441945017</v>
      </c>
      <c r="P531" s="4">
        <v>1.0539153772593934</v>
      </c>
      <c r="Q531" s="1">
        <f>Scenario[[#This Row],[Electricity GHG 
kg CO2e]]+(Scenario[[#This Row],[Non-Electric GHG 
kg CO2e]]*(1-Q$3))+((Scenario[[#This Row],[Non-Electric Vehicle Miles]]*Q$3)*Scenario[[#This Row],[Typical kWh per Vehicle Mile]]*(Scenario[[#This Row],[eGRID Subregion Electricity Emissions Rate 
kg CO2 per kWh]]))</f>
        <v>436176.21385267004</v>
      </c>
      <c r="R531" s="1">
        <f>((Scenario[[#This Row],[Electricity GHG 
kg CO2e]])*(1-R$3))+(Scenario[[#This Row],[Non-Electric GHG 
kg CO2e]]*(1-Q$3))+(((Scenario[[#This Row],[Non-Electric Vehicle Miles]]*Q$3)*Scenario[[#This Row],[Typical kWh per Vehicle Mile]]*(Scenario[[#This Row],[eGRID Subregion Electricity Emissions Rate 
kg CO2 per kWh]]))*(1-R$3))</f>
        <v>426930.59868470253</v>
      </c>
      <c r="S5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435221.1305887808</v>
      </c>
      <c r="T531" s="1">
        <f>Scenario[[#This Row],[Transportation Efficiency Emissions Savings 
kg CO2e]]*(1+S$3)</f>
        <v>35989.580980390936</v>
      </c>
      <c r="U531" s="1">
        <f>Scenario[[#This Row],[Land Use Efficiency Emissions Savings 
kg CO2e]]*(1+S$3)</f>
        <v>182173.0886890371</v>
      </c>
    </row>
    <row r="532" spans="1:21" x14ac:dyDescent="0.25">
      <c r="A532" t="s">
        <v>912</v>
      </c>
      <c r="B532" t="s">
        <v>913</v>
      </c>
      <c r="C532" t="s">
        <v>54</v>
      </c>
      <c r="D532" t="s">
        <v>38</v>
      </c>
      <c r="E532" s="1">
        <v>1205131.4691403999</v>
      </c>
      <c r="F532" s="1">
        <v>404358.24049522186</v>
      </c>
      <c r="G532" s="1">
        <v>2046792.0881883767</v>
      </c>
      <c r="H532" s="1">
        <v>2416298.1</v>
      </c>
      <c r="I532" s="1">
        <v>30.181818181818183</v>
      </c>
      <c r="J532" s="2">
        <v>0.13320522114881583</v>
      </c>
      <c r="K532" s="1">
        <v>417920</v>
      </c>
      <c r="L532" s="1">
        <v>417920</v>
      </c>
      <c r="M532" s="1">
        <v>1205131.4691403999</v>
      </c>
      <c r="N532" s="1">
        <v>0</v>
      </c>
      <c r="O532" s="7">
        <v>0.76044080441945017</v>
      </c>
      <c r="P532" s="4">
        <v>2.3391780324537761</v>
      </c>
      <c r="Q532" s="1">
        <f>Scenario[[#This Row],[Electricity GHG 
kg CO2e]]+(Scenario[[#This Row],[Non-Electric GHG 
kg CO2e]]*(1-Q$3))+((Scenario[[#This Row],[Non-Electric Vehicle Miles]]*Q$3)*Scenario[[#This Row],[Typical kWh per Vehicle Mile]]*(Scenario[[#This Row],[eGRID Subregion Electricity Emissions Rate 
kg CO2 per kWh]]))</f>
        <v>1089698.2971058094</v>
      </c>
      <c r="R532" s="1">
        <f>((Scenario[[#This Row],[Electricity GHG 
kg CO2e]])*(1-R$3))+(Scenario[[#This Row],[Non-Electric GHG 
kg CO2e]]*(1-Q$3))+(((Scenario[[#This Row],[Non-Electric Vehicle Miles]]*Q$3)*Scenario[[#This Row],[Typical kWh per Vehicle Mile]]*(Scenario[[#This Row],[eGRID Subregion Electricity Emissions Rate 
kg CO2 per kWh]]))*(1-R$3))</f>
        <v>1043235.8732931821</v>
      </c>
      <c r="S5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1143158.6457504681</v>
      </c>
      <c r="T532" s="1">
        <f>Scenario[[#This Row],[Transportation Efficiency Emissions Savings 
kg CO2e]]*(1+S$3)</f>
        <v>505447.80061902734</v>
      </c>
      <c r="U532" s="1">
        <f>Scenario[[#This Row],[Land Use Efficiency Emissions Savings 
kg CO2e]]*(1+S$3)</f>
        <v>2558490.1102354708</v>
      </c>
    </row>
    <row r="533" spans="1:21" x14ac:dyDescent="0.25">
      <c r="A533" t="s">
        <v>658</v>
      </c>
      <c r="B533" t="s">
        <v>659</v>
      </c>
      <c r="C533" t="s">
        <v>54</v>
      </c>
      <c r="D533" t="s">
        <v>1730</v>
      </c>
      <c r="E533" s="1">
        <v>221630.91606899997</v>
      </c>
      <c r="F533" s="1">
        <v>13937.593386298257</v>
      </c>
      <c r="G533" s="1">
        <v>72707.072012015677</v>
      </c>
      <c r="H533" s="1">
        <v>83286</v>
      </c>
      <c r="I533" s="1">
        <v>12.272727272727273</v>
      </c>
      <c r="J533" s="2">
        <v>5.9885340463521029E-2</v>
      </c>
      <c r="K533" s="1">
        <v>145460</v>
      </c>
      <c r="L533" s="1">
        <v>145460</v>
      </c>
      <c r="M533" s="1">
        <v>221630.91606899997</v>
      </c>
      <c r="N533" s="1">
        <v>0</v>
      </c>
      <c r="O533" s="7">
        <v>0.76044080441945017</v>
      </c>
      <c r="P533" s="4">
        <v>1.0539153772593934</v>
      </c>
      <c r="Q533" s="1">
        <f>Scenario[[#This Row],[Electricity GHG 
kg CO2e]]+(Scenario[[#This Row],[Non-Electric GHG 
kg CO2e]]*(1-Q$3))+((Scenario[[#This Row],[Non-Electric Vehicle Miles]]*Q$3)*Scenario[[#This Row],[Typical kWh per Vehicle Mile]]*(Scenario[[#This Row],[eGRID Subregion Electricity Emissions Rate 
kg CO2 per kWh]]))</f>
        <v>195367.56200748848</v>
      </c>
      <c r="R533" s="1">
        <f>((Scenario[[#This Row],[Electricity GHG 
kg CO2e]])*(1-R$3))+(Scenario[[#This Row],[Non-Electric GHG 
kg CO2e]]*(1-Q$3))+(((Scenario[[#This Row],[Non-Electric Vehicle Miles]]*Q$3)*Scenario[[#This Row],[Typical kWh per Vehicle Mile]]*(Scenario[[#This Row],[eGRID Subregion Electricity Emissions Rate 
kg CO2 per kWh]]))*(1-R$3))</f>
        <v>188081.46826855384</v>
      </c>
      <c r="S5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192468.82905065411</v>
      </c>
      <c r="T533" s="1">
        <f>Scenario[[#This Row],[Transportation Efficiency Emissions Savings 
kg CO2e]]*(1+S$3)</f>
        <v>17421.991732872819</v>
      </c>
      <c r="U533" s="1">
        <f>Scenario[[#This Row],[Land Use Efficiency Emissions Savings 
kg CO2e]]*(1+S$3)</f>
        <v>90883.840015019596</v>
      </c>
    </row>
    <row r="534" spans="1:21" x14ac:dyDescent="0.25">
      <c r="A534" t="s">
        <v>658</v>
      </c>
      <c r="B534" t="s">
        <v>659</v>
      </c>
      <c r="C534" t="s">
        <v>54</v>
      </c>
      <c r="D534" t="s">
        <v>38</v>
      </c>
      <c r="E534" s="1">
        <v>793039.09564900014</v>
      </c>
      <c r="F534" s="1">
        <v>551934.12011342472</v>
      </c>
      <c r="G534" s="1">
        <v>2879228.3362510582</v>
      </c>
      <c r="H534" s="1">
        <v>3298158</v>
      </c>
      <c r="I534" s="1">
        <v>28.666666666666668</v>
      </c>
      <c r="J534" s="2">
        <v>0.11734637967114417</v>
      </c>
      <c r="K534" s="1">
        <v>990777</v>
      </c>
      <c r="L534" s="1">
        <v>990777</v>
      </c>
      <c r="M534" s="1">
        <v>793039.09564900014</v>
      </c>
      <c r="N534" s="1">
        <v>0</v>
      </c>
      <c r="O534" s="7">
        <v>0.76044080441945017</v>
      </c>
      <c r="P534" s="4">
        <v>2.3391780324537761</v>
      </c>
      <c r="Q534" s="1">
        <f>Scenario[[#This Row],[Electricity GHG 
kg CO2e]]+(Scenario[[#This Row],[Non-Electric GHG 
kg CO2e]]*(1-Q$3))+((Scenario[[#This Row],[Non-Electric Vehicle Miles]]*Q$3)*Scenario[[#This Row],[Typical kWh per Vehicle Mile]]*(Scenario[[#This Row],[eGRID Subregion Electricity Emissions Rate 
kg CO2 per kWh]]))</f>
        <v>1035379.4449929094</v>
      </c>
      <c r="R534" s="1">
        <f>((Scenario[[#This Row],[Electricity GHG 
kg CO2e]])*(1-R$3))+(Scenario[[#This Row],[Non-Electric GHG 
kg CO2e]]*(1-Q$3))+(((Scenario[[#This Row],[Non-Electric Vehicle Miles]]*Q$3)*Scenario[[#This Row],[Typical kWh per Vehicle Mile]]*(Scenario[[#This Row],[eGRID Subregion Electricity Emissions Rate 
kg CO2 per kWh]]))*(1-R$3))</f>
        <v>925229.41417886957</v>
      </c>
      <c r="S5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978949.63380299811</v>
      </c>
      <c r="T534" s="1">
        <f>Scenario[[#This Row],[Transportation Efficiency Emissions Savings 
kg CO2e]]*(1+S$3)</f>
        <v>689917.65014178096</v>
      </c>
      <c r="U534" s="1">
        <f>Scenario[[#This Row],[Land Use Efficiency Emissions Savings 
kg CO2e]]*(1+S$3)</f>
        <v>3599035.4203138226</v>
      </c>
    </row>
    <row r="535" spans="1:21" x14ac:dyDescent="0.25">
      <c r="A535" t="s">
        <v>422</v>
      </c>
      <c r="B535" t="s">
        <v>423</v>
      </c>
      <c r="C535" t="s">
        <v>54</v>
      </c>
      <c r="D535" t="s">
        <v>1730</v>
      </c>
      <c r="E535" s="1">
        <v>1687559.1900829333</v>
      </c>
      <c r="F535" s="1">
        <v>155166.71877198413</v>
      </c>
      <c r="G535" s="1">
        <v>840793.10610372224</v>
      </c>
      <c r="H535" s="1">
        <v>927220</v>
      </c>
      <c r="I535" s="1">
        <v>13.631578947368421</v>
      </c>
      <c r="J535" s="2">
        <v>7.6353358223196069E-2</v>
      </c>
      <c r="K535" s="1">
        <v>1062324</v>
      </c>
      <c r="L535" s="1">
        <v>1062324</v>
      </c>
      <c r="M535" s="1">
        <v>1687559.1900829333</v>
      </c>
      <c r="N535" s="1">
        <v>0</v>
      </c>
      <c r="O535" s="7">
        <v>0.76044080441945017</v>
      </c>
      <c r="P535" s="4">
        <v>1.0539153772593934</v>
      </c>
      <c r="Q535" s="1">
        <f>Scenario[[#This Row],[Electricity GHG 
kg CO2e]]+(Scenario[[#This Row],[Non-Electric GHG 
kg CO2e]]*(1-Q$3))+((Scenario[[#This Row],[Non-Electric Vehicle Miles]]*Q$3)*Scenario[[#This Row],[Typical kWh per Vehicle Mile]]*(Scenario[[#This Row],[eGRID Subregion Electricity Emissions Rate 
kg CO2 per kWh]]))</f>
        <v>1478516.6975290633</v>
      </c>
      <c r="R535" s="1">
        <f>((Scenario[[#This Row],[Electricity GHG 
kg CO2e]])*(1-R$3))+(Scenario[[#This Row],[Non-Electric GHG 
kg CO2e]]*(1-Q$3))+(((Scenario[[#This Row],[Non-Electric Vehicle Miles]]*Q$3)*Scenario[[#This Row],[Typical kWh per Vehicle Mile]]*(Scenario[[#This Row],[eGRID Subregion Electricity Emissions Rate 
kg CO2 per kWh]]))*(1-R$3))</f>
        <v>1425304.8712873475</v>
      </c>
      <c r="S5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1470935.6003986946</v>
      </c>
      <c r="T535" s="1">
        <f>Scenario[[#This Row],[Transportation Efficiency Emissions Savings 
kg CO2e]]*(1+S$3)</f>
        <v>193958.39846498016</v>
      </c>
      <c r="U535" s="1">
        <f>Scenario[[#This Row],[Land Use Efficiency Emissions Savings 
kg CO2e]]*(1+S$3)</f>
        <v>1050991.3826296527</v>
      </c>
    </row>
    <row r="536" spans="1:21" x14ac:dyDescent="0.25">
      <c r="A536" t="s">
        <v>422</v>
      </c>
      <c r="B536" t="s">
        <v>423</v>
      </c>
      <c r="C536" t="s">
        <v>54</v>
      </c>
      <c r="D536" t="s">
        <v>38</v>
      </c>
      <c r="E536" s="1">
        <v>1877358.574767</v>
      </c>
      <c r="F536" s="1">
        <v>2741636.7075517182</v>
      </c>
      <c r="G536" s="1">
        <v>14855951.465583185</v>
      </c>
      <c r="H536" s="1">
        <v>16383026</v>
      </c>
      <c r="I536" s="1">
        <v>32.075471698113205</v>
      </c>
      <c r="J536" s="2">
        <v>0.25501218642296092</v>
      </c>
      <c r="K536" s="1">
        <v>2208951</v>
      </c>
      <c r="L536" s="1">
        <v>2208951</v>
      </c>
      <c r="M536" s="1">
        <v>1877358.574767</v>
      </c>
      <c r="N536" s="1">
        <v>0</v>
      </c>
      <c r="O536" s="7">
        <v>0.76044080441945017</v>
      </c>
      <c r="P536" s="4">
        <v>2.3391780324537761</v>
      </c>
      <c r="Q536" s="1">
        <f>Scenario[[#This Row],[Electricity GHG 
kg CO2e]]+(Scenario[[#This Row],[Non-Electric GHG 
kg CO2e]]*(1-Q$3))+((Scenario[[#This Row],[Non-Electric Vehicle Miles]]*Q$3)*Scenario[[#This Row],[Typical kWh per Vehicle Mile]]*(Scenario[[#This Row],[eGRID Subregion Electricity Emissions Rate 
kg CO2 per kWh]]))</f>
        <v>2390342.9887257772</v>
      </c>
      <c r="R536" s="1">
        <f>((Scenario[[#This Row],[Electricity GHG 
kg CO2e]])*(1-R$3))+(Scenario[[#This Row],[Non-Electric GHG 
kg CO2e]]*(1-Q$3))+(((Scenario[[#This Row],[Non-Electric Vehicle Miles]]*Q$3)*Scenario[[#This Row],[Typical kWh per Vehicle Mile]]*(Scenario[[#This Row],[eGRID Subregion Electricity Emissions Rate 
kg CO2 per kWh]]))*(1-R$3))</f>
        <v>2144761.9743131455</v>
      </c>
      <c r="S5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2392723.3813094622</v>
      </c>
      <c r="T536" s="1">
        <f>Scenario[[#This Row],[Transportation Efficiency Emissions Savings 
kg CO2e]]*(1+S$3)</f>
        <v>3427045.8844396477</v>
      </c>
      <c r="U536" s="1">
        <f>Scenario[[#This Row],[Land Use Efficiency Emissions Savings 
kg CO2e]]*(1+S$3)</f>
        <v>18569939.33197898</v>
      </c>
    </row>
    <row r="537" spans="1:21" x14ac:dyDescent="0.25">
      <c r="A537" t="s">
        <v>2020</v>
      </c>
      <c r="B537" t="s">
        <v>1295</v>
      </c>
      <c r="C537" t="s">
        <v>54</v>
      </c>
      <c r="D537" t="s">
        <v>38</v>
      </c>
      <c r="E537" s="1">
        <v>684838.26509999996</v>
      </c>
      <c r="F537" s="1">
        <v>117627.95987820064</v>
      </c>
      <c r="G537" s="1">
        <v>593203.60257105506</v>
      </c>
      <c r="H537" s="1">
        <v>702902</v>
      </c>
      <c r="I537" s="1">
        <v>35</v>
      </c>
      <c r="J537" s="2" t="s">
        <v>552</v>
      </c>
      <c r="K537" s="96">
        <v>431896</v>
      </c>
      <c r="L537" s="96">
        <v>431896</v>
      </c>
      <c r="M537" s="1">
        <v>684838.26509999996</v>
      </c>
      <c r="N537" s="1">
        <v>0</v>
      </c>
      <c r="O537" s="7">
        <v>0.76044080441945017</v>
      </c>
      <c r="P537" s="4">
        <v>2.3391780324537761</v>
      </c>
      <c r="Q537" s="1">
        <f>Scenario[[#This Row],[Electricity GHG 
kg CO2e]]+(Scenario[[#This Row],[Non-Electric GHG 
kg CO2e]]*(1-Q$3))+((Scenario[[#This Row],[Non-Electric Vehicle Miles]]*Q$3)*Scenario[[#This Row],[Typical kWh per Vehicle Mile]]*(Scenario[[#This Row],[eGRID Subregion Electricity Emissions Rate 
kg CO2 per kWh]]))</f>
        <v>705693.54372333956</v>
      </c>
      <c r="R537" s="1">
        <f>((Scenario[[#This Row],[Electricity GHG 
kg CO2e]])*(1-R$3))+(Scenario[[#This Row],[Non-Electric GHG 
kg CO2e]]*(1-Q$3))+(((Scenario[[#This Row],[Non-Electric Vehicle Miles]]*Q$3)*Scenario[[#This Row],[Typical kWh per Vehicle Mile]]*(Scenario[[#This Row],[eGRID Subregion Electricity Emissions Rate 
kg CO2 per kWh]]))*(1-R$3))</f>
        <v>657677.33249875472</v>
      </c>
      <c r="S5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672968.14035091095</v>
      </c>
      <c r="T537" s="1">
        <f>Scenario[[#This Row],[Transportation Efficiency Emissions Savings 
kg CO2e]]*(1+S$3)</f>
        <v>147034.9498477508</v>
      </c>
      <c r="U537" s="1">
        <f>Scenario[[#This Row],[Land Use Efficiency Emissions Savings 
kg CO2e]]*(1+S$3)</f>
        <v>741504.50321381888</v>
      </c>
    </row>
    <row r="538" spans="1:21" x14ac:dyDescent="0.25">
      <c r="A538" t="s">
        <v>2067</v>
      </c>
      <c r="B538" t="s">
        <v>1295</v>
      </c>
      <c r="C538" t="s">
        <v>54</v>
      </c>
      <c r="D538" t="s">
        <v>1730</v>
      </c>
      <c r="E538" s="1">
        <v>516.05224500000008</v>
      </c>
      <c r="F538" s="1">
        <v>0</v>
      </c>
      <c r="G538" s="1">
        <v>0</v>
      </c>
      <c r="H538" s="1">
        <f>Scenario[[#This Row],[Average Seating Capacity]]*Scenario[[#This Row],[Total Transit Vehicle Miles]]*0.21</f>
        <v>1094715.4547368421</v>
      </c>
      <c r="I538" s="1">
        <v>11.473684210526315</v>
      </c>
      <c r="J538" s="2" t="s">
        <v>552</v>
      </c>
      <c r="K538" s="1">
        <v>454338</v>
      </c>
      <c r="L538" s="1">
        <v>454338</v>
      </c>
      <c r="M538" s="1">
        <v>516.05224500000008</v>
      </c>
      <c r="N538" s="1">
        <v>0</v>
      </c>
      <c r="O538" s="7">
        <v>0.76044080441945017</v>
      </c>
      <c r="P538" s="4">
        <v>1.0539153772593934</v>
      </c>
      <c r="Q538" s="1">
        <f>Scenario[[#This Row],[Electricity GHG 
kg CO2e]]+(Scenario[[#This Row],[Non-Electric GHG 
kg CO2e]]*(1-Q$3))+((Scenario[[#This Row],[Non-Electric Vehicle Miles]]*Q$3)*Scenario[[#This Row],[Typical kWh per Vehicle Mile]]*(Scenario[[#This Row],[eGRID Subregion Electricity Emissions Rate 
kg CO2 per kWh]]))</f>
        <v>91418.230085993418</v>
      </c>
      <c r="R538" s="1">
        <f>((Scenario[[#This Row],[Electricity GHG 
kg CO2e]])*(1-R$3))+(Scenario[[#This Row],[Non-Electric GHG 
kg CO2e]]*(1-Q$3))+(((Scenario[[#This Row],[Non-Electric Vehicle Miles]]*Q$3)*Scenario[[#This Row],[Typical kWh per Vehicle Mile]]*(Scenario[[#This Row],[eGRID Subregion Electricity Emissions Rate 
kg CO2 per kWh]]))*(1-R$3))</f>
        <v>68660.432360432562</v>
      </c>
      <c r="S5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75869.777758277982</v>
      </c>
      <c r="T538" s="1">
        <f>Scenario[[#This Row],[Transportation Efficiency Emissions Savings 
kg CO2e]]*(1+S$3)</f>
        <v>0</v>
      </c>
      <c r="U538" s="1">
        <f>Scenario[[#This Row],[Land Use Efficiency Emissions Savings 
kg CO2e]]*(1+S$3)</f>
        <v>0</v>
      </c>
    </row>
    <row r="539" spans="1:21" x14ac:dyDescent="0.25">
      <c r="A539" t="s">
        <v>295</v>
      </c>
      <c r="B539" t="s">
        <v>296</v>
      </c>
      <c r="C539" t="s">
        <v>54</v>
      </c>
      <c r="D539" t="s">
        <v>1730</v>
      </c>
      <c r="E539" s="1">
        <v>917582.78799516661</v>
      </c>
      <c r="F539" s="1">
        <v>832128.51185290818</v>
      </c>
      <c r="G539" s="1">
        <v>4186962.1691476898</v>
      </c>
      <c r="H539" s="1">
        <v>4972498</v>
      </c>
      <c r="I539" s="1">
        <v>13.391999999999999</v>
      </c>
      <c r="J539" s="2">
        <v>0.25467094344478636</v>
      </c>
      <c r="K539" s="1">
        <v>1943217</v>
      </c>
      <c r="L539" s="1">
        <v>1943217</v>
      </c>
      <c r="M539" s="1">
        <v>917582.78799516661</v>
      </c>
      <c r="N539" s="1">
        <v>0</v>
      </c>
      <c r="O539" s="7">
        <v>0.76044080441945017</v>
      </c>
      <c r="P539" s="4">
        <v>1.0539153772593934</v>
      </c>
      <c r="Q539" s="1">
        <f>Scenario[[#This Row],[Electricity GHG 
kg CO2e]]+(Scenario[[#This Row],[Non-Electric GHG 
kg CO2e]]*(1-Q$3))+((Scenario[[#This Row],[Non-Electric Vehicle Miles]]*Q$3)*Scenario[[#This Row],[Typical kWh per Vehicle Mile]]*(Scenario[[#This Row],[eGRID Subregion Electricity Emissions Rate 
kg CO2 per kWh]]))</f>
        <v>1077530.1741007701</v>
      </c>
      <c r="R539" s="1">
        <f>((Scenario[[#This Row],[Electricity GHG 
kg CO2e]])*(1-R$3))+(Scenario[[#This Row],[Non-Electric GHG 
kg CO2e]]*(1-Q$3))+(((Scenario[[#This Row],[Non-Electric Vehicle Miles]]*Q$3)*Scenario[[#This Row],[Typical kWh per Vehicle Mile]]*(Scenario[[#This Row],[eGRID Subregion Electricity Emissions Rate 
kg CO2 per kWh]]))*(1-R$3))</f>
        <v>980194.40332467132</v>
      </c>
      <c r="S5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1073840.5901563666</v>
      </c>
      <c r="T539" s="1">
        <f>Scenario[[#This Row],[Transportation Efficiency Emissions Savings 
kg CO2e]]*(1+S$3)</f>
        <v>1040160.6398161352</v>
      </c>
      <c r="U539" s="1">
        <f>Scenario[[#This Row],[Land Use Efficiency Emissions Savings 
kg CO2e]]*(1+S$3)</f>
        <v>5233702.7114346121</v>
      </c>
    </row>
    <row r="540" spans="1:21" x14ac:dyDescent="0.25">
      <c r="A540" t="s">
        <v>295</v>
      </c>
      <c r="B540" t="s">
        <v>296</v>
      </c>
      <c r="C540" t="s">
        <v>54</v>
      </c>
      <c r="D540" t="s">
        <v>38</v>
      </c>
      <c r="E540" s="1">
        <v>3852228.2357999999</v>
      </c>
      <c r="F540" s="1">
        <v>2400882.0785551453</v>
      </c>
      <c r="G540" s="1">
        <v>12080348.51865764</v>
      </c>
      <c r="H540" s="1">
        <v>14346800</v>
      </c>
      <c r="I540" s="1">
        <v>31.815789473684209</v>
      </c>
      <c r="J540" s="2">
        <v>0.11799024103483931</v>
      </c>
      <c r="K540" s="1">
        <v>4214600</v>
      </c>
      <c r="L540" s="1">
        <v>4214600</v>
      </c>
      <c r="M540" s="1">
        <v>3852228.2357999999</v>
      </c>
      <c r="N540" s="1">
        <v>0</v>
      </c>
      <c r="O540" s="7">
        <v>0.76044080441945017</v>
      </c>
      <c r="P540" s="4">
        <v>2.3391780324537761</v>
      </c>
      <c r="Q540" s="1">
        <f>Scenario[[#This Row],[Electricity GHG 
kg CO2e]]+(Scenario[[#This Row],[Non-Electric GHG 
kg CO2e]]*(1-Q$3))+((Scenario[[#This Row],[Non-Electric Vehicle Miles]]*Q$3)*Scenario[[#This Row],[Typical kWh per Vehicle Mile]]*(Scenario[[#This Row],[eGRID Subregion Electricity Emissions Rate 
kg CO2 per kWh]]))</f>
        <v>4763410.5662135091</v>
      </c>
      <c r="R540" s="1">
        <f>((Scenario[[#This Row],[Electricity GHG 
kg CO2e]])*(1-R$3))+(Scenario[[#This Row],[Non-Electric GHG 
kg CO2e]]*(1-Q$3))+(((Scenario[[#This Row],[Non-Electric Vehicle Miles]]*Q$3)*Scenario[[#This Row],[Typical kWh per Vehicle Mile]]*(Scenario[[#This Row],[eGRID Subregion Electricity Emissions Rate 
kg CO2 per kWh]]))*(1-R$3))</f>
        <v>4294850.7188726319</v>
      </c>
      <c r="S5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4524610.524172103</v>
      </c>
      <c r="T540" s="1">
        <f>Scenario[[#This Row],[Transportation Efficiency Emissions Savings 
kg CO2e]]*(1+S$3)</f>
        <v>3001102.5981939314</v>
      </c>
      <c r="U540" s="1">
        <f>Scenario[[#This Row],[Land Use Efficiency Emissions Savings 
kg CO2e]]*(1+S$3)</f>
        <v>15100435.64832205</v>
      </c>
    </row>
    <row r="541" spans="1:21" x14ac:dyDescent="0.25">
      <c r="A541" t="s">
        <v>1535</v>
      </c>
      <c r="B541" t="s">
        <v>53</v>
      </c>
      <c r="C541" t="s">
        <v>54</v>
      </c>
      <c r="D541" t="s">
        <v>1726</v>
      </c>
      <c r="E541" s="1">
        <v>360365957.38847601</v>
      </c>
      <c r="F541" s="1">
        <v>254149204.987515</v>
      </c>
      <c r="G541" s="1">
        <v>1578825258.9172192</v>
      </c>
      <c r="H541" s="1">
        <v>1518703416</v>
      </c>
      <c r="I541" s="1">
        <v>126.91624365482234</v>
      </c>
      <c r="J541" s="2">
        <v>0.27398264574895509</v>
      </c>
      <c r="K541" s="1">
        <v>51949459</v>
      </c>
      <c r="L541" s="1">
        <v>43718142.798409835</v>
      </c>
      <c r="M541" s="1">
        <v>317825319.88836843</v>
      </c>
      <c r="N541" s="1">
        <v>42540637.500107601</v>
      </c>
      <c r="O541" s="7">
        <v>0.53246165051848993</v>
      </c>
      <c r="P541" s="4">
        <v>2.3391780324537761</v>
      </c>
      <c r="Q541" s="1">
        <f>Scenario[[#This Row],[Electricity GHG 
kg CO2e]]+(Scenario[[#This Row],[Non-Electric GHG 
kg CO2e]]*(1-Q$3))+((Scenario[[#This Row],[Non-Electric Vehicle Miles]]*Q$3)*Scenario[[#This Row],[Typical kWh per Vehicle Mile]]*(Scenario[[#This Row],[eGRID Subregion Electricity Emissions Rate 
kg CO2 per kWh]]))</f>
        <v>294522611.09421253</v>
      </c>
      <c r="R541" s="1">
        <f>((Scenario[[#This Row],[Electricity GHG 
kg CO2e]])*(1-R$3))+(Scenario[[#This Row],[Non-Electric GHG 
kg CO2e]]*(1-Q$3))+(((Scenario[[#This Row],[Non-Electric Vehicle Miles]]*Q$3)*Scenario[[#This Row],[Typical kWh per Vehicle Mile]]*(Scenario[[#This Row],[eGRID Subregion Electricity Emissions Rate 
kg CO2 per kWh]]))*(1-R$3))</f>
        <v>280484205.79972845</v>
      </c>
      <c r="S5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312787971.08680141</v>
      </c>
      <c r="T541" s="1">
        <f>Scenario[[#This Row],[Transportation Efficiency Emissions Savings 
kg CO2e]]*(1+S$3)</f>
        <v>317686506.23439378</v>
      </c>
      <c r="U541" s="1">
        <f>Scenario[[#This Row],[Land Use Efficiency Emissions Savings 
kg CO2e]]*(1+S$3)</f>
        <v>1973531573.646524</v>
      </c>
    </row>
    <row r="542" spans="1:21" x14ac:dyDescent="0.25">
      <c r="A542" t="s">
        <v>83</v>
      </c>
      <c r="B542" t="s">
        <v>84</v>
      </c>
      <c r="C542" t="s">
        <v>54</v>
      </c>
      <c r="D542" t="s">
        <v>1730</v>
      </c>
      <c r="E542" s="1">
        <v>13894705.638585333</v>
      </c>
      <c r="F542" s="1">
        <v>6749108.9878912913</v>
      </c>
      <c r="G542" s="1">
        <v>34642707.031929962</v>
      </c>
      <c r="H542" s="1">
        <v>40330226</v>
      </c>
      <c r="I542" s="1">
        <v>11.689873417721518</v>
      </c>
      <c r="J542" s="2">
        <v>0.30436052645047479</v>
      </c>
      <c r="K542" s="1">
        <v>21647496</v>
      </c>
      <c r="L542" s="1">
        <v>21647496</v>
      </c>
      <c r="M542" s="1">
        <v>13894705.638585333</v>
      </c>
      <c r="N542" s="1">
        <v>0</v>
      </c>
      <c r="O542" s="7">
        <v>0.53246165051848993</v>
      </c>
      <c r="P542" s="4">
        <v>1.0539153772593934</v>
      </c>
      <c r="Q542" s="1">
        <f>Scenario[[#This Row],[Electricity GHG 
kg CO2e]]+(Scenario[[#This Row],[Non-Electric GHG 
kg CO2e]]*(1-Q$3))+((Scenario[[#This Row],[Non-Electric Vehicle Miles]]*Q$3)*Scenario[[#This Row],[Typical kWh per Vehicle Mile]]*(Scenario[[#This Row],[eGRID Subregion Electricity Emissions Rate 
kg CO2 per kWh]]))</f>
        <v>13458007.970759416</v>
      </c>
      <c r="R542" s="1">
        <f>((Scenario[[#This Row],[Electricity GHG 
kg CO2e]])*(1-R$3))+(Scenario[[#This Row],[Non-Electric GHG 
kg CO2e]]*(1-Q$3))+(((Scenario[[#This Row],[Non-Electric Vehicle Miles]]*Q$3)*Scenario[[#This Row],[Typical kWh per Vehicle Mile]]*(Scenario[[#This Row],[eGRID Subregion Electricity Emissions Rate 
kg CO2 per kWh]]))*(1-R$3))</f>
        <v>12698763.285304312</v>
      </c>
      <c r="S5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13710679.630864186</v>
      </c>
      <c r="T542" s="1">
        <f>Scenario[[#This Row],[Transportation Efficiency Emissions Savings 
kg CO2e]]*(1+S$3)</f>
        <v>8436386.2348641139</v>
      </c>
      <c r="U542" s="1">
        <f>Scenario[[#This Row],[Land Use Efficiency Emissions Savings 
kg CO2e]]*(1+S$3)</f>
        <v>43303383.789912455</v>
      </c>
    </row>
    <row r="543" spans="1:21" x14ac:dyDescent="0.25">
      <c r="A543" t="s">
        <v>83</v>
      </c>
      <c r="B543" t="s">
        <v>84</v>
      </c>
      <c r="C543" t="s">
        <v>54</v>
      </c>
      <c r="D543" t="s">
        <v>38</v>
      </c>
      <c r="E543" s="1">
        <v>79206278.154547989</v>
      </c>
      <c r="F543" s="1">
        <v>28631281.048589323</v>
      </c>
      <c r="G543" s="1">
        <v>146962374.30669042</v>
      </c>
      <c r="H543" s="1">
        <v>171090145</v>
      </c>
      <c r="I543" s="1">
        <v>33.813664596273291</v>
      </c>
      <c r="J543" s="2">
        <v>0.20894531679359643</v>
      </c>
      <c r="K543" s="1">
        <v>29894858</v>
      </c>
      <c r="L543" s="1">
        <v>29894858</v>
      </c>
      <c r="M543" s="1">
        <v>79206278.154547989</v>
      </c>
      <c r="N543" s="1">
        <v>0</v>
      </c>
      <c r="O543" s="7">
        <v>0.53246165051848993</v>
      </c>
      <c r="P543" s="4">
        <v>2.3391780324537761</v>
      </c>
      <c r="Q543" s="1">
        <f>Scenario[[#This Row],[Electricity GHG 
kg CO2e]]+(Scenario[[#This Row],[Non-Electric GHG 
kg CO2e]]*(1-Q$3))+((Scenario[[#This Row],[Non-Electric Vehicle Miles]]*Q$3)*Scenario[[#This Row],[Typical kWh per Vehicle Mile]]*(Scenario[[#This Row],[eGRID Subregion Electricity Emissions Rate 
kg CO2 per kWh]]))</f>
        <v>68713388.901840374</v>
      </c>
      <c r="R543" s="1">
        <f>((Scenario[[#This Row],[Electricity GHG 
kg CO2e]])*(1-R$3))+(Scenario[[#This Row],[Non-Electric GHG 
kg CO2e]]*(1-Q$3))+(((Scenario[[#This Row],[Non-Electric Vehicle Miles]]*Q$3)*Scenario[[#This Row],[Typical kWh per Vehicle Mile]]*(Scenario[[#This Row],[eGRID Subregion Electricity Emissions Rate 
kg CO2 per kWh]]))*(1-R$3))</f>
        <v>66386218.830358028</v>
      </c>
      <c r="S5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72004250.674153581</v>
      </c>
      <c r="T543" s="1">
        <f>Scenario[[#This Row],[Transportation Efficiency Emissions Savings 
kg CO2e]]*(1+S$3)</f>
        <v>35789101.310736656</v>
      </c>
      <c r="U543" s="1">
        <f>Scenario[[#This Row],[Land Use Efficiency Emissions Savings 
kg CO2e]]*(1+S$3)</f>
        <v>183702967.88336304</v>
      </c>
    </row>
    <row r="544" spans="1:21" x14ac:dyDescent="0.25">
      <c r="A544" t="s">
        <v>1559</v>
      </c>
      <c r="B544" t="s">
        <v>84</v>
      </c>
      <c r="C544" t="s">
        <v>54</v>
      </c>
      <c r="D544" t="s">
        <v>1730</v>
      </c>
      <c r="E544" s="1">
        <v>40249638.744939163</v>
      </c>
      <c r="F544" s="1">
        <v>6185646.0552095007</v>
      </c>
      <c r="G544" s="1">
        <v>30939977.072753478</v>
      </c>
      <c r="H544" s="1">
        <v>36963176</v>
      </c>
      <c r="I544" s="1">
        <v>10.072100313479623</v>
      </c>
      <c r="J544" s="2">
        <v>0.11814819925819633</v>
      </c>
      <c r="K544" s="1">
        <v>38064607</v>
      </c>
      <c r="L544" s="1">
        <v>38064607</v>
      </c>
      <c r="M544" s="1">
        <v>40249638.744939163</v>
      </c>
      <c r="N544" s="1">
        <v>0</v>
      </c>
      <c r="O544" s="7">
        <v>0.53246165051848993</v>
      </c>
      <c r="P544" s="4">
        <v>1.0539153772593934</v>
      </c>
      <c r="Q544" s="1">
        <f>Scenario[[#This Row],[Electricity GHG 
kg CO2e]]+(Scenario[[#This Row],[Non-Electric GHG 
kg CO2e]]*(1-Q$3))+((Scenario[[#This Row],[Non-Electric Vehicle Miles]]*Q$3)*Scenario[[#This Row],[Typical kWh per Vehicle Mile]]*(Scenario[[#This Row],[eGRID Subregion Electricity Emissions Rate 
kg CO2 per kWh]]))</f>
        <v>35527403.380702101</v>
      </c>
      <c r="R544" s="1">
        <f>((Scenario[[#This Row],[Electricity GHG 
kg CO2e]])*(1-R$3))+(Scenario[[#This Row],[Non-Electric GHG 
kg CO2e]]*(1-Q$3))+(((Scenario[[#This Row],[Non-Electric Vehicle Miles]]*Q$3)*Scenario[[#This Row],[Typical kWh per Vehicle Mile]]*(Scenario[[#This Row],[eGRID Subregion Electricity Emissions Rate 
kg CO2 per kWh]]))*(1-R$3))</f>
        <v>34192359.800202668</v>
      </c>
      <c r="S5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35840624.534160189</v>
      </c>
      <c r="T544" s="1">
        <f>Scenario[[#This Row],[Transportation Efficiency Emissions Savings 
kg CO2e]]*(1+S$3)</f>
        <v>7732057.5690118764</v>
      </c>
      <c r="U544" s="1">
        <f>Scenario[[#This Row],[Land Use Efficiency Emissions Savings 
kg CO2e]]*(1+S$3)</f>
        <v>38674971.340941846</v>
      </c>
    </row>
    <row r="545" spans="1:21" x14ac:dyDescent="0.25">
      <c r="A545" t="s">
        <v>1162</v>
      </c>
      <c r="B545" t="s">
        <v>433</v>
      </c>
      <c r="C545" t="s">
        <v>54</v>
      </c>
      <c r="D545" t="s">
        <v>38</v>
      </c>
      <c r="E545" s="1">
        <v>2461787.7990015117</v>
      </c>
      <c r="F545" s="1">
        <v>1777632.21528291</v>
      </c>
      <c r="G545" s="1">
        <v>10873200.833149172</v>
      </c>
      <c r="H545" s="1">
        <v>10622485</v>
      </c>
      <c r="I545" s="1">
        <v>30.375</v>
      </c>
      <c r="J545" s="2">
        <v>7.7444319273906992E-2</v>
      </c>
      <c r="K545" s="1">
        <v>72300</v>
      </c>
      <c r="L545" s="1">
        <v>72300</v>
      </c>
      <c r="M545" s="1">
        <v>2461787.7990015117</v>
      </c>
      <c r="N545" s="1">
        <v>0</v>
      </c>
      <c r="O545" s="7">
        <v>0.76044080441945017</v>
      </c>
      <c r="P545" s="4">
        <v>2.3391780324537761</v>
      </c>
      <c r="Q545" s="1">
        <f>Scenario[[#This Row],[Electricity GHG 
kg CO2e]]+(Scenario[[#This Row],[Non-Electric GHG 
kg CO2e]]*(1-Q$3))+((Scenario[[#This Row],[Non-Electric Vehicle Miles]]*Q$3)*Scenario[[#This Row],[Typical kWh per Vehicle Mile]]*(Scenario[[#This Row],[eGRID Subregion Electricity Emissions Rate 
kg CO2 per kWh]]))</f>
        <v>1878492.7753772151</v>
      </c>
      <c r="R545" s="1">
        <f>((Scenario[[#This Row],[Electricity GHG 
kg CO2e]])*(1-R$3))+(Scenario[[#This Row],[Non-Electric GHG 
kg CO2e]]*(1-Q$3))+(((Scenario[[#This Row],[Non-Electric Vehicle Miles]]*Q$3)*Scenario[[#This Row],[Typical kWh per Vehicle Mile]]*(Scenario[[#This Row],[eGRID Subregion Electricity Emissions Rate 
kg CO2 per kWh]]))*(1-R$3))</f>
        <v>1870454.7938456947</v>
      </c>
      <c r="S5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6394102.3735584784</v>
      </c>
      <c r="T545" s="1">
        <f>Scenario[[#This Row],[Transportation Efficiency Emissions Savings 
kg CO2e]]*(1+S$3)</f>
        <v>2222040.2691036374</v>
      </c>
      <c r="U545" s="1">
        <f>Scenario[[#This Row],[Land Use Efficiency Emissions Savings 
kg CO2e]]*(1+S$3)</f>
        <v>13591501.041436465</v>
      </c>
    </row>
    <row r="546" spans="1:21" x14ac:dyDescent="0.25">
      <c r="A546" t="s">
        <v>2075</v>
      </c>
      <c r="B546" t="s">
        <v>433</v>
      </c>
      <c r="C546" t="s">
        <v>54</v>
      </c>
      <c r="D546" t="s">
        <v>1730</v>
      </c>
      <c r="E546" s="1">
        <v>4195173.5485434085</v>
      </c>
      <c r="F546" s="1">
        <v>0</v>
      </c>
      <c r="G546" s="1">
        <v>0</v>
      </c>
      <c r="H546" s="1">
        <f>Scenario[[#This Row],[Average Seating Capacity]]*Scenario[[#This Row],[Total Transit Vehicle Miles]]*0.21</f>
        <v>17082478.57</v>
      </c>
      <c r="I546" s="1">
        <v>16.61904761904762</v>
      </c>
      <c r="J546" s="2" t="s">
        <v>552</v>
      </c>
      <c r="K546" s="1">
        <v>4894693</v>
      </c>
      <c r="L546" s="1">
        <v>4894693</v>
      </c>
      <c r="M546" s="1">
        <v>4195173.5485434085</v>
      </c>
      <c r="N546" s="1">
        <v>0</v>
      </c>
      <c r="O546" s="7">
        <v>0.76044080441945017</v>
      </c>
      <c r="P546" s="4">
        <v>1.0539153772593934</v>
      </c>
      <c r="Q546" s="1">
        <f>Scenario[[#This Row],[Electricity GHG 
kg CO2e]]+(Scenario[[#This Row],[Non-Electric GHG 
kg CO2e]]*(1-Q$3))+((Scenario[[#This Row],[Non-Electric Vehicle Miles]]*Q$3)*Scenario[[#This Row],[Typical kWh per Vehicle Mile]]*(Scenario[[#This Row],[eGRID Subregion Electricity Emissions Rate 
kg CO2 per kWh]]))</f>
        <v>4127081.165705842</v>
      </c>
      <c r="R546" s="1">
        <f>((Scenario[[#This Row],[Electricity GHG 
kg CO2e]])*(1-R$3))+(Scenario[[#This Row],[Non-Electric GHG 
kg CO2e]]*(1-Q$3))+(((Scenario[[#This Row],[Non-Electric Vehicle Miles]]*Q$3)*Scenario[[#This Row],[Typical kWh per Vehicle Mile]]*(Scenario[[#This Row],[eGRID Subregion Electricity Emissions Rate 
kg CO2 per kWh]]))*(1-R$3))</f>
        <v>3881905.9146312708</v>
      </c>
      <c r="S5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4289506.0356675545</v>
      </c>
      <c r="T546" s="1">
        <f>Scenario[[#This Row],[Transportation Efficiency Emissions Savings 
kg CO2e]]*(1+S$3)</f>
        <v>0</v>
      </c>
      <c r="U546" s="1">
        <f>Scenario[[#This Row],[Land Use Efficiency Emissions Savings 
kg CO2e]]*(1+S$3)</f>
        <v>0</v>
      </c>
    </row>
    <row r="547" spans="1:21" x14ac:dyDescent="0.25">
      <c r="A547" t="s">
        <v>712</v>
      </c>
      <c r="B547" t="s">
        <v>713</v>
      </c>
      <c r="C547" t="s">
        <v>54</v>
      </c>
      <c r="D547" t="s">
        <v>1730</v>
      </c>
      <c r="E547" s="1">
        <v>357884.55772580003</v>
      </c>
      <c r="F547" s="1">
        <v>23354.83194044359</v>
      </c>
      <c r="G547" s="1">
        <v>128082.61693157082</v>
      </c>
      <c r="H547" s="1">
        <v>139560</v>
      </c>
      <c r="I547" s="1">
        <v>21.846153846153847</v>
      </c>
      <c r="J547" s="2">
        <v>6.5367596712899226E-2</v>
      </c>
      <c r="K547" s="1">
        <v>621020</v>
      </c>
      <c r="L547" s="1">
        <v>621020</v>
      </c>
      <c r="M547" s="1">
        <v>357884.55772580003</v>
      </c>
      <c r="N547" s="1">
        <v>0</v>
      </c>
      <c r="O547" s="7">
        <v>0.53246165051848993</v>
      </c>
      <c r="P547" s="4">
        <v>1.0539153772593934</v>
      </c>
      <c r="Q547" s="1">
        <f>Scenario[[#This Row],[Electricity GHG 
kg CO2e]]+(Scenario[[#This Row],[Non-Electric GHG 
kg CO2e]]*(1-Q$3))+((Scenario[[#This Row],[Non-Electric Vehicle Miles]]*Q$3)*Scenario[[#This Row],[Typical kWh per Vehicle Mile]]*(Scenario[[#This Row],[eGRID Subregion Electricity Emissions Rate 
kg CO2 per kWh]]))</f>
        <v>355537.79232104187</v>
      </c>
      <c r="R547" s="1">
        <f>((Scenario[[#This Row],[Electricity GHG 
kg CO2e]])*(1-R$3))+(Scenario[[#This Row],[Non-Electric GHG 
kg CO2e]]*(1-Q$3))+(((Scenario[[#This Row],[Non-Electric Vehicle Miles]]*Q$3)*Scenario[[#This Row],[Typical kWh per Vehicle Mile]]*(Scenario[[#This Row],[eGRID Subregion Electricity Emissions Rate 
kg CO2 per kWh]]))*(1-R$3))</f>
        <v>333756.69881436892</v>
      </c>
      <c r="S5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335473.34337460436</v>
      </c>
      <c r="T547" s="1">
        <f>Scenario[[#This Row],[Transportation Efficiency Emissions Savings 
kg CO2e]]*(1+S$3)</f>
        <v>29193.539925554487</v>
      </c>
      <c r="U547" s="1">
        <f>Scenario[[#This Row],[Land Use Efficiency Emissions Savings 
kg CO2e]]*(1+S$3)</f>
        <v>160103.27116446354</v>
      </c>
    </row>
    <row r="548" spans="1:21" x14ac:dyDescent="0.25">
      <c r="A548" t="s">
        <v>712</v>
      </c>
      <c r="B548" t="s">
        <v>713</v>
      </c>
      <c r="C548" t="s">
        <v>54</v>
      </c>
      <c r="D548" t="s">
        <v>38</v>
      </c>
      <c r="E548" s="1">
        <v>3423217.7830414008</v>
      </c>
      <c r="F548" s="1">
        <v>990836.44299728936</v>
      </c>
      <c r="G548" s="1">
        <v>5433947.2402922194</v>
      </c>
      <c r="H548" s="1">
        <v>5920879</v>
      </c>
      <c r="I548" s="1">
        <v>31.111111111111111</v>
      </c>
      <c r="J548" s="2">
        <v>0.14729328240012604</v>
      </c>
      <c r="K548" s="1">
        <v>847458</v>
      </c>
      <c r="L548" s="1">
        <v>847458</v>
      </c>
      <c r="M548" s="1">
        <v>3423217.7830414008</v>
      </c>
      <c r="N548" s="1">
        <v>0</v>
      </c>
      <c r="O548" s="7">
        <v>0.53246165051848993</v>
      </c>
      <c r="P548" s="4">
        <v>2.3391780324537761</v>
      </c>
      <c r="Q548" s="1">
        <f>Scenario[[#This Row],[Electricity GHG 
kg CO2e]]+(Scenario[[#This Row],[Non-Electric GHG 
kg CO2e]]*(1-Q$3))+((Scenario[[#This Row],[Non-Electric Vehicle Miles]]*Q$3)*Scenario[[#This Row],[Typical kWh per Vehicle Mile]]*(Scenario[[#This Row],[eGRID Subregion Electricity Emissions Rate 
kg CO2 per kWh]]))</f>
        <v>2831295.3593248799</v>
      </c>
      <c r="R548" s="1">
        <f>((Scenario[[#This Row],[Electricity GHG 
kg CO2e]])*(1-R$3))+(Scenario[[#This Row],[Non-Electric GHG 
kg CO2e]]*(1-Q$3))+(((Scenario[[#This Row],[Non-Electric Vehicle Miles]]*Q$3)*Scenario[[#This Row],[Typical kWh per Vehicle Mile]]*(Scenario[[#This Row],[eGRID Subregion Electricity Emissions Rate 
kg CO2 per kWh]]))*(1-R$3))</f>
        <v>2765324.8538139225</v>
      </c>
      <c r="S5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3075829.8849442564</v>
      </c>
      <c r="T548" s="1">
        <f>Scenario[[#This Row],[Transportation Efficiency Emissions Savings 
kg CO2e]]*(1+S$3)</f>
        <v>1238545.5537466118</v>
      </c>
      <c r="U548" s="1">
        <f>Scenario[[#This Row],[Land Use Efficiency Emissions Savings 
kg CO2e]]*(1+S$3)</f>
        <v>6792434.0503652748</v>
      </c>
    </row>
    <row r="549" spans="1:21" x14ac:dyDescent="0.25">
      <c r="A549" t="s">
        <v>420</v>
      </c>
      <c r="B549" t="s">
        <v>421</v>
      </c>
      <c r="C549" t="s">
        <v>54</v>
      </c>
      <c r="D549" t="s">
        <v>1727</v>
      </c>
      <c r="E549" s="1">
        <v>122713.1925188</v>
      </c>
      <c r="F549" s="1">
        <v>42531.02993453524</v>
      </c>
      <c r="G549" s="1">
        <v>222041.50272586194</v>
      </c>
      <c r="H549" s="1">
        <v>254150</v>
      </c>
      <c r="I549" s="1">
        <v>49</v>
      </c>
      <c r="J549" s="2">
        <v>0.35040769449247067</v>
      </c>
      <c r="K549" s="1">
        <v>15084</v>
      </c>
      <c r="L549" s="1">
        <v>15084</v>
      </c>
      <c r="M549" s="1">
        <v>122713.1925188</v>
      </c>
      <c r="N549" s="1">
        <v>0</v>
      </c>
      <c r="O549" s="7">
        <v>0.56654231323843995</v>
      </c>
      <c r="P549" s="4">
        <v>95.90629933060481</v>
      </c>
      <c r="Q549" s="1">
        <f>Scenario[[#This Row],[Electricity GHG 
kg CO2e]]+(Scenario[[#This Row],[Non-Electric GHG 
kg CO2e]]*(1-Q$3))+((Scenario[[#This Row],[Non-Electric Vehicle Miles]]*Q$3)*Scenario[[#This Row],[Typical kWh per Vehicle Mile]]*(Scenario[[#This Row],[eGRID Subregion Electricity Emissions Rate 
kg CO2 per kWh]]))</f>
        <v>296932.09143768647</v>
      </c>
      <c r="R549" s="1">
        <f>((Scenario[[#This Row],[Electricity GHG 
kg CO2e]])*(1-R$3))+(Scenario[[#This Row],[Non-Electric GHG 
kg CO2e]]*(1-Q$3))+(((Scenario[[#This Row],[Non-Electric Vehicle Miles]]*Q$3)*Scenario[[#This Row],[Typical kWh per Vehicle Mile]]*(Scenario[[#This Row],[eGRID Subregion Electricity Emissions Rate 
kg CO2 per kWh]]))*(1-R$3))</f>
        <v>245707.79217553986</v>
      </c>
      <c r="S5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287951.92934846901</v>
      </c>
      <c r="T549" s="1">
        <f>Scenario[[#This Row],[Transportation Efficiency Emissions Savings 
kg CO2e]]*(1+S$3)</f>
        <v>53163.787418169049</v>
      </c>
      <c r="U549" s="1">
        <f>Scenario[[#This Row],[Land Use Efficiency Emissions Savings 
kg CO2e]]*(1+S$3)</f>
        <v>277551.8784073274</v>
      </c>
    </row>
    <row r="550" spans="1:21" x14ac:dyDescent="0.25">
      <c r="A550" t="s">
        <v>420</v>
      </c>
      <c r="B550" t="s">
        <v>421</v>
      </c>
      <c r="C550" t="s">
        <v>54</v>
      </c>
      <c r="D550" t="s">
        <v>1730</v>
      </c>
      <c r="E550" s="1">
        <v>455463.83200416662</v>
      </c>
      <c r="F550" s="1">
        <v>104849.07139556843</v>
      </c>
      <c r="G550" s="1">
        <v>547384.94242715545</v>
      </c>
      <c r="H550" s="1">
        <v>626540</v>
      </c>
      <c r="I550" s="1">
        <v>11.764705882352942</v>
      </c>
      <c r="J550" s="2">
        <v>0.20132500652107344</v>
      </c>
      <c r="K550" s="1">
        <v>351047</v>
      </c>
      <c r="L550" s="1">
        <v>351047</v>
      </c>
      <c r="M550" s="1">
        <v>455463.83200416662</v>
      </c>
      <c r="N550" s="1">
        <v>0</v>
      </c>
      <c r="O550" s="7">
        <v>0.56654231323843995</v>
      </c>
      <c r="P550" s="4">
        <v>1.0539153772593934</v>
      </c>
      <c r="Q550" s="1">
        <f>Scenario[[#This Row],[Electricity GHG 
kg CO2e]]+(Scenario[[#This Row],[Non-Electric GHG 
kg CO2e]]*(1-Q$3))+((Scenario[[#This Row],[Non-Electric Vehicle Miles]]*Q$3)*Scenario[[#This Row],[Typical kWh per Vehicle Mile]]*(Scenario[[#This Row],[eGRID Subregion Electricity Emissions Rate 
kg CO2 per kWh]]))</f>
        <v>393999.33157866175</v>
      </c>
      <c r="R550" s="1">
        <f>((Scenario[[#This Row],[Electricity GHG 
kg CO2e]])*(1-R$3))+(Scenario[[#This Row],[Non-Electric GHG 
kg CO2e]]*(1-Q$3))+(((Scenario[[#This Row],[Non-Electric Vehicle Miles]]*Q$3)*Scenario[[#This Row],[Typical kWh per Vehicle Mile]]*(Scenario[[#This Row],[eGRID Subregion Electricity Emissions Rate 
kg CO2 per kWh]]))*(1-R$3))</f>
        <v>380898.96718477755</v>
      </c>
      <c r="S5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409791.27691324096</v>
      </c>
      <c r="T550" s="1">
        <f>Scenario[[#This Row],[Transportation Efficiency Emissions Savings 
kg CO2e]]*(1+S$3)</f>
        <v>131061.33924446054</v>
      </c>
      <c r="U550" s="1">
        <f>Scenario[[#This Row],[Land Use Efficiency Emissions Savings 
kg CO2e]]*(1+S$3)</f>
        <v>684231.17803394434</v>
      </c>
    </row>
    <row r="551" spans="1:21" x14ac:dyDescent="0.25">
      <c r="A551" t="s">
        <v>420</v>
      </c>
      <c r="B551" t="s">
        <v>421</v>
      </c>
      <c r="C551" t="s">
        <v>54</v>
      </c>
      <c r="D551" t="s">
        <v>38</v>
      </c>
      <c r="E551" s="1">
        <v>7034149.038618953</v>
      </c>
      <c r="F551" s="1">
        <v>1568745.534085921</v>
      </c>
      <c r="G551" s="1">
        <v>8189940.7636982994</v>
      </c>
      <c r="H551" s="1">
        <v>9374254</v>
      </c>
      <c r="I551" s="1">
        <v>36.086206896551722</v>
      </c>
      <c r="J551" s="2">
        <v>0.11245062715675558</v>
      </c>
      <c r="K551" s="1">
        <v>2223539</v>
      </c>
      <c r="L551" s="1">
        <v>2206256</v>
      </c>
      <c r="M551" s="1">
        <v>7012588.676895774</v>
      </c>
      <c r="N551" s="1">
        <v>21560.361723179143</v>
      </c>
      <c r="O551" s="7">
        <v>0.56654231323843995</v>
      </c>
      <c r="P551" s="4">
        <v>2.3391780324537761</v>
      </c>
      <c r="Q551" s="1">
        <f>Scenario[[#This Row],[Electricity GHG 
kg CO2e]]+(Scenario[[#This Row],[Non-Electric GHG 
kg CO2e]]*(1-Q$3))+((Scenario[[#This Row],[Non-Electric Vehicle Miles]]*Q$3)*Scenario[[#This Row],[Typical kWh per Vehicle Mile]]*(Scenario[[#This Row],[eGRID Subregion Electricity Emissions Rate 
kg CO2 per kWh]]))</f>
        <v>6011958.3834393304</v>
      </c>
      <c r="R551" s="1">
        <f>((Scenario[[#This Row],[Electricity GHG 
kg CO2e]])*(1-R$3))+(Scenario[[#This Row],[Non-Electric GHG 
kg CO2e]]*(1-Q$3))+(((Scenario[[#This Row],[Non-Electric Vehicle Miles]]*Q$3)*Scenario[[#This Row],[Typical kWh per Vehicle Mile]]*(Scenario[[#This Row],[eGRID Subregion Electricity Emissions Rate 
kg CO2 per kWh]]))*(1-R$3))</f>
        <v>5823829.1644974556</v>
      </c>
      <c r="S5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6164025.2891767155</v>
      </c>
      <c r="T551" s="1">
        <f>Scenario[[#This Row],[Transportation Efficiency Emissions Savings 
kg CO2e]]*(1+S$3)</f>
        <v>1960931.9176074013</v>
      </c>
      <c r="U551" s="1">
        <f>Scenario[[#This Row],[Land Use Efficiency Emissions Savings 
kg CO2e]]*(1+S$3)</f>
        <v>10237425.954622874</v>
      </c>
    </row>
    <row r="552" spans="1:21" x14ac:dyDescent="0.25">
      <c r="A552" t="s">
        <v>577</v>
      </c>
      <c r="B552" t="s">
        <v>578</v>
      </c>
      <c r="C552" t="s">
        <v>54</v>
      </c>
      <c r="D552" t="s">
        <v>1730</v>
      </c>
      <c r="E552" s="1">
        <v>1480416.6667949664</v>
      </c>
      <c r="F552" s="1">
        <v>165252.00324979133</v>
      </c>
      <c r="G552" s="1">
        <v>845700.40173618693</v>
      </c>
      <c r="H552" s="1">
        <v>987486</v>
      </c>
      <c r="I552" s="1">
        <v>16.057142857142857</v>
      </c>
      <c r="J552" s="2">
        <v>7.2319728721707707E-2</v>
      </c>
      <c r="K552" s="1">
        <v>963893</v>
      </c>
      <c r="L552" s="1">
        <v>963893</v>
      </c>
      <c r="M552" s="1">
        <v>1480416.6667949664</v>
      </c>
      <c r="N552" s="1">
        <v>0</v>
      </c>
      <c r="O552" s="7">
        <v>0.53246165051848993</v>
      </c>
      <c r="P552" s="4">
        <v>1.0539153772593934</v>
      </c>
      <c r="Q552" s="1">
        <f>Scenario[[#This Row],[Electricity GHG 
kg CO2e]]+(Scenario[[#This Row],[Non-Electric GHG 
kg CO2e]]*(1-Q$3))+((Scenario[[#This Row],[Non-Electric Vehicle Miles]]*Q$3)*Scenario[[#This Row],[Typical kWh per Vehicle Mile]]*(Scenario[[#This Row],[eGRID Subregion Electricity Emissions Rate 
kg CO2 per kWh]]))</f>
        <v>1245539.3434405776</v>
      </c>
      <c r="R552" s="1">
        <f>((Scenario[[#This Row],[Electricity GHG 
kg CO2e]])*(1-R$3))+(Scenario[[#This Row],[Non-Electric GHG 
kg CO2e]]*(1-Q$3))+(((Scenario[[#This Row],[Non-Electric Vehicle Miles]]*Q$3)*Scenario[[#This Row],[Typical kWh per Vehicle Mile]]*(Scenario[[#This Row],[eGRID Subregion Electricity Emissions Rate 
kg CO2 per kWh]]))*(1-R$3))</f>
        <v>1211732.6326044893</v>
      </c>
      <c r="S5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1250388.0758737982</v>
      </c>
      <c r="T552" s="1">
        <f>Scenario[[#This Row],[Transportation Efficiency Emissions Savings 
kg CO2e]]*(1+S$3)</f>
        <v>206565.00406223917</v>
      </c>
      <c r="U552" s="1">
        <f>Scenario[[#This Row],[Land Use Efficiency Emissions Savings 
kg CO2e]]*(1+S$3)</f>
        <v>1057125.5021702338</v>
      </c>
    </row>
    <row r="553" spans="1:21" x14ac:dyDescent="0.25">
      <c r="A553" t="s">
        <v>577</v>
      </c>
      <c r="B553" t="s">
        <v>578</v>
      </c>
      <c r="C553" t="s">
        <v>54</v>
      </c>
      <c r="D553" t="s">
        <v>38</v>
      </c>
      <c r="E553" s="1">
        <v>4012700.5879673003</v>
      </c>
      <c r="F553" s="1">
        <v>1132311.0652191506</v>
      </c>
      <c r="G553" s="1">
        <v>5794761.3578921901</v>
      </c>
      <c r="H553" s="1">
        <v>6766280</v>
      </c>
      <c r="I553" s="1">
        <v>28.853658536585368</v>
      </c>
      <c r="J553" s="2">
        <v>0.19295685836838986</v>
      </c>
      <c r="K553" s="1">
        <v>1231221</v>
      </c>
      <c r="L553" s="1">
        <v>1231221</v>
      </c>
      <c r="M553" s="1">
        <v>4012700.5879673003</v>
      </c>
      <c r="N553" s="1">
        <v>0</v>
      </c>
      <c r="O553" s="7">
        <v>0.53246165051848993</v>
      </c>
      <c r="P553" s="4">
        <v>2.3391780324537761</v>
      </c>
      <c r="Q553" s="1">
        <f>Scenario[[#This Row],[Electricity GHG 
kg CO2e]]+(Scenario[[#This Row],[Non-Electric GHG 
kg CO2e]]*(1-Q$3))+((Scenario[[#This Row],[Non-Electric Vehicle Miles]]*Q$3)*Scenario[[#This Row],[Typical kWh per Vehicle Mile]]*(Scenario[[#This Row],[eGRID Subregion Electricity Emissions Rate 
kg CO2 per kWh]]))</f>
        <v>3392903.8350231159</v>
      </c>
      <c r="R553" s="1">
        <f>((Scenario[[#This Row],[Electricity GHG 
kg CO2e]])*(1-R$3))+(Scenario[[#This Row],[Non-Electric GHG 
kg CO2e]]*(1-Q$3))+(((Scenario[[#This Row],[Non-Electric Vehicle Miles]]*Q$3)*Scenario[[#This Row],[Typical kWh per Vehicle Mile]]*(Scenario[[#This Row],[eGRID Subregion Electricity Emissions Rate 
kg CO2 per kWh]]))*(1-R$3))</f>
        <v>3297059.2365112053</v>
      </c>
      <c r="S5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3611044.8992600203</v>
      </c>
      <c r="T553" s="1">
        <f>Scenario[[#This Row],[Transportation Efficiency Emissions Savings 
kg CO2e]]*(1+S$3)</f>
        <v>1415388.8315239383</v>
      </c>
      <c r="U553" s="1">
        <f>Scenario[[#This Row],[Land Use Efficiency Emissions Savings 
kg CO2e]]*(1+S$3)</f>
        <v>7243451.6973652374</v>
      </c>
    </row>
    <row r="554" spans="1:21" x14ac:dyDescent="0.25">
      <c r="A554" t="s">
        <v>609</v>
      </c>
      <c r="B554" t="s">
        <v>273</v>
      </c>
      <c r="C554" t="s">
        <v>54</v>
      </c>
      <c r="D554" t="s">
        <v>1730</v>
      </c>
      <c r="E554" s="1">
        <v>820010.0825595333</v>
      </c>
      <c r="F554" s="1">
        <v>82538.646922452914</v>
      </c>
      <c r="G554" s="1">
        <v>431839.5070389093</v>
      </c>
      <c r="H554" s="1">
        <v>493221</v>
      </c>
      <c r="I554" s="1">
        <v>13.782608695652174</v>
      </c>
      <c r="J554" s="2">
        <v>9.170777850324445E-2</v>
      </c>
      <c r="K554" s="1">
        <v>445828</v>
      </c>
      <c r="L554" s="1">
        <v>445828</v>
      </c>
      <c r="M554" s="1">
        <v>820010.0825595333</v>
      </c>
      <c r="N554" s="1">
        <v>0</v>
      </c>
      <c r="O554" s="7">
        <v>0.76044080441945017</v>
      </c>
      <c r="P554" s="4">
        <v>1.0539153772593934</v>
      </c>
      <c r="Q554" s="1">
        <f>Scenario[[#This Row],[Electricity GHG 
kg CO2e]]+(Scenario[[#This Row],[Non-Electric GHG 
kg CO2e]]*(1-Q$3))+((Scenario[[#This Row],[Non-Electric Vehicle Miles]]*Q$3)*Scenario[[#This Row],[Typical kWh per Vehicle Mile]]*(Scenario[[#This Row],[eGRID Subregion Electricity Emissions Rate 
kg CO2 per kWh]]))</f>
        <v>704333.68867454468</v>
      </c>
      <c r="R554" s="1">
        <f>((Scenario[[#This Row],[Electricity GHG 
kg CO2e]])*(1-R$3))+(Scenario[[#This Row],[Non-Electric GHG 
kg CO2e]]*(1-Q$3))+(((Scenario[[#This Row],[Non-Electric Vehicle Miles]]*Q$3)*Scenario[[#This Row],[Typical kWh per Vehicle Mile]]*(Scenario[[#This Row],[eGRID Subregion Electricity Emissions Rate 
kg CO2 per kWh]]))*(1-R$3))</f>
        <v>682002.15698582097</v>
      </c>
      <c r="S5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709373.6536473271</v>
      </c>
      <c r="T554" s="1">
        <f>Scenario[[#This Row],[Transportation Efficiency Emissions Savings 
kg CO2e]]*(1+S$3)</f>
        <v>103173.30865306614</v>
      </c>
      <c r="U554" s="1">
        <f>Scenario[[#This Row],[Land Use Efficiency Emissions Savings 
kg CO2e]]*(1+S$3)</f>
        <v>539799.38379863661</v>
      </c>
    </row>
    <row r="555" spans="1:21" x14ac:dyDescent="0.25">
      <c r="A555" t="s">
        <v>609</v>
      </c>
      <c r="B555" t="s">
        <v>273</v>
      </c>
      <c r="C555" t="s">
        <v>54</v>
      </c>
      <c r="D555" t="s">
        <v>38</v>
      </c>
      <c r="E555" s="1">
        <v>4567421.3328918042</v>
      </c>
      <c r="F555" s="1">
        <v>950162.62089361588</v>
      </c>
      <c r="G555" s="1">
        <v>4971219.8238359876</v>
      </c>
      <c r="H555" s="1">
        <v>5677827</v>
      </c>
      <c r="I555" s="1">
        <v>29.967741935483872</v>
      </c>
      <c r="J555" s="2">
        <v>0.13838878469306637</v>
      </c>
      <c r="K555" s="1">
        <v>1137343</v>
      </c>
      <c r="L555" s="1">
        <v>1137343</v>
      </c>
      <c r="M555" s="1">
        <v>4567421.3328918042</v>
      </c>
      <c r="N555" s="1">
        <v>0</v>
      </c>
      <c r="O555" s="7">
        <v>0.76044080441945017</v>
      </c>
      <c r="P555" s="4">
        <v>2.3391780324537761</v>
      </c>
      <c r="Q555" s="1">
        <f>Scenario[[#This Row],[Electricity GHG 
kg CO2e]]+(Scenario[[#This Row],[Non-Electric GHG 
kg CO2e]]*(1-Q$3))+((Scenario[[#This Row],[Non-Electric Vehicle Miles]]*Q$3)*Scenario[[#This Row],[Typical kWh per Vehicle Mile]]*(Scenario[[#This Row],[eGRID Subregion Electricity Emissions Rate 
kg CO2 per kWh]]))</f>
        <v>3931344.258534905</v>
      </c>
      <c r="R555" s="1">
        <f>((Scenario[[#This Row],[Electricity GHG 
kg CO2e]])*(1-R$3))+(Scenario[[#This Row],[Non-Electric GHG 
kg CO2e]]*(1-Q$3))+(((Scenario[[#This Row],[Non-Electric Vehicle Miles]]*Q$3)*Scenario[[#This Row],[Typical kWh per Vehicle Mile]]*(Scenario[[#This Row],[eGRID Subregion Electricity Emissions Rate 
kg CO2 per kWh]]))*(1-R$3))</f>
        <v>3804899.6938183922</v>
      </c>
      <c r="S5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4121819.8732136153</v>
      </c>
      <c r="T555" s="1">
        <f>Scenario[[#This Row],[Transportation Efficiency Emissions Savings 
kg CO2e]]*(1+S$3)</f>
        <v>1187703.2761170198</v>
      </c>
      <c r="U555" s="1">
        <f>Scenario[[#This Row],[Land Use Efficiency Emissions Savings 
kg CO2e]]*(1+S$3)</f>
        <v>6214024.7797949845</v>
      </c>
    </row>
    <row r="556" spans="1:21" x14ac:dyDescent="0.25">
      <c r="A556" t="s">
        <v>1132</v>
      </c>
      <c r="B556" t="s">
        <v>1133</v>
      </c>
      <c r="C556" t="s">
        <v>54</v>
      </c>
      <c r="D556" t="s">
        <v>38</v>
      </c>
      <c r="E556" s="1">
        <v>310100.8241119</v>
      </c>
      <c r="F556" s="1">
        <v>98381.374410173245</v>
      </c>
      <c r="G556" s="1">
        <v>506042.72407076368</v>
      </c>
      <c r="H556" s="1">
        <v>587891.39</v>
      </c>
      <c r="I556" s="1">
        <v>34.4</v>
      </c>
      <c r="J556" s="2">
        <v>9.3666197080771119E-2</v>
      </c>
      <c r="K556" s="1">
        <v>107539</v>
      </c>
      <c r="L556" s="1">
        <v>107539</v>
      </c>
      <c r="M556" s="1">
        <v>310100.8241119</v>
      </c>
      <c r="N556" s="1">
        <v>0</v>
      </c>
      <c r="O556" s="7">
        <v>0.53246165051848993</v>
      </c>
      <c r="P556" s="4">
        <v>2.3391780324537761</v>
      </c>
      <c r="Q556" s="1">
        <f>Scenario[[#This Row],[Electricity GHG 
kg CO2e]]+(Scenario[[#This Row],[Non-Electric GHG 
kg CO2e]]*(1-Q$3))+((Scenario[[#This Row],[Non-Electric Vehicle Miles]]*Q$3)*Scenario[[#This Row],[Typical kWh per Vehicle Mile]]*(Scenario[[#This Row],[eGRID Subregion Electricity Emissions Rate 
kg CO2 per kWh]]))</f>
        <v>266061.1816971912</v>
      </c>
      <c r="R556" s="1">
        <f>((Scenario[[#This Row],[Electricity GHG 
kg CO2e]])*(1-R$3))+(Scenario[[#This Row],[Non-Electric GHG 
kg CO2e]]*(1-Q$3))+(((Scenario[[#This Row],[Non-Electric Vehicle Miles]]*Q$3)*Scenario[[#This Row],[Typical kWh per Vehicle Mile]]*(Scenario[[#This Row],[eGRID Subregion Electricity Emissions Rate 
kg CO2 per kWh]]))*(1-R$3))</f>
        <v>257689.79079387465</v>
      </c>
      <c r="S5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278165.54373577924</v>
      </c>
      <c r="T556" s="1">
        <f>Scenario[[#This Row],[Transportation Efficiency Emissions Savings 
kg CO2e]]*(1+S$3)</f>
        <v>122976.71801271656</v>
      </c>
      <c r="U556" s="1">
        <f>Scenario[[#This Row],[Land Use Efficiency Emissions Savings 
kg CO2e]]*(1+S$3)</f>
        <v>632553.4050884546</v>
      </c>
    </row>
    <row r="557" spans="1:21" x14ac:dyDescent="0.25">
      <c r="A557" t="s">
        <v>1132</v>
      </c>
      <c r="B557" t="s">
        <v>1133</v>
      </c>
      <c r="C557" t="s">
        <v>54</v>
      </c>
      <c r="D557" t="s">
        <v>1730</v>
      </c>
      <c r="E557" s="1">
        <v>1082869.8592969999</v>
      </c>
      <c r="F557" s="1">
        <v>192357.42272730861</v>
      </c>
      <c r="G557" s="1">
        <v>989425.84178914467</v>
      </c>
      <c r="H557" s="1">
        <v>1149458.1499999999</v>
      </c>
      <c r="I557" s="1">
        <v>11.521739130434783</v>
      </c>
      <c r="J557" s="2">
        <v>0.19460773338200449</v>
      </c>
      <c r="K557" s="1">
        <v>708498</v>
      </c>
      <c r="L557" s="1">
        <v>708498</v>
      </c>
      <c r="M557" s="1">
        <v>1082869.8592969999</v>
      </c>
      <c r="N557" s="1">
        <v>0</v>
      </c>
      <c r="O557" s="7">
        <v>0.53246165051848993</v>
      </c>
      <c r="P557" s="4">
        <v>1.0539153772593934</v>
      </c>
      <c r="Q557" s="1">
        <f>Scenario[[#This Row],[Electricity GHG 
kg CO2e]]+(Scenario[[#This Row],[Non-Electric GHG 
kg CO2e]]*(1-Q$3))+((Scenario[[#This Row],[Non-Electric Vehicle Miles]]*Q$3)*Scenario[[#This Row],[Typical kWh per Vehicle Mile]]*(Scenario[[#This Row],[eGRID Subregion Electricity Emissions Rate 
kg CO2 per kWh]]))</f>
        <v>911549.26534512616</v>
      </c>
      <c r="R557" s="1">
        <f>((Scenario[[#This Row],[Electricity GHG 
kg CO2e]])*(1-R$3))+(Scenario[[#This Row],[Non-Electric GHG 
kg CO2e]]*(1-Q$3))+(((Scenario[[#This Row],[Non-Electric Vehicle Miles]]*Q$3)*Scenario[[#This Row],[Typical kWh per Vehicle Mile]]*(Scenario[[#This Row],[eGRID Subregion Electricity Emissions Rate 
kg CO2 per kWh]]))*(1-R$3))</f>
        <v>886700.04762703204</v>
      </c>
      <c r="S5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949128.59555666614</v>
      </c>
      <c r="T557" s="1">
        <f>Scenario[[#This Row],[Transportation Efficiency Emissions Savings 
kg CO2e]]*(1+S$3)</f>
        <v>240446.77840913576</v>
      </c>
      <c r="U557" s="1">
        <f>Scenario[[#This Row],[Land Use Efficiency Emissions Savings 
kg CO2e]]*(1+S$3)</f>
        <v>1236782.3022364308</v>
      </c>
    </row>
    <row r="558" spans="1:21" x14ac:dyDescent="0.25">
      <c r="A558" t="s">
        <v>1580</v>
      </c>
      <c r="B558" t="s">
        <v>1581</v>
      </c>
      <c r="C558" t="s">
        <v>210</v>
      </c>
      <c r="D558" t="s">
        <v>1730</v>
      </c>
      <c r="E558" s="1">
        <v>1086376.9825633331</v>
      </c>
      <c r="F558" s="1">
        <v>227000.7564578515</v>
      </c>
      <c r="G558" s="1">
        <v>1130587.9143239455</v>
      </c>
      <c r="H558" s="1">
        <v>1356474.1400000001</v>
      </c>
      <c r="I558" s="1">
        <v>9.5789473684210531</v>
      </c>
      <c r="J558" s="2">
        <v>0.16199896548990117</v>
      </c>
      <c r="K558" s="1">
        <v>809716</v>
      </c>
      <c r="L558" s="1">
        <v>809716</v>
      </c>
      <c r="M558" s="1">
        <v>1086376.9825633331</v>
      </c>
      <c r="N558" s="1">
        <v>0</v>
      </c>
      <c r="O558" s="7">
        <v>0.53246165051848993</v>
      </c>
      <c r="P558" s="4">
        <v>1.0539153772593934</v>
      </c>
      <c r="Q558" s="1">
        <f>Scenario[[#This Row],[Electricity GHG 
kg CO2e]]+(Scenario[[#This Row],[Non-Electric GHG 
kg CO2e]]*(1-Q$3))+((Scenario[[#This Row],[Non-Electric Vehicle Miles]]*Q$3)*Scenario[[#This Row],[Typical kWh per Vehicle Mile]]*(Scenario[[#This Row],[eGRID Subregion Electricity Emissions Rate 
kg CO2 per kWh]]))</f>
        <v>928379.72194616543</v>
      </c>
      <c r="R558" s="1">
        <f>((Scenario[[#This Row],[Electricity GHG 
kg CO2e]])*(1-R$3))+(Scenario[[#This Row],[Non-Electric GHG 
kg CO2e]]*(1-Q$3))+(((Scenario[[#This Row],[Non-Electric Vehicle Miles]]*Q$3)*Scenario[[#This Row],[Typical kWh per Vehicle Mile]]*(Scenario[[#This Row],[eGRID Subregion Electricity Emissions Rate 
kg CO2 per kWh]]))*(1-R$3))</f>
        <v>899980.475690249</v>
      </c>
      <c r="S5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978678.54951291624</v>
      </c>
      <c r="T558" s="1">
        <f>Scenario[[#This Row],[Transportation Efficiency Emissions Savings 
kg CO2e]]*(1+S$3)</f>
        <v>283750.94557231438</v>
      </c>
      <c r="U558" s="1">
        <f>Scenario[[#This Row],[Land Use Efficiency Emissions Savings 
kg CO2e]]*(1+S$3)</f>
        <v>1413234.8929049319</v>
      </c>
    </row>
    <row r="559" spans="1:21" x14ac:dyDescent="0.25">
      <c r="A559" t="s">
        <v>640</v>
      </c>
      <c r="B559" t="s">
        <v>641</v>
      </c>
      <c r="C559" t="s">
        <v>210</v>
      </c>
      <c r="D559" t="s">
        <v>1730</v>
      </c>
      <c r="E559" s="1">
        <v>327525.43041166663</v>
      </c>
      <c r="F559" s="1">
        <v>26659.416823848143</v>
      </c>
      <c r="G559" s="1">
        <v>143799.89310297536</v>
      </c>
      <c r="H559" s="1">
        <v>159307</v>
      </c>
      <c r="I559" s="1">
        <v>7.384615384615385</v>
      </c>
      <c r="J559" s="2">
        <v>0.15347549776373889</v>
      </c>
      <c r="K559" s="1">
        <v>208514</v>
      </c>
      <c r="L559" s="1">
        <v>208514</v>
      </c>
      <c r="M559" s="1">
        <v>327525.43041166663</v>
      </c>
      <c r="N559" s="1">
        <v>0</v>
      </c>
      <c r="O559" s="7">
        <v>0.53246165051848993</v>
      </c>
      <c r="P559" s="4">
        <v>1.0539153772593934</v>
      </c>
      <c r="Q559" s="1">
        <f>Scenario[[#This Row],[Electricity GHG 
kg CO2e]]+(Scenario[[#This Row],[Non-Electric GHG 
kg CO2e]]*(1-Q$3))+((Scenario[[#This Row],[Non-Electric Vehicle Miles]]*Q$3)*Scenario[[#This Row],[Typical kWh per Vehicle Mile]]*(Scenario[[#This Row],[eGRID Subregion Electricity Emissions Rate 
kg CO2 per kWh]]))</f>
        <v>274896.99819891714</v>
      </c>
      <c r="R559" s="1">
        <f>((Scenario[[#This Row],[Electricity GHG 
kg CO2e]])*(1-R$3))+(Scenario[[#This Row],[Non-Electric GHG 
kg CO2e]]*(1-Q$3))+(((Scenario[[#This Row],[Non-Electric Vehicle Miles]]*Q$3)*Scenario[[#This Row],[Typical kWh per Vehicle Mile]]*(Scenario[[#This Row],[eGRID Subregion Electricity Emissions Rate 
kg CO2 per kWh]]))*(1-R$3))</f>
        <v>267583.76685137535</v>
      </c>
      <c r="S5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281425.85231724178</v>
      </c>
      <c r="T559" s="1">
        <f>Scenario[[#This Row],[Transportation Efficiency Emissions Savings 
kg CO2e]]*(1+S$3)</f>
        <v>33324.271029810181</v>
      </c>
      <c r="U559" s="1">
        <f>Scenario[[#This Row],[Land Use Efficiency Emissions Savings 
kg CO2e]]*(1+S$3)</f>
        <v>179749.86637871919</v>
      </c>
    </row>
    <row r="560" spans="1:21" x14ac:dyDescent="0.25">
      <c r="A560" t="s">
        <v>640</v>
      </c>
      <c r="B560" t="s">
        <v>641</v>
      </c>
      <c r="C560" t="s">
        <v>210</v>
      </c>
      <c r="D560" t="s">
        <v>38</v>
      </c>
      <c r="E560" s="1">
        <v>3485571.9268022003</v>
      </c>
      <c r="F560" s="1">
        <v>1089582.0647616463</v>
      </c>
      <c r="G560" s="1">
        <v>5877164.7360074446</v>
      </c>
      <c r="H560" s="1">
        <v>6510947</v>
      </c>
      <c r="I560" s="1">
        <v>31.23076923076923</v>
      </c>
      <c r="J560" s="2">
        <v>0.21209632554702307</v>
      </c>
      <c r="K560" s="1">
        <v>1058092</v>
      </c>
      <c r="L560" s="1">
        <v>1058092</v>
      </c>
      <c r="M560" s="1">
        <v>3485571.9268022003</v>
      </c>
      <c r="N560" s="1">
        <v>0</v>
      </c>
      <c r="O560" s="7">
        <v>0.53246165051848993</v>
      </c>
      <c r="P560" s="4">
        <v>2.3391780324537761</v>
      </c>
      <c r="Q560" s="1">
        <f>Scenario[[#This Row],[Electricity GHG 
kg CO2e]]+(Scenario[[#This Row],[Non-Electric GHG 
kg CO2e]]*(1-Q$3))+((Scenario[[#This Row],[Non-Electric Vehicle Miles]]*Q$3)*Scenario[[#This Row],[Typical kWh per Vehicle Mile]]*(Scenario[[#This Row],[eGRID Subregion Electricity Emissions Rate 
kg CO2 per kWh]]))</f>
        <v>2943648.3187678372</v>
      </c>
      <c r="R560" s="1">
        <f>((Scenario[[#This Row],[Electricity GHG 
kg CO2e]])*(1-R$3))+(Scenario[[#This Row],[Non-Electric GHG 
kg CO2e]]*(1-Q$3))+(((Scenario[[#This Row],[Non-Electric Vehicle Miles]]*Q$3)*Scenario[[#This Row],[Typical kWh per Vehicle Mile]]*(Scenario[[#This Row],[eGRID Subregion Electricity Emissions Rate 
kg CO2 per kWh]]))*(1-R$3))</f>
        <v>2861280.9753512903</v>
      </c>
      <c r="S5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3143163.7642389191</v>
      </c>
      <c r="T560" s="1">
        <f>Scenario[[#This Row],[Transportation Efficiency Emissions Savings 
kg CO2e]]*(1+S$3)</f>
        <v>1361977.5809520578</v>
      </c>
      <c r="U560" s="1">
        <f>Scenario[[#This Row],[Land Use Efficiency Emissions Savings 
kg CO2e]]*(1+S$3)</f>
        <v>7346455.9200093057</v>
      </c>
    </row>
    <row r="561" spans="1:21" x14ac:dyDescent="0.25">
      <c r="A561" t="s">
        <v>1302</v>
      </c>
      <c r="B561" t="s">
        <v>209</v>
      </c>
      <c r="C561" t="s">
        <v>210</v>
      </c>
      <c r="D561" t="s">
        <v>1730</v>
      </c>
      <c r="E561" s="1">
        <v>261337.93845749996</v>
      </c>
      <c r="F561" s="1">
        <v>410324.1148373945</v>
      </c>
      <c r="G561" s="1">
        <v>2045623.8988916238</v>
      </c>
      <c r="H561" s="1">
        <v>2451948</v>
      </c>
      <c r="I561" s="1">
        <v>12.96</v>
      </c>
      <c r="J561" s="2">
        <v>0.54782489422018721</v>
      </c>
      <c r="K561" s="1">
        <v>383655</v>
      </c>
      <c r="L561" s="1">
        <v>383655</v>
      </c>
      <c r="M561" s="1">
        <v>261337.93845749996</v>
      </c>
      <c r="N561" s="1">
        <v>0</v>
      </c>
      <c r="O561" s="7">
        <v>0.53246165051848993</v>
      </c>
      <c r="P561" s="4">
        <v>1.0539153772593934</v>
      </c>
      <c r="Q561" s="1">
        <f>Scenario[[#This Row],[Electricity GHG 
kg CO2e]]+(Scenario[[#This Row],[Non-Electric GHG 
kg CO2e]]*(1-Q$3))+((Scenario[[#This Row],[Non-Electric Vehicle Miles]]*Q$3)*Scenario[[#This Row],[Typical kWh per Vehicle Mile]]*(Scenario[[#This Row],[eGRID Subregion Electricity Emissions Rate 
kg CO2 per kWh]]))</f>
        <v>249827.3270150203</v>
      </c>
      <c r="R561" s="1">
        <f>((Scenario[[#This Row],[Electricity GHG 
kg CO2e]])*(1-R$3))+(Scenario[[#This Row],[Non-Electric GHG 
kg CO2e]]*(1-Q$3))+(((Scenario[[#This Row],[Non-Electric Vehicle Miles]]*Q$3)*Scenario[[#This Row],[Typical kWh per Vehicle Mile]]*(Scenario[[#This Row],[eGRID Subregion Electricity Emissions Rate 
kg CO2 per kWh]]))*(1-R$3))</f>
        <v>236371.35872204648</v>
      </c>
      <c r="S5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294652.79521267855</v>
      </c>
      <c r="T561" s="1">
        <f>Scenario[[#This Row],[Transportation Efficiency Emissions Savings 
kg CO2e]]*(1+S$3)</f>
        <v>512905.14354674314</v>
      </c>
      <c r="U561" s="1">
        <f>Scenario[[#This Row],[Land Use Efficiency Emissions Savings 
kg CO2e]]*(1+S$3)</f>
        <v>2557029.8736145296</v>
      </c>
    </row>
    <row r="562" spans="1:21" x14ac:dyDescent="0.25">
      <c r="A562" t="s">
        <v>2018</v>
      </c>
      <c r="B562" t="s">
        <v>209</v>
      </c>
      <c r="C562" t="s">
        <v>210</v>
      </c>
      <c r="D562" t="s">
        <v>38</v>
      </c>
      <c r="E562" s="1">
        <v>275259.21635999996</v>
      </c>
      <c r="F562" s="1">
        <v>49120.28550672617</v>
      </c>
      <c r="G562" s="1">
        <v>244883.55989693248</v>
      </c>
      <c r="H562" s="1">
        <v>293525</v>
      </c>
      <c r="I562" s="1">
        <v>35</v>
      </c>
      <c r="J562" s="2" t="s">
        <v>552</v>
      </c>
      <c r="K562" s="96">
        <v>196938</v>
      </c>
      <c r="L562" s="96">
        <v>196938</v>
      </c>
      <c r="M562" s="1">
        <v>275259.21635999996</v>
      </c>
      <c r="N562" s="1">
        <v>0</v>
      </c>
      <c r="O562" s="7">
        <v>0.53246165051848993</v>
      </c>
      <c r="P562" s="4">
        <v>2.3391780324537761</v>
      </c>
      <c r="Q562" s="1">
        <f>Scenario[[#This Row],[Electricity GHG 
kg CO2e]]+(Scenario[[#This Row],[Non-Electric GHG 
kg CO2e]]*(1-Q$3))+((Scenario[[#This Row],[Non-Electric Vehicle Miles]]*Q$3)*Scenario[[#This Row],[Typical kWh per Vehicle Mile]]*(Scenario[[#This Row],[eGRID Subregion Electricity Emissions Rate 
kg CO2 per kWh]]))</f>
        <v>267767.09452359559</v>
      </c>
      <c r="R562" s="1">
        <f>((Scenario[[#This Row],[Electricity GHG 
kg CO2e]])*(1-R$3))+(Scenario[[#This Row],[Non-Electric GHG 
kg CO2e]]*(1-Q$3))+(((Scenario[[#This Row],[Non-Electric Vehicle Miles]]*Q$3)*Scenario[[#This Row],[Typical kWh per Vehicle Mile]]*(Scenario[[#This Row],[eGRID Subregion Electricity Emissions Rate 
kg CO2 per kWh]]))*(1-R$3))</f>
        <v>252436.42396019667</v>
      </c>
      <c r="S5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257811.3136167613</v>
      </c>
      <c r="T562" s="1">
        <f>Scenario[[#This Row],[Transportation Efficiency Emissions Savings 
kg CO2e]]*(1+S$3)</f>
        <v>61400.356883407716</v>
      </c>
      <c r="U562" s="1">
        <f>Scenario[[#This Row],[Land Use Efficiency Emissions Savings 
kg CO2e]]*(1+S$3)</f>
        <v>306104.44987116562</v>
      </c>
    </row>
    <row r="563" spans="1:21" x14ac:dyDescent="0.25">
      <c r="A563" t="s">
        <v>1023</v>
      </c>
      <c r="B563" t="s">
        <v>1024</v>
      </c>
      <c r="C563" t="s">
        <v>210</v>
      </c>
      <c r="D563" t="s">
        <v>1730</v>
      </c>
      <c r="E563" s="1">
        <v>639266.83110840013</v>
      </c>
      <c r="F563" s="1">
        <v>70019.877984615654</v>
      </c>
      <c r="G563" s="1">
        <v>354840.27717540774</v>
      </c>
      <c r="H563" s="1">
        <v>418413.38</v>
      </c>
      <c r="I563" s="1">
        <v>18.5</v>
      </c>
      <c r="J563" s="2">
        <v>0.23072153038917298</v>
      </c>
      <c r="K563" s="1">
        <v>221692</v>
      </c>
      <c r="L563" s="1">
        <v>221692</v>
      </c>
      <c r="M563" s="1">
        <v>639266.83110840013</v>
      </c>
      <c r="N563" s="1">
        <v>0</v>
      </c>
      <c r="O563" s="7">
        <v>0.53246165051848993</v>
      </c>
      <c r="P563" s="4">
        <v>1.0539153772593934</v>
      </c>
      <c r="Q563" s="1">
        <f>Scenario[[#This Row],[Electricity GHG 
kg CO2e]]+(Scenario[[#This Row],[Non-Electric GHG 
kg CO2e]]*(1-Q$3))+((Scenario[[#This Row],[Non-Electric Vehicle Miles]]*Q$3)*Scenario[[#This Row],[Typical kWh per Vehicle Mile]]*(Scenario[[#This Row],[eGRID Subregion Electricity Emissions Rate 
kg CO2 per kWh]]))</f>
        <v>510551.821709332</v>
      </c>
      <c r="R563" s="1">
        <f>((Scenario[[#This Row],[Electricity GHG 
kg CO2e]])*(1-R$3))+(Scenario[[#This Row],[Non-Electric GHG 
kg CO2e]]*(1-Q$3))+(((Scenario[[#This Row],[Non-Electric Vehicle Miles]]*Q$3)*Scenario[[#This Row],[Typical kWh per Vehicle Mile]]*(Scenario[[#This Row],[eGRID Subregion Electricity Emissions Rate 
kg CO2 per kWh]]))*(1-R$3))</f>
        <v>502776.39711482404</v>
      </c>
      <c r="S5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528422.93225184095</v>
      </c>
      <c r="T563" s="1">
        <f>Scenario[[#This Row],[Transportation Efficiency Emissions Savings 
kg CO2e]]*(1+S$3)</f>
        <v>87524.84748076956</v>
      </c>
      <c r="U563" s="1">
        <f>Scenario[[#This Row],[Land Use Efficiency Emissions Savings 
kg CO2e]]*(1+S$3)</f>
        <v>443550.3464692597</v>
      </c>
    </row>
    <row r="564" spans="1:21" x14ac:dyDescent="0.25">
      <c r="A564" t="s">
        <v>1023</v>
      </c>
      <c r="B564" t="s">
        <v>1024</v>
      </c>
      <c r="C564" t="s">
        <v>210</v>
      </c>
      <c r="D564" t="s">
        <v>38</v>
      </c>
      <c r="E564" s="1">
        <v>628367.0709071001</v>
      </c>
      <c r="F564" s="1">
        <v>137375.18317854378</v>
      </c>
      <c r="G564" s="1">
        <v>696177.2782124402</v>
      </c>
      <c r="H564" s="1">
        <v>820904.24</v>
      </c>
      <c r="I564" s="1">
        <v>24</v>
      </c>
      <c r="J564" s="2">
        <v>0.10313820976411889</v>
      </c>
      <c r="K564" s="1">
        <v>217907</v>
      </c>
      <c r="L564" s="1">
        <v>217907</v>
      </c>
      <c r="M564" s="1">
        <v>628367.0709071001</v>
      </c>
      <c r="N564" s="1">
        <v>0</v>
      </c>
      <c r="O564" s="7">
        <v>0.53246165051848993</v>
      </c>
      <c r="P564" s="4">
        <v>2.3391780324537761</v>
      </c>
      <c r="Q564" s="1">
        <f>Scenario[[#This Row],[Electricity GHG 
kg CO2e]]+(Scenario[[#This Row],[Non-Electric GHG 
kg CO2e]]*(1-Q$3))+((Scenario[[#This Row],[Non-Electric Vehicle Miles]]*Q$3)*Scenario[[#This Row],[Typical kWh per Vehicle Mile]]*(Scenario[[#This Row],[eGRID Subregion Electricity Emissions Rate 
kg CO2 per kWh]]))</f>
        <v>539127.32626289048</v>
      </c>
      <c r="R564" s="1">
        <f>((Scenario[[#This Row],[Electricity GHG 
kg CO2e]])*(1-R$3))+(Scenario[[#This Row],[Non-Electric GHG 
kg CO2e]]*(1-Q$3))+(((Scenario[[#This Row],[Non-Electric Vehicle Miles]]*Q$3)*Scenario[[#This Row],[Typical kWh per Vehicle Mile]]*(Scenario[[#This Row],[eGRID Subregion Electricity Emissions Rate 
kg CO2 per kWh]]))*(1-R$3))</f>
        <v>522164.3204922491</v>
      </c>
      <c r="S5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563145.76600463188</v>
      </c>
      <c r="T564" s="1">
        <f>Scenario[[#This Row],[Transportation Efficiency Emissions Savings 
kg CO2e]]*(1+S$3)</f>
        <v>171718.97897317974</v>
      </c>
      <c r="U564" s="1">
        <f>Scenario[[#This Row],[Land Use Efficiency Emissions Savings 
kg CO2e]]*(1+S$3)</f>
        <v>870221.59776555025</v>
      </c>
    </row>
    <row r="565" spans="1:21" x14ac:dyDescent="0.25">
      <c r="A565" t="s">
        <v>1020</v>
      </c>
      <c r="B565" t="s">
        <v>134</v>
      </c>
      <c r="C565" t="s">
        <v>210</v>
      </c>
      <c r="D565" t="s">
        <v>1730</v>
      </c>
      <c r="E565" s="1">
        <v>148342.68941666666</v>
      </c>
      <c r="F565" s="1">
        <v>40532.749279613796</v>
      </c>
      <c r="G565" s="1">
        <v>207401.05727290217</v>
      </c>
      <c r="H565" s="1">
        <v>242209</v>
      </c>
      <c r="I565" s="1">
        <v>15.875</v>
      </c>
      <c r="J565" s="2">
        <v>0.18721483069745368</v>
      </c>
      <c r="K565" s="1">
        <v>110564</v>
      </c>
      <c r="L565" s="1">
        <v>110564</v>
      </c>
      <c r="M565" s="1">
        <v>148342.68941666666</v>
      </c>
      <c r="N565" s="1">
        <v>0</v>
      </c>
      <c r="O565" s="7">
        <v>0.53246165051848993</v>
      </c>
      <c r="P565" s="4">
        <v>1.0539153772593934</v>
      </c>
      <c r="Q565" s="1">
        <f>Scenario[[#This Row],[Electricity GHG 
kg CO2e]]+(Scenario[[#This Row],[Non-Electric GHG 
kg CO2e]]*(1-Q$3))+((Scenario[[#This Row],[Non-Electric Vehicle Miles]]*Q$3)*Scenario[[#This Row],[Typical kWh per Vehicle Mile]]*(Scenario[[#This Row],[eGRID Subregion Electricity Emissions Rate 
kg CO2 per kWh]]))</f>
        <v>126768.30380026554</v>
      </c>
      <c r="R565" s="1">
        <f>((Scenario[[#This Row],[Electricity GHG 
kg CO2e]])*(1-R$3))+(Scenario[[#This Row],[Non-Electric GHG 
kg CO2e]]*(1-Q$3))+(((Scenario[[#This Row],[Non-Electric Vehicle Miles]]*Q$3)*Scenario[[#This Row],[Typical kWh per Vehicle Mile]]*(Scenario[[#This Row],[eGRID Subregion Electricity Emissions Rate 
kg CO2 per kWh]]))*(1-R$3))</f>
        <v>122890.48211582415</v>
      </c>
      <c r="S5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131369.6074089288</v>
      </c>
      <c r="T565" s="1">
        <f>Scenario[[#This Row],[Transportation Efficiency Emissions Savings 
kg CO2e]]*(1+S$3)</f>
        <v>50665.936599517241</v>
      </c>
      <c r="U565" s="1">
        <f>Scenario[[#This Row],[Land Use Efficiency Emissions Savings 
kg CO2e]]*(1+S$3)</f>
        <v>259251.32159112772</v>
      </c>
    </row>
    <row r="566" spans="1:21" x14ac:dyDescent="0.25">
      <c r="A566" t="s">
        <v>1020</v>
      </c>
      <c r="B566" t="s">
        <v>134</v>
      </c>
      <c r="C566" t="s">
        <v>210</v>
      </c>
      <c r="D566" t="s">
        <v>38</v>
      </c>
      <c r="E566" s="1">
        <v>685363.70637550007</v>
      </c>
      <c r="F566" s="1">
        <v>156039.63322787679</v>
      </c>
      <c r="G566" s="1">
        <v>798435.47460064804</v>
      </c>
      <c r="H566" s="1">
        <v>932436.22</v>
      </c>
      <c r="I566" s="1">
        <v>22</v>
      </c>
      <c r="J566" s="2">
        <v>0.16249770744926501</v>
      </c>
      <c r="K566" s="1">
        <v>237675</v>
      </c>
      <c r="L566" s="1">
        <v>237675</v>
      </c>
      <c r="M566" s="1">
        <v>685363.70637550007</v>
      </c>
      <c r="N566" s="1">
        <v>0</v>
      </c>
      <c r="O566" s="7">
        <v>0.53246165051848993</v>
      </c>
      <c r="P566" s="4">
        <v>2.3391780324537761</v>
      </c>
      <c r="Q566" s="1">
        <f>Scenario[[#This Row],[Electricity GHG 
kg CO2e]]+(Scenario[[#This Row],[Non-Electric GHG 
kg CO2e]]*(1-Q$3))+((Scenario[[#This Row],[Non-Electric Vehicle Miles]]*Q$3)*Scenario[[#This Row],[Typical kWh per Vehicle Mile]]*(Scenario[[#This Row],[eGRID Subregion Electricity Emissions Rate 
kg CO2 per kWh]]))</f>
        <v>588030.17553370609</v>
      </c>
      <c r="R566" s="1">
        <f>((Scenario[[#This Row],[Electricity GHG 
kg CO2e]])*(1-R$3))+(Scenario[[#This Row],[Non-Electric GHG 
kg CO2e]]*(1-Q$3))+(((Scenario[[#This Row],[Non-Electric Vehicle Miles]]*Q$3)*Scenario[[#This Row],[Typical kWh per Vehicle Mile]]*(Scenario[[#This Row],[eGRID Subregion Electricity Emissions Rate 
kg CO2 per kWh]]))*(1-R$3))</f>
        <v>569528.32659568579</v>
      </c>
      <c r="S5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620308.98008869158</v>
      </c>
      <c r="T566" s="1">
        <f>Scenario[[#This Row],[Transportation Efficiency Emissions Savings 
kg CO2e]]*(1+S$3)</f>
        <v>195049.54153484601</v>
      </c>
      <c r="U566" s="1">
        <f>Scenario[[#This Row],[Land Use Efficiency Emissions Savings 
kg CO2e]]*(1+S$3)</f>
        <v>998044.34325081005</v>
      </c>
    </row>
    <row r="567" spans="1:21" x14ac:dyDescent="0.25">
      <c r="A567" t="s">
        <v>1111</v>
      </c>
      <c r="B567" t="s">
        <v>1112</v>
      </c>
      <c r="C567" t="s">
        <v>210</v>
      </c>
      <c r="D567" t="s">
        <v>1730</v>
      </c>
      <c r="E567" s="1">
        <v>41314.511032499999</v>
      </c>
      <c r="F567" s="1">
        <v>18435.666075481349</v>
      </c>
      <c r="G567" s="1">
        <v>91717.434290361081</v>
      </c>
      <c r="H567" s="1">
        <v>110164.85</v>
      </c>
      <c r="I567" s="1">
        <v>12</v>
      </c>
      <c r="J567" s="2">
        <v>0.45746482791841075</v>
      </c>
      <c r="K567" s="1">
        <v>30789</v>
      </c>
      <c r="L567" s="1">
        <v>30789</v>
      </c>
      <c r="M567" s="1">
        <v>41314.511032499999</v>
      </c>
      <c r="N567" s="1">
        <v>0</v>
      </c>
      <c r="O567" s="7">
        <v>0.53246165051848993</v>
      </c>
      <c r="P567" s="4">
        <v>1.0539153772593934</v>
      </c>
      <c r="Q567" s="1">
        <f>Scenario[[#This Row],[Electricity GHG 
kg CO2e]]+(Scenario[[#This Row],[Non-Electric GHG 
kg CO2e]]*(1-Q$3))+((Scenario[[#This Row],[Non-Electric Vehicle Miles]]*Q$3)*Scenario[[#This Row],[Typical kWh per Vehicle Mile]]*(Scenario[[#This Row],[eGRID Subregion Electricity Emissions Rate 
kg CO2 per kWh]]))</f>
        <v>35305.345372065596</v>
      </c>
      <c r="R567" s="1">
        <f>((Scenario[[#This Row],[Electricity GHG 
kg CO2e]])*(1-R$3))+(Scenario[[#This Row],[Non-Electric GHG 
kg CO2e]]*(1-Q$3))+(((Scenario[[#This Row],[Non-Electric Vehicle Miles]]*Q$3)*Scenario[[#This Row],[Typical kWh per Vehicle Mile]]*(Scenario[[#This Row],[eGRID Subregion Electricity Emissions Rate 
kg CO2 per kWh]]))*(1-R$3))</f>
        <v>34225.479847642942</v>
      </c>
      <c r="S5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39328.012209841574</v>
      </c>
      <c r="T567" s="1">
        <f>Scenario[[#This Row],[Transportation Efficiency Emissions Savings 
kg CO2e]]*(1+S$3)</f>
        <v>23044.582594351687</v>
      </c>
      <c r="U567" s="1">
        <f>Scenario[[#This Row],[Land Use Efficiency Emissions Savings 
kg CO2e]]*(1+S$3)</f>
        <v>114646.79286295135</v>
      </c>
    </row>
    <row r="568" spans="1:21" x14ac:dyDescent="0.25">
      <c r="A568" t="s">
        <v>1111</v>
      </c>
      <c r="B568" t="s">
        <v>1112</v>
      </c>
      <c r="C568" t="s">
        <v>210</v>
      </c>
      <c r="D568" t="s">
        <v>38</v>
      </c>
      <c r="E568" s="1">
        <v>367594.57891880005</v>
      </c>
      <c r="F568" s="1">
        <v>78808.545903909893</v>
      </c>
      <c r="G568" s="1">
        <v>392072.49691259314</v>
      </c>
      <c r="H568" s="1">
        <v>470931.27</v>
      </c>
      <c r="I568" s="1">
        <v>32</v>
      </c>
      <c r="J568" s="2">
        <v>0.12099881758423364</v>
      </c>
      <c r="K568" s="1">
        <v>127478</v>
      </c>
      <c r="L568" s="1">
        <v>127478</v>
      </c>
      <c r="M568" s="1">
        <v>367594.57891880005</v>
      </c>
      <c r="N568" s="1">
        <v>0</v>
      </c>
      <c r="O568" s="7">
        <v>0.53246165051848993</v>
      </c>
      <c r="P568" s="4">
        <v>2.3391780324537761</v>
      </c>
      <c r="Q568" s="1">
        <f>Scenario[[#This Row],[Electricity GHG 
kg CO2e]]+(Scenario[[#This Row],[Non-Electric GHG 
kg CO2e]]*(1-Q$3))+((Scenario[[#This Row],[Non-Electric Vehicle Miles]]*Q$3)*Scenario[[#This Row],[Typical kWh per Vehicle Mile]]*(Scenario[[#This Row],[eGRID Subregion Electricity Emissions Rate 
kg CO2 per kWh]]))</f>
        <v>315390.11656286166</v>
      </c>
      <c r="R568" s="1">
        <f>((Scenario[[#This Row],[Electricity GHG 
kg CO2e]])*(1-R$3))+(Scenario[[#This Row],[Non-Electric GHG 
kg CO2e]]*(1-Q$3))+(((Scenario[[#This Row],[Non-Electric Vehicle Miles]]*Q$3)*Scenario[[#This Row],[Typical kWh per Vehicle Mile]]*(Scenario[[#This Row],[eGRID Subregion Electricity Emissions Rate 
kg CO2 per kWh]]))*(1-R$3))</f>
        <v>305466.57096942124</v>
      </c>
      <c r="S5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323098.75066527742</v>
      </c>
      <c r="T568" s="1">
        <f>Scenario[[#This Row],[Transportation Efficiency Emissions Savings 
kg CO2e]]*(1+S$3)</f>
        <v>98510.682379887367</v>
      </c>
      <c r="U568" s="1">
        <f>Scenario[[#This Row],[Land Use Efficiency Emissions Savings 
kg CO2e]]*(1+S$3)</f>
        <v>490090.62114074139</v>
      </c>
    </row>
    <row r="569" spans="1:21" x14ac:dyDescent="0.25">
      <c r="A569" t="s">
        <v>1077</v>
      </c>
      <c r="B569" t="s">
        <v>1078</v>
      </c>
      <c r="C569" t="s">
        <v>210</v>
      </c>
      <c r="D569" t="s">
        <v>1730</v>
      </c>
      <c r="E569" s="1">
        <v>710505.5784631666</v>
      </c>
      <c r="F569" s="1">
        <v>54280.404759259698</v>
      </c>
      <c r="G569" s="1">
        <v>281413.82431976567</v>
      </c>
      <c r="H569" s="1">
        <v>324360</v>
      </c>
      <c r="I569" s="1">
        <v>11.6875</v>
      </c>
      <c r="J569" s="2">
        <v>7.0632543953881535E-2</v>
      </c>
      <c r="K569" s="1">
        <v>433545</v>
      </c>
      <c r="L569" s="1">
        <v>433545</v>
      </c>
      <c r="M569" s="1">
        <v>710505.5784631666</v>
      </c>
      <c r="N569" s="1">
        <v>0</v>
      </c>
      <c r="O569" s="7">
        <v>0.53246165051848993</v>
      </c>
      <c r="P569" s="4">
        <v>1.0539153772593934</v>
      </c>
      <c r="Q569" s="1">
        <f>Scenario[[#This Row],[Electricity GHG 
kg CO2e]]+(Scenario[[#This Row],[Non-Electric GHG 
kg CO2e]]*(1-Q$3))+((Scenario[[#This Row],[Non-Electric Vehicle Miles]]*Q$3)*Scenario[[#This Row],[Typical kWh per Vehicle Mile]]*(Scenario[[#This Row],[eGRID Subregion Electricity Emissions Rate 
kg CO2 per kWh]]))</f>
        <v>593702.24387346453</v>
      </c>
      <c r="R569" s="1">
        <f>((Scenario[[#This Row],[Electricity GHG 
kg CO2e]])*(1-R$3))+(Scenario[[#This Row],[Non-Electric GHG 
kg CO2e]]*(1-Q$3))+(((Scenario[[#This Row],[Non-Electric Vehicle Miles]]*Q$3)*Scenario[[#This Row],[Typical kWh per Vehicle Mile]]*(Scenario[[#This Row],[eGRID Subregion Electricity Emissions Rate 
kg CO2 per kWh]]))*(1-R$3))</f>
        <v>578496.47886694211</v>
      </c>
      <c r="S5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597012.26731592347</v>
      </c>
      <c r="T569" s="1">
        <f>Scenario[[#This Row],[Transportation Efficiency Emissions Savings 
kg CO2e]]*(1+S$3)</f>
        <v>67850.505949074621</v>
      </c>
      <c r="U569" s="1">
        <f>Scenario[[#This Row],[Land Use Efficiency Emissions Savings 
kg CO2e]]*(1+S$3)</f>
        <v>351767.28039970709</v>
      </c>
    </row>
    <row r="570" spans="1:21" x14ac:dyDescent="0.25">
      <c r="A570" t="s">
        <v>1077</v>
      </c>
      <c r="B570" t="s">
        <v>1078</v>
      </c>
      <c r="C570" t="s">
        <v>210</v>
      </c>
      <c r="D570" t="s">
        <v>38</v>
      </c>
      <c r="E570" s="1">
        <v>376990.8441476</v>
      </c>
      <c r="F570" s="1">
        <v>271768.17722339567</v>
      </c>
      <c r="G570" s="1">
        <v>1408967.4242490062</v>
      </c>
      <c r="H570" s="1">
        <v>1623988</v>
      </c>
      <c r="I570" s="1">
        <v>30.571428571428573</v>
      </c>
      <c r="J570" s="2">
        <v>0.35014437093795026</v>
      </c>
      <c r="K570" s="1">
        <v>161484</v>
      </c>
      <c r="L570" s="1">
        <v>161484</v>
      </c>
      <c r="M570" s="1">
        <v>376990.8441476</v>
      </c>
      <c r="N570" s="1">
        <v>0</v>
      </c>
      <c r="O570" s="7">
        <v>0.53246165051848993</v>
      </c>
      <c r="P570" s="4">
        <v>2.3391780324537761</v>
      </c>
      <c r="Q570" s="1">
        <f>Scenario[[#This Row],[Electricity GHG 
kg CO2e]]+(Scenario[[#This Row],[Non-Electric GHG 
kg CO2e]]*(1-Q$3))+((Scenario[[#This Row],[Non-Electric Vehicle Miles]]*Q$3)*Scenario[[#This Row],[Typical kWh per Vehicle Mile]]*(Scenario[[#This Row],[eGRID Subregion Electricity Emissions Rate 
kg CO2 per kWh]]))</f>
        <v>333026.12583449954</v>
      </c>
      <c r="R570" s="1">
        <f>((Scenario[[#This Row],[Electricity GHG 
kg CO2e]])*(1-R$3))+(Scenario[[#This Row],[Non-Electric GHG 
kg CO2e]]*(1-Q$3))+(((Scenario[[#This Row],[Non-Electric Vehicle Miles]]*Q$3)*Scenario[[#This Row],[Typical kWh per Vehicle Mile]]*(Scenario[[#This Row],[eGRID Subregion Electricity Emissions Rate 
kg CO2 per kWh]]))*(1-R$3))</f>
        <v>320455.37765354966</v>
      </c>
      <c r="S5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373163.20957604662</v>
      </c>
      <c r="T570" s="1">
        <f>Scenario[[#This Row],[Transportation Efficiency Emissions Savings 
kg CO2e]]*(1+S$3)</f>
        <v>339710.22152924456</v>
      </c>
      <c r="U570" s="1">
        <f>Scenario[[#This Row],[Land Use Efficiency Emissions Savings 
kg CO2e]]*(1+S$3)</f>
        <v>1761209.2803112578</v>
      </c>
    </row>
    <row r="571" spans="1:21" x14ac:dyDescent="0.25">
      <c r="A571" t="s">
        <v>1547</v>
      </c>
      <c r="B571" t="s">
        <v>1548</v>
      </c>
      <c r="C571" t="s">
        <v>210</v>
      </c>
      <c r="D571" t="s">
        <v>1730</v>
      </c>
      <c r="E571" s="1">
        <v>206284.11408570001</v>
      </c>
      <c r="F571" s="1">
        <v>122182.67255318598</v>
      </c>
      <c r="G571" s="1">
        <v>616737.71736237826</v>
      </c>
      <c r="H571" s="1">
        <v>730119.31</v>
      </c>
      <c r="I571" s="1">
        <v>13.285714285714286</v>
      </c>
      <c r="J571" s="2">
        <v>0.43855762061560166</v>
      </c>
      <c r="K571" s="1">
        <v>126385</v>
      </c>
      <c r="L571" s="1">
        <v>126385</v>
      </c>
      <c r="M571" s="1">
        <v>206284.11408570001</v>
      </c>
      <c r="N571" s="1">
        <v>0</v>
      </c>
      <c r="O571" s="7">
        <v>0.53246165051848993</v>
      </c>
      <c r="P571" s="4">
        <v>1.0539153772593934</v>
      </c>
      <c r="Q571" s="1">
        <f>Scenario[[#This Row],[Electricity GHG 
kg CO2e]]+(Scenario[[#This Row],[Non-Electric GHG 
kg CO2e]]*(1-Q$3))+((Scenario[[#This Row],[Non-Electric Vehicle Miles]]*Q$3)*Scenario[[#This Row],[Typical kWh per Vehicle Mile]]*(Scenario[[#This Row],[eGRID Subregion Electricity Emissions Rate 
kg CO2 per kWh]]))</f>
        <v>172443.93805109258</v>
      </c>
      <c r="R571" s="1">
        <f>((Scenario[[#This Row],[Electricity GHG 
kg CO2e]])*(1-R$3))+(Scenario[[#This Row],[Non-Electric GHG 
kg CO2e]]*(1-Q$3))+(((Scenario[[#This Row],[Non-Electric Vehicle Miles]]*Q$3)*Scenario[[#This Row],[Typical kWh per Vehicle Mile]]*(Scenario[[#This Row],[eGRID Subregion Electricity Emissions Rate 
kg CO2 per kWh]]))*(1-R$3))</f>
        <v>168011.22492938818</v>
      </c>
      <c r="S5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204538.87182007157</v>
      </c>
      <c r="T571" s="1">
        <f>Scenario[[#This Row],[Transportation Efficiency Emissions Savings 
kg CO2e]]*(1+S$3)</f>
        <v>152728.34069148247</v>
      </c>
      <c r="U571" s="1">
        <f>Scenario[[#This Row],[Land Use Efficiency Emissions Savings 
kg CO2e]]*(1+S$3)</f>
        <v>770922.14670297282</v>
      </c>
    </row>
    <row r="572" spans="1:21" x14ac:dyDescent="0.25">
      <c r="A572" t="s">
        <v>1529</v>
      </c>
      <c r="B572" t="s">
        <v>1530</v>
      </c>
      <c r="C572" t="s">
        <v>210</v>
      </c>
      <c r="D572" t="s">
        <v>1730</v>
      </c>
      <c r="E572" s="1">
        <v>1082500.6109080999</v>
      </c>
      <c r="F572" s="1">
        <v>128728.08342798229</v>
      </c>
      <c r="G572" s="1">
        <v>650284.74222850183</v>
      </c>
      <c r="H572" s="1">
        <v>769232.31</v>
      </c>
      <c r="I572" s="1">
        <v>29.083333333333332</v>
      </c>
      <c r="J572" s="2">
        <v>7.1287739727334473E-2</v>
      </c>
      <c r="K572" s="1">
        <v>375401</v>
      </c>
      <c r="L572" s="1">
        <v>375401</v>
      </c>
      <c r="M572" s="1">
        <v>1082500.6109080999</v>
      </c>
      <c r="N572" s="1">
        <v>0</v>
      </c>
      <c r="O572" s="7">
        <v>0.53246165051848993</v>
      </c>
      <c r="P572" s="4">
        <v>1.0539153772593934</v>
      </c>
      <c r="Q572" s="1">
        <f>Scenario[[#This Row],[Electricity GHG 
kg CO2e]]+(Scenario[[#This Row],[Non-Electric GHG 
kg CO2e]]*(1-Q$3))+((Scenario[[#This Row],[Non-Electric Vehicle Miles]]*Q$3)*Scenario[[#This Row],[Typical kWh per Vehicle Mile]]*(Scenario[[#This Row],[eGRID Subregion Electricity Emissions Rate 
kg CO2 per kWh]]))</f>
        <v>864541.3580458042</v>
      </c>
      <c r="R572" s="1">
        <f>((Scenario[[#This Row],[Electricity GHG 
kg CO2e]])*(1-R$3))+(Scenario[[#This Row],[Non-Electric GHG 
kg CO2e]]*(1-Q$3))+(((Scenario[[#This Row],[Non-Electric Vehicle Miles]]*Q$3)*Scenario[[#This Row],[Typical kWh per Vehicle Mile]]*(Scenario[[#This Row],[eGRID Subregion Electricity Emissions Rate 
kg CO2 per kWh]]))*(1-R$3))</f>
        <v>851374.88307962182</v>
      </c>
      <c r="S5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881367.11250012787</v>
      </c>
      <c r="T572" s="1">
        <f>Scenario[[#This Row],[Transportation Efficiency Emissions Savings 
kg CO2e]]*(1+S$3)</f>
        <v>160910.10428497786</v>
      </c>
      <c r="U572" s="1">
        <f>Scenario[[#This Row],[Land Use Efficiency Emissions Savings 
kg CO2e]]*(1+S$3)</f>
        <v>812855.92778562731</v>
      </c>
    </row>
    <row r="573" spans="1:21" x14ac:dyDescent="0.25">
      <c r="A573" t="s">
        <v>1298</v>
      </c>
      <c r="B573" t="s">
        <v>1299</v>
      </c>
      <c r="C573" t="s">
        <v>210</v>
      </c>
      <c r="D573" t="s">
        <v>1730</v>
      </c>
      <c r="E573" s="1">
        <v>162298.07506399998</v>
      </c>
      <c r="F573" s="1">
        <v>14017.584857117492</v>
      </c>
      <c r="G573" s="1">
        <v>70240.149781949614</v>
      </c>
      <c r="H573" s="1">
        <v>83764</v>
      </c>
      <c r="I573" s="1">
        <v>20.75</v>
      </c>
      <c r="J573" s="2">
        <v>9.9669628095117119E-2</v>
      </c>
      <c r="K573" s="1">
        <v>514840</v>
      </c>
      <c r="L573" s="1">
        <v>514840</v>
      </c>
      <c r="M573" s="1">
        <v>162298.07506399998</v>
      </c>
      <c r="N573" s="1">
        <v>0</v>
      </c>
      <c r="O573" s="7">
        <v>0.53246165051848993</v>
      </c>
      <c r="P573" s="4">
        <v>1.0539153772593934</v>
      </c>
      <c r="Q573" s="1">
        <f>Scenario[[#This Row],[Electricity GHG 
kg CO2e]]+(Scenario[[#This Row],[Non-Electric GHG 
kg CO2e]]*(1-Q$3))+((Scenario[[#This Row],[Non-Electric Vehicle Miles]]*Q$3)*Scenario[[#This Row],[Typical kWh per Vehicle Mile]]*(Scenario[[#This Row],[eGRID Subregion Electricity Emissions Rate 
kg CO2 per kWh]]))</f>
        <v>193951.68538225172</v>
      </c>
      <c r="R573" s="1">
        <f>((Scenario[[#This Row],[Electricity GHG 
kg CO2e]])*(1-R$3))+(Scenario[[#This Row],[Non-Electric GHG 
kg CO2e]]*(1-Q$3))+(((Scenario[[#This Row],[Non-Electric Vehicle Miles]]*Q$3)*Scenario[[#This Row],[Typical kWh per Vehicle Mile]]*(Scenario[[#This Row],[eGRID Subregion Electricity Emissions Rate 
kg CO2 per kWh]]))*(1-R$3))</f>
        <v>175894.65311118879</v>
      </c>
      <c r="S5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176584.24106707756</v>
      </c>
      <c r="T573" s="1">
        <f>Scenario[[#This Row],[Transportation Efficiency Emissions Savings 
kg CO2e]]*(1+S$3)</f>
        <v>17521.981071396865</v>
      </c>
      <c r="U573" s="1">
        <f>Scenario[[#This Row],[Land Use Efficiency Emissions Savings 
kg CO2e]]*(1+S$3)</f>
        <v>87800.187227437011</v>
      </c>
    </row>
    <row r="574" spans="1:21" x14ac:dyDescent="0.25">
      <c r="A574" t="s">
        <v>2019</v>
      </c>
      <c r="B574" t="s">
        <v>1299</v>
      </c>
      <c r="C574" t="s">
        <v>210</v>
      </c>
      <c r="D574" t="s">
        <v>38</v>
      </c>
      <c r="E574" s="1">
        <v>704319.16358639998</v>
      </c>
      <c r="F574" s="1">
        <v>71502.836180517581</v>
      </c>
      <c r="G574" s="1">
        <v>358290.67377492145</v>
      </c>
      <c r="H574" s="1">
        <v>427275</v>
      </c>
      <c r="I574" s="1">
        <v>35</v>
      </c>
      <c r="J574" s="2" t="s">
        <v>552</v>
      </c>
      <c r="K574" s="96">
        <v>426235</v>
      </c>
      <c r="L574" s="96">
        <v>426235</v>
      </c>
      <c r="M574" s="1">
        <v>704319.16358639998</v>
      </c>
      <c r="N574" s="1">
        <v>0</v>
      </c>
      <c r="O574" s="7">
        <v>0.53246165051848993</v>
      </c>
      <c r="P574" s="4">
        <v>2.3391780324537761</v>
      </c>
      <c r="Q574" s="1">
        <f>Scenario[[#This Row],[Electricity GHG 
kg CO2e]]+(Scenario[[#This Row],[Non-Electric GHG 
kg CO2e]]*(1-Q$3))+((Scenario[[#This Row],[Non-Electric Vehicle Miles]]*Q$3)*Scenario[[#This Row],[Typical kWh per Vehicle Mile]]*(Scenario[[#This Row],[eGRID Subregion Electricity Emissions Rate 
kg CO2 per kWh]]))</f>
        <v>660960.70361811924</v>
      </c>
      <c r="R574" s="1">
        <f>((Scenario[[#This Row],[Electricity GHG 
kg CO2e]])*(1-R$3))+(Scenario[[#This Row],[Non-Electric GHG 
kg CO2e]]*(1-Q$3))+(((Scenario[[#This Row],[Non-Electric Vehicle Miles]]*Q$3)*Scenario[[#This Row],[Typical kWh per Vehicle Mile]]*(Scenario[[#This Row],[eGRID Subregion Electricity Emissions Rate 
kg CO2 per kWh]]))*(1-R$3))</f>
        <v>627780.37088603934</v>
      </c>
      <c r="S5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636770.54424682225</v>
      </c>
      <c r="T574" s="1">
        <f>Scenario[[#This Row],[Transportation Efficiency Emissions Savings 
kg CO2e]]*(1+S$3)</f>
        <v>89378.545225646973</v>
      </c>
      <c r="U574" s="1">
        <f>Scenario[[#This Row],[Land Use Efficiency Emissions Savings 
kg CO2e]]*(1+S$3)</f>
        <v>447863.34221865179</v>
      </c>
    </row>
    <row r="575" spans="1:21" x14ac:dyDescent="0.25">
      <c r="A575" t="s">
        <v>1115</v>
      </c>
      <c r="B575" t="s">
        <v>1116</v>
      </c>
      <c r="C575" t="s">
        <v>210</v>
      </c>
      <c r="D575" t="s">
        <v>38</v>
      </c>
      <c r="E575" s="1">
        <v>357490.27277159999</v>
      </c>
      <c r="F575" s="1">
        <v>116817.37517800112</v>
      </c>
      <c r="G575" s="1">
        <v>581176.83467415709</v>
      </c>
      <c r="H575" s="1">
        <v>698058.23999999999</v>
      </c>
      <c r="I575" s="1">
        <v>53</v>
      </c>
      <c r="J575" s="2">
        <v>4.263216900424753E-2</v>
      </c>
      <c r="K575" s="1">
        <v>123972</v>
      </c>
      <c r="L575" s="1">
        <v>123972</v>
      </c>
      <c r="M575" s="1">
        <v>357490.27277159999</v>
      </c>
      <c r="N575" s="1">
        <v>0</v>
      </c>
      <c r="O575" s="7">
        <v>0.53246165051848993</v>
      </c>
      <c r="P575" s="4">
        <v>2.3391780324537761</v>
      </c>
      <c r="Q575" s="1">
        <f>Scenario[[#This Row],[Electricity GHG 
kg CO2e]]+(Scenario[[#This Row],[Non-Electric GHG 
kg CO2e]]*(1-Q$3))+((Scenario[[#This Row],[Non-Electric Vehicle Miles]]*Q$3)*Scenario[[#This Row],[Typical kWh per Vehicle Mile]]*(Scenario[[#This Row],[eGRID Subregion Electricity Emissions Rate 
kg CO2 per kWh]]))</f>
        <v>306720.18639705278</v>
      </c>
      <c r="R575" s="1">
        <f>((Scenario[[#This Row],[Electricity GHG 
kg CO2e]])*(1-R$3))+(Scenario[[#This Row],[Non-Electric GHG 
kg CO2e]]*(1-Q$3))+(((Scenario[[#This Row],[Non-Electric Vehicle Miles]]*Q$3)*Scenario[[#This Row],[Typical kWh per Vehicle Mile]]*(Scenario[[#This Row],[eGRID Subregion Electricity Emissions Rate 
kg CO2 per kWh]]))*(1-R$3))</f>
        <v>297069.56594246457</v>
      </c>
      <c r="S5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312850.05094237637</v>
      </c>
      <c r="T575" s="1">
        <f>Scenario[[#This Row],[Transportation Efficiency Emissions Savings 
kg CO2e]]*(1+S$3)</f>
        <v>146021.7189725014</v>
      </c>
      <c r="U575" s="1">
        <f>Scenario[[#This Row],[Land Use Efficiency Emissions Savings 
kg CO2e]]*(1+S$3)</f>
        <v>726471.04334269639</v>
      </c>
    </row>
    <row r="576" spans="1:21" x14ac:dyDescent="0.25">
      <c r="A576" t="s">
        <v>2060</v>
      </c>
      <c r="B576" t="s">
        <v>1116</v>
      </c>
      <c r="C576" t="s">
        <v>210</v>
      </c>
      <c r="D576" t="s">
        <v>1730</v>
      </c>
      <c r="E576" s="1">
        <v>276740.04281166662</v>
      </c>
      <c r="F576" s="1">
        <v>0</v>
      </c>
      <c r="G576" s="1">
        <v>0</v>
      </c>
      <c r="H576" s="1">
        <f>Scenario[[#This Row],[Average Seating Capacity]]*Scenario[[#This Row],[Total Transit Vehicle Miles]]*0.21</f>
        <v>635274.6399999999</v>
      </c>
      <c r="I576" s="1">
        <v>14.666666666666666</v>
      </c>
      <c r="J576" s="2" t="s">
        <v>552</v>
      </c>
      <c r="K576" s="1">
        <v>206258</v>
      </c>
      <c r="L576" s="1">
        <v>206258</v>
      </c>
      <c r="M576" s="1">
        <v>276740.04281166662</v>
      </c>
      <c r="N576" s="1">
        <v>0</v>
      </c>
      <c r="O576" s="7">
        <v>0.53246165051848993</v>
      </c>
      <c r="P576" s="4">
        <v>1.0539153772593934</v>
      </c>
      <c r="Q576" s="1">
        <f>Scenario[[#This Row],[Electricity GHG 
kg CO2e]]+(Scenario[[#This Row],[Non-Electric GHG 
kg CO2e]]*(1-Q$3))+((Scenario[[#This Row],[Non-Electric Vehicle Miles]]*Q$3)*Scenario[[#This Row],[Typical kWh per Vehicle Mile]]*(Scenario[[#This Row],[eGRID Subregion Electricity Emissions Rate 
kg CO2 per kWh]]))</f>
        <v>236491.45788891389</v>
      </c>
      <c r="R576" s="1">
        <f>((Scenario[[#This Row],[Electricity GHG 
kg CO2e]])*(1-R$3))+(Scenario[[#This Row],[Non-Electric GHG 
kg CO2e]]*(1-Q$3))+(((Scenario[[#This Row],[Non-Electric Vehicle Miles]]*Q$3)*Scenario[[#This Row],[Typical kWh per Vehicle Mile]]*(Scenario[[#This Row],[eGRID Subregion Electricity Emissions Rate 
kg CO2 per kWh]]))*(1-R$3))</f>
        <v>229257.3514438729</v>
      </c>
      <c r="S5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253329.37334547954</v>
      </c>
      <c r="T576" s="1">
        <f>Scenario[[#This Row],[Transportation Efficiency Emissions Savings 
kg CO2e]]*(1+S$3)</f>
        <v>0</v>
      </c>
      <c r="U576" s="1">
        <f>Scenario[[#This Row],[Land Use Efficiency Emissions Savings 
kg CO2e]]*(1+S$3)</f>
        <v>0</v>
      </c>
    </row>
    <row r="577" spans="1:21" x14ac:dyDescent="0.25">
      <c r="A577" t="s">
        <v>555</v>
      </c>
      <c r="B577" t="s">
        <v>556</v>
      </c>
      <c r="C577" t="s">
        <v>210</v>
      </c>
      <c r="D577" t="s">
        <v>1730</v>
      </c>
      <c r="E577" s="1">
        <v>217371.37459600001</v>
      </c>
      <c r="F577" s="1">
        <v>106625.11633239793</v>
      </c>
      <c r="G577" s="1">
        <v>543460.40139742708</v>
      </c>
      <c r="H577" s="1">
        <v>637153</v>
      </c>
      <c r="I577" s="1">
        <v>12.538461538461538</v>
      </c>
      <c r="J577" s="2">
        <v>0.12846795103458405</v>
      </c>
      <c r="K577" s="1">
        <v>707478</v>
      </c>
      <c r="L577" s="1">
        <v>707478</v>
      </c>
      <c r="M577" s="1">
        <v>217371.37459600001</v>
      </c>
      <c r="N577" s="1">
        <v>0</v>
      </c>
      <c r="O577" s="7">
        <v>0.53246165051848993</v>
      </c>
      <c r="P577" s="4">
        <v>1.0539153772593934</v>
      </c>
      <c r="Q577" s="1">
        <f>Scenario[[#This Row],[Electricity GHG 
kg CO2e]]+(Scenario[[#This Row],[Non-Electric GHG 
kg CO2e]]*(1-Q$3))+((Scenario[[#This Row],[Non-Electric Vehicle Miles]]*Q$3)*Scenario[[#This Row],[Typical kWh per Vehicle Mile]]*(Scenario[[#This Row],[eGRID Subregion Electricity Emissions Rate 
kg CO2 per kWh]]))</f>
        <v>262282.30359144928</v>
      </c>
      <c r="R577" s="1">
        <f>((Scenario[[#This Row],[Electricity GHG 
kg CO2e]])*(1-R$3))+(Scenario[[#This Row],[Non-Electric GHG 
kg CO2e]]*(1-Q$3))+(((Scenario[[#This Row],[Non-Electric Vehicle Miles]]*Q$3)*Scenario[[#This Row],[Typical kWh per Vehicle Mile]]*(Scenario[[#This Row],[eGRID Subregion Electricity Emissions Rate 
kg CO2 per kWh]]))*(1-R$3))</f>
        <v>237468.86043033696</v>
      </c>
      <c r="S5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245997.17504309432</v>
      </c>
      <c r="T577" s="1">
        <f>Scenario[[#This Row],[Transportation Efficiency Emissions Savings 
kg CO2e]]*(1+S$3)</f>
        <v>133281.39541549742</v>
      </c>
      <c r="U577" s="1">
        <f>Scenario[[#This Row],[Land Use Efficiency Emissions Savings 
kg CO2e]]*(1+S$3)</f>
        <v>679325.50174678385</v>
      </c>
    </row>
    <row r="578" spans="1:21" x14ac:dyDescent="0.25">
      <c r="A578" t="s">
        <v>555</v>
      </c>
      <c r="B578" t="s">
        <v>556</v>
      </c>
      <c r="C578" t="s">
        <v>210</v>
      </c>
      <c r="D578" t="s">
        <v>38</v>
      </c>
      <c r="E578" s="1">
        <v>1071322.0898620002</v>
      </c>
      <c r="F578" s="1">
        <v>859772.42621405667</v>
      </c>
      <c r="G578" s="1">
        <v>4382197.0276130587</v>
      </c>
      <c r="H578" s="1">
        <v>5137688</v>
      </c>
      <c r="I578" s="1">
        <v>36.484848484848484</v>
      </c>
      <c r="J578" s="2">
        <v>9.806466185386109E-2</v>
      </c>
      <c r="K578" s="1">
        <v>1324446</v>
      </c>
      <c r="L578" s="1">
        <v>1324446</v>
      </c>
      <c r="M578" s="1">
        <v>1071322.0898620002</v>
      </c>
      <c r="N578" s="1">
        <v>0</v>
      </c>
      <c r="O578" s="7">
        <v>0.53246165051848993</v>
      </c>
      <c r="P578" s="4">
        <v>2.3391780324537761</v>
      </c>
      <c r="Q578" s="1">
        <f>Scenario[[#This Row],[Electricity GHG 
kg CO2e]]+(Scenario[[#This Row],[Non-Electric GHG 
kg CO2e]]*(1-Q$3))+((Scenario[[#This Row],[Non-Electric Vehicle Miles]]*Q$3)*Scenario[[#This Row],[Typical kWh per Vehicle Mile]]*(Scenario[[#This Row],[eGRID Subregion Electricity Emissions Rate 
kg CO2 per kWh]]))</f>
        <v>1215898.4224475604</v>
      </c>
      <c r="R578" s="1">
        <f>((Scenario[[#This Row],[Electricity GHG 
kg CO2e]])*(1-R$3))+(Scenario[[#This Row],[Non-Electric GHG 
kg CO2e]]*(1-Q$3))+(((Scenario[[#This Row],[Non-Electric Vehicle Miles]]*Q$3)*Scenario[[#This Row],[Typical kWh per Vehicle Mile]]*(Scenario[[#This Row],[eGRID Subregion Electricity Emissions Rate 
kg CO2 per kWh]]))*(1-R$3))</f>
        <v>1112796.7086847953</v>
      </c>
      <c r="S5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1171953.7930052802</v>
      </c>
      <c r="T578" s="1">
        <f>Scenario[[#This Row],[Transportation Efficiency Emissions Savings 
kg CO2e]]*(1+S$3)</f>
        <v>1074715.5327675708</v>
      </c>
      <c r="U578" s="1">
        <f>Scenario[[#This Row],[Land Use Efficiency Emissions Savings 
kg CO2e]]*(1+S$3)</f>
        <v>5477746.2845163234</v>
      </c>
    </row>
    <row r="579" spans="1:21" x14ac:dyDescent="0.25">
      <c r="A579" t="s">
        <v>687</v>
      </c>
      <c r="B579" t="s">
        <v>688</v>
      </c>
      <c r="C579" t="s">
        <v>210</v>
      </c>
      <c r="D579" t="s">
        <v>1730</v>
      </c>
      <c r="E579" s="1">
        <v>312607.94444999995</v>
      </c>
      <c r="F579" s="1">
        <v>13725.900477121839</v>
      </c>
      <c r="G579" s="1">
        <v>68291.439191985264</v>
      </c>
      <c r="H579" s="1">
        <v>82021</v>
      </c>
      <c r="I579" s="1">
        <v>16</v>
      </c>
      <c r="J579" s="2">
        <v>5.6039972233154052E-2</v>
      </c>
      <c r="K579" s="1">
        <v>261468</v>
      </c>
      <c r="L579" s="1">
        <v>261468</v>
      </c>
      <c r="M579" s="1">
        <v>312607.94444999995</v>
      </c>
      <c r="N579" s="1">
        <v>0</v>
      </c>
      <c r="O579" s="7">
        <v>0.53246165051848993</v>
      </c>
      <c r="P579" s="4">
        <v>1.0539153772593934</v>
      </c>
      <c r="Q579" s="1">
        <f>Scenario[[#This Row],[Electricity GHG 
kg CO2e]]+(Scenario[[#This Row],[Non-Electric GHG 
kg CO2e]]*(1-Q$3))+((Scenario[[#This Row],[Non-Electric Vehicle Miles]]*Q$3)*Scenario[[#This Row],[Typical kWh per Vehicle Mile]]*(Scenario[[#This Row],[eGRID Subregion Electricity Emissions Rate 
kg CO2 per kWh]]))</f>
        <v>271137.92643516359</v>
      </c>
      <c r="R579" s="1">
        <f>((Scenario[[#This Row],[Electricity GHG 
kg CO2e]])*(1-R$3))+(Scenario[[#This Row],[Non-Electric GHG 
kg CO2e]]*(1-Q$3))+(((Scenario[[#This Row],[Non-Electric Vehicle Miles]]*Q$3)*Scenario[[#This Row],[Typical kWh per Vehicle Mile]]*(Scenario[[#This Row],[eGRID Subregion Electricity Emissions Rate 
kg CO2 per kWh]]))*(1-R$3))</f>
        <v>261967.43441074766</v>
      </c>
      <c r="S5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264535.4865884764</v>
      </c>
      <c r="T579" s="1">
        <f>Scenario[[#This Row],[Transportation Efficiency Emissions Savings 
kg CO2e]]*(1+S$3)</f>
        <v>17157.3755964023</v>
      </c>
      <c r="U579" s="1">
        <f>Scenario[[#This Row],[Land Use Efficiency Emissions Savings 
kg CO2e]]*(1+S$3)</f>
        <v>85364.298989981588</v>
      </c>
    </row>
    <row r="580" spans="1:21" x14ac:dyDescent="0.25">
      <c r="A580" t="s">
        <v>687</v>
      </c>
      <c r="B580" t="s">
        <v>688</v>
      </c>
      <c r="C580" t="s">
        <v>210</v>
      </c>
      <c r="D580" t="s">
        <v>38</v>
      </c>
      <c r="E580" s="1">
        <v>2508208.9409436001</v>
      </c>
      <c r="F580" s="1">
        <v>164840.66635591339</v>
      </c>
      <c r="G580" s="1">
        <v>820143.3750430115</v>
      </c>
      <c r="H580" s="1">
        <v>985028</v>
      </c>
      <c r="I580" s="1">
        <v>33.049999999999997</v>
      </c>
      <c r="J580" s="2">
        <v>3.2529461223524979E-2</v>
      </c>
      <c r="K580" s="1">
        <v>916222</v>
      </c>
      <c r="L580" s="1">
        <v>916222</v>
      </c>
      <c r="M580" s="1">
        <v>2508208.9409436001</v>
      </c>
      <c r="N580" s="1">
        <v>0</v>
      </c>
      <c r="O580" s="7">
        <v>0.53246165051848993</v>
      </c>
      <c r="P580" s="4">
        <v>2.3391780324537761</v>
      </c>
      <c r="Q580" s="1">
        <f>Scenario[[#This Row],[Electricity GHG 
kg CO2e]]+(Scenario[[#This Row],[Non-Electric GHG 
kg CO2e]]*(1-Q$3))+((Scenario[[#This Row],[Non-Electric Vehicle Miles]]*Q$3)*Scenario[[#This Row],[Typical kWh per Vehicle Mile]]*(Scenario[[#This Row],[eGRID Subregion Electricity Emissions Rate 
kg CO2 per kWh]]))</f>
        <v>2166450.5066996561</v>
      </c>
      <c r="R580" s="1">
        <f>((Scenario[[#This Row],[Electricity GHG 
kg CO2e]])*(1-R$3))+(Scenario[[#This Row],[Non-Electric GHG 
kg CO2e]]*(1-Q$3))+(((Scenario[[#This Row],[Non-Electric Vehicle Miles]]*Q$3)*Scenario[[#This Row],[Typical kWh per Vehicle Mile]]*(Scenario[[#This Row],[eGRID Subregion Electricity Emissions Rate 
kg CO2 per kWh]]))*(1-R$3))</f>
        <v>2095127.0564516671</v>
      </c>
      <c r="S5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2129203.6964296699</v>
      </c>
      <c r="T580" s="1">
        <f>Scenario[[#This Row],[Transportation Efficiency Emissions Savings 
kg CO2e]]*(1+S$3)</f>
        <v>206050.83294489174</v>
      </c>
      <c r="U580" s="1">
        <f>Scenario[[#This Row],[Land Use Efficiency Emissions Savings 
kg CO2e]]*(1+S$3)</f>
        <v>1025179.2188037643</v>
      </c>
    </row>
    <row r="581" spans="1:21" x14ac:dyDescent="0.25">
      <c r="A581" t="s">
        <v>468</v>
      </c>
      <c r="B581" t="s">
        <v>469</v>
      </c>
      <c r="C581" t="s">
        <v>210</v>
      </c>
      <c r="D581" t="s">
        <v>1730</v>
      </c>
      <c r="E581" s="1">
        <v>208363.18712456728</v>
      </c>
      <c r="F581" s="1">
        <v>25933.469124237625</v>
      </c>
      <c r="G581" s="1">
        <v>143479.61446955311</v>
      </c>
      <c r="H581" s="1">
        <v>154969</v>
      </c>
      <c r="I581" s="1">
        <v>10.166666666666666</v>
      </c>
      <c r="J581" s="2">
        <v>0.14527655956288321</v>
      </c>
      <c r="K581" s="1">
        <v>140399</v>
      </c>
      <c r="L581" s="1">
        <v>140399</v>
      </c>
      <c r="M581" s="1">
        <v>208363.18712456728</v>
      </c>
      <c r="N581" s="1">
        <v>0</v>
      </c>
      <c r="O581" s="7">
        <v>0.53246165051848993</v>
      </c>
      <c r="P581" s="4">
        <v>1.0539153772593934</v>
      </c>
      <c r="Q581" s="1">
        <f>Scenario[[#This Row],[Electricity GHG 
kg CO2e]]+(Scenario[[#This Row],[Non-Electric GHG 
kg CO2e]]*(1-Q$3))+((Scenario[[#This Row],[Non-Electric Vehicle Miles]]*Q$3)*Scenario[[#This Row],[Typical kWh per Vehicle Mile]]*(Scenario[[#This Row],[eGRID Subregion Electricity Emissions Rate 
kg CO2 per kWh]]))</f>
        <v>175969.30024805575</v>
      </c>
      <c r="R581" s="1">
        <f>((Scenario[[#This Row],[Electricity GHG 
kg CO2e]])*(1-R$3))+(Scenario[[#This Row],[Non-Electric GHG 
kg CO2e]]*(1-Q$3))+(((Scenario[[#This Row],[Non-Electric Vehicle Miles]]*Q$3)*Scenario[[#This Row],[Typical kWh per Vehicle Mile]]*(Scenario[[#This Row],[eGRID Subregion Electricity Emissions Rate 
kg CO2 per kWh]]))*(1-R$3))</f>
        <v>171045.07277189818</v>
      </c>
      <c r="S5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180330.0919248258</v>
      </c>
      <c r="T581" s="1">
        <f>Scenario[[#This Row],[Transportation Efficiency Emissions Savings 
kg CO2e]]*(1+S$3)</f>
        <v>32416.836405297032</v>
      </c>
      <c r="U581" s="1">
        <f>Scenario[[#This Row],[Land Use Efficiency Emissions Savings 
kg CO2e]]*(1+S$3)</f>
        <v>179349.51808694139</v>
      </c>
    </row>
    <row r="582" spans="1:21" x14ac:dyDescent="0.25">
      <c r="A582" t="s">
        <v>468</v>
      </c>
      <c r="B582" t="s">
        <v>469</v>
      </c>
      <c r="C582" t="s">
        <v>210</v>
      </c>
      <c r="D582" t="s">
        <v>38</v>
      </c>
      <c r="E582" s="1">
        <v>5476904.630897155</v>
      </c>
      <c r="F582" s="1">
        <v>1967571.2933584838</v>
      </c>
      <c r="G582" s="1">
        <v>10885792.766868567</v>
      </c>
      <c r="H582" s="1">
        <v>11757492</v>
      </c>
      <c r="I582" s="1">
        <v>42.771428571428572</v>
      </c>
      <c r="J582" s="2">
        <v>0.15235341269470162</v>
      </c>
      <c r="K582" s="1">
        <v>1872745</v>
      </c>
      <c r="L582" s="1">
        <v>1872745</v>
      </c>
      <c r="M582" s="1">
        <v>5476904.630897155</v>
      </c>
      <c r="N582" s="1">
        <v>0</v>
      </c>
      <c r="O582" s="7">
        <v>0.53246165051848993</v>
      </c>
      <c r="P582" s="4">
        <v>2.3391780324537761</v>
      </c>
      <c r="Q582" s="1">
        <f>Scenario[[#This Row],[Electricity GHG 
kg CO2e]]+(Scenario[[#This Row],[Non-Electric GHG 
kg CO2e]]*(1-Q$3))+((Scenario[[#This Row],[Non-Electric Vehicle Miles]]*Q$3)*Scenario[[#This Row],[Typical kWh per Vehicle Mile]]*(Scenario[[#This Row],[eGRID Subregion Electricity Emissions Rate 
kg CO2 per kWh]]))</f>
        <v>4690815.0266922982</v>
      </c>
      <c r="R582" s="1">
        <f>((Scenario[[#This Row],[Electricity GHG 
kg CO2e]])*(1-R$3))+(Scenario[[#This Row],[Non-Electric GHG 
kg CO2e]]*(1-Q$3))+(((Scenario[[#This Row],[Non-Electric Vehicle Miles]]*Q$3)*Scenario[[#This Row],[Typical kWh per Vehicle Mile]]*(Scenario[[#This Row],[eGRID Subregion Electricity Emissions Rate 
kg CO2 per kWh]]))*(1-R$3))</f>
        <v>4545030.8883124404</v>
      </c>
      <c r="S5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4878602.5382443732</v>
      </c>
      <c r="T582" s="1">
        <f>Scenario[[#This Row],[Transportation Efficiency Emissions Savings 
kg CO2e]]*(1+S$3)</f>
        <v>2459464.1166981049</v>
      </c>
      <c r="U582" s="1">
        <f>Scenario[[#This Row],[Land Use Efficiency Emissions Savings 
kg CO2e]]*(1+S$3)</f>
        <v>13607240.958585709</v>
      </c>
    </row>
    <row r="583" spans="1:21" x14ac:dyDescent="0.25">
      <c r="A583" t="s">
        <v>1583</v>
      </c>
      <c r="B583" t="s">
        <v>1584</v>
      </c>
      <c r="C583" t="s">
        <v>210</v>
      </c>
      <c r="D583" t="s">
        <v>1730</v>
      </c>
      <c r="E583" s="1">
        <v>737453.27835666668</v>
      </c>
      <c r="F583" s="1">
        <v>182208.89478370233</v>
      </c>
      <c r="G583" s="1">
        <v>907284.47238344629</v>
      </c>
      <c r="H583" s="1">
        <v>1088814.23</v>
      </c>
      <c r="I583" s="1">
        <v>13</v>
      </c>
      <c r="J583" s="2">
        <v>0.16012828773065385</v>
      </c>
      <c r="K583" s="1">
        <v>549644</v>
      </c>
      <c r="L583" s="1">
        <v>549644</v>
      </c>
      <c r="M583" s="1">
        <v>737453.27835666668</v>
      </c>
      <c r="N583" s="1">
        <v>0</v>
      </c>
      <c r="O583" s="7">
        <v>0.53246165051848993</v>
      </c>
      <c r="P583" s="4">
        <v>1.0539153772593934</v>
      </c>
      <c r="Q583" s="1">
        <f>Scenario[[#This Row],[Electricity GHG 
kg CO2e]]+(Scenario[[#This Row],[Non-Electric GHG 
kg CO2e]]*(1-Q$3))+((Scenario[[#This Row],[Non-Electric Vehicle Miles]]*Q$3)*Scenario[[#This Row],[Typical kWh per Vehicle Mile]]*(Scenario[[#This Row],[eGRID Subregion Electricity Emissions Rate 
kg CO2 per kWh]]))</f>
        <v>630200.82385642955</v>
      </c>
      <c r="R583" s="1">
        <f>((Scenario[[#This Row],[Electricity GHG 
kg CO2e]])*(1-R$3))+(Scenario[[#This Row],[Non-Electric GHG 
kg CO2e]]*(1-Q$3))+(((Scenario[[#This Row],[Non-Electric Vehicle Miles]]*Q$3)*Scenario[[#This Row],[Typical kWh per Vehicle Mile]]*(Scenario[[#This Row],[eGRID Subregion Electricity Emissions Rate 
kg CO2 per kWh]]))*(1-R$3))</f>
        <v>610923.10758419707</v>
      </c>
      <c r="S5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657469.44365833676</v>
      </c>
      <c r="T583" s="1">
        <f>Scenario[[#This Row],[Transportation Efficiency Emissions Savings 
kg CO2e]]*(1+S$3)</f>
        <v>227761.11847962791</v>
      </c>
      <c r="U583" s="1">
        <f>Scenario[[#This Row],[Land Use Efficiency Emissions Savings 
kg CO2e]]*(1+S$3)</f>
        <v>1134105.5904793078</v>
      </c>
    </row>
    <row r="584" spans="1:21" x14ac:dyDescent="0.25">
      <c r="A584" t="s">
        <v>1572</v>
      </c>
      <c r="B584" t="s">
        <v>1573</v>
      </c>
      <c r="C584" t="s">
        <v>210</v>
      </c>
      <c r="D584" t="s">
        <v>1730</v>
      </c>
      <c r="E584" s="1">
        <v>266556.66281833337</v>
      </c>
      <c r="F584" s="1">
        <v>66980.871478177898</v>
      </c>
      <c r="G584" s="1">
        <v>333318.47839828295</v>
      </c>
      <c r="H584" s="1">
        <v>400253.38</v>
      </c>
      <c r="I584" s="1">
        <v>4.583333333333333</v>
      </c>
      <c r="J584" s="2">
        <v>0.47328150502838884</v>
      </c>
      <c r="K584" s="1">
        <v>198682</v>
      </c>
      <c r="L584" s="1">
        <v>198682</v>
      </c>
      <c r="M584" s="1">
        <v>266556.66281833337</v>
      </c>
      <c r="N584" s="1">
        <v>0</v>
      </c>
      <c r="O584" s="7">
        <v>0.53246165051848993</v>
      </c>
      <c r="P584" s="4">
        <v>1.0539153772593934</v>
      </c>
      <c r="Q584" s="1">
        <f>Scenario[[#This Row],[Electricity GHG 
kg CO2e]]+(Scenario[[#This Row],[Non-Electric GHG 
kg CO2e]]*(1-Q$3))+((Scenario[[#This Row],[Non-Electric Vehicle Miles]]*Q$3)*Scenario[[#This Row],[Typical kWh per Vehicle Mile]]*(Scenario[[#This Row],[eGRID Subregion Electricity Emissions Rate 
kg CO2 per kWh]]))</f>
        <v>227791.06782060518</v>
      </c>
      <c r="R584" s="1">
        <f>((Scenario[[#This Row],[Electricity GHG 
kg CO2e]])*(1-R$3))+(Scenario[[#This Row],[Non-Electric GHG 
kg CO2e]]*(1-Q$3))+(((Scenario[[#This Row],[Non-Electric Vehicle Miles]]*Q$3)*Scenario[[#This Row],[Typical kWh per Vehicle Mile]]*(Scenario[[#This Row],[eGRID Subregion Electricity Emissions Rate 
kg CO2 per kWh]]))*(1-R$3))</f>
        <v>220822.67514389139</v>
      </c>
      <c r="S5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269352.49873974326</v>
      </c>
      <c r="T584" s="1">
        <f>Scenario[[#This Row],[Transportation Efficiency Emissions Savings 
kg CO2e]]*(1+S$3)</f>
        <v>83726.089347722373</v>
      </c>
      <c r="U584" s="1">
        <f>Scenario[[#This Row],[Land Use Efficiency Emissions Savings 
kg CO2e]]*(1+S$3)</f>
        <v>416648.09799785371</v>
      </c>
    </row>
    <row r="585" spans="1:21" x14ac:dyDescent="0.25">
      <c r="A585" t="s">
        <v>208</v>
      </c>
      <c r="B585" t="s">
        <v>209</v>
      </c>
      <c r="C585" t="s">
        <v>210</v>
      </c>
      <c r="D585" t="s">
        <v>1730</v>
      </c>
      <c r="E585" s="1">
        <v>5180369.3184883334</v>
      </c>
      <c r="F585" s="1">
        <v>619484.57437384059</v>
      </c>
      <c r="G585" s="1">
        <v>3208787.006125743</v>
      </c>
      <c r="H585" s="1">
        <v>3701815</v>
      </c>
      <c r="I585" s="1">
        <v>10.7875</v>
      </c>
      <c r="J585" s="2">
        <v>0.11326548062804156</v>
      </c>
      <c r="K585" s="1">
        <v>3394806</v>
      </c>
      <c r="L585" s="1">
        <v>3394806</v>
      </c>
      <c r="M585" s="1">
        <v>5180369.3184883334</v>
      </c>
      <c r="N585" s="1">
        <v>0</v>
      </c>
      <c r="O585" s="7">
        <v>0.53246165051848993</v>
      </c>
      <c r="P585" s="4">
        <v>1.0539153772593934</v>
      </c>
      <c r="Q585" s="1">
        <f>Scenario[[#This Row],[Electricity GHG 
kg CO2e]]+(Scenario[[#This Row],[Non-Electric GHG 
kg CO2e]]*(1-Q$3))+((Scenario[[#This Row],[Non-Electric Vehicle Miles]]*Q$3)*Scenario[[#This Row],[Typical kWh per Vehicle Mile]]*(Scenario[[#This Row],[eGRID Subregion Electricity Emissions Rate 
kg CO2 per kWh]]))</f>
        <v>4361542.4033328658</v>
      </c>
      <c r="R585" s="1">
        <f>((Scenario[[#This Row],[Electricity GHG 
kg CO2e]])*(1-R$3))+(Scenario[[#This Row],[Non-Electric GHG 
kg CO2e]]*(1-Q$3))+(((Scenario[[#This Row],[Non-Electric Vehicle Miles]]*Q$3)*Scenario[[#This Row],[Typical kWh per Vehicle Mile]]*(Scenario[[#This Row],[eGRID Subregion Electricity Emissions Rate 
kg CO2 per kWh]]))*(1-R$3))</f>
        <v>4242476.0497162119</v>
      </c>
      <c r="S5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4456897.5570439082</v>
      </c>
      <c r="T585" s="1">
        <f>Scenario[[#This Row],[Transportation Efficiency Emissions Savings 
kg CO2e]]*(1+S$3)</f>
        <v>774355.71796730068</v>
      </c>
      <c r="U585" s="1">
        <f>Scenario[[#This Row],[Land Use Efficiency Emissions Savings 
kg CO2e]]*(1+S$3)</f>
        <v>4010983.7576571787</v>
      </c>
    </row>
    <row r="586" spans="1:21" x14ac:dyDescent="0.25">
      <c r="A586" t="s">
        <v>208</v>
      </c>
      <c r="B586" t="s">
        <v>209</v>
      </c>
      <c r="C586" t="s">
        <v>210</v>
      </c>
      <c r="D586" t="s">
        <v>38</v>
      </c>
      <c r="E586" s="1">
        <v>23312773.177936103</v>
      </c>
      <c r="F586" s="1">
        <v>7009661.6245826669</v>
      </c>
      <c r="G586" s="1">
        <v>36308428.117090724</v>
      </c>
      <c r="H586" s="1">
        <v>41887194</v>
      </c>
      <c r="I586" s="1">
        <v>38.777227722772274</v>
      </c>
      <c r="J586" s="2">
        <v>0.14581962133055998</v>
      </c>
      <c r="K586" s="1">
        <v>8042942</v>
      </c>
      <c r="L586" s="1">
        <v>7683942</v>
      </c>
      <c r="M586" s="1">
        <v>22773752.046545602</v>
      </c>
      <c r="N586" s="1">
        <v>539021.13139050233</v>
      </c>
      <c r="O586" s="7">
        <v>0.53246165051848993</v>
      </c>
      <c r="P586" s="4">
        <v>2.3391780324537761</v>
      </c>
      <c r="Q586" s="1">
        <f>Scenario[[#This Row],[Electricity GHG 
kg CO2e]]+(Scenario[[#This Row],[Non-Electric GHG 
kg CO2e]]*(1-Q$3))+((Scenario[[#This Row],[Non-Electric Vehicle Miles]]*Q$3)*Scenario[[#This Row],[Typical kWh per Vehicle Mile]]*(Scenario[[#This Row],[eGRID Subregion Electricity Emissions Rate 
kg CO2 per kWh]]))</f>
        <v>20011966.013170589</v>
      </c>
      <c r="R586" s="1">
        <f>((Scenario[[#This Row],[Electricity GHG 
kg CO2e]])*(1-R$3))+(Scenario[[#This Row],[Non-Electric GHG 
kg CO2e]]*(1-Q$3))+(((Scenario[[#This Row],[Non-Electric Vehicle Miles]]*Q$3)*Scenario[[#This Row],[Typical kWh per Vehicle Mile]]*(Scenario[[#This Row],[eGRID Subregion Electricity Emissions Rate 
kg CO2 per kWh]]))*(1-R$3))</f>
        <v>19279053.018605243</v>
      </c>
      <c r="S5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20573681.855011199</v>
      </c>
      <c r="T586" s="1">
        <f>Scenario[[#This Row],[Transportation Efficiency Emissions Savings 
kg CO2e]]*(1+S$3)</f>
        <v>8762077.0307283327</v>
      </c>
      <c r="U586" s="1">
        <f>Scenario[[#This Row],[Land Use Efficiency Emissions Savings 
kg CO2e]]*(1+S$3)</f>
        <v>45385535.146363407</v>
      </c>
    </row>
    <row r="587" spans="1:21" x14ac:dyDescent="0.25">
      <c r="A587" t="s">
        <v>1582</v>
      </c>
      <c r="B587" t="s">
        <v>913</v>
      </c>
      <c r="C587" t="s">
        <v>210</v>
      </c>
      <c r="D587" t="s">
        <v>1730</v>
      </c>
      <c r="E587" s="1">
        <v>574790.43322583323</v>
      </c>
      <c r="F587" s="1">
        <v>65715.838162944652</v>
      </c>
      <c r="G587" s="1">
        <v>327021.07023905613</v>
      </c>
      <c r="H587" s="1">
        <v>392694</v>
      </c>
      <c r="I587" s="1">
        <v>8.2666666666666675</v>
      </c>
      <c r="J587" s="2">
        <v>8.8601768277949397E-2</v>
      </c>
      <c r="K587" s="1">
        <v>577045</v>
      </c>
      <c r="L587" s="1">
        <v>577045</v>
      </c>
      <c r="M587" s="1">
        <v>574790.43322583323</v>
      </c>
      <c r="N587" s="1">
        <v>0</v>
      </c>
      <c r="O587" s="7">
        <v>0.53246165051848993</v>
      </c>
      <c r="P587" s="4">
        <v>1.0539153772593934</v>
      </c>
      <c r="Q587" s="1">
        <f>Scenario[[#This Row],[Electricity GHG 
kg CO2e]]+(Scenario[[#This Row],[Non-Electric GHG 
kg CO2e]]*(1-Q$3))+((Scenario[[#This Row],[Non-Electric Vehicle Miles]]*Q$3)*Scenario[[#This Row],[Typical kWh per Vehicle Mile]]*(Scenario[[#This Row],[eGRID Subregion Electricity Emissions Rate 
kg CO2 per kWh]]))</f>
        <v>512047.84152146883</v>
      </c>
      <c r="R587" s="1">
        <f>((Scenario[[#This Row],[Electricity GHG 
kg CO2e]])*(1-R$3))+(Scenario[[#This Row],[Non-Electric GHG 
kg CO2e]]*(1-Q$3))+(((Scenario[[#This Row],[Non-Electric Vehicle Miles]]*Q$3)*Scenario[[#This Row],[Typical kWh per Vehicle Mile]]*(Scenario[[#This Row],[eGRID Subregion Electricity Emissions Rate 
kg CO2 per kWh]]))*(1-R$3))</f>
        <v>491809.08737094537</v>
      </c>
      <c r="S5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512052.35938012152</v>
      </c>
      <c r="T587" s="1">
        <f>Scenario[[#This Row],[Transportation Efficiency Emissions Savings 
kg CO2e]]*(1+S$3)</f>
        <v>82144.797703680815</v>
      </c>
      <c r="U587" s="1">
        <f>Scenario[[#This Row],[Land Use Efficiency Emissions Savings 
kg CO2e]]*(1+S$3)</f>
        <v>408776.33779882017</v>
      </c>
    </row>
    <row r="588" spans="1:21" x14ac:dyDescent="0.25">
      <c r="A588" t="s">
        <v>591</v>
      </c>
      <c r="B588" t="s">
        <v>592</v>
      </c>
      <c r="C588" t="s">
        <v>210</v>
      </c>
      <c r="D588" t="s">
        <v>1730</v>
      </c>
      <c r="E588" s="1">
        <v>873709.71197889419</v>
      </c>
      <c r="F588" s="1">
        <v>68064.374358503439</v>
      </c>
      <c r="G588" s="1">
        <v>349597.26448057307</v>
      </c>
      <c r="H588" s="1">
        <v>406728</v>
      </c>
      <c r="I588" s="1">
        <v>16.25</v>
      </c>
      <c r="J588" s="2">
        <v>7.1130340611216245E-2</v>
      </c>
      <c r="K588" s="1">
        <v>466939</v>
      </c>
      <c r="L588" s="1">
        <v>466939</v>
      </c>
      <c r="M588" s="1">
        <v>873709.71197889419</v>
      </c>
      <c r="N588" s="1">
        <v>0</v>
      </c>
      <c r="O588" s="7">
        <v>0.53246165051848993</v>
      </c>
      <c r="P588" s="4">
        <v>1.0539153772593934</v>
      </c>
      <c r="Q588" s="1">
        <f>Scenario[[#This Row],[Electricity GHG 
kg CO2e]]+(Scenario[[#This Row],[Non-Electric GHG 
kg CO2e]]*(1-Q$3))+((Scenario[[#This Row],[Non-Electric Vehicle Miles]]*Q$3)*Scenario[[#This Row],[Typical kWh per Vehicle Mile]]*(Scenario[[#This Row],[eGRID Subregion Electricity Emissions Rate 
kg CO2 per kWh]]))</f>
        <v>720790.26775868586</v>
      </c>
      <c r="R588" s="1">
        <f>((Scenario[[#This Row],[Electricity GHG 
kg CO2e]])*(1-R$3))+(Scenario[[#This Row],[Non-Electric GHG 
kg CO2e]]*(1-Q$3))+(((Scenario[[#This Row],[Non-Electric Vehicle Miles]]*Q$3)*Scenario[[#This Row],[Typical kWh per Vehicle Mile]]*(Scenario[[#This Row],[eGRID Subregion Electricity Emissions Rate 
kg CO2 per kWh]]))*(1-R$3))</f>
        <v>704413.27181505703</v>
      </c>
      <c r="S5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723292.66760625783</v>
      </c>
      <c r="T588" s="1">
        <f>Scenario[[#This Row],[Transportation Efficiency Emissions Savings 
kg CO2e]]*(1+S$3)</f>
        <v>85080.467948129299</v>
      </c>
      <c r="U588" s="1">
        <f>Scenario[[#This Row],[Land Use Efficiency Emissions Savings 
kg CO2e]]*(1+S$3)</f>
        <v>436996.58060071635</v>
      </c>
    </row>
    <row r="589" spans="1:21" x14ac:dyDescent="0.25">
      <c r="A589" t="s">
        <v>591</v>
      </c>
      <c r="B589" t="s">
        <v>592</v>
      </c>
      <c r="C589" t="s">
        <v>210</v>
      </c>
      <c r="D589" t="s">
        <v>38</v>
      </c>
      <c r="E589" s="1">
        <v>2382072.9197006999</v>
      </c>
      <c r="F589" s="1">
        <v>862779.13490905485</v>
      </c>
      <c r="G589" s="1">
        <v>4431469.8879978489</v>
      </c>
      <c r="H589" s="1">
        <v>5155655</v>
      </c>
      <c r="I589" s="1">
        <v>26.03125</v>
      </c>
      <c r="J589" s="2">
        <v>0.17128133387570238</v>
      </c>
      <c r="K589" s="1">
        <v>1181709</v>
      </c>
      <c r="L589" s="1">
        <v>1181709</v>
      </c>
      <c r="M589" s="1">
        <v>2382072.9197006999</v>
      </c>
      <c r="N589" s="1">
        <v>0</v>
      </c>
      <c r="O589" s="7">
        <v>0.53246165051848993</v>
      </c>
      <c r="P589" s="4">
        <v>2.3391780324537761</v>
      </c>
      <c r="Q589" s="1">
        <f>Scenario[[#This Row],[Electricity GHG 
kg CO2e]]+(Scenario[[#This Row],[Non-Electric GHG 
kg CO2e]]*(1-Q$3))+((Scenario[[#This Row],[Non-Electric Vehicle Miles]]*Q$3)*Scenario[[#This Row],[Typical kWh per Vehicle Mile]]*(Scenario[[#This Row],[eGRID Subregion Electricity Emissions Rate 
kg CO2 per kWh]]))</f>
        <v>2154516.0051296679</v>
      </c>
      <c r="R589" s="1">
        <f>((Scenario[[#This Row],[Electricity GHG 
kg CO2e]])*(1-R$3))+(Scenario[[#This Row],[Non-Electric GHG 
kg CO2e]]*(1-Q$3))+(((Scenario[[#This Row],[Non-Electric Vehicle Miles]]*Q$3)*Scenario[[#This Row],[Typical kWh per Vehicle Mile]]*(Scenario[[#This Row],[eGRID Subregion Electricity Emissions Rate 
kg CO2 per kWh]]))*(1-R$3))</f>
        <v>2062525.6762911321</v>
      </c>
      <c r="S5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2235367.0263452223</v>
      </c>
      <c r="T589" s="1">
        <f>Scenario[[#This Row],[Transportation Efficiency Emissions Savings 
kg CO2e]]*(1+S$3)</f>
        <v>1078473.9186363185</v>
      </c>
      <c r="U589" s="1">
        <f>Scenario[[#This Row],[Land Use Efficiency Emissions Savings 
kg CO2e]]*(1+S$3)</f>
        <v>5539337.3599973116</v>
      </c>
    </row>
    <row r="590" spans="1:21" x14ac:dyDescent="0.25">
      <c r="A590" t="s">
        <v>793</v>
      </c>
      <c r="B590" t="s">
        <v>541</v>
      </c>
      <c r="C590" t="s">
        <v>210</v>
      </c>
      <c r="D590" t="s">
        <v>1730</v>
      </c>
      <c r="E590" s="1">
        <v>289447.96044249996</v>
      </c>
      <c r="F590" s="1">
        <v>33242.145895281858</v>
      </c>
      <c r="G590" s="1">
        <v>169437.83276495329</v>
      </c>
      <c r="H590" s="1">
        <v>198643</v>
      </c>
      <c r="I590" s="1">
        <v>4.333333333333333</v>
      </c>
      <c r="J590" s="2">
        <v>0.13478790428466253</v>
      </c>
      <c r="K590" s="1">
        <v>392361</v>
      </c>
      <c r="L590" s="1">
        <v>392361</v>
      </c>
      <c r="M590" s="1">
        <v>289447.96044249996</v>
      </c>
      <c r="N590" s="1">
        <v>0</v>
      </c>
      <c r="O590" s="7">
        <v>0.53246165051848993</v>
      </c>
      <c r="P590" s="4">
        <v>1.0539153772593934</v>
      </c>
      <c r="Q590" s="1">
        <f>Scenario[[#This Row],[Electricity GHG 
kg CO2e]]+(Scenario[[#This Row],[Non-Electric GHG 
kg CO2e]]*(1-Q$3))+((Scenario[[#This Row],[Non-Electric Vehicle Miles]]*Q$3)*Scenario[[#This Row],[Typical kWh per Vehicle Mile]]*(Scenario[[#This Row],[eGRID Subregion Electricity Emissions Rate 
kg CO2 per kWh]]))</f>
        <v>272131.22896684136</v>
      </c>
      <c r="R590" s="1">
        <f>((Scenario[[#This Row],[Electricity GHG 
kg CO2e]])*(1-R$3))+(Scenario[[#This Row],[Non-Electric GHG 
kg CO2e]]*(1-Q$3))+(((Scenario[[#This Row],[Non-Electric Vehicle Miles]]*Q$3)*Scenario[[#This Row],[Typical kWh per Vehicle Mile]]*(Scenario[[#This Row],[eGRID Subregion Electricity Emissions Rate 
kg CO2 per kWh]]))*(1-R$3))</f>
        <v>258369.91430809975</v>
      </c>
      <c r="S5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273462.9736888262</v>
      </c>
      <c r="T590" s="1">
        <f>Scenario[[#This Row],[Transportation Efficiency Emissions Savings 
kg CO2e]]*(1+S$3)</f>
        <v>41552.682369102324</v>
      </c>
      <c r="U590" s="1">
        <f>Scenario[[#This Row],[Land Use Efficiency Emissions Savings 
kg CO2e]]*(1+S$3)</f>
        <v>211797.2909561916</v>
      </c>
    </row>
    <row r="591" spans="1:21" x14ac:dyDescent="0.25">
      <c r="A591" t="s">
        <v>793</v>
      </c>
      <c r="B591" t="s">
        <v>541</v>
      </c>
      <c r="C591" t="s">
        <v>210</v>
      </c>
      <c r="D591" t="s">
        <v>38</v>
      </c>
      <c r="E591" s="1">
        <v>1402696.1295956001</v>
      </c>
      <c r="F591" s="1">
        <v>409950.26348632725</v>
      </c>
      <c r="G591" s="1">
        <v>2089548.7434944334</v>
      </c>
      <c r="H591" s="1">
        <v>2449714</v>
      </c>
      <c r="I591" s="1">
        <v>25.923076923076923</v>
      </c>
      <c r="J591" s="2">
        <v>0.1585224484684899</v>
      </c>
      <c r="K591" s="1">
        <v>632836</v>
      </c>
      <c r="L591" s="1">
        <v>632836</v>
      </c>
      <c r="M591" s="1">
        <v>1402696.1295956001</v>
      </c>
      <c r="N591" s="1">
        <v>0</v>
      </c>
      <c r="O591" s="7">
        <v>0.53246165051848993</v>
      </c>
      <c r="P591" s="4">
        <v>2.3391780324537761</v>
      </c>
      <c r="Q591" s="1">
        <f>Scenario[[#This Row],[Electricity GHG 
kg CO2e]]+(Scenario[[#This Row],[Non-Electric GHG 
kg CO2e]]*(1-Q$3))+((Scenario[[#This Row],[Non-Electric Vehicle Miles]]*Q$3)*Scenario[[#This Row],[Typical kWh per Vehicle Mile]]*(Scenario[[#This Row],[eGRID Subregion Electricity Emissions Rate 
kg CO2 per kWh]]))</f>
        <v>1249074.9815899427</v>
      </c>
      <c r="R591" s="1">
        <f>((Scenario[[#This Row],[Electricity GHG 
kg CO2e]])*(1-R$3))+(Scenario[[#This Row],[Non-Electric GHG 
kg CO2e]]*(1-Q$3))+(((Scenario[[#This Row],[Non-Electric Vehicle Miles]]*Q$3)*Scenario[[#This Row],[Typical kWh per Vehicle Mile]]*(Scenario[[#This Row],[eGRID Subregion Electricity Emissions Rate 
kg CO2 per kWh]]))*(1-R$3))</f>
        <v>1199811.7604916322</v>
      </c>
      <c r="S5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1289393.7653294581</v>
      </c>
      <c r="T591" s="1">
        <f>Scenario[[#This Row],[Transportation Efficiency Emissions Savings 
kg CO2e]]*(1+S$3)</f>
        <v>512437.82935790904</v>
      </c>
      <c r="U591" s="1">
        <f>Scenario[[#This Row],[Land Use Efficiency Emissions Savings 
kg CO2e]]*(1+S$3)</f>
        <v>2611935.9293680415</v>
      </c>
    </row>
    <row r="592" spans="1:21" x14ac:dyDescent="0.25">
      <c r="A592" t="s">
        <v>721</v>
      </c>
      <c r="B592" t="s">
        <v>722</v>
      </c>
      <c r="C592" t="s">
        <v>210</v>
      </c>
      <c r="D592" t="s">
        <v>1730</v>
      </c>
      <c r="E592" s="1">
        <v>381271.36273439997</v>
      </c>
      <c r="F592" s="1">
        <v>41087.33449780404</v>
      </c>
      <c r="G592" s="1">
        <v>219217.94220019388</v>
      </c>
      <c r="H592" s="1">
        <v>245523</v>
      </c>
      <c r="I592" s="1">
        <v>13</v>
      </c>
      <c r="J592" s="2">
        <v>8.8458746237252597E-2</v>
      </c>
      <c r="K592" s="1">
        <v>242622</v>
      </c>
      <c r="L592" s="1">
        <v>242622</v>
      </c>
      <c r="M592" s="1">
        <v>381271.36273439997</v>
      </c>
      <c r="N592" s="1">
        <v>0</v>
      </c>
      <c r="O592" s="7">
        <v>0.53246165051848993</v>
      </c>
      <c r="P592" s="4">
        <v>1.0539153772593934</v>
      </c>
      <c r="Q592" s="1">
        <f>Scenario[[#This Row],[Electricity GHG 
kg CO2e]]+(Scenario[[#This Row],[Non-Electric GHG 
kg CO2e]]*(1-Q$3))+((Scenario[[#This Row],[Non-Electric Vehicle Miles]]*Q$3)*Scenario[[#This Row],[Typical kWh per Vehicle Mile]]*(Scenario[[#This Row],[eGRID Subregion Electricity Emissions Rate 
kg CO2 per kWh]]))</f>
        <v>319991.53994894179</v>
      </c>
      <c r="R592" s="1">
        <f>((Scenario[[#This Row],[Electricity GHG 
kg CO2e]])*(1-R$3))+(Scenario[[#This Row],[Non-Electric GHG 
kg CO2e]]*(1-Q$3))+(((Scenario[[#This Row],[Non-Electric Vehicle Miles]]*Q$3)*Scenario[[#This Row],[Typical kWh per Vehicle Mile]]*(Scenario[[#This Row],[eGRID Subregion Electricity Emissions Rate 
kg CO2 per kWh]]))*(1-R$3))</f>
        <v>311482.03547440632</v>
      </c>
      <c r="S5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323605.35801472113</v>
      </c>
      <c r="T592" s="1">
        <f>Scenario[[#This Row],[Transportation Efficiency Emissions Savings 
kg CO2e]]*(1+S$3)</f>
        <v>51359.168122255054</v>
      </c>
      <c r="U592" s="1">
        <f>Scenario[[#This Row],[Land Use Efficiency Emissions Savings 
kg CO2e]]*(1+S$3)</f>
        <v>274022.42775024235</v>
      </c>
    </row>
    <row r="593" spans="1:21" x14ac:dyDescent="0.25">
      <c r="A593" t="s">
        <v>721</v>
      </c>
      <c r="B593" t="s">
        <v>722</v>
      </c>
      <c r="C593" t="s">
        <v>210</v>
      </c>
      <c r="D593" t="s">
        <v>38</v>
      </c>
      <c r="E593" s="1">
        <v>636833.47815500002</v>
      </c>
      <c r="F593" s="1">
        <v>763937.79113359191</v>
      </c>
      <c r="G593" s="1">
        <v>4075924.432387264</v>
      </c>
      <c r="H593" s="1">
        <v>4565015</v>
      </c>
      <c r="I593" s="1">
        <v>33.470588235294116</v>
      </c>
      <c r="J593" s="2">
        <v>0.1837579812692261</v>
      </c>
      <c r="K593" s="1">
        <v>822535</v>
      </c>
      <c r="L593" s="1">
        <v>822535</v>
      </c>
      <c r="M593" s="1">
        <v>636833.47815500002</v>
      </c>
      <c r="N593" s="1">
        <v>0</v>
      </c>
      <c r="O593" s="7">
        <v>0.53246165051848993</v>
      </c>
      <c r="P593" s="4">
        <v>2.3391780324537761</v>
      </c>
      <c r="Q593" s="1">
        <f>Scenario[[#This Row],[Electricity GHG 
kg CO2e]]+(Scenario[[#This Row],[Non-Electric GHG 
kg CO2e]]*(1-Q$3))+((Scenario[[#This Row],[Non-Electric Vehicle Miles]]*Q$3)*Scenario[[#This Row],[Typical kWh per Vehicle Mile]]*(Scenario[[#This Row],[eGRID Subregion Electricity Emissions Rate 
kg CO2 per kWh]]))</f>
        <v>733746.59074494662</v>
      </c>
      <c r="R593" s="1">
        <f>((Scenario[[#This Row],[Electricity GHG 
kg CO2e]])*(1-R$3))+(Scenario[[#This Row],[Non-Electric GHG 
kg CO2e]]*(1-Q$3))+(((Scenario[[#This Row],[Non-Electric Vehicle Miles]]*Q$3)*Scenario[[#This Row],[Typical kWh per Vehicle Mile]]*(Scenario[[#This Row],[eGRID Subregion Electricity Emissions Rate 
kg CO2 per kWh]]))*(1-R$3))</f>
        <v>669716.22021277249</v>
      </c>
      <c r="S5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725240.80234977161</v>
      </c>
      <c r="T593" s="1">
        <f>Scenario[[#This Row],[Transportation Efficiency Emissions Savings 
kg CO2e]]*(1+S$3)</f>
        <v>954922.23891698988</v>
      </c>
      <c r="U593" s="1">
        <f>Scenario[[#This Row],[Land Use Efficiency Emissions Savings 
kg CO2e]]*(1+S$3)</f>
        <v>5094905.5404840801</v>
      </c>
    </row>
    <row r="594" spans="1:21" x14ac:dyDescent="0.25">
      <c r="A594" t="s">
        <v>1531</v>
      </c>
      <c r="B594" t="s">
        <v>1532</v>
      </c>
      <c r="C594" t="s">
        <v>210</v>
      </c>
      <c r="D594" t="s">
        <v>1730</v>
      </c>
      <c r="E594" s="1">
        <v>145289.94234083331</v>
      </c>
      <c r="F594" s="1">
        <v>51858.892244464805</v>
      </c>
      <c r="G594" s="1">
        <v>257987.24944155419</v>
      </c>
      <c r="H594" s="1">
        <v>309889.91999999998</v>
      </c>
      <c r="I594" s="1">
        <v>14.125</v>
      </c>
      <c r="J594" s="2">
        <v>0.2030365034522324</v>
      </c>
      <c r="K594" s="1">
        <v>108283</v>
      </c>
      <c r="L594" s="1">
        <v>108283</v>
      </c>
      <c r="M594" s="1">
        <v>145289.94234083331</v>
      </c>
      <c r="N594" s="1">
        <v>0</v>
      </c>
      <c r="O594" s="7">
        <v>0.53246165051848993</v>
      </c>
      <c r="P594" s="4">
        <v>1.0539153772593934</v>
      </c>
      <c r="Q594" s="1">
        <f>Scenario[[#This Row],[Electricity GHG 
kg CO2e]]+(Scenario[[#This Row],[Non-Electric GHG 
kg CO2e]]*(1-Q$3))+((Scenario[[#This Row],[Non-Electric Vehicle Miles]]*Q$3)*Scenario[[#This Row],[Typical kWh per Vehicle Mile]]*(Scenario[[#This Row],[eGRID Subregion Electricity Emissions Rate 
kg CO2 per kWh]]))</f>
        <v>124158.73657387926</v>
      </c>
      <c r="R594" s="1">
        <f>((Scenario[[#This Row],[Electricity GHG 
kg CO2e]])*(1-R$3))+(Scenario[[#This Row],[Non-Electric GHG 
kg CO2e]]*(1-Q$3))+(((Scenario[[#This Row],[Non-Electric Vehicle Miles]]*Q$3)*Scenario[[#This Row],[Typical kWh per Vehicle Mile]]*(Scenario[[#This Row],[eGRID Subregion Electricity Emissions Rate 
kg CO2 per kWh]]))*(1-R$3))</f>
        <v>120360.91661931569</v>
      </c>
      <c r="S5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132554.01855984252</v>
      </c>
      <c r="T594" s="1">
        <f>Scenario[[#This Row],[Transportation Efficiency Emissions Savings 
kg CO2e]]*(1+S$3)</f>
        <v>64823.615305581006</v>
      </c>
      <c r="U594" s="1">
        <f>Scenario[[#This Row],[Land Use Efficiency Emissions Savings 
kg CO2e]]*(1+S$3)</f>
        <v>322484.06180194276</v>
      </c>
    </row>
    <row r="595" spans="1:21" x14ac:dyDescent="0.25">
      <c r="A595" t="s">
        <v>1533</v>
      </c>
      <c r="B595" t="s">
        <v>1534</v>
      </c>
      <c r="C595" t="s">
        <v>210</v>
      </c>
      <c r="D595" t="s">
        <v>1726</v>
      </c>
      <c r="E595" s="1">
        <v>11709243.898727192</v>
      </c>
      <c r="F595" s="1">
        <v>18549765.039257802</v>
      </c>
      <c r="G595" s="1">
        <v>93808076.842978805</v>
      </c>
      <c r="H595" s="1">
        <v>110846664</v>
      </c>
      <c r="I595" s="1">
        <v>102.23170731707317</v>
      </c>
      <c r="J595" s="2">
        <v>0.25747285888825605</v>
      </c>
      <c r="K595" s="1">
        <v>4541559</v>
      </c>
      <c r="L595" s="1">
        <v>0</v>
      </c>
      <c r="M595" s="1">
        <v>0</v>
      </c>
      <c r="N595" s="1">
        <v>11709243.898727192</v>
      </c>
      <c r="O595" s="7">
        <v>0.53246165051848993</v>
      </c>
      <c r="P595" s="4">
        <v>2.3391780324537761</v>
      </c>
      <c r="Q595" s="1">
        <f>Scenario[[#This Row],[Electricity GHG 
kg CO2e]]+(Scenario[[#This Row],[Non-Electric GHG 
kg CO2e]]*(1-Q$3))+((Scenario[[#This Row],[Non-Electric Vehicle Miles]]*Q$3)*Scenario[[#This Row],[Typical kWh per Vehicle Mile]]*(Scenario[[#This Row],[eGRID Subregion Electricity Emissions Rate 
kg CO2 per kWh]]))</f>
        <v>11709243.898727192</v>
      </c>
      <c r="R595" s="1">
        <f>((Scenario[[#This Row],[Electricity GHG 
kg CO2e]])*(1-R$3))+(Scenario[[#This Row],[Non-Electric GHG 
kg CO2e]]*(1-Q$3))+(((Scenario[[#This Row],[Non-Electric Vehicle Miles]]*Q$3)*Scenario[[#This Row],[Typical kWh per Vehicle Mile]]*(Scenario[[#This Row],[eGRID Subregion Electricity Emissions Rate 
kg CO2 per kWh]]))*(1-R$3))</f>
        <v>8781932.9240453932</v>
      </c>
      <c r="S5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9830248.8242757041</v>
      </c>
      <c r="T595" s="1">
        <f>Scenario[[#This Row],[Transportation Efficiency Emissions Savings 
kg CO2e]]*(1+S$3)</f>
        <v>23187206.299072251</v>
      </c>
      <c r="U595" s="1">
        <f>Scenario[[#This Row],[Land Use Efficiency Emissions Savings 
kg CO2e]]*(1+S$3)</f>
        <v>117260096.05372351</v>
      </c>
    </row>
    <row r="596" spans="1:21" x14ac:dyDescent="0.25">
      <c r="A596" t="s">
        <v>1536</v>
      </c>
      <c r="B596" t="s">
        <v>1116</v>
      </c>
      <c r="C596" t="s">
        <v>210</v>
      </c>
      <c r="D596" t="s">
        <v>1730</v>
      </c>
      <c r="E596" s="1">
        <v>585841.42566166655</v>
      </c>
      <c r="F596" s="1">
        <v>260930.85243064293</v>
      </c>
      <c r="G596" s="1">
        <v>1298325.6067453034</v>
      </c>
      <c r="H596" s="1">
        <v>1559228.08</v>
      </c>
      <c r="I596" s="1">
        <v>14</v>
      </c>
      <c r="J596" s="2">
        <v>0.28157099047566075</v>
      </c>
      <c r="K596" s="1">
        <v>436646</v>
      </c>
      <c r="L596" s="1">
        <v>436646</v>
      </c>
      <c r="M596" s="1">
        <v>585841.42566166655</v>
      </c>
      <c r="N596" s="1">
        <v>0</v>
      </c>
      <c r="O596" s="7">
        <v>0.53246165051848993</v>
      </c>
      <c r="P596" s="4">
        <v>1.0539153772593934</v>
      </c>
      <c r="Q596" s="1">
        <f>Scenario[[#This Row],[Electricity GHG 
kg CO2e]]+(Scenario[[#This Row],[Non-Electric GHG 
kg CO2e]]*(1-Q$3))+((Scenario[[#This Row],[Non-Electric Vehicle Miles]]*Q$3)*Scenario[[#This Row],[Typical kWh per Vehicle Mile]]*(Scenario[[#This Row],[eGRID Subregion Electricity Emissions Rate 
kg CO2 per kWh]]))</f>
        <v>500639.17594371358</v>
      </c>
      <c r="R596" s="1">
        <f>((Scenario[[#This Row],[Electricity GHG 
kg CO2e]])*(1-R$3))+(Scenario[[#This Row],[Non-Electric GHG 
kg CO2e]]*(1-Q$3))+(((Scenario[[#This Row],[Non-Electric Vehicle Miles]]*Q$3)*Scenario[[#This Row],[Typical kWh per Vehicle Mile]]*(Scenario[[#This Row],[eGRID Subregion Electricity Emissions Rate 
kg CO2 per kWh]]))*(1-R$3))</f>
        <v>485324.64926934766</v>
      </c>
      <c r="S5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547219.49421541044</v>
      </c>
      <c r="T596" s="1">
        <f>Scenario[[#This Row],[Transportation Efficiency Emissions Savings 
kg CO2e]]*(1+S$3)</f>
        <v>326163.56553830369</v>
      </c>
      <c r="U596" s="1">
        <f>Scenario[[#This Row],[Land Use Efficiency Emissions Savings 
kg CO2e]]*(1+S$3)</f>
        <v>1622907.0084316293</v>
      </c>
    </row>
    <row r="597" spans="1:21" x14ac:dyDescent="0.25">
      <c r="A597" t="s">
        <v>1556</v>
      </c>
      <c r="B597" t="s">
        <v>1116</v>
      </c>
      <c r="C597" t="s">
        <v>210</v>
      </c>
      <c r="D597" t="s">
        <v>1730</v>
      </c>
      <c r="E597" s="1">
        <v>320275.77624249994</v>
      </c>
      <c r="F597" s="1">
        <v>67723.091919676386</v>
      </c>
      <c r="G597" s="1">
        <v>336913.25403864041</v>
      </c>
      <c r="H597" s="1">
        <v>404688.62</v>
      </c>
      <c r="I597" s="1">
        <v>12.5</v>
      </c>
      <c r="J597" s="2">
        <v>0.16562011888805903</v>
      </c>
      <c r="K597" s="1">
        <v>238713</v>
      </c>
      <c r="L597" s="1">
        <v>238713</v>
      </c>
      <c r="M597" s="1">
        <v>320275.77624249994</v>
      </c>
      <c r="N597" s="1">
        <v>0</v>
      </c>
      <c r="O597" s="7">
        <v>0.53246165051848993</v>
      </c>
      <c r="P597" s="4">
        <v>1.0539153772593934</v>
      </c>
      <c r="Q597" s="1">
        <f>Scenario[[#This Row],[Electricity GHG 
kg CO2e]]+(Scenario[[#This Row],[Non-Electric GHG 
kg CO2e]]*(1-Q$3))+((Scenario[[#This Row],[Non-Electric Vehicle Miles]]*Q$3)*Scenario[[#This Row],[Typical kWh per Vehicle Mile]]*(Scenario[[#This Row],[eGRID Subregion Electricity Emissions Rate 
kg CO2 per kWh]]))</f>
        <v>273696.44716534356</v>
      </c>
      <c r="R597" s="1">
        <f>((Scenario[[#This Row],[Electricity GHG 
kg CO2e]])*(1-R$3))+(Scenario[[#This Row],[Non-Electric GHG 
kg CO2e]]*(1-Q$3))+(((Scenario[[#This Row],[Non-Electric Vehicle Miles]]*Q$3)*Scenario[[#This Row],[Typical kWh per Vehicle Mile]]*(Scenario[[#This Row],[eGRID Subregion Electricity Emissions Rate 
kg CO2 per kWh]]))*(1-R$3))</f>
        <v>265324.04341947642</v>
      </c>
      <c r="S5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283316.12947834178</v>
      </c>
      <c r="T597" s="1">
        <f>Scenario[[#This Row],[Transportation Efficiency Emissions Savings 
kg CO2e]]*(1+S$3)</f>
        <v>84653.864899595486</v>
      </c>
      <c r="U597" s="1">
        <f>Scenario[[#This Row],[Land Use Efficiency Emissions Savings 
kg CO2e]]*(1+S$3)</f>
        <v>421141.56754830049</v>
      </c>
    </row>
    <row r="598" spans="1:21" x14ac:dyDescent="0.25">
      <c r="A598" t="s">
        <v>540</v>
      </c>
      <c r="B598" t="s">
        <v>541</v>
      </c>
      <c r="C598" t="s">
        <v>210</v>
      </c>
      <c r="D598" t="s">
        <v>1730</v>
      </c>
      <c r="E598" s="1">
        <v>615192.06114653335</v>
      </c>
      <c r="F598" s="1">
        <v>102283.98925180858</v>
      </c>
      <c r="G598" s="1">
        <v>521026.33485717297</v>
      </c>
      <c r="H598" s="1">
        <v>611212</v>
      </c>
      <c r="I598" s="1">
        <v>13.333333333333334</v>
      </c>
      <c r="J598" s="2">
        <v>0.13046444316056999</v>
      </c>
      <c r="K598" s="1">
        <v>359037</v>
      </c>
      <c r="L598" s="1">
        <v>359037</v>
      </c>
      <c r="M598" s="1">
        <v>615192.06114653335</v>
      </c>
      <c r="N598" s="1">
        <v>0</v>
      </c>
      <c r="O598" s="7">
        <v>0.53246165051848993</v>
      </c>
      <c r="P598" s="4">
        <v>1.0539153772593934</v>
      </c>
      <c r="Q598" s="1">
        <f>Scenario[[#This Row],[Electricity GHG 
kg CO2e]]+(Scenario[[#This Row],[Non-Electric GHG 
kg CO2e]]*(1-Q$3))+((Scenario[[#This Row],[Non-Electric Vehicle Miles]]*Q$3)*Scenario[[#This Row],[Typical kWh per Vehicle Mile]]*(Scenario[[#This Row],[eGRID Subregion Electricity Emissions Rate 
kg CO2 per kWh]]))</f>
        <v>511764.20121306309</v>
      </c>
      <c r="R598" s="1">
        <f>((Scenario[[#This Row],[Electricity GHG 
kg CO2e]])*(1-R$3))+(Scenario[[#This Row],[Non-Electric GHG 
kg CO2e]]*(1-Q$3))+(((Scenario[[#This Row],[Non-Electric Vehicle Miles]]*Q$3)*Scenario[[#This Row],[Typical kWh per Vehicle Mile]]*(Scenario[[#This Row],[eGRID Subregion Electricity Emissions Rate 
kg CO2 per kWh]]))*(1-R$3))</f>
        <v>499171.66237477236</v>
      </c>
      <c r="S5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531038.12496463873</v>
      </c>
      <c r="T598" s="1">
        <f>Scenario[[#This Row],[Transportation Efficiency Emissions Savings 
kg CO2e]]*(1+S$3)</f>
        <v>127854.98656476074</v>
      </c>
      <c r="U598" s="1">
        <f>Scenario[[#This Row],[Land Use Efficiency Emissions Savings 
kg CO2e]]*(1+S$3)</f>
        <v>651282.91857146623</v>
      </c>
    </row>
    <row r="599" spans="1:21" x14ac:dyDescent="0.25">
      <c r="A599" t="s">
        <v>540</v>
      </c>
      <c r="B599" t="s">
        <v>541</v>
      </c>
      <c r="C599" t="s">
        <v>210</v>
      </c>
      <c r="D599" t="s">
        <v>38</v>
      </c>
      <c r="E599" s="1">
        <v>2727206.4666393101</v>
      </c>
      <c r="F599" s="1">
        <v>734375.0855498215</v>
      </c>
      <c r="G599" s="1">
        <v>3740847.0478450824</v>
      </c>
      <c r="H599" s="1">
        <v>4388359</v>
      </c>
      <c r="I599" s="1">
        <v>25.888888888888889</v>
      </c>
      <c r="J599" s="2">
        <v>0.12586593391737716</v>
      </c>
      <c r="K599" s="1">
        <v>1442747</v>
      </c>
      <c r="L599" s="1">
        <v>1442747</v>
      </c>
      <c r="M599" s="1">
        <v>2727206.4666393101</v>
      </c>
      <c r="N599" s="1">
        <v>0</v>
      </c>
      <c r="O599" s="7">
        <v>0.53246165051848993</v>
      </c>
      <c r="P599" s="4">
        <v>2.3391780324537761</v>
      </c>
      <c r="Q599" s="1">
        <f>Scenario[[#This Row],[Electricity GHG 
kg CO2e]]+(Scenario[[#This Row],[Non-Electric GHG 
kg CO2e]]*(1-Q$3))+((Scenario[[#This Row],[Non-Electric Vehicle Miles]]*Q$3)*Scenario[[#This Row],[Typical kWh per Vehicle Mile]]*(Scenario[[#This Row],[eGRID Subregion Electricity Emissions Rate 
kg CO2 per kWh]]))</f>
        <v>2494648.3471883927</v>
      </c>
      <c r="R599" s="1">
        <f>((Scenario[[#This Row],[Electricity GHG 
kg CO2e]])*(1-R$3))+(Scenario[[#This Row],[Non-Electric GHG 
kg CO2e]]*(1-Q$3))+(((Scenario[[#This Row],[Non-Electric Vehicle Miles]]*Q$3)*Scenario[[#This Row],[Typical kWh per Vehicle Mile]]*(Scenario[[#This Row],[eGRID Subregion Electricity Emissions Rate 
kg CO2 per kWh]]))*(1-R$3))</f>
        <v>2382337.4728861651</v>
      </c>
      <c r="S5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2522287.13158549</v>
      </c>
      <c r="T599" s="1">
        <f>Scenario[[#This Row],[Transportation Efficiency Emissions Savings 
kg CO2e]]*(1+S$3)</f>
        <v>917968.8569372769</v>
      </c>
      <c r="U599" s="1">
        <f>Scenario[[#This Row],[Land Use Efficiency Emissions Savings 
kg CO2e]]*(1+S$3)</f>
        <v>4676058.8098063525</v>
      </c>
    </row>
    <row r="600" spans="1:21" x14ac:dyDescent="0.25">
      <c r="A600" t="s">
        <v>1552</v>
      </c>
      <c r="B600" t="s">
        <v>1553</v>
      </c>
      <c r="C600" t="s">
        <v>210</v>
      </c>
      <c r="D600" t="s">
        <v>1730</v>
      </c>
      <c r="E600" s="1">
        <v>504419.83319833333</v>
      </c>
      <c r="F600" s="1">
        <v>129073.03576838892</v>
      </c>
      <c r="G600" s="1">
        <v>642157.04640876921</v>
      </c>
      <c r="H600" s="1">
        <v>771293.62</v>
      </c>
      <c r="I600" s="1">
        <v>13.95</v>
      </c>
      <c r="J600" s="2">
        <v>0.18961769506414888</v>
      </c>
      <c r="K600" s="1">
        <v>375970</v>
      </c>
      <c r="L600" s="1">
        <v>375970</v>
      </c>
      <c r="M600" s="1">
        <v>504419.83319833333</v>
      </c>
      <c r="N600" s="1">
        <v>0</v>
      </c>
      <c r="O600" s="7">
        <v>0.53246165051848993</v>
      </c>
      <c r="P600" s="4">
        <v>1.0539153772593934</v>
      </c>
      <c r="Q600" s="1">
        <f>Scenario[[#This Row],[Electricity GHG 
kg CO2e]]+(Scenario[[#This Row],[Non-Electric GHG 
kg CO2e]]*(1-Q$3))+((Scenario[[#This Row],[Non-Electric Vehicle Miles]]*Q$3)*Scenario[[#This Row],[Typical kWh per Vehicle Mile]]*(Scenario[[#This Row],[eGRID Subregion Electricity Emissions Rate 
kg CO2 per kWh]]))</f>
        <v>431060.60112788161</v>
      </c>
      <c r="R600" s="1">
        <f>((Scenario[[#This Row],[Electricity GHG 
kg CO2e]])*(1-R$3))+(Scenario[[#This Row],[Non-Electric GHG 
kg CO2e]]*(1-Q$3))+(((Scenario[[#This Row],[Non-Electric Vehicle Miles]]*Q$3)*Scenario[[#This Row],[Typical kWh per Vehicle Mile]]*(Scenario[[#This Row],[eGRID Subregion Electricity Emissions Rate 
kg CO2 per kWh]]))*(1-R$3))</f>
        <v>417874.16957059869</v>
      </c>
      <c r="S6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448600.30000640434</v>
      </c>
      <c r="T600" s="1">
        <f>Scenario[[#This Row],[Transportation Efficiency Emissions Savings 
kg CO2e]]*(1+S$3)</f>
        <v>161341.29471048614</v>
      </c>
      <c r="U600" s="1">
        <f>Scenario[[#This Row],[Land Use Efficiency Emissions Savings 
kg CO2e]]*(1+S$3)</f>
        <v>802696.30801096151</v>
      </c>
    </row>
    <row r="601" spans="1:21" x14ac:dyDescent="0.25">
      <c r="A601" t="s">
        <v>1628</v>
      </c>
      <c r="B601" t="s">
        <v>821</v>
      </c>
      <c r="C601" t="s">
        <v>455</v>
      </c>
      <c r="D601" t="s">
        <v>1730</v>
      </c>
      <c r="E601" s="1">
        <v>120344.03504833335</v>
      </c>
      <c r="F601" s="1">
        <v>55233.943254506521</v>
      </c>
      <c r="G601" s="1">
        <v>275017.58869719674</v>
      </c>
      <c r="H601" s="1">
        <v>330058</v>
      </c>
      <c r="I601" s="1">
        <v>11.5</v>
      </c>
      <c r="J601" s="2">
        <v>0.40595617550706392</v>
      </c>
      <c r="K601" s="1">
        <v>89686</v>
      </c>
      <c r="L601" s="1">
        <v>89686</v>
      </c>
      <c r="M601" s="1">
        <v>120344.03504833335</v>
      </c>
      <c r="N601" s="1">
        <v>0</v>
      </c>
      <c r="O601" s="7">
        <v>0.53135125639672998</v>
      </c>
      <c r="P601" s="4">
        <v>1.0539153772593934</v>
      </c>
      <c r="Q601" s="1">
        <f>Scenario[[#This Row],[Electricity GHG 
kg CO2e]]+(Scenario[[#This Row],[Non-Electric GHG 
kg CO2e]]*(1-Q$3))+((Scenario[[#This Row],[Non-Electric Vehicle Miles]]*Q$3)*Scenario[[#This Row],[Typical kWh per Vehicle Mile]]*(Scenario[[#This Row],[eGRID Subregion Electricity Emissions Rate 
kg CO2 per kWh]]))</f>
        <v>102814.04969081114</v>
      </c>
      <c r="R601" s="1">
        <f>((Scenario[[#This Row],[Electricity GHG 
kg CO2e]])*(1-R$3))+(Scenario[[#This Row],[Non-Electric GHG 
kg CO2e]]*(1-Q$3))+(((Scenario[[#This Row],[Non-Electric Vehicle Miles]]*Q$3)*Scenario[[#This Row],[Typical kWh per Vehicle Mile]]*(Scenario[[#This Row],[eGRID Subregion Electricity Emissions Rate 
kg CO2 per kWh]]))*(1-R$3))</f>
        <v>99675.043839670863</v>
      </c>
      <c r="S6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115623.70415097634</v>
      </c>
      <c r="T601" s="1">
        <f>Scenario[[#This Row],[Transportation Efficiency Emissions Savings 
kg CO2e]]*(1+S$3)</f>
        <v>69042.429068133148</v>
      </c>
      <c r="U601" s="1">
        <f>Scenario[[#This Row],[Land Use Efficiency Emissions Savings 
kg CO2e]]*(1+S$3)</f>
        <v>343771.98587149591</v>
      </c>
    </row>
    <row r="602" spans="1:21" x14ac:dyDescent="0.25">
      <c r="A602" t="s">
        <v>1627</v>
      </c>
      <c r="B602" t="s">
        <v>1326</v>
      </c>
      <c r="C602" t="s">
        <v>455</v>
      </c>
      <c r="D602" t="s">
        <v>1730</v>
      </c>
      <c r="E602" s="1">
        <v>39503.374580833326</v>
      </c>
      <c r="F602" s="1">
        <v>32181.325115280233</v>
      </c>
      <c r="G602" s="1">
        <v>160173.76351730019</v>
      </c>
      <c r="H602" s="1">
        <v>192303.92</v>
      </c>
      <c r="I602" s="1">
        <v>14</v>
      </c>
      <c r="J602" s="2">
        <v>0.49656547920303257</v>
      </c>
      <c r="K602" s="1">
        <v>29443</v>
      </c>
      <c r="L602" s="1">
        <v>29443</v>
      </c>
      <c r="M602" s="1">
        <v>39503.374580833326</v>
      </c>
      <c r="N602" s="1">
        <v>0</v>
      </c>
      <c r="O602" s="7">
        <v>0.53135125639672998</v>
      </c>
      <c r="P602" s="4">
        <v>1.0539153772593934</v>
      </c>
      <c r="Q602" s="1">
        <f>Scenario[[#This Row],[Electricity GHG 
kg CO2e]]+(Scenario[[#This Row],[Non-Electric GHG 
kg CO2e]]*(1-Q$3))+((Scenario[[#This Row],[Non-Electric Vehicle Miles]]*Q$3)*Scenario[[#This Row],[Typical kWh per Vehicle Mile]]*(Scenario[[#This Row],[eGRID Subregion Electricity Emissions Rate 
kg CO2 per kWh]]))</f>
        <v>33749.545487511503</v>
      </c>
      <c r="R602" s="1">
        <f>((Scenario[[#This Row],[Electricity GHG 
kg CO2e]])*(1-R$3))+(Scenario[[#This Row],[Non-Electric GHG 
kg CO2e]]*(1-Q$3))+(((Scenario[[#This Row],[Non-Electric Vehicle Miles]]*Q$3)*Scenario[[#This Row],[Typical kWh per Vehicle Mile]]*(Scenario[[#This Row],[eGRID Subregion Electricity Emissions Rate 
kg CO2 per kWh]]))*(1-R$3))</f>
        <v>32719.041849539874</v>
      </c>
      <c r="S6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40351.222195960523</v>
      </c>
      <c r="T602" s="1">
        <f>Scenario[[#This Row],[Transportation Efficiency Emissions Savings 
kg CO2e]]*(1+S$3)</f>
        <v>40226.65639410029</v>
      </c>
      <c r="U602" s="1">
        <f>Scenario[[#This Row],[Land Use Efficiency Emissions Savings 
kg CO2e]]*(1+S$3)</f>
        <v>200217.20439662522</v>
      </c>
    </row>
    <row r="603" spans="1:21" x14ac:dyDescent="0.25">
      <c r="A603" t="s">
        <v>882</v>
      </c>
      <c r="B603" t="s">
        <v>847</v>
      </c>
      <c r="C603" t="s">
        <v>455</v>
      </c>
      <c r="D603" t="s">
        <v>1730</v>
      </c>
      <c r="E603" s="1">
        <v>1200319.0745249998</v>
      </c>
      <c r="F603" s="1">
        <v>66139.056635124231</v>
      </c>
      <c r="G603" s="1">
        <v>347693.44165520789</v>
      </c>
      <c r="H603" s="1">
        <v>395223</v>
      </c>
      <c r="I603" s="1">
        <v>12.25</v>
      </c>
      <c r="J603" s="2">
        <v>7.3520060070132051E-2</v>
      </c>
      <c r="K603" s="1">
        <v>884346</v>
      </c>
      <c r="L603" s="1">
        <v>884346</v>
      </c>
      <c r="M603" s="1">
        <v>1200319.0745249998</v>
      </c>
      <c r="N603" s="1">
        <v>0</v>
      </c>
      <c r="O603" s="7">
        <v>0.53135125639672998</v>
      </c>
      <c r="P603" s="4">
        <v>1.0539153772593934</v>
      </c>
      <c r="Q603" s="1">
        <f>Scenario[[#This Row],[Electricity GHG 
kg CO2e]]+(Scenario[[#This Row],[Non-Electric GHG 
kg CO2e]]*(1-Q$3))+((Scenario[[#This Row],[Non-Electric Vehicle Miles]]*Q$3)*Scenario[[#This Row],[Typical kWh per Vehicle Mile]]*(Scenario[[#This Row],[eGRID Subregion Electricity Emissions Rate 
kg CO2 per kWh]]))</f>
        <v>1024047.5822549437</v>
      </c>
      <c r="R603" s="1">
        <f>((Scenario[[#This Row],[Electricity GHG 
kg CO2e]])*(1-R$3))+(Scenario[[#This Row],[Non-Electric GHG 
kg CO2e]]*(1-Q$3))+(((Scenario[[#This Row],[Non-Electric Vehicle Miles]]*Q$3)*Scenario[[#This Row],[Typical kWh per Vehicle Mile]]*(Scenario[[#This Row],[eGRID Subregion Electricity Emissions Rate 
kg CO2 per kWh]]))*(1-R$3))</f>
        <v>993095.51316464518</v>
      </c>
      <c r="S6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1011210.7881121815</v>
      </c>
      <c r="T603" s="1">
        <f>Scenario[[#This Row],[Transportation Efficiency Emissions Savings 
kg CO2e]]*(1+S$3)</f>
        <v>82673.820793905295</v>
      </c>
      <c r="U603" s="1">
        <f>Scenario[[#This Row],[Land Use Efficiency Emissions Savings 
kg CO2e]]*(1+S$3)</f>
        <v>434616.80206900986</v>
      </c>
    </row>
    <row r="604" spans="1:21" x14ac:dyDescent="0.25">
      <c r="A604" t="s">
        <v>882</v>
      </c>
      <c r="B604" t="s">
        <v>847</v>
      </c>
      <c r="C604" t="s">
        <v>455</v>
      </c>
      <c r="D604" t="s">
        <v>38</v>
      </c>
      <c r="E604" s="1">
        <v>2305178.0893787998</v>
      </c>
      <c r="F604" s="1">
        <v>550922.51249605604</v>
      </c>
      <c r="G604" s="1">
        <v>2896203.1543909432</v>
      </c>
      <c r="H604" s="1">
        <v>3292113</v>
      </c>
      <c r="I604" s="1">
        <v>34.166666666666664</v>
      </c>
      <c r="J604" s="2">
        <v>0.11451160075687994</v>
      </c>
      <c r="K604" s="1">
        <v>475312</v>
      </c>
      <c r="L604" s="1">
        <v>475312</v>
      </c>
      <c r="M604" s="1">
        <v>2305178.0893787998</v>
      </c>
      <c r="N604" s="1">
        <v>0</v>
      </c>
      <c r="O604" s="7">
        <v>0.53135125639672998</v>
      </c>
      <c r="P604" s="4">
        <v>2.3391780324537761</v>
      </c>
      <c r="Q604" s="1">
        <f>Scenario[[#This Row],[Electricity GHG 
kg CO2e]]+(Scenario[[#This Row],[Non-Electric GHG 
kg CO2e]]*(1-Q$3))+((Scenario[[#This Row],[Non-Electric Vehicle Miles]]*Q$3)*Scenario[[#This Row],[Typical kWh per Vehicle Mile]]*(Scenario[[#This Row],[eGRID Subregion Electricity Emissions Rate 
kg CO2 per kWh]]))</f>
        <v>1876577.8810931386</v>
      </c>
      <c r="R604" s="1">
        <f>((Scenario[[#This Row],[Electricity GHG 
kg CO2e]])*(1-R$3))+(Scenario[[#This Row],[Non-Electric GHG 
kg CO2e]]*(1-Q$3))+(((Scenario[[#This Row],[Non-Electric Vehicle Miles]]*Q$3)*Scenario[[#This Row],[Typical kWh per Vehicle Mile]]*(Scenario[[#This Row],[eGRID Subregion Electricity Emissions Rate 
kg CO2 per kWh]]))*(1-R$3))</f>
        <v>1839654.3025783789</v>
      </c>
      <c r="S6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2026120.2658344794</v>
      </c>
      <c r="T604" s="1">
        <f>Scenario[[#This Row],[Transportation Efficiency Emissions Savings 
kg CO2e]]*(1+S$3)</f>
        <v>688653.14062007004</v>
      </c>
      <c r="U604" s="1">
        <f>Scenario[[#This Row],[Land Use Efficiency Emissions Savings 
kg CO2e]]*(1+S$3)</f>
        <v>3620253.9429886788</v>
      </c>
    </row>
    <row r="605" spans="1:21" x14ac:dyDescent="0.25">
      <c r="A605" t="s">
        <v>453</v>
      </c>
      <c r="B605" t="s">
        <v>454</v>
      </c>
      <c r="C605" t="s">
        <v>455</v>
      </c>
      <c r="D605" t="s">
        <v>1730</v>
      </c>
      <c r="E605" s="1">
        <v>1218616.4098816665</v>
      </c>
      <c r="F605" s="1">
        <v>131124.26140560702</v>
      </c>
      <c r="G605" s="1">
        <v>667373.28977132705</v>
      </c>
      <c r="H605" s="1">
        <v>783551</v>
      </c>
      <c r="I605" s="1">
        <v>14.1875</v>
      </c>
      <c r="J605" s="2">
        <v>8.0778269358844371E-2</v>
      </c>
      <c r="K605" s="1">
        <v>821054</v>
      </c>
      <c r="L605" s="1">
        <v>821054</v>
      </c>
      <c r="M605" s="1">
        <v>1218616.4098816665</v>
      </c>
      <c r="N605" s="1">
        <v>0</v>
      </c>
      <c r="O605" s="7">
        <v>0.53135125639672998</v>
      </c>
      <c r="P605" s="4">
        <v>1.0539153772593934</v>
      </c>
      <c r="Q605" s="1">
        <f>Scenario[[#This Row],[Electricity GHG 
kg CO2e]]+(Scenario[[#This Row],[Non-Electric GHG 
kg CO2e]]*(1-Q$3))+((Scenario[[#This Row],[Non-Electric Vehicle Miles]]*Q$3)*Scenario[[#This Row],[Typical kWh per Vehicle Mile]]*(Scenario[[#This Row],[eGRID Subregion Electricity Emissions Rate 
kg CO2 per kWh]]))</f>
        <v>1028909.7154839541</v>
      </c>
      <c r="R605" s="1">
        <f>((Scenario[[#This Row],[Electricity GHG 
kg CO2e]])*(1-R$3))+(Scenario[[#This Row],[Non-Electric GHG 
kg CO2e]]*(1-Q$3))+(((Scenario[[#This Row],[Non-Electric Vehicle Miles]]*Q$3)*Scenario[[#This Row],[Typical kWh per Vehicle Mile]]*(Scenario[[#This Row],[eGRID Subregion Electricity Emissions Rate 
kg CO2 per kWh]]))*(1-R$3))</f>
        <v>1000172.8634657781</v>
      </c>
      <c r="S6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1033811.2181089316</v>
      </c>
      <c r="T605" s="1">
        <f>Scenario[[#This Row],[Transportation Efficiency Emissions Savings 
kg CO2e]]*(1+S$3)</f>
        <v>163905.32675700876</v>
      </c>
      <c r="U605" s="1">
        <f>Scenario[[#This Row],[Land Use Efficiency Emissions Savings 
kg CO2e]]*(1+S$3)</f>
        <v>834216.61221415875</v>
      </c>
    </row>
    <row r="606" spans="1:21" x14ac:dyDescent="0.25">
      <c r="A606" t="s">
        <v>453</v>
      </c>
      <c r="B606" t="s">
        <v>454</v>
      </c>
      <c r="C606" t="s">
        <v>455</v>
      </c>
      <c r="D606" t="s">
        <v>38</v>
      </c>
      <c r="E606" s="1">
        <v>4602309.7655838998</v>
      </c>
      <c r="F606" s="1">
        <v>1240562.7863556549</v>
      </c>
      <c r="G606" s="1">
        <v>6313999.0953852162</v>
      </c>
      <c r="H606" s="1">
        <v>7413153</v>
      </c>
      <c r="I606" s="1">
        <v>33.418181818181822</v>
      </c>
      <c r="J606" s="2">
        <v>0.12551023777036924</v>
      </c>
      <c r="K606" s="1">
        <v>1966821</v>
      </c>
      <c r="L606" s="1">
        <v>1966821</v>
      </c>
      <c r="M606" s="1">
        <v>4602309.7655838998</v>
      </c>
      <c r="N606" s="1">
        <v>0</v>
      </c>
      <c r="O606" s="7">
        <v>0.53135125639672998</v>
      </c>
      <c r="P606" s="4">
        <v>2.3391780324537761</v>
      </c>
      <c r="Q606" s="1">
        <f>Scenario[[#This Row],[Electricity GHG 
kg CO2e]]+(Scenario[[#This Row],[Non-Electric GHG 
kg CO2e]]*(1-Q$3))+((Scenario[[#This Row],[Non-Electric Vehicle Miles]]*Q$3)*Scenario[[#This Row],[Typical kWh per Vehicle Mile]]*(Scenario[[#This Row],[eGRID Subregion Electricity Emissions Rate 
kg CO2 per kWh]]))</f>
        <v>4062885.1637373427</v>
      </c>
      <c r="R606" s="1">
        <f>((Scenario[[#This Row],[Electricity GHG 
kg CO2e]])*(1-R$3))+(Scenario[[#This Row],[Non-Electric GHG 
kg CO2e]]*(1-Q$3))+(((Scenario[[#This Row],[Non-Electric Vehicle Miles]]*Q$3)*Scenario[[#This Row],[Typical kWh per Vehicle Mile]]*(Scenario[[#This Row],[eGRID Subregion Electricity Emissions Rate 
kg CO2 per kWh]]))*(1-R$3))</f>
        <v>3910096.9538499885</v>
      </c>
      <c r="S6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4130599.1097024814</v>
      </c>
      <c r="T606" s="1">
        <f>Scenario[[#This Row],[Transportation Efficiency Emissions Savings 
kg CO2e]]*(1+S$3)</f>
        <v>1550703.4829445686</v>
      </c>
      <c r="U606" s="1">
        <f>Scenario[[#This Row],[Land Use Efficiency Emissions Savings 
kg CO2e]]*(1+S$3)</f>
        <v>7892498.8692315202</v>
      </c>
    </row>
    <row r="607" spans="1:21" x14ac:dyDescent="0.25">
      <c r="A607" t="s">
        <v>1625</v>
      </c>
      <c r="B607" t="s">
        <v>1626</v>
      </c>
      <c r="C607" t="s">
        <v>455</v>
      </c>
      <c r="D607" t="s">
        <v>1730</v>
      </c>
      <c r="E607" s="1">
        <v>1007848.6484541666</v>
      </c>
      <c r="F607" s="1">
        <v>259917.77551387297</v>
      </c>
      <c r="G607" s="1">
        <v>1342390.8751736735</v>
      </c>
      <c r="H607" s="1">
        <v>1553174.3</v>
      </c>
      <c r="I607" s="1">
        <v>13.933333333333334</v>
      </c>
      <c r="J607" s="2">
        <v>0.14829555348558465</v>
      </c>
      <c r="K607" s="1">
        <v>751187</v>
      </c>
      <c r="L607" s="1">
        <v>751187</v>
      </c>
      <c r="M607" s="1">
        <v>1007848.6484541666</v>
      </c>
      <c r="N607" s="1">
        <v>0</v>
      </c>
      <c r="O607" s="7">
        <v>0.53135125639672998</v>
      </c>
      <c r="P607" s="4">
        <v>1.0539153772593934</v>
      </c>
      <c r="Q607" s="1">
        <f>Scenario[[#This Row],[Electricity GHG 
kg CO2e]]+(Scenario[[#This Row],[Non-Electric GHG 
kg CO2e]]*(1-Q$3))+((Scenario[[#This Row],[Non-Electric Vehicle Miles]]*Q$3)*Scenario[[#This Row],[Typical kWh per Vehicle Mile]]*(Scenario[[#This Row],[eGRID Subregion Electricity Emissions Rate 
kg CO2 per kWh]]))</f>
        <v>861052.52734147315</v>
      </c>
      <c r="R607" s="1">
        <f>((Scenario[[#This Row],[Electricity GHG 
kg CO2e]])*(1-R$3))+(Scenario[[#This Row],[Non-Electric GHG 
kg CO2e]]*(1-Q$3))+(((Scenario[[#This Row],[Non-Electric Vehicle Miles]]*Q$3)*Scenario[[#This Row],[Typical kWh per Vehicle Mile]]*(Scenario[[#This Row],[eGRID Subregion Electricity Emissions Rate 
kg CO2 per kWh]]))*(1-R$3))</f>
        <v>834761.01709126111</v>
      </c>
      <c r="S6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896697.88919886551</v>
      </c>
      <c r="T607" s="1">
        <f>Scenario[[#This Row],[Transportation Efficiency Emissions Savings 
kg CO2e]]*(1+S$3)</f>
        <v>324897.21939234121</v>
      </c>
      <c r="U607" s="1">
        <f>Scenario[[#This Row],[Land Use Efficiency Emissions Savings 
kg CO2e]]*(1+S$3)</f>
        <v>1677988.5939670918</v>
      </c>
    </row>
    <row r="608" spans="1:21" x14ac:dyDescent="0.25">
      <c r="A608" t="s">
        <v>458</v>
      </c>
      <c r="B608" t="s">
        <v>459</v>
      </c>
      <c r="C608" t="s">
        <v>455</v>
      </c>
      <c r="D608" t="s">
        <v>1730</v>
      </c>
      <c r="E608" s="1">
        <v>871941.79185496655</v>
      </c>
      <c r="F608" s="1">
        <v>55741.169505663624</v>
      </c>
      <c r="G608" s="1">
        <v>279114.62928382098</v>
      </c>
      <c r="H608" s="1">
        <v>333089</v>
      </c>
      <c r="I608" s="1">
        <v>12.578947368421053</v>
      </c>
      <c r="J608" s="2">
        <v>8.829981613375705E-2</v>
      </c>
      <c r="K608" s="1">
        <v>629503</v>
      </c>
      <c r="L608" s="1">
        <v>629503</v>
      </c>
      <c r="M608" s="1">
        <v>871941.79185496655</v>
      </c>
      <c r="N608" s="1">
        <v>0</v>
      </c>
      <c r="O608" s="7">
        <v>0.53135125639672998</v>
      </c>
      <c r="P608" s="4">
        <v>1.0539153772593934</v>
      </c>
      <c r="Q608" s="1">
        <f>Scenario[[#This Row],[Electricity GHG 
kg CO2e]]+(Scenario[[#This Row],[Non-Electric GHG 
kg CO2e]]*(1-Q$3))+((Scenario[[#This Row],[Non-Electric Vehicle Miles]]*Q$3)*Scenario[[#This Row],[Typical kWh per Vehicle Mile]]*(Scenario[[#This Row],[eGRID Subregion Electricity Emissions Rate 
kg CO2 per kWh]]))</f>
        <v>742086.6474084009</v>
      </c>
      <c r="R608" s="1">
        <f>((Scenario[[#This Row],[Electricity GHG 
kg CO2e]])*(1-R$3))+(Scenario[[#This Row],[Non-Electric GHG 
kg CO2e]]*(1-Q$3))+(((Scenario[[#This Row],[Non-Electric Vehicle Miles]]*Q$3)*Scenario[[#This Row],[Typical kWh per Vehicle Mile]]*(Scenario[[#This Row],[eGRID Subregion Electricity Emissions Rate 
kg CO2 per kWh]]))*(1-R$3))</f>
        <v>720054.07152910694</v>
      </c>
      <c r="S6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735198.51440190745</v>
      </c>
      <c r="T608" s="1">
        <f>Scenario[[#This Row],[Transportation Efficiency Emissions Savings 
kg CO2e]]*(1+S$3)</f>
        <v>69676.461882079529</v>
      </c>
      <c r="U608" s="1">
        <f>Scenario[[#This Row],[Land Use Efficiency Emissions Savings 
kg CO2e]]*(1+S$3)</f>
        <v>348893.28660477622</v>
      </c>
    </row>
    <row r="609" spans="1:21" x14ac:dyDescent="0.25">
      <c r="A609" t="s">
        <v>458</v>
      </c>
      <c r="B609" t="s">
        <v>459</v>
      </c>
      <c r="C609" t="s">
        <v>455</v>
      </c>
      <c r="D609" t="s">
        <v>38</v>
      </c>
      <c r="E609" s="1">
        <v>5094579.9457433</v>
      </c>
      <c r="F609" s="1">
        <v>1283042.608361172</v>
      </c>
      <c r="G609" s="1">
        <v>6424622.3242892055</v>
      </c>
      <c r="H609" s="1">
        <v>7666997</v>
      </c>
      <c r="I609" s="1">
        <v>34.885245901639344</v>
      </c>
      <c r="J609" s="2">
        <v>0.14371587108177086</v>
      </c>
      <c r="K609" s="1">
        <v>1902833</v>
      </c>
      <c r="L609" s="1">
        <v>1902833</v>
      </c>
      <c r="M609" s="1">
        <v>5094579.9457433</v>
      </c>
      <c r="N609" s="1">
        <v>0</v>
      </c>
      <c r="O609" s="7">
        <v>0.53135125639672998</v>
      </c>
      <c r="P609" s="4">
        <v>2.3391780324537761</v>
      </c>
      <c r="Q609" s="1">
        <f>Scenario[[#This Row],[Electricity GHG 
kg CO2e]]+(Scenario[[#This Row],[Non-Electric GHG 
kg CO2e]]*(1-Q$3))+((Scenario[[#This Row],[Non-Electric Vehicle Miles]]*Q$3)*Scenario[[#This Row],[Typical kWh per Vehicle Mile]]*(Scenario[[#This Row],[eGRID Subregion Electricity Emissions Rate 
kg CO2 per kWh]]))</f>
        <v>4412204.7246487737</v>
      </c>
      <c r="R609" s="1">
        <f>((Scenario[[#This Row],[Electricity GHG 
kg CO2e]])*(1-R$3))+(Scenario[[#This Row],[Non-Electric GHG 
kg CO2e]]*(1-Q$3))+(((Scenario[[#This Row],[Non-Electric Vehicle Miles]]*Q$3)*Scenario[[#This Row],[Typical kWh per Vehicle Mile]]*(Scenario[[#This Row],[eGRID Subregion Electricity Emissions Rate 
kg CO2 per kWh]]))*(1-R$3))</f>
        <v>4264387.2833134485</v>
      </c>
      <c r="S6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4510656.1285902057</v>
      </c>
      <c r="T609" s="1">
        <f>Scenario[[#This Row],[Transportation Efficiency Emissions Savings 
kg CO2e]]*(1+S$3)</f>
        <v>1603803.2604514649</v>
      </c>
      <c r="U609" s="1">
        <f>Scenario[[#This Row],[Land Use Efficiency Emissions Savings 
kg CO2e]]*(1+S$3)</f>
        <v>8030777.9053615071</v>
      </c>
    </row>
    <row r="610" spans="1:21" x14ac:dyDescent="0.25">
      <c r="A610" t="s">
        <v>668</v>
      </c>
      <c r="B610" t="s">
        <v>669</v>
      </c>
      <c r="C610" t="s">
        <v>455</v>
      </c>
      <c r="D610" t="s">
        <v>1730</v>
      </c>
      <c r="E610" s="1">
        <v>298205.63157749997</v>
      </c>
      <c r="F610" s="1">
        <v>15123.743062379257</v>
      </c>
      <c r="G610" s="1">
        <v>78732.813870505546</v>
      </c>
      <c r="H610" s="1">
        <v>90374</v>
      </c>
      <c r="I610" s="1">
        <v>9</v>
      </c>
      <c r="J610" s="2">
        <v>7.6804359391439286E-2</v>
      </c>
      <c r="K610" s="1">
        <v>156759</v>
      </c>
      <c r="L610" s="1">
        <v>156759</v>
      </c>
      <c r="M610" s="1">
        <v>298205.63157749997</v>
      </c>
      <c r="N610" s="1">
        <v>0</v>
      </c>
      <c r="O610" s="7">
        <v>0.53135125639672998</v>
      </c>
      <c r="P610" s="4">
        <v>1.0539153772593934</v>
      </c>
      <c r="Q610" s="1">
        <f>Scenario[[#This Row],[Electricity GHG 
kg CO2e]]+(Scenario[[#This Row],[Non-Electric GHG 
kg CO2e]]*(1-Q$3))+((Scenario[[#This Row],[Non-Electric Vehicle Miles]]*Q$3)*Scenario[[#This Row],[Typical kWh per Vehicle Mile]]*(Scenario[[#This Row],[eGRID Subregion Electricity Emissions Rate 
kg CO2 per kWh]]))</f>
        <v>245600.45467654199</v>
      </c>
      <c r="R610" s="1">
        <f>((Scenario[[#This Row],[Electricity GHG 
kg CO2e]])*(1-R$3))+(Scenario[[#This Row],[Non-Electric GHG 
kg CO2e]]*(1-Q$3))+(((Scenario[[#This Row],[Non-Electric Vehicle Miles]]*Q$3)*Scenario[[#This Row],[Typical kWh per Vehicle Mile]]*(Scenario[[#This Row],[eGRID Subregion Electricity Emissions Rate 
kg CO2 per kWh]]))*(1-R$3))</f>
        <v>240113.89692818775</v>
      </c>
      <c r="S6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247804.41879827285</v>
      </c>
      <c r="T610" s="1">
        <f>Scenario[[#This Row],[Transportation Efficiency Emissions Savings 
kg CO2e]]*(1+S$3)</f>
        <v>18904.678827974072</v>
      </c>
      <c r="U610" s="1">
        <f>Scenario[[#This Row],[Land Use Efficiency Emissions Savings 
kg CO2e]]*(1+S$3)</f>
        <v>98416.017338131933</v>
      </c>
    </row>
    <row r="611" spans="1:21" x14ac:dyDescent="0.25">
      <c r="A611" t="s">
        <v>668</v>
      </c>
      <c r="B611" t="s">
        <v>669</v>
      </c>
      <c r="C611" t="s">
        <v>455</v>
      </c>
      <c r="D611" t="s">
        <v>38</v>
      </c>
      <c r="E611" s="1">
        <v>2398997.1177147003</v>
      </c>
      <c r="F611" s="1">
        <v>850072.03793475195</v>
      </c>
      <c r="G611" s="1">
        <v>4425396.7594652465</v>
      </c>
      <c r="H611" s="1">
        <v>5079722</v>
      </c>
      <c r="I611" s="1">
        <v>32</v>
      </c>
      <c r="J611" s="2">
        <v>0.17680966942857557</v>
      </c>
      <c r="K611" s="1">
        <v>977601</v>
      </c>
      <c r="L611" s="1">
        <v>977601</v>
      </c>
      <c r="M611" s="1">
        <v>2398997.1177147003</v>
      </c>
      <c r="N611" s="1">
        <v>0</v>
      </c>
      <c r="O611" s="7">
        <v>0.53135125639672998</v>
      </c>
      <c r="P611" s="4">
        <v>2.3391780324537761</v>
      </c>
      <c r="Q611" s="1">
        <f>Scenario[[#This Row],[Electricity GHG 
kg CO2e]]+(Scenario[[#This Row],[Non-Electric GHG 
kg CO2e]]*(1-Q$3))+((Scenario[[#This Row],[Non-Electric Vehicle Miles]]*Q$3)*Scenario[[#This Row],[Typical kWh per Vehicle Mile]]*(Scenario[[#This Row],[eGRID Subregion Electricity Emissions Rate 
kg CO2 per kWh]]))</f>
        <v>2103019.0645930204</v>
      </c>
      <c r="R611" s="1">
        <f>((Scenario[[#This Row],[Electricity GHG 
kg CO2e]])*(1-R$3))+(Scenario[[#This Row],[Non-Electric GHG 
kg CO2e]]*(1-Q$3))+(((Scenario[[#This Row],[Non-Electric Vehicle Miles]]*Q$3)*Scenario[[#This Row],[Typical kWh per Vehicle Mile]]*(Scenario[[#This Row],[eGRID Subregion Electricity Emissions Rate 
kg CO2 per kWh]]))*(1-R$3))</f>
        <v>2027076.2580162715</v>
      </c>
      <c r="S6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2191652.9849913316</v>
      </c>
      <c r="T611" s="1">
        <f>Scenario[[#This Row],[Transportation Efficiency Emissions Savings 
kg CO2e]]*(1+S$3)</f>
        <v>1062590.04741844</v>
      </c>
      <c r="U611" s="1">
        <f>Scenario[[#This Row],[Land Use Efficiency Emissions Savings 
kg CO2e]]*(1+S$3)</f>
        <v>5531745.9493315583</v>
      </c>
    </row>
    <row r="612" spans="1:21" x14ac:dyDescent="0.25">
      <c r="A612" t="s">
        <v>1621</v>
      </c>
      <c r="B612" t="s">
        <v>206</v>
      </c>
      <c r="C612" t="s">
        <v>455</v>
      </c>
      <c r="D612" t="s">
        <v>1730</v>
      </c>
      <c r="E612" s="1">
        <v>476939.76854742982</v>
      </c>
      <c r="F612" s="1">
        <v>208807.85612899778</v>
      </c>
      <c r="G612" s="1">
        <v>1039852.8264906196</v>
      </c>
      <c r="H612" s="1">
        <v>1247759.97</v>
      </c>
      <c r="I612" s="1">
        <v>15.6</v>
      </c>
      <c r="J612" s="2">
        <v>0.12344828599447225</v>
      </c>
      <c r="K612" s="1">
        <v>237224</v>
      </c>
      <c r="L612" s="1">
        <v>237224</v>
      </c>
      <c r="M612" s="1">
        <v>476939.76854742982</v>
      </c>
      <c r="N612" s="1">
        <v>0</v>
      </c>
      <c r="O612" s="7">
        <v>0.53135125639672998</v>
      </c>
      <c r="P612" s="4">
        <v>1.0539153772593934</v>
      </c>
      <c r="Q612" s="1">
        <f>Scenario[[#This Row],[Electricity GHG 
kg CO2e]]+(Scenario[[#This Row],[Non-Electric GHG 
kg CO2e]]*(1-Q$3))+((Scenario[[#This Row],[Non-Electric Vehicle Miles]]*Q$3)*Scenario[[#This Row],[Typical kWh per Vehicle Mile]]*(Scenario[[#This Row],[eGRID Subregion Electricity Emissions Rate 
kg CO2 per kWh]]))</f>
        <v>390916.14251479838</v>
      </c>
      <c r="R612" s="1">
        <f>((Scenario[[#This Row],[Electricity GHG 
kg CO2e]])*(1-R$3))+(Scenario[[#This Row],[Non-Electric GHG 
kg CO2e]]*(1-Q$3))+(((Scenario[[#This Row],[Non-Electric Vehicle Miles]]*Q$3)*Scenario[[#This Row],[Typical kWh per Vehicle Mile]]*(Scenario[[#This Row],[eGRID Subregion Electricity Emissions Rate 
kg CO2 per kWh]]))*(1-R$3))</f>
        <v>382613.31348874187</v>
      </c>
      <c r="S6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447116.01554383634</v>
      </c>
      <c r="T612" s="1">
        <f>Scenario[[#This Row],[Transportation Efficiency Emissions Savings 
kg CO2e]]*(1+S$3)</f>
        <v>261009.82016124722</v>
      </c>
      <c r="U612" s="1">
        <f>Scenario[[#This Row],[Land Use Efficiency Emissions Savings 
kg CO2e]]*(1+S$3)</f>
        <v>1299816.0331132745</v>
      </c>
    </row>
    <row r="613" spans="1:21" x14ac:dyDescent="0.25">
      <c r="A613" t="s">
        <v>846</v>
      </c>
      <c r="B613" t="s">
        <v>847</v>
      </c>
      <c r="C613" t="s">
        <v>455</v>
      </c>
      <c r="D613" t="s">
        <v>38</v>
      </c>
      <c r="E613" s="1">
        <v>883437.65752002993</v>
      </c>
      <c r="F613" s="1">
        <v>269103.69145271828</v>
      </c>
      <c r="G613" s="1">
        <v>1371315.0460410367</v>
      </c>
      <c r="H613" s="1">
        <v>1608066</v>
      </c>
      <c r="I613" s="1">
        <v>36.418604651162788</v>
      </c>
      <c r="J613" s="2">
        <v>0.11897050184300187</v>
      </c>
      <c r="K613" s="1">
        <v>515224</v>
      </c>
      <c r="L613" s="1">
        <v>515224</v>
      </c>
      <c r="M613" s="1">
        <v>883437.65752002993</v>
      </c>
      <c r="N613" s="1">
        <v>0</v>
      </c>
      <c r="O613" s="7">
        <v>0.53135125639672998</v>
      </c>
      <c r="P613" s="4">
        <v>2.3391780324537761</v>
      </c>
      <c r="Q613" s="1">
        <f>Scenario[[#This Row],[Electricity GHG 
kg CO2e]]+(Scenario[[#This Row],[Non-Electric GHG 
kg CO2e]]*(1-Q$3))+((Scenario[[#This Row],[Non-Electric Vehicle Miles]]*Q$3)*Scenario[[#This Row],[Typical kWh per Vehicle Mile]]*(Scenario[[#This Row],[eGRID Subregion Electricity Emissions Rate 
kg CO2 per kWh]]))</f>
        <v>822674.46470975829</v>
      </c>
      <c r="R613" s="1">
        <f>((Scenario[[#This Row],[Electricity GHG 
kg CO2e]])*(1-R$3))+(Scenario[[#This Row],[Non-Electric GHG 
kg CO2e]]*(1-Q$3))+(((Scenario[[#This Row],[Non-Electric Vehicle Miles]]*Q$3)*Scenario[[#This Row],[Typical kWh per Vehicle Mile]]*(Scenario[[#This Row],[eGRID Subregion Electricity Emissions Rate 
kg CO2 per kWh]]))*(1-R$3))</f>
        <v>782650.40931732429</v>
      </c>
      <c r="S6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816187.26202536654</v>
      </c>
      <c r="T613" s="1">
        <f>Scenario[[#This Row],[Transportation Efficiency Emissions Savings 
kg CO2e]]*(1+S$3)</f>
        <v>336379.61431589787</v>
      </c>
      <c r="U613" s="1">
        <f>Scenario[[#This Row],[Land Use Efficiency Emissions Savings 
kg CO2e]]*(1+S$3)</f>
        <v>1714143.807551296</v>
      </c>
    </row>
    <row r="614" spans="1:21" x14ac:dyDescent="0.25">
      <c r="A614" t="s">
        <v>1520</v>
      </c>
      <c r="B614" t="s">
        <v>938</v>
      </c>
      <c r="C614" t="s">
        <v>219</v>
      </c>
      <c r="D614" t="s">
        <v>1730</v>
      </c>
      <c r="E614" s="1">
        <v>2501904.8219246999</v>
      </c>
      <c r="F614" s="1">
        <v>322415.66390731081</v>
      </c>
      <c r="G614" s="1">
        <v>1617529.2061748197</v>
      </c>
      <c r="H614" s="1">
        <v>1926639</v>
      </c>
      <c r="I614" s="1">
        <v>9.9102564102564106</v>
      </c>
      <c r="J614" s="2">
        <v>9.8156215223621598E-2</v>
      </c>
      <c r="K614" s="1">
        <v>1803321</v>
      </c>
      <c r="L614" s="1">
        <v>1803321</v>
      </c>
      <c r="M614" s="1">
        <v>2501904.8219246999</v>
      </c>
      <c r="N614" s="1">
        <v>0</v>
      </c>
      <c r="O614" s="7">
        <v>0.47081209714231009</v>
      </c>
      <c r="P614" s="4">
        <v>1.0539153772593934</v>
      </c>
      <c r="Q614" s="1">
        <f>Scenario[[#This Row],[Electricity GHG 
kg CO2e]]+(Scenario[[#This Row],[Non-Electric GHG 
kg CO2e]]*(1-Q$3))+((Scenario[[#This Row],[Non-Electric Vehicle Miles]]*Q$3)*Scenario[[#This Row],[Typical kWh per Vehicle Mile]]*(Scenario[[#This Row],[eGRID Subregion Electricity Emissions Rate 
kg CO2 per kWh]]))</f>
        <v>2100128.8323031147</v>
      </c>
      <c r="R614" s="1">
        <f>((Scenario[[#This Row],[Electricity GHG 
kg CO2e]])*(1-R$3))+(Scenario[[#This Row],[Non-Electric GHG 
kg CO2e]]*(1-Q$3))+(((Scenario[[#This Row],[Non-Electric Vehicle Miles]]*Q$3)*Scenario[[#This Row],[Typical kWh per Vehicle Mile]]*(Scenario[[#This Row],[eGRID Subregion Electricity Emissions Rate 
kg CO2 per kWh]]))*(1-R$3))</f>
        <v>2044203.7783382174</v>
      </c>
      <c r="S6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2154392.363543875</v>
      </c>
      <c r="T614" s="1">
        <f>Scenario[[#This Row],[Transportation Efficiency Emissions Savings 
kg CO2e]]*(1+S$3)</f>
        <v>403019.57988413854</v>
      </c>
      <c r="U614" s="1">
        <f>Scenario[[#This Row],[Land Use Efficiency Emissions Savings 
kg CO2e]]*(1+S$3)</f>
        <v>2021911.5077185247</v>
      </c>
    </row>
    <row r="615" spans="1:21" x14ac:dyDescent="0.25">
      <c r="A615" t="s">
        <v>1233</v>
      </c>
      <c r="B615" t="s">
        <v>1234</v>
      </c>
      <c r="C615" t="s">
        <v>219</v>
      </c>
      <c r="D615" t="s">
        <v>1730</v>
      </c>
      <c r="E615" s="1">
        <v>464619.48599593336</v>
      </c>
      <c r="F615" s="1">
        <v>41713.286165043588</v>
      </c>
      <c r="G615" s="1">
        <v>208459.1640687006</v>
      </c>
      <c r="H615" s="1">
        <v>249263.46</v>
      </c>
      <c r="I615" s="1">
        <v>17.8</v>
      </c>
      <c r="J615" s="2">
        <v>0.20006522135208693</v>
      </c>
      <c r="K615" s="1">
        <v>192350</v>
      </c>
      <c r="L615" s="1">
        <v>192350</v>
      </c>
      <c r="M615" s="1">
        <v>464619.48599593336</v>
      </c>
      <c r="N615" s="1">
        <v>0</v>
      </c>
      <c r="O615" s="7">
        <v>0.53246165051848993</v>
      </c>
      <c r="P615" s="4">
        <v>1.0539153772593934</v>
      </c>
      <c r="Q615" s="1">
        <f>Scenario[[#This Row],[Electricity GHG 
kg CO2e]]+(Scenario[[#This Row],[Non-Electric GHG 
kg CO2e]]*(1-Q$3))+((Scenario[[#This Row],[Non-Electric Vehicle Miles]]*Q$3)*Scenario[[#This Row],[Typical kWh per Vehicle Mile]]*(Scenario[[#This Row],[eGRID Subregion Electricity Emissions Rate 
kg CO2 per kWh]]))</f>
        <v>375449.85385161516</v>
      </c>
      <c r="R615" s="1">
        <f>((Scenario[[#This Row],[Electricity GHG 
kg CO2e]])*(1-R$3))+(Scenario[[#This Row],[Non-Electric GHG 
kg CO2e]]*(1-Q$3))+(((Scenario[[#This Row],[Non-Electric Vehicle Miles]]*Q$3)*Scenario[[#This Row],[Typical kWh per Vehicle Mile]]*(Scenario[[#This Row],[eGRID Subregion Electricity Emissions Rate 
kg CO2 per kWh]]))*(1-R$3))</f>
        <v>368703.54401294887</v>
      </c>
      <c r="S6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382124.81800945714</v>
      </c>
      <c r="T615" s="1">
        <f>Scenario[[#This Row],[Transportation Efficiency Emissions Savings 
kg CO2e]]*(1+S$3)</f>
        <v>52141.607706304487</v>
      </c>
      <c r="U615" s="1">
        <f>Scenario[[#This Row],[Land Use Efficiency Emissions Savings 
kg CO2e]]*(1+S$3)</f>
        <v>260573.95508587576</v>
      </c>
    </row>
    <row r="616" spans="1:21" x14ac:dyDescent="0.25">
      <c r="A616" t="s">
        <v>1233</v>
      </c>
      <c r="B616" t="s">
        <v>1234</v>
      </c>
      <c r="C616" t="s">
        <v>219</v>
      </c>
      <c r="D616" t="s">
        <v>38</v>
      </c>
      <c r="E616" s="1">
        <v>41722.117563300002</v>
      </c>
      <c r="F616" s="1">
        <v>76165.438606866664</v>
      </c>
      <c r="G616" s="1">
        <v>380631.33170790237</v>
      </c>
      <c r="H616" s="1">
        <v>455137.02</v>
      </c>
      <c r="I616" s="1">
        <v>29</v>
      </c>
      <c r="J616" s="2">
        <v>0.11544908858189522</v>
      </c>
      <c r="K616" s="1">
        <v>14469</v>
      </c>
      <c r="L616" s="1">
        <v>14469</v>
      </c>
      <c r="M616" s="1">
        <v>41722.117563300002</v>
      </c>
      <c r="N616" s="1">
        <v>0</v>
      </c>
      <c r="O616" s="7">
        <v>0.53246165051848993</v>
      </c>
      <c r="P616" s="4">
        <v>2.3391780324537761</v>
      </c>
      <c r="Q616" s="1">
        <f>Scenario[[#This Row],[Electricity GHG 
kg CO2e]]+(Scenario[[#This Row],[Non-Electric GHG 
kg CO2e]]*(1-Q$3))+((Scenario[[#This Row],[Non-Electric Vehicle Miles]]*Q$3)*Scenario[[#This Row],[Typical kWh per Vehicle Mile]]*(Scenario[[#This Row],[eGRID Subregion Electricity Emissions Rate 
kg CO2 per kWh]]))</f>
        <v>35796.954782917244</v>
      </c>
      <c r="R616" s="1">
        <f>((Scenario[[#This Row],[Electricity GHG 
kg CO2e]])*(1-R$3))+(Scenario[[#This Row],[Non-Electric GHG 
kg CO2e]]*(1-Q$3))+(((Scenario[[#This Row],[Non-Electric Vehicle Miles]]*Q$3)*Scenario[[#This Row],[Typical kWh per Vehicle Mile]]*(Scenario[[#This Row],[eGRID Subregion Electricity Emissions Rate 
kg CO2 per kWh]]))*(1-R$3))</f>
        <v>34670.613130306687</v>
      </c>
      <c r="S6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53474.047275721809</v>
      </c>
      <c r="T616" s="1">
        <f>Scenario[[#This Row],[Transportation Efficiency Emissions Savings 
kg CO2e]]*(1+S$3)</f>
        <v>95206.798258583323</v>
      </c>
      <c r="U616" s="1">
        <f>Scenario[[#This Row],[Land Use Efficiency Emissions Savings 
kg CO2e]]*(1+S$3)</f>
        <v>475789.16463487793</v>
      </c>
    </row>
    <row r="617" spans="1:21" x14ac:dyDescent="0.25">
      <c r="A617" t="s">
        <v>1181</v>
      </c>
      <c r="B617" t="s">
        <v>1182</v>
      </c>
      <c r="C617" t="s">
        <v>219</v>
      </c>
      <c r="D617" t="s">
        <v>1730</v>
      </c>
      <c r="E617" s="1">
        <v>224909.05684800001</v>
      </c>
      <c r="F617" s="1">
        <v>32195.936109667738</v>
      </c>
      <c r="G617" s="1">
        <v>160753.16418289556</v>
      </c>
      <c r="H617" s="1">
        <v>192391.23</v>
      </c>
      <c r="I617" s="1">
        <v>13.333333333333334</v>
      </c>
      <c r="J617" s="2">
        <v>0.27168786010167578</v>
      </c>
      <c r="K617" s="1">
        <v>141656</v>
      </c>
      <c r="L617" s="1">
        <v>141656</v>
      </c>
      <c r="M617" s="1">
        <v>224909.05684800001</v>
      </c>
      <c r="N617" s="1">
        <v>0</v>
      </c>
      <c r="O617" s="7">
        <v>0.47081209714231009</v>
      </c>
      <c r="P617" s="4">
        <v>1.0539153772593934</v>
      </c>
      <c r="Q617" s="1">
        <f>Scenario[[#This Row],[Electricity GHG 
kg CO2e]]+(Scenario[[#This Row],[Non-Electric GHG 
kg CO2e]]*(1-Q$3))+((Scenario[[#This Row],[Non-Electric Vehicle Miles]]*Q$3)*Scenario[[#This Row],[Typical kWh per Vehicle Mile]]*(Scenario[[#This Row],[eGRID Subregion Electricity Emissions Rate 
kg CO2 per kWh]]))</f>
        <v>186254.08163934774</v>
      </c>
      <c r="R617" s="1">
        <f>((Scenario[[#This Row],[Electricity GHG 
kg CO2e]])*(1-R$3))+(Scenario[[#This Row],[Non-Electric GHG 
kg CO2e]]*(1-Q$3))+(((Scenario[[#This Row],[Non-Electric Vehicle Miles]]*Q$3)*Scenario[[#This Row],[Typical kWh per Vehicle Mile]]*(Scenario[[#This Row],[eGRID Subregion Electricity Emissions Rate 
kg CO2 per kWh]]))*(1-R$3))</f>
        <v>181861.00938851081</v>
      </c>
      <c r="S6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191123.35883504778</v>
      </c>
      <c r="T617" s="1">
        <f>Scenario[[#This Row],[Transportation Efficiency Emissions Savings 
kg CO2e]]*(1+S$3)</f>
        <v>40244.920137084671</v>
      </c>
      <c r="U617" s="1">
        <f>Scenario[[#This Row],[Land Use Efficiency Emissions Savings 
kg CO2e]]*(1+S$3)</f>
        <v>200941.45522861945</v>
      </c>
    </row>
    <row r="618" spans="1:21" x14ac:dyDescent="0.25">
      <c r="A618" t="s">
        <v>1181</v>
      </c>
      <c r="B618" t="s">
        <v>1182</v>
      </c>
      <c r="C618" t="s">
        <v>219</v>
      </c>
      <c r="D618" t="s">
        <v>38</v>
      </c>
      <c r="E618" s="1">
        <v>170616.95294819999</v>
      </c>
      <c r="F618" s="1">
        <v>75229.267297480983</v>
      </c>
      <c r="G618" s="1">
        <v>375617.05663838505</v>
      </c>
      <c r="H618" s="1">
        <v>449542.8</v>
      </c>
      <c r="I618" s="1">
        <v>24</v>
      </c>
      <c r="J618" s="2">
        <v>0.12319184199622485</v>
      </c>
      <c r="K618" s="1">
        <v>59166</v>
      </c>
      <c r="L618" s="1">
        <v>59166</v>
      </c>
      <c r="M618" s="1">
        <v>170616.95294819999</v>
      </c>
      <c r="N618" s="1">
        <v>0</v>
      </c>
      <c r="O618" s="7">
        <v>0.47081209714231009</v>
      </c>
      <c r="P618" s="4">
        <v>2.3391780324537761</v>
      </c>
      <c r="Q618" s="1">
        <f>Scenario[[#This Row],[Electricity GHG 
kg CO2e]]+(Scenario[[#This Row],[Non-Electric GHG 
kg CO2e]]*(1-Q$3))+((Scenario[[#This Row],[Non-Electric Vehicle Miles]]*Q$3)*Scenario[[#This Row],[Typical kWh per Vehicle Mile]]*(Scenario[[#This Row],[eGRID Subregion Electricity Emissions Rate 
kg CO2 per kWh]]))</f>
        <v>144252.79061069409</v>
      </c>
      <c r="R618" s="1">
        <f>((Scenario[[#This Row],[Electricity GHG 
kg CO2e]])*(1-R$3))+(Scenario[[#This Row],[Non-Electric GHG 
kg CO2e]]*(1-Q$3))+(((Scenario[[#This Row],[Non-Electric Vehicle Miles]]*Q$3)*Scenario[[#This Row],[Typical kWh per Vehicle Mile]]*(Scenario[[#This Row],[eGRID Subregion Electricity Emissions Rate 
kg CO2 per kWh]]))*(1-R$3))</f>
        <v>140180.27163580808</v>
      </c>
      <c r="S6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162369.61736643664</v>
      </c>
      <c r="T618" s="1">
        <f>Scenario[[#This Row],[Transportation Efficiency Emissions Savings 
kg CO2e]]*(1+S$3)</f>
        <v>94036.584121851221</v>
      </c>
      <c r="U618" s="1">
        <f>Scenario[[#This Row],[Land Use Efficiency Emissions Savings 
kg CO2e]]*(1+S$3)</f>
        <v>469521.32079798135</v>
      </c>
    </row>
    <row r="619" spans="1:21" x14ac:dyDescent="0.25">
      <c r="A619" t="s">
        <v>937</v>
      </c>
      <c r="B619" t="s">
        <v>938</v>
      </c>
      <c r="C619" t="s">
        <v>219</v>
      </c>
      <c r="D619" t="s">
        <v>38</v>
      </c>
      <c r="E619" s="1">
        <v>1079467.9854245002</v>
      </c>
      <c r="F619" s="1">
        <v>176659.13004826906</v>
      </c>
      <c r="G619" s="1">
        <v>896323.43639266957</v>
      </c>
      <c r="H619" s="1">
        <v>1055650.8500000001</v>
      </c>
      <c r="I619" s="1">
        <v>28.23076923076923</v>
      </c>
      <c r="J619" s="2">
        <v>8.7526571040238796E-2</v>
      </c>
      <c r="K619" s="1">
        <v>374341</v>
      </c>
      <c r="L619" s="1">
        <v>374341</v>
      </c>
      <c r="M619" s="1">
        <v>1079467.9854245002</v>
      </c>
      <c r="N619" s="1">
        <v>0</v>
      </c>
      <c r="O619" s="7">
        <v>0.47081209714231009</v>
      </c>
      <c r="P619" s="4">
        <v>2.3391780324537761</v>
      </c>
      <c r="Q619" s="1">
        <f>Scenario[[#This Row],[Electricity GHG 
kg CO2e]]+(Scenario[[#This Row],[Non-Electric GHG 
kg CO2e]]*(1-Q$3))+((Scenario[[#This Row],[Non-Electric Vehicle Miles]]*Q$3)*Scenario[[#This Row],[Typical kWh per Vehicle Mile]]*(Scenario[[#This Row],[eGRID Subregion Electricity Emissions Rate 
kg CO2 per kWh]]))</f>
        <v>912667.67098554457</v>
      </c>
      <c r="R619" s="1">
        <f>((Scenario[[#This Row],[Electricity GHG 
kg CO2e]])*(1-R$3))+(Scenario[[#This Row],[Non-Electric GHG 
kg CO2e]]*(1-Q$3))+(((Scenario[[#This Row],[Non-Electric Vehicle Miles]]*Q$3)*Scenario[[#This Row],[Typical kWh per Vehicle Mile]]*(Scenario[[#This Row],[eGRID Subregion Electricity Emissions Rate 
kg CO2 per kWh]]))*(1-R$3))</f>
        <v>886901.00050625217</v>
      </c>
      <c r="S6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931198.10536021797</v>
      </c>
      <c r="T619" s="1">
        <f>Scenario[[#This Row],[Transportation Efficiency Emissions Savings 
kg CO2e]]*(1+S$3)</f>
        <v>220823.91256033632</v>
      </c>
      <c r="U619" s="1">
        <f>Scenario[[#This Row],[Land Use Efficiency Emissions Savings 
kg CO2e]]*(1+S$3)</f>
        <v>1120404.295490837</v>
      </c>
    </row>
    <row r="620" spans="1:21" x14ac:dyDescent="0.25">
      <c r="A620" t="s">
        <v>1438</v>
      </c>
      <c r="B620" t="s">
        <v>1439</v>
      </c>
      <c r="C620" t="s">
        <v>219</v>
      </c>
      <c r="D620" t="s">
        <v>1730</v>
      </c>
      <c r="E620" s="1">
        <v>529018.74838833325</v>
      </c>
      <c r="F620" s="1">
        <v>88485.212863154622</v>
      </c>
      <c r="G620" s="1">
        <v>444114.19321863743</v>
      </c>
      <c r="H620" s="1">
        <v>528755.52</v>
      </c>
      <c r="I620" s="1">
        <v>16.05</v>
      </c>
      <c r="J620" s="2">
        <v>0.12077363252355772</v>
      </c>
      <c r="K620" s="1">
        <v>319000</v>
      </c>
      <c r="L620" s="1">
        <v>319000</v>
      </c>
      <c r="M620" s="1">
        <v>529018.74838833325</v>
      </c>
      <c r="N620" s="1">
        <v>0</v>
      </c>
      <c r="O620" s="7">
        <v>0.47081209714231009</v>
      </c>
      <c r="P620" s="4">
        <v>1.0539153772593934</v>
      </c>
      <c r="Q620" s="1">
        <f>Scenario[[#This Row],[Electricity GHG 
kg CO2e]]+(Scenario[[#This Row],[Non-Electric GHG 
kg CO2e]]*(1-Q$3))+((Scenario[[#This Row],[Non-Electric Vehicle Miles]]*Q$3)*Scenario[[#This Row],[Typical kWh per Vehicle Mile]]*(Scenario[[#This Row],[eGRID Subregion Electricity Emissions Rate 
kg CO2 per kWh]]))</f>
        <v>436335.70098224736</v>
      </c>
      <c r="R620" s="1">
        <f>((Scenario[[#This Row],[Electricity GHG 
kg CO2e]])*(1-R$3))+(Scenario[[#This Row],[Non-Electric GHG 
kg CO2e]]*(1-Q$3))+(((Scenario[[#This Row],[Non-Electric Vehicle Miles]]*Q$3)*Scenario[[#This Row],[Typical kWh per Vehicle Mile]]*(Scenario[[#This Row],[eGRID Subregion Electricity Emissions Rate 
kg CO2 per kWh]]))*(1-R$3))</f>
        <v>426442.79105949798</v>
      </c>
      <c r="S6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448462.92599606141</v>
      </c>
      <c r="T620" s="1">
        <f>Scenario[[#This Row],[Transportation Efficiency Emissions Savings 
kg CO2e]]*(1+S$3)</f>
        <v>110606.51607894327</v>
      </c>
      <c r="U620" s="1">
        <f>Scenario[[#This Row],[Land Use Efficiency Emissions Savings 
kg CO2e]]*(1+S$3)</f>
        <v>555142.74152329681</v>
      </c>
    </row>
    <row r="621" spans="1:21" x14ac:dyDescent="0.25">
      <c r="A621" t="s">
        <v>1445</v>
      </c>
      <c r="B621" t="s">
        <v>218</v>
      </c>
      <c r="C621" t="s">
        <v>219</v>
      </c>
      <c r="D621" t="s">
        <v>1730</v>
      </c>
      <c r="E621" s="1">
        <v>904267.21171703329</v>
      </c>
      <c r="F621" s="1">
        <v>1060898.2612798479</v>
      </c>
      <c r="G621" s="1">
        <v>5323088.113286661</v>
      </c>
      <c r="H621" s="1">
        <v>6339543</v>
      </c>
      <c r="I621" s="1">
        <v>12.131578947368421</v>
      </c>
      <c r="J621" s="2">
        <v>0.42160898668718116</v>
      </c>
      <c r="K621" s="1">
        <v>1298437</v>
      </c>
      <c r="L621" s="1">
        <v>1298437</v>
      </c>
      <c r="M621" s="1">
        <v>904267.21171703329</v>
      </c>
      <c r="N621" s="1">
        <v>0</v>
      </c>
      <c r="O621" s="7">
        <v>0.47081209714231009</v>
      </c>
      <c r="P621" s="4">
        <v>1.0539153772593934</v>
      </c>
      <c r="Q621" s="1">
        <f>Scenario[[#This Row],[Electricity GHG 
kg CO2e]]+(Scenario[[#This Row],[Non-Electric GHG 
kg CO2e]]*(1-Q$3))+((Scenario[[#This Row],[Non-Electric Vehicle Miles]]*Q$3)*Scenario[[#This Row],[Typical kWh per Vehicle Mile]]*(Scenario[[#This Row],[eGRID Subregion Electricity Emissions Rate 
kg CO2 per kWh]]))</f>
        <v>839270.25557604956</v>
      </c>
      <c r="R621" s="1">
        <f>((Scenario[[#This Row],[Electricity GHG 
kg CO2e]])*(1-R$3))+(Scenario[[#This Row],[Non-Electric GHG 
kg CO2e]]*(1-Q$3))+(((Scenario[[#This Row],[Non-Electric Vehicle Miles]]*Q$3)*Scenario[[#This Row],[Typical kWh per Vehicle Mile]]*(Scenario[[#This Row],[eGRID Subregion Electricity Emissions Rate 
kg CO2 per kWh]]))*(1-R$3))</f>
        <v>799002.79387898091</v>
      </c>
      <c r="S6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959785.02200914337</v>
      </c>
      <c r="T621" s="1">
        <f>Scenario[[#This Row],[Transportation Efficiency Emissions Savings 
kg CO2e]]*(1+S$3)</f>
        <v>1326122.8265998098</v>
      </c>
      <c r="U621" s="1">
        <f>Scenario[[#This Row],[Land Use Efficiency Emissions Savings 
kg CO2e]]*(1+S$3)</f>
        <v>6653860.1416083258</v>
      </c>
    </row>
    <row r="622" spans="1:21" x14ac:dyDescent="0.25">
      <c r="A622" t="s">
        <v>430</v>
      </c>
      <c r="B622" t="s">
        <v>431</v>
      </c>
      <c r="C622" t="s">
        <v>219</v>
      </c>
      <c r="D622" t="s">
        <v>1730</v>
      </c>
      <c r="E622" s="1">
        <v>3224805.0745124999</v>
      </c>
      <c r="F622" s="1">
        <v>440887.21584492514</v>
      </c>
      <c r="G622" s="1">
        <v>2404597.1191583984</v>
      </c>
      <c r="H622" s="1">
        <v>2634582</v>
      </c>
      <c r="I622" s="1">
        <v>11.285714285714286</v>
      </c>
      <c r="J622" s="2">
        <v>0.12952523278997966</v>
      </c>
      <c r="K622" s="1">
        <v>264597</v>
      </c>
      <c r="L622" s="1">
        <v>264597</v>
      </c>
      <c r="M622" s="1">
        <v>3224805.0745124999</v>
      </c>
      <c r="N622" s="1">
        <v>0</v>
      </c>
      <c r="O622" s="7">
        <v>0.47081209714231009</v>
      </c>
      <c r="P622" s="4">
        <v>1.0539153772593934</v>
      </c>
      <c r="Q622" s="1">
        <f>Scenario[[#This Row],[Electricity GHG 
kg CO2e]]+(Scenario[[#This Row],[Non-Electric GHG 
kg CO2e]]*(1-Q$3))+((Scenario[[#This Row],[Non-Electric Vehicle Miles]]*Q$3)*Scenario[[#This Row],[Typical kWh per Vehicle Mile]]*(Scenario[[#This Row],[eGRID Subregion Electricity Emissions Rate 
kg CO2 per kWh]]))</f>
        <v>2451426.8063461892</v>
      </c>
      <c r="R622" s="1">
        <f>((Scenario[[#This Row],[Electricity GHG 
kg CO2e]])*(1-R$3))+(Scenario[[#This Row],[Non-Electric GHG 
kg CO2e]]*(1-Q$3))+(((Scenario[[#This Row],[Non-Electric Vehicle Miles]]*Q$3)*Scenario[[#This Row],[Typical kWh per Vehicle Mile]]*(Scenario[[#This Row],[eGRID Subregion Electricity Emissions Rate 
kg CO2 per kWh]]))*(1-R$3))</f>
        <v>2443221.0562307355</v>
      </c>
      <c r="S6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3521002.0484510367</v>
      </c>
      <c r="T622" s="1">
        <f>Scenario[[#This Row],[Transportation Efficiency Emissions Savings 
kg CO2e]]*(1+S$3)</f>
        <v>551109.0198061564</v>
      </c>
      <c r="U622" s="1">
        <f>Scenario[[#This Row],[Land Use Efficiency Emissions Savings 
kg CO2e]]*(1+S$3)</f>
        <v>3005746.398947998</v>
      </c>
    </row>
    <row r="623" spans="1:21" x14ac:dyDescent="0.25">
      <c r="A623" t="s">
        <v>430</v>
      </c>
      <c r="B623" t="s">
        <v>431</v>
      </c>
      <c r="C623" t="s">
        <v>219</v>
      </c>
      <c r="D623" t="s">
        <v>38</v>
      </c>
      <c r="E623" s="1">
        <v>7347597.4111555461</v>
      </c>
      <c r="F623" s="1">
        <v>2948873.8575188643</v>
      </c>
      <c r="G623" s="1">
        <v>16083146.27350289</v>
      </c>
      <c r="H623" s="1">
        <v>17621400</v>
      </c>
      <c r="I623" s="1">
        <v>37.625</v>
      </c>
      <c r="J623" s="2">
        <v>0.25089025326875164</v>
      </c>
      <c r="K623" s="1">
        <v>2119625</v>
      </c>
      <c r="L623" s="1">
        <v>1995539</v>
      </c>
      <c r="M623" s="1">
        <v>7191486.6424042918</v>
      </c>
      <c r="N623" s="1">
        <v>156110.76875125463</v>
      </c>
      <c r="O623" s="7">
        <v>0.47081209714231009</v>
      </c>
      <c r="P623" s="4">
        <v>2.3391780324537761</v>
      </c>
      <c r="Q623" s="1">
        <f>Scenario[[#This Row],[Electricity GHG 
kg CO2e]]+(Scenario[[#This Row],[Non-Electric GHG 
kg CO2e]]*(1-Q$3))+((Scenario[[#This Row],[Non-Electric Vehicle Miles]]*Q$3)*Scenario[[#This Row],[Typical kWh per Vehicle Mile]]*(Scenario[[#This Row],[eGRID Subregion Electricity Emissions Rate 
kg CO2 per kWh]]))</f>
        <v>6099154.1684042579</v>
      </c>
      <c r="R623" s="1">
        <f>((Scenario[[#This Row],[Electricity GHG 
kg CO2e]])*(1-R$3))+(Scenario[[#This Row],[Non-Electric GHG 
kg CO2e]]*(1-Q$3))+(((Scenario[[#This Row],[Non-Electric Vehicle Miles]]*Q$3)*Scenario[[#This Row],[Typical kWh per Vehicle Mile]]*(Scenario[[#This Row],[eGRID Subregion Electricity Emissions Rate 
kg CO2 per kWh]]))*(1-R$3))</f>
        <v>5922769.3717539981</v>
      </c>
      <c r="S6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6577103.6831924533</v>
      </c>
      <c r="T623" s="1">
        <f>Scenario[[#This Row],[Transportation Efficiency Emissions Savings 
kg CO2e]]*(1+S$3)</f>
        <v>3686092.3218985805</v>
      </c>
      <c r="U623" s="1">
        <f>Scenario[[#This Row],[Land Use Efficiency Emissions Savings 
kg CO2e]]*(1+S$3)</f>
        <v>20103932.841878612</v>
      </c>
    </row>
    <row r="624" spans="1:21" x14ac:dyDescent="0.25">
      <c r="A624" t="s">
        <v>1462</v>
      </c>
      <c r="B624" t="s">
        <v>1463</v>
      </c>
      <c r="C624" t="s">
        <v>219</v>
      </c>
      <c r="D624" t="s">
        <v>1730</v>
      </c>
      <c r="E624" s="1">
        <v>45779.72159666667</v>
      </c>
      <c r="F624" s="1">
        <v>10913.412077349763</v>
      </c>
      <c r="G624" s="1">
        <v>54294.19026141888</v>
      </c>
      <c r="H624" s="1">
        <v>65214.59</v>
      </c>
      <c r="I624" s="1">
        <v>12</v>
      </c>
      <c r="J624" s="2">
        <v>0.14918604278759928</v>
      </c>
      <c r="K624" s="1">
        <v>34124</v>
      </c>
      <c r="L624" s="1">
        <v>34124</v>
      </c>
      <c r="M624" s="1">
        <v>45779.72159666667</v>
      </c>
      <c r="N624" s="1">
        <v>0</v>
      </c>
      <c r="O624" s="7">
        <v>0.47081209714231009</v>
      </c>
      <c r="P624" s="4">
        <v>1.0539153772593934</v>
      </c>
      <c r="Q624" s="1">
        <f>Scenario[[#This Row],[Electricity GHG 
kg CO2e]]+(Scenario[[#This Row],[Non-Electric GHG 
kg CO2e]]*(1-Q$3))+((Scenario[[#This Row],[Non-Electric Vehicle Miles]]*Q$3)*Scenario[[#This Row],[Typical kWh per Vehicle Mile]]*(Scenario[[#This Row],[eGRID Subregion Electricity Emissions Rate 
kg CO2 per kWh]]))</f>
        <v>38567.840203191525</v>
      </c>
      <c r="R624" s="1">
        <f>((Scenario[[#This Row],[Electricity GHG 
kg CO2e]])*(1-R$3))+(Scenario[[#This Row],[Non-Electric GHG 
kg CO2e]]*(1-Q$3))+(((Scenario[[#This Row],[Non-Electric Vehicle Miles]]*Q$3)*Scenario[[#This Row],[Typical kWh per Vehicle Mile]]*(Scenario[[#This Row],[eGRID Subregion Electricity Emissions Rate 
kg CO2 per kWh]]))*(1-R$3))</f>
        <v>37509.577951768646</v>
      </c>
      <c r="S6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40496.444169090806</v>
      </c>
      <c r="T624" s="1">
        <f>Scenario[[#This Row],[Transportation Efficiency Emissions Savings 
kg CO2e]]*(1+S$3)</f>
        <v>13641.765096687204</v>
      </c>
      <c r="U624" s="1">
        <f>Scenario[[#This Row],[Land Use Efficiency Emissions Savings 
kg CO2e]]*(1+S$3)</f>
        <v>67867.737826773606</v>
      </c>
    </row>
    <row r="625" spans="1:21" x14ac:dyDescent="0.25">
      <c r="A625" t="s">
        <v>1188</v>
      </c>
      <c r="B625" t="s">
        <v>1189</v>
      </c>
      <c r="C625" t="s">
        <v>219</v>
      </c>
      <c r="D625" t="s">
        <v>38</v>
      </c>
      <c r="E625" s="1">
        <v>85224.324012800018</v>
      </c>
      <c r="F625" s="1">
        <v>109832.13839679075</v>
      </c>
      <c r="G625" s="1">
        <v>584636.40170801291</v>
      </c>
      <c r="H625" s="1">
        <v>656317</v>
      </c>
      <c r="I625" s="1">
        <v>28</v>
      </c>
      <c r="J625" s="2">
        <v>0.58911965560326873</v>
      </c>
      <c r="K625" s="1">
        <v>50978</v>
      </c>
      <c r="L625" s="1">
        <v>50978</v>
      </c>
      <c r="M625" s="1">
        <v>85224.324012800018</v>
      </c>
      <c r="N625" s="1">
        <v>0</v>
      </c>
      <c r="O625" s="7">
        <v>0.47081209714231009</v>
      </c>
      <c r="P625" s="4">
        <v>2.3391780324537761</v>
      </c>
      <c r="Q625" s="1">
        <f>Scenario[[#This Row],[Electricity GHG 
kg CO2e]]+(Scenario[[#This Row],[Non-Electric GHG 
kg CO2e]]*(1-Q$3))+((Scenario[[#This Row],[Non-Electric Vehicle Miles]]*Q$3)*Scenario[[#This Row],[Typical kWh per Vehicle Mile]]*(Scenario[[#This Row],[eGRID Subregion Electricity Emissions Rate 
kg CO2 per kWh]]))</f>
        <v>77953.930553239261</v>
      </c>
      <c r="R625" s="1">
        <f>((Scenario[[#This Row],[Electricity GHG 
kg CO2e]])*(1-R$3))+(Scenario[[#This Row],[Non-Electric GHG 
kg CO2e]]*(1-Q$3))+(((Scenario[[#This Row],[Non-Electric Vehicle Miles]]*Q$3)*Scenario[[#This Row],[Typical kWh per Vehicle Mile]]*(Scenario[[#This Row],[eGRID Subregion Electricity Emissions Rate 
kg CO2 per kWh]]))*(1-R$3))</f>
        <v>74445.008667329443</v>
      </c>
      <c r="S6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91560.068368683686</v>
      </c>
      <c r="T625" s="1">
        <f>Scenario[[#This Row],[Transportation Efficiency Emissions Savings 
kg CO2e]]*(1+S$3)</f>
        <v>137290.17299598843</v>
      </c>
      <c r="U625" s="1">
        <f>Scenario[[#This Row],[Land Use Efficiency Emissions Savings 
kg CO2e]]*(1+S$3)</f>
        <v>730795.50213501614</v>
      </c>
    </row>
    <row r="626" spans="1:21" x14ac:dyDescent="0.25">
      <c r="A626" t="s">
        <v>1188</v>
      </c>
      <c r="B626" t="s">
        <v>1189</v>
      </c>
      <c r="C626" t="s">
        <v>219</v>
      </c>
      <c r="D626" t="s">
        <v>1730</v>
      </c>
      <c r="E626" s="1">
        <v>1846866.7023958333</v>
      </c>
      <c r="F626" s="1">
        <v>521373.02725997323</v>
      </c>
      <c r="G626" s="1">
        <v>2775268.2871718626</v>
      </c>
      <c r="H626" s="1">
        <v>3115536</v>
      </c>
      <c r="I626" s="1">
        <v>9.3898305084745761</v>
      </c>
      <c r="J626" s="2">
        <v>0.18855706243816109</v>
      </c>
      <c r="K626" s="1">
        <v>2011489</v>
      </c>
      <c r="L626" s="1">
        <v>2011489</v>
      </c>
      <c r="M626" s="1">
        <v>1846866.7023958333</v>
      </c>
      <c r="N626" s="1">
        <v>0</v>
      </c>
      <c r="O626" s="7">
        <v>0.47081209714231009</v>
      </c>
      <c r="P626" s="4">
        <v>1.0539153772593934</v>
      </c>
      <c r="Q626" s="1">
        <f>Scenario[[#This Row],[Electricity GHG 
kg CO2e]]+(Scenario[[#This Row],[Non-Electric GHG 
kg CO2e]]*(1-Q$3))+((Scenario[[#This Row],[Non-Electric Vehicle Miles]]*Q$3)*Scenario[[#This Row],[Typical kWh per Vehicle Mile]]*(Scenario[[#This Row],[eGRID Subregion Electricity Emissions Rate 
kg CO2 per kWh]]))</f>
        <v>1634673.2805598993</v>
      </c>
      <c r="R626" s="1">
        <f>((Scenario[[#This Row],[Electricity GHG 
kg CO2e]])*(1-R$3))+(Scenario[[#This Row],[Non-Electric GHG 
kg CO2e]]*(1-Q$3))+(((Scenario[[#This Row],[Non-Electric Vehicle Miles]]*Q$3)*Scenario[[#This Row],[Typical kWh per Vehicle Mile]]*(Scenario[[#This Row],[eGRID Subregion Electricity Emissions Rate 
kg CO2 per kWh]]))*(1-R$3))</f>
        <v>1572292.4671191431</v>
      </c>
      <c r="S6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1701968.7929305339</v>
      </c>
      <c r="T626" s="1">
        <f>Scenario[[#This Row],[Transportation Efficiency Emissions Savings 
kg CO2e]]*(1+S$3)</f>
        <v>651716.28407496656</v>
      </c>
      <c r="U626" s="1">
        <f>Scenario[[#This Row],[Land Use Efficiency Emissions Savings 
kg CO2e]]*(1+S$3)</f>
        <v>3469085.3589648283</v>
      </c>
    </row>
    <row r="627" spans="1:21" x14ac:dyDescent="0.25">
      <c r="A627" t="s">
        <v>278</v>
      </c>
      <c r="B627" t="s">
        <v>279</v>
      </c>
      <c r="C627" t="s">
        <v>219</v>
      </c>
      <c r="D627" t="s">
        <v>38</v>
      </c>
      <c r="E627" s="1">
        <v>10175107.5563772</v>
      </c>
      <c r="F627" s="1">
        <v>3391299.8214269327</v>
      </c>
      <c r="G627" s="1">
        <v>17162655.075758148</v>
      </c>
      <c r="H627" s="1">
        <v>20265177</v>
      </c>
      <c r="I627" s="1">
        <v>28.86986301369863</v>
      </c>
      <c r="J627" s="2">
        <v>0.22184868049236106</v>
      </c>
      <c r="K627" s="1">
        <v>4759720</v>
      </c>
      <c r="L627" s="1">
        <v>4759720</v>
      </c>
      <c r="M627" s="1">
        <v>10175107.5563772</v>
      </c>
      <c r="N627" s="1">
        <v>0</v>
      </c>
      <c r="O627" s="7">
        <v>0.47081209714231009</v>
      </c>
      <c r="P627" s="4">
        <v>2.3391780324537761</v>
      </c>
      <c r="Q627" s="1">
        <f>Scenario[[#This Row],[Electricity GHG 
kg CO2e]]+(Scenario[[#This Row],[Non-Electric GHG 
kg CO2e]]*(1-Q$3))+((Scenario[[#This Row],[Non-Electric Vehicle Miles]]*Q$3)*Scenario[[#This Row],[Typical kWh per Vehicle Mile]]*(Scenario[[#This Row],[eGRID Subregion Electricity Emissions Rate 
kg CO2 per kWh]]))</f>
        <v>8941816.4202589002</v>
      </c>
      <c r="R627" s="1">
        <f>((Scenario[[#This Row],[Electricity GHG 
kg CO2e]])*(1-R$3))+(Scenario[[#This Row],[Non-Electric GHG 
kg CO2e]]*(1-Q$3))+(((Scenario[[#This Row],[Non-Electric Vehicle Miles]]*Q$3)*Scenario[[#This Row],[Typical kWh per Vehicle Mile]]*(Scenario[[#This Row],[eGRID Subregion Electricity Emissions Rate 
kg CO2 per kWh]]))*(1-R$3))</f>
        <v>8614194.9820149001</v>
      </c>
      <c r="S6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9249392.7670417689</v>
      </c>
      <c r="T627" s="1">
        <f>Scenario[[#This Row],[Transportation Efficiency Emissions Savings 
kg CO2e]]*(1+S$3)</f>
        <v>4239124.7767836656</v>
      </c>
      <c r="U627" s="1">
        <f>Scenario[[#This Row],[Land Use Efficiency Emissions Savings 
kg CO2e]]*(1+S$3)</f>
        <v>21453318.844697684</v>
      </c>
    </row>
    <row r="628" spans="1:21" x14ac:dyDescent="0.25">
      <c r="A628" t="s">
        <v>2017</v>
      </c>
      <c r="B628" t="s">
        <v>279</v>
      </c>
      <c r="C628" t="s">
        <v>219</v>
      </c>
      <c r="D628" t="s">
        <v>1730</v>
      </c>
      <c r="E628" s="1">
        <v>1499277.6233454002</v>
      </c>
      <c r="F628" s="1">
        <v>150642.18028549963</v>
      </c>
      <c r="G628" s="1">
        <v>762368.38859395101</v>
      </c>
      <c r="H628" s="1">
        <v>900183</v>
      </c>
      <c r="I628" s="1">
        <v>9</v>
      </c>
      <c r="J628" s="2" t="s">
        <v>552</v>
      </c>
      <c r="K628" s="96">
        <v>949544</v>
      </c>
      <c r="L628" s="96">
        <v>949544</v>
      </c>
      <c r="M628" s="1">
        <v>1499277.6233454002</v>
      </c>
      <c r="N628" s="1">
        <v>0</v>
      </c>
      <c r="O628" s="7">
        <v>0.47081209714231009</v>
      </c>
      <c r="P628" s="4">
        <v>1.0539153772593934</v>
      </c>
      <c r="Q628" s="1">
        <f>Scenario[[#This Row],[Electricity GHG 
kg CO2e]]+(Scenario[[#This Row],[Non-Electric GHG 
kg CO2e]]*(1-Q$3))+((Scenario[[#This Row],[Non-Electric Vehicle Miles]]*Q$3)*Scenario[[#This Row],[Typical kWh per Vehicle Mile]]*(Scenario[[#This Row],[eGRID Subregion Electricity Emissions Rate 
kg CO2 per kWh]]))</f>
        <v>1242248.2270349073</v>
      </c>
      <c r="R628" s="1">
        <f>((Scenario[[#This Row],[Electricity GHG 
kg CO2e]])*(1-R$3))+(Scenario[[#This Row],[Non-Electric GHG 
kg CO2e]]*(1-Q$3))+(((Scenario[[#This Row],[Non-Electric Vehicle Miles]]*Q$3)*Scenario[[#This Row],[Typical kWh per Vehicle Mile]]*(Scenario[[#This Row],[eGRID Subregion Electricity Emissions Rate 
kg CO2 per kWh]]))*(1-R$3))</f>
        <v>1212800.7246534431</v>
      </c>
      <c r="S6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1276675.9809589675</v>
      </c>
      <c r="T628" s="1">
        <f>Scenario[[#This Row],[Transportation Efficiency Emissions Savings 
kg CO2e]]*(1+S$3)</f>
        <v>188302.72535687455</v>
      </c>
      <c r="U628" s="1">
        <f>Scenario[[#This Row],[Land Use Efficiency Emissions Savings 
kg CO2e]]*(1+S$3)</f>
        <v>952960.48574243882</v>
      </c>
    </row>
    <row r="629" spans="1:21" x14ac:dyDescent="0.25">
      <c r="A629" t="s">
        <v>217</v>
      </c>
      <c r="B629" t="s">
        <v>218</v>
      </c>
      <c r="C629" t="s">
        <v>219</v>
      </c>
      <c r="D629" t="s">
        <v>1730</v>
      </c>
      <c r="E629" s="1">
        <v>5166180.7724667322</v>
      </c>
      <c r="F629" s="1">
        <v>568624.72539605596</v>
      </c>
      <c r="G629" s="1">
        <v>3027447.32712232</v>
      </c>
      <c r="H629" s="1">
        <v>3397895</v>
      </c>
      <c r="I629" s="1">
        <v>5.6893203883495147</v>
      </c>
      <c r="J629" s="2">
        <v>0.17985110903618509</v>
      </c>
      <c r="K629" s="1">
        <v>3617856</v>
      </c>
      <c r="L629" s="1">
        <v>3617856</v>
      </c>
      <c r="M629" s="1">
        <v>5166180.7724667322</v>
      </c>
      <c r="N629" s="1">
        <v>0</v>
      </c>
      <c r="O629" s="7">
        <v>0.47081209714231009</v>
      </c>
      <c r="P629" s="4">
        <v>1.0539153772593934</v>
      </c>
      <c r="Q629" s="1">
        <f>Scenario[[#This Row],[Electricity GHG 
kg CO2e]]+(Scenario[[#This Row],[Non-Electric GHG 
kg CO2e]]*(1-Q$3))+((Scenario[[#This Row],[Non-Electric Vehicle Miles]]*Q$3)*Scenario[[#This Row],[Typical kWh per Vehicle Mile]]*(Scenario[[#This Row],[eGRID Subregion Electricity Emissions Rate 
kg CO2 per kWh]]))</f>
        <v>4323427.0968607487</v>
      </c>
      <c r="R629" s="1">
        <f>((Scenario[[#This Row],[Electricity GHG 
kg CO2e]])*(1-R$3))+(Scenario[[#This Row],[Non-Electric GHG 
kg CO2e]]*(1-Q$3))+(((Scenario[[#This Row],[Non-Electric Vehicle Miles]]*Q$3)*Scenario[[#This Row],[Typical kWh per Vehicle Mile]]*(Scenario[[#This Row],[eGRID Subregion Electricity Emissions Rate 
kg CO2 per kWh]]))*(1-R$3))</f>
        <v>4211229.2174830735</v>
      </c>
      <c r="S6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4558827.139351231</v>
      </c>
      <c r="T629" s="1">
        <f>Scenario[[#This Row],[Transportation Efficiency Emissions Savings 
kg CO2e]]*(1+S$3)</f>
        <v>710780.90674506989</v>
      </c>
      <c r="U629" s="1">
        <f>Scenario[[#This Row],[Land Use Efficiency Emissions Savings 
kg CO2e]]*(1+S$3)</f>
        <v>3784309.1589028998</v>
      </c>
    </row>
    <row r="630" spans="1:21" x14ac:dyDescent="0.25">
      <c r="A630" t="s">
        <v>217</v>
      </c>
      <c r="B630" t="s">
        <v>218</v>
      </c>
      <c r="C630" t="s">
        <v>219</v>
      </c>
      <c r="D630" t="s">
        <v>38</v>
      </c>
      <c r="E630" s="1">
        <v>20562736.739309233</v>
      </c>
      <c r="F630" s="1">
        <v>7814033.4307536501</v>
      </c>
      <c r="G630" s="1">
        <v>41603140.995148271</v>
      </c>
      <c r="H630" s="1">
        <v>46693828</v>
      </c>
      <c r="I630" s="1">
        <v>37.497737556561084</v>
      </c>
      <c r="J630" s="2">
        <v>0.17763339859579164</v>
      </c>
      <c r="K630" s="1">
        <v>7768609</v>
      </c>
      <c r="L630" s="1">
        <v>7569239</v>
      </c>
      <c r="M630" s="1">
        <v>20281248.404847302</v>
      </c>
      <c r="N630" s="1">
        <v>281488.33446193207</v>
      </c>
      <c r="O630" s="7">
        <v>0.47081209714231009</v>
      </c>
      <c r="P630" s="4">
        <v>2.3391780324537761</v>
      </c>
      <c r="Q630" s="1">
        <f>Scenario[[#This Row],[Electricity GHG 
kg CO2e]]+(Scenario[[#This Row],[Non-Electric GHG 
kg CO2e]]*(1-Q$3))+((Scenario[[#This Row],[Non-Electric Vehicle Miles]]*Q$3)*Scenario[[#This Row],[Typical kWh per Vehicle Mile]]*(Scenario[[#This Row],[eGRID Subregion Electricity Emissions Rate 
kg CO2 per kWh]]))</f>
        <v>17576450.561969046</v>
      </c>
      <c r="R630" s="1">
        <f>((Scenario[[#This Row],[Electricity GHG 
kg CO2e]])*(1-R$3))+(Scenario[[#This Row],[Non-Electric GHG 
kg CO2e]]*(1-Q$3))+(((Scenario[[#This Row],[Non-Electric Vehicle Miles]]*Q$3)*Scenario[[#This Row],[Typical kWh per Vehicle Mile]]*(Scenario[[#This Row],[eGRID Subregion Electricity Emissions Rate 
kg CO2 per kWh]]))*(1-R$3))</f>
        <v>16985071.997385655</v>
      </c>
      <c r="S6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18346355.392052826</v>
      </c>
      <c r="T630" s="1">
        <f>Scenario[[#This Row],[Transportation Efficiency Emissions Savings 
kg CO2e]]*(1+S$3)</f>
        <v>9767541.7884420622</v>
      </c>
      <c r="U630" s="1">
        <f>Scenario[[#This Row],[Land Use Efficiency Emissions Savings 
kg CO2e]]*(1+S$3)</f>
        <v>52003926.243935339</v>
      </c>
    </row>
    <row r="631" spans="1:21" x14ac:dyDescent="0.25">
      <c r="A631" t="s">
        <v>357</v>
      </c>
      <c r="B631" t="s">
        <v>358</v>
      </c>
      <c r="C631" t="s">
        <v>244</v>
      </c>
      <c r="D631" t="s">
        <v>1730</v>
      </c>
      <c r="E631" s="1">
        <v>1286005.0933643333</v>
      </c>
      <c r="F631" s="1">
        <v>165844.40870313876</v>
      </c>
      <c r="G631" s="1">
        <v>853268.79653547751</v>
      </c>
      <c r="H631" s="1">
        <v>991026</v>
      </c>
      <c r="I631" s="1">
        <v>13.375</v>
      </c>
      <c r="J631" s="2">
        <v>0.1067352568995573</v>
      </c>
      <c r="K631" s="1">
        <v>1238682</v>
      </c>
      <c r="L631" s="1">
        <v>1238682</v>
      </c>
      <c r="M631" s="1">
        <v>1286005.0933643333</v>
      </c>
      <c r="N631" s="1">
        <v>0</v>
      </c>
      <c r="O631" s="7">
        <v>0.38932059913285</v>
      </c>
      <c r="P631" s="4">
        <v>1.0539153772593934</v>
      </c>
      <c r="Q631" s="1">
        <f>Scenario[[#This Row],[Electricity GHG 
kg CO2e]]+(Scenario[[#This Row],[Non-Electric GHG 
kg CO2e]]*(1-Q$3))+((Scenario[[#This Row],[Non-Electric Vehicle Miles]]*Q$3)*Scenario[[#This Row],[Typical kWh per Vehicle Mile]]*(Scenario[[#This Row],[eGRID Subregion Electricity Emissions Rate 
kg CO2 per kWh]]))</f>
        <v>1091565.0220540015</v>
      </c>
      <c r="R631" s="1">
        <f>((Scenario[[#This Row],[Electricity GHG 
kg CO2e]])*(1-R$3))+(Scenario[[#This Row],[Non-Electric GHG 
kg CO2e]]*(1-Q$3))+(((Scenario[[#This Row],[Non-Electric Vehicle Miles]]*Q$3)*Scenario[[#This Row],[Typical kWh per Vehicle Mile]]*(Scenario[[#This Row],[eGRID Subregion Electricity Emissions Rate 
kg CO2 per kWh]]))*(1-R$3))</f>
        <v>1059799.7215463135</v>
      </c>
      <c r="S6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1091497.2380472382</v>
      </c>
      <c r="T631" s="1">
        <f>Scenario[[#This Row],[Transportation Efficiency Emissions Savings 
kg CO2e]]*(1+S$3)</f>
        <v>207305.51087892347</v>
      </c>
      <c r="U631" s="1">
        <f>Scenario[[#This Row],[Land Use Efficiency Emissions Savings 
kg CO2e]]*(1+S$3)</f>
        <v>1066585.9956693468</v>
      </c>
    </row>
    <row r="632" spans="1:21" x14ac:dyDescent="0.25">
      <c r="A632" t="s">
        <v>357</v>
      </c>
      <c r="B632" t="s">
        <v>358</v>
      </c>
      <c r="C632" t="s">
        <v>244</v>
      </c>
      <c r="D632" t="s">
        <v>38</v>
      </c>
      <c r="E632" s="1">
        <v>9337175.0184403993</v>
      </c>
      <c r="F632" s="1">
        <v>2374193.8781894962</v>
      </c>
      <c r="G632" s="1">
        <v>12215217.679185517</v>
      </c>
      <c r="H632" s="1">
        <v>14187321</v>
      </c>
      <c r="I632" s="1">
        <v>32.107142857142854</v>
      </c>
      <c r="J632" s="2">
        <v>0.13654717082613149</v>
      </c>
      <c r="K632" s="1">
        <v>3038656</v>
      </c>
      <c r="L632" s="1">
        <v>3038656</v>
      </c>
      <c r="M632" s="1">
        <v>9337175.0184403993</v>
      </c>
      <c r="N632" s="1">
        <v>0</v>
      </c>
      <c r="O632" s="7">
        <v>0.38932059913285</v>
      </c>
      <c r="P632" s="4">
        <v>2.3391780324537761</v>
      </c>
      <c r="Q632" s="1">
        <f>Scenario[[#This Row],[Electricity GHG 
kg CO2e]]+(Scenario[[#This Row],[Non-Electric GHG 
kg CO2e]]*(1-Q$3))+((Scenario[[#This Row],[Non-Electric Vehicle Miles]]*Q$3)*Scenario[[#This Row],[Typical kWh per Vehicle Mile]]*(Scenario[[#This Row],[eGRID Subregion Electricity Emissions Rate 
kg CO2 per kWh]]))</f>
        <v>7694699.8186611384</v>
      </c>
      <c r="R632" s="1">
        <f>((Scenario[[#This Row],[Electricity GHG 
kg CO2e]])*(1-R$3))+(Scenario[[#This Row],[Non-Electric GHG 
kg CO2e]]*(1-Q$3))+(((Scenario[[#This Row],[Non-Electric Vehicle Miles]]*Q$3)*Scenario[[#This Row],[Typical kWh per Vehicle Mile]]*(Scenario[[#This Row],[eGRID Subregion Electricity Emissions Rate 
kg CO2 per kWh]]))*(1-R$3))</f>
        <v>7521745.1799534289</v>
      </c>
      <c r="S6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8068642.5289369933</v>
      </c>
      <c r="T632" s="1">
        <f>Scenario[[#This Row],[Transportation Efficiency Emissions Savings 
kg CO2e]]*(1+S$3)</f>
        <v>2967742.3477368704</v>
      </c>
      <c r="U632" s="1">
        <f>Scenario[[#This Row],[Land Use Efficiency Emissions Savings 
kg CO2e]]*(1+S$3)</f>
        <v>15269022.098981896</v>
      </c>
    </row>
    <row r="633" spans="1:21" x14ac:dyDescent="0.25">
      <c r="A633" t="s">
        <v>428</v>
      </c>
      <c r="B633" t="s">
        <v>429</v>
      </c>
      <c r="C633" t="s">
        <v>244</v>
      </c>
      <c r="D633" t="s">
        <v>1730</v>
      </c>
      <c r="E633" s="1">
        <v>485414.40991493332</v>
      </c>
      <c r="F633" s="1">
        <v>48834.49673241454</v>
      </c>
      <c r="G633" s="1">
        <v>253054.98843792084</v>
      </c>
      <c r="H633" s="1">
        <v>291817.23</v>
      </c>
      <c r="I633" s="1">
        <v>18.285714285714285</v>
      </c>
      <c r="J633" s="2">
        <v>0.2539221748257729</v>
      </c>
      <c r="K633" s="1">
        <v>209290</v>
      </c>
      <c r="L633" s="1">
        <v>209290</v>
      </c>
      <c r="M633" s="1">
        <v>485414.40991493332</v>
      </c>
      <c r="N633" s="1">
        <v>0</v>
      </c>
      <c r="O633" s="7">
        <v>0.53187107325275007</v>
      </c>
      <c r="P633" s="4">
        <v>1.0539153772593934</v>
      </c>
      <c r="Q633" s="1">
        <f>Scenario[[#This Row],[Electricity GHG 
kg CO2e]]+(Scenario[[#This Row],[Non-Electric GHG 
kg CO2e]]*(1-Q$3))+((Scenario[[#This Row],[Non-Electric Vehicle Miles]]*Q$3)*Scenario[[#This Row],[Typical kWh per Vehicle Mile]]*(Scenario[[#This Row],[eGRID Subregion Electricity Emissions Rate 
kg CO2 per kWh]]))</f>
        <v>393390.03322352719</v>
      </c>
      <c r="R633" s="1">
        <f>((Scenario[[#This Row],[Electricity GHG 
kg CO2e]])*(1-R$3))+(Scenario[[#This Row],[Non-Electric GHG 
kg CO2e]]*(1-Q$3))+(((Scenario[[#This Row],[Non-Electric Vehicle Miles]]*Q$3)*Scenario[[#This Row],[Typical kWh per Vehicle Mile]]*(Scenario[[#This Row],[eGRID Subregion Electricity Emissions Rate 
kg CO2 per kWh]]))*(1-R$3))</f>
        <v>386057.7267766954</v>
      </c>
      <c r="S6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400776.53939794807</v>
      </c>
      <c r="T633" s="1">
        <f>Scenario[[#This Row],[Transportation Efficiency Emissions Savings 
kg CO2e]]*(1+S$3)</f>
        <v>61043.120915518171</v>
      </c>
      <c r="U633" s="1">
        <f>Scenario[[#This Row],[Land Use Efficiency Emissions Savings 
kg CO2e]]*(1+S$3)</f>
        <v>316318.73554740107</v>
      </c>
    </row>
    <row r="634" spans="1:21" x14ac:dyDescent="0.25">
      <c r="A634" t="s">
        <v>428</v>
      </c>
      <c r="B634" t="s">
        <v>429</v>
      </c>
      <c r="C634" t="s">
        <v>244</v>
      </c>
      <c r="D634" t="s">
        <v>38</v>
      </c>
      <c r="E634" s="1">
        <v>1133419.7342649</v>
      </c>
      <c r="F634" s="1">
        <v>380161.49832440587</v>
      </c>
      <c r="G634" s="1">
        <v>1969955.0522688194</v>
      </c>
      <c r="H634" s="1">
        <v>2271707.15</v>
      </c>
      <c r="I634" s="1">
        <v>32.666666666666664</v>
      </c>
      <c r="J634" s="2">
        <v>0.14779672836139399</v>
      </c>
      <c r="K634" s="1">
        <v>393059</v>
      </c>
      <c r="L634" s="1">
        <v>393059</v>
      </c>
      <c r="M634" s="1">
        <v>1133419.7342649</v>
      </c>
      <c r="N634" s="1">
        <v>0</v>
      </c>
      <c r="O634" s="7">
        <v>0.53187107325275007</v>
      </c>
      <c r="P634" s="4">
        <v>2.3391780324537761</v>
      </c>
      <c r="Q634" s="1">
        <f>Scenario[[#This Row],[Electricity GHG 
kg CO2e]]+(Scenario[[#This Row],[Non-Electric GHG 
kg CO2e]]*(1-Q$3))+((Scenario[[#This Row],[Non-Electric Vehicle Miles]]*Q$3)*Scenario[[#This Row],[Typical kWh per Vehicle Mile]]*(Scenario[[#This Row],[eGRID Subregion Electricity Emissions Rate 
kg CO2 per kWh]]))</f>
        <v>972320.0178667584</v>
      </c>
      <c r="R634" s="1">
        <f>((Scenario[[#This Row],[Electricity GHG 
kg CO2e]])*(1-R$3))+(Scenario[[#This Row],[Non-Electric GHG 
kg CO2e]]*(1-Q$3))+(((Scenario[[#This Row],[Non-Electric Vehicle Miles]]*Q$3)*Scenario[[#This Row],[Typical kWh per Vehicle Mile]]*(Scenario[[#This Row],[eGRID Subregion Electricity Emissions Rate 
kg CO2 per kWh]]))*(1-R$3))</f>
        <v>941756.21357473754</v>
      </c>
      <c r="S6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1025066.4328771725</v>
      </c>
      <c r="T634" s="1">
        <f>Scenario[[#This Row],[Transportation Efficiency Emissions Savings 
kg CO2e]]*(1+S$3)</f>
        <v>475201.87290550733</v>
      </c>
      <c r="U634" s="1">
        <f>Scenario[[#This Row],[Land Use Efficiency Emissions Savings 
kg CO2e]]*(1+S$3)</f>
        <v>2462443.8153360244</v>
      </c>
    </row>
    <row r="635" spans="1:21" x14ac:dyDescent="0.25">
      <c r="A635" t="s">
        <v>1087</v>
      </c>
      <c r="B635" t="s">
        <v>1088</v>
      </c>
      <c r="C635" t="s">
        <v>244</v>
      </c>
      <c r="D635" t="s">
        <v>1730</v>
      </c>
      <c r="E635" s="1">
        <v>114127.5071612</v>
      </c>
      <c r="F635" s="1">
        <v>14689.504844690375</v>
      </c>
      <c r="G635" s="1">
        <v>73883.296621950896</v>
      </c>
      <c r="H635" s="1">
        <v>87779.15</v>
      </c>
      <c r="I635" s="1">
        <v>16</v>
      </c>
      <c r="J635" s="2">
        <v>0.10969761007358234</v>
      </c>
      <c r="K635" s="1">
        <v>82491</v>
      </c>
      <c r="L635" s="1">
        <v>82491</v>
      </c>
      <c r="M635" s="1">
        <v>114127.5071612</v>
      </c>
      <c r="N635" s="1">
        <v>0</v>
      </c>
      <c r="O635" s="7">
        <v>0.38932059913285</v>
      </c>
      <c r="P635" s="4">
        <v>1.0539153772593934</v>
      </c>
      <c r="Q635" s="1">
        <f>Scenario[[#This Row],[Electricity GHG 
kg CO2e]]+(Scenario[[#This Row],[Non-Electric GHG 
kg CO2e]]*(1-Q$3))+((Scenario[[#This Row],[Non-Electric Vehicle Miles]]*Q$3)*Scenario[[#This Row],[Typical kWh per Vehicle Mile]]*(Scenario[[#This Row],[eGRID Subregion Electricity Emissions Rate 
kg CO2 per kWh]]))</f>
        <v>94057.37084724399</v>
      </c>
      <c r="R635" s="1">
        <f>((Scenario[[#This Row],[Electricity GHG 
kg CO2e]])*(1-R$3))+(Scenario[[#This Row],[Non-Electric GHG 
kg CO2e]]*(1-Q$3))+(((Scenario[[#This Row],[Non-Electric Vehicle Miles]]*Q$3)*Scenario[[#This Row],[Typical kWh per Vehicle Mile]]*(Scenario[[#This Row],[eGRID Subregion Electricity Emissions Rate 
kg CO2 per kWh]]))*(1-R$3))</f>
        <v>91941.935728157987</v>
      </c>
      <c r="S6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94999.309020233923</v>
      </c>
      <c r="T635" s="1">
        <f>Scenario[[#This Row],[Transportation Efficiency Emissions Savings 
kg CO2e]]*(1+S$3)</f>
        <v>18361.88105586297</v>
      </c>
      <c r="U635" s="1">
        <f>Scenario[[#This Row],[Land Use Efficiency Emissions Savings 
kg CO2e]]*(1+S$3)</f>
        <v>92354.120777438628</v>
      </c>
    </row>
    <row r="636" spans="1:21" x14ac:dyDescent="0.25">
      <c r="A636" t="s">
        <v>1087</v>
      </c>
      <c r="B636" t="s">
        <v>1088</v>
      </c>
      <c r="C636" t="s">
        <v>244</v>
      </c>
      <c r="D636" t="s">
        <v>38</v>
      </c>
      <c r="E636" s="1">
        <v>439368.53114129999</v>
      </c>
      <c r="F636" s="1">
        <v>185736.80648224842</v>
      </c>
      <c r="G636" s="1">
        <v>934194.01892924053</v>
      </c>
      <c r="H636" s="1">
        <v>1109895.75</v>
      </c>
      <c r="I636" s="1">
        <v>33</v>
      </c>
      <c r="J636" s="2">
        <v>0.19992275231945686</v>
      </c>
      <c r="K636" s="1">
        <v>152367</v>
      </c>
      <c r="L636" s="1">
        <v>152367</v>
      </c>
      <c r="M636" s="1">
        <v>439368.53114129999</v>
      </c>
      <c r="N636" s="1">
        <v>0</v>
      </c>
      <c r="O636" s="7">
        <v>0.38932059913285</v>
      </c>
      <c r="P636" s="4">
        <v>2.3391780324537761</v>
      </c>
      <c r="Q636" s="1">
        <f>Scenario[[#This Row],[Electricity GHG 
kg CO2e]]+(Scenario[[#This Row],[Non-Electric GHG 
kg CO2e]]*(1-Q$3))+((Scenario[[#This Row],[Non-Electric Vehicle Miles]]*Q$3)*Scenario[[#This Row],[Typical kWh per Vehicle Mile]]*(Scenario[[#This Row],[eGRID Subregion Electricity Emissions Rate 
kg CO2 per kWh]]))</f>
        <v>364216.18151797506</v>
      </c>
      <c r="R636" s="1">
        <f>((Scenario[[#This Row],[Electricity GHG 
kg CO2e]])*(1-R$3))+(Scenario[[#This Row],[Non-Electric GHG 
kg CO2e]]*(1-Q$3))+(((Scenario[[#This Row],[Non-Electric Vehicle Miles]]*Q$3)*Scenario[[#This Row],[Typical kWh per Vehicle Mile]]*(Scenario[[#This Row],[eGRID Subregion Electricity Emissions Rate 
kg CO2 per kWh]]))*(1-R$3))</f>
        <v>355543.73572747502</v>
      </c>
      <c r="S6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394784.7629465487</v>
      </c>
      <c r="T636" s="1">
        <f>Scenario[[#This Row],[Transportation Efficiency Emissions Savings 
kg CO2e]]*(1+S$3)</f>
        <v>232171.00810281053</v>
      </c>
      <c r="U636" s="1">
        <f>Scenario[[#This Row],[Land Use Efficiency Emissions Savings 
kg CO2e]]*(1+S$3)</f>
        <v>1167742.5236615506</v>
      </c>
    </row>
    <row r="637" spans="1:21" x14ac:dyDescent="0.25">
      <c r="A637" t="s">
        <v>1034</v>
      </c>
      <c r="B637" t="s">
        <v>993</v>
      </c>
      <c r="C637" t="s">
        <v>244</v>
      </c>
      <c r="D637" t="s">
        <v>1730</v>
      </c>
      <c r="E637" s="1">
        <v>179929.441345</v>
      </c>
      <c r="F637" s="1">
        <v>25603.629816738234</v>
      </c>
      <c r="G637" s="1">
        <v>133092.50937789958</v>
      </c>
      <c r="H637" s="1">
        <v>152998</v>
      </c>
      <c r="I637" s="1">
        <v>17</v>
      </c>
      <c r="J637" s="2">
        <v>0.15280454944040844</v>
      </c>
      <c r="K637" s="1">
        <v>134106</v>
      </c>
      <c r="L637" s="1">
        <v>134106</v>
      </c>
      <c r="M637" s="1">
        <v>179929.441345</v>
      </c>
      <c r="N637" s="1">
        <v>0</v>
      </c>
      <c r="O637" s="7">
        <v>0.38932059913285</v>
      </c>
      <c r="P637" s="4">
        <v>1.0539153772593934</v>
      </c>
      <c r="Q637" s="1">
        <f>Scenario[[#This Row],[Electricity GHG 
kg CO2e]]+(Scenario[[#This Row],[Non-Electric GHG 
kg CO2e]]*(1-Q$3))+((Scenario[[#This Row],[Non-Electric Vehicle Miles]]*Q$3)*Scenario[[#This Row],[Typical kWh per Vehicle Mile]]*(Scenario[[#This Row],[eGRID Subregion Electricity Emissions Rate 
kg CO2 per kWh]]))</f>
        <v>148703.37161403528</v>
      </c>
      <c r="R637" s="1">
        <f>((Scenario[[#This Row],[Electricity GHG 
kg CO2e]])*(1-R$3))+(Scenario[[#This Row],[Non-Electric GHG 
kg CO2e]]*(1-Q$3))+(((Scenario[[#This Row],[Non-Electric Vehicle Miles]]*Q$3)*Scenario[[#This Row],[Typical kWh per Vehicle Mile]]*(Scenario[[#This Row],[eGRID Subregion Electricity Emissions Rate 
kg CO2 per kWh]]))*(1-R$3))</f>
        <v>145264.29896271395</v>
      </c>
      <c r="S6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150138.65805457748</v>
      </c>
      <c r="T637" s="1">
        <f>Scenario[[#This Row],[Transportation Efficiency Emissions Savings 
kg CO2e]]*(1+S$3)</f>
        <v>32004.537270922792</v>
      </c>
      <c r="U637" s="1">
        <f>Scenario[[#This Row],[Land Use Efficiency Emissions Savings 
kg CO2e]]*(1+S$3)</f>
        <v>166365.63672237447</v>
      </c>
    </row>
    <row r="638" spans="1:21" x14ac:dyDescent="0.25">
      <c r="A638" t="s">
        <v>1034</v>
      </c>
      <c r="B638" t="s">
        <v>993</v>
      </c>
      <c r="C638" t="s">
        <v>244</v>
      </c>
      <c r="D638" t="s">
        <v>38</v>
      </c>
      <c r="E638" s="1">
        <v>642734.33520850004</v>
      </c>
      <c r="F638" s="1">
        <v>624592.38455953589</v>
      </c>
      <c r="G638" s="1">
        <v>3246749.3239966235</v>
      </c>
      <c r="H638" s="1">
        <v>3732337.42</v>
      </c>
      <c r="I638" s="1">
        <v>36.227272727272727</v>
      </c>
      <c r="J638" s="2">
        <v>0.17252975422180986</v>
      </c>
      <c r="K638" s="1">
        <v>222893</v>
      </c>
      <c r="L638" s="1">
        <v>222893</v>
      </c>
      <c r="M638" s="1">
        <v>642734.33520850004</v>
      </c>
      <c r="N638" s="1">
        <v>0</v>
      </c>
      <c r="O638" s="7">
        <v>0.38932059913285</v>
      </c>
      <c r="P638" s="4">
        <v>2.3391780324537761</v>
      </c>
      <c r="Q638" s="1">
        <f>Scenario[[#This Row],[Electricity GHG 
kg CO2e]]+(Scenario[[#This Row],[Non-Electric GHG 
kg CO2e]]*(1-Q$3))+((Scenario[[#This Row],[Non-Electric Vehicle Miles]]*Q$3)*Scenario[[#This Row],[Typical kWh per Vehicle Mile]]*(Scenario[[#This Row],[eGRID Subregion Electricity Emissions Rate 
kg CO2 per kWh]]))</f>
        <v>532797.36870754708</v>
      </c>
      <c r="R638" s="1">
        <f>((Scenario[[#This Row],[Electricity GHG 
kg CO2e]])*(1-R$3))+(Scenario[[#This Row],[Non-Electric GHG 
kg CO2e]]*(1-Q$3))+(((Scenario[[#This Row],[Non-Electric Vehicle Miles]]*Q$3)*Scenario[[#This Row],[Typical kWh per Vehicle Mile]]*(Scenario[[#This Row],[eGRID Subregion Electricity Emissions Rate 
kg CO2 per kWh]]))*(1-R$3))</f>
        <v>520110.71438225405</v>
      </c>
      <c r="S6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640313.5280495194</v>
      </c>
      <c r="T638" s="1">
        <f>Scenario[[#This Row],[Transportation Efficiency Emissions Savings 
kg CO2e]]*(1+S$3)</f>
        <v>780740.48069941986</v>
      </c>
      <c r="U638" s="1">
        <f>Scenario[[#This Row],[Land Use Efficiency Emissions Savings 
kg CO2e]]*(1+S$3)</f>
        <v>4058436.6549957795</v>
      </c>
    </row>
    <row r="639" spans="1:21" x14ac:dyDescent="0.25">
      <c r="A639" t="s">
        <v>480</v>
      </c>
      <c r="B639" t="s">
        <v>481</v>
      </c>
      <c r="C639" t="s">
        <v>244</v>
      </c>
      <c r="D639" t="s">
        <v>1730</v>
      </c>
      <c r="E639" s="1">
        <v>858737.30639932165</v>
      </c>
      <c r="F639" s="1">
        <v>106327.07279781833</v>
      </c>
      <c r="G639" s="1">
        <v>568606.74708377803</v>
      </c>
      <c r="H639" s="1">
        <v>635372</v>
      </c>
      <c r="I639" s="1">
        <v>16.243902439024389</v>
      </c>
      <c r="J639" s="2">
        <v>5.9375847223033081E-2</v>
      </c>
      <c r="K639" s="1">
        <v>1756119</v>
      </c>
      <c r="L639" s="1">
        <v>1756119</v>
      </c>
      <c r="M639" s="1">
        <v>858737.30639932165</v>
      </c>
      <c r="N639" s="1">
        <v>0</v>
      </c>
      <c r="O639" s="7">
        <v>0.53187107325275007</v>
      </c>
      <c r="P639" s="4">
        <v>1.0539153772593934</v>
      </c>
      <c r="Q639" s="1">
        <f>Scenario[[#This Row],[Electricity GHG 
kg CO2e]]+(Scenario[[#This Row],[Non-Electric GHG 
kg CO2e]]*(1-Q$3))+((Scenario[[#This Row],[Non-Electric Vehicle Miles]]*Q$3)*Scenario[[#This Row],[Typical kWh per Vehicle Mile]]*(Scenario[[#This Row],[eGRID Subregion Electricity Emissions Rate 
kg CO2 per kWh]]))</f>
        <v>890149.83421401307</v>
      </c>
      <c r="R639" s="1">
        <f>((Scenario[[#This Row],[Electricity GHG 
kg CO2e]])*(1-R$3))+(Scenario[[#This Row],[Non-Electric GHG 
kg CO2e]]*(1-Q$3))+(((Scenario[[#This Row],[Non-Electric Vehicle Miles]]*Q$3)*Scenario[[#This Row],[Typical kWh per Vehicle Mile]]*(Scenario[[#This Row],[eGRID Subregion Electricity Emissions Rate 
kg CO2 per kWh]]))*(1-R$3))</f>
        <v>828625.62061038264</v>
      </c>
      <c r="S6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837853.71694566845</v>
      </c>
      <c r="T639" s="1">
        <f>Scenario[[#This Row],[Transportation Efficiency Emissions Savings 
kg CO2e]]*(1+S$3)</f>
        <v>132908.8409972729</v>
      </c>
      <c r="U639" s="1">
        <f>Scenario[[#This Row],[Land Use Efficiency Emissions Savings 
kg CO2e]]*(1+S$3)</f>
        <v>710758.43385472253</v>
      </c>
    </row>
    <row r="640" spans="1:21" x14ac:dyDescent="0.25">
      <c r="A640" t="s">
        <v>480</v>
      </c>
      <c r="B640" t="s">
        <v>481</v>
      </c>
      <c r="C640" t="s">
        <v>244</v>
      </c>
      <c r="D640" t="s">
        <v>38</v>
      </c>
      <c r="E640" s="1">
        <v>6070857.5806465643</v>
      </c>
      <c r="F640" s="1">
        <v>2632162.3552733618</v>
      </c>
      <c r="G640" s="1">
        <v>14076050.767185902</v>
      </c>
      <c r="H640" s="1">
        <v>15728847</v>
      </c>
      <c r="I640" s="1">
        <v>38.81818181818182</v>
      </c>
      <c r="J640" s="2">
        <v>0.17784421054965233</v>
      </c>
      <c r="K640" s="1">
        <v>1837300</v>
      </c>
      <c r="L640" s="1">
        <v>1687059</v>
      </c>
      <c r="M640" s="1">
        <v>5921618.8919112887</v>
      </c>
      <c r="N640" s="1">
        <v>149238.68873527579</v>
      </c>
      <c r="O640" s="7">
        <v>0.53187107325275007</v>
      </c>
      <c r="P640" s="4">
        <v>2.3391780324537761</v>
      </c>
      <c r="Q640" s="1">
        <f>Scenario[[#This Row],[Electricity GHG 
kg CO2e]]+(Scenario[[#This Row],[Non-Electric GHG 
kg CO2e]]*(1-Q$3))+((Scenario[[#This Row],[Non-Electric Vehicle Miles]]*Q$3)*Scenario[[#This Row],[Typical kWh per Vehicle Mile]]*(Scenario[[#This Row],[eGRID Subregion Electricity Emissions Rate 
kg CO2 per kWh]]))</f>
        <v>5115187.7306022439</v>
      </c>
      <c r="R640" s="1">
        <f>((Scenario[[#This Row],[Electricity GHG 
kg CO2e]])*(1-R$3))+(Scenario[[#This Row],[Non-Electric GHG 
kg CO2e]]*(1-Q$3))+(((Scenario[[#This Row],[Non-Electric Vehicle Miles]]*Q$3)*Scenario[[#This Row],[Typical kWh per Vehicle Mile]]*(Scenario[[#This Row],[eGRID Subregion Electricity Emissions Rate 
kg CO2 per kWh]]))*(1-R$3))</f>
        <v>4946694.3401850499</v>
      </c>
      <c r="S6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5492159.1066398369</v>
      </c>
      <c r="T640" s="1">
        <f>Scenario[[#This Row],[Transportation Efficiency Emissions Savings 
kg CO2e]]*(1+S$3)</f>
        <v>3290202.9440917023</v>
      </c>
      <c r="U640" s="1">
        <f>Scenario[[#This Row],[Land Use Efficiency Emissions Savings 
kg CO2e]]*(1+S$3)</f>
        <v>17595063.458982378</v>
      </c>
    </row>
    <row r="641" spans="1:21" x14ac:dyDescent="0.25">
      <c r="A641" t="s">
        <v>528</v>
      </c>
      <c r="B641" t="s">
        <v>529</v>
      </c>
      <c r="C641" t="s">
        <v>244</v>
      </c>
      <c r="D641" t="s">
        <v>1730</v>
      </c>
      <c r="E641" s="1">
        <v>811321.40138659999</v>
      </c>
      <c r="F641" s="1">
        <v>76552.506958698184</v>
      </c>
      <c r="G641" s="1">
        <v>386488.2115928405</v>
      </c>
      <c r="H641" s="1">
        <v>457450</v>
      </c>
      <c r="I641" s="1">
        <v>11.529411764705882</v>
      </c>
      <c r="J641" s="2">
        <v>9.3584167036471336E-2</v>
      </c>
      <c r="K641" s="1">
        <v>465969</v>
      </c>
      <c r="L641" s="1">
        <v>465969</v>
      </c>
      <c r="M641" s="1">
        <v>811321.40138659999</v>
      </c>
      <c r="N641" s="1">
        <v>0</v>
      </c>
      <c r="O641" s="7">
        <v>0.38932059913285</v>
      </c>
      <c r="P641" s="4">
        <v>1.0539153772593934</v>
      </c>
      <c r="Q641" s="1">
        <f>Scenario[[#This Row],[Electricity GHG 
kg CO2e]]+(Scenario[[#This Row],[Non-Electric GHG 
kg CO2e]]*(1-Q$3))+((Scenario[[#This Row],[Non-Electric Vehicle Miles]]*Q$3)*Scenario[[#This Row],[Typical kWh per Vehicle Mile]]*(Scenario[[#This Row],[eGRID Subregion Electricity Emissions Rate 
kg CO2 per kWh]]))</f>
        <v>656289.09868177189</v>
      </c>
      <c r="R641" s="1">
        <f>((Scenario[[#This Row],[Electricity GHG 
kg CO2e]])*(1-R$3))+(Scenario[[#This Row],[Non-Electric GHG 
kg CO2e]]*(1-Q$3))+(((Scenario[[#This Row],[Non-Electric Vehicle Miles]]*Q$3)*Scenario[[#This Row],[Typical kWh per Vehicle Mile]]*(Scenario[[#This Row],[eGRID Subregion Electricity Emissions Rate 
kg CO2 per kWh]]))*(1-R$3))</f>
        <v>644339.58677131636</v>
      </c>
      <c r="S6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671772.01651616732</v>
      </c>
      <c r="T641" s="1">
        <f>Scenario[[#This Row],[Transportation Efficiency Emissions Savings 
kg CO2e]]*(1+S$3)</f>
        <v>95690.633698372723</v>
      </c>
      <c r="U641" s="1">
        <f>Scenario[[#This Row],[Land Use Efficiency Emissions Savings 
kg CO2e]]*(1+S$3)</f>
        <v>483110.26449105062</v>
      </c>
    </row>
    <row r="642" spans="1:21" x14ac:dyDescent="0.25">
      <c r="A642" t="s">
        <v>528</v>
      </c>
      <c r="B642" t="s">
        <v>529</v>
      </c>
      <c r="C642" t="s">
        <v>244</v>
      </c>
      <c r="D642" t="s">
        <v>38</v>
      </c>
      <c r="E642" s="1">
        <v>1565807.9539710002</v>
      </c>
      <c r="F642" s="1">
        <v>1610982.0347555147</v>
      </c>
      <c r="G642" s="1">
        <v>8133313.8555054078</v>
      </c>
      <c r="H642" s="1">
        <v>9626644</v>
      </c>
      <c r="I642" s="1">
        <v>39.048780487804876</v>
      </c>
      <c r="J642" s="2">
        <v>0.18045597867862298</v>
      </c>
      <c r="K642" s="1">
        <v>1583573</v>
      </c>
      <c r="L642" s="1">
        <v>1583573</v>
      </c>
      <c r="M642" s="1">
        <v>1565807.9539710002</v>
      </c>
      <c r="N642" s="1">
        <v>0</v>
      </c>
      <c r="O642" s="7">
        <v>0.38932059913285</v>
      </c>
      <c r="P642" s="4">
        <v>2.3391780324537761</v>
      </c>
      <c r="Q642" s="1">
        <f>Scenario[[#This Row],[Electricity GHG 
kg CO2e]]+(Scenario[[#This Row],[Non-Electric GHG 
kg CO2e]]*(1-Q$3))+((Scenario[[#This Row],[Non-Electric Vehicle Miles]]*Q$3)*Scenario[[#This Row],[Typical kWh per Vehicle Mile]]*(Scenario[[#This Row],[eGRID Subregion Electricity Emissions Rate 
kg CO2 per kWh]]))</f>
        <v>1534892.0657571685</v>
      </c>
      <c r="R642" s="1">
        <f>((Scenario[[#This Row],[Electricity GHG 
kg CO2e]])*(1-R$3))+(Scenario[[#This Row],[Non-Electric GHG 
kg CO2e]]*(1-Q$3))+(((Scenario[[#This Row],[Non-Electric Vehicle Miles]]*Q$3)*Scenario[[#This Row],[Typical kWh per Vehicle Mile]]*(Scenario[[#This Row],[eGRID Subregion Electricity Emissions Rate 
kg CO2 per kWh]]))*(1-R$3))</f>
        <v>1444758.0406874388</v>
      </c>
      <c r="S6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1557217.1067511772</v>
      </c>
      <c r="T642" s="1">
        <f>Scenario[[#This Row],[Transportation Efficiency Emissions Savings 
kg CO2e]]*(1+S$3)</f>
        <v>2013727.5434443934</v>
      </c>
      <c r="U642" s="1">
        <f>Scenario[[#This Row],[Land Use Efficiency Emissions Savings 
kg CO2e]]*(1+S$3)</f>
        <v>10166642.31938176</v>
      </c>
    </row>
    <row r="643" spans="1:21" x14ac:dyDescent="0.25">
      <c r="A643" t="s">
        <v>729</v>
      </c>
      <c r="B643" t="s">
        <v>469</v>
      </c>
      <c r="C643" t="s">
        <v>244</v>
      </c>
      <c r="D643" t="s">
        <v>1730</v>
      </c>
      <c r="E643" s="1">
        <v>285379.42380833329</v>
      </c>
      <c r="F643" s="1">
        <v>68613.269806802782</v>
      </c>
      <c r="G643" s="1">
        <v>356894.01231778308</v>
      </c>
      <c r="H643" s="1">
        <v>410008</v>
      </c>
      <c r="I643" s="1">
        <v>10.3</v>
      </c>
      <c r="J643" s="2">
        <v>0.1580279239914392</v>
      </c>
      <c r="K643" s="1">
        <v>305366</v>
      </c>
      <c r="L643" s="1">
        <v>305366</v>
      </c>
      <c r="M643" s="1">
        <v>285379.42380833329</v>
      </c>
      <c r="N643" s="1">
        <v>0</v>
      </c>
      <c r="O643" s="7">
        <v>0.53187107325275007</v>
      </c>
      <c r="P643" s="4">
        <v>1.0539153772593934</v>
      </c>
      <c r="Q643" s="1">
        <f>Scenario[[#This Row],[Electricity GHG 
kg CO2e]]+(Scenario[[#This Row],[Non-Electric GHG 
kg CO2e]]*(1-Q$3))+((Scenario[[#This Row],[Non-Electric Vehicle Miles]]*Q$3)*Scenario[[#This Row],[Typical kWh per Vehicle Mile]]*(Scenario[[#This Row],[eGRID Subregion Electricity Emissions Rate 
kg CO2 per kWh]]))</f>
        <v>256827.57450622352</v>
      </c>
      <c r="R643" s="1">
        <f>((Scenario[[#This Row],[Electricity GHG 
kg CO2e]])*(1-R$3))+(Scenario[[#This Row],[Non-Electric GHG 
kg CO2e]]*(1-Q$3))+(((Scenario[[#This Row],[Non-Electric Vehicle Miles]]*Q$3)*Scenario[[#This Row],[Typical kWh per Vehicle Mile]]*(Scenario[[#This Row],[eGRID Subregion Electricity Emissions Rate 
kg CO2 per kWh]]))*(1-R$3))</f>
        <v>246129.32284373013</v>
      </c>
      <c r="S6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262171.66544348293</v>
      </c>
      <c r="T643" s="1">
        <f>Scenario[[#This Row],[Transportation Efficiency Emissions Savings 
kg CO2e]]*(1+S$3)</f>
        <v>85766.587258503481</v>
      </c>
      <c r="U643" s="1">
        <f>Scenario[[#This Row],[Land Use Efficiency Emissions Savings 
kg CO2e]]*(1+S$3)</f>
        <v>446117.51539722888</v>
      </c>
    </row>
    <row r="644" spans="1:21" x14ac:dyDescent="0.25">
      <c r="A644" t="s">
        <v>729</v>
      </c>
      <c r="B644" t="s">
        <v>469</v>
      </c>
      <c r="C644" t="s">
        <v>244</v>
      </c>
      <c r="D644" t="s">
        <v>38</v>
      </c>
      <c r="E644" s="1">
        <v>2796913.9235041328</v>
      </c>
      <c r="F644" s="1">
        <v>1362052.5938742228</v>
      </c>
      <c r="G644" s="1">
        <v>7084758.0443895301</v>
      </c>
      <c r="H644" s="1">
        <v>8139132</v>
      </c>
      <c r="I644" s="1">
        <v>32</v>
      </c>
      <c r="J644" s="2">
        <v>0.31656766713754969</v>
      </c>
      <c r="K644" s="1">
        <v>803254</v>
      </c>
      <c r="L644" s="1">
        <v>803254</v>
      </c>
      <c r="M644" s="1">
        <v>2796913.9235041328</v>
      </c>
      <c r="N644" s="1">
        <v>0</v>
      </c>
      <c r="O644" s="7">
        <v>0.53187107325275007</v>
      </c>
      <c r="P644" s="4">
        <v>2.3391780324537761</v>
      </c>
      <c r="Q644" s="1">
        <f>Scenario[[#This Row],[Electricity GHG 
kg CO2e]]+(Scenario[[#This Row],[Non-Electric GHG 
kg CO2e]]*(1-Q$3))+((Scenario[[#This Row],[Non-Electric Vehicle Miles]]*Q$3)*Scenario[[#This Row],[Typical kWh per Vehicle Mile]]*(Scenario[[#This Row],[eGRID Subregion Electricity Emissions Rate 
kg CO2 per kWh]]))</f>
        <v>2347525.7775679729</v>
      </c>
      <c r="R644" s="1">
        <f>((Scenario[[#This Row],[Electricity GHG 
kg CO2e]])*(1-R$3))+(Scenario[[#This Row],[Non-Electric GHG 
kg CO2e]]*(1-Q$3))+(((Scenario[[#This Row],[Non-Electric Vehicle Miles]]*Q$3)*Scenario[[#This Row],[Typical kWh per Vehicle Mile]]*(Scenario[[#This Row],[eGRID Subregion Electricity Emissions Rate 
kg CO2 per kWh]]))*(1-R$3))</f>
        <v>2285065.6938330047</v>
      </c>
      <c r="S6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2646845.1580260405</v>
      </c>
      <c r="T644" s="1">
        <f>Scenario[[#This Row],[Transportation Efficiency Emissions Savings 
kg CO2e]]*(1+S$3)</f>
        <v>1702565.7423427785</v>
      </c>
      <c r="U644" s="1">
        <f>Scenario[[#This Row],[Land Use Efficiency Emissions Savings 
kg CO2e]]*(1+S$3)</f>
        <v>8855947.5554869119</v>
      </c>
    </row>
    <row r="645" spans="1:21" x14ac:dyDescent="0.25">
      <c r="A645" t="s">
        <v>242</v>
      </c>
      <c r="B645" t="s">
        <v>243</v>
      </c>
      <c r="C645" t="s">
        <v>244</v>
      </c>
      <c r="D645" t="s">
        <v>1727</v>
      </c>
      <c r="E645" s="1">
        <v>3047711.4595341999</v>
      </c>
      <c r="F645" s="1">
        <v>88215.865850365997</v>
      </c>
      <c r="G645" s="1">
        <v>476462.71169252123</v>
      </c>
      <c r="H645" s="1">
        <v>527146</v>
      </c>
      <c r="I645" s="1">
        <v>301.33333333333331</v>
      </c>
      <c r="J645" s="2">
        <v>8.2603565897821835E-2</v>
      </c>
      <c r="K645" s="1">
        <v>21175</v>
      </c>
      <c r="L645" s="1">
        <v>21175</v>
      </c>
      <c r="M645" s="1">
        <v>3047711.4595341999</v>
      </c>
      <c r="N645" s="1">
        <v>0</v>
      </c>
      <c r="O645" s="7">
        <v>0.38932059913285</v>
      </c>
      <c r="P645" s="4">
        <v>95.90629933060481</v>
      </c>
      <c r="Q645" s="1">
        <f>Scenario[[#This Row],[Electricity GHG 
kg CO2e]]+(Scenario[[#This Row],[Non-Electric GHG 
kg CO2e]]*(1-Q$3))+((Scenario[[#This Row],[Non-Electric Vehicle Miles]]*Q$3)*Scenario[[#This Row],[Typical kWh per Vehicle Mile]]*(Scenario[[#This Row],[eGRID Subregion Electricity Emissions Rate 
kg CO2 per kWh]]))</f>
        <v>2483443.2092435043</v>
      </c>
      <c r="R645" s="1">
        <f>((Scenario[[#This Row],[Electricity GHG 
kg CO2e]])*(1-R$3))+(Scenario[[#This Row],[Non-Electric GHG 
kg CO2e]]*(1-Q$3))+(((Scenario[[#This Row],[Non-Electric Vehicle Miles]]*Q$3)*Scenario[[#This Row],[Typical kWh per Vehicle Mile]]*(Scenario[[#This Row],[eGRID Subregion Electricity Emissions Rate 
kg CO2 per kWh]]))*(1-R$3))</f>
        <v>2434028.3055952904</v>
      </c>
      <c r="S6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2534572.2570623108</v>
      </c>
      <c r="T645" s="1">
        <f>Scenario[[#This Row],[Transportation Efficiency Emissions Savings 
kg CO2e]]*(1+S$3)</f>
        <v>110269.8323129575</v>
      </c>
      <c r="U645" s="1">
        <f>Scenario[[#This Row],[Land Use Efficiency Emissions Savings 
kg CO2e]]*(1+S$3)</f>
        <v>595578.38961565157</v>
      </c>
    </row>
    <row r="646" spans="1:21" x14ac:dyDescent="0.25">
      <c r="A646" t="s">
        <v>242</v>
      </c>
      <c r="B646" t="s">
        <v>243</v>
      </c>
      <c r="C646" t="s">
        <v>244</v>
      </c>
      <c r="D646" t="s">
        <v>1730</v>
      </c>
      <c r="E646" s="1">
        <v>2573062.6178484997</v>
      </c>
      <c r="F646" s="1">
        <v>288206.59182292118</v>
      </c>
      <c r="G646" s="1">
        <v>1556632.6186780715</v>
      </c>
      <c r="H646" s="1">
        <v>1722218</v>
      </c>
      <c r="I646" s="1">
        <v>11.153846153846153</v>
      </c>
      <c r="J646" s="2">
        <v>0.13341480064919603</v>
      </c>
      <c r="K646" s="1">
        <v>1508073</v>
      </c>
      <c r="L646" s="1">
        <v>1508073</v>
      </c>
      <c r="M646" s="1">
        <v>2573062.6178484997</v>
      </c>
      <c r="N646" s="1">
        <v>0</v>
      </c>
      <c r="O646" s="7">
        <v>0.38932059913285</v>
      </c>
      <c r="P646" s="4">
        <v>1.0539153772593934</v>
      </c>
      <c r="Q646" s="1">
        <f>Scenario[[#This Row],[Electricity GHG 
kg CO2e]]+(Scenario[[#This Row],[Non-Electric GHG 
kg CO2e]]*(1-Q$3))+((Scenario[[#This Row],[Non-Electric Vehicle Miles]]*Q$3)*Scenario[[#This Row],[Typical kWh per Vehicle Mile]]*(Scenario[[#This Row],[eGRID Subregion Electricity Emissions Rate 
kg CO2 per kWh]]))</f>
        <v>2084491.6857849576</v>
      </c>
      <c r="R646" s="1">
        <f>((Scenario[[#This Row],[Electricity GHG 
kg CO2e]])*(1-R$3))+(Scenario[[#This Row],[Non-Electric GHG 
kg CO2e]]*(1-Q$3))+(((Scenario[[#This Row],[Non-Electric Vehicle Miles]]*Q$3)*Scenario[[#This Row],[Typical kWh per Vehicle Mile]]*(Scenario[[#This Row],[eGRID Subregion Electricity Emissions Rate 
kg CO2 per kWh]]))*(1-R$3))</f>
        <v>2045818.0051853119</v>
      </c>
      <c r="S6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2150549.6948917829</v>
      </c>
      <c r="T646" s="1">
        <f>Scenario[[#This Row],[Transportation Efficiency Emissions Savings 
kg CO2e]]*(1+S$3)</f>
        <v>360258.23977865151</v>
      </c>
      <c r="U646" s="1">
        <f>Scenario[[#This Row],[Land Use Efficiency Emissions Savings 
kg CO2e]]*(1+S$3)</f>
        <v>1945790.7733475894</v>
      </c>
    </row>
    <row r="647" spans="1:21" x14ac:dyDescent="0.25">
      <c r="A647" t="s">
        <v>242</v>
      </c>
      <c r="B647" t="s">
        <v>243</v>
      </c>
      <c r="C647" t="s">
        <v>244</v>
      </c>
      <c r="D647" t="s">
        <v>1729</v>
      </c>
      <c r="E647" s="1">
        <v>2058004.993983184</v>
      </c>
      <c r="F647" s="1">
        <v>2605991.0872369185</v>
      </c>
      <c r="G647" s="1">
        <v>14075218.421339035</v>
      </c>
      <c r="H647" s="1">
        <v>15572457</v>
      </c>
      <c r="I647" s="1">
        <v>51</v>
      </c>
      <c r="J647" s="2">
        <v>0.25044233006043826</v>
      </c>
      <c r="K647" s="1">
        <v>1250854</v>
      </c>
      <c r="L647" s="1">
        <v>0</v>
      </c>
      <c r="M647" s="1">
        <v>0</v>
      </c>
      <c r="N647" s="1">
        <v>2058004.993983184</v>
      </c>
      <c r="O647" s="7">
        <v>0.38932059913285</v>
      </c>
      <c r="P647" s="4">
        <v>7.7405845368707231</v>
      </c>
      <c r="Q647" s="1">
        <f>Scenario[[#This Row],[Electricity GHG 
kg CO2e]]+(Scenario[[#This Row],[Non-Electric GHG 
kg CO2e]]*(1-Q$3))+((Scenario[[#This Row],[Non-Electric Vehicle Miles]]*Q$3)*Scenario[[#This Row],[Typical kWh per Vehicle Mile]]*(Scenario[[#This Row],[eGRID Subregion Electricity Emissions Rate 
kg CO2 per kWh]]))</f>
        <v>2058004.993983184</v>
      </c>
      <c r="R647" s="1">
        <f>((Scenario[[#This Row],[Electricity GHG 
kg CO2e]])*(1-R$3))+(Scenario[[#This Row],[Non-Electric GHG 
kg CO2e]]*(1-Q$3))+(((Scenario[[#This Row],[Non-Electric Vehicle Miles]]*Q$3)*Scenario[[#This Row],[Typical kWh per Vehicle Mile]]*(Scenario[[#This Row],[eGRID Subregion Electricity Emissions Rate 
kg CO2 per kWh]]))*(1-R$3))</f>
        <v>1543503.745487388</v>
      </c>
      <c r="S6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1731893.8272340586</v>
      </c>
      <c r="T647" s="1">
        <f>Scenario[[#This Row],[Transportation Efficiency Emissions Savings 
kg CO2e]]*(1+S$3)</f>
        <v>3257488.8590461481</v>
      </c>
      <c r="U647" s="1">
        <f>Scenario[[#This Row],[Land Use Efficiency Emissions Savings 
kg CO2e]]*(1+S$3)</f>
        <v>17594023.026673794</v>
      </c>
    </row>
    <row r="648" spans="1:21" x14ac:dyDescent="0.25">
      <c r="A648" t="s">
        <v>242</v>
      </c>
      <c r="B648" t="s">
        <v>243</v>
      </c>
      <c r="C648" t="s">
        <v>244</v>
      </c>
      <c r="D648" t="s">
        <v>38</v>
      </c>
      <c r="E648" s="1">
        <v>6587062.4534670003</v>
      </c>
      <c r="F648" s="1">
        <v>6411350.5247808015</v>
      </c>
      <c r="G648" s="1">
        <v>34628345.221140914</v>
      </c>
      <c r="H648" s="1">
        <v>38311904</v>
      </c>
      <c r="I648" s="1">
        <v>41.363636363636367</v>
      </c>
      <c r="J648" s="2">
        <v>0.16458930232895916</v>
      </c>
      <c r="K648" s="1">
        <v>6032531</v>
      </c>
      <c r="L648" s="1">
        <v>6032531</v>
      </c>
      <c r="M648" s="1">
        <v>6587062.4534670003</v>
      </c>
      <c r="N648" s="1">
        <v>0</v>
      </c>
      <c r="O648" s="7">
        <v>0.38932059913285</v>
      </c>
      <c r="P648" s="4">
        <v>2.3391780324537761</v>
      </c>
      <c r="Q648" s="1">
        <f>Scenario[[#This Row],[Electricity GHG 
kg CO2e]]+(Scenario[[#This Row],[Non-Electric GHG 
kg CO2e]]*(1-Q$3))+((Scenario[[#This Row],[Non-Electric Vehicle Miles]]*Q$3)*Scenario[[#This Row],[Typical kWh per Vehicle Mile]]*(Scenario[[#This Row],[eGRID Subregion Electricity Emissions Rate 
kg CO2 per kWh]]))</f>
        <v>6313738.545377925</v>
      </c>
      <c r="R648" s="1">
        <f>((Scenario[[#This Row],[Electricity GHG 
kg CO2e]])*(1-R$3))+(Scenario[[#This Row],[Non-Electric GHG 
kg CO2e]]*(1-Q$3))+(((Scenario[[#This Row],[Non-Electric Vehicle Miles]]*Q$3)*Scenario[[#This Row],[Typical kWh per Vehicle Mile]]*(Scenario[[#This Row],[eGRID Subregion Electricity Emissions Rate 
kg CO2 per kWh]]))*(1-R$3))</f>
        <v>5970378.1190585066</v>
      </c>
      <c r="S6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6428717.636597475</v>
      </c>
      <c r="T648" s="1">
        <f>Scenario[[#This Row],[Transportation Efficiency Emissions Savings 
kg CO2e]]*(1+S$3)</f>
        <v>8014188.1559760021</v>
      </c>
      <c r="U648" s="1">
        <f>Scenario[[#This Row],[Land Use Efficiency Emissions Savings 
kg CO2e]]*(1+S$3)</f>
        <v>43285431.526426144</v>
      </c>
    </row>
    <row r="649" spans="1:21" x14ac:dyDescent="0.25">
      <c r="A649" t="s">
        <v>1606</v>
      </c>
      <c r="B649" t="s">
        <v>1607</v>
      </c>
      <c r="C649" t="s">
        <v>244</v>
      </c>
      <c r="D649" t="s">
        <v>1727</v>
      </c>
      <c r="E649" s="1">
        <v>3668125.4242000007</v>
      </c>
      <c r="F649" s="1">
        <v>59640.502688841305</v>
      </c>
      <c r="G649" s="1">
        <v>297024.20405311021</v>
      </c>
      <c r="H649" s="1">
        <v>356390</v>
      </c>
      <c r="I649" s="1">
        <v>46.666666666666664</v>
      </c>
      <c r="J649" s="2">
        <v>0.38288020512526683</v>
      </c>
      <c r="K649" s="1">
        <v>20036</v>
      </c>
      <c r="L649" s="1">
        <v>20036</v>
      </c>
      <c r="M649" s="1">
        <v>3668125.4242000007</v>
      </c>
      <c r="N649" s="1">
        <v>0</v>
      </c>
      <c r="O649" s="7">
        <v>0.38932059913285</v>
      </c>
      <c r="P649" s="4">
        <v>95.90629933060481</v>
      </c>
      <c r="Q649" s="1">
        <f>Scenario[[#This Row],[Electricity GHG 
kg CO2e]]+(Scenario[[#This Row],[Non-Electric GHG 
kg CO2e]]*(1-Q$3))+((Scenario[[#This Row],[Non-Electric Vehicle Miles]]*Q$3)*Scenario[[#This Row],[Typical kWh per Vehicle Mile]]*(Scenario[[#This Row],[eGRID Subregion Electricity Emissions Rate 
kg CO2 per kWh]]))</f>
        <v>2938121.6024112725</v>
      </c>
      <c r="R649" s="1">
        <f>((Scenario[[#This Row],[Electricity GHG 
kg CO2e]])*(1-R$3))+(Scenario[[#This Row],[Non-Electric GHG 
kg CO2e]]*(1-Q$3))+(((Scenario[[#This Row],[Non-Electric Vehicle Miles]]*Q$3)*Scenario[[#This Row],[Typical kWh per Vehicle Mile]]*(Scenario[[#This Row],[eGRID Subregion Electricity Emissions Rate 
kg CO2 per kWh]]))*(1-R$3))</f>
        <v>2891364.7188459542</v>
      </c>
      <c r="S6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3442401.4984370703</v>
      </c>
      <c r="T649" s="1">
        <f>Scenario[[#This Row],[Transportation Efficiency Emissions Savings 
kg CO2e]]*(1+S$3)</f>
        <v>74550.628361051626</v>
      </c>
      <c r="U649" s="1">
        <f>Scenario[[#This Row],[Land Use Efficiency Emissions Savings 
kg CO2e]]*(1+S$3)</f>
        <v>371280.25506638776</v>
      </c>
    </row>
    <row r="650" spans="1:21" x14ac:dyDescent="0.25">
      <c r="A650" t="s">
        <v>1606</v>
      </c>
      <c r="B650" t="s">
        <v>1607</v>
      </c>
      <c r="C650" t="s">
        <v>244</v>
      </c>
      <c r="D650" t="s">
        <v>1730</v>
      </c>
      <c r="E650" s="1">
        <v>162353.23295499998</v>
      </c>
      <c r="F650" s="1">
        <v>70702.084741458952</v>
      </c>
      <c r="G650" s="1">
        <v>352113.57212715998</v>
      </c>
      <c r="H650" s="1">
        <v>422490</v>
      </c>
      <c r="I650" s="1">
        <v>14.333333333333334</v>
      </c>
      <c r="J650" s="2">
        <v>0.30000454455510223</v>
      </c>
      <c r="K650" s="1">
        <v>130878</v>
      </c>
      <c r="L650" s="1">
        <v>130878</v>
      </c>
      <c r="M650" s="1">
        <v>162353.23295499998</v>
      </c>
      <c r="N650" s="1">
        <v>0</v>
      </c>
      <c r="O650" s="7">
        <v>0.38932059913285</v>
      </c>
      <c r="P650" s="4">
        <v>1.0539153772593934</v>
      </c>
      <c r="Q650" s="1">
        <f>Scenario[[#This Row],[Electricity GHG 
kg CO2e]]+(Scenario[[#This Row],[Non-Electric GHG 
kg CO2e]]*(1-Q$3))+((Scenario[[#This Row],[Non-Electric Vehicle Miles]]*Q$3)*Scenario[[#This Row],[Typical kWh per Vehicle Mile]]*(Scenario[[#This Row],[eGRID Subregion Electricity Emissions Rate 
kg CO2 per kWh]]))</f>
        <v>135190.09437188451</v>
      </c>
      <c r="R650" s="1">
        <f>((Scenario[[#This Row],[Electricity GHG 
kg CO2e]])*(1-R$3))+(Scenario[[#This Row],[Non-Electric GHG 
kg CO2e]]*(1-Q$3))+(((Scenario[[#This Row],[Non-Electric Vehicle Miles]]*Q$3)*Scenario[[#This Row],[Typical kWh per Vehicle Mile]]*(Scenario[[#This Row],[eGRID Subregion Electricity Emissions Rate 
kg CO2 per kWh]]))*(1-R$3))</f>
        <v>131833.80195797587</v>
      </c>
      <c r="S6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146679.45698906604</v>
      </c>
      <c r="T650" s="1">
        <f>Scenario[[#This Row],[Transportation Efficiency Emissions Savings 
kg CO2e]]*(1+S$3)</f>
        <v>88377.605926823686</v>
      </c>
      <c r="U650" s="1">
        <f>Scenario[[#This Row],[Land Use Efficiency Emissions Savings 
kg CO2e]]*(1+S$3)</f>
        <v>440141.96515894996</v>
      </c>
    </row>
    <row r="651" spans="1:21" x14ac:dyDescent="0.25">
      <c r="A651" t="s">
        <v>1596</v>
      </c>
      <c r="B651" t="s">
        <v>1597</v>
      </c>
      <c r="C651" t="s">
        <v>244</v>
      </c>
      <c r="D651" t="s">
        <v>1730</v>
      </c>
      <c r="E651" s="1">
        <v>323795.54696833331</v>
      </c>
      <c r="F651" s="1">
        <v>53261.510889507117</v>
      </c>
      <c r="G651" s="1">
        <v>265076.12138829159</v>
      </c>
      <c r="H651" s="1">
        <v>318271.46000000002</v>
      </c>
      <c r="I651" s="1">
        <v>11.727272727272727</v>
      </c>
      <c r="J651" s="2">
        <v>0.11427319542941958</v>
      </c>
      <c r="K651" s="1">
        <v>241342</v>
      </c>
      <c r="L651" s="1">
        <v>241342</v>
      </c>
      <c r="M651" s="1">
        <v>323795.54696833331</v>
      </c>
      <c r="N651" s="1">
        <v>0</v>
      </c>
      <c r="O651" s="7">
        <v>0.38932059913285</v>
      </c>
      <c r="P651" s="4">
        <v>1.0539153772593934</v>
      </c>
      <c r="Q651" s="1">
        <f>Scenario[[#This Row],[Electricity GHG 
kg CO2e]]+(Scenario[[#This Row],[Non-Electric GHG 
kg CO2e]]*(1-Q$3))+((Scenario[[#This Row],[Non-Electric Vehicle Miles]]*Q$3)*Scenario[[#This Row],[Typical kWh per Vehicle Mile]]*(Scenario[[#This Row],[eGRID Subregion Electricity Emissions Rate 
kg CO2 per kWh]]))</f>
        <v>267602.97752197692</v>
      </c>
      <c r="R651" s="1">
        <f>((Scenario[[#This Row],[Electricity GHG 
kg CO2e]])*(1-R$3))+(Scenario[[#This Row],[Non-Electric GHG 
kg CO2e]]*(1-Q$3))+(((Scenario[[#This Row],[Non-Electric Vehicle Miles]]*Q$3)*Scenario[[#This Row],[Typical kWh per Vehicle Mile]]*(Scenario[[#This Row],[eGRID Subregion Electricity Emissions Rate 
kg CO2 per kWh]]))*(1-R$3))</f>
        <v>261413.89819804518</v>
      </c>
      <c r="S6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276112.17566388741</v>
      </c>
      <c r="T651" s="1">
        <f>Scenario[[#This Row],[Transportation Efficiency Emissions Savings 
kg CO2e]]*(1+S$3)</f>
        <v>66576.8886118839</v>
      </c>
      <c r="U651" s="1">
        <f>Scenario[[#This Row],[Land Use Efficiency Emissions Savings 
kg CO2e]]*(1+S$3)</f>
        <v>331345.15173536446</v>
      </c>
    </row>
    <row r="652" spans="1:21" x14ac:dyDescent="0.25">
      <c r="A652" t="s">
        <v>1095</v>
      </c>
      <c r="B652" t="s">
        <v>1096</v>
      </c>
      <c r="C652" t="s">
        <v>244</v>
      </c>
      <c r="D652" t="s">
        <v>38</v>
      </c>
      <c r="E652" s="1">
        <v>421123.67522459995</v>
      </c>
      <c r="F652" s="1">
        <v>61563.604748886522</v>
      </c>
      <c r="G652" s="1">
        <v>306416.9391116756</v>
      </c>
      <c r="H652" s="1">
        <v>367881.76</v>
      </c>
      <c r="I652" s="1">
        <v>30</v>
      </c>
      <c r="J652" s="2">
        <v>8.694378506638685E-2</v>
      </c>
      <c r="K652" s="1">
        <v>146042</v>
      </c>
      <c r="L652" s="1">
        <v>146042</v>
      </c>
      <c r="M652" s="1">
        <v>421123.67522459995</v>
      </c>
      <c r="N652" s="1">
        <v>0</v>
      </c>
      <c r="O652" s="7">
        <v>0.38932059913285</v>
      </c>
      <c r="P652" s="4">
        <v>2.3391780324537761</v>
      </c>
      <c r="Q652" s="1">
        <f>Scenario[[#This Row],[Electricity GHG 
kg CO2e]]+(Scenario[[#This Row],[Non-Electric GHG 
kg CO2e]]*(1-Q$3))+((Scenario[[#This Row],[Non-Electric Vehicle Miles]]*Q$3)*Scenario[[#This Row],[Typical kWh per Vehicle Mile]]*(Scenario[[#This Row],[eGRID Subregion Electricity Emissions Rate 
kg CO2 per kWh]]))</f>
        <v>349092.51071265287</v>
      </c>
      <c r="R652" s="1">
        <f>((Scenario[[#This Row],[Electricity GHG 
kg CO2e]])*(1-R$3))+(Scenario[[#This Row],[Non-Electric GHG 
kg CO2e]]*(1-Q$3))+(((Scenario[[#This Row],[Non-Electric Vehicle Miles]]*Q$3)*Scenario[[#This Row],[Typical kWh per Vehicle Mile]]*(Scenario[[#This Row],[eGRID Subregion Electricity Emissions Rate 
kg CO2 per kWh]]))*(1-R$3))</f>
        <v>340780.07213910215</v>
      </c>
      <c r="S6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355087.23180452484</v>
      </c>
      <c r="T652" s="1">
        <f>Scenario[[#This Row],[Transportation Efficiency Emissions Savings 
kg CO2e]]*(1+S$3)</f>
        <v>76954.505936108151</v>
      </c>
      <c r="U652" s="1">
        <f>Scenario[[#This Row],[Land Use Efficiency Emissions Savings 
kg CO2e]]*(1+S$3)</f>
        <v>383021.1738895945</v>
      </c>
    </row>
    <row r="653" spans="1:21" x14ac:dyDescent="0.25">
      <c r="A653" t="s">
        <v>1610</v>
      </c>
      <c r="B653" t="s">
        <v>469</v>
      </c>
      <c r="C653" t="s">
        <v>244</v>
      </c>
      <c r="D653" t="s">
        <v>1730</v>
      </c>
      <c r="E653" s="1">
        <v>488427.10712249996</v>
      </c>
      <c r="F653" s="1">
        <v>57492.74341157703</v>
      </c>
      <c r="G653" s="1">
        <v>286060.12364645978</v>
      </c>
      <c r="H653" s="1">
        <v>343555.77</v>
      </c>
      <c r="I653" s="1">
        <v>6.0588235294117645</v>
      </c>
      <c r="J653" s="2">
        <v>0.15726998767033271</v>
      </c>
      <c r="K653" s="1">
        <v>364041</v>
      </c>
      <c r="L653" s="1">
        <v>364041</v>
      </c>
      <c r="M653" s="1">
        <v>488427.10712249996</v>
      </c>
      <c r="N653" s="1">
        <v>0</v>
      </c>
      <c r="O653" s="7">
        <v>0.53187107325275007</v>
      </c>
      <c r="P653" s="4">
        <v>1.0539153772593934</v>
      </c>
      <c r="Q653" s="1">
        <f>Scenario[[#This Row],[Electricity GHG 
kg CO2e]]+(Scenario[[#This Row],[Non-Electric GHG 
kg CO2e]]*(1-Q$3))+((Scenario[[#This Row],[Non-Electric Vehicle Miles]]*Q$3)*Scenario[[#This Row],[Typical kWh per Vehicle Mile]]*(Scenario[[#This Row],[eGRID Subregion Electricity Emissions Rate 
kg CO2 per kWh]]))</f>
        <v>417335.86230634718</v>
      </c>
      <c r="R653" s="1">
        <f>((Scenario[[#This Row],[Electricity GHG 
kg CO2e]])*(1-R$3))+(Scenario[[#This Row],[Non-Electric GHG 
kg CO2e]]*(1-Q$3))+(((Scenario[[#This Row],[Non-Electric Vehicle Miles]]*Q$3)*Scenario[[#This Row],[Typical kWh per Vehicle Mile]]*(Scenario[[#This Row],[eGRID Subregion Electricity Emissions Rate 
kg CO2 per kWh]]))*(1-R$3))</f>
        <v>404581.97931522911</v>
      </c>
      <c r="S6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436091.02021702938</v>
      </c>
      <c r="T653" s="1">
        <f>Scenario[[#This Row],[Transportation Efficiency Emissions Savings 
kg CO2e]]*(1+S$3)</f>
        <v>71865.929264471284</v>
      </c>
      <c r="U653" s="1">
        <f>Scenario[[#This Row],[Land Use Efficiency Emissions Savings 
kg CO2e]]*(1+S$3)</f>
        <v>357575.15455807472</v>
      </c>
    </row>
    <row r="654" spans="1:21" x14ac:dyDescent="0.25">
      <c r="A654" t="s">
        <v>967</v>
      </c>
      <c r="B654" t="s">
        <v>968</v>
      </c>
      <c r="C654" t="s">
        <v>244</v>
      </c>
      <c r="D654" t="s">
        <v>1730</v>
      </c>
      <c r="E654" s="1">
        <v>244595.14169249998</v>
      </c>
      <c r="F654" s="1">
        <v>207467.71450428115</v>
      </c>
      <c r="G654" s="1">
        <v>1041478.2628628007</v>
      </c>
      <c r="H654" s="1">
        <v>1239751.77</v>
      </c>
      <c r="I654" s="1">
        <v>10.75</v>
      </c>
      <c r="J654" s="2">
        <v>0.21696205431402552</v>
      </c>
      <c r="K654" s="1">
        <v>182301</v>
      </c>
      <c r="L654" s="1">
        <v>182301</v>
      </c>
      <c r="M654" s="1">
        <v>244595.14169249998</v>
      </c>
      <c r="N654" s="1">
        <v>0</v>
      </c>
      <c r="O654" s="7">
        <v>0.38932059913285</v>
      </c>
      <c r="P654" s="4">
        <v>1.0539153772593934</v>
      </c>
      <c r="Q654" s="1">
        <f>Scenario[[#This Row],[Electricity GHG 
kg CO2e]]+(Scenario[[#This Row],[Non-Electric GHG 
kg CO2e]]*(1-Q$3))+((Scenario[[#This Row],[Non-Electric Vehicle Miles]]*Q$3)*Scenario[[#This Row],[Typical kWh per Vehicle Mile]]*(Scenario[[#This Row],[eGRID Subregion Electricity Emissions Rate 
kg CO2 per kWh]]))</f>
        <v>202146.38112757751</v>
      </c>
      <c r="R654" s="1">
        <f>((Scenario[[#This Row],[Electricity GHG 
kg CO2e]])*(1-R$3))+(Scenario[[#This Row],[Non-Electric GHG 
kg CO2e]]*(1-Q$3))+(((Scenario[[#This Row],[Non-Electric Vehicle Miles]]*Q$3)*Scenario[[#This Row],[Typical kWh per Vehicle Mile]]*(Scenario[[#This Row],[eGRID Subregion Electricity Emissions Rate 
kg CO2 per kWh]]))*(1-R$3))</f>
        <v>197471.37491302687</v>
      </c>
      <c r="S6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259932.7262898027</v>
      </c>
      <c r="T654" s="1">
        <f>Scenario[[#This Row],[Transportation Efficiency Emissions Savings 
kg CO2e]]*(1+S$3)</f>
        <v>259334.64313035144</v>
      </c>
      <c r="U654" s="1">
        <f>Scenario[[#This Row],[Land Use Efficiency Emissions Savings 
kg CO2e]]*(1+S$3)</f>
        <v>1301847.828578501</v>
      </c>
    </row>
    <row r="655" spans="1:21" x14ac:dyDescent="0.25">
      <c r="A655" t="s">
        <v>2079</v>
      </c>
      <c r="B655" t="s">
        <v>968</v>
      </c>
      <c r="C655" t="s">
        <v>244</v>
      </c>
      <c r="D655" t="s">
        <v>38</v>
      </c>
      <c r="E655" s="1">
        <v>434389.0423791667</v>
      </c>
      <c r="F655" s="1">
        <v>0</v>
      </c>
      <c r="G655" s="1">
        <v>0</v>
      </c>
      <c r="H655" s="1">
        <f>Scenario[[#This Row],[Average Seating Capacity]]*Scenario[[#This Row],[Total Transit Vehicle Miles]]*0.24</f>
        <v>1133558.3999999999</v>
      </c>
      <c r="I655" s="1">
        <v>14.588235294117647</v>
      </c>
      <c r="J655" s="2" t="s">
        <v>552</v>
      </c>
      <c r="K655" s="1">
        <v>323765</v>
      </c>
      <c r="L655" s="1">
        <v>323765</v>
      </c>
      <c r="M655" s="1">
        <v>434389.0423791667</v>
      </c>
      <c r="N655" s="1">
        <v>0</v>
      </c>
      <c r="O655" s="7">
        <v>0.38932059913285</v>
      </c>
      <c r="P655" s="4">
        <v>2.3391780324537761</v>
      </c>
      <c r="Q655" s="1">
        <f>Scenario[[#This Row],[Electricity GHG 
kg CO2e]]+(Scenario[[#This Row],[Non-Electric GHG 
kg CO2e]]*(1-Q$3))+((Scenario[[#This Row],[Non-Electric Vehicle Miles]]*Q$3)*Scenario[[#This Row],[Typical kWh per Vehicle Mile]]*(Scenario[[#This Row],[eGRID Subregion Electricity Emissions Rate 
kg CO2 per kWh]]))</f>
        <v>399504.18437446968</v>
      </c>
      <c r="R655" s="1">
        <f>((Scenario[[#This Row],[Electricity GHG 
kg CO2e]])*(1-R$3))+(Scenario[[#This Row],[Non-Electric GHG 
kg CO2e]]*(1-Q$3))+(((Scenario[[#This Row],[Non-Electric Vehicle Miles]]*Q$3)*Scenario[[#This Row],[Typical kWh per Vehicle Mile]]*(Scenario[[#This Row],[eGRID Subregion Electricity Emissions Rate 
kg CO2 per kWh]]))*(1-R$3))</f>
        <v>381076.08372694603</v>
      </c>
      <c r="S6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426805.21377417957</v>
      </c>
      <c r="T655" s="1">
        <f>Scenario[[#This Row],[Transportation Efficiency Emissions Savings 
kg CO2e]]*(1+S$3)</f>
        <v>0</v>
      </c>
      <c r="U655" s="1">
        <f>Scenario[[#This Row],[Land Use Efficiency Emissions Savings 
kg CO2e]]*(1+S$3)</f>
        <v>0</v>
      </c>
    </row>
    <row r="656" spans="1:21" x14ac:dyDescent="0.25">
      <c r="A656" t="s">
        <v>1612</v>
      </c>
      <c r="B656" t="s">
        <v>1613</v>
      </c>
      <c r="C656" t="s">
        <v>244</v>
      </c>
      <c r="D656" t="s">
        <v>1730</v>
      </c>
      <c r="E656" s="1">
        <v>333751.11822083325</v>
      </c>
      <c r="F656" s="1">
        <v>99860.585725255864</v>
      </c>
      <c r="G656" s="1">
        <v>502579.48002760578</v>
      </c>
      <c r="H656" s="1">
        <v>596730.62</v>
      </c>
      <c r="I656" s="1">
        <v>9.4615384615384617</v>
      </c>
      <c r="J656" s="2">
        <v>0.24053443089616933</v>
      </c>
      <c r="K656" s="1">
        <v>248755</v>
      </c>
      <c r="L656" s="1">
        <v>248755</v>
      </c>
      <c r="M656" s="1">
        <v>333751.11822083325</v>
      </c>
      <c r="N656" s="1">
        <v>0</v>
      </c>
      <c r="O656" s="7">
        <v>0.38932059913285</v>
      </c>
      <c r="P656" s="4">
        <v>1.0539153772593934</v>
      </c>
      <c r="Q656" s="1">
        <f>Scenario[[#This Row],[Electricity GHG 
kg CO2e]]+(Scenario[[#This Row],[Non-Electric GHG 
kg CO2e]]*(1-Q$3))+((Scenario[[#This Row],[Non-Electric Vehicle Miles]]*Q$3)*Scenario[[#This Row],[Typical kWh per Vehicle Mile]]*(Scenario[[#This Row],[eGRID Subregion Electricity Emissions Rate 
kg CO2 per kWh]]))</f>
        <v>275830.06475929514</v>
      </c>
      <c r="R656" s="1">
        <f>((Scenario[[#This Row],[Electricity GHG 
kg CO2e]])*(1-R$3))+(Scenario[[#This Row],[Non-Electric GHG 
kg CO2e]]*(1-Q$3))+(((Scenario[[#This Row],[Non-Electric Vehicle Miles]]*Q$3)*Scenario[[#This Row],[Typical kWh per Vehicle Mile]]*(Scenario[[#This Row],[eGRID Subregion Electricity Emissions Rate 
kg CO2 per kWh]]))*(1-R$3))</f>
        <v>269450.88323587761</v>
      </c>
      <c r="S6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303609.03479760798</v>
      </c>
      <c r="T656" s="1">
        <f>Scenario[[#This Row],[Transportation Efficiency Emissions Savings 
kg CO2e]]*(1+S$3)</f>
        <v>124825.73215656984</v>
      </c>
      <c r="U656" s="1">
        <f>Scenario[[#This Row],[Land Use Efficiency Emissions Savings 
kg CO2e]]*(1+S$3)</f>
        <v>628224.35003450722</v>
      </c>
    </row>
    <row r="657" spans="1:21" x14ac:dyDescent="0.25">
      <c r="A657" t="s">
        <v>964</v>
      </c>
      <c r="B657" t="s">
        <v>965</v>
      </c>
      <c r="C657" t="s">
        <v>244</v>
      </c>
      <c r="D657" t="s">
        <v>1730</v>
      </c>
      <c r="E657" s="1">
        <v>227414.73366870001</v>
      </c>
      <c r="F657" s="1">
        <v>11887.191092252631</v>
      </c>
      <c r="G657" s="1">
        <v>59513.541818119455</v>
      </c>
      <c r="H657" s="1">
        <v>71033.539999999994</v>
      </c>
      <c r="I657" s="1">
        <v>14</v>
      </c>
      <c r="J657" s="2">
        <v>0.44948833147716916</v>
      </c>
      <c r="K657" s="1">
        <v>78865</v>
      </c>
      <c r="L657" s="1">
        <v>78865</v>
      </c>
      <c r="M657" s="1">
        <v>227414.73366870001</v>
      </c>
      <c r="N657" s="1">
        <v>0</v>
      </c>
      <c r="O657" s="7">
        <v>0.38932059913285</v>
      </c>
      <c r="P657" s="4">
        <v>1.0539153772593934</v>
      </c>
      <c r="Q657" s="1">
        <f>Scenario[[#This Row],[Electricity GHG 
kg CO2e]]+(Scenario[[#This Row],[Non-Electric GHG 
kg CO2e]]*(1-Q$3))+((Scenario[[#This Row],[Non-Electric Vehicle Miles]]*Q$3)*Scenario[[#This Row],[Typical kWh per Vehicle Mile]]*(Scenario[[#This Row],[eGRID Subregion Electricity Emissions Rate 
kg CO2 per kWh]]))</f>
        <v>178650.84383709033</v>
      </c>
      <c r="R657" s="1">
        <f>((Scenario[[#This Row],[Electricity GHG 
kg CO2e]])*(1-R$3))+(Scenario[[#This Row],[Non-Electric GHG 
kg CO2e]]*(1-Q$3))+(((Scenario[[#This Row],[Non-Electric Vehicle Miles]]*Q$3)*Scenario[[#This Row],[Typical kWh per Vehicle Mile]]*(Scenario[[#This Row],[eGRID Subregion Electricity Emissions Rate 
kg CO2 per kWh]]))*(1-R$3))</f>
        <v>176628.39544069901</v>
      </c>
      <c r="S6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182310.1391947963</v>
      </c>
      <c r="T657" s="1">
        <f>Scenario[[#This Row],[Transportation Efficiency Emissions Savings 
kg CO2e]]*(1+S$3)</f>
        <v>14858.988865315789</v>
      </c>
      <c r="U657" s="1">
        <f>Scenario[[#This Row],[Land Use Efficiency Emissions Savings 
kg CO2e]]*(1+S$3)</f>
        <v>74391.927272649322</v>
      </c>
    </row>
    <row r="658" spans="1:21" x14ac:dyDescent="0.25">
      <c r="A658" t="s">
        <v>964</v>
      </c>
      <c r="B658" t="s">
        <v>965</v>
      </c>
      <c r="C658" t="s">
        <v>244</v>
      </c>
      <c r="D658" t="s">
        <v>38</v>
      </c>
      <c r="E658" s="1">
        <v>942246.14691660018</v>
      </c>
      <c r="F658" s="1">
        <v>105811.76874687787</v>
      </c>
      <c r="G658" s="1">
        <v>529749.46522653825</v>
      </c>
      <c r="H658" s="1">
        <v>632292.73</v>
      </c>
      <c r="I658" s="1">
        <v>27</v>
      </c>
      <c r="J658" s="2">
        <v>6.4745131336440678E-2</v>
      </c>
      <c r="K658" s="1">
        <v>326758</v>
      </c>
      <c r="L658" s="1">
        <v>326758</v>
      </c>
      <c r="M658" s="1">
        <v>942246.14691660018</v>
      </c>
      <c r="N658" s="1">
        <v>0</v>
      </c>
      <c r="O658" s="7">
        <v>0.38932059913285</v>
      </c>
      <c r="P658" s="4">
        <v>2.3391780324537761</v>
      </c>
      <c r="Q658" s="1">
        <f>Scenario[[#This Row],[Electricity GHG 
kg CO2e]]+(Scenario[[#This Row],[Non-Electric GHG 
kg CO2e]]*(1-Q$3))+((Scenario[[#This Row],[Non-Electric Vehicle Miles]]*Q$3)*Scenario[[#This Row],[Typical kWh per Vehicle Mile]]*(Scenario[[#This Row],[eGRID Subregion Electricity Emissions Rate 
kg CO2 per kWh]]))</f>
        <v>781078.43671451195</v>
      </c>
      <c r="R658" s="1">
        <f>((Scenario[[#This Row],[Electricity GHG 
kg CO2e]])*(1-R$3))+(Scenario[[#This Row],[Non-Electric GHG 
kg CO2e]]*(1-Q$3))+(((Scenario[[#This Row],[Non-Electric Vehicle Miles]]*Q$3)*Scenario[[#This Row],[Typical kWh per Vehicle Mile]]*(Scenario[[#This Row],[eGRID Subregion Electricity Emissions Rate 
kg CO2 per kWh]]))*(1-R$3))</f>
        <v>762479.98008274648</v>
      </c>
      <c r="S6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789802.87076755415</v>
      </c>
      <c r="T658" s="1">
        <f>Scenario[[#This Row],[Transportation Efficiency Emissions Savings 
kg CO2e]]*(1+S$3)</f>
        <v>132264.71093359735</v>
      </c>
      <c r="U658" s="1">
        <f>Scenario[[#This Row],[Land Use Efficiency Emissions Savings 
kg CO2e]]*(1+S$3)</f>
        <v>662186.83153317287</v>
      </c>
    </row>
    <row r="659" spans="1:21" x14ac:dyDescent="0.25">
      <c r="A659" t="s">
        <v>925</v>
      </c>
      <c r="B659" t="s">
        <v>926</v>
      </c>
      <c r="C659" t="s">
        <v>91</v>
      </c>
      <c r="D659" t="s">
        <v>1730</v>
      </c>
      <c r="E659" s="1">
        <v>541519.84771749994</v>
      </c>
      <c r="F659" s="1">
        <v>59848.848674552471</v>
      </c>
      <c r="G659" s="1">
        <v>334539.01135669689</v>
      </c>
      <c r="H659" s="1">
        <v>357635</v>
      </c>
      <c r="I659" s="1">
        <v>12.5</v>
      </c>
      <c r="J659" s="2">
        <v>9.2197731374065478E-2</v>
      </c>
      <c r="K659" s="1">
        <v>939495</v>
      </c>
      <c r="L659" s="1">
        <v>939495</v>
      </c>
      <c r="M659" s="1">
        <v>541519.84771749994</v>
      </c>
      <c r="N659" s="1">
        <v>0</v>
      </c>
      <c r="O659" s="7">
        <v>0.23928040779951004</v>
      </c>
      <c r="P659" s="4">
        <v>1.0539153772593934</v>
      </c>
      <c r="Q659" s="1">
        <f>Scenario[[#This Row],[Electricity GHG 
kg CO2e]]+(Scenario[[#This Row],[Non-Electric GHG 
kg CO2e]]*(1-Q$3))+((Scenario[[#This Row],[Non-Electric Vehicle Miles]]*Q$3)*Scenario[[#This Row],[Typical kWh per Vehicle Mile]]*(Scenario[[#This Row],[eGRID Subregion Electricity Emissions Rate 
kg CO2 per kWh]]))</f>
        <v>465370.65369418979</v>
      </c>
      <c r="R659" s="1">
        <f>((Scenario[[#This Row],[Electricity GHG 
kg CO2e]])*(1-R$3))+(Scenario[[#This Row],[Non-Electric GHG 
kg CO2e]]*(1-Q$3))+(((Scenario[[#This Row],[Non-Electric Vehicle Miles]]*Q$3)*Scenario[[#This Row],[Typical kWh per Vehicle Mile]]*(Scenario[[#This Row],[eGRID Subregion Electricity Emissions Rate 
kg CO2 per kWh]]))*(1-R$3))</f>
        <v>450562.96171767358</v>
      </c>
      <c r="S6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457423.54468251747</v>
      </c>
      <c r="T659" s="1">
        <f>Scenario[[#This Row],[Transportation Efficiency Emissions Savings 
kg CO2e]]*(1+S$3)</f>
        <v>74811.060843190586</v>
      </c>
      <c r="U659" s="1">
        <f>Scenario[[#This Row],[Land Use Efficiency Emissions Savings 
kg CO2e]]*(1+S$3)</f>
        <v>418173.76419587113</v>
      </c>
    </row>
    <row r="660" spans="1:21" x14ac:dyDescent="0.25">
      <c r="A660" t="s">
        <v>925</v>
      </c>
      <c r="B660" t="s">
        <v>926</v>
      </c>
      <c r="C660" t="s">
        <v>91</v>
      </c>
      <c r="D660" t="s">
        <v>38</v>
      </c>
      <c r="E660" s="1">
        <v>1724017.8060680998</v>
      </c>
      <c r="F660" s="1">
        <v>815092.16937631764</v>
      </c>
      <c r="G660" s="1">
        <v>4556146.6017587949</v>
      </c>
      <c r="H660" s="1">
        <v>4870695</v>
      </c>
      <c r="I660" s="1">
        <v>31</v>
      </c>
      <c r="J660" s="2">
        <v>0.16193631305276779</v>
      </c>
      <c r="K660" s="1">
        <v>386411</v>
      </c>
      <c r="L660" s="1">
        <v>386411</v>
      </c>
      <c r="M660" s="1">
        <v>1724017.8060680998</v>
      </c>
      <c r="N660" s="1">
        <v>0</v>
      </c>
      <c r="O660" s="7">
        <v>0.23928040779951004</v>
      </c>
      <c r="P660" s="4">
        <v>2.3391780324537761</v>
      </c>
      <c r="Q660" s="1">
        <f>Scenario[[#This Row],[Electricity GHG 
kg CO2e]]+(Scenario[[#This Row],[Non-Electric GHG 
kg CO2e]]*(1-Q$3))+((Scenario[[#This Row],[Non-Electric Vehicle Miles]]*Q$3)*Scenario[[#This Row],[Typical kWh per Vehicle Mile]]*(Scenario[[#This Row],[eGRID Subregion Electricity Emissions Rate 
kg CO2 per kWh]]))</f>
        <v>1347083.7949217744</v>
      </c>
      <c r="R660" s="1">
        <f>((Scenario[[#This Row],[Electricity GHG 
kg CO2e]])*(1-R$3))+(Scenario[[#This Row],[Non-Electric GHG 
kg CO2e]]*(1-Q$3))+(((Scenario[[#This Row],[Non-Electric Vehicle Miles]]*Q$3)*Scenario[[#This Row],[Typical kWh per Vehicle Mile]]*(Scenario[[#This Row],[eGRID Subregion Electricity Emissions Rate 
kg CO2 per kWh]]))*(1-R$3))</f>
        <v>1333566.1848290996</v>
      </c>
      <c r="S6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1604687.9224397622</v>
      </c>
      <c r="T660" s="1">
        <f>Scenario[[#This Row],[Transportation Efficiency Emissions Savings 
kg CO2e]]*(1+S$3)</f>
        <v>1018865.211720397</v>
      </c>
      <c r="U660" s="1">
        <f>Scenario[[#This Row],[Land Use Efficiency Emissions Savings 
kg CO2e]]*(1+S$3)</f>
        <v>5695183.2521984931</v>
      </c>
    </row>
    <row r="661" spans="1:21" x14ac:dyDescent="0.25">
      <c r="A661" t="s">
        <v>720</v>
      </c>
      <c r="B661" t="s">
        <v>625</v>
      </c>
      <c r="C661" t="s">
        <v>91</v>
      </c>
      <c r="D661" t="s">
        <v>38</v>
      </c>
      <c r="E661" s="1">
        <v>2384101.2719438002</v>
      </c>
      <c r="F661" s="1">
        <v>42079.581836388097</v>
      </c>
      <c r="G661" s="1">
        <v>209343.87514156633</v>
      </c>
      <c r="H661" s="1">
        <v>251452.31</v>
      </c>
      <c r="I661" s="1">
        <v>54.473684210526315</v>
      </c>
      <c r="J661" s="2">
        <v>1.792494852423638E-2</v>
      </c>
      <c r="K661" s="1">
        <v>826776</v>
      </c>
      <c r="L661" s="1">
        <v>826776</v>
      </c>
      <c r="M661" s="1">
        <v>2384101.2719438002</v>
      </c>
      <c r="N661" s="1">
        <v>0</v>
      </c>
      <c r="O661" s="7">
        <v>0.23928040779951004</v>
      </c>
      <c r="P661" s="4">
        <v>2.3391780324537761</v>
      </c>
      <c r="Q661" s="1">
        <f>Scenario[[#This Row],[Electricity GHG 
kg CO2e]]+(Scenario[[#This Row],[Non-Electric GHG 
kg CO2e]]*(1-Q$3))+((Scenario[[#This Row],[Non-Electric Vehicle Miles]]*Q$3)*Scenario[[#This Row],[Typical kWh per Vehicle Mile]]*(Scenario[[#This Row],[eGRID Subregion Electricity Emissions Rate 
kg CO2 per kWh]]))</f>
        <v>1903766.6108178401</v>
      </c>
      <c r="R661" s="1">
        <f>((Scenario[[#This Row],[Electricity GHG 
kg CO2e]])*(1-R$3))+(Scenario[[#This Row],[Non-Electric GHG 
kg CO2e]]*(1-Q$3))+(((Scenario[[#This Row],[Non-Electric Vehicle Miles]]*Q$3)*Scenario[[#This Row],[Typical kWh per Vehicle Mile]]*(Scenario[[#This Row],[eGRID Subregion Electricity Emissions Rate 
kg CO2 per kWh]]))*(1-R$3))</f>
        <v>1874843.9466028425</v>
      </c>
      <c r="S6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1880077.7348643162</v>
      </c>
      <c r="T661" s="1">
        <f>Scenario[[#This Row],[Transportation Efficiency Emissions Savings 
kg CO2e]]*(1+S$3)</f>
        <v>52599.477295485121</v>
      </c>
      <c r="U661" s="1">
        <f>Scenario[[#This Row],[Land Use Efficiency Emissions Savings 
kg CO2e]]*(1+S$3)</f>
        <v>261679.84392695792</v>
      </c>
    </row>
    <row r="662" spans="1:21" x14ac:dyDescent="0.25">
      <c r="A662" t="s">
        <v>573</v>
      </c>
      <c r="B662" t="s">
        <v>574</v>
      </c>
      <c r="C662" t="s">
        <v>91</v>
      </c>
      <c r="D662" t="s">
        <v>1730</v>
      </c>
      <c r="E662" s="1">
        <v>1069474.2054923666</v>
      </c>
      <c r="F662" s="1">
        <v>159451.95223070396</v>
      </c>
      <c r="G662" s="1">
        <v>797932.52105102211</v>
      </c>
      <c r="H662" s="1">
        <v>952827</v>
      </c>
      <c r="I662" s="1">
        <v>13.948275862068966</v>
      </c>
      <c r="J662" s="2">
        <v>0.1000182340099813</v>
      </c>
      <c r="K662" s="1">
        <v>784195</v>
      </c>
      <c r="L662" s="1">
        <v>784195</v>
      </c>
      <c r="M662" s="1">
        <v>1069474.2054923666</v>
      </c>
      <c r="N662" s="1">
        <v>0</v>
      </c>
      <c r="O662" s="7">
        <v>0.23928040779951004</v>
      </c>
      <c r="P662" s="4">
        <v>1.0539153772593934</v>
      </c>
      <c r="Q662" s="1">
        <f>Scenario[[#This Row],[Electricity GHG 
kg CO2e]]+(Scenario[[#This Row],[Non-Electric GHG 
kg CO2e]]*(1-Q$3))+((Scenario[[#This Row],[Non-Electric Vehicle Miles]]*Q$3)*Scenario[[#This Row],[Typical kWh per Vehicle Mile]]*(Scenario[[#This Row],[eGRID Subregion Electricity Emissions Rate 
kg CO2 per kWh]]))</f>
        <v>851545.48300404439</v>
      </c>
      <c r="R662" s="1">
        <f>((Scenario[[#This Row],[Electricity GHG 
kg CO2e]])*(1-R$3))+(Scenario[[#This Row],[Non-Electric GHG 
kg CO2e]]*(1-Q$3))+(((Scenario[[#This Row],[Non-Electric Vehicle Miles]]*Q$3)*Scenario[[#This Row],[Typical kWh per Vehicle Mile]]*(Scenario[[#This Row],[eGRID Subregion Electricity Emissions Rate 
kg CO2 per kWh]]))*(1-R$3))</f>
        <v>839185.52578285208</v>
      </c>
      <c r="S6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875736.37292247289</v>
      </c>
      <c r="T662" s="1">
        <f>Scenario[[#This Row],[Transportation Efficiency Emissions Savings 
kg CO2e]]*(1+S$3)</f>
        <v>199314.94028837996</v>
      </c>
      <c r="U662" s="1">
        <f>Scenario[[#This Row],[Land Use Efficiency Emissions Savings 
kg CO2e]]*(1+S$3)</f>
        <v>997415.65131377766</v>
      </c>
    </row>
    <row r="663" spans="1:21" x14ac:dyDescent="0.25">
      <c r="A663" t="s">
        <v>573</v>
      </c>
      <c r="B663" t="s">
        <v>574</v>
      </c>
      <c r="C663" t="s">
        <v>91</v>
      </c>
      <c r="D663" t="s">
        <v>38</v>
      </c>
      <c r="E663" s="1">
        <v>3871798.6559517002</v>
      </c>
      <c r="F663" s="1">
        <v>2992800.0524998847</v>
      </c>
      <c r="G663" s="1">
        <v>14976627.488622382</v>
      </c>
      <c r="H663" s="1">
        <v>17883887</v>
      </c>
      <c r="I663" s="1">
        <v>32.571428571428569</v>
      </c>
      <c r="J663" s="2">
        <v>0.41743170509664834</v>
      </c>
      <c r="K663" s="1">
        <v>1247915</v>
      </c>
      <c r="L663" s="1">
        <v>1247915</v>
      </c>
      <c r="M663" s="1">
        <v>3871798.6559517002</v>
      </c>
      <c r="N663" s="1">
        <v>0</v>
      </c>
      <c r="O663" s="7">
        <v>0.23928040779951004</v>
      </c>
      <c r="P663" s="4">
        <v>2.3391780324537761</v>
      </c>
      <c r="Q663" s="1">
        <f>Scenario[[#This Row],[Electricity GHG 
kg CO2e]]+(Scenario[[#This Row],[Non-Electric GHG 
kg CO2e]]*(1-Q$3))+((Scenario[[#This Row],[Non-Electric Vehicle Miles]]*Q$3)*Scenario[[#This Row],[Typical kWh per Vehicle Mile]]*(Scenario[[#This Row],[eGRID Subregion Electricity Emissions Rate 
kg CO2 per kWh]]))</f>
        <v>3078469.5736635756</v>
      </c>
      <c r="R663" s="1">
        <f>((Scenario[[#This Row],[Electricity GHG 
kg CO2e]])*(1-R$3))+(Scenario[[#This Row],[Non-Electric GHG 
kg CO2e]]*(1-Q$3))+(((Scenario[[#This Row],[Non-Electric Vehicle Miles]]*Q$3)*Scenario[[#This Row],[Typical kWh per Vehicle Mile]]*(Scenario[[#This Row],[eGRID Subregion Electricity Emissions Rate 
kg CO2 per kWh]]))*(1-R$3))</f>
        <v>3034814.4282386252</v>
      </c>
      <c r="S6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3702454.2762491843</v>
      </c>
      <c r="T663" s="1">
        <f>Scenario[[#This Row],[Transportation Efficiency Emissions Savings 
kg CO2e]]*(1+S$3)</f>
        <v>3741000.0656248559</v>
      </c>
      <c r="U663" s="1">
        <f>Scenario[[#This Row],[Land Use Efficiency Emissions Savings 
kg CO2e]]*(1+S$3)</f>
        <v>18720784.360777978</v>
      </c>
    </row>
    <row r="664" spans="1:21" x14ac:dyDescent="0.25">
      <c r="A664" t="s">
        <v>1016</v>
      </c>
      <c r="B664" t="s">
        <v>1017</v>
      </c>
      <c r="C664" t="s">
        <v>91</v>
      </c>
      <c r="D664" t="s">
        <v>1730</v>
      </c>
      <c r="E664" s="1">
        <v>253132.69580666663</v>
      </c>
      <c r="F664" s="1">
        <v>21500.636340700723</v>
      </c>
      <c r="G664" s="1">
        <v>106985.97628554895</v>
      </c>
      <c r="H664" s="1">
        <v>128480</v>
      </c>
      <c r="I664" s="1">
        <v>16.153846153846153</v>
      </c>
      <c r="J664" s="2">
        <v>7.1287297746023215E-2</v>
      </c>
      <c r="K664" s="1">
        <v>232394</v>
      </c>
      <c r="L664" s="1">
        <v>232394</v>
      </c>
      <c r="M664" s="1">
        <v>253132.69580666663</v>
      </c>
      <c r="N664" s="1">
        <v>0</v>
      </c>
      <c r="O664" s="7">
        <v>0.23928040779951004</v>
      </c>
      <c r="P664" s="4">
        <v>1.0539153772593934</v>
      </c>
      <c r="Q664" s="1">
        <f>Scenario[[#This Row],[Electricity GHG 
kg CO2e]]+(Scenario[[#This Row],[Non-Electric GHG 
kg CO2e]]*(1-Q$3))+((Scenario[[#This Row],[Non-Electric Vehicle Miles]]*Q$3)*Scenario[[#This Row],[Typical kWh per Vehicle Mile]]*(Scenario[[#This Row],[eGRID Subregion Electricity Emissions Rate 
kg CO2 per kWh]]))</f>
        <v>204500.87718606828</v>
      </c>
      <c r="R664" s="1">
        <f>((Scenario[[#This Row],[Electricity GHG 
kg CO2e]])*(1-R$3))+(Scenario[[#This Row],[Non-Electric GHG 
kg CO2e]]*(1-Q$3))+(((Scenario[[#This Row],[Non-Electric Vehicle Miles]]*Q$3)*Scenario[[#This Row],[Typical kWh per Vehicle Mile]]*(Scenario[[#This Row],[eGRID Subregion Electricity Emissions Rate 
kg CO2 per kWh]]))*(1-R$3))</f>
        <v>200838.03835330121</v>
      </c>
      <c r="S6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204274.80978436448</v>
      </c>
      <c r="T664" s="1">
        <f>Scenario[[#This Row],[Transportation Efficiency Emissions Savings 
kg CO2e]]*(1+S$3)</f>
        <v>26875.795425875905</v>
      </c>
      <c r="U664" s="1">
        <f>Scenario[[#This Row],[Land Use Efficiency Emissions Savings 
kg CO2e]]*(1+S$3)</f>
        <v>133732.47035693619</v>
      </c>
    </row>
    <row r="665" spans="1:21" x14ac:dyDescent="0.25">
      <c r="A665" t="s">
        <v>1016</v>
      </c>
      <c r="B665" t="s">
        <v>1017</v>
      </c>
      <c r="C665" t="s">
        <v>91</v>
      </c>
      <c r="D665" t="s">
        <v>38</v>
      </c>
      <c r="E665" s="1">
        <v>457936.3924285</v>
      </c>
      <c r="F665" s="1">
        <v>126415.14009001455</v>
      </c>
      <c r="G665" s="1">
        <v>629034.73950687121</v>
      </c>
      <c r="H665" s="1">
        <v>755411</v>
      </c>
      <c r="I665" s="1">
        <v>29.444444444444443</v>
      </c>
      <c r="J665" s="2">
        <v>0.12106832614248712</v>
      </c>
      <c r="K665" s="1">
        <v>240845</v>
      </c>
      <c r="L665" s="1">
        <v>240845</v>
      </c>
      <c r="M665" s="1">
        <v>457936.3924285</v>
      </c>
      <c r="N665" s="1">
        <v>0</v>
      </c>
      <c r="O665" s="7">
        <v>0.23928040779951004</v>
      </c>
      <c r="P665" s="4">
        <v>2.3391780324537761</v>
      </c>
      <c r="Q665" s="1">
        <f>Scenario[[#This Row],[Electricity GHG 
kg CO2e]]+(Scenario[[#This Row],[Non-Electric GHG 
kg CO2e]]*(1-Q$3))+((Scenario[[#This Row],[Non-Electric Vehicle Miles]]*Q$3)*Scenario[[#This Row],[Typical kWh per Vehicle Mile]]*(Scenario[[#This Row],[eGRID Subregion Electricity Emissions Rate 
kg CO2 per kWh]]))</f>
        <v>377153.70347142802</v>
      </c>
      <c r="R665" s="1">
        <f>((Scenario[[#This Row],[Electricity GHG 
kg CO2e]])*(1-R$3))+(Scenario[[#This Row],[Non-Electric GHG 
kg CO2e]]*(1-Q$3))+(((Scenario[[#This Row],[Non-Electric Vehicle Miles]]*Q$3)*Scenario[[#This Row],[Typical kWh per Vehicle Mile]]*(Scenario[[#This Row],[eGRID Subregion Electricity Emissions Rate 
kg CO2 per kWh]]))*(1-R$3))</f>
        <v>368728.35118391475</v>
      </c>
      <c r="S6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388367.32726119086</v>
      </c>
      <c r="T665" s="1">
        <f>Scenario[[#This Row],[Transportation Efficiency Emissions Savings 
kg CO2e]]*(1+S$3)</f>
        <v>158018.92511251819</v>
      </c>
      <c r="U665" s="1">
        <f>Scenario[[#This Row],[Land Use Efficiency Emissions Savings 
kg CO2e]]*(1+S$3)</f>
        <v>786293.42438358907</v>
      </c>
    </row>
    <row r="666" spans="1:21" x14ac:dyDescent="0.25">
      <c r="A666" t="s">
        <v>507</v>
      </c>
      <c r="B666" t="s">
        <v>508</v>
      </c>
      <c r="C666" t="s">
        <v>91</v>
      </c>
      <c r="D666" t="s">
        <v>1730</v>
      </c>
      <c r="E666" s="1">
        <v>2906820.0434066663</v>
      </c>
      <c r="F666" s="1">
        <v>577670.12075321306</v>
      </c>
      <c r="G666" s="1">
        <v>3061667.6069762395</v>
      </c>
      <c r="H666" s="1">
        <v>3451947</v>
      </c>
      <c r="I666" s="1">
        <v>12.672897196261681</v>
      </c>
      <c r="J666" s="2">
        <v>8.5080750026967925E-2</v>
      </c>
      <c r="K666" s="1">
        <v>3365336</v>
      </c>
      <c r="L666" s="1">
        <v>3365336</v>
      </c>
      <c r="M666" s="1">
        <v>2906820.0434066663</v>
      </c>
      <c r="N666" s="1">
        <v>0</v>
      </c>
      <c r="O666" s="7">
        <v>0.23928040779951004</v>
      </c>
      <c r="P666" s="4">
        <v>1.0539153772593934</v>
      </c>
      <c r="Q666" s="1">
        <f>Scenario[[#This Row],[Electricity GHG 
kg CO2e]]+(Scenario[[#This Row],[Non-Electric GHG 
kg CO2e]]*(1-Q$3))+((Scenario[[#This Row],[Non-Electric Vehicle Miles]]*Q$3)*Scenario[[#This Row],[Typical kWh per Vehicle Mile]]*(Scenario[[#This Row],[eGRID Subregion Electricity Emissions Rate 
kg CO2 per kWh]]))</f>
        <v>2392283.7354665902</v>
      </c>
      <c r="R666" s="1">
        <f>((Scenario[[#This Row],[Electricity GHG 
kg CO2e]])*(1-R$3))+(Scenario[[#This Row],[Non-Electric GHG 
kg CO2e]]*(1-Q$3))+(((Scenario[[#This Row],[Non-Electric Vehicle Miles]]*Q$3)*Scenario[[#This Row],[Typical kWh per Vehicle Mile]]*(Scenario[[#This Row],[eGRID Subregion Electricity Emissions Rate 
kg CO2 per kWh]]))*(1-R$3))</f>
        <v>2339241.5597386928</v>
      </c>
      <c r="S6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2433909.919260608</v>
      </c>
      <c r="T666" s="1">
        <f>Scenario[[#This Row],[Transportation Efficiency Emissions Savings 
kg CO2e]]*(1+S$3)</f>
        <v>722087.65094151627</v>
      </c>
      <c r="U666" s="1">
        <f>Scenario[[#This Row],[Land Use Efficiency Emissions Savings 
kg CO2e]]*(1+S$3)</f>
        <v>3827084.5087202992</v>
      </c>
    </row>
    <row r="667" spans="1:21" x14ac:dyDescent="0.25">
      <c r="A667" t="s">
        <v>507</v>
      </c>
      <c r="B667" t="s">
        <v>508</v>
      </c>
      <c r="C667" t="s">
        <v>91</v>
      </c>
      <c r="D667" t="s">
        <v>38</v>
      </c>
      <c r="E667" s="1">
        <v>1290947.4914927161</v>
      </c>
      <c r="F667" s="1">
        <v>1406396.1502113584</v>
      </c>
      <c r="G667" s="1">
        <v>7453938.4693530649</v>
      </c>
      <c r="H667" s="1">
        <v>8404113</v>
      </c>
      <c r="I667" s="1">
        <v>30.321428571428573</v>
      </c>
      <c r="J667" s="2">
        <v>0.22249578457699232</v>
      </c>
      <c r="K667" s="1">
        <v>1726830</v>
      </c>
      <c r="L667" s="1">
        <v>1726830</v>
      </c>
      <c r="M667" s="1">
        <v>1290947.4914927161</v>
      </c>
      <c r="N667" s="1">
        <v>0</v>
      </c>
      <c r="O667" s="7">
        <v>0.23928040779951004</v>
      </c>
      <c r="P667" s="4">
        <v>2.3391780324537761</v>
      </c>
      <c r="Q667" s="1">
        <f>Scenario[[#This Row],[Electricity GHG 
kg CO2e]]+(Scenario[[#This Row],[Non-Electric GHG 
kg CO2e]]*(1-Q$3))+((Scenario[[#This Row],[Non-Electric Vehicle Miles]]*Q$3)*Scenario[[#This Row],[Typical kWh per Vehicle Mile]]*(Scenario[[#This Row],[eGRID Subregion Electricity Emissions Rate 
kg CO2 per kWh]]))</f>
        <v>1209845.7132346884</v>
      </c>
      <c r="R667" s="1">
        <f>((Scenario[[#This Row],[Electricity GHG 
kg CO2e]])*(1-R$3))+(Scenario[[#This Row],[Non-Electric GHG 
kg CO2e]]*(1-Q$3))+(((Scenario[[#This Row],[Non-Electric Vehicle Miles]]*Q$3)*Scenario[[#This Row],[Typical kWh per Vehicle Mile]]*(Scenario[[#This Row],[eGRID Subregion Electricity Emissions Rate 
kg CO2 per kWh]]))*(1-R$3))</f>
        <v>1149436.9395809006</v>
      </c>
      <c r="S6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1241682.9927702351</v>
      </c>
      <c r="T667" s="1">
        <f>Scenario[[#This Row],[Transportation Efficiency Emissions Savings 
kg CO2e]]*(1+S$3)</f>
        <v>1757995.1877641981</v>
      </c>
      <c r="U667" s="1">
        <f>Scenario[[#This Row],[Land Use Efficiency Emissions Savings 
kg CO2e]]*(1+S$3)</f>
        <v>9317423.0866913311</v>
      </c>
    </row>
    <row r="668" spans="1:21" x14ac:dyDescent="0.25">
      <c r="A668" t="s">
        <v>1335</v>
      </c>
      <c r="B668" t="s">
        <v>1336</v>
      </c>
      <c r="C668" t="s">
        <v>91</v>
      </c>
      <c r="D668" t="s">
        <v>1730</v>
      </c>
      <c r="E668" s="1">
        <v>153254.51278389999</v>
      </c>
      <c r="F668" s="1">
        <v>9742.6900449817877</v>
      </c>
      <c r="G668" s="1">
        <v>48466.453374915312</v>
      </c>
      <c r="H668" s="1">
        <v>58218.78</v>
      </c>
      <c r="I668" s="1">
        <v>24</v>
      </c>
      <c r="J668" s="2">
        <v>5.6109511252978049E-2</v>
      </c>
      <c r="K668" s="1">
        <v>53147</v>
      </c>
      <c r="L668" s="1">
        <v>53147</v>
      </c>
      <c r="M668" s="1">
        <v>153254.51278389999</v>
      </c>
      <c r="N668" s="1">
        <v>0</v>
      </c>
      <c r="O668" s="7">
        <v>0.23928040779951004</v>
      </c>
      <c r="P668" s="4">
        <v>1.0539153772593934</v>
      </c>
      <c r="Q668" s="1">
        <f>Scenario[[#This Row],[Electricity GHG 
kg CO2e]]+(Scenario[[#This Row],[Non-Electric GHG 
kg CO2e]]*(1-Q$3))+((Scenario[[#This Row],[Non-Electric Vehicle Miles]]*Q$3)*Scenario[[#This Row],[Typical kWh per Vehicle Mile]]*(Scenario[[#This Row],[eGRID Subregion Electricity Emissions Rate 
kg CO2 per kWh]]))</f>
        <v>118291.55449239881</v>
      </c>
      <c r="R668" s="1">
        <f>((Scenario[[#This Row],[Electricity GHG 
kg CO2e]])*(1-R$3))+(Scenario[[#This Row],[Non-Electric GHG 
kg CO2e]]*(1-Q$3))+(((Scenario[[#This Row],[Non-Electric Vehicle Miles]]*Q$3)*Scenario[[#This Row],[Typical kWh per Vehicle Mile]]*(Scenario[[#This Row],[eGRID Subregion Electricity Emissions Rate 
kg CO2 per kWh]]))*(1-R$3))</f>
        <v>117453.88701628035</v>
      </c>
      <c r="S6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120134.35424567308</v>
      </c>
      <c r="T668" s="1">
        <f>Scenario[[#This Row],[Transportation Efficiency Emissions Savings 
kg CO2e]]*(1+S$3)</f>
        <v>12178.362556227235</v>
      </c>
      <c r="U668" s="1">
        <f>Scenario[[#This Row],[Land Use Efficiency Emissions Savings 
kg CO2e]]*(1+S$3)</f>
        <v>60583.066718644142</v>
      </c>
    </row>
    <row r="669" spans="1:21" x14ac:dyDescent="0.25">
      <c r="A669" t="s">
        <v>1337</v>
      </c>
      <c r="B669" t="s">
        <v>483</v>
      </c>
      <c r="C669" t="s">
        <v>91</v>
      </c>
      <c r="D669" t="s">
        <v>1730</v>
      </c>
      <c r="E669" s="1">
        <v>55735.296256666661</v>
      </c>
      <c r="F669" s="1">
        <v>8616.7080120354076</v>
      </c>
      <c r="G669" s="1">
        <v>42864.998088772918</v>
      </c>
      <c r="H669" s="1">
        <v>51490.32</v>
      </c>
      <c r="I669" s="1">
        <v>18</v>
      </c>
      <c r="J669" s="2">
        <v>7.323536439665472E-2</v>
      </c>
      <c r="K669" s="1">
        <v>41540</v>
      </c>
      <c r="L669" s="1">
        <v>41540</v>
      </c>
      <c r="M669" s="1">
        <v>55735.296256666661</v>
      </c>
      <c r="N669" s="1">
        <v>0</v>
      </c>
      <c r="O669" s="7">
        <v>0.23928040779951004</v>
      </c>
      <c r="P669" s="4">
        <v>1.0539153772593934</v>
      </c>
      <c r="Q669" s="1">
        <f>Scenario[[#This Row],[Electricity GHG 
kg CO2e]]+(Scenario[[#This Row],[Non-Electric GHG 
kg CO2e]]*(1-Q$3))+((Scenario[[#This Row],[Non-Electric Vehicle Miles]]*Q$3)*Scenario[[#This Row],[Typical kWh per Vehicle Mile]]*(Scenario[[#This Row],[eGRID Subregion Electricity Emissions Rate 
kg CO2 per kWh]]))</f>
        <v>44420.375006051887</v>
      </c>
      <c r="R669" s="1">
        <f>((Scenario[[#This Row],[Electricity GHG 
kg CO2e]])*(1-R$3))+(Scenario[[#This Row],[Non-Electric GHG 
kg CO2e]]*(1-Q$3))+(((Scenario[[#This Row],[Non-Electric Vehicle Miles]]*Q$3)*Scenario[[#This Row],[Typical kWh per Vehicle Mile]]*(Scenario[[#This Row],[eGRID Subregion Electricity Emissions Rate 
kg CO2 per kWh]]))*(1-R$3))</f>
        <v>43765.649302663915</v>
      </c>
      <c r="S6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45272.568528846139</v>
      </c>
      <c r="T669" s="1">
        <f>Scenario[[#This Row],[Transportation Efficiency Emissions Savings 
kg CO2e]]*(1+S$3)</f>
        <v>10770.885015044259</v>
      </c>
      <c r="U669" s="1">
        <f>Scenario[[#This Row],[Land Use Efficiency Emissions Savings 
kg CO2e]]*(1+S$3)</f>
        <v>53581.247610966151</v>
      </c>
    </row>
    <row r="670" spans="1:21" x14ac:dyDescent="0.25">
      <c r="A670" t="s">
        <v>624</v>
      </c>
      <c r="B670" t="s">
        <v>625</v>
      </c>
      <c r="C670" t="s">
        <v>91</v>
      </c>
      <c r="D670" t="s">
        <v>1730</v>
      </c>
      <c r="E670" s="1">
        <v>2261323.0707633332</v>
      </c>
      <c r="F670" s="1">
        <v>290607.67471688427</v>
      </c>
      <c r="G670" s="1">
        <v>1447497.5775065159</v>
      </c>
      <c r="H670" s="1">
        <v>1736566</v>
      </c>
      <c r="I670" s="1">
        <v>11.009708737864077</v>
      </c>
      <c r="J670" s="2">
        <v>9.7246441366067388E-2</v>
      </c>
      <c r="K670" s="1">
        <v>2351572</v>
      </c>
      <c r="L670" s="1">
        <v>2351572</v>
      </c>
      <c r="M670" s="1">
        <v>2261323.0707633332</v>
      </c>
      <c r="N670" s="1">
        <v>0</v>
      </c>
      <c r="O670" s="7">
        <v>0.23928040779951004</v>
      </c>
      <c r="P670" s="4">
        <v>1.0539153772593934</v>
      </c>
      <c r="Q670" s="1">
        <f>Scenario[[#This Row],[Electricity GHG 
kg CO2e]]+(Scenario[[#This Row],[Non-Electric GHG 
kg CO2e]]*(1-Q$3))+((Scenario[[#This Row],[Non-Electric Vehicle Miles]]*Q$3)*Scenario[[#This Row],[Typical kWh per Vehicle Mile]]*(Scenario[[#This Row],[eGRID Subregion Electricity Emissions Rate 
kg CO2 per kWh]]))</f>
        <v>1844247.9248122652</v>
      </c>
      <c r="R670" s="1">
        <f>((Scenario[[#This Row],[Electricity GHG 
kg CO2e]])*(1-R$3))+(Scenario[[#This Row],[Non-Electric GHG 
kg CO2e]]*(1-Q$3))+(((Scenario[[#This Row],[Non-Electric Vehicle Miles]]*Q$3)*Scenario[[#This Row],[Typical kWh per Vehicle Mile]]*(Scenario[[#This Row],[eGRID Subregion Electricity Emissions Rate 
kg CO2 per kWh]]))*(1-R$3))</f>
        <v>1807184.019377324</v>
      </c>
      <c r="S6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1867791.9652821759</v>
      </c>
      <c r="T670" s="1">
        <f>Scenario[[#This Row],[Transportation Efficiency Emissions Savings 
kg CO2e]]*(1+S$3)</f>
        <v>363259.59339610534</v>
      </c>
      <c r="U670" s="1">
        <f>Scenario[[#This Row],[Land Use Efficiency Emissions Savings 
kg CO2e]]*(1+S$3)</f>
        <v>1809371.9718831449</v>
      </c>
    </row>
    <row r="671" spans="1:21" x14ac:dyDescent="0.25">
      <c r="A671" t="s">
        <v>624</v>
      </c>
      <c r="B671" t="s">
        <v>625</v>
      </c>
      <c r="C671" t="s">
        <v>91</v>
      </c>
      <c r="D671" t="s">
        <v>38</v>
      </c>
      <c r="E671" s="1">
        <v>3030914.1355367005</v>
      </c>
      <c r="F671" s="1">
        <v>622182.36203299719</v>
      </c>
      <c r="G671" s="1">
        <v>3099049.1310576526</v>
      </c>
      <c r="H671" s="1">
        <v>3717936</v>
      </c>
      <c r="I671" s="1">
        <v>26.210526315789473</v>
      </c>
      <c r="J671" s="2">
        <v>8.6519543041375796E-2</v>
      </c>
      <c r="K671" s="1">
        <v>1107765</v>
      </c>
      <c r="L671" s="1">
        <v>1107765</v>
      </c>
      <c r="M671" s="1">
        <v>3030914.1355367005</v>
      </c>
      <c r="N671" s="1">
        <v>0</v>
      </c>
      <c r="O671" s="7">
        <v>0.23928040779951004</v>
      </c>
      <c r="P671" s="4">
        <v>2.3391780324537761</v>
      </c>
      <c r="Q671" s="1">
        <f>Scenario[[#This Row],[Electricity GHG 
kg CO2e]]+(Scenario[[#This Row],[Non-Electric GHG 
kg CO2e]]*(1-Q$3))+((Scenario[[#This Row],[Non-Electric Vehicle Miles]]*Q$3)*Scenario[[#This Row],[Typical kWh per Vehicle Mile]]*(Scenario[[#This Row],[eGRID Subregion Electricity Emissions Rate 
kg CO2 per kWh]]))</f>
        <v>2428195.0122988271</v>
      </c>
      <c r="R671" s="1">
        <f>((Scenario[[#This Row],[Electricity GHG 
kg CO2e]])*(1-R$3))+(Scenario[[#This Row],[Non-Electric GHG 
kg CO2e]]*(1-Q$3))+(((Scenario[[#This Row],[Non-Electric Vehicle Miles]]*Q$3)*Scenario[[#This Row],[Typical kWh per Vehicle Mile]]*(Scenario[[#This Row],[eGRID Subregion Electricity Emissions Rate 
kg CO2 per kWh]]))*(1-R$3))</f>
        <v>2389442.6596372514</v>
      </c>
      <c r="S6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2542426.3544919756</v>
      </c>
      <c r="T671" s="1">
        <f>Scenario[[#This Row],[Transportation Efficiency Emissions Savings 
kg CO2e]]*(1+S$3)</f>
        <v>777727.95254124654</v>
      </c>
      <c r="U671" s="1">
        <f>Scenario[[#This Row],[Land Use Efficiency Emissions Savings 
kg CO2e]]*(1+S$3)</f>
        <v>3873811.413822066</v>
      </c>
    </row>
    <row r="672" spans="1:21" x14ac:dyDescent="0.25">
      <c r="A672" t="s">
        <v>1229</v>
      </c>
      <c r="B672" t="s">
        <v>1230</v>
      </c>
      <c r="C672" t="s">
        <v>91</v>
      </c>
      <c r="D672" t="s">
        <v>38</v>
      </c>
      <c r="E672" s="1">
        <v>43971.643637200003</v>
      </c>
      <c r="F672" s="1">
        <v>688.73995144744947</v>
      </c>
      <c r="G672" s="1">
        <v>3426.1802986200655</v>
      </c>
      <c r="H672" s="1">
        <v>4115.66</v>
      </c>
      <c r="I672" s="1">
        <v>51</v>
      </c>
      <c r="J672" s="2">
        <v>5.2924459395510565E-3</v>
      </c>
      <c r="K672" s="1">
        <v>15248</v>
      </c>
      <c r="L672" s="1">
        <v>15248</v>
      </c>
      <c r="M672" s="1">
        <v>43971.643637200003</v>
      </c>
      <c r="N672" s="1">
        <v>0</v>
      </c>
      <c r="O672" s="7">
        <v>0.23928040779951004</v>
      </c>
      <c r="P672" s="4">
        <v>2.3391780324537761</v>
      </c>
      <c r="Q672" s="95">
        <f>Scenario[[#This Row],[Electricity GHG 
kg CO2e]]+(Scenario[[#This Row],[Non-Electric GHG 
kg CO2e]]*(1-Q$3))+((Scenario[[#This Row],[Non-Electric Vehicle Miles]]*Q$3)*Scenario[[#This Row],[Typical kWh per Vehicle Mile]]*(Scenario[[#This Row],[eGRID Subregion Electricity Emissions Rate 
kg CO2 per kWh]]))</f>
        <v>35112.383360962798</v>
      </c>
      <c r="R672" s="95">
        <f>((Scenario[[#This Row],[Electricity GHG 
kg CO2e]])*(1-R$3))+(Scenario[[#This Row],[Non-Electric GHG 
kg CO2e]]*(1-Q$3))+(((Scenario[[#This Row],[Non-Electric Vehicle Miles]]*Q$3)*Scenario[[#This Row],[Typical kWh per Vehicle Mile]]*(Scenario[[#This Row],[eGRID Subregion Electricity Emissions Rate 
kg CO2 per kWh]]))*(1-R$3))</f>
        <v>34578.970702697101</v>
      </c>
      <c r="S6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34670.474369241776</v>
      </c>
      <c r="T672" s="95">
        <f>Scenario[[#This Row],[Transportation Efficiency Emissions Savings 
kg CO2e]]*(1+S$3)</f>
        <v>860.92493930931187</v>
      </c>
      <c r="U672" s="95">
        <f>Scenario[[#This Row],[Land Use Efficiency Emissions Savings 
kg CO2e]]*(1+S$3)</f>
        <v>4282.7253732750814</v>
      </c>
    </row>
    <row r="673" spans="1:21" x14ac:dyDescent="0.25">
      <c r="A673" t="s">
        <v>593</v>
      </c>
      <c r="B673" t="s">
        <v>594</v>
      </c>
      <c r="C673" t="s">
        <v>91</v>
      </c>
      <c r="D673" t="s">
        <v>1730</v>
      </c>
      <c r="E673" s="1">
        <v>897354.175835</v>
      </c>
      <c r="F673" s="1">
        <v>105625.55763950406</v>
      </c>
      <c r="G673" s="1">
        <v>526613.24813260708</v>
      </c>
      <c r="H673" s="1">
        <v>631180</v>
      </c>
      <c r="I673" s="1">
        <v>11.8</v>
      </c>
      <c r="J673" s="2">
        <v>8.6750910260569108E-2</v>
      </c>
      <c r="K673" s="1">
        <v>866166</v>
      </c>
      <c r="L673" s="1">
        <v>866166</v>
      </c>
      <c r="M673" s="1">
        <v>897354.175835</v>
      </c>
      <c r="N673" s="1">
        <v>0</v>
      </c>
      <c r="O673" s="7">
        <v>0.23928040779951004</v>
      </c>
      <c r="P673" s="4">
        <v>1.0539153772593934</v>
      </c>
      <c r="Q673" s="1">
        <f>Scenario[[#This Row],[Electricity GHG 
kg CO2e]]+(Scenario[[#This Row],[Non-Electric GHG 
kg CO2e]]*(1-Q$3))+((Scenario[[#This Row],[Non-Electric Vehicle Miles]]*Q$3)*Scenario[[#This Row],[Typical kWh per Vehicle Mile]]*(Scenario[[#This Row],[eGRID Subregion Electricity Emissions Rate 
kg CO2 per kWh]]))</f>
        <v>727623.34912234987</v>
      </c>
      <c r="R673" s="1">
        <f>((Scenario[[#This Row],[Electricity GHG 
kg CO2e]])*(1-R$3))+(Scenario[[#This Row],[Non-Electric GHG 
kg CO2e]]*(1-Q$3))+(((Scenario[[#This Row],[Non-Electric Vehicle Miles]]*Q$3)*Scenario[[#This Row],[Typical kWh per Vehicle Mile]]*(Scenario[[#This Row],[eGRID Subregion Electricity Emissions Rate 
kg CO2 per kWh]]))*(1-R$3))</f>
        <v>713971.41981082491</v>
      </c>
      <c r="S6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736016.96895127604</v>
      </c>
      <c r="T673" s="1">
        <f>Scenario[[#This Row],[Transportation Efficiency Emissions Savings 
kg CO2e]]*(1+S$3)</f>
        <v>132031.94704938008</v>
      </c>
      <c r="U673" s="1">
        <f>Scenario[[#This Row],[Land Use Efficiency Emissions Savings 
kg CO2e]]*(1+S$3)</f>
        <v>658266.56016575883</v>
      </c>
    </row>
    <row r="674" spans="1:21" x14ac:dyDescent="0.25">
      <c r="A674" t="s">
        <v>593</v>
      </c>
      <c r="B674" t="s">
        <v>594</v>
      </c>
      <c r="C674" t="s">
        <v>91</v>
      </c>
      <c r="D674" t="s">
        <v>38</v>
      </c>
      <c r="E674" s="1">
        <v>3626892.2176744002</v>
      </c>
      <c r="F674" s="1">
        <v>1140606.4150277474</v>
      </c>
      <c r="G674" s="1">
        <v>5686677.1876241788</v>
      </c>
      <c r="H674" s="1">
        <v>6815850</v>
      </c>
      <c r="I674" s="1">
        <v>30.11904761904762</v>
      </c>
      <c r="J674" s="2">
        <v>0.17239731904320948</v>
      </c>
      <c r="K674" s="1">
        <v>1181508</v>
      </c>
      <c r="L674" s="1">
        <v>1181508</v>
      </c>
      <c r="M674" s="1">
        <v>3626892.2176744002</v>
      </c>
      <c r="N674" s="1">
        <v>0</v>
      </c>
      <c r="O674" s="7">
        <v>0.23928040779951004</v>
      </c>
      <c r="P674" s="4">
        <v>2.3391780324537761</v>
      </c>
      <c r="Q674" s="1">
        <f>Scenario[[#This Row],[Electricity GHG 
kg CO2e]]+(Scenario[[#This Row],[Non-Electric GHG 
kg CO2e]]*(1-Q$3))+((Scenario[[#This Row],[Non-Electric Vehicle Miles]]*Q$3)*Scenario[[#This Row],[Typical kWh per Vehicle Mile]]*(Scenario[[#This Row],[eGRID Subregion Electricity Emissions Rate 
kg CO2 per kWh]]))</f>
        <v>2885497.4221860701</v>
      </c>
      <c r="R674" s="1">
        <f>((Scenario[[#This Row],[Electricity GHG 
kg CO2e]])*(1-R$3))+(Scenario[[#This Row],[Non-Electric GHG 
kg CO2e]]*(1-Q$3))+(((Scenario[[#This Row],[Non-Electric Vehicle Miles]]*Q$3)*Scenario[[#This Row],[Typical kWh per Vehicle Mile]]*(Scenario[[#This Row],[eGRID Subregion Electricity Emissions Rate 
kg CO2 per kWh]]))*(1-R$3))</f>
        <v>2844165.3574535027</v>
      </c>
      <c r="S6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3116540.1854927097</v>
      </c>
      <c r="T674" s="1">
        <f>Scenario[[#This Row],[Transportation Efficiency Emissions Savings 
kg CO2e]]*(1+S$3)</f>
        <v>1425758.0187846841</v>
      </c>
      <c r="U674" s="1">
        <f>Scenario[[#This Row],[Land Use Efficiency Emissions Savings 
kg CO2e]]*(1+S$3)</f>
        <v>7108346.4845302235</v>
      </c>
    </row>
    <row r="675" spans="1:21" x14ac:dyDescent="0.25">
      <c r="A675" t="s">
        <v>89</v>
      </c>
      <c r="B675" t="s">
        <v>90</v>
      </c>
      <c r="C675" t="s">
        <v>91</v>
      </c>
      <c r="D675" t="s">
        <v>1727</v>
      </c>
      <c r="E675" s="1">
        <v>12685754.8288176</v>
      </c>
      <c r="F675" s="1">
        <v>2005916.1587688699</v>
      </c>
      <c r="G675" s="1">
        <v>14612838.224248713</v>
      </c>
      <c r="H675" s="1">
        <v>11986627</v>
      </c>
      <c r="I675" s="1">
        <v>276.92857142857144</v>
      </c>
      <c r="J675" s="2">
        <v>0.19011139913073319</v>
      </c>
      <c r="K675" s="1">
        <v>191183</v>
      </c>
      <c r="L675" s="1">
        <v>191183</v>
      </c>
      <c r="M675" s="1">
        <v>12685754.8288176</v>
      </c>
      <c r="N675" s="1">
        <v>0</v>
      </c>
      <c r="O675" s="7">
        <v>0.23928040779951004</v>
      </c>
      <c r="P675" s="4">
        <v>95.90629933060481</v>
      </c>
      <c r="Q675" s="1">
        <f>Scenario[[#This Row],[Electricity GHG 
kg CO2e]]+(Scenario[[#This Row],[Non-Electric GHG 
kg CO2e]]*(1-Q$3))+((Scenario[[#This Row],[Non-Electric Vehicle Miles]]*Q$3)*Scenario[[#This Row],[Typical kWh per Vehicle Mile]]*(Scenario[[#This Row],[eGRID Subregion Electricity Emissions Rate 
kg CO2 per kWh]]))</f>
        <v>10611156.814701777</v>
      </c>
      <c r="R675" s="1">
        <f>((Scenario[[#This Row],[Electricity GHG 
kg CO2e]])*(1-R$3))+(Scenario[[#This Row],[Non-Electric GHG 
kg CO2e]]*(1-Q$3))+(((Scenario[[#This Row],[Non-Electric Vehicle Miles]]*Q$3)*Scenario[[#This Row],[Typical kWh per Vehicle Mile]]*(Scenario[[#This Row],[eGRID Subregion Electricity Emissions Rate 
kg CO2 per kWh]]))*(1-R$3))</f>
        <v>10336946.641429633</v>
      </c>
      <c r="S6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11507098.51540897</v>
      </c>
      <c r="T675" s="1">
        <f>Scenario[[#This Row],[Transportation Efficiency Emissions Savings 
kg CO2e]]*(1+S$3)</f>
        <v>2507395.1984610874</v>
      </c>
      <c r="U675" s="1">
        <f>Scenario[[#This Row],[Land Use Efficiency Emissions Savings 
kg CO2e]]*(1+S$3)</f>
        <v>18266047.780310892</v>
      </c>
    </row>
    <row r="676" spans="1:21" x14ac:dyDescent="0.25">
      <c r="A676" t="s">
        <v>89</v>
      </c>
      <c r="B676" t="s">
        <v>90</v>
      </c>
      <c r="C676" t="s">
        <v>91</v>
      </c>
      <c r="D676" t="s">
        <v>1730</v>
      </c>
      <c r="E676" s="1">
        <v>21835997.184648331</v>
      </c>
      <c r="F676" s="1">
        <v>2600630.3199226442</v>
      </c>
      <c r="G676" s="1">
        <v>18945253.509214379</v>
      </c>
      <c r="H676" s="1">
        <v>15540423</v>
      </c>
      <c r="I676" s="1">
        <v>7.157963446475196</v>
      </c>
      <c r="J676" s="2">
        <v>0.13306994357303153</v>
      </c>
      <c r="K676" s="1">
        <v>12221854</v>
      </c>
      <c r="L676" s="1">
        <v>12221854</v>
      </c>
      <c r="M676" s="1">
        <v>21835997.184648331</v>
      </c>
      <c r="N676" s="1">
        <v>0</v>
      </c>
      <c r="O676" s="7">
        <v>0.23928040779951004</v>
      </c>
      <c r="P676" s="4">
        <v>1.0539153772593934</v>
      </c>
      <c r="Q676" s="1">
        <f>Scenario[[#This Row],[Electricity GHG 
kg CO2e]]+(Scenario[[#This Row],[Non-Electric GHG 
kg CO2e]]*(1-Q$3))+((Scenario[[#This Row],[Non-Electric Vehicle Miles]]*Q$3)*Scenario[[#This Row],[Typical kWh per Vehicle Mile]]*(Scenario[[#This Row],[eGRID Subregion Electricity Emissions Rate 
kg CO2 per kWh]]))</f>
        <v>17147528.649858911</v>
      </c>
      <c r="R676" s="1">
        <f>((Scenario[[#This Row],[Electricity GHG 
kg CO2e]])*(1-R$3))+(Scenario[[#This Row],[Non-Electric GHG 
kg CO2e]]*(1-Q$3))+(((Scenario[[#This Row],[Non-Electric Vehicle Miles]]*Q$3)*Scenario[[#This Row],[Typical kWh per Vehicle Mile]]*(Scenario[[#This Row],[eGRID Subregion Electricity Emissions Rate 
kg CO2 per kWh]]))*(1-R$3))</f>
        <v>16954895.959515743</v>
      </c>
      <c r="S6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18460814.227503385</v>
      </c>
      <c r="T676" s="1">
        <f>Scenario[[#This Row],[Transportation Efficiency Emissions Savings 
kg CO2e]]*(1+S$3)</f>
        <v>3250787.8999033053</v>
      </c>
      <c r="U676" s="1">
        <f>Scenario[[#This Row],[Land Use Efficiency Emissions Savings 
kg CO2e]]*(1+S$3)</f>
        <v>23681566.886517972</v>
      </c>
    </row>
    <row r="677" spans="1:21" x14ac:dyDescent="0.25">
      <c r="A677" t="s">
        <v>89</v>
      </c>
      <c r="B677" t="s">
        <v>90</v>
      </c>
      <c r="C677" t="s">
        <v>91</v>
      </c>
      <c r="D677" t="s">
        <v>1729</v>
      </c>
      <c r="E677" s="1">
        <v>12164406.913582858</v>
      </c>
      <c r="F677" s="1">
        <v>23718744.100242332</v>
      </c>
      <c r="G677" s="1">
        <v>172787964.69335946</v>
      </c>
      <c r="H677" s="1">
        <v>141734607</v>
      </c>
      <c r="I677" s="1">
        <v>44.858447488584474</v>
      </c>
      <c r="J677" s="2">
        <v>0.52775621982881082</v>
      </c>
      <c r="K677" s="1">
        <v>6202925</v>
      </c>
      <c r="L677" s="1">
        <v>0</v>
      </c>
      <c r="M677" s="1">
        <v>0</v>
      </c>
      <c r="N677" s="1">
        <v>12164406.913582858</v>
      </c>
      <c r="O677" s="7">
        <v>0.23928040779951004</v>
      </c>
      <c r="P677" s="4">
        <v>7.7405845368707231</v>
      </c>
      <c r="Q677" s="1">
        <f>Scenario[[#This Row],[Electricity GHG 
kg CO2e]]+(Scenario[[#This Row],[Non-Electric GHG 
kg CO2e]]*(1-Q$3))+((Scenario[[#This Row],[Non-Electric Vehicle Miles]]*Q$3)*Scenario[[#This Row],[Typical kWh per Vehicle Mile]]*(Scenario[[#This Row],[eGRID Subregion Electricity Emissions Rate 
kg CO2 per kWh]]))</f>
        <v>12164406.913582858</v>
      </c>
      <c r="R677" s="1">
        <f>((Scenario[[#This Row],[Electricity GHG 
kg CO2e]])*(1-R$3))+(Scenario[[#This Row],[Non-Electric GHG 
kg CO2e]]*(1-Q$3))+(((Scenario[[#This Row],[Non-Electric Vehicle Miles]]*Q$3)*Scenario[[#This Row],[Typical kWh per Vehicle Mile]]*(Scenario[[#This Row],[eGRID Subregion Electricity Emissions Rate 
kg CO2 per kWh]]))*(1-R$3))</f>
        <v>9123305.1851871423</v>
      </c>
      <c r="S6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11446883.645388959</v>
      </c>
      <c r="T677" s="1">
        <f>Scenario[[#This Row],[Transportation Efficiency Emissions Savings 
kg CO2e]]*(1+S$3)</f>
        <v>29648430.125302915</v>
      </c>
      <c r="U677" s="1">
        <f>Scenario[[#This Row],[Land Use Efficiency Emissions Savings 
kg CO2e]]*(1+S$3)</f>
        <v>215984955.86669934</v>
      </c>
    </row>
    <row r="678" spans="1:21" x14ac:dyDescent="0.25">
      <c r="A678" t="s">
        <v>89</v>
      </c>
      <c r="B678" t="s">
        <v>90</v>
      </c>
      <c r="C678" t="s">
        <v>91</v>
      </c>
      <c r="D678" t="s">
        <v>38</v>
      </c>
      <c r="E678" s="1">
        <v>96213650.436817065</v>
      </c>
      <c r="F678" s="1">
        <v>48744919.00340616</v>
      </c>
      <c r="G678" s="1">
        <v>355100392.67446554</v>
      </c>
      <c r="H678" s="1">
        <v>291281946</v>
      </c>
      <c r="I678" s="1">
        <v>39.125780553077611</v>
      </c>
      <c r="J678" s="2">
        <v>0.32140100709355579</v>
      </c>
      <c r="K678" s="1">
        <v>27001983</v>
      </c>
      <c r="L678" s="1">
        <v>26220907.399999999</v>
      </c>
      <c r="M678" s="1">
        <v>92789875.348370805</v>
      </c>
      <c r="N678" s="1">
        <v>3423775.0884462595</v>
      </c>
      <c r="O678" s="7">
        <v>0.23928040779951004</v>
      </c>
      <c r="P678" s="4">
        <v>2.3391780324537761</v>
      </c>
      <c r="Q678" s="1">
        <f>Scenario[[#This Row],[Electricity GHG 
kg CO2e]]+(Scenario[[#This Row],[Non-Electric GHG 
kg CO2e]]*(1-Q$3))+((Scenario[[#This Row],[Non-Electric Vehicle Miles]]*Q$3)*Scenario[[#This Row],[Typical kWh per Vehicle Mile]]*(Scenario[[#This Row],[eGRID Subregion Electricity Emissions Rate 
kg CO2 per kWh]]))</f>
        <v>76685269.721018374</v>
      </c>
      <c r="R678" s="1">
        <f>((Scenario[[#This Row],[Electricity GHG 
kg CO2e]])*(1-R$3))+(Scenario[[#This Row],[Non-Electric GHG 
kg CO2e]]*(1-Q$3))+(((Scenario[[#This Row],[Non-Electric Vehicle Miles]]*Q$3)*Scenario[[#This Row],[Typical kWh per Vehicle Mile]]*(Scenario[[#This Row],[eGRID Subregion Electricity Emissions Rate 
kg CO2 per kWh]]))*(1-R$3))</f>
        <v>74912053.918583304</v>
      </c>
      <c r="S6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85239111.583350956</v>
      </c>
      <c r="T678" s="1">
        <f>Scenario[[#This Row],[Transportation Efficiency Emissions Savings 
kg CO2e]]*(1+S$3)</f>
        <v>60931148.754257701</v>
      </c>
      <c r="U678" s="1">
        <f>Scenario[[#This Row],[Land Use Efficiency Emissions Savings 
kg CO2e]]*(1+S$3)</f>
        <v>443875490.84308195</v>
      </c>
    </row>
    <row r="679" spans="1:21" x14ac:dyDescent="0.25">
      <c r="A679" t="s">
        <v>89</v>
      </c>
      <c r="B679" t="s">
        <v>90</v>
      </c>
      <c r="C679" t="s">
        <v>91</v>
      </c>
      <c r="D679" t="s">
        <v>1728</v>
      </c>
      <c r="E679" s="1">
        <v>49425052.029681697</v>
      </c>
      <c r="F679" s="1">
        <v>96475232.884788126</v>
      </c>
      <c r="G679" s="1">
        <v>702809519.04658771</v>
      </c>
      <c r="H679" s="1">
        <v>576500980</v>
      </c>
      <c r="I679" s="1">
        <v>53.194444444444443</v>
      </c>
      <c r="J679" s="2">
        <v>0.46486647995013924</v>
      </c>
      <c r="K679" s="1">
        <v>23880613</v>
      </c>
      <c r="L679" s="1">
        <v>0</v>
      </c>
      <c r="M679" s="1">
        <v>0</v>
      </c>
      <c r="N679" s="1">
        <v>49425052.029681697</v>
      </c>
      <c r="O679" s="7">
        <v>0.23928040779951004</v>
      </c>
      <c r="P679" s="4">
        <v>5.4623394781288033</v>
      </c>
      <c r="Q679" s="1">
        <f>Scenario[[#This Row],[Electricity GHG 
kg CO2e]]+(Scenario[[#This Row],[Non-Electric GHG 
kg CO2e]]*(1-Q$3))+((Scenario[[#This Row],[Non-Electric Vehicle Miles]]*Q$3)*Scenario[[#This Row],[Typical kWh per Vehicle Mile]]*(Scenario[[#This Row],[eGRID Subregion Electricity Emissions Rate 
kg CO2 per kWh]]))</f>
        <v>49425052.029681697</v>
      </c>
      <c r="R679" s="1">
        <f>((Scenario[[#This Row],[Electricity GHG 
kg CO2e]])*(1-R$3))+(Scenario[[#This Row],[Non-Electric GHG 
kg CO2e]]*(1-Q$3))+(((Scenario[[#This Row],[Non-Electric Vehicle Miles]]*Q$3)*Scenario[[#This Row],[Typical kWh per Vehicle Mile]]*(Scenario[[#This Row],[eGRID Subregion Electricity Emissions Rate 
kg CO2 per kWh]]))*(1-R$3))</f>
        <v>37068789.022261277</v>
      </c>
      <c r="S6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45480158.39114657</v>
      </c>
      <c r="T679" s="1">
        <f>Scenario[[#This Row],[Transportation Efficiency Emissions Savings 
kg CO2e]]*(1+S$3)</f>
        <v>120594041.10598516</v>
      </c>
      <c r="U679" s="1">
        <f>Scenario[[#This Row],[Land Use Efficiency Emissions Savings 
kg CO2e]]*(1+S$3)</f>
        <v>878511898.80823469</v>
      </c>
    </row>
    <row r="680" spans="1:21" x14ac:dyDescent="0.25">
      <c r="A680" t="s">
        <v>89</v>
      </c>
      <c r="B680" t="s">
        <v>90</v>
      </c>
      <c r="C680" t="s">
        <v>91</v>
      </c>
      <c r="D680" t="s">
        <v>1726</v>
      </c>
      <c r="E680" s="1">
        <v>167486838.28865102</v>
      </c>
      <c r="F680" s="1">
        <v>113954323.13197792</v>
      </c>
      <c r="G680" s="1">
        <v>830142417.27000666</v>
      </c>
      <c r="H680" s="1">
        <v>680949680</v>
      </c>
      <c r="I680" s="1">
        <v>117.46179966044143</v>
      </c>
      <c r="J680" s="2">
        <v>0.23599102367139838</v>
      </c>
      <c r="K680" s="1">
        <v>29352851</v>
      </c>
      <c r="L680" s="1">
        <v>29352851</v>
      </c>
      <c r="M680" s="1">
        <v>167486838.28865102</v>
      </c>
      <c r="N680" s="1">
        <v>0</v>
      </c>
      <c r="O680" s="7">
        <v>0.23928040779951004</v>
      </c>
      <c r="P680" s="4">
        <v>2.3391780324537761</v>
      </c>
      <c r="Q680" s="1">
        <f>Scenario[[#This Row],[Electricity GHG 
kg CO2e]]+(Scenario[[#This Row],[Non-Electric GHG 
kg CO2e]]*(1-Q$3))+((Scenario[[#This Row],[Non-Electric Vehicle Miles]]*Q$3)*Scenario[[#This Row],[Typical kWh per Vehicle Mile]]*(Scenario[[#This Row],[eGRID Subregion Electricity Emissions Rate 
kg CO2 per kWh]]))</f>
        <v>129722469.29350479</v>
      </c>
      <c r="R680" s="1">
        <f>((Scenario[[#This Row],[Electricity GHG 
kg CO2e]])*(1-R$3))+(Scenario[[#This Row],[Non-Electric GHG 
kg CO2e]]*(1-Q$3))+(((Scenario[[#This Row],[Non-Electric Vehicle Miles]]*Q$3)*Scenario[[#This Row],[Typical kWh per Vehicle Mile]]*(Scenario[[#This Row],[eGRID Subregion Electricity Emissions Rate 
kg CO2 per kWh]]))*(1-R$3))</f>
        <v>128695634.14925066</v>
      </c>
      <c r="S6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141404356.68885154</v>
      </c>
      <c r="T680" s="1">
        <f>Scenario[[#This Row],[Transportation Efficiency Emissions Savings 
kg CO2e]]*(1+S$3)</f>
        <v>142442903.91497239</v>
      </c>
      <c r="U680" s="1">
        <f>Scenario[[#This Row],[Land Use Efficiency Emissions Savings 
kg CO2e]]*(1+S$3)</f>
        <v>1037678021.5875083</v>
      </c>
    </row>
    <row r="681" spans="1:21" x14ac:dyDescent="0.25">
      <c r="A681" t="s">
        <v>445</v>
      </c>
      <c r="B681" t="s">
        <v>446</v>
      </c>
      <c r="C681" t="s">
        <v>91</v>
      </c>
      <c r="D681" t="s">
        <v>1730</v>
      </c>
      <c r="E681" s="1">
        <v>1150238.8081183331</v>
      </c>
      <c r="F681" s="1">
        <v>95502.954965059413</v>
      </c>
      <c r="G681" s="1">
        <v>476704.9857243647</v>
      </c>
      <c r="H681" s="1">
        <v>570691</v>
      </c>
      <c r="I681" s="1">
        <v>12</v>
      </c>
      <c r="J681" s="2">
        <v>6.1896373403163348E-2</v>
      </c>
      <c r="K681" s="1">
        <v>771418</v>
      </c>
      <c r="L681" s="1">
        <v>771418</v>
      </c>
      <c r="M681" s="1">
        <v>1150238.8081183331</v>
      </c>
      <c r="N681" s="1">
        <v>0</v>
      </c>
      <c r="O681" s="7">
        <v>0.23928040779951004</v>
      </c>
      <c r="P681" s="4">
        <v>1.0539153772593934</v>
      </c>
      <c r="Q681" s="1">
        <f>Scenario[[#This Row],[Electricity GHG 
kg CO2e]]+(Scenario[[#This Row],[Non-Electric GHG 
kg CO2e]]*(1-Q$3))+((Scenario[[#This Row],[Non-Electric Vehicle Miles]]*Q$3)*Scenario[[#This Row],[Typical kWh per Vehicle Mile]]*(Scenario[[#This Row],[eGRID Subregion Electricity Emissions Rate 
kg CO2 per kWh]]))</f>
        <v>911313.40485197981</v>
      </c>
      <c r="R681" s="1">
        <f>((Scenario[[#This Row],[Electricity GHG 
kg CO2e]])*(1-R$3))+(Scenario[[#This Row],[Non-Electric GHG 
kg CO2e]]*(1-Q$3))+(((Scenario[[#This Row],[Non-Electric Vehicle Miles]]*Q$3)*Scenario[[#This Row],[Typical kWh per Vehicle Mile]]*(Scenario[[#This Row],[eGRID Subregion Electricity Emissions Rate 
kg CO2 per kWh]]))*(1-R$3))</f>
        <v>899154.83016117231</v>
      </c>
      <c r="S6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926871.08176857524</v>
      </c>
      <c r="T681" s="1">
        <f>Scenario[[#This Row],[Transportation Efficiency Emissions Savings 
kg CO2e]]*(1+S$3)</f>
        <v>119378.69370632427</v>
      </c>
      <c r="U681" s="1">
        <f>Scenario[[#This Row],[Land Use Efficiency Emissions Savings 
kg CO2e]]*(1+S$3)</f>
        <v>595881.23215545586</v>
      </c>
    </row>
    <row r="682" spans="1:21" x14ac:dyDescent="0.25">
      <c r="A682" t="s">
        <v>445</v>
      </c>
      <c r="B682" t="s">
        <v>446</v>
      </c>
      <c r="C682" t="s">
        <v>91</v>
      </c>
      <c r="D682" t="s">
        <v>38</v>
      </c>
      <c r="E682" s="1">
        <v>4811294.7166032</v>
      </c>
      <c r="F682" s="1">
        <v>1709503.7473400473</v>
      </c>
      <c r="G682" s="1">
        <v>8533023.5045568384</v>
      </c>
      <c r="H682" s="1">
        <v>10215374</v>
      </c>
      <c r="I682" s="1">
        <v>35.061538461538461</v>
      </c>
      <c r="J682" s="2">
        <v>0.19340372453091267</v>
      </c>
      <c r="K682" s="1">
        <v>2005534</v>
      </c>
      <c r="L682" s="1">
        <v>2005534</v>
      </c>
      <c r="M682" s="1">
        <v>4811294.7166032</v>
      </c>
      <c r="N682" s="1">
        <v>0</v>
      </c>
      <c r="O682" s="7">
        <v>0.23928040779951004</v>
      </c>
      <c r="P682" s="4">
        <v>2.3391780324537761</v>
      </c>
      <c r="Q682" s="1">
        <f>Scenario[[#This Row],[Electricity GHG 
kg CO2e]]+(Scenario[[#This Row],[Non-Electric GHG 
kg CO2e]]*(1-Q$3))+((Scenario[[#This Row],[Non-Electric Vehicle Miles]]*Q$3)*Scenario[[#This Row],[Typical kWh per Vehicle Mile]]*(Scenario[[#This Row],[eGRID Subregion Electricity Emissions Rate 
kg CO2 per kWh]]))</f>
        <v>3889105.1461046138</v>
      </c>
      <c r="R682" s="1">
        <f>((Scenario[[#This Row],[Electricity GHG 
kg CO2e]])*(1-R$3))+(Scenario[[#This Row],[Non-Electric GHG 
kg CO2e]]*(1-Q$3))+(((Scenario[[#This Row],[Non-Electric Vehicle Miles]]*Q$3)*Scenario[[#This Row],[Typical kWh per Vehicle Mile]]*(Scenario[[#This Row],[eGRID Subregion Electricity Emissions Rate 
kg CO2 per kWh]]))*(1-R$3))</f>
        <v>3818946.6189415604</v>
      </c>
      <c r="S6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4096346.8804023052</v>
      </c>
      <c r="T682" s="1">
        <f>Scenario[[#This Row],[Transportation Efficiency Emissions Savings 
kg CO2e]]*(1+S$3)</f>
        <v>2136879.6841750592</v>
      </c>
      <c r="U682" s="1">
        <f>Scenario[[#This Row],[Land Use Efficiency Emissions Savings 
kg CO2e]]*(1+S$3)</f>
        <v>10666279.380696047</v>
      </c>
    </row>
    <row r="683" spans="1:21" x14ac:dyDescent="0.25">
      <c r="A683" t="s">
        <v>1285</v>
      </c>
      <c r="B683" t="s">
        <v>1286</v>
      </c>
      <c r="C683" t="s">
        <v>91</v>
      </c>
      <c r="D683" t="s">
        <v>1730</v>
      </c>
      <c r="E683" s="1">
        <v>1372712.5150666665</v>
      </c>
      <c r="F683" s="1">
        <v>211388.17179490969</v>
      </c>
      <c r="G683" s="1">
        <v>1053001.9875459657</v>
      </c>
      <c r="H683" s="1">
        <v>1263179</v>
      </c>
      <c r="I683" s="1">
        <v>11.621052631578948</v>
      </c>
      <c r="J683" s="2">
        <v>9.9033483843227743E-2</v>
      </c>
      <c r="K683" s="1">
        <v>2520008</v>
      </c>
      <c r="L683" s="1">
        <v>2520008</v>
      </c>
      <c r="M683" s="1">
        <v>1372712.5150666665</v>
      </c>
      <c r="N683" s="1">
        <v>0</v>
      </c>
      <c r="O683" s="7">
        <v>0.23928040779951004</v>
      </c>
      <c r="P683" s="4">
        <v>1.0539153772593934</v>
      </c>
      <c r="Q683" s="1">
        <f>Scenario[[#This Row],[Electricity GHG 
kg CO2e]]+(Scenario[[#This Row],[Non-Electric GHG 
kg CO2e]]*(1-Q$3))+((Scenario[[#This Row],[Non-Electric Vehicle Miles]]*Q$3)*Scenario[[#This Row],[Typical kWh per Vehicle Mile]]*(Scenario[[#This Row],[eGRID Subregion Electricity Emissions Rate 
kg CO2 per kWh]]))</f>
        <v>1188409.1104543877</v>
      </c>
      <c r="R683" s="1">
        <f>((Scenario[[#This Row],[Electricity GHG 
kg CO2e]])*(1-R$3))+(Scenario[[#This Row],[Non-Electric GHG 
kg CO2e]]*(1-Q$3))+(((Scenario[[#This Row],[Non-Electric Vehicle Miles]]*Q$3)*Scenario[[#This Row],[Typical kWh per Vehicle Mile]]*(Scenario[[#This Row],[eGRID Subregion Electricity Emissions Rate 
kg CO2 per kWh]]))*(1-R$3))</f>
        <v>1148690.4294157908</v>
      </c>
      <c r="S6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1173464.1090101823</v>
      </c>
      <c r="T683" s="1">
        <f>Scenario[[#This Row],[Transportation Efficiency Emissions Savings 
kg CO2e]]*(1+S$3)</f>
        <v>264235.21474363713</v>
      </c>
      <c r="U683" s="1">
        <f>Scenario[[#This Row],[Land Use Efficiency Emissions Savings 
kg CO2e]]*(1+S$3)</f>
        <v>1316252.484432457</v>
      </c>
    </row>
    <row r="684" spans="1:21" x14ac:dyDescent="0.25">
      <c r="A684" t="s">
        <v>2016</v>
      </c>
      <c r="B684" t="s">
        <v>1286</v>
      </c>
      <c r="C684" t="s">
        <v>91</v>
      </c>
      <c r="D684" t="s">
        <v>38</v>
      </c>
      <c r="E684" s="1">
        <v>2400135.27996</v>
      </c>
      <c r="F684" s="1">
        <v>513921.93889548298</v>
      </c>
      <c r="G684" s="1">
        <v>2560033.6031358382</v>
      </c>
      <c r="H684" s="1">
        <v>3071011</v>
      </c>
      <c r="I684" s="1">
        <v>35</v>
      </c>
      <c r="J684" s="2" t="s">
        <v>552</v>
      </c>
      <c r="K684" s="96">
        <v>1157285</v>
      </c>
      <c r="L684" s="96">
        <v>1157285</v>
      </c>
      <c r="M684" s="1">
        <v>2400135.27996</v>
      </c>
      <c r="N684" s="1">
        <v>0</v>
      </c>
      <c r="O684" s="7">
        <v>0.23928040779951004</v>
      </c>
      <c r="P684" s="4">
        <v>2.3391780324537761</v>
      </c>
      <c r="Q684" s="1">
        <f>Scenario[[#This Row],[Electricity GHG 
kg CO2e]]+(Scenario[[#This Row],[Non-Electric GHG 
kg CO2e]]*(1-Q$3))+((Scenario[[#This Row],[Non-Electric Vehicle Miles]]*Q$3)*Scenario[[#This Row],[Typical kWh per Vehicle Mile]]*(Scenario[[#This Row],[eGRID Subregion Electricity Emissions Rate 
kg CO2 per kWh]]))</f>
        <v>1962040.197698494</v>
      </c>
      <c r="R684" s="1">
        <f>((Scenario[[#This Row],[Electricity GHG 
kg CO2e]])*(1-R$3))+(Scenario[[#This Row],[Non-Electric GHG 
kg CO2e]]*(1-Q$3))+(((Scenario[[#This Row],[Non-Electric Vehicle Miles]]*Q$3)*Scenario[[#This Row],[Typical kWh per Vehicle Mile]]*(Scenario[[#This Row],[eGRID Subregion Electricity Emissions Rate 
kg CO2 per kWh]]))*(1-R$3))</f>
        <v>1921555.5132663706</v>
      </c>
      <c r="S6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1994399.8752040297</v>
      </c>
      <c r="T684" s="1">
        <f>Scenario[[#This Row],[Transportation Efficiency Emissions Savings 
kg CO2e]]*(1+S$3)</f>
        <v>642402.42361935368</v>
      </c>
      <c r="U684" s="1">
        <f>Scenario[[#This Row],[Land Use Efficiency Emissions Savings 
kg CO2e]]*(1+S$3)</f>
        <v>3200042.0039197979</v>
      </c>
    </row>
    <row r="685" spans="1:21" x14ac:dyDescent="0.25">
      <c r="A685" t="s">
        <v>1339</v>
      </c>
      <c r="B685" t="s">
        <v>90</v>
      </c>
      <c r="C685" t="s">
        <v>91</v>
      </c>
      <c r="D685" t="s">
        <v>1730</v>
      </c>
      <c r="E685" s="1">
        <v>18692.344217500002</v>
      </c>
      <c r="F685" s="1">
        <v>7843.9100777584599</v>
      </c>
      <c r="G685" s="1">
        <v>39020.551690766246</v>
      </c>
      <c r="H685" s="1">
        <v>46872.36</v>
      </c>
      <c r="I685" s="1">
        <v>13</v>
      </c>
      <c r="J685" s="2">
        <v>0.26233746753828247</v>
      </c>
      <c r="K685" s="1">
        <v>13935</v>
      </c>
      <c r="L685" s="1">
        <v>13935</v>
      </c>
      <c r="M685" s="1">
        <v>18692.344217500002</v>
      </c>
      <c r="N685" s="1">
        <v>0</v>
      </c>
      <c r="O685" s="7">
        <v>0.23928040779951004</v>
      </c>
      <c r="P685" s="4">
        <v>1.0539153772593934</v>
      </c>
      <c r="Q685" s="1">
        <f>Scenario[[#This Row],[Electricity GHG 
kg CO2e]]+(Scenario[[#This Row],[Non-Electric GHG 
kg CO2e]]*(1-Q$3))+((Scenario[[#This Row],[Non-Electric Vehicle Miles]]*Q$3)*Scenario[[#This Row],[Typical kWh per Vehicle Mile]]*(Scenario[[#This Row],[eGRID Subregion Electricity Emissions Rate 
kg CO2 per kWh]]))</f>
        <v>14897.794771378385</v>
      </c>
      <c r="R685" s="1">
        <f>((Scenario[[#This Row],[Electricity GHG 
kg CO2e]])*(1-R$3))+(Scenario[[#This Row],[Non-Electric GHG 
kg CO2e]]*(1-Q$3))+(((Scenario[[#This Row],[Non-Electric Vehicle Miles]]*Q$3)*Scenario[[#This Row],[Typical kWh per Vehicle Mile]]*(Scenario[[#This Row],[eGRID Subregion Electricity Emissions Rate 
kg CO2 per kWh]]))*(1-R$3))</f>
        <v>14678.16061931504</v>
      </c>
      <c r="S6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16577.087032293864</v>
      </c>
      <c r="T685" s="1">
        <f>Scenario[[#This Row],[Transportation Efficiency Emissions Savings 
kg CO2e]]*(1+S$3)</f>
        <v>9804.8875971980742</v>
      </c>
      <c r="U685" s="1">
        <f>Scenario[[#This Row],[Land Use Efficiency Emissions Savings 
kg CO2e]]*(1+S$3)</f>
        <v>48775.689613457806</v>
      </c>
    </row>
    <row r="686" spans="1:21" x14ac:dyDescent="0.25">
      <c r="A686" t="s">
        <v>805</v>
      </c>
      <c r="B686" t="s">
        <v>806</v>
      </c>
      <c r="C686" t="s">
        <v>91</v>
      </c>
      <c r="D686" t="s">
        <v>38</v>
      </c>
      <c r="E686" s="1">
        <v>1432790.0559762002</v>
      </c>
      <c r="F686" s="1">
        <v>372974.12242705061</v>
      </c>
      <c r="G686" s="1">
        <v>1859118.5053675198</v>
      </c>
      <c r="H686" s="1">
        <v>2228758</v>
      </c>
      <c r="I686" s="1">
        <v>32.791666666666664</v>
      </c>
      <c r="J686" s="2">
        <v>9.9310347163071716E-2</v>
      </c>
      <c r="K686" s="1">
        <v>596098</v>
      </c>
      <c r="L686" s="1">
        <v>596098</v>
      </c>
      <c r="M686" s="1">
        <v>1432790.0559762002</v>
      </c>
      <c r="N686" s="1">
        <v>0</v>
      </c>
      <c r="O686" s="7">
        <v>0.23928040779951004</v>
      </c>
      <c r="P686" s="4">
        <v>2.3391780324537761</v>
      </c>
      <c r="Q686" s="1">
        <f>Scenario[[#This Row],[Electricity GHG 
kg CO2e]]+(Scenario[[#This Row],[Non-Electric GHG 
kg CO2e]]*(1-Q$3))+((Scenario[[#This Row],[Non-Electric Vehicle Miles]]*Q$3)*Scenario[[#This Row],[Typical kWh per Vehicle Mile]]*(Scenario[[#This Row],[eGRID Subregion Electricity Emissions Rate 
kg CO2 per kWh]]))</f>
        <v>1158004.4566639096</v>
      </c>
      <c r="R686" s="1">
        <f>((Scenario[[#This Row],[Electricity GHG 
kg CO2e]])*(1-R$3))+(Scenario[[#This Row],[Non-Electric GHG 
kg CO2e]]*(1-Q$3))+(((Scenario[[#This Row],[Non-Electric Vehicle Miles]]*Q$3)*Scenario[[#This Row],[Typical kWh per Vehicle Mile]]*(Scenario[[#This Row],[eGRID Subregion Electricity Emissions Rate 
kg CO2 per kWh]]))*(1-R$3))</f>
        <v>1137151.4779934697</v>
      </c>
      <c r="S6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1201980.591685032</v>
      </c>
      <c r="T686" s="1">
        <f>Scenario[[#This Row],[Transportation Efficiency Emissions Savings 
kg CO2e]]*(1+S$3)</f>
        <v>466217.65303381323</v>
      </c>
      <c r="U686" s="1">
        <f>Scenario[[#This Row],[Land Use Efficiency Emissions Savings 
kg CO2e]]*(1+S$3)</f>
        <v>2323898.1317093996</v>
      </c>
    </row>
    <row r="687" spans="1:21" x14ac:dyDescent="0.25">
      <c r="A687" t="s">
        <v>805</v>
      </c>
      <c r="B687" t="s">
        <v>806</v>
      </c>
      <c r="C687" t="s">
        <v>91</v>
      </c>
      <c r="D687" t="s">
        <v>1730</v>
      </c>
      <c r="E687" s="1">
        <v>3691576.4979299996</v>
      </c>
      <c r="F687" s="1">
        <v>848006.31677200599</v>
      </c>
      <c r="G687" s="1">
        <v>4226953.4034167249</v>
      </c>
      <c r="H687" s="1">
        <v>5067378</v>
      </c>
      <c r="I687" s="1">
        <v>11.884393063583815</v>
      </c>
      <c r="J687" s="2">
        <v>0.17237043461264473</v>
      </c>
      <c r="K687" s="1">
        <v>3055052</v>
      </c>
      <c r="L687" s="1">
        <v>3055052</v>
      </c>
      <c r="M687" s="1">
        <v>3691576.4979299996</v>
      </c>
      <c r="N687" s="1">
        <v>0</v>
      </c>
      <c r="O687" s="7">
        <v>0.23928040779951004</v>
      </c>
      <c r="P687" s="4">
        <v>1.0539153772593934</v>
      </c>
      <c r="Q687" s="1">
        <f>Scenario[[#This Row],[Electricity GHG 
kg CO2e]]+(Scenario[[#This Row],[Non-Electric GHG 
kg CO2e]]*(1-Q$3))+((Scenario[[#This Row],[Non-Electric Vehicle Miles]]*Q$3)*Scenario[[#This Row],[Typical kWh per Vehicle Mile]]*(Scenario[[#This Row],[eGRID Subregion Electricity Emissions Rate 
kg CO2 per kWh]]))</f>
        <v>2961289.1206392986</v>
      </c>
      <c r="R687" s="1">
        <f>((Scenario[[#This Row],[Electricity GHG 
kg CO2e]])*(1-R$3))+(Scenario[[#This Row],[Non-Electric GHG 
kg CO2e]]*(1-Q$3))+(((Scenario[[#This Row],[Non-Electric Vehicle Miles]]*Q$3)*Scenario[[#This Row],[Typical kWh per Vehicle Mile]]*(Scenario[[#This Row],[eGRID Subregion Electricity Emissions Rate 
kg CO2 per kWh]]))*(1-R$3))</f>
        <v>2913137.4338413491</v>
      </c>
      <c r="S6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3116428.6743152458</v>
      </c>
      <c r="T687" s="1">
        <f>Scenario[[#This Row],[Transportation Efficiency Emissions Savings 
kg CO2e]]*(1+S$3)</f>
        <v>1060007.8959650076</v>
      </c>
      <c r="U687" s="1">
        <f>Scenario[[#This Row],[Land Use Efficiency Emissions Savings 
kg CO2e]]*(1+S$3)</f>
        <v>5283691.7542709056</v>
      </c>
    </row>
    <row r="688" spans="1:21" x14ac:dyDescent="0.25">
      <c r="A688" t="s">
        <v>601</v>
      </c>
      <c r="B688" t="s">
        <v>273</v>
      </c>
      <c r="C688" t="s">
        <v>91</v>
      </c>
      <c r="D688" t="s">
        <v>38</v>
      </c>
      <c r="E688" s="1">
        <v>3330001.3763140002</v>
      </c>
      <c r="F688" s="1">
        <v>156883.61185695074</v>
      </c>
      <c r="G688" s="1">
        <v>780644.50255004887</v>
      </c>
      <c r="H688" s="1">
        <v>937479.53</v>
      </c>
      <c r="I688" s="1">
        <v>51.2</v>
      </c>
      <c r="J688" s="2">
        <v>1.8489065759668816E-2</v>
      </c>
      <c r="K688" s="1">
        <v>1154802</v>
      </c>
      <c r="L688" s="1">
        <v>1154802</v>
      </c>
      <c r="M688" s="1">
        <v>3330001.3763140002</v>
      </c>
      <c r="N688" s="1">
        <v>0</v>
      </c>
      <c r="O688" s="7">
        <v>0.23928040779951004</v>
      </c>
      <c r="P688" s="4">
        <v>2.3391780324537761</v>
      </c>
      <c r="Q688" s="95">
        <f>Scenario[[#This Row],[Electricity GHG 
kg CO2e]]+(Scenario[[#This Row],[Non-Electric GHG 
kg CO2e]]*(1-Q$3))+((Scenario[[#This Row],[Non-Electric Vehicle Miles]]*Q$3)*Scenario[[#This Row],[Typical kWh per Vehicle Mile]]*(Scenario[[#This Row],[eGRID Subregion Electricity Emissions Rate 
kg CO2 per kWh]]))</f>
        <v>2659092.3241008064</v>
      </c>
      <c r="R688" s="1">
        <f>((Scenario[[#This Row],[Electricity GHG 
kg CO2e]])*(1-R$3))+(Scenario[[#This Row],[Non-Electric GHG 
kg CO2e]]*(1-Q$3))+(((Scenario[[#This Row],[Non-Electric Vehicle Miles]]*Q$3)*Scenario[[#This Row],[Typical kWh per Vehicle Mile]]*(Scenario[[#This Row],[eGRID Subregion Electricity Emissions Rate 
kg CO2 per kWh]]))*(1-R$3))</f>
        <v>2618694.5011344799</v>
      </c>
      <c r="S6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2639455.065044133</v>
      </c>
      <c r="T688" s="1">
        <f>Scenario[[#This Row],[Transportation Efficiency Emissions Savings 
kg CO2e]]*(1+S$3)</f>
        <v>196104.51482118841</v>
      </c>
      <c r="U688" s="1">
        <f>Scenario[[#This Row],[Land Use Efficiency Emissions Savings 
kg CO2e]]*(1+S$3)</f>
        <v>975805.62818756106</v>
      </c>
    </row>
    <row r="689" spans="1:21" x14ac:dyDescent="0.25">
      <c r="A689" t="s">
        <v>272</v>
      </c>
      <c r="B689" t="s">
        <v>273</v>
      </c>
      <c r="C689" t="s">
        <v>91</v>
      </c>
      <c r="D689" t="s">
        <v>1730</v>
      </c>
      <c r="E689" s="1">
        <v>4439588.1672749994</v>
      </c>
      <c r="F689" s="1">
        <v>522169.427698527</v>
      </c>
      <c r="G689" s="1">
        <v>2834986.3638193728</v>
      </c>
      <c r="H689" s="1">
        <v>3120295</v>
      </c>
      <c r="I689" s="1">
        <v>8.5031055900621126</v>
      </c>
      <c r="J689" s="2">
        <v>0.12537422731975925</v>
      </c>
      <c r="K689" s="1">
        <v>3752886</v>
      </c>
      <c r="L689" s="1">
        <v>3752886</v>
      </c>
      <c r="M689" s="1">
        <v>4439588.1672749994</v>
      </c>
      <c r="N689" s="1">
        <v>0</v>
      </c>
      <c r="O689" s="7">
        <v>0.23928040779951004</v>
      </c>
      <c r="P689" s="4">
        <v>1.0539153772593934</v>
      </c>
      <c r="Q689" s="1">
        <f>Scenario[[#This Row],[Electricity GHG 
kg CO2e]]+(Scenario[[#This Row],[Non-Electric GHG 
kg CO2e]]*(1-Q$3))+((Scenario[[#This Row],[Non-Electric Vehicle Miles]]*Q$3)*Scenario[[#This Row],[Typical kWh per Vehicle Mile]]*(Scenario[[#This Row],[eGRID Subregion Electricity Emissions Rate 
kg CO2 per kWh]]))</f>
        <v>3566293.0441933582</v>
      </c>
      <c r="R689" s="1">
        <f>((Scenario[[#This Row],[Electricity GHG 
kg CO2e]])*(1-R$3))+(Scenario[[#This Row],[Non-Electric GHG 
kg CO2e]]*(1-Q$3))+(((Scenario[[#This Row],[Non-Electric Vehicle Miles]]*Q$3)*Scenario[[#This Row],[Typical kWh per Vehicle Mile]]*(Scenario[[#This Row],[eGRID Subregion Electricity Emissions Rate 
kg CO2 per kWh]]))*(1-R$3))</f>
        <v>3507142.5645090807</v>
      </c>
      <c r="S6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3678607.8217684771</v>
      </c>
      <c r="T689" s="1">
        <f>Scenario[[#This Row],[Transportation Efficiency Emissions Savings 
kg CO2e]]*(1+S$3)</f>
        <v>652711.78462315875</v>
      </c>
      <c r="U689" s="1">
        <f>Scenario[[#This Row],[Land Use Efficiency Emissions Savings 
kg CO2e]]*(1+S$3)</f>
        <v>3543732.9547742158</v>
      </c>
    </row>
    <row r="690" spans="1:21" x14ac:dyDescent="0.25">
      <c r="A690" t="s">
        <v>272</v>
      </c>
      <c r="B690" t="s">
        <v>273</v>
      </c>
      <c r="C690" t="s">
        <v>91</v>
      </c>
      <c r="D690" t="s">
        <v>38</v>
      </c>
      <c r="E690" s="1">
        <v>15233158.814314706</v>
      </c>
      <c r="F690" s="1">
        <v>6374779.5288069919</v>
      </c>
      <c r="G690" s="1">
        <v>34610247.321788356</v>
      </c>
      <c r="H690" s="1">
        <v>38093369</v>
      </c>
      <c r="I690" s="1">
        <v>37.795811518324605</v>
      </c>
      <c r="J690" s="2">
        <v>0.20074407444444997</v>
      </c>
      <c r="K690" s="1">
        <v>4983583</v>
      </c>
      <c r="L690" s="1">
        <v>4924604</v>
      </c>
      <c r="M690" s="1">
        <v>15215183.5947432</v>
      </c>
      <c r="N690" s="1">
        <v>17975.219571506044</v>
      </c>
      <c r="O690" s="7">
        <v>0.23928040779951004</v>
      </c>
      <c r="P690" s="4">
        <v>2.3391780324537761</v>
      </c>
      <c r="Q690" s="1">
        <f>Scenario[[#This Row],[Electricity GHG 
kg CO2e]]+(Scenario[[#This Row],[Non-Electric GHG 
kg CO2e]]*(1-Q$3))+((Scenario[[#This Row],[Non-Electric Vehicle Miles]]*Q$3)*Scenario[[#This Row],[Typical kWh per Vehicle Mile]]*(Scenario[[#This Row],[eGRID Subregion Electricity Emissions Rate 
kg CO2 per kWh]]))</f>
        <v>12118462.105173999</v>
      </c>
      <c r="R690" s="1">
        <f>((Scenario[[#This Row],[Electricity GHG 
kg CO2e]])*(1-R$3))+(Scenario[[#This Row],[Non-Electric GHG 
kg CO2e]]*(1-Q$3))+(((Scenario[[#This Row],[Non-Electric Vehicle Miles]]*Q$3)*Scenario[[#This Row],[Typical kWh per Vehicle Mile]]*(Scenario[[#This Row],[eGRID Subregion Electricity Emissions Rate 
kg CO2 per kWh]]))*(1-R$3))</f>
        <v>11941693.502894849</v>
      </c>
      <c r="S6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13149229.088282304</v>
      </c>
      <c r="T690" s="1">
        <f>Scenario[[#This Row],[Transportation Efficiency Emissions Savings 
kg CO2e]]*(1+S$3)</f>
        <v>7968474.4110087398</v>
      </c>
      <c r="U690" s="1">
        <f>Scenario[[#This Row],[Land Use Efficiency Emissions Savings 
kg CO2e]]*(1+S$3)</f>
        <v>43262809.152235448</v>
      </c>
    </row>
    <row r="691" spans="1:21" x14ac:dyDescent="0.25">
      <c r="A691" t="s">
        <v>520</v>
      </c>
      <c r="B691" t="s">
        <v>521</v>
      </c>
      <c r="C691" t="s">
        <v>91</v>
      </c>
      <c r="D691" t="s">
        <v>1730</v>
      </c>
      <c r="E691" s="1">
        <v>982981.43137333333</v>
      </c>
      <c r="F691" s="1">
        <v>73460.786407682885</v>
      </c>
      <c r="G691" s="1">
        <v>368655.91862814536</v>
      </c>
      <c r="H691" s="1">
        <v>438975</v>
      </c>
      <c r="I691" s="1">
        <v>12.46875</v>
      </c>
      <c r="J691" s="2">
        <v>6.5648325018542453E-2</v>
      </c>
      <c r="K691" s="1">
        <v>651568</v>
      </c>
      <c r="L691" s="1">
        <v>651568</v>
      </c>
      <c r="M691" s="1">
        <v>982981.43137333333</v>
      </c>
      <c r="N691" s="1">
        <v>0</v>
      </c>
      <c r="O691" s="7">
        <v>0.23928040779951004</v>
      </c>
      <c r="P691" s="4">
        <v>1.0539153772593934</v>
      </c>
      <c r="Q691" s="1">
        <f>Scenario[[#This Row],[Electricity GHG 
kg CO2e]]+(Scenario[[#This Row],[Non-Electric GHG 
kg CO2e]]*(1-Q$3))+((Scenario[[#This Row],[Non-Electric Vehicle Miles]]*Q$3)*Scenario[[#This Row],[Typical kWh per Vehicle Mile]]*(Scenario[[#This Row],[eGRID Subregion Electricity Emissions Rate 
kg CO2 per kWh]]))</f>
        <v>778314.39005432301</v>
      </c>
      <c r="R691" s="1">
        <f>((Scenario[[#This Row],[Electricity GHG 
kg CO2e]])*(1-R$3))+(Scenario[[#This Row],[Non-Electric GHG 
kg CO2e]]*(1-Q$3))+(((Scenario[[#This Row],[Non-Electric Vehicle Miles]]*Q$3)*Scenario[[#This Row],[Typical kWh per Vehicle Mile]]*(Scenario[[#This Row],[eGRID Subregion Electricity Emissions Rate 
kg CO2 per kWh]]))*(1-R$3))</f>
        <v>768044.81092324224</v>
      </c>
      <c r="S6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788794.60001886217</v>
      </c>
      <c r="T691" s="1">
        <f>Scenario[[#This Row],[Transportation Efficiency Emissions Savings 
kg CO2e]]*(1+S$3)</f>
        <v>91825.983009603602</v>
      </c>
      <c r="U691" s="1">
        <f>Scenario[[#This Row],[Land Use Efficiency Emissions Savings 
kg CO2e]]*(1+S$3)</f>
        <v>460819.89828518173</v>
      </c>
    </row>
    <row r="692" spans="1:21" x14ac:dyDescent="0.25">
      <c r="A692" t="s">
        <v>520</v>
      </c>
      <c r="B692" t="s">
        <v>521</v>
      </c>
      <c r="C692" t="s">
        <v>91</v>
      </c>
      <c r="D692" t="s">
        <v>38</v>
      </c>
      <c r="E692" s="1">
        <v>4669947.2837525001</v>
      </c>
      <c r="F692" s="1">
        <v>1418351.193483022</v>
      </c>
      <c r="G692" s="1">
        <v>7117859.5784284193</v>
      </c>
      <c r="H692" s="1">
        <v>8475552</v>
      </c>
      <c r="I692" s="1">
        <v>28.28358208955224</v>
      </c>
      <c r="J692" s="2">
        <v>0.19220707032419226</v>
      </c>
      <c r="K692" s="1">
        <v>1644145</v>
      </c>
      <c r="L692" s="1">
        <v>1644145</v>
      </c>
      <c r="M692" s="1">
        <v>4669947.2837525001</v>
      </c>
      <c r="N692" s="1">
        <v>0</v>
      </c>
      <c r="O692" s="7">
        <v>0.23928040779951004</v>
      </c>
      <c r="P692" s="4">
        <v>2.3391780324537761</v>
      </c>
      <c r="Q692" s="1">
        <f>Scenario[[#This Row],[Electricity GHG 
kg CO2e]]+(Scenario[[#This Row],[Non-Electric GHG 
kg CO2e]]*(1-Q$3))+((Scenario[[#This Row],[Non-Electric Vehicle Miles]]*Q$3)*Scenario[[#This Row],[Typical kWh per Vehicle Mile]]*(Scenario[[#This Row],[eGRID Subregion Electricity Emissions Rate 
kg CO2 per kWh]]))</f>
        <v>3732525.456262501</v>
      </c>
      <c r="R692" s="1">
        <f>((Scenario[[#This Row],[Electricity GHG 
kg CO2e]])*(1-R$3))+(Scenario[[#This Row],[Non-Electric GHG 
kg CO2e]]*(1-Q$3))+(((Scenario[[#This Row],[Non-Electric Vehicle Miles]]*Q$3)*Scenario[[#This Row],[Typical kWh per Vehicle Mile]]*(Scenario[[#This Row],[eGRID Subregion Electricity Emissions Rate 
kg CO2 per kWh]]))*(1-R$3))</f>
        <v>3675009.2079004697</v>
      </c>
      <c r="S6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4009914.4157498581</v>
      </c>
      <c r="T692" s="1">
        <f>Scenario[[#This Row],[Transportation Efficiency Emissions Savings 
kg CO2e]]*(1+S$3)</f>
        <v>1772938.9918537776</v>
      </c>
      <c r="U692" s="1">
        <f>Scenario[[#This Row],[Land Use Efficiency Emissions Savings 
kg CO2e]]*(1+S$3)</f>
        <v>8897324.4730355237</v>
      </c>
    </row>
    <row r="693" spans="1:21" x14ac:dyDescent="0.25">
      <c r="A693" t="s">
        <v>1333</v>
      </c>
      <c r="B693" t="s">
        <v>1334</v>
      </c>
      <c r="C693" t="s">
        <v>91</v>
      </c>
      <c r="D693" t="s">
        <v>1730</v>
      </c>
      <c r="E693" s="1">
        <v>17109.019914166667</v>
      </c>
      <c r="F693" s="1">
        <v>3487.0859261171522</v>
      </c>
      <c r="G693" s="1">
        <v>17346.820285071441</v>
      </c>
      <c r="H693" s="1">
        <v>20837.560000000001</v>
      </c>
      <c r="I693" s="1">
        <v>12</v>
      </c>
      <c r="J693" s="2">
        <v>0.15066926970354302</v>
      </c>
      <c r="K693" s="1">
        <v>12755</v>
      </c>
      <c r="L693" s="1">
        <v>12755</v>
      </c>
      <c r="M693" s="1">
        <v>17109.019914166667</v>
      </c>
      <c r="N693" s="1">
        <v>0</v>
      </c>
      <c r="O693" s="7">
        <v>0.23928040779951004</v>
      </c>
      <c r="P693" s="4">
        <v>1.0539153772593934</v>
      </c>
      <c r="Q693" s="1">
        <f>Scenario[[#This Row],[Electricity GHG 
kg CO2e]]+(Scenario[[#This Row],[Non-Electric GHG 
kg CO2e]]*(1-Q$3))+((Scenario[[#This Row],[Non-Electric Vehicle Miles]]*Q$3)*Scenario[[#This Row],[Typical kWh per Vehicle Mile]]*(Scenario[[#This Row],[eGRID Subregion Electricity Emissions Rate 
kg CO2 per kWh]]))</f>
        <v>13635.908060007629</v>
      </c>
      <c r="R693" s="1">
        <f>((Scenario[[#This Row],[Electricity GHG 
kg CO2e]])*(1-R$3))+(Scenario[[#This Row],[Non-Electric GHG 
kg CO2e]]*(1-Q$3))+(((Scenario[[#This Row],[Non-Electric Vehicle Miles]]*Q$3)*Scenario[[#This Row],[Typical kWh per Vehicle Mile]]*(Scenario[[#This Row],[eGRID Subregion Electricity Emissions Rate 
kg CO2 per kWh]]))*(1-R$3))</f>
        <v>13434.872278911971</v>
      </c>
      <c r="S6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14349.382788529654</v>
      </c>
      <c r="T693" s="1">
        <f>Scenario[[#This Row],[Transportation Efficiency Emissions Savings 
kg CO2e]]*(1+S$3)</f>
        <v>4358.8574076464402</v>
      </c>
      <c r="U693" s="1">
        <f>Scenario[[#This Row],[Land Use Efficiency Emissions Savings 
kg CO2e]]*(1+S$3)</f>
        <v>21683.525356339302</v>
      </c>
    </row>
    <row r="694" spans="1:21" x14ac:dyDescent="0.25">
      <c r="A694" t="s">
        <v>1338</v>
      </c>
      <c r="B694" t="s">
        <v>431</v>
      </c>
      <c r="C694" t="s">
        <v>91</v>
      </c>
      <c r="D694" t="s">
        <v>1730</v>
      </c>
      <c r="E694" s="1">
        <v>164369.57720583334</v>
      </c>
      <c r="F694" s="1">
        <v>42723.580114952216</v>
      </c>
      <c r="G694" s="1">
        <v>212547.9934707598</v>
      </c>
      <c r="H694" s="1">
        <v>255300.61</v>
      </c>
      <c r="I694" s="1">
        <v>20</v>
      </c>
      <c r="J694" s="2">
        <v>9.1787207345835245E-2</v>
      </c>
      <c r="K694" s="1">
        <v>122509</v>
      </c>
      <c r="L694" s="1">
        <v>122509</v>
      </c>
      <c r="M694" s="1">
        <v>164369.57720583334</v>
      </c>
      <c r="N694" s="1">
        <v>0</v>
      </c>
      <c r="O694" s="7">
        <v>0.23928040779951004</v>
      </c>
      <c r="P694" s="4">
        <v>1.0539153772593934</v>
      </c>
      <c r="Q694" s="1">
        <f>Scenario[[#This Row],[Electricity GHG 
kg CO2e]]+(Scenario[[#This Row],[Non-Electric GHG 
kg CO2e]]*(1-Q$3))+((Scenario[[#This Row],[Non-Electric Vehicle Miles]]*Q$3)*Scenario[[#This Row],[Typical kWh per Vehicle Mile]]*(Scenario[[#This Row],[eGRID Subregion Electricity Emissions Rate 
kg CO2 per kWh]]))</f>
        <v>131000.8026632924</v>
      </c>
      <c r="R694" s="1">
        <f>((Scenario[[#This Row],[Electricity GHG 
kg CO2e]])*(1-R$3))+(Scenario[[#This Row],[Non-Electric GHG 
kg CO2e]]*(1-Q$3))+(((Scenario[[#This Row],[Non-Electric Vehicle Miles]]*Q$3)*Scenario[[#This Row],[Typical kWh per Vehicle Mile]]*(Scenario[[#This Row],[eGRID Subregion Electricity Emissions Rate 
kg CO2 per kWh]]))*(1-R$3))</f>
        <v>129069.89772356304</v>
      </c>
      <c r="S6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135794.22483860425</v>
      </c>
      <c r="T694" s="1">
        <f>Scenario[[#This Row],[Transportation Efficiency Emissions Savings 
kg CO2e]]*(1+S$3)</f>
        <v>53404.475143690273</v>
      </c>
      <c r="U694" s="1">
        <f>Scenario[[#This Row],[Land Use Efficiency Emissions Savings 
kg CO2e]]*(1+S$3)</f>
        <v>265684.99183844973</v>
      </c>
    </row>
    <row r="695" spans="1:21" x14ac:dyDescent="0.25">
      <c r="A695" t="s">
        <v>920</v>
      </c>
      <c r="B695" t="s">
        <v>921</v>
      </c>
      <c r="C695" t="s">
        <v>91</v>
      </c>
      <c r="D695" t="s">
        <v>38</v>
      </c>
      <c r="E695" s="1">
        <v>959713.76466910006</v>
      </c>
      <c r="F695" s="1">
        <v>715966.50445248268</v>
      </c>
      <c r="G695" s="1">
        <v>4446242.0432652738</v>
      </c>
      <c r="H695" s="1">
        <v>4278356</v>
      </c>
      <c r="I695" s="1">
        <v>34.862068965517238</v>
      </c>
      <c r="J695" s="2">
        <v>0.31928520692183782</v>
      </c>
      <c r="K695" s="1">
        <v>391553</v>
      </c>
      <c r="L695" s="1">
        <v>391553</v>
      </c>
      <c r="M695" s="1">
        <v>959713.76466910006</v>
      </c>
      <c r="N695" s="1">
        <v>0</v>
      </c>
      <c r="O695" s="7">
        <v>0.23928040779951004</v>
      </c>
      <c r="P695" s="4">
        <v>2.3391780324537761</v>
      </c>
      <c r="Q695" s="1">
        <f>Scenario[[#This Row],[Electricity GHG 
kg CO2e]]+(Scenario[[#This Row],[Non-Electric GHG 
kg CO2e]]*(1-Q$3))+((Scenario[[#This Row],[Non-Electric Vehicle Miles]]*Q$3)*Scenario[[#This Row],[Typical kWh per Vehicle Mile]]*(Scenario[[#This Row],[eGRID Subregion Electricity Emissions Rate 
kg CO2 per kWh]]))</f>
        <v>774575.28325573623</v>
      </c>
      <c r="R695" s="1">
        <f>((Scenario[[#This Row],[Electricity GHG 
kg CO2e]])*(1-R$3))+(Scenario[[#This Row],[Non-Electric GHG 
kg CO2e]]*(1-Q$3))+(((Scenario[[#This Row],[Non-Electric Vehicle Miles]]*Q$3)*Scenario[[#This Row],[Typical kWh per Vehicle Mile]]*(Scenario[[#This Row],[eGRID Subregion Electricity Emissions Rate 
kg CO2 per kWh]]))*(1-R$3))</f>
        <v>760877.79331725847</v>
      </c>
      <c r="S6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880116.73676089931</v>
      </c>
      <c r="T695" s="1">
        <f>Scenario[[#This Row],[Transportation Efficiency Emissions Savings 
kg CO2e]]*(1+S$3)</f>
        <v>894958.13056560338</v>
      </c>
      <c r="U695" s="1">
        <f>Scenario[[#This Row],[Land Use Efficiency Emissions Savings 
kg CO2e]]*(1+S$3)</f>
        <v>5557802.5540815927</v>
      </c>
    </row>
    <row r="696" spans="1:21" x14ac:dyDescent="0.25">
      <c r="A696" t="s">
        <v>920</v>
      </c>
      <c r="B696" t="s">
        <v>921</v>
      </c>
      <c r="C696" t="s">
        <v>91</v>
      </c>
      <c r="D696" t="s">
        <v>1727</v>
      </c>
      <c r="E696" s="1">
        <v>39622702.737027004</v>
      </c>
      <c r="F696" s="1">
        <v>6222528.6497579236</v>
      </c>
      <c r="G696" s="1">
        <v>38642685.552914128</v>
      </c>
      <c r="H696" s="1">
        <v>37183573</v>
      </c>
      <c r="I696" s="1">
        <v>422</v>
      </c>
      <c r="J696" s="2">
        <v>0.25146686518782563</v>
      </c>
      <c r="K696" s="1">
        <v>354282</v>
      </c>
      <c r="L696" s="1">
        <v>354282</v>
      </c>
      <c r="M696" s="1">
        <v>39622702.737027004</v>
      </c>
      <c r="N696" s="1">
        <v>0</v>
      </c>
      <c r="O696" s="7">
        <v>0.23928040779951004</v>
      </c>
      <c r="P696" s="4">
        <v>95.90629933060481</v>
      </c>
      <c r="Q696" s="1">
        <f>Scenario[[#This Row],[Electricity GHG 
kg CO2e]]+(Scenario[[#This Row],[Non-Electric GHG 
kg CO2e]]*(1-Q$3))+((Scenario[[#This Row],[Non-Electric Vehicle Miles]]*Q$3)*Scenario[[#This Row],[Typical kWh per Vehicle Mile]]*(Scenario[[#This Row],[eGRID Subregion Electricity Emissions Rate 
kg CO2 per kWh]]))</f>
        <v>31749587.031580124</v>
      </c>
      <c r="R696" s="1">
        <f>((Scenario[[#This Row],[Electricity GHG 
kg CO2e]])*(1-R$3))+(Scenario[[#This Row],[Non-Electric GHG 
kg CO2e]]*(1-Q$3))+(((Scenario[[#This Row],[Non-Electric Vehicle Miles]]*Q$3)*Scenario[[#This Row],[Typical kWh per Vehicle Mile]]*(Scenario[[#This Row],[eGRID Subregion Electricity Emissions Rate 
kg CO2 per kWh]]))*(1-R$3))</f>
        <v>31241447.036877654</v>
      </c>
      <c r="S6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35126444.379615434</v>
      </c>
      <c r="T696" s="1">
        <f>Scenario[[#This Row],[Transportation Efficiency Emissions Savings 
kg CO2e]]*(1+S$3)</f>
        <v>7778160.812197404</v>
      </c>
      <c r="U696" s="1">
        <f>Scenario[[#This Row],[Land Use Efficiency Emissions Savings 
kg CO2e]]*(1+S$3)</f>
        <v>48303356.941142663</v>
      </c>
    </row>
    <row r="697" spans="1:21" x14ac:dyDescent="0.25">
      <c r="A697" t="s">
        <v>464</v>
      </c>
      <c r="B697" t="s">
        <v>465</v>
      </c>
      <c r="C697" t="s">
        <v>91</v>
      </c>
      <c r="D697" t="s">
        <v>1730</v>
      </c>
      <c r="E697" s="1">
        <v>1344794.3009274998</v>
      </c>
      <c r="F697" s="1">
        <v>136906.2390379821</v>
      </c>
      <c r="G697" s="1">
        <v>707147.94423943025</v>
      </c>
      <c r="H697" s="1">
        <v>818102</v>
      </c>
      <c r="I697" s="1">
        <v>11.411764705882353</v>
      </c>
      <c r="J697" s="2">
        <v>8.1353771841358044E-2</v>
      </c>
      <c r="K697" s="1">
        <v>1217235</v>
      </c>
      <c r="L697" s="1">
        <v>1217235</v>
      </c>
      <c r="M697" s="1">
        <v>1344794.3009274998</v>
      </c>
      <c r="N697" s="1">
        <v>0</v>
      </c>
      <c r="O697" s="7">
        <v>0.23928040779951004</v>
      </c>
      <c r="P697" s="4">
        <v>1.0539153772593934</v>
      </c>
      <c r="Q697" s="1">
        <f>Scenario[[#This Row],[Electricity GHG 
kg CO2e]]+(Scenario[[#This Row],[Non-Electric GHG 
kg CO2e]]*(1-Q$3))+((Scenario[[#This Row],[Non-Electric Vehicle Miles]]*Q$3)*Scenario[[#This Row],[Typical kWh per Vehicle Mile]]*(Scenario[[#This Row],[eGRID Subregion Electricity Emissions Rate 
kg CO2 per kWh]]))</f>
        <v>1085336.7022544558</v>
      </c>
      <c r="R697" s="1">
        <f>((Scenario[[#This Row],[Electricity GHG 
kg CO2e]])*(1-R$3))+(Scenario[[#This Row],[Non-Electric GHG 
kg CO2e]]*(1-Q$3))+(((Scenario[[#This Row],[Non-Electric Vehicle Miles]]*Q$3)*Scenario[[#This Row],[Typical kWh per Vehicle Mile]]*(Scenario[[#This Row],[eGRID Subregion Electricity Emissions Rate 
kg CO2 per kWh]]))*(1-R$3))</f>
        <v>1066151.4581147479</v>
      </c>
      <c r="S6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1097547.0824532532</v>
      </c>
      <c r="T697" s="1">
        <f>Scenario[[#This Row],[Transportation Efficiency Emissions Savings 
kg CO2e]]*(1+S$3)</f>
        <v>171132.79879747762</v>
      </c>
      <c r="U697" s="1">
        <f>Scenario[[#This Row],[Land Use Efficiency Emissions Savings 
kg CO2e]]*(1+S$3)</f>
        <v>883934.93029928778</v>
      </c>
    </row>
    <row r="698" spans="1:21" x14ac:dyDescent="0.25">
      <c r="A698" t="s">
        <v>464</v>
      </c>
      <c r="B698" t="s">
        <v>465</v>
      </c>
      <c r="C698" t="s">
        <v>91</v>
      </c>
      <c r="D698" t="s">
        <v>38</v>
      </c>
      <c r="E698" s="1">
        <v>4776423.9485917436</v>
      </c>
      <c r="F698" s="1">
        <v>2184422.6483257045</v>
      </c>
      <c r="G698" s="1">
        <v>11282977.284074124</v>
      </c>
      <c r="H698" s="1">
        <v>13053317</v>
      </c>
      <c r="I698" s="1">
        <v>34.21153846153846</v>
      </c>
      <c r="J698" s="2">
        <v>0.20080755624238231</v>
      </c>
      <c r="K698" s="1">
        <v>1883156</v>
      </c>
      <c r="L698" s="1">
        <v>1768859</v>
      </c>
      <c r="M698" s="1">
        <v>4759728.5231525004</v>
      </c>
      <c r="N698" s="1">
        <v>16695.425439243267</v>
      </c>
      <c r="O698" s="7">
        <v>0.23928040779951004</v>
      </c>
      <c r="P698" s="4">
        <v>2.3391780324537761</v>
      </c>
      <c r="Q698" s="1">
        <f>Scenario[[#This Row],[Electricity GHG 
kg CO2e]]+(Scenario[[#This Row],[Non-Electric GHG 
kg CO2e]]*(1-Q$3))+((Scenario[[#This Row],[Non-Electric Vehicle Miles]]*Q$3)*Scenario[[#This Row],[Typical kWh per Vehicle Mile]]*(Scenario[[#This Row],[eGRID Subregion Electricity Emissions Rate 
kg CO2 per kWh]]))</f>
        <v>3834008.0248569255</v>
      </c>
      <c r="R698" s="1">
        <f>((Scenario[[#This Row],[Electricity GHG 
kg CO2e]])*(1-R$3))+(Scenario[[#This Row],[Non-Electric GHG 
kg CO2e]]*(1-Q$3))+(((Scenario[[#This Row],[Non-Electric Vehicle Miles]]*Q$3)*Scenario[[#This Row],[Typical kWh per Vehicle Mile]]*(Scenario[[#This Row],[eGRID Subregion Electricity Emissions Rate 
kg CO2 per kWh]]))*(1-R$3))</f>
        <v>3767955.116733788</v>
      </c>
      <c r="S6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4149668.7816424128</v>
      </c>
      <c r="T698" s="1">
        <f>Scenario[[#This Row],[Transportation Efficiency Emissions Savings 
kg CO2e]]*(1+S$3)</f>
        <v>2730528.3104071305</v>
      </c>
      <c r="U698" s="1">
        <f>Scenario[[#This Row],[Land Use Efficiency Emissions Savings 
kg CO2e]]*(1+S$3)</f>
        <v>14103721.605092656</v>
      </c>
    </row>
    <row r="699" spans="1:21" x14ac:dyDescent="0.25">
      <c r="A699" t="s">
        <v>924</v>
      </c>
      <c r="B699" t="s">
        <v>890</v>
      </c>
      <c r="C699" t="s">
        <v>95</v>
      </c>
      <c r="D699" t="s">
        <v>1730</v>
      </c>
      <c r="E699" s="1">
        <v>1538546.7202400002</v>
      </c>
      <c r="F699" s="1">
        <v>139372.58693951735</v>
      </c>
      <c r="G699" s="1">
        <v>694294.96130251104</v>
      </c>
      <c r="H699" s="1">
        <v>832840</v>
      </c>
      <c r="I699" s="1">
        <v>12</v>
      </c>
      <c r="J699" s="2">
        <v>9.8977942574633965E-2</v>
      </c>
      <c r="K699" s="1">
        <v>835776</v>
      </c>
      <c r="L699" s="1">
        <v>835776</v>
      </c>
      <c r="M699" s="1">
        <v>1538546.7202400002</v>
      </c>
      <c r="N699" s="1">
        <v>0</v>
      </c>
      <c r="O699" s="7">
        <v>0.32649306637178005</v>
      </c>
      <c r="P699" s="4">
        <v>1.0539153772593934</v>
      </c>
      <c r="Q699" s="1">
        <f>Scenario[[#This Row],[Electricity GHG 
kg CO2e]]+(Scenario[[#This Row],[Non-Electric GHG 
kg CO2e]]*(1-Q$3))+((Scenario[[#This Row],[Non-Electric Vehicle Miles]]*Q$3)*Scenario[[#This Row],[Typical kWh per Vehicle Mile]]*(Scenario[[#This Row],[eGRID Subregion Electricity Emissions Rate 
kg CO2 per kWh]]))</f>
        <v>1225806.848012978</v>
      </c>
      <c r="R699" s="1">
        <f>((Scenario[[#This Row],[Electricity GHG 
kg CO2e]])*(1-R$3))+(Scenario[[#This Row],[Non-Electric GHG 
kg CO2e]]*(1-Q$3))+(((Scenario[[#This Row],[Non-Electric Vehicle Miles]]*Q$3)*Scenario[[#This Row],[Typical kWh per Vehicle Mile]]*(Scenario[[#This Row],[eGRID Subregion Electricity Emissions Rate 
kg CO2 per kWh]]))*(1-R$3))</f>
        <v>1207832.6460547335</v>
      </c>
      <c r="S6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1257982.2146861723</v>
      </c>
      <c r="T699" s="1">
        <f>Scenario[[#This Row],[Transportation Efficiency Emissions Savings 
kg CO2e]]*(1+S$3)</f>
        <v>174215.7336743967</v>
      </c>
      <c r="U699" s="1">
        <f>Scenario[[#This Row],[Land Use Efficiency Emissions Savings 
kg CO2e]]*(1+S$3)</f>
        <v>867868.70162813878</v>
      </c>
    </row>
    <row r="700" spans="1:21" x14ac:dyDescent="0.25">
      <c r="A700" t="s">
        <v>924</v>
      </c>
      <c r="B700" t="s">
        <v>890</v>
      </c>
      <c r="C700" t="s">
        <v>95</v>
      </c>
      <c r="D700" t="s">
        <v>38</v>
      </c>
      <c r="E700" s="1">
        <v>886494.90575000015</v>
      </c>
      <c r="F700" s="1">
        <v>254586.74561458701</v>
      </c>
      <c r="G700" s="1">
        <v>1268242.9061270035</v>
      </c>
      <c r="H700" s="1">
        <v>1521318</v>
      </c>
      <c r="I700" s="1">
        <v>23.75</v>
      </c>
      <c r="J700" s="2">
        <v>0.1972674252937727</v>
      </c>
      <c r="K700" s="1">
        <v>390248</v>
      </c>
      <c r="L700" s="1">
        <v>390248</v>
      </c>
      <c r="M700" s="1">
        <v>886494.90575000015</v>
      </c>
      <c r="N700" s="1">
        <v>0</v>
      </c>
      <c r="O700" s="7">
        <v>0.32649306637178005</v>
      </c>
      <c r="P700" s="4">
        <v>2.3391780324537761</v>
      </c>
      <c r="Q700" s="1">
        <f>Scenario[[#This Row],[Electricity GHG 
kg CO2e]]+(Scenario[[#This Row],[Non-Electric GHG 
kg CO2e]]*(1-Q$3))+((Scenario[[#This Row],[Non-Electric Vehicle Miles]]*Q$3)*Scenario[[#This Row],[Typical kWh per Vehicle Mile]]*(Scenario[[#This Row],[eGRID Subregion Electricity Emissions Rate 
kg CO2 per kWh]]))</f>
        <v>739381.75762685435</v>
      </c>
      <c r="R700" s="1">
        <f>((Scenario[[#This Row],[Electricity GHG 
kg CO2e]])*(1-R$3))+(Scenario[[#This Row],[Non-Electric GHG 
kg CO2e]]*(1-Q$3))+(((Scenario[[#This Row],[Non-Electric Vehicle Miles]]*Q$3)*Scenario[[#This Row],[Typical kWh per Vehicle Mile]]*(Scenario[[#This Row],[eGRID Subregion Electricity Emissions Rate 
kg CO2 per kWh]]))*(1-R$3))</f>
        <v>720754.1130482658</v>
      </c>
      <c r="S7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779906.57673151395</v>
      </c>
      <c r="T700" s="1">
        <f>Scenario[[#This Row],[Transportation Efficiency Emissions Savings 
kg CO2e]]*(1+S$3)</f>
        <v>318233.43201823375</v>
      </c>
      <c r="U700" s="1">
        <f>Scenario[[#This Row],[Land Use Efficiency Emissions Savings 
kg CO2e]]*(1+S$3)</f>
        <v>1585303.6326587545</v>
      </c>
    </row>
    <row r="701" spans="1:21" x14ac:dyDescent="0.25">
      <c r="A701" t="s">
        <v>1097</v>
      </c>
      <c r="B701" t="s">
        <v>1098</v>
      </c>
      <c r="C701" t="s">
        <v>95</v>
      </c>
      <c r="D701" t="s">
        <v>1730</v>
      </c>
      <c r="E701" s="1">
        <v>286997.88302456663</v>
      </c>
      <c r="F701" s="1">
        <v>38849.606570870666</v>
      </c>
      <c r="G701" s="1">
        <v>196502.77461795622</v>
      </c>
      <c r="H701" s="1">
        <v>232151.15</v>
      </c>
      <c r="I701" s="1">
        <v>12</v>
      </c>
      <c r="J701" s="2">
        <v>0.18188247230448612</v>
      </c>
      <c r="K701" s="1">
        <v>194153</v>
      </c>
      <c r="L701" s="1">
        <v>194153</v>
      </c>
      <c r="M701" s="1">
        <v>286997.88302456663</v>
      </c>
      <c r="N701" s="1">
        <v>0</v>
      </c>
      <c r="O701" s="7">
        <v>0.53246165051848993</v>
      </c>
      <c r="P701" s="4">
        <v>1.0539153772593934</v>
      </c>
      <c r="Q701" s="1">
        <f>Scenario[[#This Row],[Electricity GHG 
kg CO2e]]+(Scenario[[#This Row],[Non-Electric GHG 
kg CO2e]]*(1-Q$3))+((Scenario[[#This Row],[Non-Electric Vehicle Miles]]*Q$3)*Scenario[[#This Row],[Typical kWh per Vehicle Mile]]*(Scenario[[#This Row],[eGRID Subregion Electricity Emissions Rate 
kg CO2 per kWh]]))</f>
        <v>242486.59878480819</v>
      </c>
      <c r="R701" s="1">
        <f>((Scenario[[#This Row],[Electricity GHG 
kg CO2e]])*(1-R$3))+(Scenario[[#This Row],[Non-Electric GHG 
kg CO2e]]*(1-Q$3))+(((Scenario[[#This Row],[Non-Electric Vehicle Miles]]*Q$3)*Scenario[[#This Row],[Typical kWh per Vehicle Mile]]*(Scenario[[#This Row],[eGRID Subregion Electricity Emissions Rate 
kg CO2 per kWh]]))*(1-R$3))</f>
        <v>235677.05215571239</v>
      </c>
      <c r="S7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247418.80107850322</v>
      </c>
      <c r="T701" s="1">
        <f>Scenario[[#This Row],[Transportation Efficiency Emissions Savings 
kg CO2e]]*(1+S$3)</f>
        <v>48562.008213588335</v>
      </c>
      <c r="U701" s="1">
        <f>Scenario[[#This Row],[Land Use Efficiency Emissions Savings 
kg CO2e]]*(1+S$3)</f>
        <v>245628.46827244529</v>
      </c>
    </row>
    <row r="702" spans="1:21" x14ac:dyDescent="0.25">
      <c r="A702" t="s">
        <v>1097</v>
      </c>
      <c r="B702" t="s">
        <v>1098</v>
      </c>
      <c r="C702" t="s">
        <v>95</v>
      </c>
      <c r="D702" t="s">
        <v>38</v>
      </c>
      <c r="E702" s="1">
        <v>413318.57085389999</v>
      </c>
      <c r="F702" s="1">
        <v>70702.970002715505</v>
      </c>
      <c r="G702" s="1">
        <v>357618.28768893913</v>
      </c>
      <c r="H702" s="1">
        <v>422495.29</v>
      </c>
      <c r="I702" s="1">
        <v>21.75</v>
      </c>
      <c r="J702" s="2">
        <v>0.10525127901970481</v>
      </c>
      <c r="K702" s="1">
        <v>143329</v>
      </c>
      <c r="L702" s="1">
        <v>143329</v>
      </c>
      <c r="M702" s="1">
        <v>413318.57085389999</v>
      </c>
      <c r="N702" s="1">
        <v>0</v>
      </c>
      <c r="O702" s="7">
        <v>0.53246165051848993</v>
      </c>
      <c r="P702" s="4">
        <v>2.3391780324537761</v>
      </c>
      <c r="Q702" s="1">
        <f>Scenario[[#This Row],[Electricity GHG 
kg CO2e]]+(Scenario[[#This Row],[Non-Electric GHG 
kg CO2e]]*(1-Q$3))+((Scenario[[#This Row],[Non-Electric Vehicle Miles]]*Q$3)*Scenario[[#This Row],[Typical kWh per Vehicle Mile]]*(Scenario[[#This Row],[eGRID Subregion Electricity Emissions Rate 
kg CO2 per kWh]]))</f>
        <v>354618.80518155271</v>
      </c>
      <c r="R702" s="1">
        <f>((Scenario[[#This Row],[Electricity GHG 
kg CO2e]])*(1-R$3))+(Scenario[[#This Row],[Non-Electric GHG 
kg CO2e]]*(1-Q$3))+(((Scenario[[#This Row],[Non-Electric Vehicle Miles]]*Q$3)*Scenario[[#This Row],[Typical kWh per Vehicle Mile]]*(Scenario[[#This Row],[eGRID Subregion Electricity Emissions Rate 
kg CO2 per kWh]]))*(1-R$3))</f>
        <v>343461.33592127077</v>
      </c>
      <c r="S7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366735.62364012876</v>
      </c>
      <c r="T702" s="1">
        <f>Scenario[[#This Row],[Transportation Efficiency Emissions Savings 
kg CO2e]]*(1+S$3)</f>
        <v>88378.712503394374</v>
      </c>
      <c r="U702" s="1">
        <f>Scenario[[#This Row],[Land Use Efficiency Emissions Savings 
kg CO2e]]*(1+S$3)</f>
        <v>447022.85961117392</v>
      </c>
    </row>
    <row r="703" spans="1:21" x14ac:dyDescent="0.25">
      <c r="A703" t="s">
        <v>1142</v>
      </c>
      <c r="B703" t="s">
        <v>1143</v>
      </c>
      <c r="C703" t="s">
        <v>95</v>
      </c>
      <c r="D703" t="s">
        <v>1730</v>
      </c>
      <c r="E703" s="1">
        <v>646535.92688329995</v>
      </c>
      <c r="F703" s="1">
        <v>39737.931935859029</v>
      </c>
      <c r="G703" s="1">
        <v>200528.39090986815</v>
      </c>
      <c r="H703" s="1">
        <v>237459.46</v>
      </c>
      <c r="I703" s="1">
        <v>16.235294117647058</v>
      </c>
      <c r="J703" s="2">
        <v>0.10381459012840283</v>
      </c>
      <c r="K703" s="1">
        <v>411401</v>
      </c>
      <c r="L703" s="1">
        <v>411401</v>
      </c>
      <c r="M703" s="1">
        <v>646535.92688329995</v>
      </c>
      <c r="N703" s="1">
        <v>0</v>
      </c>
      <c r="O703" s="7">
        <v>0.32649306637178005</v>
      </c>
      <c r="P703" s="4">
        <v>1.0539153772593934</v>
      </c>
      <c r="Q703" s="1">
        <f>Scenario[[#This Row],[Electricity GHG 
kg CO2e]]+(Scenario[[#This Row],[Non-Electric GHG 
kg CO2e]]*(1-Q$3))+((Scenario[[#This Row],[Non-Electric Vehicle Miles]]*Q$3)*Scenario[[#This Row],[Typical kWh per Vehicle Mile]]*(Scenario[[#This Row],[eGRID Subregion Electricity Emissions Rate 
kg CO2 per kWh]]))</f>
        <v>520292.3112884406</v>
      </c>
      <c r="R703" s="1">
        <f>((Scenario[[#This Row],[Electricity GHG 
kg CO2e]])*(1-R$3))+(Scenario[[#This Row],[Non-Electric GHG 
kg CO2e]]*(1-Q$3))+(((Scenario[[#This Row],[Non-Electric Vehicle Miles]]*Q$3)*Scenario[[#This Row],[Typical kWh per Vehicle Mile]]*(Scenario[[#This Row],[eGRID Subregion Electricity Emissions Rate 
kg CO2 per kWh]]))*(1-R$3))</f>
        <v>511444.71975694917</v>
      </c>
      <c r="S7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520536.15973246517</v>
      </c>
      <c r="T703" s="1">
        <f>Scenario[[#This Row],[Transportation Efficiency Emissions Savings 
kg CO2e]]*(1+S$3)</f>
        <v>49672.414919823786</v>
      </c>
      <c r="U703" s="1">
        <f>Scenario[[#This Row],[Land Use Efficiency Emissions Savings 
kg CO2e]]*(1+S$3)</f>
        <v>250660.48863733519</v>
      </c>
    </row>
    <row r="704" spans="1:21" x14ac:dyDescent="0.25">
      <c r="A704" t="s">
        <v>1142</v>
      </c>
      <c r="B704" t="s">
        <v>1143</v>
      </c>
      <c r="C704" t="s">
        <v>95</v>
      </c>
      <c r="D704" t="s">
        <v>38</v>
      </c>
      <c r="E704" s="1">
        <v>258536.11387286667</v>
      </c>
      <c r="F704" s="1">
        <v>67144.705055263112</v>
      </c>
      <c r="G704" s="1">
        <v>338830.40729403112</v>
      </c>
      <c r="H704" s="1">
        <v>401232.39</v>
      </c>
      <c r="I704" s="1">
        <v>22.666666666666668</v>
      </c>
      <c r="J704" s="2">
        <v>4.4386510023992444E-2</v>
      </c>
      <c r="K704" s="1">
        <v>97972</v>
      </c>
      <c r="L704" s="1">
        <v>97972</v>
      </c>
      <c r="M704" s="1">
        <v>258536.11387286667</v>
      </c>
      <c r="N704" s="1">
        <v>0</v>
      </c>
      <c r="O704" s="7">
        <v>0.32649306637178005</v>
      </c>
      <c r="P704" s="4">
        <v>2.3391780324537761</v>
      </c>
      <c r="Q704" s="1">
        <f>Scenario[[#This Row],[Electricity GHG 
kg CO2e]]+(Scenario[[#This Row],[Non-Electric GHG 
kg CO2e]]*(1-Q$3))+((Scenario[[#This Row],[Non-Electric Vehicle Miles]]*Q$3)*Scenario[[#This Row],[Typical kWh per Vehicle Mile]]*(Scenario[[#This Row],[eGRID Subregion Electricity Emissions Rate 
kg CO2 per kWh]]))</f>
        <v>212608.01183762064</v>
      </c>
      <c r="R704" s="1">
        <f>((Scenario[[#This Row],[Electricity GHG 
kg CO2e]])*(1-R$3))+(Scenario[[#This Row],[Non-Electric GHG 
kg CO2e]]*(1-Q$3))+(((Scenario[[#This Row],[Non-Electric Vehicle Miles]]*Q$3)*Scenario[[#This Row],[Typical kWh per Vehicle Mile]]*(Scenario[[#This Row],[eGRID Subregion Electricity Emissions Rate 
kg CO2 per kWh]]))*(1-R$3))</f>
        <v>207931.53022937797</v>
      </c>
      <c r="S7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226715.90338242709</v>
      </c>
      <c r="T704" s="1">
        <f>Scenario[[#This Row],[Transportation Efficiency Emissions Savings 
kg CO2e]]*(1+S$3)</f>
        <v>83930.881319078893</v>
      </c>
      <c r="U704" s="1">
        <f>Scenario[[#This Row],[Land Use Efficiency Emissions Savings 
kg CO2e]]*(1+S$3)</f>
        <v>423538.00911753892</v>
      </c>
    </row>
    <row r="705" spans="1:21" x14ac:dyDescent="0.25">
      <c r="A705" t="s">
        <v>1394</v>
      </c>
      <c r="B705" t="s">
        <v>1395</v>
      </c>
      <c r="C705" t="s">
        <v>95</v>
      </c>
      <c r="D705" t="s">
        <v>1730</v>
      </c>
      <c r="E705" s="1">
        <v>1371987.834272</v>
      </c>
      <c r="F705" s="1">
        <v>117876.74674014226</v>
      </c>
      <c r="G705" s="1">
        <v>586484.72695309005</v>
      </c>
      <c r="H705" s="1">
        <v>704388.65999999992</v>
      </c>
      <c r="I705" s="1">
        <v>17.242424242424242</v>
      </c>
      <c r="J705" s="2">
        <v>8.6058340595127139E-2</v>
      </c>
      <c r="K705" s="1">
        <v>885736</v>
      </c>
      <c r="L705" s="1">
        <v>885736</v>
      </c>
      <c r="M705" s="1">
        <v>1371987.834272</v>
      </c>
      <c r="N705" s="1">
        <v>0</v>
      </c>
      <c r="O705" s="7">
        <v>0.32649306637178005</v>
      </c>
      <c r="P705" s="4">
        <v>1.0539153772593934</v>
      </c>
      <c r="Q705" s="1">
        <f>Scenario[[#This Row],[Electricity GHG 
kg CO2e]]+(Scenario[[#This Row],[Non-Electric GHG 
kg CO2e]]*(1-Q$3))+((Scenario[[#This Row],[Non-Electric Vehicle Miles]]*Q$3)*Scenario[[#This Row],[Typical kWh per Vehicle Mile]]*(Scenario[[#This Row],[eGRID Subregion Electricity Emissions Rate 
kg CO2 per kWh]]))</f>
        <v>1105185.4433665683</v>
      </c>
      <c r="R705" s="1">
        <f>((Scenario[[#This Row],[Electricity GHG 
kg CO2e]])*(1-R$3))+(Scenario[[#This Row],[Non-Electric GHG 
kg CO2e]]*(1-Q$3))+(((Scenario[[#This Row],[Non-Electric Vehicle Miles]]*Q$3)*Scenario[[#This Row],[Typical kWh per Vehicle Mile]]*(Scenario[[#This Row],[eGRID Subregion Electricity Emissions Rate 
kg CO2 per kWh]]))*(1-R$3))</f>
        <v>1086136.8014509261</v>
      </c>
      <c r="S7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1111184.2945692495</v>
      </c>
      <c r="T705" s="1">
        <f>Scenario[[#This Row],[Transportation Efficiency Emissions Savings 
kg CO2e]]*(1+S$3)</f>
        <v>147345.93342517782</v>
      </c>
      <c r="U705" s="1">
        <f>Scenario[[#This Row],[Land Use Efficiency Emissions Savings 
kg CO2e]]*(1+S$3)</f>
        <v>733105.90869136259</v>
      </c>
    </row>
    <row r="706" spans="1:21" x14ac:dyDescent="0.25">
      <c r="A706" t="s">
        <v>889</v>
      </c>
      <c r="B706" t="s">
        <v>890</v>
      </c>
      <c r="C706" t="s">
        <v>95</v>
      </c>
      <c r="D706" t="s">
        <v>1730</v>
      </c>
      <c r="E706" s="1">
        <v>203941.30360916667</v>
      </c>
      <c r="F706" s="1">
        <v>8029.9906551171298</v>
      </c>
      <c r="G706" s="1">
        <v>39991.558646746264</v>
      </c>
      <c r="H706" s="1">
        <v>47984.31</v>
      </c>
      <c r="I706" s="1">
        <v>18.857142857142858</v>
      </c>
      <c r="J706" s="2">
        <v>9.4486743901080528E-2</v>
      </c>
      <c r="K706" s="1">
        <v>152009</v>
      </c>
      <c r="L706" s="1">
        <v>152009</v>
      </c>
      <c r="M706" s="1">
        <v>203941.30360916667</v>
      </c>
      <c r="N706" s="1">
        <v>0</v>
      </c>
      <c r="O706" s="7">
        <v>0.32649306637178005</v>
      </c>
      <c r="P706" s="4">
        <v>1.0539153772593934</v>
      </c>
      <c r="Q706" s="1">
        <f>Scenario[[#This Row],[Electricity GHG 
kg CO2e]]+(Scenario[[#This Row],[Non-Electric GHG 
kg CO2e]]*(1-Q$3))+((Scenario[[#This Row],[Non-Electric Vehicle Miles]]*Q$3)*Scenario[[#This Row],[Typical kWh per Vehicle Mile]]*(Scenario[[#This Row],[eGRID Subregion Electricity Emissions Rate 
kg CO2 per kWh]]))</f>
        <v>166032.40232529331</v>
      </c>
      <c r="R706" s="1">
        <f>((Scenario[[#This Row],[Electricity GHG 
kg CO2e]])*(1-R$3))+(Scenario[[#This Row],[Non-Electric GHG 
kg CO2e]]*(1-Q$3))+(((Scenario[[#This Row],[Non-Electric Vehicle Miles]]*Q$3)*Scenario[[#This Row],[Typical kWh per Vehicle Mile]]*(Scenario[[#This Row],[eGRID Subregion Electricity Emissions Rate 
kg CO2 per kWh]]))*(1-R$3))</f>
        <v>162763.29617068873</v>
      </c>
      <c r="S7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164125.62059098654</v>
      </c>
      <c r="T706" s="1">
        <f>Scenario[[#This Row],[Transportation Efficiency Emissions Savings 
kg CO2e]]*(1+S$3)</f>
        <v>10037.488318896412</v>
      </c>
      <c r="U706" s="1">
        <f>Scenario[[#This Row],[Land Use Efficiency Emissions Savings 
kg CO2e]]*(1+S$3)</f>
        <v>49989.448308432831</v>
      </c>
    </row>
    <row r="707" spans="1:21" x14ac:dyDescent="0.25">
      <c r="A707" t="s">
        <v>889</v>
      </c>
      <c r="B707" t="s">
        <v>890</v>
      </c>
      <c r="C707" t="s">
        <v>95</v>
      </c>
      <c r="D707" t="s">
        <v>38</v>
      </c>
      <c r="E707" s="1">
        <v>1342838.0840299001</v>
      </c>
      <c r="F707" s="1">
        <v>312987.64491268393</v>
      </c>
      <c r="G707" s="1">
        <v>1558764.4238734194</v>
      </c>
      <c r="H707" s="1">
        <v>1870300.58</v>
      </c>
      <c r="I707" s="1">
        <v>29.142857142857142</v>
      </c>
      <c r="J707" s="2">
        <v>0.11230648738946795</v>
      </c>
      <c r="K707" s="1">
        <v>465677</v>
      </c>
      <c r="L707" s="1">
        <v>465677</v>
      </c>
      <c r="M707" s="1">
        <v>1342838.0840299001</v>
      </c>
      <c r="N707" s="1">
        <v>0</v>
      </c>
      <c r="O707" s="7">
        <v>0.32649306637178005</v>
      </c>
      <c r="P707" s="4">
        <v>2.3391780324537761</v>
      </c>
      <c r="Q707" s="1">
        <f>Scenario[[#This Row],[Electricity GHG 
kg CO2e]]+(Scenario[[#This Row],[Non-Electric GHG 
kg CO2e]]*(1-Q$3))+((Scenario[[#This Row],[Non-Electric Vehicle Miles]]*Q$3)*Scenario[[#This Row],[Typical kWh per Vehicle Mile]]*(Scenario[[#This Row],[eGRID Subregion Electricity Emissions Rate 
kg CO2 per kWh]]))</f>
        <v>1096040.9022982025</v>
      </c>
      <c r="R707" s="1">
        <f>((Scenario[[#This Row],[Electricity GHG 
kg CO2e]])*(1-R$3))+(Scenario[[#This Row],[Non-Electric GHG 
kg CO2e]]*(1-Q$3))+(((Scenario[[#This Row],[Non-Electric Vehicle Miles]]*Q$3)*Scenario[[#This Row],[Typical kWh per Vehicle Mile]]*(Scenario[[#This Row],[eGRID Subregion Electricity Emissions Rate 
kg CO2 per kWh]]))*(1-R$3))</f>
        <v>1073812.8174792582</v>
      </c>
      <c r="S7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1147806.2339976178</v>
      </c>
      <c r="T707" s="1">
        <f>Scenario[[#This Row],[Transportation Efficiency Emissions Savings 
kg CO2e]]*(1+S$3)</f>
        <v>391234.5561408549</v>
      </c>
      <c r="U707" s="1">
        <f>Scenario[[#This Row],[Land Use Efficiency Emissions Savings 
kg CO2e]]*(1+S$3)</f>
        <v>1948455.5298417741</v>
      </c>
    </row>
    <row r="708" spans="1:21" x14ac:dyDescent="0.25">
      <c r="A708" t="s">
        <v>927</v>
      </c>
      <c r="B708" t="s">
        <v>94</v>
      </c>
      <c r="C708" t="s">
        <v>95</v>
      </c>
      <c r="D708" t="s">
        <v>1727</v>
      </c>
      <c r="E708" s="1">
        <v>114838.6160962</v>
      </c>
      <c r="F708" s="1">
        <v>23896.029464772873</v>
      </c>
      <c r="G708" s="1">
        <v>119200.1154629681</v>
      </c>
      <c r="H708" s="1">
        <v>142794</v>
      </c>
      <c r="I708" s="1">
        <v>47.666666666666664</v>
      </c>
      <c r="J708" s="2">
        <v>0.12148910380721559</v>
      </c>
      <c r="K708" s="1">
        <v>26647</v>
      </c>
      <c r="L708" s="1">
        <v>26647</v>
      </c>
      <c r="M708" s="1">
        <v>114838.6160962</v>
      </c>
      <c r="N708" s="1">
        <v>0</v>
      </c>
      <c r="O708" s="7">
        <v>0.32649306637178005</v>
      </c>
      <c r="P708" s="4">
        <v>95.90629933060481</v>
      </c>
      <c r="Q708" s="1">
        <f>Scenario[[#This Row],[Electricity GHG 
kg CO2e]]+(Scenario[[#This Row],[Non-Electric GHG 
kg CO2e]]*(1-Q$3))+((Scenario[[#This Row],[Non-Electric Vehicle Miles]]*Q$3)*Scenario[[#This Row],[Typical kWh per Vehicle Mile]]*(Scenario[[#This Row],[eGRID Subregion Electricity Emissions Rate 
kg CO2 per kWh]]))</f>
        <v>294726.61944399169</v>
      </c>
      <c r="R708" s="1">
        <f>((Scenario[[#This Row],[Electricity GHG 
kg CO2e]])*(1-R$3))+(Scenario[[#This Row],[Non-Electric GHG 
kg CO2e]]*(1-Q$3))+(((Scenario[[#This Row],[Non-Electric Vehicle Miles]]*Q$3)*Scenario[[#This Row],[Typical kWh per Vehicle Mile]]*(Scenario[[#This Row],[eGRID Subregion Electricity Emissions Rate 
kg CO2 per kWh]]))*(1-R$3))</f>
        <v>242577.20510103126</v>
      </c>
      <c r="S7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256212.57258432161</v>
      </c>
      <c r="T708" s="1">
        <f>Scenario[[#This Row],[Transportation Efficiency Emissions Savings 
kg CO2e]]*(1+S$3)</f>
        <v>29870.036830966092</v>
      </c>
      <c r="U708" s="1">
        <f>Scenario[[#This Row],[Land Use Efficiency Emissions Savings 
kg CO2e]]*(1+S$3)</f>
        <v>149000.14432871013</v>
      </c>
    </row>
    <row r="709" spans="1:21" x14ac:dyDescent="0.25">
      <c r="A709" t="s">
        <v>927</v>
      </c>
      <c r="B709" t="s">
        <v>94</v>
      </c>
      <c r="C709" t="s">
        <v>95</v>
      </c>
      <c r="D709" t="s">
        <v>38</v>
      </c>
      <c r="E709" s="1">
        <v>1285737.0569065004</v>
      </c>
      <c r="F709" s="1">
        <v>746024.55470910866</v>
      </c>
      <c r="G709" s="1">
        <v>3721380.2900029323</v>
      </c>
      <c r="H709" s="1">
        <v>4457972</v>
      </c>
      <c r="I709" s="1">
        <v>34.916666666666664</v>
      </c>
      <c r="J709" s="2">
        <v>0.36264604092378089</v>
      </c>
      <c r="K709" s="1">
        <v>384023</v>
      </c>
      <c r="L709" s="1">
        <v>384023</v>
      </c>
      <c r="M709" s="1">
        <v>1285737.0569065004</v>
      </c>
      <c r="N709" s="1">
        <v>0</v>
      </c>
      <c r="O709" s="7">
        <v>0.32649306637178005</v>
      </c>
      <c r="P709" s="4">
        <v>2.3391780324537761</v>
      </c>
      <c r="Q709" s="1">
        <f>Scenario[[#This Row],[Electricity GHG 
kg CO2e]]+(Scenario[[#This Row],[Non-Electric GHG 
kg CO2e]]*(1-Q$3))+((Scenario[[#This Row],[Non-Electric Vehicle Miles]]*Q$3)*Scenario[[#This Row],[Typical kWh per Vehicle Mile]]*(Scenario[[#This Row],[eGRID Subregion Electricity Emissions Rate 
kg CO2 per kWh]]))</f>
        <v>1037624.8233270874</v>
      </c>
      <c r="R709" s="1">
        <f>((Scenario[[#This Row],[Electricity GHG 
kg CO2e]])*(1-R$3))+(Scenario[[#This Row],[Non-Electric GHG 
kg CO2e]]*(1-Q$3))+(((Scenario[[#This Row],[Non-Electric Vehicle Miles]]*Q$3)*Scenario[[#This Row],[Typical kWh per Vehicle Mile]]*(Scenario[[#This Row],[eGRID Subregion Electricity Emissions Rate 
kg CO2 per kWh]]))*(1-R$3))</f>
        <v>1019294.3156652844</v>
      </c>
      <c r="S7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1188734.7008642815</v>
      </c>
      <c r="T709" s="1">
        <f>Scenario[[#This Row],[Transportation Efficiency Emissions Savings 
kg CO2e]]*(1+S$3)</f>
        <v>932530.6933863858</v>
      </c>
      <c r="U709" s="1">
        <f>Scenario[[#This Row],[Land Use Efficiency Emissions Savings 
kg CO2e]]*(1+S$3)</f>
        <v>4651725.3625036655</v>
      </c>
    </row>
    <row r="710" spans="1:21" x14ac:dyDescent="0.25">
      <c r="A710" t="s">
        <v>1281</v>
      </c>
      <c r="B710" t="s">
        <v>1282</v>
      </c>
      <c r="C710" t="s">
        <v>95</v>
      </c>
      <c r="D710" t="s">
        <v>1730</v>
      </c>
      <c r="E710" s="1">
        <v>577623.68519083329</v>
      </c>
      <c r="F710" s="1">
        <v>51815.897665630342</v>
      </c>
      <c r="G710" s="1">
        <v>275592.75646104204</v>
      </c>
      <c r="H710" s="1">
        <v>309633</v>
      </c>
      <c r="I710" s="1">
        <v>16.263157894736842</v>
      </c>
      <c r="J710" s="2">
        <v>5.7462808020188834E-2</v>
      </c>
      <c r="K710" s="1">
        <v>1688695</v>
      </c>
      <c r="L710" s="1">
        <v>1688695</v>
      </c>
      <c r="M710" s="1">
        <v>577623.68519083329</v>
      </c>
      <c r="N710" s="1">
        <v>0</v>
      </c>
      <c r="O710" s="7">
        <v>0.32649306637178005</v>
      </c>
      <c r="P710" s="4">
        <v>1.0539153772593934</v>
      </c>
      <c r="Q710" s="1">
        <f>Scenario[[#This Row],[Electricity GHG 
kg CO2e]]+(Scenario[[#This Row],[Non-Electric GHG 
kg CO2e]]*(1-Q$3))+((Scenario[[#This Row],[Non-Electric Vehicle Miles]]*Q$3)*Scenario[[#This Row],[Typical kWh per Vehicle Mile]]*(Scenario[[#This Row],[eGRID Subregion Electricity Emissions Rate 
kg CO2 per kWh]]))</f>
        <v>578486.08926201682</v>
      </c>
      <c r="R710" s="1">
        <f>((Scenario[[#This Row],[Electricity GHG 
kg CO2e]])*(1-R$3))+(Scenario[[#This Row],[Non-Electric GHG 
kg CO2e]]*(1-Q$3))+(((Scenario[[#This Row],[Non-Electric Vehicle Miles]]*Q$3)*Scenario[[#This Row],[Typical kWh per Vehicle Mile]]*(Scenario[[#This Row],[eGRID Subregion Electricity Emissions Rate 
kg CO2 per kWh]]))*(1-R$3))</f>
        <v>542169.00791979383</v>
      </c>
      <c r="S7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545225.30690557009</v>
      </c>
      <c r="T710" s="1">
        <f>Scenario[[#This Row],[Transportation Efficiency Emissions Savings 
kg CO2e]]*(1+S$3)</f>
        <v>64769.872082037924</v>
      </c>
      <c r="U710" s="1">
        <f>Scenario[[#This Row],[Land Use Efficiency Emissions Savings 
kg CO2e]]*(1+S$3)</f>
        <v>344490.94557630253</v>
      </c>
    </row>
    <row r="711" spans="1:21" x14ac:dyDescent="0.25">
      <c r="A711" t="s">
        <v>2024</v>
      </c>
      <c r="B711" t="s">
        <v>1282</v>
      </c>
      <c r="C711" t="s">
        <v>95</v>
      </c>
      <c r="D711" t="s">
        <v>38</v>
      </c>
      <c r="E711" s="1">
        <v>2236187.2476599999</v>
      </c>
      <c r="F711" s="1">
        <v>881273.7319394506</v>
      </c>
      <c r="G711" s="1">
        <v>4687222.8007930648</v>
      </c>
      <c r="H711" s="1">
        <v>5266172</v>
      </c>
      <c r="I711" s="1">
        <v>35</v>
      </c>
      <c r="J711" s="2" t="s">
        <v>552</v>
      </c>
      <c r="K711" s="96">
        <v>1283362</v>
      </c>
      <c r="L711" s="96">
        <v>1283362</v>
      </c>
      <c r="M711" s="1">
        <v>2236187.2476599999</v>
      </c>
      <c r="N711" s="1">
        <v>0</v>
      </c>
      <c r="O711" s="7">
        <v>0.32649306637178005</v>
      </c>
      <c r="P711" s="4">
        <v>2.3391780324537761</v>
      </c>
      <c r="Q711" s="1">
        <f>Scenario[[#This Row],[Electricity GHG 
kg CO2e]]+(Scenario[[#This Row],[Non-Electric GHG 
kg CO2e]]*(1-Q$3))+((Scenario[[#This Row],[Non-Electric Vehicle Miles]]*Q$3)*Scenario[[#This Row],[Typical kWh per Vehicle Mile]]*(Scenario[[#This Row],[eGRID Subregion Electricity Emissions Rate 
kg CO2 per kWh]]))</f>
        <v>1922174.4777046416</v>
      </c>
      <c r="R711" s="1">
        <f>((Scenario[[#This Row],[Electricity GHG 
kg CO2e]])*(1-R$3))+(Scenario[[#This Row],[Non-Electric GHG 
kg CO2e]]*(1-Q$3))+(((Scenario[[#This Row],[Non-Electric Vehicle Miles]]*Q$3)*Scenario[[#This Row],[Typical kWh per Vehicle Mile]]*(Scenario[[#This Row],[eGRID Subregion Electricity Emissions Rate 
kg CO2 per kWh]]))*(1-R$3))</f>
        <v>1860915.9672147313</v>
      </c>
      <c r="S7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1970003.3660145705</v>
      </c>
      <c r="T711" s="1">
        <f>Scenario[[#This Row],[Transportation Efficiency Emissions Savings 
kg CO2e]]*(1+S$3)</f>
        <v>1101592.1649243133</v>
      </c>
      <c r="U711" s="1">
        <f>Scenario[[#This Row],[Land Use Efficiency Emissions Savings 
kg CO2e]]*(1+S$3)</f>
        <v>5859028.5009913314</v>
      </c>
    </row>
    <row r="712" spans="1:21" x14ac:dyDescent="0.25">
      <c r="A712" t="s">
        <v>614</v>
      </c>
      <c r="B712" t="s">
        <v>615</v>
      </c>
      <c r="C712" t="s">
        <v>95</v>
      </c>
      <c r="D712" t="s">
        <v>1730</v>
      </c>
      <c r="E712" s="1">
        <v>1371242.2329124999</v>
      </c>
      <c r="F712" s="1">
        <v>114671.28768900775</v>
      </c>
      <c r="G712" s="1">
        <v>572640.55746477097</v>
      </c>
      <c r="H712" s="1">
        <v>685234</v>
      </c>
      <c r="I712" s="1">
        <v>13.137931034482758</v>
      </c>
      <c r="J712" s="2">
        <v>6.8373014968191578E-2</v>
      </c>
      <c r="K712" s="1">
        <v>952481</v>
      </c>
      <c r="L712" s="1">
        <v>952481</v>
      </c>
      <c r="M712" s="1">
        <v>1371242.2329124999</v>
      </c>
      <c r="N712" s="1">
        <v>0</v>
      </c>
      <c r="O712" s="7">
        <v>0.32649306637178005</v>
      </c>
      <c r="P712" s="4">
        <v>1.0539153772593934</v>
      </c>
      <c r="Q712" s="1">
        <f>Scenario[[#This Row],[Electricity GHG 
kg CO2e]]+(Scenario[[#This Row],[Non-Electric GHG 
kg CO2e]]*(1-Q$3))+((Scenario[[#This Row],[Non-Electric Vehicle Miles]]*Q$3)*Scenario[[#This Row],[Typical kWh per Vehicle Mile]]*(Scenario[[#This Row],[eGRID Subregion Electricity Emissions Rate 
kg CO2 per kWh]]))</f>
        <v>1110367.915281811</v>
      </c>
      <c r="R712" s="1">
        <f>((Scenario[[#This Row],[Electricity GHG 
kg CO2e]])*(1-R$3))+(Scenario[[#This Row],[Non-Electric GHG 
kg CO2e]]*(1-Q$3))+(((Scenario[[#This Row],[Non-Electric Vehicle Miles]]*Q$3)*Scenario[[#This Row],[Typical kWh per Vehicle Mile]]*(Scenario[[#This Row],[eGRID Subregion Electricity Emissions Rate 
kg CO2 per kWh]]))*(1-R$3))</f>
        <v>1089883.855132452</v>
      </c>
      <c r="S7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1119724.3367556704</v>
      </c>
      <c r="T712" s="1">
        <f>Scenario[[#This Row],[Transportation Efficiency Emissions Savings 
kg CO2e]]*(1+S$3)</f>
        <v>143339.10961125969</v>
      </c>
      <c r="U712" s="1">
        <f>Scenario[[#This Row],[Land Use Efficiency Emissions Savings 
kg CO2e]]*(1+S$3)</f>
        <v>715800.69683096372</v>
      </c>
    </row>
    <row r="713" spans="1:21" x14ac:dyDescent="0.25">
      <c r="A713" t="s">
        <v>614</v>
      </c>
      <c r="B713" t="s">
        <v>615</v>
      </c>
      <c r="C713" t="s">
        <v>95</v>
      </c>
      <c r="D713" t="s">
        <v>38</v>
      </c>
      <c r="E713" s="1">
        <v>5457191.9332268694</v>
      </c>
      <c r="F713" s="1">
        <v>961861.12248166848</v>
      </c>
      <c r="G713" s="1">
        <v>4803300.8129758015</v>
      </c>
      <c r="H713" s="1">
        <v>5747733</v>
      </c>
      <c r="I713" s="1">
        <v>25.941176470588236</v>
      </c>
      <c r="J713" s="2">
        <v>0.18221122519049027</v>
      </c>
      <c r="K713" s="1">
        <v>1126883</v>
      </c>
      <c r="L713" s="1">
        <v>1073378</v>
      </c>
      <c r="M713" s="1">
        <v>5427176.0839064009</v>
      </c>
      <c r="N713" s="1">
        <v>30015.849320468897</v>
      </c>
      <c r="O713" s="7">
        <v>0.32649306637178005</v>
      </c>
      <c r="P713" s="4">
        <v>2.3391780324537761</v>
      </c>
      <c r="Q713" s="1">
        <f>Scenario[[#This Row],[Electricity GHG 
kg CO2e]]+(Scenario[[#This Row],[Non-Electric GHG 
kg CO2e]]*(1-Q$3))+((Scenario[[#This Row],[Non-Electric Vehicle Miles]]*Q$3)*Scenario[[#This Row],[Typical kWh per Vehicle Mile]]*(Scenario[[#This Row],[eGRID Subregion Electricity Emissions Rate 
kg CO2 per kWh]]))</f>
        <v>4305339.4251597654</v>
      </c>
      <c r="R713" s="1">
        <f>((Scenario[[#This Row],[Electricity GHG 
kg CO2e]])*(1-R$3))+(Scenario[[#This Row],[Non-Electric GHG 
kg CO2e]]*(1-Q$3))+(((Scenario[[#This Row],[Non-Electric Vehicle Miles]]*Q$3)*Scenario[[#This Row],[Typical kWh per Vehicle Mile]]*(Scenario[[#This Row],[eGRID Subregion Electricity Emissions Rate 
kg CO2 per kWh]]))*(1-R$3))</f>
        <v>4246600.084602274</v>
      </c>
      <c r="S7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4664083.7220114963</v>
      </c>
      <c r="T713" s="1">
        <f>Scenario[[#This Row],[Transportation Efficiency Emissions Savings 
kg CO2e]]*(1+S$3)</f>
        <v>1202326.4031020857</v>
      </c>
      <c r="U713" s="1">
        <f>Scenario[[#This Row],[Land Use Efficiency Emissions Savings 
kg CO2e]]*(1+S$3)</f>
        <v>6004126.0162197519</v>
      </c>
    </row>
    <row r="714" spans="1:21" x14ac:dyDescent="0.25">
      <c r="A714" t="s">
        <v>826</v>
      </c>
      <c r="B714" t="s">
        <v>827</v>
      </c>
      <c r="C714" t="s">
        <v>95</v>
      </c>
      <c r="D714" t="s">
        <v>1730</v>
      </c>
      <c r="E714" s="1">
        <v>585934.81573206664</v>
      </c>
      <c r="F714" s="1">
        <v>64035.180544874471</v>
      </c>
      <c r="G714" s="1">
        <v>329672.1581554903</v>
      </c>
      <c r="H714" s="1">
        <v>382651</v>
      </c>
      <c r="I714" s="1">
        <v>13.192307692307692</v>
      </c>
      <c r="J714" s="2">
        <v>6.8996427534116542E-2</v>
      </c>
      <c r="K714" s="1">
        <v>666682</v>
      </c>
      <c r="L714" s="1">
        <v>666682</v>
      </c>
      <c r="M714" s="1">
        <v>585934.81573206664</v>
      </c>
      <c r="N714" s="1">
        <v>0</v>
      </c>
      <c r="O714" s="7">
        <v>0.53246165051848993</v>
      </c>
      <c r="P714" s="4">
        <v>1.0539153772593934</v>
      </c>
      <c r="Q714" s="1">
        <f>Scenario[[#This Row],[Electricity GHG 
kg CO2e]]+(Scenario[[#This Row],[Non-Electric GHG 
kg CO2e]]*(1-Q$3))+((Scenario[[#This Row],[Non-Electric Vehicle Miles]]*Q$3)*Scenario[[#This Row],[Typical kWh per Vehicle Mile]]*(Scenario[[#This Row],[eGRID Subregion Electricity Emissions Rate 
kg CO2 per kWh]]))</f>
        <v>532981.51649594051</v>
      </c>
      <c r="R714" s="1">
        <f>((Scenario[[#This Row],[Electricity GHG 
kg CO2e]])*(1-R$3))+(Scenario[[#This Row],[Non-Electric GHG 
kg CO2e]]*(1-Q$3))+(((Scenario[[#This Row],[Non-Electric Vehicle Miles]]*Q$3)*Scenario[[#This Row],[Typical kWh per Vehicle Mile]]*(Scenario[[#This Row],[eGRID Subregion Electricity Emissions Rate 
kg CO2 per kWh]]))*(1-R$3))</f>
        <v>509598.91532171791</v>
      </c>
      <c r="S7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520684.58286932943</v>
      </c>
      <c r="T714" s="1">
        <f>Scenario[[#This Row],[Transportation Efficiency Emissions Savings 
kg CO2e]]*(1+S$3)</f>
        <v>80043.975681093085</v>
      </c>
      <c r="U714" s="1">
        <f>Scenario[[#This Row],[Land Use Efficiency Emissions Savings 
kg CO2e]]*(1+S$3)</f>
        <v>412090.19769436284</v>
      </c>
    </row>
    <row r="715" spans="1:21" x14ac:dyDescent="0.25">
      <c r="A715" t="s">
        <v>826</v>
      </c>
      <c r="B715" t="s">
        <v>827</v>
      </c>
      <c r="C715" t="s">
        <v>95</v>
      </c>
      <c r="D715" t="s">
        <v>38</v>
      </c>
      <c r="E715" s="1">
        <v>2139826.2704110965</v>
      </c>
      <c r="F715" s="1">
        <v>552578.57022665662</v>
      </c>
      <c r="G715" s="1">
        <v>2844838.8565007076</v>
      </c>
      <c r="H715" s="1">
        <v>3302009</v>
      </c>
      <c r="I715" s="1">
        <v>27.714285714285715</v>
      </c>
      <c r="J715" s="2">
        <v>0.15056425223035311</v>
      </c>
      <c r="K715" s="1">
        <v>564411</v>
      </c>
      <c r="L715" s="1">
        <v>501530</v>
      </c>
      <c r="M715" s="1">
        <v>2009961.592683</v>
      </c>
      <c r="N715" s="1">
        <v>129864.67772809653</v>
      </c>
      <c r="O715" s="7">
        <v>0.53246165051848993</v>
      </c>
      <c r="P715" s="4">
        <v>2.3391780324537761</v>
      </c>
      <c r="Q715" s="1">
        <f>Scenario[[#This Row],[Electricity GHG 
kg CO2e]]+(Scenario[[#This Row],[Non-Electric GHG 
kg CO2e]]*(1-Q$3))+((Scenario[[#This Row],[Non-Electric Vehicle Miles]]*Q$3)*Scenario[[#This Row],[Typical kWh per Vehicle Mile]]*(Scenario[[#This Row],[eGRID Subregion Electricity Emissions Rate 
kg CO2 per kWh]]))</f>
        <v>1793502.6091354394</v>
      </c>
      <c r="R715" s="1">
        <f>((Scenario[[#This Row],[Electricity GHG 
kg CO2e]])*(1-R$3))+(Scenario[[#This Row],[Non-Electric GHG 
kg CO2e]]*(1-Q$3))+(((Scenario[[#This Row],[Non-Electric Vehicle Miles]]*Q$3)*Scenario[[#This Row],[Typical kWh per Vehicle Mile]]*(Scenario[[#This Row],[eGRID Subregion Electricity Emissions Rate 
kg CO2 per kWh]]))*(1-R$3))</f>
        <v>1721994.7554796422</v>
      </c>
      <c r="S7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1903747.4768405769</v>
      </c>
      <c r="T715" s="1">
        <f>Scenario[[#This Row],[Transportation Efficiency Emissions Savings 
kg CO2e]]*(1+S$3)</f>
        <v>690723.21278332081</v>
      </c>
      <c r="U715" s="1">
        <f>Scenario[[#This Row],[Land Use Efficiency Emissions Savings 
kg CO2e]]*(1+S$3)</f>
        <v>3556048.5706258845</v>
      </c>
    </row>
    <row r="716" spans="1:21" x14ac:dyDescent="0.25">
      <c r="A716" t="s">
        <v>1028</v>
      </c>
      <c r="B716" t="s">
        <v>1029</v>
      </c>
      <c r="C716" t="s">
        <v>95</v>
      </c>
      <c r="D716" t="s">
        <v>1730</v>
      </c>
      <c r="E716" s="1">
        <v>1232790.0692138667</v>
      </c>
      <c r="F716" s="1">
        <v>135896.18941348643</v>
      </c>
      <c r="G716" s="1">
        <v>684357.55868236371</v>
      </c>
      <c r="H716" s="1">
        <v>812066.31</v>
      </c>
      <c r="I716" s="1">
        <v>20.366666666666667</v>
      </c>
      <c r="J716" s="2">
        <v>0.12833474818390342</v>
      </c>
      <c r="K716" s="1">
        <v>743960</v>
      </c>
      <c r="L716" s="1">
        <v>743960</v>
      </c>
      <c r="M716" s="1">
        <v>1232790.0692138667</v>
      </c>
      <c r="N716" s="1">
        <v>0</v>
      </c>
      <c r="O716" s="7">
        <v>0.32649306637178005</v>
      </c>
      <c r="P716" s="4">
        <v>1.0539153772593934</v>
      </c>
      <c r="Q716" s="1">
        <f>Scenario[[#This Row],[Electricity GHG 
kg CO2e]]+(Scenario[[#This Row],[Non-Electric GHG 
kg CO2e]]*(1-Q$3))+((Scenario[[#This Row],[Non-Electric Vehicle Miles]]*Q$3)*Scenario[[#This Row],[Typical kWh per Vehicle Mile]]*(Scenario[[#This Row],[eGRID Subregion Electricity Emissions Rate 
kg CO2 per kWh]]))</f>
        <v>988590.97870827699</v>
      </c>
      <c r="R716" s="1">
        <f>((Scenario[[#This Row],[Electricity GHG 
kg CO2e]])*(1-R$3))+(Scenario[[#This Row],[Non-Electric GHG 
kg CO2e]]*(1-Q$3))+(((Scenario[[#This Row],[Non-Electric Vehicle Miles]]*Q$3)*Scenario[[#This Row],[Typical kWh per Vehicle Mile]]*(Scenario[[#This Row],[eGRID Subregion Electricity Emissions Rate 
kg CO2 per kWh]]))*(1-R$3))</f>
        <v>972591.37200880772</v>
      </c>
      <c r="S7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998654.24988354754</v>
      </c>
      <c r="T716" s="1">
        <f>Scenario[[#This Row],[Transportation Efficiency Emissions Savings 
kg CO2e]]*(1+S$3)</f>
        <v>169870.23676685803</v>
      </c>
      <c r="U716" s="1">
        <f>Scenario[[#This Row],[Land Use Efficiency Emissions Savings 
kg CO2e]]*(1+S$3)</f>
        <v>855446.94835295458</v>
      </c>
    </row>
    <row r="717" spans="1:21" x14ac:dyDescent="0.25">
      <c r="A717" t="s">
        <v>1028</v>
      </c>
      <c r="B717" t="s">
        <v>1029</v>
      </c>
      <c r="C717" t="s">
        <v>95</v>
      </c>
      <c r="D717" t="s">
        <v>38</v>
      </c>
      <c r="E717" s="1">
        <v>658916.01321730018</v>
      </c>
      <c r="F717" s="1">
        <v>196281.44449142762</v>
      </c>
      <c r="G717" s="1">
        <v>988450.74866735516</v>
      </c>
      <c r="H717" s="1">
        <v>1172906.68</v>
      </c>
      <c r="I717" s="1">
        <v>29.888888888888889</v>
      </c>
      <c r="J717" s="2">
        <v>7.2832377996681574E-2</v>
      </c>
      <c r="K717" s="1">
        <v>228497</v>
      </c>
      <c r="L717" s="1">
        <v>228497</v>
      </c>
      <c r="M717" s="1">
        <v>658916.01321730018</v>
      </c>
      <c r="N717" s="1">
        <v>0</v>
      </c>
      <c r="O717" s="7">
        <v>0.32649306637178005</v>
      </c>
      <c r="P717" s="4">
        <v>2.3391780324537761</v>
      </c>
      <c r="Q717" s="1">
        <f>Scenario[[#This Row],[Electricity GHG 
kg CO2e]]+(Scenario[[#This Row],[Non-Electric GHG 
kg CO2e]]*(1-Q$3))+((Scenario[[#This Row],[Non-Electric Vehicle Miles]]*Q$3)*Scenario[[#This Row],[Typical kWh per Vehicle Mile]]*(Scenario[[#This Row],[eGRID Subregion Electricity Emissions Rate 
kg CO2 per kWh]]))</f>
        <v>537814.25108549872</v>
      </c>
      <c r="R717" s="1">
        <f>((Scenario[[#This Row],[Electricity GHG 
kg CO2e]])*(1-R$3))+(Scenario[[#This Row],[Non-Electric GHG 
kg CO2e]]*(1-Q$3))+(((Scenario[[#This Row],[Non-Electric Vehicle Miles]]*Q$3)*Scenario[[#This Row],[Typical kWh per Vehicle Mile]]*(Scenario[[#This Row],[eGRID Subregion Electricity Emissions Rate 
kg CO2 per kWh]]))*(1-R$3))</f>
        <v>526907.44079236779</v>
      </c>
      <c r="S7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572153.16277116048</v>
      </c>
      <c r="T717" s="1">
        <f>Scenario[[#This Row],[Transportation Efficiency Emissions Savings 
kg CO2e]]*(1+S$3)</f>
        <v>245351.80561428453</v>
      </c>
      <c r="U717" s="1">
        <f>Scenario[[#This Row],[Land Use Efficiency Emissions Savings 
kg CO2e]]*(1+S$3)</f>
        <v>1235563.4358341941</v>
      </c>
    </row>
    <row r="718" spans="1:21" x14ac:dyDescent="0.25">
      <c r="A718" t="s">
        <v>93</v>
      </c>
      <c r="B718" t="s">
        <v>94</v>
      </c>
      <c r="C718" t="s">
        <v>95</v>
      </c>
      <c r="D718" t="s">
        <v>1730</v>
      </c>
      <c r="E718" s="1">
        <v>31164548.306804996</v>
      </c>
      <c r="F718" s="1">
        <v>3378900.3067190861</v>
      </c>
      <c r="G718" s="1">
        <v>19098599.849010922</v>
      </c>
      <c r="H718" s="1">
        <v>20191082</v>
      </c>
      <c r="I718" s="1">
        <v>7.4871355060034306</v>
      </c>
      <c r="J718" s="2">
        <v>0.14977508739018344</v>
      </c>
      <c r="K718" s="1">
        <v>20128674</v>
      </c>
      <c r="L718" s="1">
        <v>20128674</v>
      </c>
      <c r="M718" s="1">
        <v>31164548.306804996</v>
      </c>
      <c r="N718" s="1">
        <v>0</v>
      </c>
      <c r="O718" s="7">
        <v>0.32649306637178005</v>
      </c>
      <c r="P718" s="4">
        <v>1.0539153772593934</v>
      </c>
      <c r="Q718" s="1">
        <f>Scenario[[#This Row],[Electricity GHG 
kg CO2e]]+(Scenario[[#This Row],[Non-Electric GHG 
kg CO2e]]*(1-Q$3))+((Scenario[[#This Row],[Non-Electric Vehicle Miles]]*Q$3)*Scenario[[#This Row],[Typical kWh per Vehicle Mile]]*(Scenario[[#This Row],[eGRID Subregion Electricity Emissions Rate 
kg CO2 per kWh]]))</f>
        <v>25104960.600402322</v>
      </c>
      <c r="R718" s="1">
        <f>((Scenario[[#This Row],[Electricity GHG 
kg CO2e]])*(1-R$3))+(Scenario[[#This Row],[Non-Electric GHG 
kg CO2e]]*(1-Q$3))+(((Scenario[[#This Row],[Non-Electric Vehicle Miles]]*Q$3)*Scenario[[#This Row],[Typical kWh per Vehicle Mile]]*(Scenario[[#This Row],[eGRID Subregion Electricity Emissions Rate 
kg CO2 per kWh]]))*(1-R$3))</f>
        <v>24672073.257827677</v>
      </c>
      <c r="S7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26324812.668788448</v>
      </c>
      <c r="T718" s="1">
        <f>Scenario[[#This Row],[Transportation Efficiency Emissions Savings 
kg CO2e]]*(1+S$3)</f>
        <v>4223625.3833988579</v>
      </c>
      <c r="U718" s="1">
        <f>Scenario[[#This Row],[Land Use Efficiency Emissions Savings 
kg CO2e]]*(1+S$3)</f>
        <v>23873249.811263651</v>
      </c>
    </row>
    <row r="719" spans="1:21" x14ac:dyDescent="0.25">
      <c r="A719" t="s">
        <v>93</v>
      </c>
      <c r="B719" t="s">
        <v>94</v>
      </c>
      <c r="C719" t="s">
        <v>95</v>
      </c>
      <c r="D719" t="s">
        <v>1728</v>
      </c>
      <c r="E719" s="1">
        <v>17981247.861958247</v>
      </c>
      <c r="F719" s="1">
        <v>6156749.554741486</v>
      </c>
      <c r="G719" s="1">
        <v>34799871.390925765</v>
      </c>
      <c r="H719" s="1">
        <v>36790501</v>
      </c>
      <c r="I719" s="1">
        <v>76</v>
      </c>
      <c r="J719" s="2">
        <v>0.10448178733159534</v>
      </c>
      <c r="K719" s="1">
        <v>4911634</v>
      </c>
      <c r="L719" s="1">
        <v>0</v>
      </c>
      <c r="M719" s="1">
        <v>0</v>
      </c>
      <c r="N719" s="1">
        <v>17981247.861958247</v>
      </c>
      <c r="O719" s="7">
        <v>0.32649306637178005</v>
      </c>
      <c r="P719" s="4">
        <v>5.4623394781288033</v>
      </c>
      <c r="Q719" s="1">
        <f>Scenario[[#This Row],[Electricity GHG 
kg CO2e]]+(Scenario[[#This Row],[Non-Electric GHG 
kg CO2e]]*(1-Q$3))+((Scenario[[#This Row],[Non-Electric Vehicle Miles]]*Q$3)*Scenario[[#This Row],[Typical kWh per Vehicle Mile]]*(Scenario[[#This Row],[eGRID Subregion Electricity Emissions Rate 
kg CO2 per kWh]]))</f>
        <v>17981247.861958247</v>
      </c>
      <c r="R719" s="1">
        <f>((Scenario[[#This Row],[Electricity GHG 
kg CO2e]])*(1-R$3))+(Scenario[[#This Row],[Non-Electric GHG 
kg CO2e]]*(1-Q$3))+(((Scenario[[#This Row],[Non-Electric Vehicle Miles]]*Q$3)*Scenario[[#This Row],[Typical kWh per Vehicle Mile]]*(Scenario[[#This Row],[eGRID Subregion Electricity Emissions Rate 
kg CO2 per kWh]]))*(1-R$3))</f>
        <v>13485935.896468684</v>
      </c>
      <c r="S7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14150515.805491788</v>
      </c>
      <c r="T719" s="1">
        <f>Scenario[[#This Row],[Transportation Efficiency Emissions Savings 
kg CO2e]]*(1+S$3)</f>
        <v>7695936.9434268577</v>
      </c>
      <c r="U719" s="1">
        <f>Scenario[[#This Row],[Land Use Efficiency Emissions Savings 
kg CO2e]]*(1+S$3)</f>
        <v>43499839.238657206</v>
      </c>
    </row>
    <row r="720" spans="1:21" x14ac:dyDescent="0.25">
      <c r="A720" t="s">
        <v>93</v>
      </c>
      <c r="B720" t="s">
        <v>94</v>
      </c>
      <c r="C720" t="s">
        <v>95</v>
      </c>
      <c r="D720" t="s">
        <v>1729</v>
      </c>
      <c r="E720" s="1">
        <v>10407367.894420752</v>
      </c>
      <c r="F720" s="1">
        <v>7493452.5502899839</v>
      </c>
      <c r="G720" s="1">
        <v>42355334.207685739</v>
      </c>
      <c r="H720" s="1">
        <v>44778153</v>
      </c>
      <c r="I720" s="1">
        <v>84</v>
      </c>
      <c r="J720" s="2">
        <v>0.17835145933677096</v>
      </c>
      <c r="K720" s="1">
        <v>2115474</v>
      </c>
      <c r="L720" s="1">
        <v>0</v>
      </c>
      <c r="M720" s="1">
        <v>0</v>
      </c>
      <c r="N720" s="1">
        <v>10407367.894420752</v>
      </c>
      <c r="O720" s="7">
        <v>0.32649306637178005</v>
      </c>
      <c r="P720" s="4">
        <v>7.7405845368707231</v>
      </c>
      <c r="Q720" s="1">
        <f>Scenario[[#This Row],[Electricity GHG 
kg CO2e]]+(Scenario[[#This Row],[Non-Electric GHG 
kg CO2e]]*(1-Q$3))+((Scenario[[#This Row],[Non-Electric Vehicle Miles]]*Q$3)*Scenario[[#This Row],[Typical kWh per Vehicle Mile]]*(Scenario[[#This Row],[eGRID Subregion Electricity Emissions Rate 
kg CO2 per kWh]]))</f>
        <v>10407367.894420752</v>
      </c>
      <c r="R720" s="1">
        <f>((Scenario[[#This Row],[Electricity GHG 
kg CO2e]])*(1-R$3))+(Scenario[[#This Row],[Non-Electric GHG 
kg CO2e]]*(1-Q$3))+(((Scenario[[#This Row],[Non-Electric Vehicle Miles]]*Q$3)*Scenario[[#This Row],[Typical kWh per Vehicle Mile]]*(Scenario[[#This Row],[eGRID Subregion Electricity Emissions Rate 
kg CO2 per kWh]]))*(1-R$3))</f>
        <v>7805525.9208155647</v>
      </c>
      <c r="S7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8788973.8550771996</v>
      </c>
      <c r="T720" s="1">
        <f>Scenario[[#This Row],[Transportation Efficiency Emissions Savings 
kg CO2e]]*(1+S$3)</f>
        <v>9366815.6878624801</v>
      </c>
      <c r="U720" s="1">
        <f>Scenario[[#This Row],[Land Use Efficiency Emissions Savings 
kg CO2e]]*(1+S$3)</f>
        <v>52944167.759607174</v>
      </c>
    </row>
    <row r="721" spans="1:21" x14ac:dyDescent="0.25">
      <c r="A721" t="s">
        <v>93</v>
      </c>
      <c r="B721" t="s">
        <v>94</v>
      </c>
      <c r="C721" t="s">
        <v>95</v>
      </c>
      <c r="D721" t="s">
        <v>1726</v>
      </c>
      <c r="E721" s="1">
        <v>57688031.24965404</v>
      </c>
      <c r="F721" s="1">
        <v>46102455.821783833</v>
      </c>
      <c r="G721" s="1">
        <v>260585479.25964463</v>
      </c>
      <c r="H721" s="1">
        <v>275491545</v>
      </c>
      <c r="I721" s="1">
        <v>101.33632286995515</v>
      </c>
      <c r="J721" s="2">
        <v>0.417684486498482</v>
      </c>
      <c r="K721" s="1">
        <v>8240498</v>
      </c>
      <c r="L721" s="1">
        <v>8088972</v>
      </c>
      <c r="M721" s="1">
        <v>48518258.947913401</v>
      </c>
      <c r="N721" s="1">
        <v>9169772.301740637</v>
      </c>
      <c r="O721" s="7">
        <v>0.32649306637178005</v>
      </c>
      <c r="P721" s="4">
        <v>2.3391780324537761</v>
      </c>
      <c r="Q721" s="1">
        <f>Scenario[[#This Row],[Electricity GHG 
kg CO2e]]+(Scenario[[#This Row],[Non-Electric GHG 
kg CO2e]]*(1-Q$3))+((Scenario[[#This Row],[Non-Electric Vehicle Miles]]*Q$3)*Scenario[[#This Row],[Typical kWh per Vehicle Mile]]*(Scenario[[#This Row],[eGRID Subregion Electricity Emissions Rate 
kg CO2 per kWh]]))</f>
        <v>47102904.874149978</v>
      </c>
      <c r="R721" s="1">
        <f>((Scenario[[#This Row],[Electricity GHG 
kg CO2e]])*(1-R$3))+(Scenario[[#This Row],[Non-Electric GHG 
kg CO2e]]*(1-Q$3))+(((Scenario[[#This Row],[Non-Electric Vehicle Miles]]*Q$3)*Scenario[[#This Row],[Typical kWh per Vehicle Mile]]*(Scenario[[#This Row],[eGRID Subregion Electricity Emissions Rate 
kg CO2 per kWh]]))*(1-R$3))</f>
        <v>44424352.20834624</v>
      </c>
      <c r="S7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51752273.282403395</v>
      </c>
      <c r="T721" s="1">
        <f>Scenario[[#This Row],[Transportation Efficiency Emissions Savings 
kg CO2e]]*(1+S$3)</f>
        <v>57628069.777229793</v>
      </c>
      <c r="U721" s="1">
        <f>Scenario[[#This Row],[Land Use Efficiency Emissions Savings 
kg CO2e]]*(1+S$3)</f>
        <v>325731849.07455575</v>
      </c>
    </row>
    <row r="722" spans="1:21" x14ac:dyDescent="0.25">
      <c r="A722" t="s">
        <v>93</v>
      </c>
      <c r="B722" t="s">
        <v>94</v>
      </c>
      <c r="C722" t="s">
        <v>95</v>
      </c>
      <c r="D722" t="s">
        <v>38</v>
      </c>
      <c r="E722" s="1">
        <v>104805823.80873421</v>
      </c>
      <c r="F722" s="1">
        <v>58406328.84468843</v>
      </c>
      <c r="G722" s="1">
        <v>330130812.39368665</v>
      </c>
      <c r="H722" s="1">
        <v>349015025</v>
      </c>
      <c r="I722" s="1">
        <v>40.909454061251665</v>
      </c>
      <c r="J722" s="2">
        <v>0.31214157523246255</v>
      </c>
      <c r="K722" s="1">
        <v>26263724</v>
      </c>
      <c r="L722" s="1">
        <v>26263724</v>
      </c>
      <c r="M722" s="1">
        <v>104805823.80873421</v>
      </c>
      <c r="N722" s="1">
        <v>0</v>
      </c>
      <c r="O722" s="7">
        <v>0.32649306637178005</v>
      </c>
      <c r="P722" s="4">
        <v>2.3391780324537761</v>
      </c>
      <c r="Q722" s="1">
        <f>Scenario[[#This Row],[Electricity GHG 
kg CO2e]]+(Scenario[[#This Row],[Non-Electric GHG 
kg CO2e]]*(1-Q$3))+((Scenario[[#This Row],[Non-Electric Vehicle Miles]]*Q$3)*Scenario[[#This Row],[Typical kWh per Vehicle Mile]]*(Scenario[[#This Row],[eGRID Subregion Electricity Emissions Rate 
kg CO2 per kWh]]))</f>
        <v>83618936.192400143</v>
      </c>
      <c r="R722" s="1">
        <f>((Scenario[[#This Row],[Electricity GHG 
kg CO2e]])*(1-R$3))+(Scenario[[#This Row],[Non-Electric GHG 
kg CO2e]]*(1-Q$3))+(((Scenario[[#This Row],[Non-Electric Vehicle Miles]]*Q$3)*Scenario[[#This Row],[Typical kWh per Vehicle Mile]]*(Scenario[[#This Row],[eGRID Subregion Electricity Emissions Rate 
kg CO2 per kWh]]))*(1-R$3))</f>
        <v>82365294.108437762</v>
      </c>
      <c r="S7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95742899.828996509</v>
      </c>
      <c r="T722" s="1">
        <f>Scenario[[#This Row],[Transportation Efficiency Emissions Savings 
kg CO2e]]*(1+S$3)</f>
        <v>73007911.055860534</v>
      </c>
      <c r="U722" s="1">
        <f>Scenario[[#This Row],[Land Use Efficiency Emissions Savings 
kg CO2e]]*(1+S$3)</f>
        <v>412663515.49210835</v>
      </c>
    </row>
    <row r="723" spans="1:21" x14ac:dyDescent="0.25">
      <c r="A723" t="s">
        <v>152</v>
      </c>
      <c r="B723" t="s">
        <v>153</v>
      </c>
      <c r="C723" t="s">
        <v>95</v>
      </c>
      <c r="D723" t="s">
        <v>38</v>
      </c>
      <c r="E723" s="1">
        <v>45143629.564893827</v>
      </c>
      <c r="F723" s="1">
        <v>13598298.51797105</v>
      </c>
      <c r="G723" s="1">
        <v>69245103.817240492</v>
      </c>
      <c r="H723" s="1">
        <v>81258497</v>
      </c>
      <c r="I723" s="1">
        <v>31.986486486486488</v>
      </c>
      <c r="J723" s="2">
        <v>0.19109353061331419</v>
      </c>
      <c r="K723" s="1">
        <v>15279469</v>
      </c>
      <c r="L723" s="1">
        <v>15279469</v>
      </c>
      <c r="M723" s="1">
        <v>45143629.564893827</v>
      </c>
      <c r="N723" s="1">
        <v>0</v>
      </c>
      <c r="O723" s="7">
        <v>0.32649306637178005</v>
      </c>
      <c r="P723" s="4">
        <v>2.3391780324537761</v>
      </c>
      <c r="Q723" s="1">
        <f>Scenario[[#This Row],[Electricity GHG 
kg CO2e]]+(Scenario[[#This Row],[Non-Electric GHG 
kg CO2e]]*(1-Q$3))+((Scenario[[#This Row],[Non-Electric Vehicle Miles]]*Q$3)*Scenario[[#This Row],[Typical kWh per Vehicle Mile]]*(Scenario[[#This Row],[eGRID Subregion Electricity Emissions Rate 
kg CO2 per kWh]]))</f>
        <v>36775051.849994779</v>
      </c>
      <c r="R723" s="1">
        <f>((Scenario[[#This Row],[Electricity GHG 
kg CO2e]])*(1-R$3))+(Scenario[[#This Row],[Non-Electric GHG 
kg CO2e]]*(1-Q$3))+(((Scenario[[#This Row],[Non-Electric Vehicle Miles]]*Q$3)*Scenario[[#This Row],[Typical kWh per Vehicle Mile]]*(Scenario[[#This Row],[eGRID Subregion Electricity Emissions Rate 
kg CO2 per kWh]]))*(1-R$3))</f>
        <v>36045719.430913672</v>
      </c>
      <c r="S7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39042242.928037465</v>
      </c>
      <c r="T723" s="1">
        <f>Scenario[[#This Row],[Transportation Efficiency Emissions Savings 
kg CO2e]]*(1+S$3)</f>
        <v>16997873.147463813</v>
      </c>
      <c r="U723" s="1">
        <f>Scenario[[#This Row],[Land Use Efficiency Emissions Savings 
kg CO2e]]*(1+S$3)</f>
        <v>86556379.771550611</v>
      </c>
    </row>
    <row r="724" spans="1:21" x14ac:dyDescent="0.25">
      <c r="A724" t="s">
        <v>301</v>
      </c>
      <c r="B724" t="s">
        <v>302</v>
      </c>
      <c r="C724" t="s">
        <v>95</v>
      </c>
      <c r="D724" t="s">
        <v>1730</v>
      </c>
      <c r="E724" s="1">
        <v>749345.62432866672</v>
      </c>
      <c r="F724" s="1">
        <v>52712.371115794827</v>
      </c>
      <c r="G724" s="1">
        <v>263917.70185762551</v>
      </c>
      <c r="H724" s="1">
        <v>314990</v>
      </c>
      <c r="I724" s="1">
        <v>17.529411764705884</v>
      </c>
      <c r="J724" s="2">
        <v>6.4296830777640285E-2</v>
      </c>
      <c r="K724" s="1">
        <v>364412</v>
      </c>
      <c r="L724" s="1">
        <v>364412</v>
      </c>
      <c r="M724" s="1">
        <v>749345.62432866672</v>
      </c>
      <c r="N724" s="1">
        <v>0</v>
      </c>
      <c r="O724" s="7">
        <v>0.32649306637178005</v>
      </c>
      <c r="P724" s="4">
        <v>1.0539153772593934</v>
      </c>
      <c r="Q724" s="1">
        <f>Scenario[[#This Row],[Electricity GHG 
kg CO2e]]+(Scenario[[#This Row],[Non-Electric GHG 
kg CO2e]]*(1-Q$3))+((Scenario[[#This Row],[Non-Electric Vehicle Miles]]*Q$3)*Scenario[[#This Row],[Typical kWh per Vehicle Mile]]*(Scenario[[#This Row],[eGRID Subregion Electricity Emissions Rate 
kg CO2 per kWh]]))</f>
        <v>593357.40189383039</v>
      </c>
      <c r="R724" s="1">
        <f>((Scenario[[#This Row],[Electricity GHG 
kg CO2e]])*(1-R$3))+(Scenario[[#This Row],[Non-Electric GHG 
kg CO2e]]*(1-Q$3))+(((Scenario[[#This Row],[Non-Electric Vehicle Miles]]*Q$3)*Scenario[[#This Row],[Typical kWh per Vehicle Mile]]*(Scenario[[#This Row],[eGRID Subregion Electricity Emissions Rate 
kg CO2 per kWh]]))*(1-R$3))</f>
        <v>585520.3559819978</v>
      </c>
      <c r="S7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599956.41857778549</v>
      </c>
      <c r="T724" s="1">
        <f>Scenario[[#This Row],[Transportation Efficiency Emissions Savings 
kg CO2e]]*(1+S$3)</f>
        <v>65890.463894743531</v>
      </c>
      <c r="U724" s="1">
        <f>Scenario[[#This Row],[Land Use Efficiency Emissions Savings 
kg CO2e]]*(1+S$3)</f>
        <v>329897.12732203188</v>
      </c>
    </row>
    <row r="725" spans="1:21" x14ac:dyDescent="0.25">
      <c r="A725" t="s">
        <v>301</v>
      </c>
      <c r="B725" t="s">
        <v>302</v>
      </c>
      <c r="C725" t="s">
        <v>95</v>
      </c>
      <c r="D725" t="s">
        <v>38</v>
      </c>
      <c r="E725" s="1">
        <v>11558785.649845202</v>
      </c>
      <c r="F725" s="1">
        <v>3699666.7740889001</v>
      </c>
      <c r="G725" s="1">
        <v>18523309.272346221</v>
      </c>
      <c r="H725" s="1">
        <v>22107866</v>
      </c>
      <c r="I725" s="1">
        <v>29.477876106194689</v>
      </c>
      <c r="J725" s="2">
        <v>0.24763098664251904</v>
      </c>
      <c r="K725" s="1">
        <v>3926484</v>
      </c>
      <c r="L725" s="1">
        <v>3926484</v>
      </c>
      <c r="M725" s="1">
        <v>11558785.649845202</v>
      </c>
      <c r="N725" s="1">
        <v>0</v>
      </c>
      <c r="O725" s="7">
        <v>0.32649306637178005</v>
      </c>
      <c r="P725" s="4">
        <v>2.3391780324537761</v>
      </c>
      <c r="Q725" s="1">
        <f>Scenario[[#This Row],[Electricity GHG 
kg CO2e]]+(Scenario[[#This Row],[Non-Electric GHG 
kg CO2e]]*(1-Q$3))+((Scenario[[#This Row],[Non-Electric Vehicle Miles]]*Q$3)*Scenario[[#This Row],[Typical kWh per Vehicle Mile]]*(Scenario[[#This Row],[eGRID Subregion Electricity Emissions Rate 
kg CO2 per kWh]]))</f>
        <v>9418778.1367044859</v>
      </c>
      <c r="R725" s="1">
        <f>((Scenario[[#This Row],[Electricity GHG 
kg CO2e]])*(1-R$3))+(Scenario[[#This Row],[Non-Electric GHG 
kg CO2e]]*(1-Q$3))+(((Scenario[[#This Row],[Non-Electric Vehicle Miles]]*Q$3)*Scenario[[#This Row],[Typical kWh per Vehicle Mile]]*(Scenario[[#This Row],[eGRID Subregion Electricity Emissions Rate 
kg CO2 per kWh]]))*(1-R$3))</f>
        <v>9231355.911874339</v>
      </c>
      <c r="S7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10112977.674273578</v>
      </c>
      <c r="T725" s="1">
        <f>Scenario[[#This Row],[Transportation Efficiency Emissions Savings 
kg CO2e]]*(1+S$3)</f>
        <v>4624583.4676111247</v>
      </c>
      <c r="U725" s="1">
        <f>Scenario[[#This Row],[Land Use Efficiency Emissions Savings 
kg CO2e]]*(1+S$3)</f>
        <v>23154136.590432778</v>
      </c>
    </row>
    <row r="726" spans="1:21" x14ac:dyDescent="0.25">
      <c r="A726" t="s">
        <v>1396</v>
      </c>
      <c r="B726" t="s">
        <v>1397</v>
      </c>
      <c r="C726" t="s">
        <v>95</v>
      </c>
      <c r="D726" t="s">
        <v>1730</v>
      </c>
      <c r="E726" s="1">
        <v>2727980.1441288339</v>
      </c>
      <c r="F726" s="1">
        <v>324064.1040401046</v>
      </c>
      <c r="G726" s="1">
        <v>1683548.4774803056</v>
      </c>
      <c r="H726" s="1">
        <v>1936489.48</v>
      </c>
      <c r="I726" s="1">
        <v>13.404761904761905</v>
      </c>
      <c r="J726" s="2">
        <v>0.13257615742733286</v>
      </c>
      <c r="K726" s="1">
        <v>1223033</v>
      </c>
      <c r="L726" s="1">
        <v>1223033</v>
      </c>
      <c r="M726" s="1">
        <v>2727980.1441288339</v>
      </c>
      <c r="N726" s="1">
        <v>0</v>
      </c>
      <c r="O726" s="7">
        <v>0.32649306637178005</v>
      </c>
      <c r="P726" s="4">
        <v>1.0539153772593934</v>
      </c>
      <c r="Q726" s="1">
        <f>Scenario[[#This Row],[Electricity GHG 
kg CO2e]]+(Scenario[[#This Row],[Non-Electric GHG 
kg CO2e]]*(1-Q$3))+((Scenario[[#This Row],[Non-Electric Vehicle Miles]]*Q$3)*Scenario[[#This Row],[Typical kWh per Vehicle Mile]]*(Scenario[[#This Row],[eGRID Subregion Electricity Emissions Rate 
kg CO2 per kWh]]))</f>
        <v>2151195.3182179863</v>
      </c>
      <c r="R726" s="1">
        <f>((Scenario[[#This Row],[Electricity GHG 
kg CO2e]])*(1-R$3))+(Scenario[[#This Row],[Non-Electric GHG 
kg CO2e]]*(1-Q$3))+(((Scenario[[#This Row],[Non-Electric Vehicle Miles]]*Q$3)*Scenario[[#This Row],[Typical kWh per Vehicle Mile]]*(Scenario[[#This Row],[eGRID Subregion Electricity Emissions Rate 
kg CO2 per kWh]]))*(1-R$3))</f>
        <v>2124892.7656876463</v>
      </c>
      <c r="S7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2250387.3211385747</v>
      </c>
      <c r="T726" s="1">
        <f>Scenario[[#This Row],[Transportation Efficiency Emissions Savings 
kg CO2e]]*(1+S$3)</f>
        <v>405080.13005013077</v>
      </c>
      <c r="U726" s="1">
        <f>Scenario[[#This Row],[Land Use Efficiency Emissions Savings 
kg CO2e]]*(1+S$3)</f>
        <v>2104435.5968503822</v>
      </c>
    </row>
    <row r="727" spans="1:21" x14ac:dyDescent="0.25">
      <c r="A727" t="s">
        <v>1390</v>
      </c>
      <c r="B727" t="s">
        <v>1391</v>
      </c>
      <c r="C727" t="s">
        <v>95</v>
      </c>
      <c r="D727" t="s">
        <v>1730</v>
      </c>
      <c r="E727" s="1">
        <v>1275760.7961675001</v>
      </c>
      <c r="F727" s="1">
        <v>420163.22974740982</v>
      </c>
      <c r="G727" s="1">
        <v>2187511.0281770215</v>
      </c>
      <c r="H727" s="1">
        <v>2510742.98</v>
      </c>
      <c r="I727" s="1">
        <v>12.458333333333334</v>
      </c>
      <c r="J727" s="2">
        <v>0.28913302090328946</v>
      </c>
      <c r="K727" s="1">
        <v>950859</v>
      </c>
      <c r="L727" s="1">
        <v>950859</v>
      </c>
      <c r="M727" s="1">
        <v>1275760.7961675001</v>
      </c>
      <c r="N727" s="1">
        <v>0</v>
      </c>
      <c r="O727" s="7">
        <v>0.32649306637178005</v>
      </c>
      <c r="P727" s="4">
        <v>1.0539153772593934</v>
      </c>
      <c r="Q727" s="1">
        <f>Scenario[[#This Row],[Electricity GHG 
kg CO2e]]+(Scenario[[#This Row],[Non-Electric GHG 
kg CO2e]]*(1-Q$3))+((Scenario[[#This Row],[Non-Electric Vehicle Miles]]*Q$3)*Scenario[[#This Row],[Typical kWh per Vehicle Mile]]*(Scenario[[#This Row],[eGRID Subregion Electricity Emissions Rate 
kg CO2 per kWh]]))</f>
        <v>1038617.3067694263</v>
      </c>
      <c r="R727" s="1">
        <f>((Scenario[[#This Row],[Electricity GHG 
kg CO2e]])*(1-R$3))+(Scenario[[#This Row],[Non-Electric GHG 
kg CO2e]]*(1-Q$3))+(((Scenario[[#This Row],[Non-Electric Vehicle Miles]]*Q$3)*Scenario[[#This Row],[Typical kWh per Vehicle Mile]]*(Scenario[[#This Row],[eGRID Subregion Electricity Emissions Rate 
kg CO2 per kWh]]))*(1-R$3))</f>
        <v>1018168.129358476</v>
      </c>
      <c r="S7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1126066.7001106243</v>
      </c>
      <c r="T727" s="1">
        <f>Scenario[[#This Row],[Transportation Efficiency Emissions Savings 
kg CO2e]]*(1+S$3)</f>
        <v>525204.0371842623</v>
      </c>
      <c r="U727" s="1">
        <f>Scenario[[#This Row],[Land Use Efficiency Emissions Savings 
kg CO2e]]*(1+S$3)</f>
        <v>2734388.7852212768</v>
      </c>
    </row>
    <row r="728" spans="1:21" x14ac:dyDescent="0.25">
      <c r="A728" t="s">
        <v>1279</v>
      </c>
      <c r="B728" t="s">
        <v>1082</v>
      </c>
      <c r="C728" t="s">
        <v>95</v>
      </c>
      <c r="D728" t="s">
        <v>1730</v>
      </c>
      <c r="E728" s="1">
        <v>854665.20763606671</v>
      </c>
      <c r="F728" s="1">
        <v>119071.99000727833</v>
      </c>
      <c r="G728" s="1">
        <v>658783.54363502935</v>
      </c>
      <c r="H728" s="1">
        <v>711531</v>
      </c>
      <c r="I728" s="1">
        <v>18.600000000000001</v>
      </c>
      <c r="J728" s="2">
        <v>7.8933222540988349E-2</v>
      </c>
      <c r="K728" s="1">
        <v>1766860</v>
      </c>
      <c r="L728" s="1">
        <v>1766860</v>
      </c>
      <c r="M728" s="1">
        <v>854665.20763606671</v>
      </c>
      <c r="N728" s="1">
        <v>0</v>
      </c>
      <c r="O728" s="7">
        <v>0.32649306637178005</v>
      </c>
      <c r="P728" s="4">
        <v>1.0539153772593934</v>
      </c>
      <c r="Q728" s="1">
        <f>Scenario[[#This Row],[Electricity GHG 
kg CO2e]]+(Scenario[[#This Row],[Non-Electric GHG 
kg CO2e]]*(1-Q$3))+((Scenario[[#This Row],[Non-Electric Vehicle Miles]]*Q$3)*Scenario[[#This Row],[Typical kWh per Vehicle Mile]]*(Scenario[[#This Row],[eGRID Subregion Electricity Emissions Rate 
kg CO2 per kWh]]))</f>
        <v>792991.29829129647</v>
      </c>
      <c r="R728" s="1">
        <f>((Scenario[[#This Row],[Electricity GHG 
kg CO2e]])*(1-R$3))+(Scenario[[#This Row],[Non-Electric GHG 
kg CO2e]]*(1-Q$3))+(((Scenario[[#This Row],[Non-Electric Vehicle Miles]]*Q$3)*Scenario[[#This Row],[Typical kWh per Vehicle Mile]]*(Scenario[[#This Row],[eGRID Subregion Electricity Emissions Rate 
kg CO2 per kWh]]))*(1-R$3))</f>
        <v>754993.20015023486</v>
      </c>
      <c r="S7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763166.39377603435</v>
      </c>
      <c r="T728" s="1">
        <f>Scenario[[#This Row],[Transportation Efficiency Emissions Savings 
kg CO2e]]*(1+S$3)</f>
        <v>148839.9875090979</v>
      </c>
      <c r="U728" s="1">
        <f>Scenario[[#This Row],[Land Use Efficiency Emissions Savings 
kg CO2e]]*(1+S$3)</f>
        <v>823479.42954378668</v>
      </c>
    </row>
    <row r="729" spans="1:21" x14ac:dyDescent="0.25">
      <c r="A729" t="s">
        <v>2023</v>
      </c>
      <c r="B729" t="s">
        <v>1082</v>
      </c>
      <c r="C729" t="s">
        <v>95</v>
      </c>
      <c r="D729" t="s">
        <v>38</v>
      </c>
      <c r="E729" s="1">
        <v>1802630.7534780004</v>
      </c>
      <c r="F729" s="1">
        <v>1204603.4406451182</v>
      </c>
      <c r="G729" s="1">
        <v>6664648.1952189766</v>
      </c>
      <c r="H729" s="1">
        <v>7198273</v>
      </c>
      <c r="I729" s="1">
        <v>35</v>
      </c>
      <c r="J729" s="2" t="s">
        <v>552</v>
      </c>
      <c r="K729" s="96">
        <v>1324822</v>
      </c>
      <c r="L729" s="96">
        <v>1324822</v>
      </c>
      <c r="M729" s="1">
        <v>1802630.7534780004</v>
      </c>
      <c r="N729" s="1">
        <v>0</v>
      </c>
      <c r="O729" s="7">
        <v>0.32649306637178005</v>
      </c>
      <c r="P729" s="4">
        <v>2.3391780324537761</v>
      </c>
      <c r="Q729" s="1">
        <f>Scenario[[#This Row],[Electricity GHG 
kg CO2e]]+(Scenario[[#This Row],[Non-Electric GHG 
kg CO2e]]*(1-Q$3))+((Scenario[[#This Row],[Non-Electric Vehicle Miles]]*Q$3)*Scenario[[#This Row],[Typical kWh per Vehicle Mile]]*(Scenario[[#This Row],[eGRID Subregion Electricity Emissions Rate 
kg CO2 per kWh]]))</f>
        <v>1604923.1209283366</v>
      </c>
      <c r="R729" s="1">
        <f>((Scenario[[#This Row],[Electricity GHG 
kg CO2e]])*(1-R$3))+(Scenario[[#This Row],[Non-Electric GHG 
kg CO2e]]*(1-Q$3))+(((Scenario[[#This Row],[Non-Electric Vehicle Miles]]*Q$3)*Scenario[[#This Row],[Typical kWh per Vehicle Mile]]*(Scenario[[#This Row],[eGRID Subregion Electricity Emissions Rate 
kg CO2 per kWh]]))*(1-R$3))</f>
        <v>1541685.6069733775</v>
      </c>
      <c r="S7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1661350.9968377741</v>
      </c>
      <c r="T729" s="1">
        <f>Scenario[[#This Row],[Transportation Efficiency Emissions Savings 
kg CO2e]]*(1+S$3)</f>
        <v>1505754.3008063978</v>
      </c>
      <c r="U729" s="1">
        <f>Scenario[[#This Row],[Land Use Efficiency Emissions Savings 
kg CO2e]]*(1+S$3)</f>
        <v>8330810.2440237207</v>
      </c>
    </row>
    <row r="730" spans="1:21" x14ac:dyDescent="0.25">
      <c r="A730" t="s">
        <v>1382</v>
      </c>
      <c r="B730" t="s">
        <v>1383</v>
      </c>
      <c r="C730" t="s">
        <v>95</v>
      </c>
      <c r="D730" t="s">
        <v>1730</v>
      </c>
      <c r="E730" s="1">
        <v>1629369.024787467</v>
      </c>
      <c r="F730" s="1">
        <v>364625.00429298461</v>
      </c>
      <c r="G730" s="1">
        <v>1842614.8693381529</v>
      </c>
      <c r="H730" s="1">
        <v>2178866.7000000002</v>
      </c>
      <c r="I730" s="1">
        <v>17.899999999999999</v>
      </c>
      <c r="J730" s="2">
        <v>0.23481465831002962</v>
      </c>
      <c r="K730" s="1">
        <v>578886</v>
      </c>
      <c r="L730" s="1">
        <v>578886</v>
      </c>
      <c r="M730" s="1">
        <v>1629369.024787467</v>
      </c>
      <c r="N730" s="1">
        <v>0</v>
      </c>
      <c r="O730" s="7">
        <v>0.53246165051848993</v>
      </c>
      <c r="P730" s="4">
        <v>1.0539153772593934</v>
      </c>
      <c r="Q730" s="1">
        <f>Scenario[[#This Row],[Electricity GHG 
kg CO2e]]+(Scenario[[#This Row],[Non-Electric GHG 
kg CO2e]]*(1-Q$3))+((Scenario[[#This Row],[Non-Electric Vehicle Miles]]*Q$3)*Scenario[[#This Row],[Typical kWh per Vehicle Mile]]*(Scenario[[#This Row],[eGRID Subregion Electricity Emissions Rate 
kg CO2 per kWh]]))</f>
        <v>1303240.0634648644</v>
      </c>
      <c r="R730" s="1">
        <f>((Scenario[[#This Row],[Electricity GHG 
kg CO2e]])*(1-R$3))+(Scenario[[#This Row],[Non-Electric GHG 
kg CO2e]]*(1-Q$3))+(((Scenario[[#This Row],[Non-Electric Vehicle Miles]]*Q$3)*Scenario[[#This Row],[Typical kWh per Vehicle Mile]]*(Scenario[[#This Row],[eGRID Subregion Electricity Emissions Rate 
kg CO2 per kWh]]))*(1-R$3))</f>
        <v>1282936.7397462984</v>
      </c>
      <c r="S7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1417820.551570412</v>
      </c>
      <c r="T730" s="1">
        <f>Scenario[[#This Row],[Transportation Efficiency Emissions Savings 
kg CO2e]]*(1+S$3)</f>
        <v>455781.25536623073</v>
      </c>
      <c r="U730" s="1">
        <f>Scenario[[#This Row],[Land Use Efficiency Emissions Savings 
kg CO2e]]*(1+S$3)</f>
        <v>2303268.5866726912</v>
      </c>
    </row>
    <row r="731" spans="1:21" x14ac:dyDescent="0.25">
      <c r="A731" t="s">
        <v>887</v>
      </c>
      <c r="B731" t="s">
        <v>888</v>
      </c>
      <c r="C731" t="s">
        <v>600</v>
      </c>
      <c r="D731" t="s">
        <v>38</v>
      </c>
      <c r="E731" s="1">
        <v>1348983.8838880335</v>
      </c>
      <c r="F731" s="1">
        <v>247612.24241692963</v>
      </c>
      <c r="G731" s="1">
        <v>1243611.4633635106</v>
      </c>
      <c r="H731" s="1">
        <v>1479640.9</v>
      </c>
      <c r="I731" s="1">
        <v>31.291666666666668</v>
      </c>
      <c r="J731" s="2">
        <v>8.3687971806315209E-2</v>
      </c>
      <c r="K731" s="1">
        <v>467947</v>
      </c>
      <c r="L731" s="1">
        <v>467947</v>
      </c>
      <c r="M731" s="1">
        <v>1348983.8838880335</v>
      </c>
      <c r="N731" s="1">
        <v>0</v>
      </c>
      <c r="O731" s="7">
        <v>0.23928040779951004</v>
      </c>
      <c r="P731" s="4">
        <v>2.3391780324537761</v>
      </c>
      <c r="Q731" s="1">
        <f>Scenario[[#This Row],[Electricity GHG 
kg CO2e]]+(Scenario[[#This Row],[Non-Electric GHG 
kg CO2e]]*(1-Q$3))+((Scenario[[#This Row],[Non-Electric Vehicle Miles]]*Q$3)*Scenario[[#This Row],[Typical kWh per Vehicle Mile]]*(Scenario[[#This Row],[eGRID Subregion Electricity Emissions Rate 
kg CO2 per kWh]]))</f>
        <v>1077217.6750349808</v>
      </c>
      <c r="R731" s="1">
        <f>((Scenario[[#This Row],[Electricity GHG 
kg CO2e]])*(1-R$3))+(Scenario[[#This Row],[Non-Electric GHG 
kg CO2e]]*(1-Q$3))+(((Scenario[[#This Row],[Non-Electric Vehicle Miles]]*Q$3)*Scenario[[#This Row],[Typical kWh per Vehicle Mile]]*(Scenario[[#This Row],[eGRID Subregion Electricity Emissions Rate 
kg CO2 per kWh]]))*(1-R$3))</f>
        <v>1060847.734505242</v>
      </c>
      <c r="S7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1114446.4056436184</v>
      </c>
      <c r="T731" s="1">
        <f>Scenario[[#This Row],[Transportation Efficiency Emissions Savings 
kg CO2e]]*(1+S$3)</f>
        <v>309515.30302116205</v>
      </c>
      <c r="U731" s="1">
        <f>Scenario[[#This Row],[Land Use Efficiency Emissions Savings 
kg CO2e]]*(1+S$3)</f>
        <v>1554514.3292043882</v>
      </c>
    </row>
    <row r="732" spans="1:21" x14ac:dyDescent="0.25">
      <c r="A732" t="s">
        <v>1329</v>
      </c>
      <c r="B732" t="s">
        <v>103</v>
      </c>
      <c r="C732" t="s">
        <v>600</v>
      </c>
      <c r="D732" t="s">
        <v>1727</v>
      </c>
      <c r="E732" s="1">
        <v>2960341.7740333998</v>
      </c>
      <c r="F732" s="1">
        <v>672549.87856904499</v>
      </c>
      <c r="G732" s="1">
        <v>3433764.2924856022</v>
      </c>
      <c r="H732" s="1">
        <v>4018914</v>
      </c>
      <c r="I732" s="1">
        <v>224</v>
      </c>
      <c r="J732" s="2">
        <v>0.20985286279057333</v>
      </c>
      <c r="K732" s="1">
        <v>87211</v>
      </c>
      <c r="L732" s="1">
        <v>87211</v>
      </c>
      <c r="M732" s="1">
        <v>2960341.7740333998</v>
      </c>
      <c r="N732" s="1">
        <v>0</v>
      </c>
      <c r="O732" s="7">
        <v>0.23928040779951004</v>
      </c>
      <c r="P732" s="4">
        <v>95.90629933060481</v>
      </c>
      <c r="Q732" s="1">
        <f>Scenario[[#This Row],[Electricity GHG 
kg CO2e]]+(Scenario[[#This Row],[Non-Electric GHG 
kg CO2e]]*(1-Q$3))+((Scenario[[#This Row],[Non-Electric Vehicle Miles]]*Q$3)*Scenario[[#This Row],[Typical kWh per Vehicle Mile]]*(Scenario[[#This Row],[eGRID Subregion Electricity Emissions Rate 
kg CO2 per kWh]]))</f>
        <v>2720596.7043289337</v>
      </c>
      <c r="R732" s="1">
        <f>((Scenario[[#This Row],[Electricity GHG 
kg CO2e]])*(1-R$3))+(Scenario[[#This Row],[Non-Electric GHG 
kg CO2e]]*(1-Q$3))+(((Scenario[[#This Row],[Non-Electric Vehicle Miles]]*Q$3)*Scenario[[#This Row],[Typical kWh per Vehicle Mile]]*(Scenario[[#This Row],[eGRID Subregion Electricity Emissions Rate 
kg CO2 per kWh]]))*(1-R$3))</f>
        <v>2595511.6108779628</v>
      </c>
      <c r="S7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2862493.8730608542</v>
      </c>
      <c r="T732" s="1">
        <f>Scenario[[#This Row],[Transportation Efficiency Emissions Savings 
kg CO2e]]*(1+S$3)</f>
        <v>840687.34821130626</v>
      </c>
      <c r="U732" s="1">
        <f>Scenario[[#This Row],[Land Use Efficiency Emissions Savings 
kg CO2e]]*(1+S$3)</f>
        <v>4292205.3656070028</v>
      </c>
    </row>
    <row r="733" spans="1:21" x14ac:dyDescent="0.25">
      <c r="A733" t="s">
        <v>852</v>
      </c>
      <c r="B733" t="s">
        <v>853</v>
      </c>
      <c r="C733" t="s">
        <v>600</v>
      </c>
      <c r="D733" t="s">
        <v>1730</v>
      </c>
      <c r="E733" s="1">
        <v>137234.27496480002</v>
      </c>
      <c r="F733" s="1">
        <v>11656.343740084645</v>
      </c>
      <c r="G733" s="1">
        <v>62227.719816601115</v>
      </c>
      <c r="H733" s="1">
        <v>69654.080000000002</v>
      </c>
      <c r="I733" s="1">
        <v>26.666666666666668</v>
      </c>
      <c r="J733" s="2">
        <v>0.19206088235294116</v>
      </c>
      <c r="K733" s="1">
        <v>47588</v>
      </c>
      <c r="L733" s="1">
        <v>47588</v>
      </c>
      <c r="M733" s="1">
        <v>137234.27496480002</v>
      </c>
      <c r="N733" s="1">
        <v>0</v>
      </c>
      <c r="O733" s="7">
        <v>0.23928040779951004</v>
      </c>
      <c r="P733" s="4">
        <v>1.0539153772593934</v>
      </c>
      <c r="Q733" s="1">
        <f>Scenario[[#This Row],[Electricity GHG 
kg CO2e]]+(Scenario[[#This Row],[Non-Electric GHG 
kg CO2e]]*(1-Q$3))+((Scenario[[#This Row],[Non-Electric Vehicle Miles]]*Q$3)*Scenario[[#This Row],[Typical kWh per Vehicle Mile]]*(Scenario[[#This Row],[eGRID Subregion Electricity Emissions Rate 
kg CO2 per kWh]]))</f>
        <v>105925.90716465219</v>
      </c>
      <c r="R733" s="1">
        <f>((Scenario[[#This Row],[Electricity GHG 
kg CO2e]])*(1-R$3))+(Scenario[[#This Row],[Non-Electric GHG 
kg CO2e]]*(1-Q$3))+(((Scenario[[#This Row],[Non-Electric Vehicle Miles]]*Q$3)*Scenario[[#This Row],[Typical kWh per Vehicle Mile]]*(Scenario[[#This Row],[eGRID Subregion Electricity Emissions Rate 
kg CO2 per kWh]]))*(1-R$3))</f>
        <v>105175.85692938915</v>
      </c>
      <c r="S7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108062.32287903568</v>
      </c>
      <c r="T733" s="1">
        <f>Scenario[[#This Row],[Transportation Efficiency Emissions Savings 
kg CO2e]]*(1+S$3)</f>
        <v>14570.429675105806</v>
      </c>
      <c r="U733" s="1">
        <f>Scenario[[#This Row],[Land Use Efficiency Emissions Savings 
kg CO2e]]*(1+S$3)</f>
        <v>77784.649770751392</v>
      </c>
    </row>
    <row r="734" spans="1:21" x14ac:dyDescent="0.25">
      <c r="A734" t="s">
        <v>852</v>
      </c>
      <c r="B734" t="s">
        <v>853</v>
      </c>
      <c r="C734" t="s">
        <v>600</v>
      </c>
      <c r="D734" t="s">
        <v>38</v>
      </c>
      <c r="E734" s="1">
        <v>1467594.2673921001</v>
      </c>
      <c r="F734" s="1">
        <v>536879.02579824103</v>
      </c>
      <c r="G734" s="1">
        <v>2866143.821573684</v>
      </c>
      <c r="H734" s="1">
        <v>3208194.22</v>
      </c>
      <c r="I734" s="1">
        <v>29.666666666666668</v>
      </c>
      <c r="J734" s="2">
        <v>0.18178718395210991</v>
      </c>
      <c r="K734" s="1">
        <v>508939</v>
      </c>
      <c r="L734" s="1">
        <v>508939</v>
      </c>
      <c r="M734" s="1">
        <v>1467594.2673921001</v>
      </c>
      <c r="N734" s="1">
        <v>0</v>
      </c>
      <c r="O734" s="7">
        <v>0.23928040779951004</v>
      </c>
      <c r="P734" s="4">
        <v>2.3391780324537761</v>
      </c>
      <c r="Q734" s="1">
        <f>Scenario[[#This Row],[Electricity GHG 
kg CO2e]]+(Scenario[[#This Row],[Non-Electric GHG 
kg CO2e]]*(1-Q$3))+((Scenario[[#This Row],[Non-Electric Vehicle Miles]]*Q$3)*Scenario[[#This Row],[Typical kWh per Vehicle Mile]]*(Scenario[[#This Row],[eGRID Subregion Electricity Emissions Rate 
kg CO2 per kWh]]))</f>
        <v>1171911.4678276759</v>
      </c>
      <c r="R734" s="1">
        <f>((Scenario[[#This Row],[Electricity GHG 
kg CO2e]])*(1-R$3))+(Scenario[[#This Row],[Non-Electric GHG 
kg CO2e]]*(1-Q$3))+(((Scenario[[#This Row],[Non-Electric Vehicle Miles]]*Q$3)*Scenario[[#This Row],[Typical kWh per Vehicle Mile]]*(Scenario[[#This Row],[eGRID Subregion Electricity Emissions Rate 
kg CO2 per kWh]]))*(1-R$3))</f>
        <v>1154107.5260067757</v>
      </c>
      <c r="S7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1276722.1993330079</v>
      </c>
      <c r="T734" s="1">
        <f>Scenario[[#This Row],[Transportation Efficiency Emissions Savings 
kg CO2e]]*(1+S$3)</f>
        <v>671098.78224780131</v>
      </c>
      <c r="U734" s="1">
        <f>Scenario[[#This Row],[Land Use Efficiency Emissions Savings 
kg CO2e]]*(1+S$3)</f>
        <v>3582679.776967105</v>
      </c>
    </row>
    <row r="735" spans="1:21" x14ac:dyDescent="0.25">
      <c r="A735" t="s">
        <v>1032</v>
      </c>
      <c r="B735" t="s">
        <v>1033</v>
      </c>
      <c r="C735" t="s">
        <v>600</v>
      </c>
      <c r="D735" t="s">
        <v>38</v>
      </c>
      <c r="E735" s="1">
        <v>645331.88338809996</v>
      </c>
      <c r="F735" s="1">
        <v>185178.22169051721</v>
      </c>
      <c r="G735" s="1">
        <v>927799.55715025472</v>
      </c>
      <c r="H735" s="1">
        <v>1106557.8500000001</v>
      </c>
      <c r="I735" s="1">
        <v>31.714285714285715</v>
      </c>
      <c r="J735" s="2">
        <v>0.15940545829425834</v>
      </c>
      <c r="K735" s="1">
        <v>223795</v>
      </c>
      <c r="L735" s="1">
        <v>223795</v>
      </c>
      <c r="M735" s="1">
        <v>645331.88338809996</v>
      </c>
      <c r="N735" s="1">
        <v>0</v>
      </c>
      <c r="O735" s="7">
        <v>0.23928040779951004</v>
      </c>
      <c r="P735" s="4">
        <v>2.3391780324537761</v>
      </c>
      <c r="Q735" s="1">
        <f>Scenario[[#This Row],[Electricity GHG 
kg CO2e]]+(Scenario[[#This Row],[Non-Electric GHG 
kg CO2e]]*(1-Q$3))+((Scenario[[#This Row],[Non-Electric Vehicle Miles]]*Q$3)*Scenario[[#This Row],[Typical kWh per Vehicle Mile]]*(Scenario[[#This Row],[eGRID Subregion Electricity Emissions Rate 
kg CO2 per kWh]]))</f>
        <v>515314.51743524394</v>
      </c>
      <c r="R735" s="1">
        <f>((Scenario[[#This Row],[Electricity GHG 
kg CO2e]])*(1-R$3))+(Scenario[[#This Row],[Non-Electric GHG 
kg CO2e]]*(1-Q$3))+(((Scenario[[#This Row],[Non-Electric Vehicle Miles]]*Q$3)*Scenario[[#This Row],[Typical kWh per Vehicle Mile]]*(Scenario[[#This Row],[eGRID Subregion Electricity Emissions Rate 
kg CO2 per kWh]]))*(1-R$3))</f>
        <v>507485.61621170171</v>
      </c>
      <c r="S7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547046.18721637584</v>
      </c>
      <c r="T735" s="1">
        <f>Scenario[[#This Row],[Transportation Efficiency Emissions Savings 
kg CO2e]]*(1+S$3)</f>
        <v>231472.7771131465</v>
      </c>
      <c r="U735" s="1">
        <f>Scenario[[#This Row],[Land Use Efficiency Emissions Savings 
kg CO2e]]*(1+S$3)</f>
        <v>1159749.4464378185</v>
      </c>
    </row>
    <row r="736" spans="1:21" x14ac:dyDescent="0.25">
      <c r="A736" t="s">
        <v>599</v>
      </c>
      <c r="B736" t="s">
        <v>103</v>
      </c>
      <c r="C736" t="s">
        <v>600</v>
      </c>
      <c r="D736" t="s">
        <v>38</v>
      </c>
      <c r="E736" s="1">
        <v>3787385.2536061034</v>
      </c>
      <c r="F736" s="1">
        <v>1126847.5473544931</v>
      </c>
      <c r="G736" s="1">
        <v>5855102.6070480533</v>
      </c>
      <c r="H736" s="1">
        <v>6733632</v>
      </c>
      <c r="I736" s="1">
        <v>35.06818181818182</v>
      </c>
      <c r="J736" s="2">
        <v>0.16704401924543649</v>
      </c>
      <c r="K736" s="1">
        <v>1170449</v>
      </c>
      <c r="L736" s="1">
        <v>1170449</v>
      </c>
      <c r="M736" s="1">
        <v>3787385.2536061034</v>
      </c>
      <c r="N736" s="1">
        <v>0</v>
      </c>
      <c r="O736" s="7">
        <v>0.23928040779951004</v>
      </c>
      <c r="P736" s="4">
        <v>2.3391780324537761</v>
      </c>
      <c r="Q736" s="1">
        <f>Scenario[[#This Row],[Electricity GHG 
kg CO2e]]+(Scenario[[#This Row],[Non-Electric GHG 
kg CO2e]]*(1-Q$3))+((Scenario[[#This Row],[Non-Electric Vehicle Miles]]*Q$3)*Scenario[[#This Row],[Typical kWh per Vehicle Mile]]*(Scenario[[#This Row],[eGRID Subregion Electricity Emissions Rate 
kg CO2 per kWh]]))</f>
        <v>3004319.7147204299</v>
      </c>
      <c r="R736" s="1">
        <f>((Scenario[[#This Row],[Electricity GHG 
kg CO2e]])*(1-R$3))+(Scenario[[#This Row],[Non-Electric GHG 
kg CO2e]]*(1-Q$3))+(((Scenario[[#This Row],[Non-Electric Vehicle Miles]]*Q$3)*Scenario[[#This Row],[Typical kWh per Vehicle Mile]]*(Scenario[[#This Row],[eGRID Subregion Electricity Emissions Rate 
kg CO2 per kWh]]))*(1-R$3))</f>
        <v>2963374.5210914668</v>
      </c>
      <c r="S7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3206449.4572814945</v>
      </c>
      <c r="T736" s="1">
        <f>Scenario[[#This Row],[Transportation Efficiency Emissions Savings 
kg CO2e]]*(1+S$3)</f>
        <v>1408559.4341931164</v>
      </c>
      <c r="U736" s="1">
        <f>Scenario[[#This Row],[Land Use Efficiency Emissions Savings 
kg CO2e]]*(1+S$3)</f>
        <v>7318878.2588100666</v>
      </c>
    </row>
    <row r="737" spans="1:21" x14ac:dyDescent="0.25">
      <c r="A737" t="s">
        <v>2063</v>
      </c>
      <c r="B737" t="s">
        <v>103</v>
      </c>
      <c r="C737" t="s">
        <v>600</v>
      </c>
      <c r="D737" t="s">
        <v>1730</v>
      </c>
      <c r="E737" s="1">
        <v>2166.8040624999999</v>
      </c>
      <c r="F737" s="1">
        <v>0</v>
      </c>
      <c r="G737" s="1">
        <v>0</v>
      </c>
      <c r="H737" s="1">
        <f>Scenario[[#This Row],[Average Seating Capacity]]*Scenario[[#This Row],[Total Transit Vehicle Miles]]*0.21</f>
        <v>661860.15</v>
      </c>
      <c r="I737" s="1">
        <v>17</v>
      </c>
      <c r="J737" s="2" t="s">
        <v>552</v>
      </c>
      <c r="K737" s="1">
        <v>185395</v>
      </c>
      <c r="L737" s="1">
        <v>185395</v>
      </c>
      <c r="M737" s="1">
        <v>2166.8040624999999</v>
      </c>
      <c r="N737" s="1">
        <v>0</v>
      </c>
      <c r="O737" s="7">
        <v>0.23928040779951004</v>
      </c>
      <c r="P737" s="4">
        <v>1.0539153772593934</v>
      </c>
      <c r="Q737" s="1">
        <f>Scenario[[#This Row],[Electricity GHG 
kg CO2e]]+(Scenario[[#This Row],[Non-Electric GHG 
kg CO2e]]*(1-Q$3))+((Scenario[[#This Row],[Non-Electric Vehicle Miles]]*Q$3)*Scenario[[#This Row],[Typical kWh per Vehicle Mile]]*(Scenario[[#This Row],[eGRID Subregion Electricity Emissions Rate 
kg CO2 per kWh]]))</f>
        <v>13313.391133501207</v>
      </c>
      <c r="R737" s="1">
        <f>((Scenario[[#This Row],[Electricity GHG 
kg CO2e]])*(1-R$3))+(Scenario[[#This Row],[Non-Electric GHG 
kg CO2e]]*(1-Q$3))+(((Scenario[[#This Row],[Non-Electric Vehicle Miles]]*Q$3)*Scenario[[#This Row],[Typical kWh per Vehicle Mile]]*(Scenario[[#This Row],[eGRID Subregion Electricity Emissions Rate 
kg CO2 per kWh]]))*(1-R$3))</f>
        <v>10391.319111844656</v>
      </c>
      <c r="S7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11482.407618588344</v>
      </c>
      <c r="T737" s="1">
        <f>Scenario[[#This Row],[Transportation Efficiency Emissions Savings 
kg CO2e]]*(1+S$3)</f>
        <v>0</v>
      </c>
      <c r="U737" s="1">
        <f>Scenario[[#This Row],[Land Use Efficiency Emissions Savings 
kg CO2e]]*(1+S$3)</f>
        <v>0</v>
      </c>
    </row>
    <row r="738" spans="1:21" x14ac:dyDescent="0.25">
      <c r="A738" t="s">
        <v>1119</v>
      </c>
      <c r="B738" t="s">
        <v>523</v>
      </c>
      <c r="C738" t="s">
        <v>600</v>
      </c>
      <c r="D738" t="s">
        <v>1730</v>
      </c>
      <c r="E738" s="1">
        <v>252425.47915253337</v>
      </c>
      <c r="F738" s="1">
        <v>29180.306190172934</v>
      </c>
      <c r="G738" s="1">
        <v>150037.41544577718</v>
      </c>
      <c r="H738" s="1">
        <v>174370.92</v>
      </c>
      <c r="I738" s="1">
        <v>24.5</v>
      </c>
      <c r="J738" s="2">
        <v>0.24353888612658314</v>
      </c>
      <c r="K738" s="1">
        <v>105944</v>
      </c>
      <c r="L738" s="1">
        <v>105944</v>
      </c>
      <c r="M738" s="1">
        <v>252425.47915253337</v>
      </c>
      <c r="N738" s="1">
        <v>0</v>
      </c>
      <c r="O738" s="7">
        <v>0.23928040779951004</v>
      </c>
      <c r="P738" s="4">
        <v>1.0539153772593934</v>
      </c>
      <c r="Q738" s="1">
        <f>Scenario[[#This Row],[Electricity GHG 
kg CO2e]]+(Scenario[[#This Row],[Non-Electric GHG 
kg CO2e]]*(1-Q$3))+((Scenario[[#This Row],[Non-Electric Vehicle Miles]]*Q$3)*Scenario[[#This Row],[Typical kWh per Vehicle Mile]]*(Scenario[[#This Row],[eGRID Subregion Electricity Emissions Rate 
kg CO2 per kWh]]))</f>
        <v>195998.38330948769</v>
      </c>
      <c r="R738" s="1">
        <f>((Scenario[[#This Row],[Electricity GHG 
kg CO2e]])*(1-R$3))+(Scenario[[#This Row],[Non-Electric GHG 
kg CO2e]]*(1-Q$3))+(((Scenario[[#This Row],[Non-Electric Vehicle Miles]]*Q$3)*Scenario[[#This Row],[Typical kWh per Vehicle Mile]]*(Scenario[[#This Row],[eGRID Subregion Electricity Emissions Rate 
kg CO2 per kWh]]))*(1-R$3))</f>
        <v>194328.56482321577</v>
      </c>
      <c r="S7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200855.93519957628</v>
      </c>
      <c r="T738" s="1">
        <f>Scenario[[#This Row],[Transportation Efficiency Emissions Savings 
kg CO2e]]*(1+S$3)</f>
        <v>36475.382737716165</v>
      </c>
      <c r="U738" s="1">
        <f>Scenario[[#This Row],[Land Use Efficiency Emissions Savings 
kg CO2e]]*(1+S$3)</f>
        <v>187546.76930722146</v>
      </c>
    </row>
    <row r="739" spans="1:21" x14ac:dyDescent="0.25">
      <c r="A739" t="s">
        <v>1119</v>
      </c>
      <c r="B739" t="s">
        <v>523</v>
      </c>
      <c r="C739" t="s">
        <v>600</v>
      </c>
      <c r="D739" t="s">
        <v>38</v>
      </c>
      <c r="E739" s="1">
        <v>344179.47618170007</v>
      </c>
      <c r="F739" s="1">
        <v>219899.94204207772</v>
      </c>
      <c r="G739" s="1">
        <v>1130667.3324689334</v>
      </c>
      <c r="H739" s="1">
        <v>1314042.25</v>
      </c>
      <c r="I739" s="1">
        <v>30.2</v>
      </c>
      <c r="J739" s="2">
        <v>0.21292970149382398</v>
      </c>
      <c r="K739" s="1">
        <v>119357</v>
      </c>
      <c r="L739" s="1">
        <v>119357</v>
      </c>
      <c r="M739" s="1">
        <v>344179.47618170007</v>
      </c>
      <c r="N739" s="1">
        <v>0</v>
      </c>
      <c r="O739" s="7">
        <v>0.23928040779951004</v>
      </c>
      <c r="P739" s="4">
        <v>2.3391780324537761</v>
      </c>
      <c r="Q739" s="1">
        <f>Scenario[[#This Row],[Electricity GHG 
kg CO2e]]+(Scenario[[#This Row],[Non-Electric GHG 
kg CO2e]]*(1-Q$3))+((Scenario[[#This Row],[Non-Electric Vehicle Miles]]*Q$3)*Scenario[[#This Row],[Typical kWh per Vehicle Mile]]*(Scenario[[#This Row],[eGRID Subregion Electricity Emissions Rate 
kg CO2 per kWh]]))</f>
        <v>274836.21643654234</v>
      </c>
      <c r="R739" s="1">
        <f>((Scenario[[#This Row],[Electricity GHG 
kg CO2e]])*(1-R$3))+(Scenario[[#This Row],[Non-Electric GHG 
kg CO2e]]*(1-Q$3))+(((Scenario[[#This Row],[Non-Electric Vehicle Miles]]*Q$3)*Scenario[[#This Row],[Typical kWh per Vehicle Mile]]*(Scenario[[#This Row],[eGRID Subregion Electricity Emissions Rate 
kg CO2 per kWh]]))*(1-R$3))</f>
        <v>270660.81411147554</v>
      </c>
      <c r="S7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319995.21742969094</v>
      </c>
      <c r="T739" s="1">
        <f>Scenario[[#This Row],[Transportation Efficiency Emissions Savings 
kg CO2e]]*(1+S$3)</f>
        <v>274874.92755259713</v>
      </c>
      <c r="U739" s="1">
        <f>Scenario[[#This Row],[Land Use Efficiency Emissions Savings 
kg CO2e]]*(1+S$3)</f>
        <v>1413334.1655861668</v>
      </c>
    </row>
    <row r="740" spans="1:21" x14ac:dyDescent="0.25">
      <c r="A740" t="s">
        <v>1169</v>
      </c>
      <c r="B740" t="s">
        <v>103</v>
      </c>
      <c r="C740" t="s">
        <v>600</v>
      </c>
      <c r="D740" t="s">
        <v>1730</v>
      </c>
      <c r="E740" s="1">
        <v>863524.90705876658</v>
      </c>
      <c r="F740" s="1">
        <v>299619.74308363628</v>
      </c>
      <c r="G740" s="1">
        <v>1507843.4290403822</v>
      </c>
      <c r="H740" s="1">
        <v>1790418.85</v>
      </c>
      <c r="I740" s="1">
        <v>11.678571428571429</v>
      </c>
      <c r="J740" s="2">
        <v>0.2535769111313716</v>
      </c>
      <c r="K740" s="1">
        <v>620775</v>
      </c>
      <c r="L740" s="1">
        <v>620775</v>
      </c>
      <c r="M740" s="1">
        <v>863524.90705876658</v>
      </c>
      <c r="N740" s="1">
        <v>0</v>
      </c>
      <c r="O740" s="7">
        <v>0.23928040779951004</v>
      </c>
      <c r="P740" s="4">
        <v>1.0539153772593934</v>
      </c>
      <c r="Q740" s="1">
        <f>Scenario[[#This Row],[Electricity GHG 
kg CO2e]]+(Scenario[[#This Row],[Non-Electric GHG 
kg CO2e]]*(1-Q$3))+((Scenario[[#This Row],[Non-Electric Vehicle Miles]]*Q$3)*Scenario[[#This Row],[Typical kWh per Vehicle Mile]]*(Scenario[[#This Row],[eGRID Subregion Electricity Emissions Rate 
kg CO2 per kWh]]))</f>
        <v>686780.64211599773</v>
      </c>
      <c r="R740" s="1">
        <f>((Scenario[[#This Row],[Electricity GHG 
kg CO2e]])*(1-R$3))+(Scenario[[#This Row],[Non-Electric GHG 
kg CO2e]]*(1-Q$3))+(((Scenario[[#This Row],[Non-Electric Vehicle Miles]]*Q$3)*Scenario[[#This Row],[Typical kWh per Vehicle Mile]]*(Scenario[[#This Row],[eGRID Subregion Electricity Emissions Rate 
kg CO2 per kWh]]))*(1-R$3))</f>
        <v>676996.40166051709</v>
      </c>
      <c r="S7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760592.70368267503</v>
      </c>
      <c r="T740" s="1">
        <f>Scenario[[#This Row],[Transportation Efficiency Emissions Savings 
kg CO2e]]*(1+S$3)</f>
        <v>374524.67885454535</v>
      </c>
      <c r="U740" s="1">
        <f>Scenario[[#This Row],[Land Use Efficiency Emissions Savings 
kg CO2e]]*(1+S$3)</f>
        <v>1884804.2863004776</v>
      </c>
    </row>
    <row r="741" spans="1:21" x14ac:dyDescent="0.25">
      <c r="A741" t="s">
        <v>2074</v>
      </c>
      <c r="B741" t="s">
        <v>103</v>
      </c>
      <c r="C741" t="s">
        <v>600</v>
      </c>
      <c r="D741" t="s">
        <v>38</v>
      </c>
      <c r="E741" s="1">
        <v>199301.72403590003</v>
      </c>
      <c r="F741" s="1">
        <v>0</v>
      </c>
      <c r="G741" s="1">
        <v>0</v>
      </c>
      <c r="H741" s="1">
        <f>Scenario[[#This Row],[Average Seating Capacity]]*Scenario[[#This Row],[Total Transit Vehicle Miles]]*0.24</f>
        <v>331761.59999999998</v>
      </c>
      <c r="I741" s="1">
        <v>20</v>
      </c>
      <c r="J741" s="2" t="s">
        <v>552</v>
      </c>
      <c r="K741" s="1">
        <v>69117</v>
      </c>
      <c r="L741" s="1">
        <v>69117</v>
      </c>
      <c r="M741" s="1">
        <v>199301.72403590003</v>
      </c>
      <c r="N741" s="1">
        <v>0</v>
      </c>
      <c r="O741" s="7">
        <v>0.23928040779951004</v>
      </c>
      <c r="P741" s="4">
        <v>2.3391780324537761</v>
      </c>
      <c r="Q741" s="1">
        <f>Scenario[[#This Row],[Electricity GHG 
kg CO2e]]+(Scenario[[#This Row],[Non-Electric GHG 
kg CO2e]]*(1-Q$3))+((Scenario[[#This Row],[Non-Electric Vehicle Miles]]*Q$3)*Scenario[[#This Row],[Typical kWh per Vehicle Mile]]*(Scenario[[#This Row],[eGRID Subregion Electricity Emissions Rate 
kg CO2 per kWh]]))</f>
        <v>159147.82573976612</v>
      </c>
      <c r="R741" s="1">
        <f>((Scenario[[#This Row],[Electricity GHG 
kg CO2e]])*(1-R$3))+(Scenario[[#This Row],[Non-Electric GHG 
kg CO2e]]*(1-Q$3))+(((Scenario[[#This Row],[Non-Electric Vehicle Miles]]*Q$3)*Scenario[[#This Row],[Typical kWh per Vehicle Mile]]*(Scenario[[#This Row],[eGRID Subregion Electricity Emissions Rate 
kg CO2 per kWh]]))*(1-R$3))</f>
        <v>156729.94256155583</v>
      </c>
      <c r="S7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175537.53566894252</v>
      </c>
      <c r="T741" s="1">
        <f>Scenario[[#This Row],[Transportation Efficiency Emissions Savings 
kg CO2e]]*(1+S$3)</f>
        <v>0</v>
      </c>
      <c r="U741" s="1">
        <f>Scenario[[#This Row],[Land Use Efficiency Emissions Savings 
kg CO2e]]*(1+S$3)</f>
        <v>0</v>
      </c>
    </row>
    <row r="742" spans="1:21" x14ac:dyDescent="0.25">
      <c r="A742" t="s">
        <v>1198</v>
      </c>
      <c r="B742" t="s">
        <v>523</v>
      </c>
      <c r="C742" t="s">
        <v>600</v>
      </c>
      <c r="D742" t="s">
        <v>1730</v>
      </c>
      <c r="E742" s="1">
        <v>393303.64098999999</v>
      </c>
      <c r="F742" s="1">
        <v>31203.367466431013</v>
      </c>
      <c r="G742" s="1">
        <v>156885.66030505238</v>
      </c>
      <c r="H742" s="1">
        <v>186460</v>
      </c>
      <c r="I742" s="1">
        <v>14.902439024390244</v>
      </c>
      <c r="J742" s="2">
        <v>6.2289891005605232E-2</v>
      </c>
      <c r="K742" s="1">
        <v>168276</v>
      </c>
      <c r="L742" s="1">
        <v>168276</v>
      </c>
      <c r="M742" s="1">
        <v>393303.64098999999</v>
      </c>
      <c r="N742" s="1">
        <v>0</v>
      </c>
      <c r="O742" s="7">
        <v>0.23928040779951004</v>
      </c>
      <c r="P742" s="4">
        <v>1.0539153772593934</v>
      </c>
      <c r="Q742" s="1">
        <f>Scenario[[#This Row],[Electricity GHG 
kg CO2e]]+(Scenario[[#This Row],[Non-Electric GHG 
kg CO2e]]*(1-Q$3))+((Scenario[[#This Row],[Non-Electric Vehicle Miles]]*Q$3)*Scenario[[#This Row],[Typical kWh per Vehicle Mile]]*(Scenario[[#This Row],[eGRID Subregion Electricity Emissions Rate 
kg CO2 per kWh]]))</f>
        <v>305586.74590507237</v>
      </c>
      <c r="R742" s="1">
        <f>((Scenario[[#This Row],[Electricity GHG 
kg CO2e]])*(1-R$3))+(Scenario[[#This Row],[Non-Electric GHG 
kg CO2e]]*(1-Q$3))+(((Scenario[[#This Row],[Non-Electric Vehicle Miles]]*Q$3)*Scenario[[#This Row],[Typical kWh per Vehicle Mile]]*(Scenario[[#This Row],[eGRID Subregion Electricity Emissions Rate 
kg CO2 per kWh]]))*(1-R$3))</f>
        <v>302934.4921144293</v>
      </c>
      <c r="S7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314196.73464386741</v>
      </c>
      <c r="T742" s="1">
        <f>Scenario[[#This Row],[Transportation Efficiency Emissions Savings 
kg CO2e]]*(1+S$3)</f>
        <v>39004.209333038765</v>
      </c>
      <c r="U742" s="1">
        <f>Scenario[[#This Row],[Land Use Efficiency Emissions Savings 
kg CO2e]]*(1+S$3)</f>
        <v>196107.07538131549</v>
      </c>
    </row>
    <row r="743" spans="1:21" x14ac:dyDescent="0.25">
      <c r="A743" t="s">
        <v>1198</v>
      </c>
      <c r="B743" t="s">
        <v>523</v>
      </c>
      <c r="C743" t="s">
        <v>600</v>
      </c>
      <c r="D743" t="s">
        <v>38</v>
      </c>
      <c r="E743" s="1">
        <v>458584.10762069997</v>
      </c>
      <c r="F743" s="1">
        <v>49061.714346084467</v>
      </c>
      <c r="G743" s="1">
        <v>246674.64045872423</v>
      </c>
      <c r="H743" s="1">
        <v>293175</v>
      </c>
      <c r="I743" s="1">
        <v>37.833333333333336</v>
      </c>
      <c r="J743" s="2">
        <v>3.5257884753809546E-2</v>
      </c>
      <c r="K743" s="1">
        <v>44843</v>
      </c>
      <c r="L743" s="1">
        <v>44843</v>
      </c>
      <c r="M743" s="1">
        <v>458584.10762069997</v>
      </c>
      <c r="N743" s="1">
        <v>0</v>
      </c>
      <c r="O743" s="7">
        <v>0.23928040779951004</v>
      </c>
      <c r="P743" s="4">
        <v>2.3391780324537761</v>
      </c>
      <c r="Q743" s="1">
        <f>Scenario[[#This Row],[Electricity GHG 
kg CO2e]]+(Scenario[[#This Row],[Non-Electric GHG 
kg CO2e]]*(1-Q$3))+((Scenario[[#This Row],[Non-Electric Vehicle Miles]]*Q$3)*Scenario[[#This Row],[Typical kWh per Vehicle Mile]]*(Scenario[[#This Row],[eGRID Subregion Electricity Emissions Rate 
kg CO2 per kWh]]))</f>
        <v>350212.9558033027</v>
      </c>
      <c r="R743" s="1">
        <f>((Scenario[[#This Row],[Electricity GHG 
kg CO2e]])*(1-R$3))+(Scenario[[#This Row],[Non-Electric GHG 
kg CO2e]]*(1-Q$3))+(((Scenario[[#This Row],[Non-Electric Vehicle Miles]]*Q$3)*Scenario[[#This Row],[Typical kWh per Vehicle Mile]]*(Scenario[[#This Row],[eGRID Subregion Electricity Emissions Rate 
kg CO2 per kWh]]))*(1-R$3))</f>
        <v>348644.23703135829</v>
      </c>
      <c r="S7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378768.06529277918</v>
      </c>
      <c r="T743" s="1">
        <f>Scenario[[#This Row],[Transportation Efficiency Emissions Savings 
kg CO2e]]*(1+S$3)</f>
        <v>61327.14293260558</v>
      </c>
      <c r="U743" s="1">
        <f>Scenario[[#This Row],[Land Use Efficiency Emissions Savings 
kg CO2e]]*(1+S$3)</f>
        <v>308343.30057340529</v>
      </c>
    </row>
    <row r="744" spans="1:21" x14ac:dyDescent="0.25">
      <c r="A744" t="s">
        <v>922</v>
      </c>
      <c r="B744" t="s">
        <v>923</v>
      </c>
      <c r="C744" t="s">
        <v>600</v>
      </c>
      <c r="D744" t="s">
        <v>1730</v>
      </c>
      <c r="E744" s="1">
        <v>213589.32971083332</v>
      </c>
      <c r="F744" s="1">
        <v>387917.49141657929</v>
      </c>
      <c r="G744" s="1">
        <v>1945305.0549971226</v>
      </c>
      <c r="H744" s="1">
        <v>2318054.15</v>
      </c>
      <c r="I744" s="1">
        <v>10.6</v>
      </c>
      <c r="J744" s="2">
        <v>0.44732161344635113</v>
      </c>
      <c r="K744" s="1">
        <v>159199</v>
      </c>
      <c r="L744" s="1">
        <v>159199</v>
      </c>
      <c r="M744" s="1">
        <v>213589.32971083332</v>
      </c>
      <c r="N744" s="1">
        <v>0</v>
      </c>
      <c r="O744" s="7">
        <v>0.23928040779951004</v>
      </c>
      <c r="P744" s="4">
        <v>1.0539153772593934</v>
      </c>
      <c r="Q744" s="1">
        <f>Scenario[[#This Row],[Electricity GHG 
kg CO2e]]+(Scenario[[#This Row],[Non-Electric GHG 
kg CO2e]]*(1-Q$3))+((Scenario[[#This Row],[Non-Electric Vehicle Miles]]*Q$3)*Scenario[[#This Row],[Typical kWh per Vehicle Mile]]*(Scenario[[#This Row],[eGRID Subregion Electricity Emissions Rate 
kg CO2 per kWh]]))</f>
        <v>170228.75002782041</v>
      </c>
      <c r="R744" s="1">
        <f>((Scenario[[#This Row],[Electricity GHG 
kg CO2e]])*(1-R$3))+(Scenario[[#This Row],[Non-Electric GHG 
kg CO2e]]*(1-Q$3))+(((Scenario[[#This Row],[Non-Electric Vehicle Miles]]*Q$3)*Scenario[[#This Row],[Typical kWh per Vehicle Mile]]*(Scenario[[#This Row],[eGRID Subregion Electricity Emissions Rate 
kg CO2 per kWh]]))*(1-R$3))</f>
        <v>167719.56184164656</v>
      </c>
      <c r="S7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282913.89094085351</v>
      </c>
      <c r="T744" s="1">
        <f>Scenario[[#This Row],[Transportation Efficiency Emissions Savings 
kg CO2e]]*(1+S$3)</f>
        <v>484896.86427072412</v>
      </c>
      <c r="U744" s="1">
        <f>Scenario[[#This Row],[Land Use Efficiency Emissions Savings 
kg CO2e]]*(1+S$3)</f>
        <v>2431631.3187464033</v>
      </c>
    </row>
    <row r="745" spans="1:21" x14ac:dyDescent="0.25">
      <c r="A745" t="s">
        <v>2086</v>
      </c>
      <c r="B745" t="s">
        <v>923</v>
      </c>
      <c r="C745" t="s">
        <v>600</v>
      </c>
      <c r="D745" t="s">
        <v>38</v>
      </c>
      <c r="E745" s="1">
        <v>596063.12750076654</v>
      </c>
      <c r="F745" s="1">
        <v>0</v>
      </c>
      <c r="G745" s="1">
        <v>0</v>
      </c>
      <c r="H745" s="1">
        <f>Scenario[[#This Row],[Average Seating Capacity]]*Scenario[[#This Row],[Total Transit Vehicle Miles]]*0.24</f>
        <v>2168945.6869565216</v>
      </c>
      <c r="I745" s="1">
        <v>23.086956521739129</v>
      </c>
      <c r="J745" s="2" t="s">
        <v>552</v>
      </c>
      <c r="K745" s="1">
        <v>391445</v>
      </c>
      <c r="L745" s="1">
        <v>391445</v>
      </c>
      <c r="M745" s="1">
        <v>596063.12750076654</v>
      </c>
      <c r="N745" s="1">
        <v>0</v>
      </c>
      <c r="O745" s="7">
        <v>0.23928040779951004</v>
      </c>
      <c r="P745" s="4">
        <v>2.3391780324537761</v>
      </c>
      <c r="Q745" s="1">
        <f>Scenario[[#This Row],[Electricity GHG 
kg CO2e]]+(Scenario[[#This Row],[Non-Electric GHG 
kg CO2e]]*(1-Q$3))+((Scenario[[#This Row],[Non-Electric Vehicle Miles]]*Q$3)*Scenario[[#This Row],[Typical kWh per Vehicle Mile]]*(Scenario[[#This Row],[eGRID Subregion Electricity Emissions Rate 
kg CO2 per kWh]]))</f>
        <v>501822.19295370101</v>
      </c>
      <c r="R745" s="1">
        <f>((Scenario[[#This Row],[Electricity GHG 
kg CO2e]])*(1-R$3))+(Scenario[[#This Row],[Non-Electric GHG 
kg CO2e]]*(1-Q$3))+(((Scenario[[#This Row],[Non-Electric Vehicle Miles]]*Q$3)*Scenario[[#This Row],[Typical kWh per Vehicle Mile]]*(Scenario[[#This Row],[eGRID Subregion Electricity Emissions Rate 
kg CO2 per kWh]]))*(1-R$3))</f>
        <v>488128.48112166947</v>
      </c>
      <c r="S7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546703.89885626978</v>
      </c>
      <c r="T745" s="1">
        <f>Scenario[[#This Row],[Transportation Efficiency Emissions Savings 
kg CO2e]]*(1+S$3)</f>
        <v>0</v>
      </c>
      <c r="U745" s="1">
        <f>Scenario[[#This Row],[Land Use Efficiency Emissions Savings 
kg CO2e]]*(1+S$3)</f>
        <v>0</v>
      </c>
    </row>
    <row r="746" spans="1:21" x14ac:dyDescent="0.25">
      <c r="A746" t="s">
        <v>318</v>
      </c>
      <c r="B746" t="s">
        <v>319</v>
      </c>
      <c r="C746" t="s">
        <v>160</v>
      </c>
      <c r="D746" t="s">
        <v>1730</v>
      </c>
      <c r="E746" s="1">
        <v>3202254.4131926442</v>
      </c>
      <c r="F746" s="1">
        <v>1437077.8996557319</v>
      </c>
      <c r="G746" s="1">
        <v>8302818.6534912307</v>
      </c>
      <c r="H746" s="1">
        <v>8587456</v>
      </c>
      <c r="I746" s="1">
        <v>8.6479999999999997</v>
      </c>
      <c r="J746" s="2">
        <v>0.38652053151123045</v>
      </c>
      <c r="K746" s="1">
        <v>2417571</v>
      </c>
      <c r="L746" s="1">
        <v>2417571</v>
      </c>
      <c r="M746" s="1">
        <v>3202254.4131926442</v>
      </c>
      <c r="N746" s="1">
        <v>0</v>
      </c>
      <c r="O746" s="7">
        <v>0.59916921241254006</v>
      </c>
      <c r="P746" s="4">
        <v>1.0539153772593934</v>
      </c>
      <c r="Q746" s="1">
        <f>Scenario[[#This Row],[Electricity GHG 
kg CO2e]]+(Scenario[[#This Row],[Non-Electric GHG 
kg CO2e]]*(1-Q$3))+((Scenario[[#This Row],[Non-Electric Vehicle Miles]]*Q$3)*Scenario[[#This Row],[Typical kWh per Vehicle Mile]]*(Scenario[[#This Row],[eGRID Subregion Electricity Emissions Rate 
kg CO2 per kWh]]))</f>
        <v>2783348.9036805159</v>
      </c>
      <c r="R746" s="1">
        <f>((Scenario[[#This Row],[Electricity GHG 
kg CO2e]])*(1-R$3))+(Scenario[[#This Row],[Non-Electric GHG 
kg CO2e]]*(1-Q$3))+(((Scenario[[#This Row],[Non-Electric Vehicle Miles]]*Q$3)*Scenario[[#This Row],[Typical kWh per Vehicle Mile]]*(Scenario[[#This Row],[eGRID Subregion Electricity Emissions Rate 
kg CO2 per kWh]]))*(1-R$3))</f>
        <v>2687934.3802340077</v>
      </c>
      <c r="S7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3239958.7784929583</v>
      </c>
      <c r="T746" s="1">
        <f>Scenario[[#This Row],[Transportation Efficiency Emissions Savings 
kg CO2e]]*(1+S$3)</f>
        <v>1796347.3745696647</v>
      </c>
      <c r="U746" s="1">
        <f>Scenario[[#This Row],[Land Use Efficiency Emissions Savings 
kg CO2e]]*(1+S$3)</f>
        <v>10378523.316864038</v>
      </c>
    </row>
    <row r="747" spans="1:21" x14ac:dyDescent="0.25">
      <c r="A747" t="s">
        <v>318</v>
      </c>
      <c r="B747" t="s">
        <v>319</v>
      </c>
      <c r="C747" t="s">
        <v>160</v>
      </c>
      <c r="D747" t="s">
        <v>38</v>
      </c>
      <c r="E747" s="1">
        <v>3777290.2873418503</v>
      </c>
      <c r="F747" s="1">
        <v>4374459.9281105213</v>
      </c>
      <c r="G747" s="1">
        <v>25273749.946865711</v>
      </c>
      <c r="H747" s="1">
        <v>26140185</v>
      </c>
      <c r="I747" s="1">
        <v>35.555555555555557</v>
      </c>
      <c r="J747" s="2">
        <v>0.19627818039484021</v>
      </c>
      <c r="K747" s="1">
        <v>3564542</v>
      </c>
      <c r="L747" s="1">
        <v>3564542</v>
      </c>
      <c r="M747" s="1">
        <v>3777290.2873418503</v>
      </c>
      <c r="N747" s="1">
        <v>0</v>
      </c>
      <c r="O747" s="7">
        <v>0.59916921241254006</v>
      </c>
      <c r="P747" s="4">
        <v>2.3391780324537761</v>
      </c>
      <c r="Q747" s="1">
        <f>Scenario[[#This Row],[Electricity GHG 
kg CO2e]]+(Scenario[[#This Row],[Non-Electric GHG 
kg CO2e]]*(1-Q$3))+((Scenario[[#This Row],[Non-Electric Vehicle Miles]]*Q$3)*Scenario[[#This Row],[Typical kWh per Vehicle Mile]]*(Scenario[[#This Row],[eGRID Subregion Electricity Emissions Rate 
kg CO2 per kWh]]))</f>
        <v>4081950.6696787933</v>
      </c>
      <c r="R747" s="1">
        <f>((Scenario[[#This Row],[Electricity GHG 
kg CO2e]])*(1-R$3))+(Scenario[[#This Row],[Non-Electric GHG 
kg CO2e]]*(1-Q$3))+(((Scenario[[#This Row],[Non-Electric Vehicle Miles]]*Q$3)*Scenario[[#This Row],[Typical kWh per Vehicle Mile]]*(Scenario[[#This Row],[eGRID Subregion Electricity Emissions Rate 
kg CO2 per kWh]]))*(1-R$3))</f>
        <v>3769704.9311356922</v>
      </c>
      <c r="S7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4158458.880213202</v>
      </c>
      <c r="T747" s="1">
        <f>Scenario[[#This Row],[Transportation Efficiency Emissions Savings 
kg CO2e]]*(1+S$3)</f>
        <v>5468074.9101381516</v>
      </c>
      <c r="U747" s="1">
        <f>Scenario[[#This Row],[Land Use Efficiency Emissions Savings 
kg CO2e]]*(1+S$3)</f>
        <v>31592187.433582138</v>
      </c>
    </row>
    <row r="748" spans="1:21" x14ac:dyDescent="0.25">
      <c r="A748" t="s">
        <v>677</v>
      </c>
      <c r="B748" t="s">
        <v>678</v>
      </c>
      <c r="C748" t="s">
        <v>160</v>
      </c>
      <c r="D748" t="s">
        <v>1730</v>
      </c>
      <c r="E748" s="1">
        <v>446471.29391830001</v>
      </c>
      <c r="F748" s="1">
        <v>72599.790346249938</v>
      </c>
      <c r="G748" s="1">
        <v>386871.26701351441</v>
      </c>
      <c r="H748" s="1">
        <v>433830</v>
      </c>
      <c r="I748" s="1">
        <v>5.5333333333333332</v>
      </c>
      <c r="J748" s="2">
        <v>0.1858966133219036</v>
      </c>
      <c r="K748" s="1">
        <v>410593</v>
      </c>
      <c r="L748" s="1">
        <v>410593</v>
      </c>
      <c r="M748" s="1">
        <v>446471.29391830001</v>
      </c>
      <c r="N748" s="1">
        <v>0</v>
      </c>
      <c r="O748" s="7">
        <v>0.59916921241254006</v>
      </c>
      <c r="P748" s="4">
        <v>1.0539153772593934</v>
      </c>
      <c r="Q748" s="1">
        <f>Scenario[[#This Row],[Electricity GHG 
kg CO2e]]+(Scenario[[#This Row],[Non-Electric GHG 
kg CO2e]]*(1-Q$3))+((Scenario[[#This Row],[Non-Electric Vehicle Miles]]*Q$3)*Scenario[[#This Row],[Typical kWh per Vehicle Mile]]*(Scenario[[#This Row],[eGRID Subregion Electricity Emissions Rate 
kg CO2 per kWh]]))</f>
        <v>399673.13517737738</v>
      </c>
      <c r="R748" s="1">
        <f>((Scenario[[#This Row],[Electricity GHG 
kg CO2e]])*(1-R$3))+(Scenario[[#This Row],[Non-Electric GHG 
kg CO2e]]*(1-Q$3))+(((Scenario[[#This Row],[Non-Electric Vehicle Miles]]*Q$3)*Scenario[[#This Row],[Typical kWh per Vehicle Mile]]*(Scenario[[#This Row],[eGRID Subregion Electricity Emissions Rate 
kg CO2 per kWh]]))*(1-R$3))</f>
        <v>383468.2189927143</v>
      </c>
      <c r="S7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420079.97734439687</v>
      </c>
      <c r="T748" s="1">
        <f>Scenario[[#This Row],[Transportation Efficiency Emissions Savings 
kg CO2e]]*(1+S$3)</f>
        <v>90749.737932812423</v>
      </c>
      <c r="U748" s="1">
        <f>Scenario[[#This Row],[Land Use Efficiency Emissions Savings 
kg CO2e]]*(1+S$3)</f>
        <v>483589.08376689302</v>
      </c>
    </row>
    <row r="749" spans="1:21" x14ac:dyDescent="0.25">
      <c r="A749" t="s">
        <v>677</v>
      </c>
      <c r="B749" t="s">
        <v>678</v>
      </c>
      <c r="C749" t="s">
        <v>160</v>
      </c>
      <c r="D749" t="s">
        <v>38</v>
      </c>
      <c r="E749" s="1">
        <v>1696154.5292216002</v>
      </c>
      <c r="F749" s="1">
        <v>543639.43968952075</v>
      </c>
      <c r="G749" s="1">
        <v>2896957.1100430279</v>
      </c>
      <c r="H749" s="1">
        <v>3248592</v>
      </c>
      <c r="I749" s="1">
        <v>26.219512195121951</v>
      </c>
      <c r="J749" s="2">
        <v>0.12326178490829143</v>
      </c>
      <c r="K749" s="1">
        <v>943174</v>
      </c>
      <c r="L749" s="1">
        <v>943174</v>
      </c>
      <c r="M749" s="1">
        <v>1696154.5292216002</v>
      </c>
      <c r="N749" s="1">
        <v>0</v>
      </c>
      <c r="O749" s="7">
        <v>0.59916921241254006</v>
      </c>
      <c r="P749" s="4">
        <v>2.3391780324537761</v>
      </c>
      <c r="Q749" s="1">
        <f>Scenario[[#This Row],[Electricity GHG 
kg CO2e]]+(Scenario[[#This Row],[Non-Electric GHG 
kg CO2e]]*(1-Q$3))+((Scenario[[#This Row],[Non-Electric Vehicle Miles]]*Q$3)*Scenario[[#This Row],[Typical kWh per Vehicle Mile]]*(Scenario[[#This Row],[eGRID Subregion Electricity Emissions Rate 
kg CO2 per kWh]]))</f>
        <v>1602595.4504797729</v>
      </c>
      <c r="R749" s="1">
        <f>((Scenario[[#This Row],[Electricity GHG 
kg CO2e]])*(1-R$3))+(Scenario[[#This Row],[Non-Electric GHG 
kg CO2e]]*(1-Q$3))+(((Scenario[[#This Row],[Non-Electric Vehicle Miles]]*Q$3)*Scenario[[#This Row],[Typical kWh per Vehicle Mile]]*(Scenario[[#This Row],[eGRID Subregion Electricity Emissions Rate 
kg CO2 per kWh]]))*(1-R$3))</f>
        <v>1519975.5620888798</v>
      </c>
      <c r="S7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1619811.1437347902</v>
      </c>
      <c r="T749" s="1">
        <f>Scenario[[#This Row],[Transportation Efficiency Emissions Savings 
kg CO2e]]*(1+S$3)</f>
        <v>679549.29961190093</v>
      </c>
      <c r="U749" s="1">
        <f>Scenario[[#This Row],[Land Use Efficiency Emissions Savings 
kg CO2e]]*(1+S$3)</f>
        <v>3621196.387553785</v>
      </c>
    </row>
    <row r="750" spans="1:21" x14ac:dyDescent="0.25">
      <c r="A750" t="s">
        <v>449</v>
      </c>
      <c r="B750" t="s">
        <v>450</v>
      </c>
      <c r="C750" t="s">
        <v>160</v>
      </c>
      <c r="D750" t="s">
        <v>38</v>
      </c>
      <c r="E750" s="1">
        <v>1523695.7946196834</v>
      </c>
      <c r="F750" s="1">
        <v>593055.59323057416</v>
      </c>
      <c r="G750" s="1">
        <v>3376641.8171102041</v>
      </c>
      <c r="H750" s="1">
        <v>3543885</v>
      </c>
      <c r="I750" s="1">
        <v>21.987951807228917</v>
      </c>
      <c r="J750" s="2">
        <v>0.32665053676062189</v>
      </c>
      <c r="K750" s="1">
        <v>1995777</v>
      </c>
      <c r="L750" s="1">
        <v>1995777</v>
      </c>
      <c r="M750" s="1">
        <v>1523695.7946196834</v>
      </c>
      <c r="N750" s="1">
        <v>0</v>
      </c>
      <c r="O750" s="7">
        <v>0.59916921241254006</v>
      </c>
      <c r="P750" s="4">
        <v>2.3391780324537761</v>
      </c>
      <c r="Q750" s="1">
        <f>Scenario[[#This Row],[Electricity GHG 
kg CO2e]]+(Scenario[[#This Row],[Non-Electric GHG 
kg CO2e]]*(1-Q$3))+((Scenario[[#This Row],[Non-Electric Vehicle Miles]]*Q$3)*Scenario[[#This Row],[Typical kWh per Vehicle Mile]]*(Scenario[[#This Row],[eGRID Subregion Electricity Emissions Rate 
kg CO2 per kWh]]))</f>
        <v>1842073.8750415251</v>
      </c>
      <c r="R750" s="1">
        <f>((Scenario[[#This Row],[Electricity GHG 
kg CO2e]])*(1-R$3))+(Scenario[[#This Row],[Non-Electric GHG 
kg CO2e]]*(1-Q$3))+(((Scenario[[#This Row],[Non-Electric Vehicle Miles]]*Q$3)*Scenario[[#This Row],[Typical kWh per Vehicle Mile]]*(Scenario[[#This Row],[eGRID Subregion Electricity Emissions Rate 
kg CO2 per kWh]]))*(1-R$3))</f>
        <v>1667248.3677723345</v>
      </c>
      <c r="S7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1734569.7673172404</v>
      </c>
      <c r="T750" s="1">
        <f>Scenario[[#This Row],[Transportation Efficiency Emissions Savings 
kg CO2e]]*(1+S$3)</f>
        <v>741319.49153821776</v>
      </c>
      <c r="U750" s="1">
        <f>Scenario[[#This Row],[Land Use Efficiency Emissions Savings 
kg CO2e]]*(1+S$3)</f>
        <v>4220802.2713877549</v>
      </c>
    </row>
    <row r="751" spans="1:21" x14ac:dyDescent="0.25">
      <c r="A751" t="s">
        <v>2025</v>
      </c>
      <c r="B751" t="s">
        <v>450</v>
      </c>
      <c r="C751" t="s">
        <v>160</v>
      </c>
      <c r="D751" t="s">
        <v>1730</v>
      </c>
      <c r="E751" s="1">
        <v>3761202.8744906546</v>
      </c>
      <c r="F751" s="1">
        <v>899501.4118234932</v>
      </c>
      <c r="G751" s="1">
        <v>5121432.3182885889</v>
      </c>
      <c r="H751" s="1">
        <v>5375094</v>
      </c>
      <c r="I751" s="1">
        <v>9</v>
      </c>
      <c r="J751" s="2" t="s">
        <v>552</v>
      </c>
      <c r="K751" s="96">
        <v>2476495</v>
      </c>
      <c r="L751" s="96">
        <v>2476495</v>
      </c>
      <c r="M751" s="1">
        <v>3761202.8744906546</v>
      </c>
      <c r="N751" s="1">
        <v>0</v>
      </c>
      <c r="O751" s="7">
        <v>0.59916921241254006</v>
      </c>
      <c r="P751" s="4">
        <v>1.0539153772593934</v>
      </c>
      <c r="Q751" s="1">
        <f>Scenario[[#This Row],[Electricity GHG 
kg CO2e]]+(Scenario[[#This Row],[Non-Electric GHG 
kg CO2e]]*(1-Q$3))+((Scenario[[#This Row],[Non-Electric Vehicle Miles]]*Q$3)*Scenario[[#This Row],[Typical kWh per Vehicle Mile]]*(Scenario[[#This Row],[eGRID Subregion Electricity Emissions Rate 
kg CO2 per kWh]]))</f>
        <v>3211862.4879412334</v>
      </c>
      <c r="R751" s="1">
        <f>((Scenario[[#This Row],[Electricity GHG 
kg CO2e]])*(1-R$3))+(Scenario[[#This Row],[Non-Electric GHG 
kg CO2e]]*(1-Q$3))+(((Scenario[[#This Row],[Non-Electric Vehicle Miles]]*Q$3)*Scenario[[#This Row],[Typical kWh per Vehicle Mile]]*(Scenario[[#This Row],[eGRID Subregion Electricity Emissions Rate 
kg CO2 per kWh]]))*(1-R$3))</f>
        <v>3114122.4049229231</v>
      </c>
      <c r="S7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3489623.9965309277</v>
      </c>
      <c r="T751" s="1">
        <f>Scenario[[#This Row],[Transportation Efficiency Emissions Savings 
kg CO2e]]*(1+S$3)</f>
        <v>1124376.7647793666</v>
      </c>
      <c r="U751" s="1">
        <f>Scenario[[#This Row],[Land Use Efficiency Emissions Savings 
kg CO2e]]*(1+S$3)</f>
        <v>6401790.3978607357</v>
      </c>
    </row>
    <row r="752" spans="1:21" x14ac:dyDescent="0.25">
      <c r="A752" t="s">
        <v>320</v>
      </c>
      <c r="B752" t="s">
        <v>321</v>
      </c>
      <c r="C752" t="s">
        <v>160</v>
      </c>
      <c r="D752" t="s">
        <v>1730</v>
      </c>
      <c r="E752" s="1">
        <v>4078866.6392862666</v>
      </c>
      <c r="F752" s="1">
        <v>638489.40988651197</v>
      </c>
      <c r="G752" s="1">
        <v>3623113.567482423</v>
      </c>
      <c r="H752" s="1">
        <v>3815381</v>
      </c>
      <c r="I752" s="1">
        <v>8.5825242718446599</v>
      </c>
      <c r="J752" s="2">
        <v>0.14341026286507177</v>
      </c>
      <c r="K752" s="1">
        <v>3618200</v>
      </c>
      <c r="L752" s="1">
        <v>3618200</v>
      </c>
      <c r="M752" s="1">
        <v>4078866.6392862666</v>
      </c>
      <c r="N752" s="1">
        <v>0</v>
      </c>
      <c r="O752" s="7">
        <v>0.59916921241254006</v>
      </c>
      <c r="P752" s="4">
        <v>1.0539153772593934</v>
      </c>
      <c r="Q752" s="1">
        <f>Scenario[[#This Row],[Electricity GHG 
kg CO2e]]+(Scenario[[#This Row],[Non-Electric GHG 
kg CO2e]]*(1-Q$3))+((Scenario[[#This Row],[Non-Electric Vehicle Miles]]*Q$3)*Scenario[[#This Row],[Typical kWh per Vehicle Mile]]*(Scenario[[#This Row],[eGRID Subregion Electricity Emissions Rate 
kg CO2 per kWh]]))</f>
        <v>3630349.4664442441</v>
      </c>
      <c r="R752" s="1">
        <f>((Scenario[[#This Row],[Electricity GHG 
kg CO2e]])*(1-R$3))+(Scenario[[#This Row],[Non-Electric GHG 
kg CO2e]]*(1-Q$3))+(((Scenario[[#This Row],[Non-Electric Vehicle Miles]]*Q$3)*Scenario[[#This Row],[Typical kWh per Vehicle Mile]]*(Scenario[[#This Row],[eGRID Subregion Electricity Emissions Rate 
kg CO2 per kWh]]))*(1-R$3))</f>
        <v>3487549.5946993581</v>
      </c>
      <c r="S7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3701799.5300747585</v>
      </c>
      <c r="T752" s="1">
        <f>Scenario[[#This Row],[Transportation Efficiency Emissions Savings 
kg CO2e]]*(1+S$3)</f>
        <v>798111.76235813997</v>
      </c>
      <c r="U752" s="1">
        <f>Scenario[[#This Row],[Land Use Efficiency Emissions Savings 
kg CO2e]]*(1+S$3)</f>
        <v>4528891.9593530288</v>
      </c>
    </row>
    <row r="753" spans="1:21" x14ac:dyDescent="0.25">
      <c r="A753" t="s">
        <v>320</v>
      </c>
      <c r="B753" t="s">
        <v>321</v>
      </c>
      <c r="C753" t="s">
        <v>160</v>
      </c>
      <c r="D753" t="s">
        <v>38</v>
      </c>
      <c r="E753" s="1">
        <v>9179393.9972333014</v>
      </c>
      <c r="F753" s="1">
        <v>4600052.7777842563</v>
      </c>
      <c r="G753" s="1">
        <v>26103038.472145885</v>
      </c>
      <c r="H753" s="1">
        <v>27488246</v>
      </c>
      <c r="I753" s="1">
        <v>37.754901960784316</v>
      </c>
      <c r="J753" s="2">
        <v>0.21859914849742576</v>
      </c>
      <c r="K753" s="1">
        <v>3501611</v>
      </c>
      <c r="L753" s="1">
        <v>3501611</v>
      </c>
      <c r="M753" s="1">
        <v>9179393.9972333014</v>
      </c>
      <c r="N753" s="1">
        <v>0</v>
      </c>
      <c r="O753" s="7">
        <v>0.59916921241254006</v>
      </c>
      <c r="P753" s="4">
        <v>2.3391780324537761</v>
      </c>
      <c r="Q753" s="1">
        <f>Scenario[[#This Row],[Electricity GHG 
kg CO2e]]+(Scenario[[#This Row],[Non-Electric GHG 
kg CO2e]]*(1-Q$3))+((Scenario[[#This Row],[Non-Electric Vehicle Miles]]*Q$3)*Scenario[[#This Row],[Typical kWh per Vehicle Mile]]*(Scenario[[#This Row],[eGRID Subregion Electricity Emissions Rate 
kg CO2 per kWh]]))</f>
        <v>8111478.0045815371</v>
      </c>
      <c r="R753" s="1">
        <f>((Scenario[[#This Row],[Electricity GHG 
kg CO2e]])*(1-R$3))+(Scenario[[#This Row],[Non-Electric GHG 
kg CO2e]]*(1-Q$3))+(((Scenario[[#This Row],[Non-Electric Vehicle Miles]]*Q$3)*Scenario[[#This Row],[Typical kWh per Vehicle Mile]]*(Scenario[[#This Row],[eGRID Subregion Electricity Emissions Rate 
kg CO2 per kWh]]))*(1-R$3))</f>
        <v>7804744.8779173968</v>
      </c>
      <c r="S7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8616143.9369837046</v>
      </c>
      <c r="T753" s="1">
        <f>Scenario[[#This Row],[Transportation Efficiency Emissions Savings 
kg CO2e]]*(1+S$3)</f>
        <v>5750065.9722303208</v>
      </c>
      <c r="U753" s="1">
        <f>Scenario[[#This Row],[Land Use Efficiency Emissions Savings 
kg CO2e]]*(1+S$3)</f>
        <v>32628798.090182357</v>
      </c>
    </row>
    <row r="754" spans="1:21" x14ac:dyDescent="0.25">
      <c r="A754" t="s">
        <v>497</v>
      </c>
      <c r="B754" t="s">
        <v>498</v>
      </c>
      <c r="C754" t="s">
        <v>160</v>
      </c>
      <c r="D754" t="s">
        <v>1730</v>
      </c>
      <c r="E754" s="1">
        <v>1795766.7554051334</v>
      </c>
      <c r="F754" s="1">
        <v>285773.04377134528</v>
      </c>
      <c r="G754" s="1">
        <v>1537340.5532329311</v>
      </c>
      <c r="H754" s="1">
        <v>1707676</v>
      </c>
      <c r="I754" s="1">
        <v>10.118421052631579</v>
      </c>
      <c r="J754" s="2">
        <v>0.13148571817457758</v>
      </c>
      <c r="K754" s="1">
        <v>1509376</v>
      </c>
      <c r="L754" s="1">
        <v>1509376</v>
      </c>
      <c r="M754" s="1">
        <v>1795766.7554051334</v>
      </c>
      <c r="N754" s="1">
        <v>0</v>
      </c>
      <c r="O754" s="7">
        <v>0.59916921241254006</v>
      </c>
      <c r="P754" s="4">
        <v>1.0539153772593934</v>
      </c>
      <c r="Q754" s="1">
        <f>Scenario[[#This Row],[Electricity GHG 
kg CO2e]]+(Scenario[[#This Row],[Non-Electric GHG 
kg CO2e]]*(1-Q$3))+((Scenario[[#This Row],[Non-Electric Vehicle Miles]]*Q$3)*Scenario[[#This Row],[Typical kWh per Vehicle Mile]]*(Scenario[[#This Row],[eGRID Subregion Electricity Emissions Rate 
kg CO2 per kWh]]))</f>
        <v>1585107.8582345853</v>
      </c>
      <c r="R754" s="1">
        <f>((Scenario[[#This Row],[Electricity GHG 
kg CO2e]])*(1-R$3))+(Scenario[[#This Row],[Non-Electric GHG 
kg CO2e]]*(1-Q$3))+(((Scenario[[#This Row],[Non-Electric Vehicle Miles]]*Q$3)*Scenario[[#This Row],[Typical kWh per Vehicle Mile]]*(Scenario[[#This Row],[eGRID Subregion Electricity Emissions Rate 
kg CO2 per kWh]]))*(1-R$3))</f>
        <v>1525537.1603144014</v>
      </c>
      <c r="S7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1610825.1901909872</v>
      </c>
      <c r="T754" s="1">
        <f>Scenario[[#This Row],[Transportation Efficiency Emissions Savings 
kg CO2e]]*(1+S$3)</f>
        <v>357216.30471418158</v>
      </c>
      <c r="U754" s="1">
        <f>Scenario[[#This Row],[Land Use Efficiency Emissions Savings 
kg CO2e]]*(1+S$3)</f>
        <v>1921675.6915411637</v>
      </c>
    </row>
    <row r="755" spans="1:21" x14ac:dyDescent="0.25">
      <c r="A755" t="s">
        <v>497</v>
      </c>
      <c r="B755" t="s">
        <v>498</v>
      </c>
      <c r="C755" t="s">
        <v>160</v>
      </c>
      <c r="D755" t="s">
        <v>38</v>
      </c>
      <c r="E755" s="1">
        <v>4932085.4236204</v>
      </c>
      <c r="F755" s="1">
        <v>1797464.7449685354</v>
      </c>
      <c r="G755" s="1">
        <v>9669615.4717014544</v>
      </c>
      <c r="H755" s="1">
        <v>10740997</v>
      </c>
      <c r="I755" s="1">
        <v>36.586956521739133</v>
      </c>
      <c r="J755" s="2">
        <v>0.16947523185094646</v>
      </c>
      <c r="K755" s="1">
        <v>1762458</v>
      </c>
      <c r="L755" s="1">
        <v>1762458</v>
      </c>
      <c r="M755" s="1">
        <v>4932085.4236204</v>
      </c>
      <c r="N755" s="1">
        <v>0</v>
      </c>
      <c r="O755" s="7">
        <v>0.59916921241254006</v>
      </c>
      <c r="P755" s="4">
        <v>2.3391780324537761</v>
      </c>
      <c r="Q755" s="1">
        <f>Scenario[[#This Row],[Electricity GHG 
kg CO2e]]+(Scenario[[#This Row],[Non-Electric GHG 
kg CO2e]]*(1-Q$3))+((Scenario[[#This Row],[Non-Electric Vehicle Miles]]*Q$3)*Scenario[[#This Row],[Typical kWh per Vehicle Mile]]*(Scenario[[#This Row],[eGRID Subregion Electricity Emissions Rate 
kg CO2 per kWh]]))</f>
        <v>4316613.2505962402</v>
      </c>
      <c r="R755" s="1">
        <f>((Scenario[[#This Row],[Electricity GHG 
kg CO2e]])*(1-R$3))+(Scenario[[#This Row],[Non-Electric GHG 
kg CO2e]]*(1-Q$3))+(((Scenario[[#This Row],[Non-Electric Vehicle Miles]]*Q$3)*Scenario[[#This Row],[Typical kWh per Vehicle Mile]]*(Scenario[[#This Row],[eGRID Subregion Electricity Emissions Rate 
kg CO2 per kWh]]))*(1-R$3))</f>
        <v>4162225.9548760047</v>
      </c>
      <c r="S7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4508879.1376520237</v>
      </c>
      <c r="T755" s="1">
        <f>Scenario[[#This Row],[Transportation Efficiency Emissions Savings 
kg CO2e]]*(1+S$3)</f>
        <v>2246830.9312106692</v>
      </c>
      <c r="U755" s="1">
        <f>Scenario[[#This Row],[Land Use Efficiency Emissions Savings 
kg CO2e]]*(1+S$3)</f>
        <v>12087019.339626819</v>
      </c>
    </row>
    <row r="756" spans="1:21" x14ac:dyDescent="0.25">
      <c r="A756" t="s">
        <v>907</v>
      </c>
      <c r="B756" t="s">
        <v>908</v>
      </c>
      <c r="C756" t="s">
        <v>160</v>
      </c>
      <c r="D756" t="s">
        <v>1730</v>
      </c>
      <c r="E756" s="1">
        <v>386263.08082660002</v>
      </c>
      <c r="F756" s="1">
        <v>73640.38734121286</v>
      </c>
      <c r="G756" s="1">
        <v>379485.53316503525</v>
      </c>
      <c r="H756" s="1">
        <v>440048.23</v>
      </c>
      <c r="I756" s="1">
        <v>10</v>
      </c>
      <c r="J756" s="2">
        <v>0.37876744506322141</v>
      </c>
      <c r="K756" s="1">
        <v>166310</v>
      </c>
      <c r="L756" s="1">
        <v>166310</v>
      </c>
      <c r="M756" s="1">
        <v>386263.08082660002</v>
      </c>
      <c r="N756" s="1">
        <v>0</v>
      </c>
      <c r="O756" s="7">
        <v>0.59916921241254006</v>
      </c>
      <c r="P756" s="4">
        <v>1.0539153772593934</v>
      </c>
      <c r="Q756" s="1">
        <f>Scenario[[#This Row],[Electricity GHG 
kg CO2e]]+(Scenario[[#This Row],[Non-Electric GHG 
kg CO2e]]*(1-Q$3))+((Scenario[[#This Row],[Non-Electric Vehicle Miles]]*Q$3)*Scenario[[#This Row],[Typical kWh per Vehicle Mile]]*(Scenario[[#This Row],[eGRID Subregion Electricity Emissions Rate 
kg CO2 per kWh]]))</f>
        <v>315952.40615904902</v>
      </c>
      <c r="R756" s="1">
        <f>((Scenario[[#This Row],[Electricity GHG 
kg CO2e]])*(1-R$3))+(Scenario[[#This Row],[Non-Electric GHG 
kg CO2e]]*(1-Q$3))+(((Scenario[[#This Row],[Non-Electric Vehicle Miles]]*Q$3)*Scenario[[#This Row],[Typical kWh per Vehicle Mile]]*(Scenario[[#This Row],[eGRID Subregion Electricity Emissions Rate 
kg CO2 per kWh]]))*(1-R$3))</f>
        <v>309388.63227427425</v>
      </c>
      <c r="S7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350320.00140854617</v>
      </c>
      <c r="T756" s="1">
        <f>Scenario[[#This Row],[Transportation Efficiency Emissions Savings 
kg CO2e]]*(1+S$3)</f>
        <v>92050.484176516067</v>
      </c>
      <c r="U756" s="1">
        <f>Scenario[[#This Row],[Land Use Efficiency Emissions Savings 
kg CO2e]]*(1+S$3)</f>
        <v>474356.91645629407</v>
      </c>
    </row>
    <row r="757" spans="1:21" x14ac:dyDescent="0.25">
      <c r="A757" t="s">
        <v>907</v>
      </c>
      <c r="B757" t="s">
        <v>908</v>
      </c>
      <c r="C757" t="s">
        <v>160</v>
      </c>
      <c r="D757" t="s">
        <v>38</v>
      </c>
      <c r="E757" s="1">
        <v>1242677.7304978003</v>
      </c>
      <c r="F757" s="1">
        <v>277308.73624583788</v>
      </c>
      <c r="G757" s="1">
        <v>1429034.493503802</v>
      </c>
      <c r="H757" s="1">
        <v>1657096.37</v>
      </c>
      <c r="I757" s="1">
        <v>29.588235294117649</v>
      </c>
      <c r="J757" s="2">
        <v>0.13476956588855105</v>
      </c>
      <c r="K757" s="1">
        <v>430948</v>
      </c>
      <c r="L757" s="1">
        <v>430948</v>
      </c>
      <c r="M757" s="1">
        <v>1242677.7304978003</v>
      </c>
      <c r="N757" s="1">
        <v>0</v>
      </c>
      <c r="O757" s="7">
        <v>0.59916921241254006</v>
      </c>
      <c r="P757" s="4">
        <v>2.3391780324537761</v>
      </c>
      <c r="Q757" s="1">
        <f>Scenario[[#This Row],[Electricity GHG 
kg CO2e]]+(Scenario[[#This Row],[Non-Electric GHG 
kg CO2e]]*(1-Q$3))+((Scenario[[#This Row],[Non-Electric Vehicle Miles]]*Q$3)*Scenario[[#This Row],[Typical kWh per Vehicle Mile]]*(Scenario[[#This Row],[eGRID Subregion Electricity Emissions Rate 
kg CO2 per kWh]]))</f>
        <v>1083008.5402985173</v>
      </c>
      <c r="R757" s="1">
        <f>((Scenario[[#This Row],[Electricity GHG 
kg CO2e]])*(1-R$3))+(Scenario[[#This Row],[Non-Electric GHG 
kg CO2e]]*(1-Q$3))+(((Scenario[[#This Row],[Non-Electric Vehicle Miles]]*Q$3)*Scenario[[#This Row],[Typical kWh per Vehicle Mile]]*(Scenario[[#This Row],[eGRID Subregion Electricity Emissions Rate 
kg CO2 per kWh]]))*(1-R$3))</f>
        <v>1045258.4796922256</v>
      </c>
      <c r="S7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1113178.4576916399</v>
      </c>
      <c r="T757" s="1">
        <f>Scenario[[#This Row],[Transportation Efficiency Emissions Savings 
kg CO2e]]*(1+S$3)</f>
        <v>346635.92030729738</v>
      </c>
      <c r="U757" s="1">
        <f>Scenario[[#This Row],[Land Use Efficiency Emissions Savings 
kg CO2e]]*(1+S$3)</f>
        <v>1786293.1168797524</v>
      </c>
    </row>
    <row r="758" spans="1:21" x14ac:dyDescent="0.25">
      <c r="A758" t="s">
        <v>1579</v>
      </c>
      <c r="B758" t="s">
        <v>735</v>
      </c>
      <c r="C758" t="s">
        <v>160</v>
      </c>
      <c r="D758" t="s">
        <v>1730</v>
      </c>
      <c r="E758" s="1">
        <v>57409.751779999991</v>
      </c>
      <c r="F758" s="1">
        <v>22006.498720545729</v>
      </c>
      <c r="G758" s="1">
        <v>109540.89364640482</v>
      </c>
      <c r="H758" s="1">
        <v>131502.85</v>
      </c>
      <c r="I758" s="1">
        <v>10</v>
      </c>
      <c r="J758" s="2">
        <v>0.307307090110301</v>
      </c>
      <c r="K758" s="1">
        <v>42792</v>
      </c>
      <c r="L758" s="1">
        <v>42792</v>
      </c>
      <c r="M758" s="1">
        <v>57409.751779999991</v>
      </c>
      <c r="N758" s="1">
        <v>0</v>
      </c>
      <c r="O758" s="7">
        <v>0.53246165051848993</v>
      </c>
      <c r="P758" s="4">
        <v>1.0539153772593934</v>
      </c>
      <c r="Q758" s="1">
        <f>Scenario[[#This Row],[Electricity GHG 
kg CO2e]]+(Scenario[[#This Row],[Non-Electric GHG 
kg CO2e]]*(1-Q$3))+((Scenario[[#This Row],[Non-Electric Vehicle Miles]]*Q$3)*Scenario[[#This Row],[Typical kWh per Vehicle Mile]]*(Scenario[[#This Row],[eGRID Subregion Electricity Emissions Rate 
kg CO2 per kWh]]))</f>
        <v>49060.705373678611</v>
      </c>
      <c r="R758" s="1">
        <f>((Scenario[[#This Row],[Electricity GHG 
kg CO2e]])*(1-R$3))+(Scenario[[#This Row],[Non-Electric GHG 
kg CO2e]]*(1-Q$3))+(((Scenario[[#This Row],[Non-Electric Vehicle Miles]]*Q$3)*Scenario[[#This Row],[Typical kWh per Vehicle Mile]]*(Scenario[[#This Row],[eGRID Subregion Electricity Emissions Rate 
kg CO2 per kWh]]))*(1-R$3))</f>
        <v>47559.857489008959</v>
      </c>
      <c r="S7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54867.598194512932</v>
      </c>
      <c r="T758" s="1">
        <f>Scenario[[#This Row],[Transportation Efficiency Emissions Savings 
kg CO2e]]*(1+S$3)</f>
        <v>27508.123400682161</v>
      </c>
      <c r="U758" s="1">
        <f>Scenario[[#This Row],[Land Use Efficiency Emissions Savings 
kg CO2e]]*(1+S$3)</f>
        <v>136926.11705800603</v>
      </c>
    </row>
    <row r="759" spans="1:21" x14ac:dyDescent="0.25">
      <c r="A759" t="s">
        <v>158</v>
      </c>
      <c r="B759" t="s">
        <v>159</v>
      </c>
      <c r="C759" t="s">
        <v>160</v>
      </c>
      <c r="D759" t="s">
        <v>38</v>
      </c>
      <c r="E759" s="1">
        <v>42011709.45223701</v>
      </c>
      <c r="F759" s="1">
        <v>16315707.683288764</v>
      </c>
      <c r="G759" s="1">
        <v>84106327.010910898</v>
      </c>
      <c r="H759" s="1">
        <v>97496748</v>
      </c>
      <c r="I759" s="1">
        <v>38.96153846153846</v>
      </c>
      <c r="J759" s="2">
        <v>0.21592289838842679</v>
      </c>
      <c r="K759" s="1">
        <v>14247288</v>
      </c>
      <c r="L759" s="1">
        <v>14247288</v>
      </c>
      <c r="M759" s="1">
        <v>42011709.45223701</v>
      </c>
      <c r="N759" s="1">
        <v>0</v>
      </c>
      <c r="O759" s="7">
        <v>0.59916921241254006</v>
      </c>
      <c r="P759" s="4">
        <v>2.3391780324537761</v>
      </c>
      <c r="Q759" s="1">
        <f>Scenario[[#This Row],[Electricity GHG 
kg CO2e]]+(Scenario[[#This Row],[Non-Electric GHG 
kg CO2e]]*(1-Q$3))+((Scenario[[#This Row],[Non-Electric Vehicle Miles]]*Q$3)*Scenario[[#This Row],[Typical kWh per Vehicle Mile]]*(Scenario[[#This Row],[eGRID Subregion Electricity Emissions Rate 
kg CO2 per kWh]]))</f>
        <v>36500901.653257817</v>
      </c>
      <c r="R759" s="1">
        <f>((Scenario[[#This Row],[Electricity GHG 
kg CO2e]])*(1-R$3))+(Scenario[[#This Row],[Non-Electric GHG 
kg CO2e]]*(1-Q$3))+(((Scenario[[#This Row],[Non-Electric Vehicle Miles]]*Q$3)*Scenario[[#This Row],[Typical kWh per Vehicle Mile]]*(Scenario[[#This Row],[eGRID Subregion Electricity Emissions Rate 
kg CO2 per kWh]]))*(1-R$3))</f>
        <v>35252871.762237802</v>
      </c>
      <c r="S7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38348767.560823753</v>
      </c>
      <c r="T759" s="1">
        <f>Scenario[[#This Row],[Transportation Efficiency Emissions Savings 
kg CO2e]]*(1+S$3)</f>
        <v>20394634.604110956</v>
      </c>
      <c r="U759" s="1">
        <f>Scenario[[#This Row],[Land Use Efficiency Emissions Savings 
kg CO2e]]*(1+S$3)</f>
        <v>105132908.76363862</v>
      </c>
    </row>
    <row r="760" spans="1:21" x14ac:dyDescent="0.25">
      <c r="A760" t="s">
        <v>2026</v>
      </c>
      <c r="B760" t="s">
        <v>159</v>
      </c>
      <c r="C760" t="s">
        <v>160</v>
      </c>
      <c r="D760" t="s">
        <v>1730</v>
      </c>
      <c r="E760" s="1">
        <v>2732117.2057200004</v>
      </c>
      <c r="F760" s="1">
        <v>557734.84051720507</v>
      </c>
      <c r="G760" s="1">
        <v>2875083.9247974814</v>
      </c>
      <c r="H760" s="1">
        <v>3332821</v>
      </c>
      <c r="I760" s="1">
        <v>9</v>
      </c>
      <c r="J760" s="2" t="s">
        <v>552</v>
      </c>
      <c r="K760" s="96">
        <v>2923270</v>
      </c>
      <c r="L760" s="96">
        <v>2923270</v>
      </c>
      <c r="M760" s="1">
        <v>2732117.2057200004</v>
      </c>
      <c r="N760" s="1">
        <v>0</v>
      </c>
      <c r="O760" s="7">
        <v>0.59916921241254006</v>
      </c>
      <c r="P760" s="4">
        <v>1.0539153772593934</v>
      </c>
      <c r="Q760" s="1">
        <f>Scenario[[#This Row],[Electricity GHG 
kg CO2e]]+(Scenario[[#This Row],[Non-Electric GHG 
kg CO2e]]*(1-Q$3))+((Scenario[[#This Row],[Non-Electric Vehicle Miles]]*Q$3)*Scenario[[#This Row],[Typical kWh per Vehicle Mile]]*(Scenario[[#This Row],[eGRID Subregion Electricity Emissions Rate 
kg CO2 per kWh]]))</f>
        <v>2510579.8959716908</v>
      </c>
      <c r="R760" s="1">
        <f>((Scenario[[#This Row],[Electricity GHG 
kg CO2e]])*(1-R$3))+(Scenario[[#This Row],[Non-Electric GHG 
kg CO2e]]*(1-Q$3))+(((Scenario[[#This Row],[Non-Electric Vehicle Miles]]*Q$3)*Scenario[[#This Row],[Typical kWh per Vehicle Mile]]*(Scenario[[#This Row],[eGRID Subregion Electricity Emissions Rate 
kg CO2 per kWh]]))*(1-R$3))</f>
        <v>2395206.8980512684</v>
      </c>
      <c r="S7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2546916.6813717382</v>
      </c>
      <c r="T760" s="1">
        <f>Scenario[[#This Row],[Transportation Efficiency Emissions Savings 
kg CO2e]]*(1+S$3)</f>
        <v>697168.55064650637</v>
      </c>
      <c r="U760" s="1">
        <f>Scenario[[#This Row],[Land Use Efficiency Emissions Savings 
kg CO2e]]*(1+S$3)</f>
        <v>3593854.9059968516</v>
      </c>
    </row>
    <row r="761" spans="1:21" x14ac:dyDescent="0.25">
      <c r="A761" t="s">
        <v>936</v>
      </c>
      <c r="B761" t="s">
        <v>724</v>
      </c>
      <c r="C761" t="s">
        <v>160</v>
      </c>
      <c r="D761" t="s">
        <v>1730</v>
      </c>
      <c r="E761" s="1">
        <v>296815.41467306664</v>
      </c>
      <c r="F761" s="1">
        <v>21430.183601757417</v>
      </c>
      <c r="G761" s="1">
        <v>108971.75236206697</v>
      </c>
      <c r="H761" s="1">
        <v>128059</v>
      </c>
      <c r="I761" s="1">
        <v>9.5833333333333339</v>
      </c>
      <c r="J761" s="2">
        <v>6.7402149076531317E-2</v>
      </c>
      <c r="K761" s="1">
        <v>248222</v>
      </c>
      <c r="L761" s="1">
        <v>248222</v>
      </c>
      <c r="M761" s="1">
        <v>296815.41467306664</v>
      </c>
      <c r="N761" s="1">
        <v>0</v>
      </c>
      <c r="O761" s="7">
        <v>0.59916921241254006</v>
      </c>
      <c r="P761" s="4">
        <v>1.0539153772593934</v>
      </c>
      <c r="Q761" s="1">
        <f>Scenario[[#This Row],[Electricity GHG 
kg CO2e]]+(Scenario[[#This Row],[Non-Electric GHG 
kg CO2e]]*(1-Q$3))+((Scenario[[#This Row],[Non-Electric Vehicle Miles]]*Q$3)*Scenario[[#This Row],[Typical kWh per Vehicle Mile]]*(Scenario[[#This Row],[eGRID Subregion Electricity Emissions Rate 
kg CO2 per kWh]]))</f>
        <v>261797.97387778555</v>
      </c>
      <c r="R761" s="1">
        <f>((Scenario[[#This Row],[Electricity GHG 
kg CO2e]])*(1-R$3))+(Scenario[[#This Row],[Non-Electric GHG 
kg CO2e]]*(1-Q$3))+(((Scenario[[#This Row],[Non-Electric Vehicle Miles]]*Q$3)*Scenario[[#This Row],[Typical kWh per Vehicle Mile]]*(Scenario[[#This Row],[eGRID Subregion Electricity Emissions Rate 
kg CO2 per kWh]]))*(1-R$3))</f>
        <v>252001.37065953916</v>
      </c>
      <c r="S7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258784.43831152318</v>
      </c>
      <c r="T761" s="1">
        <f>Scenario[[#This Row],[Transportation Efficiency Emissions Savings 
kg CO2e]]*(1+S$3)</f>
        <v>26787.729502196773</v>
      </c>
      <c r="U761" s="1">
        <f>Scenario[[#This Row],[Land Use Efficiency Emissions Savings 
kg CO2e]]*(1+S$3)</f>
        <v>136214.69045258372</v>
      </c>
    </row>
    <row r="762" spans="1:21" x14ac:dyDescent="0.25">
      <c r="A762" t="s">
        <v>936</v>
      </c>
      <c r="B762" t="s">
        <v>724</v>
      </c>
      <c r="C762" t="s">
        <v>160</v>
      </c>
      <c r="D762" t="s">
        <v>38</v>
      </c>
      <c r="E762" s="1">
        <v>1136945.6394362</v>
      </c>
      <c r="F762" s="1">
        <v>229339.56314689681</v>
      </c>
      <c r="G762" s="1">
        <v>1166183.8529474277</v>
      </c>
      <c r="H762" s="1">
        <v>1370450</v>
      </c>
      <c r="I762" s="1">
        <v>32.642857142857146</v>
      </c>
      <c r="J762" s="2">
        <v>0.12123977274210819</v>
      </c>
      <c r="K762" s="1">
        <v>374898</v>
      </c>
      <c r="L762" s="1">
        <v>374898</v>
      </c>
      <c r="M762" s="1">
        <v>1136945.6394362</v>
      </c>
      <c r="N762" s="1">
        <v>0</v>
      </c>
      <c r="O762" s="7">
        <v>0.59916921241254006</v>
      </c>
      <c r="P762" s="4">
        <v>2.3391780324537761</v>
      </c>
      <c r="Q762" s="1">
        <f>Scenario[[#This Row],[Electricity GHG 
kg CO2e]]+(Scenario[[#This Row],[Non-Electric GHG 
kg CO2e]]*(1-Q$3))+((Scenario[[#This Row],[Non-Electric Vehicle Miles]]*Q$3)*Scenario[[#This Row],[Typical kWh per Vehicle Mile]]*(Scenario[[#This Row],[eGRID Subregion Electricity Emissions Rate 
kg CO2 per kWh]]))</f>
        <v>984070.06402750197</v>
      </c>
      <c r="R762" s="1">
        <f>((Scenario[[#This Row],[Electricity GHG 
kg CO2e]])*(1-R$3))+(Scenario[[#This Row],[Non-Electric GHG 
kg CO2e]]*(1-Q$3))+(((Scenario[[#This Row],[Non-Electric Vehicle Miles]]*Q$3)*Scenario[[#This Row],[Typical kWh per Vehicle Mile]]*(Scenario[[#This Row],[eGRID Subregion Electricity Emissions Rate 
kg CO2 per kWh]]))*(1-R$3))</f>
        <v>951229.85541491397</v>
      </c>
      <c r="S7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1004491.8448640738</v>
      </c>
      <c r="T762" s="1">
        <f>Scenario[[#This Row],[Transportation Efficiency Emissions Savings 
kg CO2e]]*(1+S$3)</f>
        <v>286674.453933621</v>
      </c>
      <c r="U762" s="1">
        <f>Scenario[[#This Row],[Land Use Efficiency Emissions Savings 
kg CO2e]]*(1+S$3)</f>
        <v>1457729.8161842846</v>
      </c>
    </row>
    <row r="763" spans="1:21" x14ac:dyDescent="0.25">
      <c r="A763" t="s">
        <v>1575</v>
      </c>
      <c r="B763" t="s">
        <v>802</v>
      </c>
      <c r="C763" t="s">
        <v>160</v>
      </c>
      <c r="D763" t="s">
        <v>1730</v>
      </c>
      <c r="E763" s="1">
        <v>575954.19487333321</v>
      </c>
      <c r="F763" s="1">
        <v>323905.49501054862</v>
      </c>
      <c r="G763" s="1">
        <v>1682517.0088048396</v>
      </c>
      <c r="H763" s="1">
        <v>1935541.69</v>
      </c>
      <c r="I763" s="1">
        <v>12</v>
      </c>
      <c r="J763" s="2">
        <v>0.37948583374898437</v>
      </c>
      <c r="K763" s="1">
        <v>429280</v>
      </c>
      <c r="L763" s="1">
        <v>429280</v>
      </c>
      <c r="M763" s="1">
        <v>575954.19487333321</v>
      </c>
      <c r="N763" s="1">
        <v>0</v>
      </c>
      <c r="O763" s="7">
        <v>0.59916921241254006</v>
      </c>
      <c r="P763" s="4">
        <v>1.0539153772593934</v>
      </c>
      <c r="Q763" s="1">
        <f>Scenario[[#This Row],[Electricity GHG 
kg CO2e]]+(Scenario[[#This Row],[Non-Electric GHG 
kg CO2e]]*(1-Q$3))+((Scenario[[#This Row],[Non-Electric Vehicle Miles]]*Q$3)*Scenario[[#This Row],[Typical kWh per Vehicle Mile]]*(Scenario[[#This Row],[eGRID Subregion Electricity Emissions Rate 
kg CO2 per kWh]]))</f>
        <v>499735.39790188475</v>
      </c>
      <c r="R763" s="1">
        <f>((Scenario[[#This Row],[Electricity GHG 
kg CO2e]])*(1-R$3))+(Scenario[[#This Row],[Non-Electric GHG 
kg CO2e]]*(1-Q$3))+(((Scenario[[#This Row],[Non-Electric Vehicle Miles]]*Q$3)*Scenario[[#This Row],[Typical kWh per Vehicle Mile]]*(Scenario[[#This Row],[eGRID Subregion Electricity Emissions Rate 
kg CO2 per kWh]]))*(1-R$3))</f>
        <v>482792.95996516355</v>
      </c>
      <c r="S7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573493.85270524339</v>
      </c>
      <c r="T763" s="1">
        <f>Scenario[[#This Row],[Transportation Efficiency Emissions Savings 
kg CO2e]]*(1+S$3)</f>
        <v>404881.8687631858</v>
      </c>
      <c r="U763" s="1">
        <f>Scenario[[#This Row],[Land Use Efficiency Emissions Savings 
kg CO2e]]*(1+S$3)</f>
        <v>2103146.2610060493</v>
      </c>
    </row>
    <row r="764" spans="1:21" x14ac:dyDescent="0.25">
      <c r="A764" t="s">
        <v>1525</v>
      </c>
      <c r="B764" t="s">
        <v>1526</v>
      </c>
      <c r="C764" t="s">
        <v>160</v>
      </c>
      <c r="D764" t="s">
        <v>1730</v>
      </c>
      <c r="E764" s="1">
        <v>244310.96594216669</v>
      </c>
      <c r="F764" s="1">
        <v>85219.035599975425</v>
      </c>
      <c r="G764" s="1">
        <v>424952.33087085682</v>
      </c>
      <c r="H764" s="1">
        <v>509238.02999999997</v>
      </c>
      <c r="I764" s="1">
        <v>16.571428571428573</v>
      </c>
      <c r="J764" s="2">
        <v>0.25178933451886709</v>
      </c>
      <c r="K764" s="1">
        <v>122933</v>
      </c>
      <c r="L764" s="1">
        <v>122933</v>
      </c>
      <c r="M764" s="1">
        <v>244310.96594216669</v>
      </c>
      <c r="N764" s="1">
        <v>0</v>
      </c>
      <c r="O764" s="7">
        <v>0.53246165051848993</v>
      </c>
      <c r="P764" s="4">
        <v>1.0539153772593934</v>
      </c>
      <c r="Q764" s="1">
        <f>Scenario[[#This Row],[Electricity GHG 
kg CO2e]]+(Scenario[[#This Row],[Non-Electric GHG 
kg CO2e]]*(1-Q$3))+((Scenario[[#This Row],[Non-Electric Vehicle Miles]]*Q$3)*Scenario[[#This Row],[Typical kWh per Vehicle Mile]]*(Scenario[[#This Row],[eGRID Subregion Electricity Emissions Rate 
kg CO2 per kWh]]))</f>
        <v>200479.78764657589</v>
      </c>
      <c r="R764" s="1">
        <f>((Scenario[[#This Row],[Electricity GHG 
kg CO2e]])*(1-R$3))+(Scenario[[#This Row],[Non-Electric GHG 
kg CO2e]]*(1-Q$3))+(((Scenario[[#This Row],[Non-Electric Vehicle Miles]]*Q$3)*Scenario[[#This Row],[Typical kWh per Vehicle Mile]]*(Scenario[[#This Row],[eGRID Subregion Electricity Emissions Rate 
kg CO2 per kWh]]))*(1-R$3))</f>
        <v>196168.14684908817</v>
      </c>
      <c r="S7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220686.47729062327</v>
      </c>
      <c r="T764" s="1">
        <f>Scenario[[#This Row],[Transportation Efficiency Emissions Savings 
kg CO2e]]*(1+S$3)</f>
        <v>106523.79449996928</v>
      </c>
      <c r="U764" s="1">
        <f>Scenario[[#This Row],[Land Use Efficiency Emissions Savings 
kg CO2e]]*(1+S$3)</f>
        <v>531190.41358857101</v>
      </c>
    </row>
    <row r="765" spans="1:21" x14ac:dyDescent="0.25">
      <c r="A765" t="s">
        <v>794</v>
      </c>
      <c r="B765" t="s">
        <v>795</v>
      </c>
      <c r="C765" t="s">
        <v>160</v>
      </c>
      <c r="D765" t="s">
        <v>1730</v>
      </c>
      <c r="E765" s="1">
        <v>577443.38658490637</v>
      </c>
      <c r="F765" s="1">
        <v>67790.299816320141</v>
      </c>
      <c r="G765" s="1">
        <v>343599.53519937984</v>
      </c>
      <c r="H765" s="1">
        <v>405090.23</v>
      </c>
      <c r="I765" s="1">
        <v>6.2222222222222223</v>
      </c>
      <c r="J765" s="2">
        <v>0.43194614564752137</v>
      </c>
      <c r="K765" s="1">
        <v>222742</v>
      </c>
      <c r="L765" s="1">
        <v>222742</v>
      </c>
      <c r="M765" s="1">
        <v>577443.38658490637</v>
      </c>
      <c r="N765" s="1">
        <v>0</v>
      </c>
      <c r="O765" s="7">
        <v>0.59916921241254006</v>
      </c>
      <c r="P765" s="4">
        <v>1.0539153772593934</v>
      </c>
      <c r="Q765" s="1">
        <f>Scenario[[#This Row],[Electricity GHG 
kg CO2e]]+(Scenario[[#This Row],[Non-Electric GHG 
kg CO2e]]*(1-Q$3))+((Scenario[[#This Row],[Non-Electric Vehicle Miles]]*Q$3)*Scenario[[#This Row],[Typical kWh per Vehicle Mile]]*(Scenario[[#This Row],[eGRID Subregion Electricity Emissions Rate 
kg CO2 per kWh]]))</f>
        <v>468246.46568319295</v>
      </c>
      <c r="R765" s="1">
        <f>((Scenario[[#This Row],[Electricity GHG 
kg CO2e]])*(1-R$3))+(Scenario[[#This Row],[Non-Electric GHG 
kg CO2e]]*(1-Q$3))+(((Scenario[[#This Row],[Non-Electric Vehicle Miles]]*Q$3)*Scenario[[#This Row],[Typical kWh per Vehicle Mile]]*(Scenario[[#This Row],[eGRID Subregion Electricity Emissions Rate 
kg CO2 per kWh]]))*(1-R$3))</f>
        <v>459455.48424706468</v>
      </c>
      <c r="S7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526601.08760429779</v>
      </c>
      <c r="T765" s="1">
        <f>Scenario[[#This Row],[Transportation Efficiency Emissions Savings 
kg CO2e]]*(1+S$3)</f>
        <v>84737.874770400173</v>
      </c>
      <c r="U765" s="1">
        <f>Scenario[[#This Row],[Land Use Efficiency Emissions Savings 
kg CO2e]]*(1+S$3)</f>
        <v>429499.41899922478</v>
      </c>
    </row>
    <row r="766" spans="1:21" x14ac:dyDescent="0.25">
      <c r="A766" t="s">
        <v>794</v>
      </c>
      <c r="B766" t="s">
        <v>795</v>
      </c>
      <c r="C766" t="s">
        <v>160</v>
      </c>
      <c r="D766" t="s">
        <v>38</v>
      </c>
      <c r="E766" s="1">
        <v>1925816.6007771874</v>
      </c>
      <c r="F766" s="1">
        <v>315195.54505769513</v>
      </c>
      <c r="G766" s="1">
        <v>1597589.0809184231</v>
      </c>
      <c r="H766" s="1">
        <v>1883494.19</v>
      </c>
      <c r="I766" s="1">
        <v>31.210526315789473</v>
      </c>
      <c r="J766" s="2">
        <v>9.5517637206685352E-2</v>
      </c>
      <c r="K766" s="1">
        <v>631099</v>
      </c>
      <c r="L766" s="1">
        <v>631099</v>
      </c>
      <c r="M766" s="1">
        <v>1925816.6007771874</v>
      </c>
      <c r="N766" s="1">
        <v>0</v>
      </c>
      <c r="O766" s="7">
        <v>0.59916921241254006</v>
      </c>
      <c r="P766" s="4">
        <v>2.3391780324537761</v>
      </c>
      <c r="Q766" s="1">
        <f>Scenario[[#This Row],[Electricity GHG 
kg CO2e]]+(Scenario[[#This Row],[Non-Electric GHG 
kg CO2e]]*(1-Q$3))+((Scenario[[#This Row],[Non-Electric Vehicle Miles]]*Q$3)*Scenario[[#This Row],[Typical kWh per Vehicle Mile]]*(Scenario[[#This Row],[eGRID Subregion Electricity Emissions Rate 
kg CO2 per kWh]]))</f>
        <v>1665493.7749985522</v>
      </c>
      <c r="R766" s="1">
        <f>((Scenario[[#This Row],[Electricity GHG 
kg CO2e]])*(1-R$3))+(Scenario[[#This Row],[Non-Electric GHG 
kg CO2e]]*(1-Q$3))+(((Scenario[[#This Row],[Non-Electric Vehicle Miles]]*Q$3)*Scenario[[#This Row],[Typical kWh per Vehicle Mile]]*(Scenario[[#This Row],[eGRID Subregion Electricity Emissions Rate 
kg CO2 per kWh]]))*(1-R$3))</f>
        <v>1610210.9438946368</v>
      </c>
      <c r="S7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1687198.135747761</v>
      </c>
      <c r="T766" s="1">
        <f>Scenario[[#This Row],[Transportation Efficiency Emissions Savings 
kg CO2e]]*(1+S$3)</f>
        <v>393994.43132211891</v>
      </c>
      <c r="U766" s="1">
        <f>Scenario[[#This Row],[Land Use Efficiency Emissions Savings 
kg CO2e]]*(1+S$3)</f>
        <v>1996986.3511480289</v>
      </c>
    </row>
    <row r="767" spans="1:21" x14ac:dyDescent="0.25">
      <c r="A767" t="s">
        <v>1541</v>
      </c>
      <c r="B767" t="s">
        <v>159</v>
      </c>
      <c r="C767" t="s">
        <v>160</v>
      </c>
      <c r="D767" t="s">
        <v>1729</v>
      </c>
      <c r="E767" s="1">
        <v>2822193.5413690209</v>
      </c>
      <c r="F767" s="1">
        <v>450907.06796898693</v>
      </c>
      <c r="G767" s="1">
        <v>2245199.7551039383</v>
      </c>
      <c r="H767" s="1">
        <v>2694457</v>
      </c>
      <c r="I767" s="1">
        <v>34</v>
      </c>
      <c r="J767" s="2">
        <v>0.1397867363538057</v>
      </c>
      <c r="K767" s="1">
        <v>571306</v>
      </c>
      <c r="L767" s="1">
        <v>0</v>
      </c>
      <c r="M767" s="1">
        <v>0</v>
      </c>
      <c r="N767" s="1">
        <v>2822193.5413690209</v>
      </c>
      <c r="O767" s="7">
        <v>0.59916921241254006</v>
      </c>
      <c r="P767" s="4">
        <v>7.7405845368707231</v>
      </c>
      <c r="Q767" s="1">
        <f>Scenario[[#This Row],[Electricity GHG 
kg CO2e]]+(Scenario[[#This Row],[Non-Electric GHG 
kg CO2e]]*(1-Q$3))+((Scenario[[#This Row],[Non-Electric Vehicle Miles]]*Q$3)*Scenario[[#This Row],[Typical kWh per Vehicle Mile]]*(Scenario[[#This Row],[eGRID Subregion Electricity Emissions Rate 
kg CO2 per kWh]]))</f>
        <v>2822193.5413690209</v>
      </c>
      <c r="R767" s="1">
        <f>((Scenario[[#This Row],[Electricity GHG 
kg CO2e]])*(1-R$3))+(Scenario[[#This Row],[Non-Electric GHG 
kg CO2e]]*(1-Q$3))+(((Scenario[[#This Row],[Non-Electric Vehicle Miles]]*Q$3)*Scenario[[#This Row],[Typical kWh per Vehicle Mile]]*(Scenario[[#This Row],[eGRID Subregion Electricity Emissions Rate 
kg CO2 per kWh]]))*(1-R$3))</f>
        <v>2116645.1560267657</v>
      </c>
      <c r="S7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2263450.4159763735</v>
      </c>
      <c r="T767" s="1">
        <f>Scenario[[#This Row],[Transportation Efficiency Emissions Savings 
kg CO2e]]*(1+S$3)</f>
        <v>563633.83496123366</v>
      </c>
      <c r="U767" s="1">
        <f>Scenario[[#This Row],[Land Use Efficiency Emissions Savings 
kg CO2e]]*(1+S$3)</f>
        <v>2806499.6938799229</v>
      </c>
    </row>
    <row r="768" spans="1:21" x14ac:dyDescent="0.25">
      <c r="A768" t="s">
        <v>1563</v>
      </c>
      <c r="B768" t="s">
        <v>1564</v>
      </c>
      <c r="C768" t="s">
        <v>160</v>
      </c>
      <c r="D768" t="s">
        <v>1730</v>
      </c>
      <c r="E768" s="1">
        <v>4456356.1732674995</v>
      </c>
      <c r="F768" s="1">
        <v>5963130.3669697093</v>
      </c>
      <c r="G768" s="1">
        <v>29870677.011622008</v>
      </c>
      <c r="H768" s="1">
        <v>35633503</v>
      </c>
      <c r="I768" s="1">
        <v>7.977443609022556</v>
      </c>
      <c r="J768" s="2">
        <v>0.63211361472047356</v>
      </c>
      <c r="K768" s="1">
        <v>7874259</v>
      </c>
      <c r="L768" s="1">
        <v>7874259</v>
      </c>
      <c r="M768" s="1">
        <v>4456356.1732674995</v>
      </c>
      <c r="N768" s="1">
        <v>0</v>
      </c>
      <c r="O768" s="7">
        <v>0.59916921241254006</v>
      </c>
      <c r="P768" s="4">
        <v>1.0539153772593934</v>
      </c>
      <c r="Q768" s="1">
        <f>Scenario[[#This Row],[Electricity GHG 
kg CO2e]]+(Scenario[[#This Row],[Non-Electric GHG 
kg CO2e]]*(1-Q$3))+((Scenario[[#This Row],[Non-Electric Vehicle Miles]]*Q$3)*Scenario[[#This Row],[Typical kWh per Vehicle Mile]]*(Scenario[[#This Row],[eGRID Subregion Electricity Emissions Rate 
kg CO2 per kWh]]))</f>
        <v>4585363.8910871176</v>
      </c>
      <c r="R768" s="1">
        <f>((Scenario[[#This Row],[Electricity GHG 
kg CO2e]])*(1-R$3))+(Scenario[[#This Row],[Non-Electric GHG 
kg CO2e]]*(1-Q$3))+(((Scenario[[#This Row],[Non-Electric Vehicle Miles]]*Q$3)*Scenario[[#This Row],[Typical kWh per Vehicle Mile]]*(Scenario[[#This Row],[eGRID Subregion Electricity Emissions Rate 
kg CO2 per kWh]]))*(1-R$3))</f>
        <v>4274589.7008029949</v>
      </c>
      <c r="S7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5486999.7273599012</v>
      </c>
      <c r="T768" s="1">
        <f>Scenario[[#This Row],[Transportation Efficiency Emissions Savings 
kg CO2e]]*(1+S$3)</f>
        <v>7453912.9587121364</v>
      </c>
      <c r="U768" s="1">
        <f>Scenario[[#This Row],[Land Use Efficiency Emissions Savings 
kg CO2e]]*(1+S$3)</f>
        <v>37338346.264527507</v>
      </c>
    </row>
    <row r="769" spans="1:21" x14ac:dyDescent="0.25">
      <c r="A769" t="s">
        <v>1569</v>
      </c>
      <c r="B769" t="s">
        <v>1570</v>
      </c>
      <c r="C769" t="s">
        <v>160</v>
      </c>
      <c r="D769" t="s">
        <v>1730</v>
      </c>
      <c r="E769" s="1">
        <v>1132891.2092363664</v>
      </c>
      <c r="F769" s="1">
        <v>733496.36418171658</v>
      </c>
      <c r="G769" s="1">
        <v>3781992.5848660138</v>
      </c>
      <c r="H769" s="1">
        <v>4383108.08</v>
      </c>
      <c r="I769" s="1">
        <v>16.96</v>
      </c>
      <c r="J769" s="2">
        <v>0.35895260190602257</v>
      </c>
      <c r="K769" s="1">
        <v>784314</v>
      </c>
      <c r="L769" s="1">
        <v>784314</v>
      </c>
      <c r="M769" s="1">
        <v>1132891.2092363664</v>
      </c>
      <c r="N769" s="1">
        <v>0</v>
      </c>
      <c r="O769" s="7">
        <v>0.59916921241254006</v>
      </c>
      <c r="P769" s="4">
        <v>1.0539153772593934</v>
      </c>
      <c r="Q769" s="1">
        <f>Scenario[[#This Row],[Electricity GHG 
kg CO2e]]+(Scenario[[#This Row],[Non-Electric GHG 
kg CO2e]]*(1-Q$3))+((Scenario[[#This Row],[Non-Electric Vehicle Miles]]*Q$3)*Scenario[[#This Row],[Typical kWh per Vehicle Mile]]*(Scenario[[#This Row],[eGRID Subregion Electricity Emissions Rate 
kg CO2 per kWh]]))</f>
        <v>973486.81233075564</v>
      </c>
      <c r="R769" s="1">
        <f>((Scenario[[#This Row],[Electricity GHG 
kg CO2e]])*(1-R$3))+(Scenario[[#This Row],[Non-Electric GHG 
kg CO2e]]*(1-Q$3))+(((Scenario[[#This Row],[Non-Electric Vehicle Miles]]*Q$3)*Scenario[[#This Row],[Typical kWh per Vehicle Mile]]*(Scenario[[#This Row],[eGRID Subregion Electricity Emissions Rate 
kg CO2 per kWh]]))*(1-R$3))</f>
        <v>942532.21097988542</v>
      </c>
      <c r="S7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1097818.306415952</v>
      </c>
      <c r="T769" s="1">
        <f>Scenario[[#This Row],[Transportation Efficiency Emissions Savings 
kg CO2e]]*(1+S$3)</f>
        <v>916870.45522714569</v>
      </c>
      <c r="U769" s="1">
        <f>Scenario[[#This Row],[Land Use Efficiency Emissions Savings 
kg CO2e]]*(1+S$3)</f>
        <v>4727490.7310825177</v>
      </c>
    </row>
    <row r="770" spans="1:21" x14ac:dyDescent="0.25">
      <c r="A770" t="s">
        <v>230</v>
      </c>
      <c r="B770" t="s">
        <v>231</v>
      </c>
      <c r="C770" t="s">
        <v>160</v>
      </c>
      <c r="D770" t="s">
        <v>1730</v>
      </c>
      <c r="E770" s="1">
        <v>3606988.9408424334</v>
      </c>
      <c r="F770" s="1">
        <v>1105825.1863769752</v>
      </c>
      <c r="G770" s="1">
        <v>5711367.9805828463</v>
      </c>
      <c r="H770" s="1">
        <v>6608010</v>
      </c>
      <c r="I770" s="1">
        <v>11.80952380952381</v>
      </c>
      <c r="J770" s="2">
        <v>0.20599919738102807</v>
      </c>
      <c r="K770" s="1">
        <v>2940050</v>
      </c>
      <c r="L770" s="1">
        <v>2940050</v>
      </c>
      <c r="M770" s="1">
        <v>3606988.9408424334</v>
      </c>
      <c r="N770" s="1">
        <v>0</v>
      </c>
      <c r="O770" s="7">
        <v>0.59916921241254006</v>
      </c>
      <c r="P770" s="4">
        <v>1.0539153772593934</v>
      </c>
      <c r="Q770" s="1">
        <f>Scenario[[#This Row],[Electricity GHG 
kg CO2e]]+(Scenario[[#This Row],[Non-Electric GHG 
kg CO2e]]*(1-Q$3))+((Scenario[[#This Row],[Non-Electric Vehicle Miles]]*Q$3)*Scenario[[#This Row],[Typical kWh per Vehicle Mile]]*(Scenario[[#This Row],[eGRID Subregion Electricity Emissions Rate 
kg CO2 per kWh]]))</f>
        <v>3169382.729260759</v>
      </c>
      <c r="R770" s="1">
        <f>((Scenario[[#This Row],[Electricity GHG 
kg CO2e]])*(1-R$3))+(Scenario[[#This Row],[Non-Electric GHG 
kg CO2e]]*(1-Q$3))+(((Scenario[[#This Row],[Non-Electric Vehicle Miles]]*Q$3)*Scenario[[#This Row],[Typical kWh per Vehicle Mile]]*(Scenario[[#This Row],[eGRID Subregion Electricity Emissions Rate 
kg CO2 per kWh]]))*(1-R$3))</f>
        <v>3053347.4733535256</v>
      </c>
      <c r="S7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3343903.4570029229</v>
      </c>
      <c r="T770" s="1">
        <f>Scenario[[#This Row],[Transportation Efficiency Emissions Savings 
kg CO2e]]*(1+S$3)</f>
        <v>1382281.4829712189</v>
      </c>
      <c r="U770" s="1">
        <f>Scenario[[#This Row],[Land Use Efficiency Emissions Savings 
kg CO2e]]*(1+S$3)</f>
        <v>7139209.9757285584</v>
      </c>
    </row>
    <row r="771" spans="1:21" x14ac:dyDescent="0.25">
      <c r="A771" t="s">
        <v>230</v>
      </c>
      <c r="B771" t="s">
        <v>231</v>
      </c>
      <c r="C771" t="s">
        <v>160</v>
      </c>
      <c r="D771" t="s">
        <v>38</v>
      </c>
      <c r="E771" s="1">
        <v>18159355.203739524</v>
      </c>
      <c r="F771" s="1">
        <v>5633799.1224523447</v>
      </c>
      <c r="G771" s="1">
        <v>29097456.19235792</v>
      </c>
      <c r="H771" s="1">
        <v>33665539</v>
      </c>
      <c r="I771" s="1">
        <v>38.61212121212121</v>
      </c>
      <c r="J771" s="2">
        <v>0.15766160462154435</v>
      </c>
      <c r="K771" s="1">
        <v>6726094</v>
      </c>
      <c r="L771" s="1">
        <v>6726094</v>
      </c>
      <c r="M771" s="1">
        <v>18159355.203739524</v>
      </c>
      <c r="N771" s="1">
        <v>0</v>
      </c>
      <c r="O771" s="7">
        <v>0.59916921241254006</v>
      </c>
      <c r="P771" s="4">
        <v>2.3391780324537761</v>
      </c>
      <c r="Q771" s="1">
        <f>Scenario[[#This Row],[Electricity GHG 
kg CO2e]]+(Scenario[[#This Row],[Non-Electric GHG 
kg CO2e]]*(1-Q$3))+((Scenario[[#This Row],[Non-Electric Vehicle Miles]]*Q$3)*Scenario[[#This Row],[Typical kWh per Vehicle Mile]]*(Scenario[[#This Row],[eGRID Subregion Electricity Emissions Rate 
kg CO2 per kWh]]))</f>
        <v>15976278.29652375</v>
      </c>
      <c r="R771" s="1">
        <f>((Scenario[[#This Row],[Electricity GHG 
kg CO2e]])*(1-R$3))+(Scenario[[#This Row],[Non-Electric GHG 
kg CO2e]]*(1-Q$3))+(((Scenario[[#This Row],[Non-Electric Vehicle Miles]]*Q$3)*Scenario[[#This Row],[Typical kWh per Vehicle Mile]]*(Scenario[[#This Row],[eGRID Subregion Electricity Emissions Rate 
kg CO2 per kWh]]))*(1-R$3))</f>
        <v>15387087.823093973</v>
      </c>
      <c r="S7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16384386.896801252</v>
      </c>
      <c r="T771" s="1">
        <f>Scenario[[#This Row],[Transportation Efficiency Emissions Savings 
kg CO2e]]*(1+S$3)</f>
        <v>7042248.9030654309</v>
      </c>
      <c r="U771" s="1">
        <f>Scenario[[#This Row],[Land Use Efficiency Emissions Savings 
kg CO2e]]*(1+S$3)</f>
        <v>36371820.240447402</v>
      </c>
    </row>
    <row r="772" spans="1:21" x14ac:dyDescent="0.25">
      <c r="A772" t="s">
        <v>992</v>
      </c>
      <c r="B772" t="s">
        <v>993</v>
      </c>
      <c r="C772" t="s">
        <v>160</v>
      </c>
      <c r="D772" t="s">
        <v>1730</v>
      </c>
      <c r="E772" s="1">
        <v>978432.70399500011</v>
      </c>
      <c r="F772" s="1">
        <v>120473.17951600102</v>
      </c>
      <c r="G772" s="1">
        <v>601346.27103032754</v>
      </c>
      <c r="H772" s="1">
        <v>719904</v>
      </c>
      <c r="I772" s="1">
        <v>24.4</v>
      </c>
      <c r="J772" s="2">
        <v>6.8205646831512395E-2</v>
      </c>
      <c r="K772" s="1">
        <v>525286</v>
      </c>
      <c r="L772" s="1">
        <v>525286</v>
      </c>
      <c r="M772" s="1">
        <v>978432.70399500011</v>
      </c>
      <c r="N772" s="1">
        <v>0</v>
      </c>
      <c r="O772" s="7">
        <v>0.59916921241254006</v>
      </c>
      <c r="P772" s="4">
        <v>1.0539153772593934</v>
      </c>
      <c r="Q772" s="1">
        <f>Scenario[[#This Row],[Electricity GHG 
kg CO2e]]+(Scenario[[#This Row],[Non-Electric GHG 
kg CO2e]]*(1-Q$3))+((Scenario[[#This Row],[Non-Electric Vehicle Miles]]*Q$3)*Scenario[[#This Row],[Typical kWh per Vehicle Mile]]*(Scenario[[#This Row],[eGRID Subregion Electricity Emissions Rate 
kg CO2 per kWh]]))</f>
        <v>816750.59447061212</v>
      </c>
      <c r="R772" s="1">
        <f>((Scenario[[#This Row],[Electricity GHG 
kg CO2e]])*(1-R$3))+(Scenario[[#This Row],[Non-Electric GHG 
kg CO2e]]*(1-Q$3))+(((Scenario[[#This Row],[Non-Electric Vehicle Miles]]*Q$3)*Scenario[[#This Row],[Typical kWh per Vehicle Mile]]*(Scenario[[#This Row],[eGRID Subregion Electricity Emissions Rate 
kg CO2 per kWh]]))*(1-R$3))</f>
        <v>796019.07785202167</v>
      </c>
      <c r="S7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818374.47630623076</v>
      </c>
      <c r="T772" s="1">
        <f>Scenario[[#This Row],[Transportation Efficiency Emissions Savings 
kg CO2e]]*(1+S$3)</f>
        <v>150591.47439500128</v>
      </c>
      <c r="U772" s="1">
        <f>Scenario[[#This Row],[Land Use Efficiency Emissions Savings 
kg CO2e]]*(1+S$3)</f>
        <v>751682.83878790936</v>
      </c>
    </row>
    <row r="773" spans="1:21" x14ac:dyDescent="0.25">
      <c r="A773" t="s">
        <v>992</v>
      </c>
      <c r="B773" t="s">
        <v>993</v>
      </c>
      <c r="C773" t="s">
        <v>160</v>
      </c>
      <c r="D773" t="s">
        <v>38</v>
      </c>
      <c r="E773" s="1">
        <v>561016.62139460002</v>
      </c>
      <c r="F773" s="1">
        <v>143169.00222613889</v>
      </c>
      <c r="G773" s="1">
        <v>714633.29814738093</v>
      </c>
      <c r="H773" s="1">
        <v>855526</v>
      </c>
      <c r="I773" s="1">
        <v>26</v>
      </c>
      <c r="J773" s="2">
        <v>0.11732121366375542</v>
      </c>
      <c r="K773" s="1">
        <v>280252</v>
      </c>
      <c r="L773" s="1">
        <v>280252</v>
      </c>
      <c r="M773" s="1">
        <v>561016.62139460002</v>
      </c>
      <c r="N773" s="1">
        <v>0</v>
      </c>
      <c r="O773" s="7">
        <v>0.59916921241254006</v>
      </c>
      <c r="P773" s="4">
        <v>2.3391780324537761</v>
      </c>
      <c r="Q773" s="1">
        <f>Scenario[[#This Row],[Electricity GHG 
kg CO2e]]+(Scenario[[#This Row],[Non-Electric GHG 
kg CO2e]]*(1-Q$3))+((Scenario[[#This Row],[Non-Electric Vehicle Miles]]*Q$3)*Scenario[[#This Row],[Typical kWh per Vehicle Mile]]*(Scenario[[#This Row],[eGRID Subregion Electricity Emissions Rate 
kg CO2 per kWh]]))</f>
        <v>518960.20670175517</v>
      </c>
      <c r="R773" s="1">
        <f>((Scenario[[#This Row],[Electricity GHG 
kg CO2e]])*(1-R$3))+(Scenario[[#This Row],[Non-Electric GHG 
kg CO2e]]*(1-Q$3))+(((Scenario[[#This Row],[Non-Electric Vehicle Miles]]*Q$3)*Scenario[[#This Row],[Typical kWh per Vehicle Mile]]*(Scenario[[#This Row],[eGRID Subregion Electricity Emissions Rate 
kg CO2 per kWh]]))*(1-R$3))</f>
        <v>494410.77153780387</v>
      </c>
      <c r="S7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523435.56061023835</v>
      </c>
      <c r="T773" s="1">
        <f>Scenario[[#This Row],[Transportation Efficiency Emissions Savings 
kg CO2e]]*(1+S$3)</f>
        <v>178961.25278267363</v>
      </c>
      <c r="U773" s="1">
        <f>Scenario[[#This Row],[Land Use Efficiency Emissions Savings 
kg CO2e]]*(1+S$3)</f>
        <v>893291.62268422614</v>
      </c>
    </row>
    <row r="774" spans="1:21" x14ac:dyDescent="0.25">
      <c r="A774" t="s">
        <v>1557</v>
      </c>
      <c r="B774" t="s">
        <v>1558</v>
      </c>
      <c r="C774" t="s">
        <v>160</v>
      </c>
      <c r="D774" t="s">
        <v>1730</v>
      </c>
      <c r="E774" s="1">
        <v>1515931.0427307</v>
      </c>
      <c r="F774" s="1">
        <v>425332.33716290933</v>
      </c>
      <c r="G774" s="1">
        <v>2176040.1347921975</v>
      </c>
      <c r="H774" s="1">
        <v>2541631.69</v>
      </c>
      <c r="I774" s="1">
        <v>17.185185185185187</v>
      </c>
      <c r="J774" s="2">
        <v>0.1697850163548085</v>
      </c>
      <c r="K774" s="1">
        <v>847229</v>
      </c>
      <c r="L774" s="1">
        <v>847229</v>
      </c>
      <c r="M774" s="1">
        <v>1515931.0427307</v>
      </c>
      <c r="N774" s="1">
        <v>0</v>
      </c>
      <c r="O774" s="7">
        <v>0.59916921241254006</v>
      </c>
      <c r="P774" s="4">
        <v>1.0539153772593934</v>
      </c>
      <c r="Q774" s="1">
        <f>Scenario[[#This Row],[Electricity GHG 
kg CO2e]]+(Scenario[[#This Row],[Non-Electric GHG 
kg CO2e]]*(1-Q$3))+((Scenario[[#This Row],[Non-Electric Vehicle Miles]]*Q$3)*Scenario[[#This Row],[Typical kWh per Vehicle Mile]]*(Scenario[[#This Row],[eGRID Subregion Electricity Emissions Rate 
kg CO2 per kWh]]))</f>
        <v>1270698.9785695528</v>
      </c>
      <c r="R774" s="1">
        <f>((Scenario[[#This Row],[Electricity GHG 
kg CO2e]])*(1-R$3))+(Scenario[[#This Row],[Non-Electric GHG 
kg CO2e]]*(1-Q$3))+(((Scenario[[#This Row],[Non-Electric Vehicle Miles]]*Q$3)*Scenario[[#This Row],[Typical kWh per Vehicle Mile]]*(Scenario[[#This Row],[eGRID Subregion Electricity Emissions Rate 
kg CO2 per kWh]]))*(1-R$3))</f>
        <v>1237261.3044391708</v>
      </c>
      <c r="S7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1345252.6673683748</v>
      </c>
      <c r="T774" s="1">
        <f>Scenario[[#This Row],[Transportation Efficiency Emissions Savings 
kg CO2e]]*(1+S$3)</f>
        <v>531665.42145363661</v>
      </c>
      <c r="U774" s="1">
        <f>Scenario[[#This Row],[Land Use Efficiency Emissions Savings 
kg CO2e]]*(1+S$3)</f>
        <v>2720050.1684902469</v>
      </c>
    </row>
    <row r="775" spans="1:21" x14ac:dyDescent="0.25">
      <c r="A775" t="s">
        <v>1578</v>
      </c>
      <c r="B775" t="s">
        <v>159</v>
      </c>
      <c r="C775" t="s">
        <v>160</v>
      </c>
      <c r="D775" t="s">
        <v>1729</v>
      </c>
      <c r="E775" s="1">
        <v>1578281.4927914238</v>
      </c>
      <c r="F775" s="1">
        <v>303232.43737394217</v>
      </c>
      <c r="G775" s="1">
        <v>1509413.240034881</v>
      </c>
      <c r="H775" s="1">
        <v>1812007</v>
      </c>
      <c r="I775" s="1">
        <v>36</v>
      </c>
      <c r="J775" s="2">
        <v>0.27408207062456591</v>
      </c>
      <c r="K775" s="1">
        <v>187011</v>
      </c>
      <c r="L775" s="1">
        <v>0</v>
      </c>
      <c r="M775" s="1">
        <v>0</v>
      </c>
      <c r="N775" s="1">
        <v>1578281.4927914238</v>
      </c>
      <c r="O775" s="7">
        <v>0.59916921241254006</v>
      </c>
      <c r="P775" s="4">
        <v>7.7405845368707231</v>
      </c>
      <c r="Q775" s="1">
        <f>Scenario[[#This Row],[Electricity GHG 
kg CO2e]]+(Scenario[[#This Row],[Non-Electric GHG 
kg CO2e]]*(1-Q$3))+((Scenario[[#This Row],[Non-Electric Vehicle Miles]]*Q$3)*Scenario[[#This Row],[Typical kWh per Vehicle Mile]]*(Scenario[[#This Row],[eGRID Subregion Electricity Emissions Rate 
kg CO2 per kWh]]))</f>
        <v>1578281.4927914238</v>
      </c>
      <c r="R775" s="1">
        <f>((Scenario[[#This Row],[Electricity GHG 
kg CO2e]])*(1-R$3))+(Scenario[[#This Row],[Non-Electric GHG 
kg CO2e]]*(1-Q$3))+(((Scenario[[#This Row],[Non-Electric Vehicle Miles]]*Q$3)*Scenario[[#This Row],[Typical kWh per Vehicle Mile]]*(Scenario[[#This Row],[eGRID Subregion Electricity Emissions Rate 
kg CO2 per kWh]]))*(1-R$3))</f>
        <v>1183711.1195935679</v>
      </c>
      <c r="S7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1343007.5153107378</v>
      </c>
      <c r="T775" s="1">
        <f>Scenario[[#This Row],[Transportation Efficiency Emissions Savings 
kg CO2e]]*(1+S$3)</f>
        <v>379040.54671742773</v>
      </c>
      <c r="U775" s="1">
        <f>Scenario[[#This Row],[Land Use Efficiency Emissions Savings 
kg CO2e]]*(1+S$3)</f>
        <v>1886766.5500436013</v>
      </c>
    </row>
    <row r="776" spans="1:21" x14ac:dyDescent="0.25">
      <c r="A776" t="s">
        <v>975</v>
      </c>
      <c r="B776" t="s">
        <v>976</v>
      </c>
      <c r="C776" t="s">
        <v>160</v>
      </c>
      <c r="D776" t="s">
        <v>1730</v>
      </c>
      <c r="E776" s="1">
        <v>1002721.9756618333</v>
      </c>
      <c r="F776" s="1">
        <v>84193.533229840745</v>
      </c>
      <c r="G776" s="1">
        <v>429171.4934616629</v>
      </c>
      <c r="H776" s="1">
        <v>503110</v>
      </c>
      <c r="I776" s="1">
        <v>16.925925925925927</v>
      </c>
      <c r="J776" s="2">
        <v>6.1646130958154938E-2</v>
      </c>
      <c r="K776" s="1">
        <v>695227</v>
      </c>
      <c r="L776" s="1">
        <v>695227</v>
      </c>
      <c r="M776" s="1">
        <v>1002721.9756618333</v>
      </c>
      <c r="N776" s="1">
        <v>0</v>
      </c>
      <c r="O776" s="7">
        <v>0.59916921241254006</v>
      </c>
      <c r="P776" s="4">
        <v>1.0539153772593934</v>
      </c>
      <c r="Q776" s="1">
        <f>Scenario[[#This Row],[Electricity GHG 
kg CO2e]]+(Scenario[[#This Row],[Non-Electric GHG 
kg CO2e]]*(1-Q$3))+((Scenario[[#This Row],[Non-Electric Vehicle Miles]]*Q$3)*Scenario[[#This Row],[Typical kWh per Vehicle Mile]]*(Scenario[[#This Row],[eGRID Subregion Electricity Emissions Rate 
kg CO2 per kWh]]))</f>
        <v>861795.86396248452</v>
      </c>
      <c r="R776" s="1">
        <f>((Scenario[[#This Row],[Electricity GHG 
kg CO2e]])*(1-R$3))+(Scenario[[#This Row],[Non-Electric GHG 
kg CO2e]]*(1-Q$3))+(((Scenario[[#This Row],[Non-Electric Vehicle Miles]]*Q$3)*Scenario[[#This Row],[Typical kWh per Vehicle Mile]]*(Scenario[[#This Row],[eGRID Subregion Electricity Emissions Rate 
kg CO2 per kWh]]))*(1-R$3))</f>
        <v>834357.26840845717</v>
      </c>
      <c r="S7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852193.61658706178</v>
      </c>
      <c r="T776" s="1">
        <f>Scenario[[#This Row],[Transportation Efficiency Emissions Savings 
kg CO2e]]*(1+S$3)</f>
        <v>105241.91653730093</v>
      </c>
      <c r="U776" s="1">
        <f>Scenario[[#This Row],[Land Use Efficiency Emissions Savings 
kg CO2e]]*(1+S$3)</f>
        <v>536464.36682707863</v>
      </c>
    </row>
    <row r="777" spans="1:21" x14ac:dyDescent="0.25">
      <c r="A777" t="s">
        <v>975</v>
      </c>
      <c r="B777" t="s">
        <v>976</v>
      </c>
      <c r="C777" t="s">
        <v>160</v>
      </c>
      <c r="D777" t="s">
        <v>38</v>
      </c>
      <c r="E777" s="1">
        <v>839151.42182839988</v>
      </c>
      <c r="F777" s="1">
        <v>225170.63527859404</v>
      </c>
      <c r="G777" s="1">
        <v>1147793.8283266462</v>
      </c>
      <c r="H777" s="1">
        <v>1345538</v>
      </c>
      <c r="I777" s="1">
        <v>26</v>
      </c>
      <c r="J777" s="2">
        <v>0.12262740221709185</v>
      </c>
      <c r="K777" s="1">
        <v>314006</v>
      </c>
      <c r="L777" s="1">
        <v>314006</v>
      </c>
      <c r="M777" s="1">
        <v>839151.42182839988</v>
      </c>
      <c r="N777" s="1">
        <v>0</v>
      </c>
      <c r="O777" s="7">
        <v>0.59916921241254006</v>
      </c>
      <c r="P777" s="4">
        <v>2.3391780324537761</v>
      </c>
      <c r="Q777" s="1">
        <f>Scenario[[#This Row],[Electricity GHG 
kg CO2e]]+(Scenario[[#This Row],[Non-Electric GHG 
kg CO2e]]*(1-Q$3))+((Scenario[[#This Row],[Non-Electric Vehicle Miles]]*Q$3)*Scenario[[#This Row],[Typical kWh per Vehicle Mile]]*(Scenario[[#This Row],[eGRID Subregion Electricity Emissions Rate 
kg CO2 per kWh]]))</f>
        <v>739388.40027923544</v>
      </c>
      <c r="R777" s="1">
        <f>((Scenario[[#This Row],[Electricity GHG 
kg CO2e]])*(1-R$3))+(Scenario[[#This Row],[Non-Electric GHG 
kg CO2e]]*(1-Q$3))+(((Scenario[[#This Row],[Non-Electric Vehicle Miles]]*Q$3)*Scenario[[#This Row],[Typical kWh per Vehicle Mile]]*(Scenario[[#This Row],[eGRID Subregion Electricity Emissions Rate 
kg CO2 per kWh]]))*(1-R$3))</f>
        <v>711882.19180225162</v>
      </c>
      <c r="S7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770544.99421521497</v>
      </c>
      <c r="T777" s="1">
        <f>Scenario[[#This Row],[Transportation Efficiency Emissions Savings 
kg CO2e]]*(1+S$3)</f>
        <v>281463.29409824254</v>
      </c>
      <c r="U777" s="1">
        <f>Scenario[[#This Row],[Land Use Efficiency Emissions Savings 
kg CO2e]]*(1+S$3)</f>
        <v>1434742.2854083078</v>
      </c>
    </row>
    <row r="778" spans="1:21" x14ac:dyDescent="0.25">
      <c r="A778" t="s">
        <v>285</v>
      </c>
      <c r="B778" t="s">
        <v>286</v>
      </c>
      <c r="C778" t="s">
        <v>160</v>
      </c>
      <c r="D778" t="s">
        <v>1730</v>
      </c>
      <c r="E778" s="1">
        <v>6910551.7119705668</v>
      </c>
      <c r="F778" s="1">
        <v>852337.90512071946</v>
      </c>
      <c r="G778" s="1">
        <v>4785497.8167613139</v>
      </c>
      <c r="H778" s="1">
        <v>5093262</v>
      </c>
      <c r="I778" s="1">
        <v>10.01025641025641</v>
      </c>
      <c r="J778" s="2">
        <v>0.10650152987579865</v>
      </c>
      <c r="K778" s="1">
        <v>6192185</v>
      </c>
      <c r="L778" s="1">
        <v>6192185</v>
      </c>
      <c r="M778" s="1">
        <v>6910551.7119705668</v>
      </c>
      <c r="N778" s="1">
        <v>0</v>
      </c>
      <c r="O778" s="7">
        <v>0.59916921241254006</v>
      </c>
      <c r="P778" s="4">
        <v>1.0539153772593934</v>
      </c>
      <c r="Q778" s="1">
        <f>Scenario[[#This Row],[Electricity GHG 
kg CO2e]]+(Scenario[[#This Row],[Non-Electric GHG 
kg CO2e]]*(1-Q$3))+((Scenario[[#This Row],[Non-Electric Vehicle Miles]]*Q$3)*Scenario[[#This Row],[Typical kWh per Vehicle Mile]]*(Scenario[[#This Row],[eGRID Subregion Electricity Emissions Rate 
kg CO2 per kWh]]))</f>
        <v>6160464.1944810562</v>
      </c>
      <c r="R778" s="1">
        <f>((Scenario[[#This Row],[Electricity GHG 
kg CO2e]])*(1-R$3))+(Scenario[[#This Row],[Non-Electric GHG 
kg CO2e]]*(1-Q$3))+(((Scenario[[#This Row],[Non-Electric Vehicle Miles]]*Q$3)*Scenario[[#This Row],[Typical kWh per Vehicle Mile]]*(Scenario[[#This Row],[eGRID Subregion Electricity Emissions Rate 
kg CO2 per kWh]]))*(1-R$3))</f>
        <v>5916076.5918552727</v>
      </c>
      <c r="S7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6159135.0196341751</v>
      </c>
      <c r="T778" s="1">
        <f>Scenario[[#This Row],[Transportation Efficiency Emissions Savings 
kg CO2e]]*(1+S$3)</f>
        <v>1065422.3814008993</v>
      </c>
      <c r="U778" s="1">
        <f>Scenario[[#This Row],[Land Use Efficiency Emissions Savings 
kg CO2e]]*(1+S$3)</f>
        <v>5981872.2709516427</v>
      </c>
    </row>
    <row r="779" spans="1:21" x14ac:dyDescent="0.25">
      <c r="A779" t="s">
        <v>285</v>
      </c>
      <c r="B779" t="s">
        <v>286</v>
      </c>
      <c r="C779" t="s">
        <v>160</v>
      </c>
      <c r="D779" t="s">
        <v>38</v>
      </c>
      <c r="E779" s="1">
        <v>10273755.502865</v>
      </c>
      <c r="F779" s="1">
        <v>4619402.1790676732</v>
      </c>
      <c r="G779" s="1">
        <v>25935886.354297295</v>
      </c>
      <c r="H779" s="1">
        <v>27603871</v>
      </c>
      <c r="I779" s="1">
        <v>40.115384615384613</v>
      </c>
      <c r="J779" s="2">
        <v>0.18513914308731472</v>
      </c>
      <c r="K779" s="1">
        <v>4397036</v>
      </c>
      <c r="L779" s="1">
        <v>4397036</v>
      </c>
      <c r="M779" s="1">
        <v>10273755.502865</v>
      </c>
      <c r="N779" s="1">
        <v>0</v>
      </c>
      <c r="O779" s="7">
        <v>0.59916921241254006</v>
      </c>
      <c r="P779" s="4">
        <v>2.3391780324537761</v>
      </c>
      <c r="Q779" s="1">
        <f>Scenario[[#This Row],[Electricity GHG 
kg CO2e]]+(Scenario[[#This Row],[Non-Electric GHG 
kg CO2e]]*(1-Q$3))+((Scenario[[#This Row],[Non-Electric Vehicle Miles]]*Q$3)*Scenario[[#This Row],[Typical kWh per Vehicle Mile]]*(Scenario[[#This Row],[eGRID Subregion Electricity Emissions Rate 
kg CO2 per kWh]]))</f>
        <v>9245997.8739631847</v>
      </c>
      <c r="R779" s="1">
        <f>((Scenario[[#This Row],[Electricity GHG 
kg CO2e]])*(1-R$3))+(Scenario[[#This Row],[Non-Electric GHG 
kg CO2e]]*(1-Q$3))+(((Scenario[[#This Row],[Non-Electric Vehicle Miles]]*Q$3)*Scenario[[#This Row],[Typical kWh per Vehicle Mile]]*(Scenario[[#This Row],[eGRID Subregion Electricity Emissions Rate 
kg CO2 per kWh]]))*(1-R$3))</f>
        <v>8860827.5622595754</v>
      </c>
      <c r="S7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9554162.8375772126</v>
      </c>
      <c r="T779" s="1">
        <f>Scenario[[#This Row],[Transportation Efficiency Emissions Savings 
kg CO2e]]*(1+S$3)</f>
        <v>5774252.723834591</v>
      </c>
      <c r="U779" s="1">
        <f>Scenario[[#This Row],[Land Use Efficiency Emissions Savings 
kg CO2e]]*(1+S$3)</f>
        <v>32419857.942871619</v>
      </c>
    </row>
    <row r="780" spans="1:21" x14ac:dyDescent="0.25">
      <c r="A780" t="s">
        <v>1576</v>
      </c>
      <c r="B780" t="s">
        <v>802</v>
      </c>
      <c r="C780" t="s">
        <v>160</v>
      </c>
      <c r="D780" t="s">
        <v>1730</v>
      </c>
      <c r="E780" s="1">
        <v>1520698.5067035665</v>
      </c>
      <c r="F780" s="1">
        <v>226344.62056134062</v>
      </c>
      <c r="G780" s="1">
        <v>1160525.5233907932</v>
      </c>
      <c r="H780" s="1">
        <v>1352553.31</v>
      </c>
      <c r="I780" s="1">
        <v>12.954545454545455</v>
      </c>
      <c r="J780" s="2">
        <v>9.7057913434962062E-2</v>
      </c>
      <c r="K780" s="1">
        <v>1082271</v>
      </c>
      <c r="L780" s="1">
        <v>1082271</v>
      </c>
      <c r="M780" s="1">
        <v>1520698.5067035665</v>
      </c>
      <c r="N780" s="1">
        <v>0</v>
      </c>
      <c r="O780" s="7">
        <v>0.59916921241254006</v>
      </c>
      <c r="P780" s="4">
        <v>1.0539153772593934</v>
      </c>
      <c r="Q780" s="1">
        <f>Scenario[[#This Row],[Electricity GHG 
kg CO2e]]+(Scenario[[#This Row],[Non-Electric GHG 
kg CO2e]]*(1-Q$3))+((Scenario[[#This Row],[Non-Electric Vehicle Miles]]*Q$3)*Scenario[[#This Row],[Typical kWh per Vehicle Mile]]*(Scenario[[#This Row],[eGRID Subregion Electricity Emissions Rate 
kg CO2 per kWh]]))</f>
        <v>1311380.2837568326</v>
      </c>
      <c r="R780" s="1">
        <f>((Scenario[[#This Row],[Electricity GHG 
kg CO2e]])*(1-R$3))+(Scenario[[#This Row],[Non-Electric GHG 
kg CO2e]]*(1-Q$3))+(((Scenario[[#This Row],[Non-Electric Vehicle Miles]]*Q$3)*Scenario[[#This Row],[Typical kWh per Vehicle Mile]]*(Scenario[[#This Row],[eGRID Subregion Electricity Emissions Rate 
kg CO2 per kWh]]))*(1-R$3))</f>
        <v>1268666.1828245432</v>
      </c>
      <c r="S7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1329860.8474274157</v>
      </c>
      <c r="T780" s="1">
        <f>Scenario[[#This Row],[Transportation Efficiency Emissions Savings 
kg CO2e]]*(1+S$3)</f>
        <v>282930.7757016758</v>
      </c>
      <c r="U780" s="1">
        <f>Scenario[[#This Row],[Land Use Efficiency Emissions Savings 
kg CO2e]]*(1+S$3)</f>
        <v>1450656.9042384916</v>
      </c>
    </row>
    <row r="781" spans="1:21" x14ac:dyDescent="0.25">
      <c r="A781" t="s">
        <v>718</v>
      </c>
      <c r="B781" t="s">
        <v>719</v>
      </c>
      <c r="C781" t="s">
        <v>160</v>
      </c>
      <c r="D781" t="s">
        <v>1730</v>
      </c>
      <c r="E781" s="1">
        <v>402291.19538583327</v>
      </c>
      <c r="F781" s="1">
        <v>40965.67382984257</v>
      </c>
      <c r="G781" s="1">
        <v>211646.72217265586</v>
      </c>
      <c r="H781" s="1">
        <v>244796</v>
      </c>
      <c r="I781" s="1">
        <v>12.285714285714286</v>
      </c>
      <c r="J781" s="2">
        <v>8.0155666194468983E-2</v>
      </c>
      <c r="K781" s="1">
        <v>389949</v>
      </c>
      <c r="L781" s="1">
        <v>389949</v>
      </c>
      <c r="M781" s="1">
        <v>402291.19538583327</v>
      </c>
      <c r="N781" s="1">
        <v>0</v>
      </c>
      <c r="O781" s="7">
        <v>0.59916921241254006</v>
      </c>
      <c r="P781" s="4">
        <v>1.0539153772593934</v>
      </c>
      <c r="Q781" s="1">
        <f>Scenario[[#This Row],[Electricity GHG 
kg CO2e]]+(Scenario[[#This Row],[Non-Electric GHG 
kg CO2e]]*(1-Q$3))+((Scenario[[#This Row],[Non-Electric Vehicle Miles]]*Q$3)*Scenario[[#This Row],[Typical kWh per Vehicle Mile]]*(Scenario[[#This Row],[eGRID Subregion Electricity Emissions Rate 
kg CO2 per kWh]]))</f>
        <v>363279.02578822419</v>
      </c>
      <c r="R781" s="1">
        <f>((Scenario[[#This Row],[Electricity GHG 
kg CO2e]])*(1-R$3))+(Scenario[[#This Row],[Non-Electric GHG 
kg CO2e]]*(1-Q$3))+(((Scenario[[#This Row],[Non-Electric Vehicle Miles]]*Q$3)*Scenario[[#This Row],[Typical kWh per Vehicle Mile]]*(Scenario[[#This Row],[eGRID Subregion Electricity Emissions Rate 
kg CO2 per kWh]]))*(1-R$3))</f>
        <v>347888.86847601191</v>
      </c>
      <c r="S7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356776.92139987036</v>
      </c>
      <c r="T781" s="1">
        <f>Scenario[[#This Row],[Transportation Efficiency Emissions Savings 
kg CO2e]]*(1+S$3)</f>
        <v>51207.09228730321</v>
      </c>
      <c r="U781" s="1">
        <f>Scenario[[#This Row],[Land Use Efficiency Emissions Savings 
kg CO2e]]*(1+S$3)</f>
        <v>264558.40271581983</v>
      </c>
    </row>
    <row r="782" spans="1:21" x14ac:dyDescent="0.25">
      <c r="A782" t="s">
        <v>718</v>
      </c>
      <c r="B782" t="s">
        <v>719</v>
      </c>
      <c r="C782" t="s">
        <v>160</v>
      </c>
      <c r="D782" t="s">
        <v>38</v>
      </c>
      <c r="E782" s="1">
        <v>2357769.7542806999</v>
      </c>
      <c r="F782" s="1">
        <v>565341.56082282891</v>
      </c>
      <c r="G782" s="1">
        <v>2920803.6160498997</v>
      </c>
      <c r="H782" s="1">
        <v>3378276</v>
      </c>
      <c r="I782" s="1">
        <v>34.474576271186443</v>
      </c>
      <c r="J782" s="2">
        <v>0.1034595415130079</v>
      </c>
      <c r="K782" s="1">
        <v>831905</v>
      </c>
      <c r="L782" s="1">
        <v>831905</v>
      </c>
      <c r="M782" s="1">
        <v>2357769.7542806999</v>
      </c>
      <c r="N782" s="1">
        <v>0</v>
      </c>
      <c r="O782" s="7">
        <v>0.59916921241254006</v>
      </c>
      <c r="P782" s="4">
        <v>2.3391780324537761</v>
      </c>
      <c r="Q782" s="1">
        <f>Scenario[[#This Row],[Electricity GHG 
kg CO2e]]+(Scenario[[#This Row],[Non-Electric GHG 
kg CO2e]]*(1-Q$3))+((Scenario[[#This Row],[Non-Electric Vehicle Miles]]*Q$3)*Scenario[[#This Row],[Typical kWh per Vehicle Mile]]*(Scenario[[#This Row],[eGRID Subregion Electricity Emissions Rate 
kg CO2 per kWh]]))</f>
        <v>2059819.2281331574</v>
      </c>
      <c r="R782" s="1">
        <f>((Scenario[[#This Row],[Electricity GHG 
kg CO2e]])*(1-R$3))+(Scenario[[#This Row],[Non-Electric GHG 
kg CO2e]]*(1-Q$3))+(((Scenario[[#This Row],[Non-Electric Vehicle Miles]]*Q$3)*Scenario[[#This Row],[Typical kWh per Vehicle Mile]]*(Scenario[[#This Row],[eGRID Subregion Electricity Emissions Rate 
kg CO2 per kWh]]))*(1-R$3))</f>
        <v>1986946.2500274994</v>
      </c>
      <c r="S7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2103971.231127026</v>
      </c>
      <c r="T782" s="1">
        <f>Scenario[[#This Row],[Transportation Efficiency Emissions Savings 
kg CO2e]]*(1+S$3)</f>
        <v>706676.95102853607</v>
      </c>
      <c r="U782" s="1">
        <f>Scenario[[#This Row],[Land Use Efficiency Emissions Savings 
kg CO2e]]*(1+S$3)</f>
        <v>3651004.5200623749</v>
      </c>
    </row>
    <row r="783" spans="1:21" x14ac:dyDescent="0.25">
      <c r="A783" t="s">
        <v>171</v>
      </c>
      <c r="B783" t="s">
        <v>159</v>
      </c>
      <c r="C783" t="s">
        <v>160</v>
      </c>
      <c r="D783" t="s">
        <v>1730</v>
      </c>
      <c r="E783" s="1">
        <v>5182431.7802733006</v>
      </c>
      <c r="F783" s="1">
        <v>514086.77487614611</v>
      </c>
      <c r="G783" s="1">
        <v>2629949.0398724726</v>
      </c>
      <c r="H783" s="1">
        <v>3071996</v>
      </c>
      <c r="I783" s="1">
        <v>13.950354609929079</v>
      </c>
      <c r="J783" s="2">
        <v>6.9262105987790021E-2</v>
      </c>
      <c r="K783" s="1">
        <v>3692947</v>
      </c>
      <c r="L783" s="1">
        <v>3692947</v>
      </c>
      <c r="M783" s="1">
        <v>5182431.7802733006</v>
      </c>
      <c r="N783" s="1">
        <v>0</v>
      </c>
      <c r="O783" s="7">
        <v>0.59916921241254006</v>
      </c>
      <c r="P783" s="4">
        <v>1.0539153772593934</v>
      </c>
      <c r="Q783" s="1">
        <f>Scenario[[#This Row],[Electricity GHG 
kg CO2e]]+(Scenario[[#This Row],[Non-Electric GHG 
kg CO2e]]*(1-Q$3))+((Scenario[[#This Row],[Non-Electric Vehicle Miles]]*Q$3)*Scenario[[#This Row],[Typical kWh per Vehicle Mile]]*(Scenario[[#This Row],[eGRID Subregion Electricity Emissions Rate 
kg CO2 per kWh]]))</f>
        <v>4469823.5123490384</v>
      </c>
      <c r="R783" s="1">
        <f>((Scenario[[#This Row],[Electricity GHG 
kg CO2e]])*(1-R$3))+(Scenario[[#This Row],[Non-Electric GHG 
kg CO2e]]*(1-Q$3))+(((Scenario[[#This Row],[Non-Electric Vehicle Miles]]*Q$3)*Scenario[[#This Row],[Typical kWh per Vehicle Mile]]*(Scenario[[#This Row],[eGRID Subregion Electricity Emissions Rate 
kg CO2 per kWh]]))*(1-R$3))</f>
        <v>4324073.5930630229</v>
      </c>
      <c r="S7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4452995.109387476</v>
      </c>
      <c r="T783" s="1">
        <f>Scenario[[#This Row],[Transportation Efficiency Emissions Savings 
kg CO2e]]*(1+S$3)</f>
        <v>642608.46859518264</v>
      </c>
      <c r="U783" s="1">
        <f>Scenario[[#This Row],[Land Use Efficiency Emissions Savings 
kg CO2e]]*(1+S$3)</f>
        <v>3287436.2998405909</v>
      </c>
    </row>
    <row r="784" spans="1:21" x14ac:dyDescent="0.25">
      <c r="A784" t="s">
        <v>171</v>
      </c>
      <c r="B784" t="s">
        <v>159</v>
      </c>
      <c r="C784" t="s">
        <v>160</v>
      </c>
      <c r="D784" t="s">
        <v>38</v>
      </c>
      <c r="E784" s="1">
        <v>29410728.554551601</v>
      </c>
      <c r="F784" s="1">
        <v>12745421.590826251</v>
      </c>
      <c r="G784" s="1">
        <v>65202629.037945941</v>
      </c>
      <c r="H784" s="1">
        <v>76162014</v>
      </c>
      <c r="I784" s="1">
        <v>38.266666666666666</v>
      </c>
      <c r="J784" s="2">
        <v>0.19840546970242071</v>
      </c>
      <c r="K784" s="1">
        <v>11735468</v>
      </c>
      <c r="L784" s="1">
        <v>11735468</v>
      </c>
      <c r="M784" s="1">
        <v>29410728.554551601</v>
      </c>
      <c r="N784" s="1">
        <v>0</v>
      </c>
      <c r="O784" s="7">
        <v>0.59916921241254006</v>
      </c>
      <c r="P784" s="4">
        <v>2.3391780324537761</v>
      </c>
      <c r="Q784" s="1">
        <f>Scenario[[#This Row],[Electricity GHG 
kg CO2e]]+(Scenario[[#This Row],[Non-Electric GHG 
kg CO2e]]*(1-Q$3))+((Scenario[[#This Row],[Non-Electric Vehicle Miles]]*Q$3)*Scenario[[#This Row],[Typical kWh per Vehicle Mile]]*(Scenario[[#This Row],[eGRID Subregion Electricity Emissions Rate 
kg CO2 per kWh]]))</f>
        <v>26170047.197847463</v>
      </c>
      <c r="R784" s="1">
        <f>((Scenario[[#This Row],[Electricity GHG 
kg CO2e]])*(1-R$3))+(Scenario[[#This Row],[Non-Electric GHG 
kg CO2e]]*(1-Q$3))+(((Scenario[[#This Row],[Non-Electric Vehicle Miles]]*Q$3)*Scenario[[#This Row],[Typical kWh per Vehicle Mile]]*(Scenario[[#This Row],[eGRID Subregion Electricity Emissions Rate 
kg CO2 per kWh]]))*(1-R$3))</f>
        <v>25142047.002364021</v>
      </c>
      <c r="S7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27274050.983111471</v>
      </c>
      <c r="T784" s="1">
        <f>Scenario[[#This Row],[Transportation Efficiency Emissions Savings 
kg CO2e]]*(1+S$3)</f>
        <v>15931776.988532813</v>
      </c>
      <c r="U784" s="1">
        <f>Scenario[[#This Row],[Land Use Efficiency Emissions Savings 
kg CO2e]]*(1+S$3)</f>
        <v>81503286.297432423</v>
      </c>
    </row>
    <row r="785" spans="1:21" x14ac:dyDescent="0.25">
      <c r="A785" t="s">
        <v>1537</v>
      </c>
      <c r="B785" t="s">
        <v>1538</v>
      </c>
      <c r="C785" t="s">
        <v>160</v>
      </c>
      <c r="D785" t="s">
        <v>1730</v>
      </c>
      <c r="E785" s="1">
        <v>726324.56742286659</v>
      </c>
      <c r="F785" s="1">
        <v>352036.32649126713</v>
      </c>
      <c r="G785" s="1">
        <v>1832685.3073882798</v>
      </c>
      <c r="H785" s="1">
        <v>2103641.33</v>
      </c>
      <c r="I785" s="1">
        <v>16.434782608695652</v>
      </c>
      <c r="J785" s="2">
        <v>0.23937862260304124</v>
      </c>
      <c r="K785" s="1">
        <v>506439</v>
      </c>
      <c r="L785" s="1">
        <v>506439</v>
      </c>
      <c r="M785" s="1">
        <v>726324.56742286659</v>
      </c>
      <c r="N785" s="1">
        <v>0</v>
      </c>
      <c r="O785" s="7">
        <v>0.53246165051848993</v>
      </c>
      <c r="P785" s="4">
        <v>1.0539153772593934</v>
      </c>
      <c r="Q785" s="1">
        <f>Scenario[[#This Row],[Electricity GHG 
kg CO2e]]+(Scenario[[#This Row],[Non-Electric GHG 
kg CO2e]]*(1-Q$3))+((Scenario[[#This Row],[Non-Electric Vehicle Miles]]*Q$3)*Scenario[[#This Row],[Typical kWh per Vehicle Mile]]*(Scenario[[#This Row],[eGRID Subregion Electricity Emissions Rate 
kg CO2 per kWh]]))</f>
        <v>615792.95836432837</v>
      </c>
      <c r="R785" s="1">
        <f>((Scenario[[#This Row],[Electricity GHG 
kg CO2e]])*(1-R$3))+(Scenario[[#This Row],[Non-Electric GHG 
kg CO2e]]*(1-Q$3))+(((Scenario[[#This Row],[Non-Electric Vehicle Miles]]*Q$3)*Scenario[[#This Row],[Typical kWh per Vehicle Mile]]*(Scenario[[#This Row],[eGRID Subregion Electricity Emissions Rate 
kg CO2 per kWh]]))*(1-R$3))</f>
        <v>598030.57516503369</v>
      </c>
      <c r="S7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673604.84870211431</v>
      </c>
      <c r="T785" s="1">
        <f>Scenario[[#This Row],[Transportation Efficiency Emissions Savings 
kg CO2e]]*(1+S$3)</f>
        <v>440045.40811408393</v>
      </c>
      <c r="U785" s="1">
        <f>Scenario[[#This Row],[Land Use Efficiency Emissions Savings 
kg CO2e]]*(1+S$3)</f>
        <v>2290856.6342353499</v>
      </c>
    </row>
    <row r="786" spans="1:21" x14ac:dyDescent="0.25">
      <c r="A786" t="s">
        <v>537</v>
      </c>
      <c r="B786" t="s">
        <v>319</v>
      </c>
      <c r="C786" t="s">
        <v>160</v>
      </c>
      <c r="D786" t="s">
        <v>38</v>
      </c>
      <c r="E786" s="1">
        <v>3731243.4215218001</v>
      </c>
      <c r="F786" s="1">
        <v>2630948.9281710386</v>
      </c>
      <c r="G786" s="1">
        <v>14005154.004247598</v>
      </c>
      <c r="H786" s="1">
        <v>15721596</v>
      </c>
      <c r="I786" s="1">
        <v>33.96153846153846</v>
      </c>
      <c r="J786" s="2">
        <v>0.41222447551033786</v>
      </c>
      <c r="K786" s="1">
        <v>1449958</v>
      </c>
      <c r="L786" s="1">
        <v>1449958</v>
      </c>
      <c r="M786" s="1">
        <v>3731243.4215218001</v>
      </c>
      <c r="N786" s="1">
        <v>0</v>
      </c>
      <c r="O786" s="7">
        <v>0.59916921241254006</v>
      </c>
      <c r="P786" s="4">
        <v>2.3391780324537761</v>
      </c>
      <c r="Q786" s="1">
        <f>Scenario[[#This Row],[Electricity GHG 
kg CO2e]]+(Scenario[[#This Row],[Non-Electric GHG 
kg CO2e]]*(1-Q$3))+((Scenario[[#This Row],[Non-Electric Vehicle Miles]]*Q$3)*Scenario[[#This Row],[Typical kWh per Vehicle Mile]]*(Scenario[[#This Row],[eGRID Subregion Electricity Emissions Rate 
kg CO2 per kWh]]))</f>
        <v>3306484.6037568175</v>
      </c>
      <c r="R786" s="1">
        <f>((Scenario[[#This Row],[Electricity GHG 
kg CO2e]])*(1-R$3))+(Scenario[[#This Row],[Non-Electric GHG 
kg CO2e]]*(1-Q$3))+(((Scenario[[#This Row],[Non-Electric Vehicle Miles]]*Q$3)*Scenario[[#This Row],[Typical kWh per Vehicle Mile]]*(Scenario[[#This Row],[eGRID Subregion Electricity Emissions Rate 
kg CO2 per kWh]]))*(1-R$3))</f>
        <v>3179471.5943529508</v>
      </c>
      <c r="S7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3687021.565608344</v>
      </c>
      <c r="T786" s="1">
        <f>Scenario[[#This Row],[Transportation Efficiency Emissions Savings 
kg CO2e]]*(1+S$3)</f>
        <v>3288686.1602137983</v>
      </c>
      <c r="U786" s="1">
        <f>Scenario[[#This Row],[Land Use Efficiency Emissions Savings 
kg CO2e]]*(1+S$3)</f>
        <v>17506442.5053095</v>
      </c>
    </row>
    <row r="787" spans="1:21" x14ac:dyDescent="0.25">
      <c r="A787" t="s">
        <v>1021</v>
      </c>
      <c r="B787" t="s">
        <v>1022</v>
      </c>
      <c r="C787" t="s">
        <v>77</v>
      </c>
      <c r="D787" t="s">
        <v>1730</v>
      </c>
      <c r="E787" s="1">
        <v>350038.47640523332</v>
      </c>
      <c r="F787" s="1">
        <v>24934.464347177243</v>
      </c>
      <c r="G787" s="1">
        <v>132422.5924644965</v>
      </c>
      <c r="H787" s="1">
        <v>148999.31</v>
      </c>
      <c r="I787" s="1">
        <v>13.466666666666667</v>
      </c>
      <c r="J787" s="2">
        <v>0.22187184563286677</v>
      </c>
      <c r="K787" s="1">
        <v>151563</v>
      </c>
      <c r="L787" s="1">
        <v>151563</v>
      </c>
      <c r="M787" s="1">
        <v>350038.47640523332</v>
      </c>
      <c r="N787" s="1">
        <v>0</v>
      </c>
      <c r="O787" s="7">
        <v>0.56654231323843995</v>
      </c>
      <c r="P787" s="4">
        <v>1.0539153772593934</v>
      </c>
      <c r="Q787" s="1">
        <f>Scenario[[#This Row],[Electricity GHG 
kg CO2e]]+(Scenario[[#This Row],[Non-Electric GHG 
kg CO2e]]*(1-Q$3))+((Scenario[[#This Row],[Non-Electric Vehicle Miles]]*Q$3)*Scenario[[#This Row],[Typical kWh per Vehicle Mile]]*(Scenario[[#This Row],[eGRID Subregion Electricity Emissions Rate 
kg CO2 per kWh]]))</f>
        <v>285152.95639755367</v>
      </c>
      <c r="R787" s="1">
        <f>((Scenario[[#This Row],[Electricity GHG 
kg CO2e]])*(1-R$3))+(Scenario[[#This Row],[Non-Electric GHG 
kg CO2e]]*(1-Q$3))+(((Scenario[[#This Row],[Non-Electric Vehicle Miles]]*Q$3)*Scenario[[#This Row],[Typical kWh per Vehicle Mile]]*(Scenario[[#This Row],[eGRID Subregion Electricity Emissions Rate 
kg CO2 per kWh]]))*(1-R$3))</f>
        <v>279496.93162414653</v>
      </c>
      <c r="S7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289698.75975304219</v>
      </c>
      <c r="T787" s="1">
        <f>Scenario[[#This Row],[Transportation Efficiency Emissions Savings 
kg CO2e]]*(1+S$3)</f>
        <v>31168.080433971554</v>
      </c>
      <c r="U787" s="1">
        <f>Scenario[[#This Row],[Land Use Efficiency Emissions Savings 
kg CO2e]]*(1+S$3)</f>
        <v>165528.24058062062</v>
      </c>
    </row>
    <row r="788" spans="1:21" x14ac:dyDescent="0.25">
      <c r="A788" t="s">
        <v>1021</v>
      </c>
      <c r="B788" t="s">
        <v>1022</v>
      </c>
      <c r="C788" t="s">
        <v>77</v>
      </c>
      <c r="D788" t="s">
        <v>38</v>
      </c>
      <c r="E788" s="1">
        <v>678826.31417109992</v>
      </c>
      <c r="F788" s="1">
        <v>453069.6574641256</v>
      </c>
      <c r="G788" s="1">
        <v>2406173.9515648754</v>
      </c>
      <c r="H788" s="1">
        <v>2707379.85</v>
      </c>
      <c r="I788" s="1">
        <v>32.53846153846154</v>
      </c>
      <c r="J788" s="2">
        <v>0.26026696644895114</v>
      </c>
      <c r="K788" s="1">
        <v>235403</v>
      </c>
      <c r="L788" s="1">
        <v>235403</v>
      </c>
      <c r="M788" s="1">
        <v>678826.31417109992</v>
      </c>
      <c r="N788" s="1">
        <v>0</v>
      </c>
      <c r="O788" s="7">
        <v>0.56654231323843995</v>
      </c>
      <c r="P788" s="4">
        <v>2.3391780324537761</v>
      </c>
      <c r="Q788" s="1">
        <f>Scenario[[#This Row],[Electricity GHG 
kg CO2e]]+(Scenario[[#This Row],[Non-Electric GHG 
kg CO2e]]*(1-Q$3))+((Scenario[[#This Row],[Non-Electric Vehicle Miles]]*Q$3)*Scenario[[#This Row],[Typical kWh per Vehicle Mile]]*(Scenario[[#This Row],[eGRID Subregion Electricity Emissions Rate 
kg CO2 per kWh]]))</f>
        <v>587111.29974217899</v>
      </c>
      <c r="R788" s="1">
        <f>((Scenario[[#This Row],[Electricity GHG 
kg CO2e]])*(1-R$3))+(Scenario[[#This Row],[Non-Electric GHG 
kg CO2e]]*(1-Q$3))+(((Scenario[[#This Row],[Non-Electric Vehicle Miles]]*Q$3)*Scenario[[#This Row],[Typical kWh per Vehicle Mile]]*(Scenario[[#This Row],[eGRID Subregion Electricity Emissions Rate 
kg CO2 per kWh]]))*(1-R$3))</f>
        <v>567613.4087137155</v>
      </c>
      <c r="S7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667927.70584967604</v>
      </c>
      <c r="T788" s="1">
        <f>Scenario[[#This Row],[Transportation Efficiency Emissions Savings 
kg CO2e]]*(1+S$3)</f>
        <v>566337.07183015696</v>
      </c>
      <c r="U788" s="1">
        <f>Scenario[[#This Row],[Land Use Efficiency Emissions Savings 
kg CO2e]]*(1+S$3)</f>
        <v>3007717.4394560941</v>
      </c>
    </row>
    <row r="789" spans="1:21" x14ac:dyDescent="0.25">
      <c r="A789" t="s">
        <v>642</v>
      </c>
      <c r="B789" t="s">
        <v>643</v>
      </c>
      <c r="C789" t="s">
        <v>77</v>
      </c>
      <c r="D789" t="s">
        <v>38</v>
      </c>
      <c r="E789" s="1">
        <v>52878.351996199999</v>
      </c>
      <c r="F789" s="1">
        <v>5308.8900005634314</v>
      </c>
      <c r="G789" s="1">
        <v>26412.227136623642</v>
      </c>
      <c r="H789" s="1">
        <v>31724</v>
      </c>
      <c r="I789" s="1">
        <v>53.692307692307693</v>
      </c>
      <c r="J789" s="2">
        <v>4.2762404106232658E-2</v>
      </c>
      <c r="K789" s="1">
        <v>1057976</v>
      </c>
      <c r="L789" s="1">
        <v>1057976</v>
      </c>
      <c r="M789" s="1">
        <v>52878.351996199999</v>
      </c>
      <c r="N789" s="1">
        <v>0</v>
      </c>
      <c r="O789" s="7">
        <v>0.56654231323843995</v>
      </c>
      <c r="P789" s="4">
        <v>2.3391780324537761</v>
      </c>
      <c r="Q789" s="1">
        <f>Scenario[[#This Row],[Electricity GHG 
kg CO2e]]+(Scenario[[#This Row],[Non-Electric GHG 
kg CO2e]]*(1-Q$3))+((Scenario[[#This Row],[Non-Electric Vehicle Miles]]*Q$3)*Scenario[[#This Row],[Typical kWh per Vehicle Mile]]*(Scenario[[#This Row],[eGRID Subregion Electricity Emissions Rate 
kg CO2 per kWh]]))</f>
        <v>390177.67426982685</v>
      </c>
      <c r="R789" s="1">
        <f>((Scenario[[#This Row],[Electricity GHG 
kg CO2e]])*(1-R$3))+(Scenario[[#This Row],[Non-Electric GHG 
kg CO2e]]*(1-Q$3))+(((Scenario[[#This Row],[Non-Electric Vehicle Miles]]*Q$3)*Scenario[[#This Row],[Typical kWh per Vehicle Mile]]*(Scenario[[#This Row],[eGRID Subregion Electricity Emissions Rate 
kg CO2 per kWh]]))*(1-R$3))</f>
        <v>302547.94670165761</v>
      </c>
      <c r="S7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302632.42871770711</v>
      </c>
      <c r="T789" s="1">
        <f>Scenario[[#This Row],[Transportation Efficiency Emissions Savings 
kg CO2e]]*(1+S$3)</f>
        <v>6636.1125007042892</v>
      </c>
      <c r="U789" s="1">
        <f>Scenario[[#This Row],[Land Use Efficiency Emissions Savings 
kg CO2e]]*(1+S$3)</f>
        <v>33015.283920779555</v>
      </c>
    </row>
    <row r="790" spans="1:21" x14ac:dyDescent="0.25">
      <c r="A790" t="s">
        <v>642</v>
      </c>
      <c r="B790" t="s">
        <v>643</v>
      </c>
      <c r="C790" t="s">
        <v>77</v>
      </c>
      <c r="D790" t="s">
        <v>1730</v>
      </c>
      <c r="E790" s="1">
        <v>364049.48775500001</v>
      </c>
      <c r="F790" s="1">
        <v>31009.245905447104</v>
      </c>
      <c r="G790" s="1">
        <v>154273.91528232131</v>
      </c>
      <c r="H790" s="1">
        <v>185300</v>
      </c>
      <c r="I790" s="1">
        <v>10.111111111111111</v>
      </c>
      <c r="J790" s="2">
        <v>9.8005142552026414E-2</v>
      </c>
      <c r="K790" s="1">
        <v>251054</v>
      </c>
      <c r="L790" s="1">
        <v>251054</v>
      </c>
      <c r="M790" s="1">
        <v>364049.48775500001</v>
      </c>
      <c r="N790" s="1">
        <v>0</v>
      </c>
      <c r="O790" s="7">
        <v>0.56654231323843995</v>
      </c>
      <c r="P790" s="4">
        <v>1.0539153772593934</v>
      </c>
      <c r="Q790" s="1">
        <f>Scenario[[#This Row],[Electricity GHG 
kg CO2e]]+(Scenario[[#This Row],[Non-Electric GHG 
kg CO2e]]*(1-Q$3))+((Scenario[[#This Row],[Non-Electric Vehicle Miles]]*Q$3)*Scenario[[#This Row],[Typical kWh per Vehicle Mile]]*(Scenario[[#This Row],[eGRID Subregion Electricity Emissions Rate 
kg CO2 per kWh]]))</f>
        <v>310512.42690043192</v>
      </c>
      <c r="R790" s="1">
        <f>((Scenario[[#This Row],[Electricity GHG 
kg CO2e]])*(1-R$3))+(Scenario[[#This Row],[Non-Electric GHG 
kg CO2e]]*(1-Q$3))+(((Scenario[[#This Row],[Non-Electric Vehicle Miles]]*Q$3)*Scenario[[#This Row],[Typical kWh per Vehicle Mile]]*(Scenario[[#This Row],[eGRID Subregion Electricity Emissions Rate 
kg CO2 per kWh]]))*(1-R$3))</f>
        <v>301143.59912938642</v>
      </c>
      <c r="S7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312134.99961062951</v>
      </c>
      <c r="T790" s="1">
        <f>Scenario[[#This Row],[Transportation Efficiency Emissions Savings 
kg CO2e]]*(1+S$3)</f>
        <v>38761.557381808881</v>
      </c>
      <c r="U790" s="1">
        <f>Scenario[[#This Row],[Land Use Efficiency Emissions Savings 
kg CO2e]]*(1+S$3)</f>
        <v>192842.39410290163</v>
      </c>
    </row>
    <row r="791" spans="1:21" x14ac:dyDescent="0.25">
      <c r="A791" t="s">
        <v>867</v>
      </c>
      <c r="B791" t="s">
        <v>868</v>
      </c>
      <c r="C791" t="s">
        <v>77</v>
      </c>
      <c r="D791" t="s">
        <v>1730</v>
      </c>
      <c r="E791" s="1">
        <v>61059.813851666666</v>
      </c>
      <c r="F791" s="1">
        <v>7237.3873012346266</v>
      </c>
      <c r="G791" s="1">
        <v>36561.955711701063</v>
      </c>
      <c r="H791" s="1">
        <v>43248</v>
      </c>
      <c r="I791" s="1">
        <v>7</v>
      </c>
      <c r="J791" s="2">
        <v>8.3653131963357261E-2</v>
      </c>
      <c r="K791" s="1">
        <v>79970</v>
      </c>
      <c r="L791" s="1">
        <v>79970</v>
      </c>
      <c r="M791" s="1">
        <v>61059.813851666666</v>
      </c>
      <c r="N791" s="1">
        <v>0</v>
      </c>
      <c r="O791" s="7">
        <v>0.56654231323843995</v>
      </c>
      <c r="P791" s="4">
        <v>1.0539153772593934</v>
      </c>
      <c r="Q791" s="1">
        <f>Scenario[[#This Row],[Electricity GHG 
kg CO2e]]+(Scenario[[#This Row],[Non-Electric GHG 
kg CO2e]]*(1-Q$3))+((Scenario[[#This Row],[Non-Electric Vehicle Miles]]*Q$3)*Scenario[[#This Row],[Typical kWh per Vehicle Mile]]*(Scenario[[#This Row],[eGRID Subregion Electricity Emissions Rate 
kg CO2 per kWh]]))</f>
        <v>57732.135347133575</v>
      </c>
      <c r="R791" s="1">
        <f>((Scenario[[#This Row],[Electricity GHG 
kg CO2e]])*(1-R$3))+(Scenario[[#This Row],[Non-Electric GHG 
kg CO2e]]*(1-Q$3))+(((Scenario[[#This Row],[Non-Electric Vehicle Miles]]*Q$3)*Scenario[[#This Row],[Typical kWh per Vehicle Mile]]*(Scenario[[#This Row],[eGRID Subregion Electricity Emissions Rate 
kg CO2 per kWh]]))*(1-R$3))</f>
        <v>54747.816607537679</v>
      </c>
      <c r="S7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56862.657505591225</v>
      </c>
      <c r="T791" s="1">
        <f>Scenario[[#This Row],[Transportation Efficiency Emissions Savings 
kg CO2e]]*(1+S$3)</f>
        <v>9046.7341265432842</v>
      </c>
      <c r="U791" s="1">
        <f>Scenario[[#This Row],[Land Use Efficiency Emissions Savings 
kg CO2e]]*(1+S$3)</f>
        <v>45702.44463962633</v>
      </c>
    </row>
    <row r="792" spans="1:21" x14ac:dyDescent="0.25">
      <c r="A792" t="s">
        <v>867</v>
      </c>
      <c r="B792" t="s">
        <v>868</v>
      </c>
      <c r="C792" t="s">
        <v>77</v>
      </c>
      <c r="D792" t="s">
        <v>38</v>
      </c>
      <c r="E792" s="1">
        <v>1335209.0024307002</v>
      </c>
      <c r="F792" s="1">
        <v>338120.60022942896</v>
      </c>
      <c r="G792" s="1">
        <v>1708123.3732915286</v>
      </c>
      <c r="H792" s="1">
        <v>2020486</v>
      </c>
      <c r="I792" s="1">
        <v>30.384615384615383</v>
      </c>
      <c r="J792" s="2">
        <v>0.13805482911559283</v>
      </c>
      <c r="K792" s="1">
        <v>493911</v>
      </c>
      <c r="L792" s="1">
        <v>493911</v>
      </c>
      <c r="M792" s="1">
        <v>1335209.0024307002</v>
      </c>
      <c r="N792" s="1">
        <v>0</v>
      </c>
      <c r="O792" s="7">
        <v>0.56654231323843995</v>
      </c>
      <c r="P792" s="4">
        <v>2.3391780324537761</v>
      </c>
      <c r="Q792" s="1">
        <f>Scenario[[#This Row],[Electricity GHG 
kg CO2e]]+(Scenario[[#This Row],[Non-Electric GHG 
kg CO2e]]*(1-Q$3))+((Scenario[[#This Row],[Non-Electric Vehicle Miles]]*Q$3)*Scenario[[#This Row],[Typical kWh per Vehicle Mile]]*(Scenario[[#This Row],[eGRID Subregion Electricity Emissions Rate 
kg CO2 per kWh]]))</f>
        <v>1165044.8168563417</v>
      </c>
      <c r="R792" s="1">
        <f>((Scenario[[#This Row],[Electricity GHG 
kg CO2e]])*(1-R$3))+(Scenario[[#This Row],[Non-Electric GHG 
kg CO2e]]*(1-Q$3))+(((Scenario[[#This Row],[Non-Electric Vehicle Miles]]*Q$3)*Scenario[[#This Row],[Typical kWh per Vehicle Mile]]*(Scenario[[#This Row],[eGRID Subregion Electricity Emissions Rate 
kg CO2 per kWh]]))*(1-R$3))</f>
        <v>1124135.3005980125</v>
      </c>
      <c r="S7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1199808.4822254742</v>
      </c>
      <c r="T792" s="1">
        <f>Scenario[[#This Row],[Transportation Efficiency Emissions Savings 
kg CO2e]]*(1+S$3)</f>
        <v>422650.75028678623</v>
      </c>
      <c r="U792" s="1">
        <f>Scenario[[#This Row],[Land Use Efficiency Emissions Savings 
kg CO2e]]*(1+S$3)</f>
        <v>2135154.2166144107</v>
      </c>
    </row>
    <row r="793" spans="1:21" x14ac:dyDescent="0.25">
      <c r="A793" t="s">
        <v>768</v>
      </c>
      <c r="B793" t="s">
        <v>768</v>
      </c>
      <c r="C793" t="s">
        <v>77</v>
      </c>
      <c r="D793" t="s">
        <v>1730</v>
      </c>
      <c r="E793" s="1">
        <v>413066.12911573332</v>
      </c>
      <c r="F793" s="1">
        <v>27519.74350058804</v>
      </c>
      <c r="G793" s="1">
        <v>137296.15079423878</v>
      </c>
      <c r="H793" s="1">
        <v>164448</v>
      </c>
      <c r="I793" s="1">
        <v>19.5</v>
      </c>
      <c r="J793" s="2">
        <v>5.4598506847971108E-2</v>
      </c>
      <c r="K793" s="1">
        <v>421482</v>
      </c>
      <c r="L793" s="1">
        <v>421482</v>
      </c>
      <c r="M793" s="1">
        <v>413066.12911573332</v>
      </c>
      <c r="N793" s="1">
        <v>0</v>
      </c>
      <c r="O793" s="7">
        <v>0.56654231323843995</v>
      </c>
      <c r="P793" s="4">
        <v>1.0539153772593934</v>
      </c>
      <c r="Q793" s="1">
        <f>Scenario[[#This Row],[Electricity GHG 
kg CO2e]]+(Scenario[[#This Row],[Non-Electric GHG 
kg CO2e]]*(1-Q$3))+((Scenario[[#This Row],[Non-Electric Vehicle Miles]]*Q$3)*Scenario[[#This Row],[Typical kWh per Vehicle Mile]]*(Scenario[[#This Row],[eGRID Subregion Electricity Emissions Rate 
kg CO2 per kWh]]))</f>
        <v>372715.02167123073</v>
      </c>
      <c r="R793" s="1">
        <f>((Scenario[[#This Row],[Electricity GHG 
kg CO2e]])*(1-R$3))+(Scenario[[#This Row],[Non-Electric GHG 
kg CO2e]]*(1-Q$3))+(((Scenario[[#This Row],[Non-Electric Vehicle Miles]]*Q$3)*Scenario[[#This Row],[Typical kWh per Vehicle Mile]]*(Scenario[[#This Row],[eGRID Subregion Electricity Emissions Rate 
kg CO2 per kWh]]))*(1-R$3))</f>
        <v>356986.165462623</v>
      </c>
      <c r="S7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360557.54776930407</v>
      </c>
      <c r="T793" s="1">
        <f>Scenario[[#This Row],[Transportation Efficiency Emissions Savings 
kg CO2e]]*(1+S$3)</f>
        <v>34399.679375735053</v>
      </c>
      <c r="U793" s="1">
        <f>Scenario[[#This Row],[Land Use Efficiency Emissions Savings 
kg CO2e]]*(1+S$3)</f>
        <v>171620.18849279848</v>
      </c>
    </row>
    <row r="794" spans="1:21" x14ac:dyDescent="0.25">
      <c r="A794" t="s">
        <v>768</v>
      </c>
      <c r="B794" t="s">
        <v>768</v>
      </c>
      <c r="C794" t="s">
        <v>77</v>
      </c>
      <c r="D794" t="s">
        <v>38</v>
      </c>
      <c r="E794" s="1">
        <v>2582398.3682531998</v>
      </c>
      <c r="F794" s="1">
        <v>947458.30673370184</v>
      </c>
      <c r="G794" s="1">
        <v>4726874.6727157831</v>
      </c>
      <c r="H794" s="1">
        <v>5661667</v>
      </c>
      <c r="I794" s="1">
        <v>42.707317073170735</v>
      </c>
      <c r="J794" s="2">
        <v>0.24041299765127683</v>
      </c>
      <c r="K794" s="1">
        <v>707540</v>
      </c>
      <c r="L794" s="1">
        <v>707540</v>
      </c>
      <c r="M794" s="1">
        <v>2582398.3682531998</v>
      </c>
      <c r="N794" s="1">
        <v>0</v>
      </c>
      <c r="O794" s="7">
        <v>0.56654231323843995</v>
      </c>
      <c r="P794" s="4">
        <v>2.3391780324537761</v>
      </c>
      <c r="Q794" s="1">
        <f>Scenario[[#This Row],[Electricity GHG 
kg CO2e]]+(Scenario[[#This Row],[Non-Electric GHG 
kg CO2e]]*(1-Q$3))+((Scenario[[#This Row],[Non-Electric Vehicle Miles]]*Q$3)*Scenario[[#This Row],[Typical kWh per Vehicle Mile]]*(Scenario[[#This Row],[eGRID Subregion Electricity Emissions Rate 
kg CO2 per kWh]]))</f>
        <v>2171214.443250712</v>
      </c>
      <c r="R794" s="1">
        <f>((Scenario[[#This Row],[Electricity GHG 
kg CO2e]])*(1-R$3))+(Scenario[[#This Row],[Non-Electric GHG 
kg CO2e]]*(1-Q$3))+(((Scenario[[#This Row],[Non-Electric Vehicle Miles]]*Q$3)*Scenario[[#This Row],[Typical kWh per Vehicle Mile]]*(Scenario[[#This Row],[eGRID Subregion Electricity Emissions Rate 
kg CO2 per kWh]]))*(1-R$3))</f>
        <v>2112610.5264855092</v>
      </c>
      <c r="S7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2310526.3324244819</v>
      </c>
      <c r="T794" s="1">
        <f>Scenario[[#This Row],[Transportation Efficiency Emissions Savings 
kg CO2e]]*(1+S$3)</f>
        <v>1184322.8834171272</v>
      </c>
      <c r="U794" s="1">
        <f>Scenario[[#This Row],[Land Use Efficiency Emissions Savings 
kg CO2e]]*(1+S$3)</f>
        <v>5908593.3408947289</v>
      </c>
    </row>
    <row r="795" spans="1:21" x14ac:dyDescent="0.25">
      <c r="A795" t="s">
        <v>475</v>
      </c>
      <c r="B795" t="s">
        <v>254</v>
      </c>
      <c r="C795" t="s">
        <v>77</v>
      </c>
      <c r="D795" t="s">
        <v>38</v>
      </c>
      <c r="E795" s="1">
        <v>1278717.300516</v>
      </c>
      <c r="F795" s="1">
        <v>1232899.5030434686</v>
      </c>
      <c r="G795" s="1">
        <v>6726774.7845393401</v>
      </c>
      <c r="H795" s="1">
        <v>7367360</v>
      </c>
      <c r="I795" s="1">
        <v>33.75</v>
      </c>
      <c r="J795" s="2">
        <v>0.15237406221535155</v>
      </c>
      <c r="K795" s="1">
        <v>1854848</v>
      </c>
      <c r="L795" s="1">
        <v>1854848</v>
      </c>
      <c r="M795" s="1">
        <v>1278717.300516</v>
      </c>
      <c r="N795" s="1">
        <v>0</v>
      </c>
      <c r="O795" s="7">
        <v>0.56654231323843995</v>
      </c>
      <c r="P795" s="4">
        <v>2.3391780324537761</v>
      </c>
      <c r="Q795" s="1">
        <f>Scenario[[#This Row],[Electricity GHG 
kg CO2e]]+(Scenario[[#This Row],[Non-Electric GHG 
kg CO2e]]*(1-Q$3))+((Scenario[[#This Row],[Non-Electric Vehicle Miles]]*Q$3)*Scenario[[#This Row],[Typical kWh per Vehicle Mile]]*(Scenario[[#This Row],[eGRID Subregion Electricity Emissions Rate 
kg CO2 per kWh]]))</f>
        <v>1573569.2120893961</v>
      </c>
      <c r="R795" s="1">
        <f>((Scenario[[#This Row],[Electricity GHG 
kg CO2e]])*(1-R$3))+(Scenario[[#This Row],[Non-Electric GHG 
kg CO2e]]*(1-Q$3))+(((Scenario[[#This Row],[Non-Electric Vehicle Miles]]*Q$3)*Scenario[[#This Row],[Typical kWh per Vehicle Mile]]*(Scenario[[#This Row],[eGRID Subregion Electricity Emissions Rate 
kg CO2 per kWh]]))*(1-R$3))</f>
        <v>1419936.4029137972</v>
      </c>
      <c r="S7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1503490.6800367224</v>
      </c>
      <c r="T795" s="1">
        <f>Scenario[[#This Row],[Transportation Efficiency Emissions Savings 
kg CO2e]]*(1+S$3)</f>
        <v>1541124.3788043358</v>
      </c>
      <c r="U795" s="1">
        <f>Scenario[[#This Row],[Land Use Efficiency Emissions Savings 
kg CO2e]]*(1+S$3)</f>
        <v>8408468.4806741755</v>
      </c>
    </row>
    <row r="796" spans="1:21" x14ac:dyDescent="0.25">
      <c r="A796" t="s">
        <v>2027</v>
      </c>
      <c r="B796" t="s">
        <v>254</v>
      </c>
      <c r="C796" t="s">
        <v>77</v>
      </c>
      <c r="D796" t="s">
        <v>1730</v>
      </c>
      <c r="E796" s="1">
        <v>67866.715320000003</v>
      </c>
      <c r="F796" s="1">
        <v>29752.643490422801</v>
      </c>
      <c r="G796" s="1">
        <v>162332.23511787585</v>
      </c>
      <c r="H796" s="1">
        <v>177791</v>
      </c>
      <c r="I796" s="1">
        <v>9</v>
      </c>
      <c r="J796" s="2" t="s">
        <v>552</v>
      </c>
      <c r="K796" s="96">
        <v>163348</v>
      </c>
      <c r="L796" s="96">
        <v>163348</v>
      </c>
      <c r="M796" s="1">
        <v>67866.715320000003</v>
      </c>
      <c r="N796" s="1">
        <v>0</v>
      </c>
      <c r="O796" s="7">
        <v>0.56654231323843995</v>
      </c>
      <c r="P796" s="4">
        <v>1.0539153772593934</v>
      </c>
      <c r="Q796" s="1">
        <f>Scenario[[#This Row],[Electricity GHG 
kg CO2e]]+(Scenario[[#This Row],[Non-Electric GHG 
kg CO2e]]*(1-Q$3))+((Scenario[[#This Row],[Non-Electric Vehicle Miles]]*Q$3)*Scenario[[#This Row],[Typical kWh per Vehicle Mile]]*(Scenario[[#This Row],[eGRID Subregion Electricity Emissions Rate 
kg CO2 per kWh]]))</f>
        <v>75283.305089500311</v>
      </c>
      <c r="R796" s="1">
        <f>((Scenario[[#This Row],[Electricity GHG 
kg CO2e]])*(1-R$3))+(Scenario[[#This Row],[Non-Electric GHG 
kg CO2e]]*(1-Q$3))+(((Scenario[[#This Row],[Non-Electric Vehicle Miles]]*Q$3)*Scenario[[#This Row],[Typical kWh per Vehicle Mile]]*(Scenario[[#This Row],[eGRID Subregion Electricity Emissions Rate 
kg CO2 per kWh]]))*(1-R$3))</f>
        <v>69187.487939625222</v>
      </c>
      <c r="S7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73371.096169455574</v>
      </c>
      <c r="T796" s="1">
        <f>Scenario[[#This Row],[Transportation Efficiency Emissions Savings 
kg CO2e]]*(1+S$3)</f>
        <v>37190.804363028503</v>
      </c>
      <c r="U796" s="1">
        <f>Scenario[[#This Row],[Land Use Efficiency Emissions Savings 
kg CO2e]]*(1+S$3)</f>
        <v>202915.29389734482</v>
      </c>
    </row>
    <row r="797" spans="1:21" x14ac:dyDescent="0.25">
      <c r="A797" t="s">
        <v>411</v>
      </c>
      <c r="B797" t="s">
        <v>412</v>
      </c>
      <c r="C797" t="s">
        <v>77</v>
      </c>
      <c r="D797" t="s">
        <v>1730</v>
      </c>
      <c r="E797" s="1">
        <v>437366.90584499994</v>
      </c>
      <c r="F797" s="1">
        <v>26707.779867920857</v>
      </c>
      <c r="G797" s="1">
        <v>150120.13025590059</v>
      </c>
      <c r="H797" s="1">
        <v>159596</v>
      </c>
      <c r="I797" s="1">
        <v>7</v>
      </c>
      <c r="J797" s="2">
        <v>8.5179286610932256E-2</v>
      </c>
      <c r="K797" s="1">
        <v>290178</v>
      </c>
      <c r="L797" s="1">
        <v>290178</v>
      </c>
      <c r="M797" s="1">
        <v>437366.90584499994</v>
      </c>
      <c r="N797" s="1">
        <v>0</v>
      </c>
      <c r="O797" s="7">
        <v>0.56654231323843995</v>
      </c>
      <c r="P797" s="4">
        <v>1.0539153772593934</v>
      </c>
      <c r="Q797" s="1">
        <f>Scenario[[#This Row],[Electricity GHG 
kg CO2e]]+(Scenario[[#This Row],[Non-Electric GHG 
kg CO2e]]*(1-Q$3))+((Scenario[[#This Row],[Non-Electric Vehicle Miles]]*Q$3)*Scenario[[#This Row],[Typical kWh per Vehicle Mile]]*(Scenario[[#This Row],[eGRID Subregion Electricity Emissions Rate 
kg CO2 per kWh]]))</f>
        <v>371340.60482921486</v>
      </c>
      <c r="R797" s="1">
        <f>((Scenario[[#This Row],[Electricity GHG 
kg CO2e]])*(1-R$3))+(Scenario[[#This Row],[Non-Electric GHG 
kg CO2e]]*(1-Q$3))+(((Scenario[[#This Row],[Non-Electric Vehicle Miles]]*Q$3)*Scenario[[#This Row],[Typical kWh per Vehicle Mile]]*(Scenario[[#This Row],[eGRID Subregion Electricity Emissions Rate 
kg CO2 per kWh]]))*(1-R$3))</f>
        <v>360511.74846784864</v>
      </c>
      <c r="S7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374674.54140589619</v>
      </c>
      <c r="T797" s="1">
        <f>Scenario[[#This Row],[Transportation Efficiency Emissions Savings 
kg CO2e]]*(1+S$3)</f>
        <v>33384.72483490107</v>
      </c>
      <c r="U797" s="1">
        <f>Scenario[[#This Row],[Land Use Efficiency Emissions Savings 
kg CO2e]]*(1+S$3)</f>
        <v>187650.16281987572</v>
      </c>
    </row>
    <row r="798" spans="1:21" x14ac:dyDescent="0.25">
      <c r="A798" t="s">
        <v>411</v>
      </c>
      <c r="B798" t="s">
        <v>412</v>
      </c>
      <c r="C798" t="s">
        <v>77</v>
      </c>
      <c r="D798" t="s">
        <v>38</v>
      </c>
      <c r="E798" s="1">
        <v>5958311.8203806449</v>
      </c>
      <c r="F798" s="1">
        <v>1839462.4426488846</v>
      </c>
      <c r="G798" s="1">
        <v>10339322.207120789</v>
      </c>
      <c r="H798" s="1">
        <v>10991960</v>
      </c>
      <c r="I798" s="1">
        <v>36.529411764705884</v>
      </c>
      <c r="J798" s="2">
        <v>0.13917618231155346</v>
      </c>
      <c r="K798" s="1">
        <v>2295162</v>
      </c>
      <c r="L798" s="1">
        <v>2289869</v>
      </c>
      <c r="M798" s="1">
        <v>5944471.1147282999</v>
      </c>
      <c r="N798" s="1">
        <v>13840.705652344515</v>
      </c>
      <c r="O798" s="7">
        <v>0.56654231323843995</v>
      </c>
      <c r="P798" s="4">
        <v>2.3391780324537761</v>
      </c>
      <c r="Q798" s="1">
        <f>Scenario[[#This Row],[Electricity GHG 
kg CO2e]]+(Scenario[[#This Row],[Non-Electric GHG 
kg CO2e]]*(1-Q$3))+((Scenario[[#This Row],[Non-Electric Vehicle Miles]]*Q$3)*Scenario[[#This Row],[Typical kWh per Vehicle Mile]]*(Scenario[[#This Row],[eGRID Subregion Electricity Emissions Rate 
kg CO2 per kWh]]))</f>
        <v>5230852.4484556075</v>
      </c>
      <c r="R798" s="1">
        <f>((Scenario[[#This Row],[Electricity GHG 
kg CO2e]])*(1-R$3))+(Scenario[[#This Row],[Non-Electric GHG 
kg CO2e]]*(1-Q$3))+(((Scenario[[#This Row],[Non-Electric Vehicle Miles]]*Q$3)*Scenario[[#This Row],[Typical kWh per Vehicle Mile]]*(Scenario[[#This Row],[eGRID Subregion Electricity Emissions Rate 
kg CO2 per kWh]]))*(1-R$3))</f>
        <v>5037727.6703532618</v>
      </c>
      <c r="S7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5367963.2076050201</v>
      </c>
      <c r="T798" s="1">
        <f>Scenario[[#This Row],[Transportation Efficiency Emissions Savings 
kg CO2e]]*(1+S$3)</f>
        <v>2299328.0533111058</v>
      </c>
      <c r="U798" s="1">
        <f>Scenario[[#This Row],[Land Use Efficiency Emissions Savings 
kg CO2e]]*(1+S$3)</f>
        <v>12924152.758900987</v>
      </c>
    </row>
    <row r="799" spans="1:21" x14ac:dyDescent="0.25">
      <c r="A799" t="s">
        <v>1546</v>
      </c>
      <c r="B799" t="s">
        <v>317</v>
      </c>
      <c r="C799" t="s">
        <v>77</v>
      </c>
      <c r="D799" t="s">
        <v>1730</v>
      </c>
      <c r="E799" s="1">
        <v>39016214.05878333</v>
      </c>
      <c r="F799" s="1">
        <v>4368326.0214757761</v>
      </c>
      <c r="G799" s="1">
        <v>22014664.405403227</v>
      </c>
      <c r="H799" s="1">
        <v>26103531</v>
      </c>
      <c r="I799" s="1">
        <v>8.2546874999999993</v>
      </c>
      <c r="J799" s="2">
        <v>0.13704156210129401</v>
      </c>
      <c r="K799" s="1">
        <v>25444540</v>
      </c>
      <c r="L799" s="1">
        <v>25444540</v>
      </c>
      <c r="M799" s="1">
        <v>39016214.05878333</v>
      </c>
      <c r="N799" s="1">
        <v>0</v>
      </c>
      <c r="O799" s="7">
        <v>0.56654231323843995</v>
      </c>
      <c r="P799" s="4">
        <v>1.0539153772593934</v>
      </c>
      <c r="Q799" s="1">
        <f>Scenario[[#This Row],[Electricity GHG 
kg CO2e]]+(Scenario[[#This Row],[Non-Electric GHG 
kg CO2e]]*(1-Q$3))+((Scenario[[#This Row],[Non-Electric Vehicle Miles]]*Q$3)*Scenario[[#This Row],[Typical kWh per Vehicle Mile]]*(Scenario[[#This Row],[eGRID Subregion Electricity Emissions Rate 
kg CO2 per kWh]]))</f>
        <v>33060315.729401857</v>
      </c>
      <c r="R799" s="1">
        <f>((Scenario[[#This Row],[Electricity GHG 
kg CO2e]])*(1-R$3))+(Scenario[[#This Row],[Non-Electric GHG 
kg CO2e]]*(1-Q$3))+(((Scenario[[#This Row],[Non-Electric Vehicle Miles]]*Q$3)*Scenario[[#This Row],[Typical kWh per Vehicle Mile]]*(Scenario[[#This Row],[eGRID Subregion Electricity Emissions Rate 
kg CO2 per kWh]]))*(1-R$3))</f>
        <v>32110776.933073267</v>
      </c>
      <c r="S7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34106153.351157799</v>
      </c>
      <c r="T799" s="1">
        <f>Scenario[[#This Row],[Transportation Efficiency Emissions Savings 
kg CO2e]]*(1+S$3)</f>
        <v>5460407.5268447204</v>
      </c>
      <c r="U799" s="1">
        <f>Scenario[[#This Row],[Land Use Efficiency Emissions Savings 
kg CO2e]]*(1+S$3)</f>
        <v>27518330.506754033</v>
      </c>
    </row>
    <row r="800" spans="1:21" x14ac:dyDescent="0.25">
      <c r="A800" t="s">
        <v>75</v>
      </c>
      <c r="B800" t="s">
        <v>76</v>
      </c>
      <c r="C800" t="s">
        <v>77</v>
      </c>
      <c r="D800" t="s">
        <v>1726</v>
      </c>
      <c r="E800" s="1">
        <v>5799455.5143011995</v>
      </c>
      <c r="F800" s="1">
        <v>3253462.3009347478</v>
      </c>
      <c r="G800" s="1">
        <v>19551303.223328657</v>
      </c>
      <c r="H800" s="1">
        <v>19441510</v>
      </c>
      <c r="I800" s="1">
        <v>105.5</v>
      </c>
      <c r="J800" s="2">
        <v>0.30722810011071838</v>
      </c>
      <c r="K800" s="1">
        <v>794370</v>
      </c>
      <c r="L800" s="1">
        <v>794370</v>
      </c>
      <c r="M800" s="1">
        <v>5799455.5143011995</v>
      </c>
      <c r="N800" s="1">
        <v>0</v>
      </c>
      <c r="O800" s="7">
        <v>0.56654231323843995</v>
      </c>
      <c r="P800" s="4">
        <v>2.3391780324537761</v>
      </c>
      <c r="Q800" s="1">
        <f>Scenario[[#This Row],[Electricity GHG 
kg CO2e]]+(Scenario[[#This Row],[Non-Electric GHG 
kg CO2e]]*(1-Q$3))+((Scenario[[#This Row],[Non-Electric Vehicle Miles]]*Q$3)*Scenario[[#This Row],[Typical kWh per Vehicle Mile]]*(Scenario[[#This Row],[eGRID Subregion Electricity Emissions Rate 
kg CO2 per kWh]]))</f>
        <v>4612775.0224504629</v>
      </c>
      <c r="R800" s="1">
        <f>((Scenario[[#This Row],[Electricity GHG 
kg CO2e]])*(1-R$3))+(Scenario[[#This Row],[Non-Electric GHG 
kg CO2e]]*(1-Q$3))+(((Scenario[[#This Row],[Non-Electric Vehicle Miles]]*Q$3)*Scenario[[#This Row],[Typical kWh per Vehicle Mile]]*(Scenario[[#This Row],[eGRID Subregion Electricity Emissions Rate 
kg CO2 per kWh]]))*(1-R$3))</f>
        <v>4546979.1757693216</v>
      </c>
      <c r="S8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5074388.3361926191</v>
      </c>
      <c r="T800" s="1">
        <f>Scenario[[#This Row],[Transportation Efficiency Emissions Savings 
kg CO2e]]*(1+S$3)</f>
        <v>4066827.8761684345</v>
      </c>
      <c r="U800" s="1">
        <f>Scenario[[#This Row],[Land Use Efficiency Emissions Savings 
kg CO2e]]*(1+S$3)</f>
        <v>24439129.02916082</v>
      </c>
    </row>
    <row r="801" spans="1:21" x14ac:dyDescent="0.25">
      <c r="A801" t="s">
        <v>75</v>
      </c>
      <c r="B801" t="s">
        <v>76</v>
      </c>
      <c r="C801" t="s">
        <v>77</v>
      </c>
      <c r="D801" t="s">
        <v>1729</v>
      </c>
      <c r="E801" s="1">
        <v>24050987.113679603</v>
      </c>
      <c r="F801" s="1">
        <v>16780962.342768539</v>
      </c>
      <c r="G801" s="1">
        <v>100843241.07535049</v>
      </c>
      <c r="H801" s="1">
        <v>100276941</v>
      </c>
      <c r="I801" s="1">
        <v>66.373626373626379</v>
      </c>
      <c r="J801" s="2">
        <v>0.28311354956571821</v>
      </c>
      <c r="K801" s="1">
        <v>5484460</v>
      </c>
      <c r="L801" s="1">
        <v>0</v>
      </c>
      <c r="M801" s="1">
        <v>0</v>
      </c>
      <c r="N801" s="1">
        <v>24050987.113679603</v>
      </c>
      <c r="O801" s="7">
        <v>0.56654231323843995</v>
      </c>
      <c r="P801" s="4">
        <v>7.7405845368707231</v>
      </c>
      <c r="Q801" s="1">
        <f>Scenario[[#This Row],[Electricity GHG 
kg CO2e]]+(Scenario[[#This Row],[Non-Electric GHG 
kg CO2e]]*(1-Q$3))+((Scenario[[#This Row],[Non-Electric Vehicle Miles]]*Q$3)*Scenario[[#This Row],[Typical kWh per Vehicle Mile]]*(Scenario[[#This Row],[eGRID Subregion Electricity Emissions Rate 
kg CO2 per kWh]]))</f>
        <v>24050987.113679603</v>
      </c>
      <c r="R801" s="1">
        <f>((Scenario[[#This Row],[Electricity GHG 
kg CO2e]])*(1-R$3))+(Scenario[[#This Row],[Non-Electric GHG 
kg CO2e]]*(1-Q$3))+(((Scenario[[#This Row],[Non-Electric Vehicle Miles]]*Q$3)*Scenario[[#This Row],[Typical kWh per Vehicle Mile]]*(Scenario[[#This Row],[eGRID Subregion Electricity Emissions Rate 
kg CO2 per kWh]]))*(1-R$3))</f>
        <v>18038240.335259702</v>
      </c>
      <c r="S8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20522722.198797438</v>
      </c>
      <c r="T801" s="1">
        <f>Scenario[[#This Row],[Transportation Efficiency Emissions Savings 
kg CO2e]]*(1+S$3)</f>
        <v>20976202.928460672</v>
      </c>
      <c r="U801" s="1">
        <f>Scenario[[#This Row],[Land Use Efficiency Emissions Savings 
kg CO2e]]*(1+S$3)</f>
        <v>126054051.34418812</v>
      </c>
    </row>
    <row r="802" spans="1:21" x14ac:dyDescent="0.25">
      <c r="A802" t="s">
        <v>75</v>
      </c>
      <c r="B802" t="s">
        <v>76</v>
      </c>
      <c r="C802" t="s">
        <v>77</v>
      </c>
      <c r="D802" t="s">
        <v>38</v>
      </c>
      <c r="E802" s="1">
        <v>25159072.024871003</v>
      </c>
      <c r="F802" s="1">
        <v>43515074.967783041</v>
      </c>
      <c r="G802" s="1">
        <v>261498780.925345</v>
      </c>
      <c r="H802" s="1">
        <v>260030296</v>
      </c>
      <c r="I802" s="1">
        <v>43.269751693002256</v>
      </c>
      <c r="J802" s="2">
        <v>0.24634699570949559</v>
      </c>
      <c r="K802" s="1">
        <v>31715613</v>
      </c>
      <c r="L802" s="1">
        <v>31715613</v>
      </c>
      <c r="M802" s="1">
        <v>25159072.024871003</v>
      </c>
      <c r="N802" s="1">
        <v>0</v>
      </c>
      <c r="O802" s="7">
        <v>0.56654231323843995</v>
      </c>
      <c r="P802" s="4">
        <v>2.3391780324537761</v>
      </c>
      <c r="Q802" s="1">
        <f>Scenario[[#This Row],[Electricity GHG 
kg CO2e]]+(Scenario[[#This Row],[Non-Electric GHG 
kg CO2e]]*(1-Q$3))+((Scenario[[#This Row],[Non-Electric Vehicle Miles]]*Q$3)*Scenario[[#This Row],[Typical kWh per Vehicle Mile]]*(Scenario[[#This Row],[eGRID Subregion Electricity Emissions Rate 
kg CO2 per kWh]]))</f>
        <v>29377030.193339579</v>
      </c>
      <c r="R802" s="1">
        <f>((Scenario[[#This Row],[Electricity GHG 
kg CO2e]])*(1-R$3))+(Scenario[[#This Row],[Non-Electric GHG 
kg CO2e]]*(1-Q$3))+(((Scenario[[#This Row],[Non-Electric Vehicle Miles]]*Q$3)*Scenario[[#This Row],[Typical kWh per Vehicle Mile]]*(Scenario[[#This Row],[eGRID Subregion Electricity Emissions Rate 
kg CO2 per kWh]]))*(1-R$3))</f>
        <v>26750098.649668001</v>
      </c>
      <c r="S8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29284420.860787101</v>
      </c>
      <c r="T802" s="1">
        <f>Scenario[[#This Row],[Transportation Efficiency Emissions Savings 
kg CO2e]]*(1+S$3)</f>
        <v>54393843.7097288</v>
      </c>
      <c r="U802" s="1">
        <f>Scenario[[#This Row],[Land Use Efficiency Emissions Savings 
kg CO2e]]*(1+S$3)</f>
        <v>326873476.15668124</v>
      </c>
    </row>
    <row r="803" spans="1:21" x14ac:dyDescent="0.25">
      <c r="A803" t="s">
        <v>316</v>
      </c>
      <c r="B803" t="s">
        <v>317</v>
      </c>
      <c r="C803" t="s">
        <v>77</v>
      </c>
      <c r="D803" t="s">
        <v>1730</v>
      </c>
      <c r="E803" s="1">
        <v>4063200.8025198327</v>
      </c>
      <c r="F803" s="1">
        <v>1124308.9059061087</v>
      </c>
      <c r="G803" s="1">
        <v>5639872.7481390182</v>
      </c>
      <c r="H803" s="1">
        <v>6718462</v>
      </c>
      <c r="I803" s="1">
        <v>11.433566433566433</v>
      </c>
      <c r="J803" s="2">
        <v>0.17318965612456502</v>
      </c>
      <c r="K803" s="1">
        <v>3108646</v>
      </c>
      <c r="L803" s="1">
        <v>3108646</v>
      </c>
      <c r="M803" s="1">
        <v>4063200.8025198327</v>
      </c>
      <c r="N803" s="1">
        <v>0</v>
      </c>
      <c r="O803" s="7">
        <v>0.56654231323843995</v>
      </c>
      <c r="P803" s="4">
        <v>1.0539153772593934</v>
      </c>
      <c r="Q803" s="1">
        <f>Scenario[[#This Row],[Electricity GHG 
kg CO2e]]+(Scenario[[#This Row],[Non-Electric GHG 
kg CO2e]]*(1-Q$3))+((Scenario[[#This Row],[Non-Electric Vehicle Miles]]*Q$3)*Scenario[[#This Row],[Typical kWh per Vehicle Mile]]*(Scenario[[#This Row],[eGRID Subregion Electricity Emissions Rate 
kg CO2 per kWh]]))</f>
        <v>3511434.1400951925</v>
      </c>
      <c r="R803" s="1">
        <f>((Scenario[[#This Row],[Electricity GHG 
kg CO2e]])*(1-R$3))+(Scenario[[#This Row],[Non-Electric GHG 
kg CO2e]]*(1-Q$3))+(((Scenario[[#This Row],[Non-Electric Vehicle Miles]]*Q$3)*Scenario[[#This Row],[Typical kWh per Vehicle Mile]]*(Scenario[[#This Row],[eGRID Subregion Electricity Emissions Rate 
kg CO2 per kWh]]))*(1-R$3))</f>
        <v>3395425.7555438629</v>
      </c>
      <c r="S8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3716334.1807879461</v>
      </c>
      <c r="T803" s="1">
        <f>Scenario[[#This Row],[Transportation Efficiency Emissions Savings 
kg CO2e]]*(1+S$3)</f>
        <v>1405386.132382636</v>
      </c>
      <c r="U803" s="1">
        <f>Scenario[[#This Row],[Land Use Efficiency Emissions Savings 
kg CO2e]]*(1+S$3)</f>
        <v>7049840.9351737723</v>
      </c>
    </row>
    <row r="804" spans="1:21" x14ac:dyDescent="0.25">
      <c r="A804" t="s">
        <v>316</v>
      </c>
      <c r="B804" t="s">
        <v>317</v>
      </c>
      <c r="C804" t="s">
        <v>77</v>
      </c>
      <c r="D804" t="s">
        <v>38</v>
      </c>
      <c r="E804" s="1">
        <v>3101688.8039403334</v>
      </c>
      <c r="F804" s="1">
        <v>1685134.4628972895</v>
      </c>
      <c r="G804" s="1">
        <v>8453142.9790506195</v>
      </c>
      <c r="H804" s="1">
        <v>10069752</v>
      </c>
      <c r="I804" s="1">
        <v>28.80188679245283</v>
      </c>
      <c r="J804" s="2">
        <v>0.11190652075419437</v>
      </c>
      <c r="K804" s="1">
        <v>3700930</v>
      </c>
      <c r="L804" s="1">
        <v>3700930</v>
      </c>
      <c r="M804" s="1">
        <v>3101688.8039403334</v>
      </c>
      <c r="N804" s="1">
        <v>0</v>
      </c>
      <c r="O804" s="7">
        <v>0.56654231323843995</v>
      </c>
      <c r="P804" s="4">
        <v>2.3391780324537761</v>
      </c>
      <c r="Q804" s="1">
        <f>Scenario[[#This Row],[Electricity GHG 
kg CO2e]]+(Scenario[[#This Row],[Non-Electric GHG 
kg CO2e]]*(1-Q$3))+((Scenario[[#This Row],[Non-Electric Vehicle Miles]]*Q$3)*Scenario[[#This Row],[Typical kWh per Vehicle Mile]]*(Scenario[[#This Row],[eGRID Subregion Electricity Emissions Rate 
kg CO2 per kWh]]))</f>
        <v>3552424.805594495</v>
      </c>
      <c r="R804" s="1">
        <f>((Scenario[[#This Row],[Electricity GHG 
kg CO2e]])*(1-R$3))+(Scenario[[#This Row],[Non-Electric GHG 
kg CO2e]]*(1-Q$3))+(((Scenario[[#This Row],[Non-Electric Vehicle Miles]]*Q$3)*Scenario[[#This Row],[Typical kWh per Vehicle Mile]]*(Scenario[[#This Row],[eGRID Subregion Electricity Emissions Rate 
kg CO2 per kWh]]))*(1-R$3))</f>
        <v>3245885.2549346839</v>
      </c>
      <c r="S8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3399202.1912446762</v>
      </c>
      <c r="T804" s="1">
        <f>Scenario[[#This Row],[Transportation Efficiency Emissions Savings 
kg CO2e]]*(1+S$3)</f>
        <v>2106418.0786216119</v>
      </c>
      <c r="U804" s="1">
        <f>Scenario[[#This Row],[Land Use Efficiency Emissions Savings 
kg CO2e]]*(1+S$3)</f>
        <v>10566428.723813275</v>
      </c>
    </row>
    <row r="805" spans="1:21" x14ac:dyDescent="0.25">
      <c r="A805" t="s">
        <v>265</v>
      </c>
      <c r="B805" t="s">
        <v>266</v>
      </c>
      <c r="C805" t="s">
        <v>77</v>
      </c>
      <c r="D805" t="s">
        <v>38</v>
      </c>
      <c r="E805" s="1">
        <v>4862278.8157320004</v>
      </c>
      <c r="F805" s="1">
        <v>4791875.1696937196</v>
      </c>
      <c r="G805" s="1">
        <v>24179622.054161396</v>
      </c>
      <c r="H805" s="1">
        <v>28634507</v>
      </c>
      <c r="I805" s="1">
        <v>42.615894039735096</v>
      </c>
      <c r="J805" s="2">
        <v>0.18393853114310255</v>
      </c>
      <c r="K805" s="1">
        <v>5248526</v>
      </c>
      <c r="L805" s="1">
        <v>5248526</v>
      </c>
      <c r="M805" s="1">
        <v>4862278.8157320004</v>
      </c>
      <c r="N805" s="1">
        <v>0</v>
      </c>
      <c r="O805" s="7">
        <v>0.56654231323843995</v>
      </c>
      <c r="P805" s="4">
        <v>2.3391780324537761</v>
      </c>
      <c r="Q805" s="1">
        <f>Scenario[[#This Row],[Electricity GHG 
kg CO2e]]+(Scenario[[#This Row],[Non-Electric GHG 
kg CO2e]]*(1-Q$3))+((Scenario[[#This Row],[Non-Electric Vehicle Miles]]*Q$3)*Scenario[[#This Row],[Typical kWh per Vehicle Mile]]*(Scenario[[#This Row],[eGRID Subregion Electricity Emissions Rate 
kg CO2 per kWh]]))</f>
        <v>5385602.6349581378</v>
      </c>
      <c r="R805" s="1">
        <f>((Scenario[[#This Row],[Electricity GHG 
kg CO2e]])*(1-R$3))+(Scenario[[#This Row],[Non-Electric GHG 
kg CO2e]]*(1-Q$3))+(((Scenario[[#This Row],[Non-Electric Vehicle Miles]]*Q$3)*Scenario[[#This Row],[Typical kWh per Vehicle Mile]]*(Scenario[[#This Row],[eGRID Subregion Electricity Emissions Rate 
kg CO2 per kWh]]))*(1-R$3))</f>
        <v>4950879.254168353</v>
      </c>
      <c r="S8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5267787.1736453632</v>
      </c>
      <c r="T805" s="1">
        <f>Scenario[[#This Row],[Transportation Efficiency Emissions Savings 
kg CO2e]]*(1+S$3)</f>
        <v>5989843.9621171495</v>
      </c>
      <c r="U805" s="1">
        <f>Scenario[[#This Row],[Land Use Efficiency Emissions Savings 
kg CO2e]]*(1+S$3)</f>
        <v>30224527.567701746</v>
      </c>
    </row>
    <row r="806" spans="1:21" x14ac:dyDescent="0.25">
      <c r="A806" t="s">
        <v>2069</v>
      </c>
      <c r="B806" t="s">
        <v>266</v>
      </c>
      <c r="C806" t="s">
        <v>77</v>
      </c>
      <c r="D806" t="s">
        <v>1730</v>
      </c>
      <c r="E806" s="1">
        <v>3622.9845300000002</v>
      </c>
      <c r="F806" s="1">
        <v>0</v>
      </c>
      <c r="G806" s="1">
        <v>0</v>
      </c>
      <c r="H806" s="1">
        <f>Scenario[[#This Row],[Average Seating Capacity]]*Scenario[[#This Row],[Total Transit Vehicle Miles]]*0.21</f>
        <v>1785111.0299999996</v>
      </c>
      <c r="I806" s="1">
        <v>18.428571428571427</v>
      </c>
      <c r="J806" s="2" t="s">
        <v>552</v>
      </c>
      <c r="K806" s="1">
        <v>461269</v>
      </c>
      <c r="L806" s="1">
        <v>461269</v>
      </c>
      <c r="M806" s="1">
        <v>3622.9845300000002</v>
      </c>
      <c r="N806" s="1">
        <v>0</v>
      </c>
      <c r="O806" s="7">
        <v>0.56654231323843995</v>
      </c>
      <c r="P806" s="4">
        <v>1.0539153772593934</v>
      </c>
      <c r="Q806" s="1">
        <f>Scenario[[#This Row],[Electricity GHG 
kg CO2e]]+(Scenario[[#This Row],[Non-Electric GHG 
kg CO2e]]*(1-Q$3))+((Scenario[[#This Row],[Non-Electric Vehicle Miles]]*Q$3)*Scenario[[#This Row],[Typical kWh per Vehicle Mile]]*(Scenario[[#This Row],[eGRID Subregion Electricity Emissions Rate 
kg CO2 per kWh]]))</f>
        <v>71571.744872160896</v>
      </c>
      <c r="R806" s="1">
        <f>((Scenario[[#This Row],[Electricity GHG 
kg CO2e]])*(1-R$3))+(Scenario[[#This Row],[Non-Electric GHG 
kg CO2e]]*(1-Q$3))+(((Scenario[[#This Row],[Non-Electric Vehicle Miles]]*Q$3)*Scenario[[#This Row],[Typical kWh per Vehicle Mile]]*(Scenario[[#This Row],[eGRID Subregion Electricity Emissions Rate 
kg CO2 per kWh]]))*(1-R$3))</f>
        <v>54358.118253495675</v>
      </c>
      <c r="S8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60065.720670112722</v>
      </c>
      <c r="T806" s="1">
        <f>Scenario[[#This Row],[Transportation Efficiency Emissions Savings 
kg CO2e]]*(1+S$3)</f>
        <v>0</v>
      </c>
      <c r="U806" s="1">
        <f>Scenario[[#This Row],[Land Use Efficiency Emissions Savings 
kg CO2e]]*(1+S$3)</f>
        <v>0</v>
      </c>
    </row>
    <row r="807" spans="1:21" x14ac:dyDescent="0.25">
      <c r="A807" t="s">
        <v>516</v>
      </c>
      <c r="B807" t="s">
        <v>517</v>
      </c>
      <c r="C807" t="s">
        <v>77</v>
      </c>
      <c r="D807" t="s">
        <v>1730</v>
      </c>
      <c r="E807" s="1">
        <v>747519.40841996658</v>
      </c>
      <c r="F807" s="1">
        <v>80508.570494611675</v>
      </c>
      <c r="G807" s="1">
        <v>404664.06880334893</v>
      </c>
      <c r="H807" s="1">
        <v>481090</v>
      </c>
      <c r="I807" s="1">
        <v>11.823529411764707</v>
      </c>
      <c r="J807" s="2">
        <v>8.2449091867186283E-2</v>
      </c>
      <c r="K807" s="1">
        <v>563035</v>
      </c>
      <c r="L807" s="1">
        <v>563035</v>
      </c>
      <c r="M807" s="1">
        <v>747519.40841996658</v>
      </c>
      <c r="N807" s="1">
        <v>0</v>
      </c>
      <c r="O807" s="7">
        <v>0.56654231323843995</v>
      </c>
      <c r="P807" s="4">
        <v>1.0539153772593934</v>
      </c>
      <c r="Q807" s="1">
        <f>Scenario[[#This Row],[Electricity GHG 
kg CO2e]]+(Scenario[[#This Row],[Non-Electric GHG 
kg CO2e]]*(1-Q$3))+((Scenario[[#This Row],[Non-Electric Vehicle Miles]]*Q$3)*Scenario[[#This Row],[Typical kWh per Vehicle Mile]]*(Scenario[[#This Row],[eGRID Subregion Electricity Emissions Rate 
kg CO2 per kWh]]))</f>
        <v>644684.86838441959</v>
      </c>
      <c r="R807" s="1">
        <f>((Scenario[[#This Row],[Electricity GHG 
kg CO2e]])*(1-R$3))+(Scenario[[#This Row],[Non-Electric GHG 
kg CO2e]]*(1-Q$3))+(((Scenario[[#This Row],[Non-Electric Vehicle Miles]]*Q$3)*Scenario[[#This Row],[Typical kWh per Vehicle Mile]]*(Scenario[[#This Row],[eGRID Subregion Electricity Emissions Rate 
kg CO2 per kWh]]))*(1-R$3))</f>
        <v>623673.54036705848</v>
      </c>
      <c r="S8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646209.24409860803</v>
      </c>
      <c r="T807" s="1">
        <f>Scenario[[#This Row],[Transportation Efficiency Emissions Savings 
kg CO2e]]*(1+S$3)</f>
        <v>100635.7131182646</v>
      </c>
      <c r="U807" s="1">
        <f>Scenario[[#This Row],[Land Use Efficiency Emissions Savings 
kg CO2e]]*(1+S$3)</f>
        <v>505830.08600418619</v>
      </c>
    </row>
    <row r="808" spans="1:21" x14ac:dyDescent="0.25">
      <c r="A808" t="s">
        <v>516</v>
      </c>
      <c r="B808" t="s">
        <v>517</v>
      </c>
      <c r="C808" t="s">
        <v>77</v>
      </c>
      <c r="D808" t="s">
        <v>38</v>
      </c>
      <c r="E808" s="1">
        <v>4609781.9343693005</v>
      </c>
      <c r="F808" s="1">
        <v>3401646.8353197216</v>
      </c>
      <c r="G808" s="1">
        <v>17097859.775123481</v>
      </c>
      <c r="H808" s="1">
        <v>20327007</v>
      </c>
      <c r="I808" s="1">
        <v>53.411764705882355</v>
      </c>
      <c r="J808" s="2">
        <v>0.37522920356006417</v>
      </c>
      <c r="K808" s="1">
        <v>1662509</v>
      </c>
      <c r="L808" s="1">
        <v>1662509</v>
      </c>
      <c r="M808" s="1">
        <v>4609781.9343693005</v>
      </c>
      <c r="N808" s="1">
        <v>0</v>
      </c>
      <c r="O808" s="7">
        <v>0.56654231323843995</v>
      </c>
      <c r="P808" s="4">
        <v>2.3391780324537761</v>
      </c>
      <c r="Q808" s="1">
        <f>Scenario[[#This Row],[Electricity GHG 
kg CO2e]]+(Scenario[[#This Row],[Non-Electric GHG 
kg CO2e]]*(1-Q$3))+((Scenario[[#This Row],[Non-Electric Vehicle Miles]]*Q$3)*Scenario[[#This Row],[Typical kWh per Vehicle Mile]]*(Scenario[[#This Row],[eGRID Subregion Electricity Emissions Rate 
kg CO2 per kWh]]))</f>
        <v>4008143.693094871</v>
      </c>
      <c r="R808" s="1">
        <f>((Scenario[[#This Row],[Electricity GHG 
kg CO2e]])*(1-R$3))+(Scenario[[#This Row],[Non-Electric GHG 
kg CO2e]]*(1-Q$3))+(((Scenario[[#This Row],[Non-Electric Vehicle Miles]]*Q$3)*Scenario[[#This Row],[Typical kWh per Vehicle Mile]]*(Scenario[[#This Row],[eGRID Subregion Electricity Emissions Rate 
kg CO2 per kWh]]))*(1-R$3))</f>
        <v>3870441.8825153969</v>
      </c>
      <c r="S8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4313441.2024060395</v>
      </c>
      <c r="T808" s="1">
        <f>Scenario[[#This Row],[Transportation Efficiency Emissions Savings 
kg CO2e]]*(1+S$3)</f>
        <v>4252058.5441496521</v>
      </c>
      <c r="U808" s="1">
        <f>Scenario[[#This Row],[Land Use Efficiency Emissions Savings 
kg CO2e]]*(1+S$3)</f>
        <v>21372324.71890435</v>
      </c>
    </row>
    <row r="809" spans="1:21" x14ac:dyDescent="0.25">
      <c r="A809" t="s">
        <v>530</v>
      </c>
      <c r="B809" t="s">
        <v>531</v>
      </c>
      <c r="C809" t="s">
        <v>77</v>
      </c>
      <c r="D809" t="s">
        <v>1730</v>
      </c>
      <c r="E809" s="1">
        <v>957825.91137790238</v>
      </c>
      <c r="F809" s="1">
        <v>100161.03569780696</v>
      </c>
      <c r="G809" s="1">
        <v>540868.78735903255</v>
      </c>
      <c r="H809" s="1">
        <v>598526</v>
      </c>
      <c r="I809" s="1">
        <v>13.137931034482758</v>
      </c>
      <c r="J809" s="2">
        <v>7.617008129594513E-2</v>
      </c>
      <c r="K809" s="1">
        <v>652358</v>
      </c>
      <c r="L809" s="1">
        <v>652358</v>
      </c>
      <c r="M809" s="1">
        <v>957825.91137790238</v>
      </c>
      <c r="N809" s="1">
        <v>0</v>
      </c>
      <c r="O809" s="7">
        <v>0.56654231323843995</v>
      </c>
      <c r="P809" s="4">
        <v>1.0539153772593934</v>
      </c>
      <c r="Q809" s="1">
        <f>Scenario[[#This Row],[Electricity GHG 
kg CO2e]]+(Scenario[[#This Row],[Non-Electric GHG 
kg CO2e]]*(1-Q$3))+((Scenario[[#This Row],[Non-Electric Vehicle Miles]]*Q$3)*Scenario[[#This Row],[Typical kWh per Vehicle Mile]]*(Scenario[[#This Row],[eGRID Subregion Electricity Emissions Rate 
kg CO2 per kWh]]))</f>
        <v>815748.16077240638</v>
      </c>
      <c r="R809" s="1">
        <f>((Scenario[[#This Row],[Electricity GHG 
kg CO2e]])*(1-R$3))+(Scenario[[#This Row],[Non-Electric GHG 
kg CO2e]]*(1-Q$3))+(((Scenario[[#This Row],[Non-Electric Vehicle Miles]]*Q$3)*Scenario[[#This Row],[Typical kWh per Vehicle Mile]]*(Scenario[[#This Row],[eGRID Subregion Electricity Emissions Rate 
kg CO2 per kWh]]))*(1-R$3))</f>
        <v>791403.47896266147</v>
      </c>
      <c r="S8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819037.11352110782</v>
      </c>
      <c r="T809" s="1">
        <f>Scenario[[#This Row],[Transportation Efficiency Emissions Savings 
kg CO2e]]*(1+S$3)</f>
        <v>125201.29462225871</v>
      </c>
      <c r="U809" s="1">
        <f>Scenario[[#This Row],[Land Use Efficiency Emissions Savings 
kg CO2e]]*(1+S$3)</f>
        <v>676085.98419879074</v>
      </c>
    </row>
    <row r="810" spans="1:21" x14ac:dyDescent="0.25">
      <c r="A810" t="s">
        <v>530</v>
      </c>
      <c r="B810" t="s">
        <v>531</v>
      </c>
      <c r="C810" t="s">
        <v>77</v>
      </c>
      <c r="D810" t="s">
        <v>38</v>
      </c>
      <c r="E810" s="1">
        <v>3817907.4641491668</v>
      </c>
      <c r="F810" s="1">
        <v>1051947.0818182372</v>
      </c>
      <c r="G810" s="1">
        <v>5680505.7829624731</v>
      </c>
      <c r="H810" s="1">
        <v>6286054</v>
      </c>
      <c r="I810" s="1">
        <v>33.913043478260867</v>
      </c>
      <c r="J810" s="2">
        <v>0.12730133680487959</v>
      </c>
      <c r="K810" s="1">
        <v>1531444</v>
      </c>
      <c r="L810" s="1">
        <v>1531444</v>
      </c>
      <c r="M810" s="1">
        <v>3817907.4641491668</v>
      </c>
      <c r="N810" s="1">
        <v>0</v>
      </c>
      <c r="O810" s="7">
        <v>0.56654231323843995</v>
      </c>
      <c r="P810" s="4">
        <v>2.3391780324537761</v>
      </c>
      <c r="Q810" s="1">
        <f>Scenario[[#This Row],[Electricity GHG 
kg CO2e]]+(Scenario[[#This Row],[Non-Electric GHG 
kg CO2e]]*(1-Q$3))+((Scenario[[#This Row],[Non-Electric Vehicle Miles]]*Q$3)*Scenario[[#This Row],[Typical kWh per Vehicle Mile]]*(Scenario[[#This Row],[eGRID Subregion Electricity Emissions Rate 
kg CO2 per kWh]]))</f>
        <v>3370814.58605076</v>
      </c>
      <c r="R810" s="1">
        <f>((Scenario[[#This Row],[Electricity GHG 
kg CO2e]])*(1-R$3))+(Scenario[[#This Row],[Non-Electric GHG 
kg CO2e]]*(1-Q$3))+(((Scenario[[#This Row],[Non-Electric Vehicle Miles]]*Q$3)*Scenario[[#This Row],[Typical kWh per Vehicle Mile]]*(Scenario[[#This Row],[eGRID Subregion Electricity Emissions Rate 
kg CO2 per kWh]]))*(1-R$3))</f>
        <v>3243968.5890660388</v>
      </c>
      <c r="S8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3440285.1171434517</v>
      </c>
      <c r="T810" s="1">
        <f>Scenario[[#This Row],[Transportation Efficiency Emissions Savings 
kg CO2e]]*(1+S$3)</f>
        <v>1314933.8522727964</v>
      </c>
      <c r="U810" s="1">
        <f>Scenario[[#This Row],[Land Use Efficiency Emissions Savings 
kg CO2e]]*(1+S$3)</f>
        <v>7100632.2287030909</v>
      </c>
    </row>
    <row r="811" spans="1:21" x14ac:dyDescent="0.25">
      <c r="A811" t="s">
        <v>843</v>
      </c>
      <c r="B811" t="s">
        <v>76</v>
      </c>
      <c r="C811" t="s">
        <v>77</v>
      </c>
      <c r="D811" t="s">
        <v>1730</v>
      </c>
      <c r="E811" s="1">
        <v>41056.639896666667</v>
      </c>
      <c r="F811" s="1">
        <v>5213.8373741506193</v>
      </c>
      <c r="G811" s="1">
        <v>25964.959529321204</v>
      </c>
      <c r="H811" s="1">
        <v>31156</v>
      </c>
      <c r="I811" s="1">
        <v>13</v>
      </c>
      <c r="J811" s="2">
        <v>7.9208625594585871E-2</v>
      </c>
      <c r="K811" s="1">
        <v>114380</v>
      </c>
      <c r="L811" s="1">
        <v>114380</v>
      </c>
      <c r="M811" s="1">
        <v>41056.639896666667</v>
      </c>
      <c r="N811" s="1">
        <v>0</v>
      </c>
      <c r="O811" s="7">
        <v>0.56654231323843995</v>
      </c>
      <c r="P811" s="4">
        <v>1.0539153772593934</v>
      </c>
      <c r="Q811" s="1">
        <f>Scenario[[#This Row],[Electricity GHG 
kg CO2e]]+(Scenario[[#This Row],[Non-Electric GHG 
kg CO2e]]*(1-Q$3))+((Scenario[[#This Row],[Non-Electric Vehicle Miles]]*Q$3)*Scenario[[#This Row],[Typical kWh per Vehicle Mile]]*(Scenario[[#This Row],[eGRID Subregion Electricity Emissions Rate 
kg CO2 per kWh]]))</f>
        <v>47866.201439817909</v>
      </c>
      <c r="R811" s="1">
        <f>((Scenario[[#This Row],[Electricity GHG 
kg CO2e]])*(1-R$3))+(Scenario[[#This Row],[Non-Electric GHG 
kg CO2e]]*(1-Q$3))+(((Scenario[[#This Row],[Non-Electric Vehicle Miles]]*Q$3)*Scenario[[#This Row],[Typical kWh per Vehicle Mile]]*(Scenario[[#This Row],[eGRID Subregion Electricity Emissions Rate 
kg CO2 per kWh]]))*(1-R$3))</f>
        <v>43597.771060488434</v>
      </c>
      <c r="S8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44054.525252036372</v>
      </c>
      <c r="T811" s="1">
        <f>Scenario[[#This Row],[Transportation Efficiency Emissions Savings 
kg CO2e]]*(1+S$3)</f>
        <v>6517.2967176882739</v>
      </c>
      <c r="U811" s="1">
        <f>Scenario[[#This Row],[Land Use Efficiency Emissions Savings 
kg CO2e]]*(1+S$3)</f>
        <v>32456.199411651505</v>
      </c>
    </row>
    <row r="812" spans="1:21" x14ac:dyDescent="0.25">
      <c r="A812" t="s">
        <v>843</v>
      </c>
      <c r="B812" t="s">
        <v>76</v>
      </c>
      <c r="C812" t="s">
        <v>77</v>
      </c>
      <c r="D812" t="s">
        <v>38</v>
      </c>
      <c r="E812" s="1">
        <v>1859181.4644458003</v>
      </c>
      <c r="F812" s="1">
        <v>363056.51881485182</v>
      </c>
      <c r="G812" s="1">
        <v>1808024.9040026057</v>
      </c>
      <c r="H812" s="1">
        <v>2169494</v>
      </c>
      <c r="I812" s="1">
        <v>36.5</v>
      </c>
      <c r="J812" s="2">
        <v>0.10893318069423541</v>
      </c>
      <c r="K812" s="1">
        <v>520700</v>
      </c>
      <c r="L812" s="1">
        <v>520700</v>
      </c>
      <c r="M812" s="1">
        <v>1859181.4644458003</v>
      </c>
      <c r="N812" s="1">
        <v>0</v>
      </c>
      <c r="O812" s="7">
        <v>0.56654231323843995</v>
      </c>
      <c r="P812" s="4">
        <v>2.3391780324537761</v>
      </c>
      <c r="Q812" s="1">
        <f>Scenario[[#This Row],[Electricity GHG 
kg CO2e]]+(Scenario[[#This Row],[Non-Electric GHG 
kg CO2e]]*(1-Q$3))+((Scenario[[#This Row],[Non-Electric Vehicle Miles]]*Q$3)*Scenario[[#This Row],[Typical kWh per Vehicle Mile]]*(Scenario[[#This Row],[eGRID Subregion Electricity Emissions Rate 
kg CO2 per kWh]]))</f>
        <v>1566899.6492835048</v>
      </c>
      <c r="R812" s="1">
        <f>((Scenario[[#This Row],[Electricity GHG 
kg CO2e]])*(1-R$3))+(Scenario[[#This Row],[Non-Electric GHG 
kg CO2e]]*(1-Q$3))+(((Scenario[[#This Row],[Non-Electric Vehicle Miles]]*Q$3)*Scenario[[#This Row],[Typical kWh per Vehicle Mile]]*(Scenario[[#This Row],[eGRID Subregion Electricity Emissions Rate 
kg CO2 per kWh]]))*(1-R$3))</f>
        <v>1523771.2615462162</v>
      </c>
      <c r="S8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1610740.925915228</v>
      </c>
      <c r="T812" s="1">
        <f>Scenario[[#This Row],[Transportation Efficiency Emissions Savings 
kg CO2e]]*(1+S$3)</f>
        <v>453820.64851856476</v>
      </c>
      <c r="U812" s="1">
        <f>Scenario[[#This Row],[Land Use Efficiency Emissions Savings 
kg CO2e]]*(1+S$3)</f>
        <v>2260031.1300032572</v>
      </c>
    </row>
    <row r="813" spans="1:21" x14ac:dyDescent="0.25">
      <c r="A813" t="s">
        <v>125</v>
      </c>
      <c r="B813" t="s">
        <v>126</v>
      </c>
      <c r="C813" t="s">
        <v>127</v>
      </c>
      <c r="D813" t="s">
        <v>1730</v>
      </c>
      <c r="E813" s="1">
        <v>10695857.738818301</v>
      </c>
      <c r="F813" s="1">
        <v>1055213.1770817915</v>
      </c>
      <c r="G813" s="1">
        <v>6025531.8276437772</v>
      </c>
      <c r="H813" s="1">
        <v>6305571</v>
      </c>
      <c r="I813" s="1">
        <v>14</v>
      </c>
      <c r="J813" s="2">
        <v>8.6442118649920782E-2</v>
      </c>
      <c r="K813" s="1">
        <v>5871447</v>
      </c>
      <c r="L813" s="1">
        <v>5871447</v>
      </c>
      <c r="M813" s="1">
        <v>10695857.738818301</v>
      </c>
      <c r="N813" s="1">
        <v>0</v>
      </c>
      <c r="O813" s="7">
        <v>0.76044080441945017</v>
      </c>
      <c r="P813" s="4">
        <v>1.0539153772593934</v>
      </c>
      <c r="Q813" s="1">
        <f>Scenario[[#This Row],[Electricity GHG 
kg CO2e]]+(Scenario[[#This Row],[Non-Electric GHG 
kg CO2e]]*(1-Q$3))+((Scenario[[#This Row],[Non-Electric Vehicle Miles]]*Q$3)*Scenario[[#This Row],[Typical kWh per Vehicle Mile]]*(Scenario[[#This Row],[eGRID Subregion Electricity Emissions Rate 
kg CO2 per kWh]]))</f>
        <v>9198296.8026751578</v>
      </c>
      <c r="R813" s="1">
        <f>((Scenario[[#This Row],[Electricity GHG 
kg CO2e]])*(1-R$3))+(Scenario[[#This Row],[Non-Electric GHG 
kg CO2e]]*(1-Q$3))+(((Scenario[[#This Row],[Non-Electric Vehicle Miles]]*Q$3)*Scenario[[#This Row],[Typical kWh per Vehicle Mile]]*(Scenario[[#This Row],[eGRID Subregion Electricity Emissions Rate 
kg CO2 per kWh]]))*(1-R$3))</f>
        <v>8904195.9280347992</v>
      </c>
      <c r="S8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9245715.7783869375</v>
      </c>
      <c r="T813" s="1">
        <f>Scenario[[#This Row],[Transportation Efficiency Emissions Savings 
kg CO2e]]*(1+S$3)</f>
        <v>1319016.4713522394</v>
      </c>
      <c r="U813" s="1">
        <f>Scenario[[#This Row],[Land Use Efficiency Emissions Savings 
kg CO2e]]*(1+S$3)</f>
        <v>7531914.7845547218</v>
      </c>
    </row>
    <row r="814" spans="1:21" x14ac:dyDescent="0.25">
      <c r="A814" t="s">
        <v>125</v>
      </c>
      <c r="B814" t="s">
        <v>126</v>
      </c>
      <c r="C814" t="s">
        <v>127</v>
      </c>
      <c r="D814" t="s">
        <v>1729</v>
      </c>
      <c r="E814" s="1">
        <v>29342261.893857233</v>
      </c>
      <c r="F814" s="1">
        <v>15554077.261192106</v>
      </c>
      <c r="G814" s="1">
        <v>88817681.225448593</v>
      </c>
      <c r="H814" s="1">
        <v>92945521</v>
      </c>
      <c r="I814" s="1">
        <v>72</v>
      </c>
      <c r="J814" s="2">
        <v>0.20785679614942015</v>
      </c>
      <c r="K814" s="1">
        <v>6310984</v>
      </c>
      <c r="L814" s="1">
        <v>0</v>
      </c>
      <c r="M814" s="1">
        <v>0</v>
      </c>
      <c r="N814" s="1">
        <v>29342261.893857233</v>
      </c>
      <c r="O814" s="7">
        <v>0.76044080441945017</v>
      </c>
      <c r="P814" s="4">
        <v>7.7405845368707231</v>
      </c>
      <c r="Q814" s="1">
        <f>Scenario[[#This Row],[Electricity GHG 
kg CO2e]]+(Scenario[[#This Row],[Non-Electric GHG 
kg CO2e]]*(1-Q$3))+((Scenario[[#This Row],[Non-Electric Vehicle Miles]]*Q$3)*Scenario[[#This Row],[Typical kWh per Vehicle Mile]]*(Scenario[[#This Row],[eGRID Subregion Electricity Emissions Rate 
kg CO2 per kWh]]))</f>
        <v>29342261.893857233</v>
      </c>
      <c r="R814" s="1">
        <f>((Scenario[[#This Row],[Electricity GHG 
kg CO2e]])*(1-R$3))+(Scenario[[#This Row],[Non-Electric GHG 
kg CO2e]]*(1-Q$3))+(((Scenario[[#This Row],[Non-Electric Vehicle Miles]]*Q$3)*Scenario[[#This Row],[Typical kWh per Vehicle Mile]]*(Scenario[[#This Row],[eGRID Subregion Electricity Emissions Rate 
kg CO2 per kWh]]))*(1-R$3))</f>
        <v>22006696.420392923</v>
      </c>
      <c r="S8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24257428.222414445</v>
      </c>
      <c r="T814" s="1">
        <f>Scenario[[#This Row],[Transportation Efficiency Emissions Savings 
kg CO2e]]*(1+S$3)</f>
        <v>19442596.576490134</v>
      </c>
      <c r="U814" s="1">
        <f>Scenario[[#This Row],[Land Use Efficiency Emissions Savings 
kg CO2e]]*(1+S$3)</f>
        <v>111022101.53181075</v>
      </c>
    </row>
    <row r="815" spans="1:21" x14ac:dyDescent="0.25">
      <c r="A815" t="s">
        <v>125</v>
      </c>
      <c r="B815" t="s">
        <v>126</v>
      </c>
      <c r="C815" t="s">
        <v>127</v>
      </c>
      <c r="D815" t="s">
        <v>38</v>
      </c>
      <c r="E815" s="1">
        <v>53614661.023678303</v>
      </c>
      <c r="F815" s="1">
        <v>21037821.086388581</v>
      </c>
      <c r="G815" s="1">
        <v>120131233.47348423</v>
      </c>
      <c r="H815" s="1">
        <v>125714384</v>
      </c>
      <c r="I815" s="1">
        <v>39.082135523613964</v>
      </c>
      <c r="J815" s="2">
        <v>0.17296464859418145</v>
      </c>
      <c r="K815" s="1">
        <v>20899947</v>
      </c>
      <c r="L815" s="1">
        <v>20899947</v>
      </c>
      <c r="M815" s="1">
        <v>53614661.023678303</v>
      </c>
      <c r="N815" s="1">
        <v>0</v>
      </c>
      <c r="O815" s="7">
        <v>0.76044080441945017</v>
      </c>
      <c r="P815" s="4">
        <v>2.3391780324537761</v>
      </c>
      <c r="Q815" s="1">
        <f>Scenario[[#This Row],[Electricity GHG 
kg CO2e]]+(Scenario[[#This Row],[Non-Electric GHG 
kg CO2e]]*(1-Q$3))+((Scenario[[#This Row],[Non-Electric Vehicle Miles]]*Q$3)*Scenario[[#This Row],[Typical kWh per Vehicle Mile]]*(Scenario[[#This Row],[eGRID Subregion Electricity Emissions Rate 
kg CO2 per kWh]]))</f>
        <v>49505235.767523758</v>
      </c>
      <c r="R815" s="1">
        <f>((Scenario[[#This Row],[Electricity GHG 
kg CO2e]])*(1-R$3))+(Scenario[[#This Row],[Non-Electric GHG 
kg CO2e]]*(1-Q$3))+(((Scenario[[#This Row],[Non-Electric Vehicle Miles]]*Q$3)*Scenario[[#This Row],[Typical kWh per Vehicle Mile]]*(Scenario[[#This Row],[eGRID Subregion Electricity Emissions Rate 
kg CO2 per kWh]]))*(1-R$3))</f>
        <v>47181675.767582498</v>
      </c>
      <c r="S8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50812497.001530409</v>
      </c>
      <c r="T815" s="1">
        <f>Scenario[[#This Row],[Transportation Efficiency Emissions Savings 
kg CO2e]]*(1+S$3)</f>
        <v>26297276.357985727</v>
      </c>
      <c r="U815" s="1">
        <f>Scenario[[#This Row],[Land Use Efficiency Emissions Savings 
kg CO2e]]*(1+S$3)</f>
        <v>150164041.84185529</v>
      </c>
    </row>
    <row r="816" spans="1:21" x14ac:dyDescent="0.25">
      <c r="A816" t="s">
        <v>1268</v>
      </c>
      <c r="B816" t="s">
        <v>1269</v>
      </c>
      <c r="C816" t="s">
        <v>127</v>
      </c>
      <c r="D816" t="s">
        <v>38</v>
      </c>
      <c r="E816" s="1">
        <v>5575.113832566667</v>
      </c>
      <c r="F816" s="1">
        <v>34182.117636262337</v>
      </c>
      <c r="G816" s="1">
        <v>181884.66950377385</v>
      </c>
      <c r="H816" s="1">
        <v>204259.93</v>
      </c>
      <c r="I816" s="1">
        <v>23.5</v>
      </c>
      <c r="J816" s="2">
        <v>7.0000659704866894E-2</v>
      </c>
      <c r="K816" s="1">
        <v>2123</v>
      </c>
      <c r="L816" s="1">
        <v>2123</v>
      </c>
      <c r="M816" s="1">
        <v>5575.113832566667</v>
      </c>
      <c r="N816" s="1">
        <v>0</v>
      </c>
      <c r="O816" s="7">
        <v>0.76044080441945017</v>
      </c>
      <c r="P816" s="4">
        <v>2.3391780324537761</v>
      </c>
      <c r="Q816" s="1">
        <f>Scenario[[#This Row],[Electricity GHG 
kg CO2e]]+(Scenario[[#This Row],[Non-Electric GHG 
kg CO2e]]*(1-Q$3))+((Scenario[[#This Row],[Non-Electric Vehicle Miles]]*Q$3)*Scenario[[#This Row],[Typical kWh per Vehicle Mile]]*(Scenario[[#This Row],[eGRID Subregion Electricity Emissions Rate 
kg CO2 per kWh]]))</f>
        <v>5125.4368843236207</v>
      </c>
      <c r="R816" s="1">
        <f>((Scenario[[#This Row],[Electricity GHG 
kg CO2e]])*(1-R$3))+(Scenario[[#This Row],[Non-Electric GHG 
kg CO2e]]*(1-Q$3))+(((Scenario[[#This Row],[Non-Electric Vehicle Miles]]*Q$3)*Scenario[[#This Row],[Typical kWh per Vehicle Mile]]*(Scenario[[#This Row],[eGRID Subregion Electricity Emissions Rate 
kg CO2 per kWh]]))*(1-R$3))</f>
        <v>4889.4115068489655</v>
      </c>
      <c r="S8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14898.439800112854</v>
      </c>
      <c r="T816" s="1">
        <f>Scenario[[#This Row],[Transportation Efficiency Emissions Savings 
kg CO2e]]*(1+S$3)</f>
        <v>42727.647045327918</v>
      </c>
      <c r="U816" s="1">
        <f>Scenario[[#This Row],[Land Use Efficiency Emissions Savings 
kg CO2e]]*(1+S$3)</f>
        <v>227355.8368797173</v>
      </c>
    </row>
    <row r="817" spans="1:21" x14ac:dyDescent="0.25">
      <c r="A817" t="s">
        <v>1268</v>
      </c>
      <c r="B817" t="s">
        <v>1269</v>
      </c>
      <c r="C817" t="s">
        <v>127</v>
      </c>
      <c r="D817" t="s">
        <v>1730</v>
      </c>
      <c r="E817" s="1">
        <v>1836205.2982994665</v>
      </c>
      <c r="F817" s="1">
        <v>417854.62904263829</v>
      </c>
      <c r="G817" s="1">
        <v>2223424.3036895921</v>
      </c>
      <c r="H817" s="1">
        <v>2496947.62</v>
      </c>
      <c r="I817" s="1">
        <v>9.2820512820512828</v>
      </c>
      <c r="J817" s="2">
        <v>0.23403859083947254</v>
      </c>
      <c r="K817" s="1">
        <v>1339798</v>
      </c>
      <c r="L817" s="1">
        <v>1339798</v>
      </c>
      <c r="M817" s="1">
        <v>1836205.2982994665</v>
      </c>
      <c r="N817" s="1">
        <v>0</v>
      </c>
      <c r="O817" s="7">
        <v>0.76044080441945017</v>
      </c>
      <c r="P817" s="4">
        <v>1.0539153772593934</v>
      </c>
      <c r="Q817" s="1">
        <f>Scenario[[#This Row],[Electricity GHG 
kg CO2e]]+(Scenario[[#This Row],[Non-Electric GHG 
kg CO2e]]*(1-Q$3))+((Scenario[[#This Row],[Non-Electric Vehicle Miles]]*Q$3)*Scenario[[#This Row],[Typical kWh per Vehicle Mile]]*(Scenario[[#This Row],[eGRID Subregion Electricity Emissions Rate 
kg CO2 per kWh]]))</f>
        <v>1645595.9871781168</v>
      </c>
      <c r="R817" s="1">
        <f>((Scenario[[#This Row],[Electricity GHG 
kg CO2e]])*(1-R$3))+(Scenario[[#This Row],[Non-Electric GHG 
kg CO2e]]*(1-Q$3))+(((Scenario[[#This Row],[Non-Electric Vehicle Miles]]*Q$3)*Scenario[[#This Row],[Typical kWh per Vehicle Mile]]*(Scenario[[#This Row],[eGRID Subregion Electricity Emissions Rate 
kg CO2 per kWh]]))*(1-R$3))</f>
        <v>1578485.4838147375</v>
      </c>
      <c r="S8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1736951.7189497366</v>
      </c>
      <c r="T817" s="1">
        <f>Scenario[[#This Row],[Transportation Efficiency Emissions Savings 
kg CO2e]]*(1+S$3)</f>
        <v>522318.28630329785</v>
      </c>
      <c r="U817" s="1">
        <f>Scenario[[#This Row],[Land Use Efficiency Emissions Savings 
kg CO2e]]*(1+S$3)</f>
        <v>2779280.3796119899</v>
      </c>
    </row>
    <row r="818" spans="1:21" x14ac:dyDescent="0.25">
      <c r="A818" t="s">
        <v>779</v>
      </c>
      <c r="B818" t="s">
        <v>441</v>
      </c>
      <c r="C818" t="s">
        <v>127</v>
      </c>
      <c r="D818" t="s">
        <v>1730</v>
      </c>
      <c r="E818" s="1">
        <v>549568.65602277778</v>
      </c>
      <c r="F818" s="1">
        <v>47643.120835342575</v>
      </c>
      <c r="G818" s="1">
        <v>245583.44539981865</v>
      </c>
      <c r="H818" s="1">
        <v>284698</v>
      </c>
      <c r="I818" s="1">
        <v>7.8666666666666663</v>
      </c>
      <c r="J818" s="2">
        <v>0.13608799073760242</v>
      </c>
      <c r="K818" s="1">
        <v>297506</v>
      </c>
      <c r="L818" s="1">
        <v>297506</v>
      </c>
      <c r="M818" s="1">
        <v>549568.65602277778</v>
      </c>
      <c r="N818" s="1">
        <v>0</v>
      </c>
      <c r="O818" s="7">
        <v>0.76044080441945017</v>
      </c>
      <c r="P818" s="4">
        <v>1.0539153772593934</v>
      </c>
      <c r="Q818" s="1">
        <f>Scenario[[#This Row],[Electricity GHG 
kg CO2e]]+(Scenario[[#This Row],[Non-Electric GHG 
kg CO2e]]*(1-Q$3))+((Scenario[[#This Row],[Non-Electric Vehicle Miles]]*Q$3)*Scenario[[#This Row],[Typical kWh per Vehicle Mile]]*(Scenario[[#This Row],[eGRID Subregion Electricity Emissions Rate 
kg CO2 per kWh]]))</f>
        <v>471784.81331216061</v>
      </c>
      <c r="R818" s="1">
        <f>((Scenario[[#This Row],[Electricity GHG 
kg CO2e]])*(1-R$3))+(Scenario[[#This Row],[Non-Electric GHG 
kg CO2e]]*(1-Q$3))+(((Scenario[[#This Row],[Non-Electric Vehicle Miles]]*Q$3)*Scenario[[#This Row],[Typical kWh per Vehicle Mile]]*(Scenario[[#This Row],[eGRID Subregion Electricity Emissions Rate 
kg CO2 per kWh]]))*(1-R$3))</f>
        <v>456882.7329883913</v>
      </c>
      <c r="S8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484671.71825461835</v>
      </c>
      <c r="T818" s="1">
        <f>Scenario[[#This Row],[Transportation Efficiency Emissions Savings 
kg CO2e]]*(1+S$3)</f>
        <v>59553.901044178216</v>
      </c>
      <c r="U818" s="1">
        <f>Scenario[[#This Row],[Land Use Efficiency Emissions Savings 
kg CO2e]]*(1+S$3)</f>
        <v>306979.30674977333</v>
      </c>
    </row>
    <row r="819" spans="1:21" x14ac:dyDescent="0.25">
      <c r="A819" t="s">
        <v>779</v>
      </c>
      <c r="B819" t="s">
        <v>441</v>
      </c>
      <c r="C819" t="s">
        <v>127</v>
      </c>
      <c r="D819" t="s">
        <v>38</v>
      </c>
      <c r="E819" s="1">
        <v>1038860.986814467</v>
      </c>
      <c r="F819" s="1">
        <v>515192.5983890614</v>
      </c>
      <c r="G819" s="1">
        <v>2655635.7169409813</v>
      </c>
      <c r="H819" s="1">
        <v>3078604</v>
      </c>
      <c r="I819" s="1">
        <v>34.225000000000001</v>
      </c>
      <c r="J819" s="2">
        <v>0.1200743610979272</v>
      </c>
      <c r="K819" s="1">
        <v>670471</v>
      </c>
      <c r="L819" s="1">
        <v>561112</v>
      </c>
      <c r="M819" s="1">
        <v>886246.08273167838</v>
      </c>
      <c r="N819" s="1">
        <v>152614.90408278856</v>
      </c>
      <c r="O819" s="7">
        <v>0.76044080441945017</v>
      </c>
      <c r="P819" s="4">
        <v>2.3391780324537761</v>
      </c>
      <c r="Q819" s="1">
        <f>Scenario[[#This Row],[Electricity GHG 
kg CO2e]]+(Scenario[[#This Row],[Non-Electric GHG 
kg CO2e]]*(1-Q$3))+((Scenario[[#This Row],[Non-Electric Vehicle Miles]]*Q$3)*Scenario[[#This Row],[Typical kWh per Vehicle Mile]]*(Scenario[[#This Row],[eGRID Subregion Electricity Emissions Rate 
kg CO2 per kWh]]))</f>
        <v>1066826.8737727322</v>
      </c>
      <c r="R819" s="1">
        <f>((Scenario[[#This Row],[Electricity GHG 
kg CO2e]])*(1-R$3))+(Scenario[[#This Row],[Non-Electric GHG 
kg CO2e]]*(1-Q$3))+(((Scenario[[#This Row],[Non-Electric Vehicle Miles]]*Q$3)*Scenario[[#This Row],[Typical kWh per Vehicle Mile]]*(Scenario[[#This Row],[eGRID Subregion Electricity Emissions Rate 
kg CO2 per kWh]]))*(1-R$3))</f>
        <v>966291.29584173893</v>
      </c>
      <c r="S8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1031111.2092282827</v>
      </c>
      <c r="T819" s="1">
        <f>Scenario[[#This Row],[Transportation Efficiency Emissions Savings 
kg CO2e]]*(1+S$3)</f>
        <v>643990.74798632669</v>
      </c>
      <c r="U819" s="1">
        <f>Scenario[[#This Row],[Land Use Efficiency Emissions Savings 
kg CO2e]]*(1+S$3)</f>
        <v>3319544.6461762264</v>
      </c>
    </row>
    <row r="820" spans="1:21" x14ac:dyDescent="0.25">
      <c r="A820" t="s">
        <v>1619</v>
      </c>
      <c r="B820" t="s">
        <v>1620</v>
      </c>
      <c r="C820" t="s">
        <v>127</v>
      </c>
      <c r="D820" t="s">
        <v>1730</v>
      </c>
      <c r="E820" s="1">
        <v>545392.61010666669</v>
      </c>
      <c r="F820" s="1">
        <v>244086.08617974102</v>
      </c>
      <c r="G820" s="1">
        <v>1215759.2539611547</v>
      </c>
      <c r="H820" s="1">
        <v>1458569.87</v>
      </c>
      <c r="I820" s="1">
        <v>17.583333333333332</v>
      </c>
      <c r="J820" s="2">
        <v>0.21535248992802872</v>
      </c>
      <c r="K820" s="1">
        <v>406496</v>
      </c>
      <c r="L820" s="1">
        <v>406496</v>
      </c>
      <c r="M820" s="1">
        <v>545392.61010666669</v>
      </c>
      <c r="N820" s="1">
        <v>0</v>
      </c>
      <c r="O820" s="7">
        <v>0.53135125639672998</v>
      </c>
      <c r="P820" s="4">
        <v>1.0539153772593934</v>
      </c>
      <c r="Q820" s="1">
        <f>Scenario[[#This Row],[Electricity GHG 
kg CO2e]]+(Scenario[[#This Row],[Non-Electric GHG 
kg CO2e]]*(1-Q$3))+((Scenario[[#This Row],[Non-Electric Vehicle Miles]]*Q$3)*Scenario[[#This Row],[Typical kWh per Vehicle Mile]]*(Scenario[[#This Row],[eGRID Subregion Electricity Emissions Rate 
kg CO2 per kWh]]))</f>
        <v>465953.8223622457</v>
      </c>
      <c r="R820" s="1">
        <f>((Scenario[[#This Row],[Electricity GHG 
kg CO2e]])*(1-R$3))+(Scenario[[#This Row],[Non-Electric GHG 
kg CO2e]]*(1-Q$3))+(((Scenario[[#This Row],[Non-Electric Vehicle Miles]]*Q$3)*Scenario[[#This Row],[Typical kWh per Vehicle Mile]]*(Scenario[[#This Row],[eGRID Subregion Electricity Emissions Rate 
kg CO2 per kWh]]))*(1-R$3))</f>
        <v>451726.4811666843</v>
      </c>
      <c r="S8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497817.39376813493</v>
      </c>
      <c r="T820" s="1">
        <f>Scenario[[#This Row],[Transportation Efficiency Emissions Savings 
kg CO2e]]*(1+S$3)</f>
        <v>305107.60772467626</v>
      </c>
      <c r="U820" s="1">
        <f>Scenario[[#This Row],[Land Use Efficiency Emissions Savings 
kg CO2e]]*(1+S$3)</f>
        <v>1519699.0674514435</v>
      </c>
    </row>
    <row r="821" spans="1:21" x14ac:dyDescent="0.25">
      <c r="A821" t="s">
        <v>979</v>
      </c>
      <c r="B821" t="s">
        <v>980</v>
      </c>
      <c r="C821" t="s">
        <v>127</v>
      </c>
      <c r="D821" t="s">
        <v>1730</v>
      </c>
      <c r="E821" s="1">
        <v>307666.13996416668</v>
      </c>
      <c r="F821" s="1">
        <v>147236.94337272496</v>
      </c>
      <c r="G821" s="1">
        <v>763069.52563942026</v>
      </c>
      <c r="H821" s="1">
        <v>879834.54</v>
      </c>
      <c r="I821" s="1">
        <v>19.666666666666668</v>
      </c>
      <c r="J821" s="2">
        <v>0.21835026693376586</v>
      </c>
      <c r="K821" s="1">
        <v>229319</v>
      </c>
      <c r="L821" s="1">
        <v>229319</v>
      </c>
      <c r="M821" s="1">
        <v>307666.13996416668</v>
      </c>
      <c r="N821" s="1">
        <v>0</v>
      </c>
      <c r="O821" s="7">
        <v>0.76044080441945017</v>
      </c>
      <c r="P821" s="4">
        <v>1.0539153772593934</v>
      </c>
      <c r="Q821" s="1">
        <f>Scenario[[#This Row],[Electricity GHG 
kg CO2e]]+(Scenario[[#This Row],[Non-Electric GHG 
kg CO2e]]*(1-Q$3))+((Scenario[[#This Row],[Non-Electric Vehicle Miles]]*Q$3)*Scenario[[#This Row],[Typical kWh per Vehicle Mile]]*(Scenario[[#This Row],[eGRID Subregion Electricity Emissions Rate 
kg CO2 per kWh]]))</f>
        <v>276695.97456253105</v>
      </c>
      <c r="R821" s="1">
        <f>((Scenario[[#This Row],[Electricity GHG 
kg CO2e]])*(1-R$3))+(Scenario[[#This Row],[Non-Electric GHG 
kg CO2e]]*(1-Q$3))+(((Scenario[[#This Row],[Non-Electric Vehicle Miles]]*Q$3)*Scenario[[#This Row],[Typical kWh per Vehicle Mile]]*(Scenario[[#This Row],[eGRID Subregion Electricity Emissions Rate 
kg CO2 per kWh]]))*(1-R$3))</f>
        <v>265209.38216517953</v>
      </c>
      <c r="S8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291078.94556453842</v>
      </c>
      <c r="T821" s="1">
        <f>Scenario[[#This Row],[Transportation Efficiency Emissions Savings 
kg CO2e]]*(1+S$3)</f>
        <v>184046.17921590619</v>
      </c>
      <c r="U821" s="1">
        <f>Scenario[[#This Row],[Land Use Efficiency Emissions Savings 
kg CO2e]]*(1+S$3)</f>
        <v>953836.90704927535</v>
      </c>
    </row>
    <row r="822" spans="1:21" x14ac:dyDescent="0.25">
      <c r="A822" t="s">
        <v>979</v>
      </c>
      <c r="B822" t="s">
        <v>980</v>
      </c>
      <c r="C822" t="s">
        <v>127</v>
      </c>
      <c r="D822" t="s">
        <v>38</v>
      </c>
      <c r="E822" s="1">
        <v>889773.45988480002</v>
      </c>
      <c r="F822" s="1">
        <v>157025.96822615952</v>
      </c>
      <c r="G822" s="1">
        <v>813802.08215870033</v>
      </c>
      <c r="H822" s="1">
        <v>938330.2</v>
      </c>
      <c r="I822" s="1">
        <v>30</v>
      </c>
      <c r="J822" s="2">
        <v>0.10858795074758135</v>
      </c>
      <c r="K822" s="1">
        <v>308560</v>
      </c>
      <c r="L822" s="1">
        <v>308560</v>
      </c>
      <c r="M822" s="1">
        <v>889773.45988480002</v>
      </c>
      <c r="N822" s="1">
        <v>0</v>
      </c>
      <c r="O822" s="7">
        <v>0.76044080441945017</v>
      </c>
      <c r="P822" s="4">
        <v>2.3391780324537761</v>
      </c>
      <c r="Q822" s="1">
        <f>Scenario[[#This Row],[Electricity GHG 
kg CO2e]]+(Scenario[[#This Row],[Non-Electric GHG 
kg CO2e]]*(1-Q$3))+((Scenario[[#This Row],[Non-Electric Vehicle Miles]]*Q$3)*Scenario[[#This Row],[Typical kWh per Vehicle Mile]]*(Scenario[[#This Row],[eGRID Subregion Electricity Emissions Rate 
kg CO2 per kWh]]))</f>
        <v>804547.22251337324</v>
      </c>
      <c r="R822" s="1">
        <f>((Scenario[[#This Row],[Electricity GHG 
kg CO2e]])*(1-R$3))+(Scenario[[#This Row],[Non-Electric GHG 
kg CO2e]]*(1-Q$3))+(((Scenario[[#This Row],[Non-Electric Vehicle Miles]]*Q$3)*Scenario[[#This Row],[Typical kWh per Vehicle Mile]]*(Scenario[[#This Row],[eGRID Subregion Electricity Emissions Rate 
kg CO2 per kWh]]))*(1-R$3))</f>
        <v>770242.94061342999</v>
      </c>
      <c r="S8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809281.38870101899</v>
      </c>
      <c r="T822" s="1">
        <f>Scenario[[#This Row],[Transportation Efficiency Emissions Savings 
kg CO2e]]*(1+S$3)</f>
        <v>196282.46028269938</v>
      </c>
      <c r="U822" s="1">
        <f>Scenario[[#This Row],[Land Use Efficiency Emissions Savings 
kg CO2e]]*(1+S$3)</f>
        <v>1017252.6026983755</v>
      </c>
    </row>
    <row r="823" spans="1:21" x14ac:dyDescent="0.25">
      <c r="A823" t="s">
        <v>1217</v>
      </c>
      <c r="B823" t="s">
        <v>1218</v>
      </c>
      <c r="C823" t="s">
        <v>127</v>
      </c>
      <c r="D823" t="s">
        <v>38</v>
      </c>
      <c r="E823" s="1">
        <v>70220.435297500007</v>
      </c>
      <c r="F823" s="1">
        <v>68905.872917289642</v>
      </c>
      <c r="G823" s="1">
        <v>348773.05465618533</v>
      </c>
      <c r="H823" s="1">
        <v>411756.49</v>
      </c>
      <c r="I823" s="1">
        <v>36</v>
      </c>
      <c r="J823" s="2">
        <v>9.9951764172414859E-2</v>
      </c>
      <c r="K823" s="1">
        <v>24353</v>
      </c>
      <c r="L823" s="1">
        <v>24353</v>
      </c>
      <c r="M823" s="1">
        <v>70220.435297500007</v>
      </c>
      <c r="N823" s="1">
        <v>0</v>
      </c>
      <c r="O823" s="7">
        <v>0.53135125639672998</v>
      </c>
      <c r="P823" s="4">
        <v>2.3391780324537761</v>
      </c>
      <c r="Q823" s="1">
        <f>Scenario[[#This Row],[Electricity GHG 
kg CO2e]]+(Scenario[[#This Row],[Non-Electric GHG 
kg CO2e]]*(1-Q$3))+((Scenario[[#This Row],[Non-Electric Vehicle Miles]]*Q$3)*Scenario[[#This Row],[Typical kWh per Vehicle Mile]]*(Scenario[[#This Row],[eGRID Subregion Electricity Emissions Rate 
kg CO2 per kWh]]))</f>
        <v>60232.565739711536</v>
      </c>
      <c r="R823" s="1">
        <f>((Scenario[[#This Row],[Electricity GHG 
kg CO2e]])*(1-R$3))+(Scenario[[#This Row],[Non-Electric GHG 
kg CO2e]]*(1-Q$3))+(((Scenario[[#This Row],[Non-Electric Vehicle Miles]]*Q$3)*Scenario[[#This Row],[Typical kWh per Vehicle Mile]]*(Scenario[[#This Row],[eGRID Subregion Electricity Emissions Rate 
kg CO2 per kWh]]))*(1-R$3))</f>
        <v>58340.755923064906</v>
      </c>
      <c r="S8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72040.97588388875</v>
      </c>
      <c r="T823" s="1">
        <f>Scenario[[#This Row],[Transportation Efficiency Emissions Savings 
kg CO2e]]*(1+S$3)</f>
        <v>86132.341146612045</v>
      </c>
      <c r="U823" s="1">
        <f>Scenario[[#This Row],[Land Use Efficiency Emissions Savings 
kg CO2e]]*(1+S$3)</f>
        <v>435966.31832023163</v>
      </c>
    </row>
    <row r="824" spans="1:21" x14ac:dyDescent="0.25">
      <c r="A824" t="s">
        <v>1217</v>
      </c>
      <c r="B824" t="s">
        <v>1218</v>
      </c>
      <c r="C824" t="s">
        <v>127</v>
      </c>
      <c r="D824" t="s">
        <v>1730</v>
      </c>
      <c r="E824" s="1">
        <v>426529.37446749996</v>
      </c>
      <c r="F824" s="1">
        <v>113188.38137041952</v>
      </c>
      <c r="G824" s="1">
        <v>572912.81353530358</v>
      </c>
      <c r="H824" s="1">
        <v>676372.69</v>
      </c>
      <c r="I824" s="1">
        <v>15.846153846153847</v>
      </c>
      <c r="J824" s="2">
        <v>0.20921030200811641</v>
      </c>
      <c r="K824" s="1">
        <v>317907</v>
      </c>
      <c r="L824" s="1">
        <v>317907</v>
      </c>
      <c r="M824" s="1">
        <v>426529.37446749996</v>
      </c>
      <c r="N824" s="1">
        <v>0</v>
      </c>
      <c r="O824" s="7">
        <v>0.53135125639672998</v>
      </c>
      <c r="P824" s="4">
        <v>1.0539153772593934</v>
      </c>
      <c r="Q824" s="1">
        <f>Scenario[[#This Row],[Electricity GHG 
kg CO2e]]+(Scenario[[#This Row],[Non-Electric GHG 
kg CO2e]]*(1-Q$3))+((Scenario[[#This Row],[Non-Electric Vehicle Miles]]*Q$3)*Scenario[[#This Row],[Typical kWh per Vehicle Mile]]*(Scenario[[#This Row],[eGRID Subregion Electricity Emissions Rate 
kg CO2 per kWh]]))</f>
        <v>364403.95202532131</v>
      </c>
      <c r="R824" s="1">
        <f>((Scenario[[#This Row],[Electricity GHG 
kg CO2e]])*(1-R$3))+(Scenario[[#This Row],[Non-Electric GHG 
kg CO2e]]*(1-Q$3))+(((Scenario[[#This Row],[Non-Electric Vehicle Miles]]*Q$3)*Scenario[[#This Row],[Typical kWh per Vehicle Mile]]*(Scenario[[#This Row],[eGRID Subregion Electricity Emissions Rate 
kg CO2 per kWh]]))*(1-R$3))</f>
        <v>353277.22173164721</v>
      </c>
      <c r="S8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376993.56597635604</v>
      </c>
      <c r="T824" s="1">
        <f>Scenario[[#This Row],[Transportation Efficiency Emissions Savings 
kg CO2e]]*(1+S$3)</f>
        <v>141485.4767130244</v>
      </c>
      <c r="U824" s="1">
        <f>Scenario[[#This Row],[Land Use Efficiency Emissions Savings 
kg CO2e]]*(1+S$3)</f>
        <v>716141.01691912953</v>
      </c>
    </row>
    <row r="825" spans="1:21" x14ac:dyDescent="0.25">
      <c r="A825" t="s">
        <v>621</v>
      </c>
      <c r="B825" t="s">
        <v>273</v>
      </c>
      <c r="C825" t="s">
        <v>127</v>
      </c>
      <c r="D825" t="s">
        <v>1730</v>
      </c>
      <c r="E825" s="1">
        <v>272391.44426666666</v>
      </c>
      <c r="F825" s="1">
        <v>20340.760013821855</v>
      </c>
      <c r="G825" s="1">
        <v>104103.52763572837</v>
      </c>
      <c r="H825" s="1">
        <v>121549</v>
      </c>
      <c r="I825" s="1">
        <v>13</v>
      </c>
      <c r="J825" s="2">
        <v>6.1385841596459136E-2</v>
      </c>
      <c r="K825" s="1">
        <v>175328</v>
      </c>
      <c r="L825" s="1">
        <v>175328</v>
      </c>
      <c r="M825" s="1">
        <v>272391.44426666666</v>
      </c>
      <c r="N825" s="1">
        <v>0</v>
      </c>
      <c r="O825" s="7">
        <v>0.53187107325275007</v>
      </c>
      <c r="P825" s="4">
        <v>1.0539153772593934</v>
      </c>
      <c r="Q825" s="1">
        <f>Scenario[[#This Row],[Electricity GHG 
kg CO2e]]+(Scenario[[#This Row],[Non-Electric GHG 
kg CO2e]]*(1-Q$3))+((Scenario[[#This Row],[Non-Electric Vehicle Miles]]*Q$3)*Scenario[[#This Row],[Typical kWh per Vehicle Mile]]*(Scenario[[#This Row],[eGRID Subregion Electricity Emissions Rate 
kg CO2 per kWh]]))</f>
        <v>228863.48381082949</v>
      </c>
      <c r="R825" s="1">
        <f>((Scenario[[#This Row],[Electricity GHG 
kg CO2e]])*(1-R$3))+(Scenario[[#This Row],[Non-Electric GHG 
kg CO2e]]*(1-Q$3))+(((Scenario[[#This Row],[Non-Electric Vehicle Miles]]*Q$3)*Scenario[[#This Row],[Typical kWh per Vehicle Mile]]*(Scenario[[#This Row],[eGRID Subregion Electricity Emissions Rate 
kg CO2 per kWh]]))*(1-R$3))</f>
        <v>222721.00865812213</v>
      </c>
      <c r="S8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228659.66163587855</v>
      </c>
      <c r="T825" s="1">
        <f>Scenario[[#This Row],[Transportation Efficiency Emissions Savings 
kg CO2e]]*(1+S$3)</f>
        <v>25425.950017277319</v>
      </c>
      <c r="U825" s="1">
        <f>Scenario[[#This Row],[Land Use Efficiency Emissions Savings 
kg CO2e]]*(1+S$3)</f>
        <v>130129.40954466046</v>
      </c>
    </row>
    <row r="826" spans="1:21" x14ac:dyDescent="0.25">
      <c r="A826" t="s">
        <v>621</v>
      </c>
      <c r="B826" t="s">
        <v>273</v>
      </c>
      <c r="C826" t="s">
        <v>127</v>
      </c>
      <c r="D826" t="s">
        <v>38</v>
      </c>
      <c r="E826" s="1">
        <v>2956372.7923760004</v>
      </c>
      <c r="F826" s="1">
        <v>966621.78641862562</v>
      </c>
      <c r="G826" s="1">
        <v>4947147.3921008753</v>
      </c>
      <c r="H826" s="1">
        <v>5776181</v>
      </c>
      <c r="I826" s="1">
        <v>26.948717948717949</v>
      </c>
      <c r="J826" s="2">
        <v>0.19935186162317034</v>
      </c>
      <c r="K826" s="1">
        <v>1112604</v>
      </c>
      <c r="L826" s="1">
        <v>1112604</v>
      </c>
      <c r="M826" s="1">
        <v>2956372.7923760004</v>
      </c>
      <c r="N826" s="1">
        <v>0</v>
      </c>
      <c r="O826" s="7">
        <v>0.53187107325275007</v>
      </c>
      <c r="P826" s="4">
        <v>2.3391780324537761</v>
      </c>
      <c r="Q826" s="1">
        <f>Scenario[[#This Row],[Electricity GHG 
kg CO2e]]+(Scenario[[#This Row],[Non-Electric GHG 
kg CO2e]]*(1-Q$3))+((Scenario[[#This Row],[Non-Electric Vehicle Miles]]*Q$3)*Scenario[[#This Row],[Typical kWh per Vehicle Mile]]*(Scenario[[#This Row],[eGRID Subregion Electricity Emissions Rate 
kg CO2 per kWh]]))</f>
        <v>2563338.6939135524</v>
      </c>
      <c r="R826" s="1">
        <f>((Scenario[[#This Row],[Electricity GHG 
kg CO2e]])*(1-R$3))+(Scenario[[#This Row],[Non-Electric GHG 
kg CO2e]]*(1-Q$3))+(((Scenario[[#This Row],[Non-Electric Vehicle Miles]]*Q$3)*Scenario[[#This Row],[Typical kWh per Vehicle Mile]]*(Scenario[[#This Row],[eGRID Subregion Electricity Emissions Rate 
kg CO2 per kWh]]))*(1-R$3))</f>
        <v>2476823.9190056645</v>
      </c>
      <c r="S8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2715400.1674215863</v>
      </c>
      <c r="T826" s="1">
        <f>Scenario[[#This Row],[Transportation Efficiency Emissions Savings 
kg CO2e]]*(1+S$3)</f>
        <v>1208277.2330232821</v>
      </c>
      <c r="U826" s="1">
        <f>Scenario[[#This Row],[Land Use Efficiency Emissions Savings 
kg CO2e]]*(1+S$3)</f>
        <v>6183934.2401260938</v>
      </c>
    </row>
    <row r="827" spans="1:21" x14ac:dyDescent="0.25">
      <c r="A827" t="s">
        <v>734</v>
      </c>
      <c r="B827" t="s">
        <v>735</v>
      </c>
      <c r="C827" t="s">
        <v>127</v>
      </c>
      <c r="D827" t="s">
        <v>38</v>
      </c>
      <c r="E827" s="1">
        <v>2281032.5990596004</v>
      </c>
      <c r="F827" s="1">
        <v>290645.62046167138</v>
      </c>
      <c r="G827" s="1">
        <v>1487221.4901856205</v>
      </c>
      <c r="H827" s="1">
        <v>1736792.75</v>
      </c>
      <c r="I827" s="1">
        <v>25</v>
      </c>
      <c r="J827" s="2">
        <v>8.9994390872018618E-2</v>
      </c>
      <c r="K827" s="1">
        <v>791032</v>
      </c>
      <c r="L827" s="1">
        <v>791032</v>
      </c>
      <c r="M827" s="1">
        <v>2281032.5990596004</v>
      </c>
      <c r="N827" s="1">
        <v>0</v>
      </c>
      <c r="O827" s="7">
        <v>0.53135125639672998</v>
      </c>
      <c r="P827" s="4">
        <v>2.3391780324537761</v>
      </c>
      <c r="Q827" s="1">
        <f>Scenario[[#This Row],[Electricity GHG 
kg CO2e]]+(Scenario[[#This Row],[Non-Electric GHG 
kg CO2e]]*(1-Q$3))+((Scenario[[#This Row],[Non-Electric Vehicle Miles]]*Q$3)*Scenario[[#This Row],[Typical kWh per Vehicle Mile]]*(Scenario[[#This Row],[eGRID Subregion Electricity Emissions Rate 
kg CO2 per kWh]]))</f>
        <v>1956572.8483226013</v>
      </c>
      <c r="R827" s="1">
        <f>((Scenario[[#This Row],[Electricity GHG 
kg CO2e]])*(1-R$3))+(Scenario[[#This Row],[Non-Electric GHG 
kg CO2e]]*(1-Q$3))+(((Scenario[[#This Row],[Non-Electric Vehicle Miles]]*Q$3)*Scenario[[#This Row],[Typical kWh per Vehicle Mile]]*(Scenario[[#This Row],[eGRID Subregion Electricity Emissions Rate 
kg CO2 per kWh]]))*(1-R$3))</f>
        <v>1895123.2485656259</v>
      </c>
      <c r="S8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1978342.0391699309</v>
      </c>
      <c r="T827" s="1">
        <f>Scenario[[#This Row],[Transportation Efficiency Emissions Savings 
kg CO2e]]*(1+S$3)</f>
        <v>363307.02557708923</v>
      </c>
      <c r="U827" s="1">
        <f>Scenario[[#This Row],[Land Use Efficiency Emissions Savings 
kg CO2e]]*(1+S$3)</f>
        <v>1859026.8627320256</v>
      </c>
    </row>
    <row r="828" spans="1:21" x14ac:dyDescent="0.25">
      <c r="A828" t="s">
        <v>2059</v>
      </c>
      <c r="B828" t="s">
        <v>735</v>
      </c>
      <c r="C828" t="s">
        <v>127</v>
      </c>
      <c r="D828" t="s">
        <v>1730</v>
      </c>
      <c r="E828" s="1">
        <v>845.14144420000014</v>
      </c>
      <c r="F828" s="1">
        <v>0</v>
      </c>
      <c r="G828" s="1">
        <v>0</v>
      </c>
      <c r="H828" s="1">
        <f>Scenario[[#This Row],[Average Seating Capacity]]*Scenario[[#This Row],[Total Transit Vehicle Miles]]*0.21</f>
        <v>864.36</v>
      </c>
      <c r="I828" s="1">
        <v>14</v>
      </c>
      <c r="J828" s="2" t="s">
        <v>552</v>
      </c>
      <c r="K828" s="1">
        <v>294</v>
      </c>
      <c r="L828" s="1">
        <v>294</v>
      </c>
      <c r="M828" s="1">
        <v>845.14144420000014</v>
      </c>
      <c r="N828" s="1">
        <v>0</v>
      </c>
      <c r="O828" s="7">
        <v>0.53135125639672998</v>
      </c>
      <c r="P828" s="4">
        <v>1.0539153772593934</v>
      </c>
      <c r="Q828" s="1">
        <f>Scenario[[#This Row],[Electricity GHG 
kg CO2e]]+(Scenario[[#This Row],[Non-Electric GHG 
kg CO2e]]*(1-Q$3))+((Scenario[[#This Row],[Non-Electric Vehicle Miles]]*Q$3)*Scenario[[#This Row],[Typical kWh per Vehicle Mile]]*(Scenario[[#This Row],[eGRID Subregion Electricity Emissions Rate 
kg CO2 per kWh]]))</f>
        <v>675.01602874843218</v>
      </c>
      <c r="R828" s="1">
        <f>((Scenario[[#This Row],[Electricity GHG 
kg CO2e]])*(1-R$3))+(Scenario[[#This Row],[Non-Electric GHG 
kg CO2e]]*(1-Q$3))+(((Scenario[[#This Row],[Non-Electric Vehicle Miles]]*Q$3)*Scenario[[#This Row],[Typical kWh per Vehicle Mile]]*(Scenario[[#This Row],[eGRID Subregion Electricity Emissions Rate 
kg CO2 per kWh]]))*(1-R$3))</f>
        <v>664.72604234882419</v>
      </c>
      <c r="S8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734.52227679545069</v>
      </c>
      <c r="T828" s="1">
        <f>Scenario[[#This Row],[Transportation Efficiency Emissions Savings 
kg CO2e]]*(1+S$3)</f>
        <v>0</v>
      </c>
      <c r="U828" s="1">
        <f>Scenario[[#This Row],[Land Use Efficiency Emissions Savings 
kg CO2e]]*(1+S$3)</f>
        <v>0</v>
      </c>
    </row>
    <row r="829" spans="1:21" x14ac:dyDescent="0.25">
      <c r="A829" t="s">
        <v>205</v>
      </c>
      <c r="B829" t="s">
        <v>206</v>
      </c>
      <c r="C829" t="s">
        <v>127</v>
      </c>
      <c r="D829" t="s">
        <v>1730</v>
      </c>
      <c r="E829" s="1">
        <v>3864604.5323349661</v>
      </c>
      <c r="F829" s="1">
        <v>665525.85763871938</v>
      </c>
      <c r="G829" s="1">
        <v>3423473.8353698794</v>
      </c>
      <c r="H829" s="1">
        <v>3976941</v>
      </c>
      <c r="I829" s="1">
        <v>9.7984496124031004</v>
      </c>
      <c r="J829" s="2">
        <v>0.14121328462888705</v>
      </c>
      <c r="K829" s="1">
        <v>3726677</v>
      </c>
      <c r="L829" s="1">
        <v>3726677</v>
      </c>
      <c r="M829" s="1">
        <v>3864604.5323349661</v>
      </c>
      <c r="N829" s="1">
        <v>0</v>
      </c>
      <c r="O829" s="7">
        <v>0.53135125639672998</v>
      </c>
      <c r="P829" s="4">
        <v>1.0539153772593934</v>
      </c>
      <c r="Q829" s="1">
        <f>Scenario[[#This Row],[Electricity GHG 
kg CO2e]]+(Scenario[[#This Row],[Non-Electric GHG 
kg CO2e]]*(1-Q$3))+((Scenario[[#This Row],[Non-Electric Vehicle Miles]]*Q$3)*Scenario[[#This Row],[Typical kWh per Vehicle Mile]]*(Scenario[[#This Row],[eGRID Subregion Electricity Emissions Rate 
kg CO2 per kWh]]))</f>
        <v>3420187.4896693463</v>
      </c>
      <c r="R829" s="1">
        <f>((Scenario[[#This Row],[Electricity GHG 
kg CO2e]])*(1-R$3))+(Scenario[[#This Row],[Non-Electric GHG 
kg CO2e]]*(1-Q$3))+(((Scenario[[#This Row],[Non-Electric Vehicle Miles]]*Q$3)*Scenario[[#This Row],[Typical kWh per Vehicle Mile]]*(Scenario[[#This Row],[eGRID Subregion Electricity Emissions Rate 
kg CO2 per kWh]]))*(1-R$3))</f>
        <v>3289753.9670648156</v>
      </c>
      <c r="S8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3468898.4570704116</v>
      </c>
      <c r="T829" s="1">
        <f>Scenario[[#This Row],[Transportation Efficiency Emissions Savings 
kg CO2e]]*(1+S$3)</f>
        <v>831907.32204839925</v>
      </c>
      <c r="U829" s="1">
        <f>Scenario[[#This Row],[Land Use Efficiency Emissions Savings 
kg CO2e]]*(1+S$3)</f>
        <v>4279342.2942123488</v>
      </c>
    </row>
    <row r="830" spans="1:21" x14ac:dyDescent="0.25">
      <c r="A830" t="s">
        <v>205</v>
      </c>
      <c r="B830" t="s">
        <v>206</v>
      </c>
      <c r="C830" t="s">
        <v>127</v>
      </c>
      <c r="D830" t="s">
        <v>38</v>
      </c>
      <c r="E830" s="1">
        <v>25791858.301296681</v>
      </c>
      <c r="F830" s="1">
        <v>7509737.8431409728</v>
      </c>
      <c r="G830" s="1">
        <v>38630191.030739024</v>
      </c>
      <c r="H830" s="1">
        <v>44875468</v>
      </c>
      <c r="I830" s="1">
        <v>33.4</v>
      </c>
      <c r="J830" s="2">
        <v>0.17135602469471356</v>
      </c>
      <c r="K830" s="1">
        <v>8166862</v>
      </c>
      <c r="L830" s="1">
        <v>8166862</v>
      </c>
      <c r="M830" s="1">
        <v>25791858.301296681</v>
      </c>
      <c r="N830" s="1">
        <v>0</v>
      </c>
      <c r="O830" s="7">
        <v>0.53135125639672998</v>
      </c>
      <c r="P830" s="4">
        <v>2.3391780324537761</v>
      </c>
      <c r="Q830" s="1">
        <f>Scenario[[#This Row],[Electricity GHG 
kg CO2e]]+(Scenario[[#This Row],[Non-Electric GHG 
kg CO2e]]*(1-Q$3))+((Scenario[[#This Row],[Non-Electric Vehicle Miles]]*Q$3)*Scenario[[#This Row],[Typical kWh per Vehicle Mile]]*(Scenario[[#This Row],[eGRID Subregion Electricity Emissions Rate 
kg CO2 per kWh]]))</f>
        <v>21881593.344549004</v>
      </c>
      <c r="R830" s="1">
        <f>((Scenario[[#This Row],[Electricity GHG 
kg CO2e]])*(1-R$3))+(Scenario[[#This Row],[Non-Electric GHG 
kg CO2e]]*(1-Q$3))+(((Scenario[[#This Row],[Non-Electric Vehicle Miles]]*Q$3)*Scenario[[#This Row],[Typical kWh per Vehicle Mile]]*(Scenario[[#This Row],[eGRID Subregion Electricity Emissions Rate 
kg CO2 per kWh]]))*(1-R$3))</f>
        <v>21247168.43990488</v>
      </c>
      <c r="S8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22994914.661993582</v>
      </c>
      <c r="T830" s="1">
        <f>Scenario[[#This Row],[Transportation Efficiency Emissions Savings 
kg CO2e]]*(1+S$3)</f>
        <v>9387172.3039262164</v>
      </c>
      <c r="U830" s="1">
        <f>Scenario[[#This Row],[Land Use Efficiency Emissions Savings 
kg CO2e]]*(1+S$3)</f>
        <v>48287738.788423777</v>
      </c>
    </row>
    <row r="831" spans="1:21" x14ac:dyDescent="0.25">
      <c r="A831" t="s">
        <v>1629</v>
      </c>
      <c r="B831" t="s">
        <v>206</v>
      </c>
      <c r="C831" t="s">
        <v>127</v>
      </c>
      <c r="D831" t="s">
        <v>1729</v>
      </c>
      <c r="E831" s="1">
        <v>457173.17134926026</v>
      </c>
      <c r="F831" s="1">
        <v>438818.14775871392</v>
      </c>
      <c r="G831" s="1">
        <v>2187902.9916412332</v>
      </c>
      <c r="H831" s="1">
        <v>2622218</v>
      </c>
      <c r="I831" s="1">
        <v>38</v>
      </c>
      <c r="J831" s="2">
        <v>0.52634750419216392</v>
      </c>
      <c r="K831" s="1">
        <v>132229</v>
      </c>
      <c r="L831" s="1">
        <v>0</v>
      </c>
      <c r="M831" s="1">
        <v>0</v>
      </c>
      <c r="N831" s="1">
        <v>457173.17134926026</v>
      </c>
      <c r="O831" s="7">
        <v>0.53135125639672998</v>
      </c>
      <c r="P831" s="4">
        <v>7.7405845368707231</v>
      </c>
      <c r="Q831" s="1">
        <f>Scenario[[#This Row],[Electricity GHG 
kg CO2e]]+(Scenario[[#This Row],[Non-Electric GHG 
kg CO2e]]*(1-Q$3))+((Scenario[[#This Row],[Non-Electric Vehicle Miles]]*Q$3)*Scenario[[#This Row],[Typical kWh per Vehicle Mile]]*(Scenario[[#This Row],[eGRID Subregion Electricity Emissions Rate 
kg CO2 per kWh]]))</f>
        <v>457173.17134926026</v>
      </c>
      <c r="R831" s="1">
        <f>((Scenario[[#This Row],[Electricity GHG 
kg CO2e]])*(1-R$3))+(Scenario[[#This Row],[Non-Electric GHG 
kg CO2e]]*(1-Q$3))+(((Scenario[[#This Row],[Non-Electric Vehicle Miles]]*Q$3)*Scenario[[#This Row],[Typical kWh per Vehicle Mile]]*(Scenario[[#This Row],[eGRID Subregion Electricity Emissions Rate 
kg CO2 per kWh]]))*(1-R$3))</f>
        <v>342879.87851194519</v>
      </c>
      <c r="S8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432348.44692374713</v>
      </c>
      <c r="T831" s="1">
        <f>Scenario[[#This Row],[Transportation Efficiency Emissions Savings 
kg CO2e]]*(1+S$3)</f>
        <v>548522.6846983924</v>
      </c>
      <c r="U831" s="1">
        <f>Scenario[[#This Row],[Land Use Efficiency Emissions Savings 
kg CO2e]]*(1+S$3)</f>
        <v>2734878.7395515414</v>
      </c>
    </row>
    <row r="832" spans="1:21" x14ac:dyDescent="0.25">
      <c r="A832" t="s">
        <v>1622</v>
      </c>
      <c r="B832" t="s">
        <v>1269</v>
      </c>
      <c r="C832" t="s">
        <v>127</v>
      </c>
      <c r="D832" t="s">
        <v>1730</v>
      </c>
      <c r="E832" s="1">
        <v>150258.15958413333</v>
      </c>
      <c r="F832" s="1">
        <v>227998.06267125325</v>
      </c>
      <c r="G832" s="1">
        <v>1173382.2997152139</v>
      </c>
      <c r="H832" s="1">
        <v>1362433.68</v>
      </c>
      <c r="I832" s="1">
        <v>18</v>
      </c>
      <c r="J832" s="2">
        <v>0.81811928489591212</v>
      </c>
      <c r="K832" s="1">
        <v>92518</v>
      </c>
      <c r="L832" s="1">
        <v>92518</v>
      </c>
      <c r="M832" s="1">
        <v>150258.15958413333</v>
      </c>
      <c r="N832" s="1">
        <v>0</v>
      </c>
      <c r="O832" s="7">
        <v>0.76044080441945017</v>
      </c>
      <c r="P832" s="4">
        <v>1.0539153772593934</v>
      </c>
      <c r="Q832" s="1">
        <f>Scenario[[#This Row],[Electricity GHG 
kg CO2e]]+(Scenario[[#This Row],[Non-Electric GHG 
kg CO2e]]*(1-Q$3))+((Scenario[[#This Row],[Non-Electric Vehicle Miles]]*Q$3)*Scenario[[#This Row],[Typical kWh per Vehicle Mile]]*(Scenario[[#This Row],[eGRID Subregion Electricity Emissions Rate 
kg CO2 per kWh]]))</f>
        <v>131230.5321186996</v>
      </c>
      <c r="R832" s="1">
        <f>((Scenario[[#This Row],[Electricity GHG 
kg CO2e]])*(1-R$3))+(Scenario[[#This Row],[Non-Electric GHG 
kg CO2e]]*(1-Q$3))+(((Scenario[[#This Row],[Non-Electric Vehicle Miles]]*Q$3)*Scenario[[#This Row],[Typical kWh per Vehicle Mile]]*(Scenario[[#This Row],[eGRID Subregion Electricity Emissions Rate 
kg CO2 per kWh]]))*(1-R$3))</f>
        <v>126596.30401104969</v>
      </c>
      <c r="S8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178381.74286504241</v>
      </c>
      <c r="T832" s="1">
        <f>Scenario[[#This Row],[Transportation Efficiency Emissions Savings 
kg CO2e]]*(1+S$3)</f>
        <v>284997.57833906659</v>
      </c>
      <c r="U832" s="1">
        <f>Scenario[[#This Row],[Land Use Efficiency Emissions Savings 
kg CO2e]]*(1+S$3)</f>
        <v>1466727.8746440173</v>
      </c>
    </row>
    <row r="833" spans="1:21" x14ac:dyDescent="0.25">
      <c r="A833" t="s">
        <v>1000</v>
      </c>
      <c r="B833" t="s">
        <v>1001</v>
      </c>
      <c r="C833" t="s">
        <v>725</v>
      </c>
      <c r="D833" t="s">
        <v>1730</v>
      </c>
      <c r="E833" s="1">
        <v>18567.041061666663</v>
      </c>
      <c r="F833" s="1">
        <v>18841.840339914193</v>
      </c>
      <c r="G833" s="1">
        <v>94370.499952386541</v>
      </c>
      <c r="H833" s="1">
        <v>112592</v>
      </c>
      <c r="I833" s="1">
        <v>6</v>
      </c>
      <c r="J833" s="2">
        <v>0.3920880345452013</v>
      </c>
      <c r="K833" s="1">
        <v>13838</v>
      </c>
      <c r="L833" s="1">
        <v>13838</v>
      </c>
      <c r="M833" s="1">
        <v>18567.041061666663</v>
      </c>
      <c r="N833" s="1">
        <v>0</v>
      </c>
      <c r="O833" s="7">
        <v>0.46873146894112006</v>
      </c>
      <c r="P833" s="4">
        <v>1.0539153772593934</v>
      </c>
      <c r="Q833" s="1">
        <f>Scenario[[#This Row],[Electricity GHG 
kg CO2e]]+(Scenario[[#This Row],[Non-Electric GHG 
kg CO2e]]*(1-Q$3))+((Scenario[[#This Row],[Non-Electric Vehicle Miles]]*Q$3)*Scenario[[#This Row],[Typical kWh per Vehicle Mile]]*(Scenario[[#This Row],[eGRID Subregion Electricity Emissions Rate 
kg CO2 per kWh]]))</f>
        <v>15634.285222710145</v>
      </c>
      <c r="R833" s="1">
        <f>((Scenario[[#This Row],[Electricity GHG 
kg CO2e]])*(1-R$3))+(Scenario[[#This Row],[Non-Electric GHG 
kg CO2e]]*(1-Q$3))+(((Scenario[[#This Row],[Non-Electric Vehicle Miles]]*Q$3)*Scenario[[#This Row],[Typical kWh per Vehicle Mile]]*(Scenario[[#This Row],[eGRID Subregion Electricity Emissions Rate 
kg CO2 per kWh]]))*(1-R$3))</f>
        <v>15207.034116095108</v>
      </c>
      <c r="S8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25517.955643768786</v>
      </c>
      <c r="T833" s="1">
        <f>Scenario[[#This Row],[Transportation Efficiency Emissions Savings 
kg CO2e]]*(1+S$3)</f>
        <v>23552.300424892743</v>
      </c>
      <c r="U833" s="1">
        <f>Scenario[[#This Row],[Land Use Efficiency Emissions Savings 
kg CO2e]]*(1+S$3)</f>
        <v>117963.12494048318</v>
      </c>
    </row>
    <row r="834" spans="1:21" x14ac:dyDescent="0.25">
      <c r="A834" t="s">
        <v>1000</v>
      </c>
      <c r="B834" t="s">
        <v>1001</v>
      </c>
      <c r="C834" t="s">
        <v>725</v>
      </c>
      <c r="D834" t="s">
        <v>38</v>
      </c>
      <c r="E834" s="1">
        <v>771343.35414720012</v>
      </c>
      <c r="F834" s="1">
        <v>50581.724658208354</v>
      </c>
      <c r="G834" s="1">
        <v>253341.63533575606</v>
      </c>
      <c r="H834" s="1">
        <v>302258.03000000003</v>
      </c>
      <c r="I834" s="1">
        <v>20.214285714285715</v>
      </c>
      <c r="J834" s="2">
        <v>5.749156646328793E-2</v>
      </c>
      <c r="K834" s="1">
        <v>267494</v>
      </c>
      <c r="L834" s="1">
        <v>267494</v>
      </c>
      <c r="M834" s="1">
        <v>771343.35414720012</v>
      </c>
      <c r="N834" s="1">
        <v>0</v>
      </c>
      <c r="O834" s="7">
        <v>0.46873146894112006</v>
      </c>
      <c r="P834" s="4">
        <v>2.3391780324537761</v>
      </c>
      <c r="Q834" s="1">
        <f>Scenario[[#This Row],[Electricity GHG 
kg CO2e]]+(Scenario[[#This Row],[Non-Electric GHG 
kg CO2e]]*(1-Q$3))+((Scenario[[#This Row],[Non-Electric Vehicle Miles]]*Q$3)*Scenario[[#This Row],[Typical kWh per Vehicle Mile]]*(Scenario[[#This Row],[eGRID Subregion Electricity Emissions Rate 
kg CO2 per kWh]]))</f>
        <v>651830.72094933828</v>
      </c>
      <c r="R834" s="1">
        <f>((Scenario[[#This Row],[Electricity GHG 
kg CO2e]])*(1-R$3))+(Scenario[[#This Row],[Non-Electric GHG 
kg CO2e]]*(1-Q$3))+(((Scenario[[#This Row],[Non-Electric Vehicle Miles]]*Q$3)*Scenario[[#This Row],[Typical kWh per Vehicle Mile]]*(Scenario[[#This Row],[eGRID Subregion Electricity Emissions Rate 
kg CO2 per kWh]]))*(1-R$3))</f>
        <v>633499.91961460374</v>
      </c>
      <c r="S8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651205.98122218193</v>
      </c>
      <c r="T834" s="1">
        <f>Scenario[[#This Row],[Transportation Efficiency Emissions Savings 
kg CO2e]]*(1+S$3)</f>
        <v>63227.15582276044</v>
      </c>
      <c r="U834" s="1">
        <f>Scenario[[#This Row],[Land Use Efficiency Emissions Savings 
kg CO2e]]*(1+S$3)</f>
        <v>316677.04416969506</v>
      </c>
    </row>
    <row r="835" spans="1:21" x14ac:dyDescent="0.25">
      <c r="A835" t="s">
        <v>723</v>
      </c>
      <c r="B835" t="s">
        <v>724</v>
      </c>
      <c r="C835" t="s">
        <v>725</v>
      </c>
      <c r="D835" t="s">
        <v>1730</v>
      </c>
      <c r="E835" s="1">
        <v>675324.30935713346</v>
      </c>
      <c r="F835" s="1">
        <v>64764.977206470008</v>
      </c>
      <c r="G835" s="1">
        <v>323761.48729325144</v>
      </c>
      <c r="H835" s="1">
        <v>387012</v>
      </c>
      <c r="I835" s="1">
        <v>16.12</v>
      </c>
      <c r="J835" s="2">
        <v>6.747948504183128E-2</v>
      </c>
      <c r="K835" s="1">
        <v>583672</v>
      </c>
      <c r="L835" s="1">
        <v>583672</v>
      </c>
      <c r="M835" s="1">
        <v>675324.30935713346</v>
      </c>
      <c r="N835" s="1">
        <v>0</v>
      </c>
      <c r="O835" s="7">
        <v>0.38932059913285</v>
      </c>
      <c r="P835" s="4">
        <v>1.0539153772593934</v>
      </c>
      <c r="Q835" s="1">
        <f>Scenario[[#This Row],[Electricity GHG 
kg CO2e]]+(Scenario[[#This Row],[Non-Electric GHG 
kg CO2e]]*(1-Q$3))+((Scenario[[#This Row],[Non-Electric Vehicle Miles]]*Q$3)*Scenario[[#This Row],[Typical kWh per Vehicle Mile]]*(Scenario[[#This Row],[eGRID Subregion Electricity Emissions Rate 
kg CO2 per kWh]]))</f>
        <v>566364.98757068184</v>
      </c>
      <c r="R835" s="1">
        <f>((Scenario[[#This Row],[Electricity GHG 
kg CO2e]])*(1-R$3))+(Scenario[[#This Row],[Non-Electric GHG 
kg CO2e]]*(1-Q$3))+(((Scenario[[#This Row],[Non-Electric Vehicle Miles]]*Q$3)*Scenario[[#This Row],[Typical kWh per Vehicle Mile]]*(Scenario[[#This Row],[eGRID Subregion Electricity Emissions Rate 
kg CO2 per kWh]]))*(1-R$3))</f>
        <v>551397.04868247395</v>
      </c>
      <c r="S8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562737.35996202519</v>
      </c>
      <c r="T835" s="1">
        <f>Scenario[[#This Row],[Transportation Efficiency Emissions Savings 
kg CO2e]]*(1+S$3)</f>
        <v>80956.221508087503</v>
      </c>
      <c r="U835" s="1">
        <f>Scenario[[#This Row],[Land Use Efficiency Emissions Savings 
kg CO2e]]*(1+S$3)</f>
        <v>404701.85911656427</v>
      </c>
    </row>
    <row r="836" spans="1:21" x14ac:dyDescent="0.25">
      <c r="A836" t="s">
        <v>723</v>
      </c>
      <c r="B836" t="s">
        <v>724</v>
      </c>
      <c r="C836" t="s">
        <v>725</v>
      </c>
      <c r="D836" t="s">
        <v>38</v>
      </c>
      <c r="E836" s="1">
        <v>3628179.0011266004</v>
      </c>
      <c r="F836" s="1">
        <v>153901.58170212348</v>
      </c>
      <c r="G836" s="1">
        <v>769357.25353247859</v>
      </c>
      <c r="H836" s="1">
        <v>919660</v>
      </c>
      <c r="I836" s="1">
        <v>33.826086956521742</v>
      </c>
      <c r="J836" s="2">
        <v>3.4762368871328761E-2</v>
      </c>
      <c r="K836" s="1">
        <v>821492</v>
      </c>
      <c r="L836" s="1">
        <v>821492</v>
      </c>
      <c r="M836" s="1">
        <v>3628179.0011266004</v>
      </c>
      <c r="N836" s="1">
        <v>0</v>
      </c>
      <c r="O836" s="7">
        <v>0.38932059913285</v>
      </c>
      <c r="P836" s="4">
        <v>2.3391780324537761</v>
      </c>
      <c r="Q836" s="1">
        <f>Scenario[[#This Row],[Electricity GHG 
kg CO2e]]+(Scenario[[#This Row],[Non-Electric GHG 
kg CO2e]]*(1-Q$3))+((Scenario[[#This Row],[Non-Electric Vehicle Miles]]*Q$3)*Scenario[[#This Row],[Typical kWh per Vehicle Mile]]*(Scenario[[#This Row],[eGRID Subregion Electricity Emissions Rate 
kg CO2 per kWh]]))</f>
        <v>2908165.4278669944</v>
      </c>
      <c r="R836" s="1">
        <f>((Scenario[[#This Row],[Electricity GHG 
kg CO2e]])*(1-R$3))+(Scenario[[#This Row],[Non-Electric GHG 
kg CO2e]]*(1-Q$3))+(((Scenario[[#This Row],[Non-Electric Vehicle Miles]]*Q$3)*Scenario[[#This Row],[Typical kWh per Vehicle Mile]]*(Scenario[[#This Row],[eGRID Subregion Electricity Emissions Rate 
kg CO2 per kWh]]))*(1-R$3))</f>
        <v>2861407.6336114835</v>
      </c>
      <c r="S8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2908757.8462726381</v>
      </c>
      <c r="T836" s="1">
        <f>Scenario[[#This Row],[Transportation Efficiency Emissions Savings 
kg CO2e]]*(1+S$3)</f>
        <v>192376.97712765436</v>
      </c>
      <c r="U836" s="1">
        <f>Scenario[[#This Row],[Land Use Efficiency Emissions Savings 
kg CO2e]]*(1+S$3)</f>
        <v>961696.56691559823</v>
      </c>
    </row>
    <row r="837" spans="1:21" x14ac:dyDescent="0.25">
      <c r="A837" t="s">
        <v>796</v>
      </c>
      <c r="B837" t="s">
        <v>797</v>
      </c>
      <c r="C837" t="s">
        <v>725</v>
      </c>
      <c r="D837" t="s">
        <v>38</v>
      </c>
      <c r="E837" s="1">
        <v>2227619.4169224002</v>
      </c>
      <c r="F837" s="1">
        <v>467297.45421678619</v>
      </c>
      <c r="G837" s="1">
        <v>2344586.8728733975</v>
      </c>
      <c r="H837" s="1">
        <v>2792400</v>
      </c>
      <c r="I837" s="1">
        <v>28.235294117647058</v>
      </c>
      <c r="J837" s="2">
        <v>0.11764254556830875</v>
      </c>
      <c r="K837" s="1">
        <v>629878</v>
      </c>
      <c r="L837" s="1">
        <v>629878</v>
      </c>
      <c r="M837" s="1">
        <v>2227619.4169224002</v>
      </c>
      <c r="N837" s="1">
        <v>0</v>
      </c>
      <c r="O837" s="7">
        <v>0.46873146894112006</v>
      </c>
      <c r="P837" s="4">
        <v>2.3391780324537761</v>
      </c>
      <c r="Q837" s="1">
        <f>Scenario[[#This Row],[Electricity GHG 
kg CO2e]]+(Scenario[[#This Row],[Non-Electric GHG 
kg CO2e]]*(1-Q$3))+((Scenario[[#This Row],[Non-Electric Vehicle Miles]]*Q$3)*Scenario[[#This Row],[Typical kWh per Vehicle Mile]]*(Scenario[[#This Row],[eGRID Subregion Electricity Emissions Rate 
kg CO2 per kWh]]))</f>
        <v>1843371.4220324948</v>
      </c>
      <c r="R837" s="1">
        <f>((Scenario[[#This Row],[Electricity GHG 
kg CO2e]])*(1-R$3))+(Scenario[[#This Row],[Non-Electric GHG 
kg CO2e]]*(1-Q$3))+(((Scenario[[#This Row],[Non-Electric Vehicle Miles]]*Q$3)*Scenario[[#This Row],[Typical kWh per Vehicle Mile]]*(Scenario[[#This Row],[eGRID Subregion Electricity Emissions Rate 
kg CO2 per kWh]]))*(1-R$3))</f>
        <v>1800207.2071973211</v>
      </c>
      <c r="S8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1941532.9816122055</v>
      </c>
      <c r="T837" s="1">
        <f>Scenario[[#This Row],[Transportation Efficiency Emissions Savings 
kg CO2e]]*(1+S$3)</f>
        <v>584121.81777098274</v>
      </c>
      <c r="U837" s="1">
        <f>Scenario[[#This Row],[Land Use Efficiency Emissions Savings 
kg CO2e]]*(1+S$3)</f>
        <v>2930733.5910917469</v>
      </c>
    </row>
    <row r="838" spans="1:21" x14ac:dyDescent="0.25">
      <c r="A838" t="s">
        <v>796</v>
      </c>
      <c r="B838" t="s">
        <v>797</v>
      </c>
      <c r="C838" t="s">
        <v>725</v>
      </c>
      <c r="D838" t="s">
        <v>1730</v>
      </c>
      <c r="E838" s="1">
        <v>1081714.9084921</v>
      </c>
      <c r="F838" s="1">
        <v>791323.65769557026</v>
      </c>
      <c r="G838" s="1">
        <v>3970334.1913916841</v>
      </c>
      <c r="H838" s="1">
        <v>4728663</v>
      </c>
      <c r="I838" s="1">
        <v>13.310344827586206</v>
      </c>
      <c r="J838" s="2">
        <v>0.39899891071042343</v>
      </c>
      <c r="K838" s="1">
        <v>1309195</v>
      </c>
      <c r="L838" s="1">
        <v>1309195</v>
      </c>
      <c r="M838" s="1">
        <v>1081714.9084921</v>
      </c>
      <c r="N838" s="1">
        <v>0</v>
      </c>
      <c r="O838" s="7">
        <v>0.46873146894112006</v>
      </c>
      <c r="P838" s="4">
        <v>1.0539153772593934</v>
      </c>
      <c r="Q838" s="1">
        <f>Scenario[[#This Row],[Electricity GHG 
kg CO2e]]+(Scenario[[#This Row],[Non-Electric GHG 
kg CO2e]]*(1-Q$3))+((Scenario[[#This Row],[Non-Electric Vehicle Miles]]*Q$3)*Scenario[[#This Row],[Typical kWh per Vehicle Mile]]*(Scenario[[#This Row],[eGRID Subregion Electricity Emissions Rate 
kg CO2 per kWh]]))</f>
        <v>972972.84491145774</v>
      </c>
      <c r="R838" s="1">
        <f>((Scenario[[#This Row],[Electricity GHG 
kg CO2e]])*(1-R$3))+(Scenario[[#This Row],[Non-Electric GHG 
kg CO2e]]*(1-Q$3))+(((Scenario[[#This Row],[Non-Electric Vehicle Miles]]*Q$3)*Scenario[[#This Row],[Typical kWh per Vehicle Mile]]*(Scenario[[#This Row],[eGRID Subregion Electricity Emissions Rate 
kg CO2 per kWh]]))*(1-R$3))</f>
        <v>932551.17902586202</v>
      </c>
      <c r="S8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1059079.3992210878</v>
      </c>
      <c r="T838" s="1">
        <f>Scenario[[#This Row],[Transportation Efficiency Emissions Savings 
kg CO2e]]*(1+S$3)</f>
        <v>989154.57211946277</v>
      </c>
      <c r="U838" s="1">
        <f>Scenario[[#This Row],[Land Use Efficiency Emissions Savings 
kg CO2e]]*(1+S$3)</f>
        <v>4962917.7392396051</v>
      </c>
    </row>
    <row r="839" spans="1:21" x14ac:dyDescent="0.25">
      <c r="A839" t="s">
        <v>871</v>
      </c>
      <c r="B839" t="s">
        <v>872</v>
      </c>
      <c r="C839" t="s">
        <v>746</v>
      </c>
      <c r="D839" t="s">
        <v>1730</v>
      </c>
      <c r="E839" s="1">
        <v>369673.04402333335</v>
      </c>
      <c r="F839" s="1">
        <v>45462.934890085337</v>
      </c>
      <c r="G839" s="1">
        <v>231942.29448633117</v>
      </c>
      <c r="H839" s="1">
        <v>271670</v>
      </c>
      <c r="I839" s="1">
        <v>17.428571428571427</v>
      </c>
      <c r="J839" s="2">
        <v>0.10832411118166807</v>
      </c>
      <c r="K839" s="1">
        <v>352752</v>
      </c>
      <c r="L839" s="1">
        <v>352752</v>
      </c>
      <c r="M839" s="1">
        <v>369673.04402333335</v>
      </c>
      <c r="N839" s="1">
        <v>0</v>
      </c>
      <c r="O839" s="7">
        <v>0.29175696267717999</v>
      </c>
      <c r="P839" s="4">
        <v>1.0539153772593934</v>
      </c>
      <c r="Q839" s="1">
        <f>Scenario[[#This Row],[Electricity GHG 
kg CO2e]]+(Scenario[[#This Row],[Non-Electric GHG 
kg CO2e]]*(1-Q$3))+((Scenario[[#This Row],[Non-Electric Vehicle Miles]]*Q$3)*Scenario[[#This Row],[Typical kWh per Vehicle Mile]]*(Scenario[[#This Row],[eGRID Subregion Electricity Emissions Rate 
kg CO2 per kWh]]))</f>
        <v>304371.45974772674</v>
      </c>
      <c r="R839" s="1">
        <f>((Scenario[[#This Row],[Electricity GHG 
kg CO2e]])*(1-R$3))+(Scenario[[#This Row],[Non-Electric GHG 
kg CO2e]]*(1-Q$3))+(((Scenario[[#This Row],[Non-Electric Vehicle Miles]]*Q$3)*Scenario[[#This Row],[Typical kWh per Vehicle Mile]]*(Scenario[[#This Row],[eGRID Subregion Electricity Emissions Rate 
kg CO2 per kWh]]))*(1-R$3))</f>
        <v>297592.29056517006</v>
      </c>
      <c r="S8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304167.38640927675</v>
      </c>
      <c r="T839" s="1">
        <f>Scenario[[#This Row],[Transportation Efficiency Emissions Savings 
kg CO2e]]*(1+S$3)</f>
        <v>56828.668612606671</v>
      </c>
      <c r="U839" s="1">
        <f>Scenario[[#This Row],[Land Use Efficiency Emissions Savings 
kg CO2e]]*(1+S$3)</f>
        <v>289927.86810791399</v>
      </c>
    </row>
    <row r="840" spans="1:21" x14ac:dyDescent="0.25">
      <c r="A840" t="s">
        <v>871</v>
      </c>
      <c r="B840" t="s">
        <v>872</v>
      </c>
      <c r="C840" t="s">
        <v>746</v>
      </c>
      <c r="D840" t="s">
        <v>38</v>
      </c>
      <c r="E840" s="1">
        <v>1542462.2210833002</v>
      </c>
      <c r="F840" s="1">
        <v>322232.92188610876</v>
      </c>
      <c r="G840" s="1">
        <v>1643964.3292276345</v>
      </c>
      <c r="H840" s="1">
        <v>1925547</v>
      </c>
      <c r="I840" s="1">
        <v>33.684210526315788</v>
      </c>
      <c r="J840" s="2">
        <v>9.6285620428028365E-2</v>
      </c>
      <c r="K840" s="1">
        <v>482949</v>
      </c>
      <c r="L840" s="1">
        <v>482949</v>
      </c>
      <c r="M840" s="1">
        <v>1542462.2210833002</v>
      </c>
      <c r="N840" s="1">
        <v>0</v>
      </c>
      <c r="O840" s="7">
        <v>0.29175696267717999</v>
      </c>
      <c r="P840" s="4">
        <v>2.3391780324537761</v>
      </c>
      <c r="Q840" s="1">
        <f>Scenario[[#This Row],[Electricity GHG 
kg CO2e]]+(Scenario[[#This Row],[Non-Electric GHG 
kg CO2e]]*(1-Q$3))+((Scenario[[#This Row],[Non-Electric Vehicle Miles]]*Q$3)*Scenario[[#This Row],[Typical kWh per Vehicle Mile]]*(Scenario[[#This Row],[eGRID Subregion Electricity Emissions Rate 
kg CO2 per kWh]]))</f>
        <v>1239246.3952587517</v>
      </c>
      <c r="R840" s="1">
        <f>((Scenario[[#This Row],[Electricity GHG 
kg CO2e]])*(1-R$3))+(Scenario[[#This Row],[Non-Electric GHG 
kg CO2e]]*(1-Q$3))+(((Scenario[[#This Row],[Non-Electric Vehicle Miles]]*Q$3)*Scenario[[#This Row],[Typical kWh per Vehicle Mile]]*(Scenario[[#This Row],[eGRID Subregion Electricity Emissions Rate 
kg CO2 per kWh]]))*(1-R$3))</f>
        <v>1218646.4628971824</v>
      </c>
      <c r="S8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1290769.5347904384</v>
      </c>
      <c r="T840" s="1">
        <f>Scenario[[#This Row],[Transportation Efficiency Emissions Savings 
kg CO2e]]*(1+S$3)</f>
        <v>402791.15235763596</v>
      </c>
      <c r="U840" s="1">
        <f>Scenario[[#This Row],[Land Use Efficiency Emissions Savings 
kg CO2e]]*(1+S$3)</f>
        <v>2054955.4115345431</v>
      </c>
    </row>
    <row r="841" spans="1:21" x14ac:dyDescent="0.25">
      <c r="A841" t="s">
        <v>895</v>
      </c>
      <c r="B841" t="s">
        <v>896</v>
      </c>
      <c r="C841" t="s">
        <v>746</v>
      </c>
      <c r="D841" t="s">
        <v>1730</v>
      </c>
      <c r="E841" s="1">
        <v>159301.52312083333</v>
      </c>
      <c r="F841" s="1">
        <v>20772.178448491268</v>
      </c>
      <c r="G841" s="1">
        <v>106140.97675072693</v>
      </c>
      <c r="H841" s="1">
        <v>124127</v>
      </c>
      <c r="I841" s="1">
        <v>4</v>
      </c>
      <c r="J841" s="2">
        <v>0.1705547250283051</v>
      </c>
      <c r="K841" s="1">
        <v>199651</v>
      </c>
      <c r="L841" s="1">
        <v>199651</v>
      </c>
      <c r="M841" s="1">
        <v>159301.52312083333</v>
      </c>
      <c r="N841" s="1">
        <v>0</v>
      </c>
      <c r="O841" s="7">
        <v>0.29175696267717999</v>
      </c>
      <c r="P841" s="4">
        <v>1.0539153772593934</v>
      </c>
      <c r="Q841" s="1">
        <f>Scenario[[#This Row],[Electricity GHG 
kg CO2e]]+(Scenario[[#This Row],[Non-Electric GHG 
kg CO2e]]*(1-Q$3))+((Scenario[[#This Row],[Non-Electric Vehicle Miles]]*Q$3)*Scenario[[#This Row],[Typical kWh per Vehicle Mile]]*(Scenario[[#This Row],[eGRID Subregion Electricity Emissions Rate 
kg CO2 per kWh]]))</f>
        <v>134823.67155623963</v>
      </c>
      <c r="R841" s="1">
        <f>((Scenario[[#This Row],[Electricity GHG 
kg CO2e]])*(1-R$3))+(Scenario[[#This Row],[Non-Electric GHG 
kg CO2e]]*(1-Q$3))+(((Scenario[[#This Row],[Non-Electric Vehicle Miles]]*Q$3)*Scenario[[#This Row],[Typical kWh per Vehicle Mile]]*(Scenario[[#This Row],[eGRID Subregion Electricity Emissions Rate 
kg CO2 per kWh]]))*(1-R$3))</f>
        <v>130986.78925233598</v>
      </c>
      <c r="S8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141166.42596184701</v>
      </c>
      <c r="T841" s="1">
        <f>Scenario[[#This Row],[Transportation Efficiency Emissions Savings 
kg CO2e]]*(1+S$3)</f>
        <v>25965.223060614084</v>
      </c>
      <c r="U841" s="1">
        <f>Scenario[[#This Row],[Land Use Efficiency Emissions Savings 
kg CO2e]]*(1+S$3)</f>
        <v>132676.22093840866</v>
      </c>
    </row>
    <row r="842" spans="1:21" x14ac:dyDescent="0.25">
      <c r="A842" t="s">
        <v>895</v>
      </c>
      <c r="B842" t="s">
        <v>896</v>
      </c>
      <c r="C842" t="s">
        <v>746</v>
      </c>
      <c r="D842" t="s">
        <v>38</v>
      </c>
      <c r="E842" s="1">
        <v>1238431.0145504</v>
      </c>
      <c r="F842" s="1">
        <v>201058.72925031322</v>
      </c>
      <c r="G842" s="1">
        <v>1027363.1126271308</v>
      </c>
      <c r="H842" s="1">
        <v>1201454</v>
      </c>
      <c r="I842" s="1">
        <v>27</v>
      </c>
      <c r="J842" s="2">
        <v>0.10435859524738929</v>
      </c>
      <c r="K842" s="1">
        <v>460512</v>
      </c>
      <c r="L842" s="1">
        <v>460512</v>
      </c>
      <c r="M842" s="1">
        <v>1238431.0145504</v>
      </c>
      <c r="N842" s="1">
        <v>0</v>
      </c>
      <c r="O842" s="7">
        <v>0.29175696267717999</v>
      </c>
      <c r="P842" s="4">
        <v>2.3391780324537761</v>
      </c>
      <c r="Q842" s="1">
        <f>Scenario[[#This Row],[Electricity GHG 
kg CO2e]]+(Scenario[[#This Row],[Non-Electric GHG 
kg CO2e]]*(1-Q$3))+((Scenario[[#This Row],[Non-Electric Vehicle Miles]]*Q$3)*Scenario[[#This Row],[Typical kWh per Vehicle Mile]]*(Scenario[[#This Row],[eGRID Subregion Electricity Emissions Rate 
kg CO2 per kWh]]))</f>
        <v>1007394.8372216105</v>
      </c>
      <c r="R842" s="1">
        <f>((Scenario[[#This Row],[Electricity GHG 
kg CO2e]])*(1-R$3))+(Scenario[[#This Row],[Non-Electric GHG 
kg CO2e]]*(1-Q$3))+(((Scenario[[#This Row],[Non-Electric Vehicle Miles]]*Q$3)*Scenario[[#This Row],[Typical kWh per Vehicle Mile]]*(Scenario[[#This Row],[eGRID Subregion Electricity Emissions Rate 
kg CO2 per kWh]]))*(1-R$3))</f>
        <v>987751.94314440782</v>
      </c>
      <c r="S8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1035474.1291387818</v>
      </c>
      <c r="T842" s="1">
        <f>Scenario[[#This Row],[Transportation Efficiency Emissions Savings 
kg CO2e]]*(1+S$3)</f>
        <v>251323.41156289153</v>
      </c>
      <c r="U842" s="1">
        <f>Scenario[[#This Row],[Land Use Efficiency Emissions Savings 
kg CO2e]]*(1+S$3)</f>
        <v>1284203.8907839134</v>
      </c>
    </row>
    <row r="843" spans="1:21" x14ac:dyDescent="0.25">
      <c r="A843" t="s">
        <v>744</v>
      </c>
      <c r="B843" t="s">
        <v>745</v>
      </c>
      <c r="C843" t="s">
        <v>746</v>
      </c>
      <c r="D843" t="s">
        <v>1730</v>
      </c>
      <c r="E843" s="1">
        <v>176969.77050699998</v>
      </c>
      <c r="F843" s="1">
        <v>18022.680821796741</v>
      </c>
      <c r="G843" s="1">
        <v>94648.491391104835</v>
      </c>
      <c r="H843" s="1">
        <v>107697</v>
      </c>
      <c r="I843" s="1">
        <v>7.375</v>
      </c>
      <c r="J843" s="2">
        <v>8.7970837304349792E-2</v>
      </c>
      <c r="K843" s="1">
        <v>163392</v>
      </c>
      <c r="L843" s="1">
        <v>163392</v>
      </c>
      <c r="M843" s="1">
        <v>176969.77050699998</v>
      </c>
      <c r="N843" s="1">
        <v>0</v>
      </c>
      <c r="O843" s="7">
        <v>0.29175696267717999</v>
      </c>
      <c r="P843" s="4">
        <v>1.0539153772593934</v>
      </c>
      <c r="Q843" s="1">
        <f>Scenario[[#This Row],[Electricity GHG 
kg CO2e]]+(Scenario[[#This Row],[Non-Electric GHG 
kg CO2e]]*(1-Q$3))+((Scenario[[#This Row],[Non-Electric Vehicle Miles]]*Q$3)*Scenario[[#This Row],[Typical kWh per Vehicle Mile]]*(Scenario[[#This Row],[eGRID Subregion Electricity Emissions Rate 
kg CO2 per kWh]]))</f>
        <v>145287.56295845</v>
      </c>
      <c r="R843" s="1">
        <f>((Scenario[[#This Row],[Electricity GHG 
kg CO2e]])*(1-R$3))+(Scenario[[#This Row],[Non-Electric GHG 
kg CO2e]]*(1-Q$3))+(((Scenario[[#This Row],[Non-Electric Vehicle Miles]]*Q$3)*Scenario[[#This Row],[Typical kWh per Vehicle Mile]]*(Scenario[[#This Row],[eGRID Subregion Electricity Emissions Rate 
kg CO2 per kWh]]))*(1-R$3))</f>
        <v>142147.5041889</v>
      </c>
      <c r="S8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148499.6438113747</v>
      </c>
      <c r="T843" s="1">
        <f>Scenario[[#This Row],[Transportation Efficiency Emissions Savings 
kg CO2e]]*(1+S$3)</f>
        <v>22528.351027245924</v>
      </c>
      <c r="U843" s="1">
        <f>Scenario[[#This Row],[Land Use Efficiency Emissions Savings 
kg CO2e]]*(1+S$3)</f>
        <v>118310.61423888104</v>
      </c>
    </row>
    <row r="844" spans="1:21" x14ac:dyDescent="0.25">
      <c r="A844" t="s">
        <v>744</v>
      </c>
      <c r="B844" t="s">
        <v>745</v>
      </c>
      <c r="C844" t="s">
        <v>746</v>
      </c>
      <c r="D844" t="s">
        <v>38</v>
      </c>
      <c r="E844" s="1">
        <v>2053406.5922291002</v>
      </c>
      <c r="F844" s="1">
        <v>547052.63223937235</v>
      </c>
      <c r="G844" s="1">
        <v>2872919.2324356763</v>
      </c>
      <c r="H844" s="1">
        <v>3268988</v>
      </c>
      <c r="I844" s="1">
        <v>29.28</v>
      </c>
      <c r="J844" s="2">
        <v>0.15939740075628817</v>
      </c>
      <c r="K844" s="1">
        <v>743867</v>
      </c>
      <c r="L844" s="1">
        <v>743867</v>
      </c>
      <c r="M844" s="1">
        <v>2053406.5922291002</v>
      </c>
      <c r="N844" s="1">
        <v>0</v>
      </c>
      <c r="O844" s="7">
        <v>0.29175696267717999</v>
      </c>
      <c r="P844" s="4">
        <v>2.3391780324537761</v>
      </c>
      <c r="Q844" s="1">
        <f>Scenario[[#This Row],[Electricity GHG 
kg CO2e]]+(Scenario[[#This Row],[Non-Electric GHG 
kg CO2e]]*(1-Q$3))+((Scenario[[#This Row],[Non-Electric Vehicle Miles]]*Q$3)*Scenario[[#This Row],[Typical kWh per Vehicle Mile]]*(Scenario[[#This Row],[eGRID Subregion Electricity Emissions Rate 
kg CO2 per kWh]]))</f>
        <v>1666971.9468864254</v>
      </c>
      <c r="R844" s="1">
        <f>((Scenario[[#This Row],[Electricity GHG 
kg CO2e]])*(1-R$3))+(Scenario[[#This Row],[Non-Electric GHG 
kg CO2e]]*(1-Q$3))+(((Scenario[[#This Row],[Non-Electric Vehicle Miles]]*Q$3)*Scenario[[#This Row],[Typical kWh per Vehicle Mile]]*(Scenario[[#This Row],[eGRID Subregion Electricity Emissions Rate 
kg CO2 per kWh]]))*(1-R$3))</f>
        <v>1635242.6962077753</v>
      </c>
      <c r="S8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1757958.1290899024</v>
      </c>
      <c r="T844" s="1">
        <f>Scenario[[#This Row],[Transportation Efficiency Emissions Savings 
kg CO2e]]*(1+S$3)</f>
        <v>683815.79029921547</v>
      </c>
      <c r="U844" s="1">
        <f>Scenario[[#This Row],[Land Use Efficiency Emissions Savings 
kg CO2e]]*(1+S$3)</f>
        <v>3591149.0405445956</v>
      </c>
    </row>
    <row r="845" spans="1:21" x14ac:dyDescent="0.25">
      <c r="A845" t="s">
        <v>1124</v>
      </c>
      <c r="B845" t="s">
        <v>745</v>
      </c>
      <c r="C845" t="s">
        <v>746</v>
      </c>
      <c r="D845" t="s">
        <v>38</v>
      </c>
      <c r="E845" s="1">
        <v>224962.51871832032</v>
      </c>
      <c r="F845" s="1">
        <v>76403.234172148485</v>
      </c>
      <c r="G845" s="1">
        <v>382869.5264181199</v>
      </c>
      <c r="H845" s="1">
        <v>456558</v>
      </c>
      <c r="I845" s="1">
        <v>32.25</v>
      </c>
      <c r="J845" s="2">
        <v>0.14382352496446607</v>
      </c>
      <c r="K845" s="1">
        <v>114566</v>
      </c>
      <c r="L845" s="1">
        <v>76063</v>
      </c>
      <c r="M845" s="1">
        <v>194617.36794190001</v>
      </c>
      <c r="N845" s="1">
        <v>30345.150776420323</v>
      </c>
      <c r="O845" s="7">
        <v>0.29175696267717999</v>
      </c>
      <c r="P845" s="4">
        <v>2.3391780324537761</v>
      </c>
      <c r="Q845" s="1">
        <f>Scenario[[#This Row],[Electricity GHG 
kg CO2e]]+(Scenario[[#This Row],[Non-Electric GHG 
kg CO2e]]*(1-Q$3))+((Scenario[[#This Row],[Non-Electric Vehicle Miles]]*Q$3)*Scenario[[#This Row],[Typical kWh per Vehicle Mile]]*(Scenario[[#This Row],[eGRID Subregion Electricity Emissions Rate 
kg CO2 per kWh]]))</f>
        <v>189285.8837389104</v>
      </c>
      <c r="R845" s="1">
        <f>((Scenario[[#This Row],[Electricity GHG 
kg CO2e]])*(1-R$3))+(Scenario[[#This Row],[Non-Electric GHG 
kg CO2e]]*(1-Q$3))+(((Scenario[[#This Row],[Non-Electric Vehicle Miles]]*Q$3)*Scenario[[#This Row],[Typical kWh per Vehicle Mile]]*(Scenario[[#This Row],[eGRID Subregion Electricity Emissions Rate 
kg CO2 per kWh]]))*(1-R$3))</f>
        <v>178455.16929328907</v>
      </c>
      <c r="S8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189480.95696521434</v>
      </c>
      <c r="T845" s="1">
        <f>Scenario[[#This Row],[Transportation Efficiency Emissions Savings 
kg CO2e]]*(1+S$3)</f>
        <v>95504.042715185613</v>
      </c>
      <c r="U845" s="1">
        <f>Scenario[[#This Row],[Land Use Efficiency Emissions Savings 
kg CO2e]]*(1+S$3)</f>
        <v>478586.90802264988</v>
      </c>
    </row>
    <row r="846" spans="1:21" x14ac:dyDescent="0.25">
      <c r="A846" t="s">
        <v>2082</v>
      </c>
      <c r="B846" t="s">
        <v>745</v>
      </c>
      <c r="C846" t="s">
        <v>746</v>
      </c>
      <c r="D846" t="s">
        <v>1730</v>
      </c>
      <c r="E846" s="1">
        <v>5.4346874999999999</v>
      </c>
      <c r="F846" s="1">
        <v>0</v>
      </c>
      <c r="G846" s="1">
        <v>0</v>
      </c>
      <c r="H846" s="1">
        <f>Scenario[[#This Row],[Average Seating Capacity]]*Scenario[[#This Row],[Total Transit Vehicle Miles]]*0.21</f>
        <v>2050.65</v>
      </c>
      <c r="I846" s="1">
        <v>21</v>
      </c>
      <c r="J846" s="2" t="s">
        <v>552</v>
      </c>
      <c r="K846" s="1">
        <v>465</v>
      </c>
      <c r="L846" s="1">
        <v>465</v>
      </c>
      <c r="M846" s="1">
        <v>5.4346874999999999</v>
      </c>
      <c r="N846" s="1">
        <v>0</v>
      </c>
      <c r="O846" s="7">
        <v>0.29175696267717999</v>
      </c>
      <c r="P846" s="4">
        <v>1.0539153772593934</v>
      </c>
      <c r="Q846" s="95">
        <f>Scenario[[#This Row],[Electricity GHG 
kg CO2e]]+(Scenario[[#This Row],[Non-Electric GHG 
kg CO2e]]*(1-Q$3))+((Scenario[[#This Row],[Non-Electric Vehicle Miles]]*Q$3)*Scenario[[#This Row],[Typical kWh per Vehicle Mile]]*(Scenario[[#This Row],[eGRID Subregion Electricity Emissions Rate 
kg CO2 per kWh]]))</f>
        <v>39.821396741352089</v>
      </c>
      <c r="R846" s="95">
        <f>((Scenario[[#This Row],[Electricity GHG 
kg CO2e]])*(1-R$3))+(Scenario[[#This Row],[Non-Electric GHG 
kg CO2e]]*(1-Q$3))+(((Scenario[[#This Row],[Non-Electric Vehicle Miles]]*Q$3)*Scenario[[#This Row],[Typical kWh per Vehicle Mile]]*(Scenario[[#This Row],[eGRID Subregion Electricity Emissions Rate 
kg CO2 per kWh]]))*(1-R$3))</f>
        <v>30.885051462264062</v>
      </c>
      <c r="S8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34.127981865801786</v>
      </c>
      <c r="T846" s="95">
        <f>Scenario[[#This Row],[Transportation Efficiency Emissions Savings 
kg CO2e]]*(1+S$3)</f>
        <v>0</v>
      </c>
      <c r="U846" s="95">
        <f>Scenario[[#This Row],[Land Use Efficiency Emissions Savings 
kg CO2e]]*(1+S$3)</f>
        <v>0</v>
      </c>
    </row>
    <row r="847" spans="1:21" x14ac:dyDescent="0.25">
      <c r="A847" t="s">
        <v>1467</v>
      </c>
      <c r="B847" t="s">
        <v>483</v>
      </c>
      <c r="C847" t="s">
        <v>100</v>
      </c>
      <c r="D847" t="s">
        <v>1730</v>
      </c>
      <c r="E847" s="1">
        <v>1177828.6762448</v>
      </c>
      <c r="F847" s="1">
        <v>223767.30875923883</v>
      </c>
      <c r="G847" s="1">
        <v>1129641.9050922072</v>
      </c>
      <c r="H847" s="1">
        <v>1337152.23</v>
      </c>
      <c r="I847" s="1">
        <v>10.148148148148149</v>
      </c>
      <c r="J847" s="2">
        <v>0.18174757606621034</v>
      </c>
      <c r="K847" s="1">
        <v>771705</v>
      </c>
      <c r="L847" s="1">
        <v>771705</v>
      </c>
      <c r="M847" s="1">
        <v>1177828.6762448</v>
      </c>
      <c r="N847" s="1">
        <v>0</v>
      </c>
      <c r="O847" s="7">
        <v>0.33910066629593</v>
      </c>
      <c r="P847" s="4">
        <v>1.0539153772593934</v>
      </c>
      <c r="Q847" s="1">
        <f>Scenario[[#This Row],[Electricity GHG 
kg CO2e]]+(Scenario[[#This Row],[Non-Electric GHG 
kg CO2e]]*(1-Q$3))+((Scenario[[#This Row],[Non-Electric Vehicle Miles]]*Q$3)*Scenario[[#This Row],[Typical kWh per Vehicle Mile]]*(Scenario[[#This Row],[eGRID Subregion Electricity Emissions Rate 
kg CO2 per kWh]]))</f>
        <v>952320.14764045971</v>
      </c>
      <c r="R847" s="1">
        <f>((Scenario[[#This Row],[Electricity GHG 
kg CO2e]])*(1-R$3))+(Scenario[[#This Row],[Non-Electric GHG 
kg CO2e]]*(1-Q$3))+(((Scenario[[#This Row],[Non-Electric Vehicle Miles]]*Q$3)*Scenario[[#This Row],[Typical kWh per Vehicle Mile]]*(Scenario[[#This Row],[eGRID Subregion Electricity Emissions Rate 
kg CO2 per kWh]]))*(1-R$3))</f>
        <v>935082.98752624483</v>
      </c>
      <c r="S8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1014912.3939783531</v>
      </c>
      <c r="T847" s="1">
        <f>Scenario[[#This Row],[Transportation Efficiency Emissions Savings 
kg CO2e]]*(1+S$3)</f>
        <v>279709.13594904856</v>
      </c>
      <c r="U847" s="1">
        <f>Scenario[[#This Row],[Land Use Efficiency Emissions Savings 
kg CO2e]]*(1+S$3)</f>
        <v>1412052.3813652592</v>
      </c>
    </row>
    <row r="848" spans="1:21" x14ac:dyDescent="0.25">
      <c r="A848" t="s">
        <v>1301</v>
      </c>
      <c r="B848" t="s">
        <v>637</v>
      </c>
      <c r="C848" t="s">
        <v>100</v>
      </c>
      <c r="D848" t="s">
        <v>1730</v>
      </c>
      <c r="E848" s="1">
        <v>1285573.8321817608</v>
      </c>
      <c r="F848" s="1">
        <v>171577.85594526789</v>
      </c>
      <c r="G848" s="1">
        <v>858921.83975894423</v>
      </c>
      <c r="H848" s="1">
        <v>1025287</v>
      </c>
      <c r="I848" s="1">
        <v>11.685185185185185</v>
      </c>
      <c r="J848" s="2">
        <v>0.10427581698251812</v>
      </c>
      <c r="K848" s="1">
        <v>1351255</v>
      </c>
      <c r="L848" s="1">
        <v>1351255</v>
      </c>
      <c r="M848" s="1">
        <v>1285573.8321817608</v>
      </c>
      <c r="N848" s="1">
        <v>0</v>
      </c>
      <c r="O848" s="7">
        <v>0.33910066629593</v>
      </c>
      <c r="P848" s="4">
        <v>1.0539153772593934</v>
      </c>
      <c r="Q848" s="1">
        <f>Scenario[[#This Row],[Electricity GHG 
kg CO2e]]+(Scenario[[#This Row],[Non-Electric GHG 
kg CO2e]]*(1-Q$3))+((Scenario[[#This Row],[Non-Electric Vehicle Miles]]*Q$3)*Scenario[[#This Row],[Typical kWh per Vehicle Mile]]*(Scenario[[#This Row],[eGRID Subregion Electricity Emissions Rate 
kg CO2 per kWh]]))</f>
        <v>1084909.4029239195</v>
      </c>
      <c r="R848" s="1">
        <f>((Scenario[[#This Row],[Electricity GHG 
kg CO2e]])*(1-R$3))+(Scenario[[#This Row],[Non-Electric GHG 
kg CO2e]]*(1-Q$3))+(((Scenario[[#This Row],[Non-Electric Vehicle Miles]]*Q$3)*Scenario[[#This Row],[Typical kWh per Vehicle Mile]]*(Scenario[[#This Row],[eGRID Subregion Electricity Emissions Rate 
kg CO2 per kWh]]))*(1-R$3))</f>
        <v>1054727.1457270198</v>
      </c>
      <c r="S8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1088971.0019900396</v>
      </c>
      <c r="T848" s="1">
        <f>Scenario[[#This Row],[Transportation Efficiency Emissions Savings 
kg CO2e]]*(1+S$3)</f>
        <v>214472.31993158488</v>
      </c>
      <c r="U848" s="1">
        <f>Scenario[[#This Row],[Land Use Efficiency Emissions Savings 
kg CO2e]]*(1+S$3)</f>
        <v>1073652.2996986802</v>
      </c>
    </row>
    <row r="849" spans="1:21" x14ac:dyDescent="0.25">
      <c r="A849" t="s">
        <v>2028</v>
      </c>
      <c r="B849" t="s">
        <v>637</v>
      </c>
      <c r="C849" t="s">
        <v>100</v>
      </c>
      <c r="D849" t="s">
        <v>38</v>
      </c>
      <c r="E849" s="1">
        <v>242788.71644304678</v>
      </c>
      <c r="F849" s="1">
        <v>52807.42374220764</v>
      </c>
      <c r="G849" s="1">
        <v>264354.91517073062</v>
      </c>
      <c r="H849" s="1">
        <v>315558</v>
      </c>
      <c r="I849" s="1">
        <v>35</v>
      </c>
      <c r="J849" s="2" t="s">
        <v>552</v>
      </c>
      <c r="K849" s="96">
        <v>137619</v>
      </c>
      <c r="L849" s="96">
        <v>137619</v>
      </c>
      <c r="M849" s="1">
        <v>242788.71644304678</v>
      </c>
      <c r="N849" s="1">
        <v>0</v>
      </c>
      <c r="O849" s="7">
        <v>0.33910066629593</v>
      </c>
      <c r="P849" s="4">
        <v>2.3391780324537761</v>
      </c>
      <c r="Q849" s="1">
        <f>Scenario[[#This Row],[Electricity GHG 
kg CO2e]]+(Scenario[[#This Row],[Non-Electric GHG 
kg CO2e]]*(1-Q$3))+((Scenario[[#This Row],[Non-Electric Vehicle Miles]]*Q$3)*Scenario[[#This Row],[Typical kWh per Vehicle Mile]]*(Scenario[[#This Row],[eGRID Subregion Electricity Emissions Rate 
kg CO2 per kWh]]))</f>
        <v>209381.96404323648</v>
      </c>
      <c r="R849" s="1">
        <f>((Scenario[[#This Row],[Electricity GHG 
kg CO2e]])*(1-R$3))+(Scenario[[#This Row],[Non-Electric GHG 
kg CO2e]]*(1-Q$3))+(((Scenario[[#This Row],[Non-Electric Vehicle Miles]]*Q$3)*Scenario[[#This Row],[Typical kWh per Vehicle Mile]]*(Scenario[[#This Row],[eGRID Subregion Electricity Emissions Rate 
kg CO2 per kWh]]))*(1-R$3))</f>
        <v>202559.35736549864</v>
      </c>
      <c r="S8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209194.57340102759</v>
      </c>
      <c r="T849" s="1">
        <f>Scenario[[#This Row],[Transportation Efficiency Emissions Savings 
kg CO2e]]*(1+S$3)</f>
        <v>66009.27967775955</v>
      </c>
      <c r="U849" s="1">
        <f>Scenario[[#This Row],[Land Use Efficiency Emissions Savings 
kg CO2e]]*(1+S$3)</f>
        <v>330443.64396341325</v>
      </c>
    </row>
    <row r="850" spans="1:21" x14ac:dyDescent="0.25">
      <c r="A850" t="s">
        <v>1459</v>
      </c>
      <c r="B850" t="s">
        <v>1460</v>
      </c>
      <c r="C850" t="s">
        <v>100</v>
      </c>
      <c r="D850" t="s">
        <v>1730</v>
      </c>
      <c r="E850" s="1">
        <v>792835.46498833329</v>
      </c>
      <c r="F850" s="1">
        <v>239952.94027020514</v>
      </c>
      <c r="G850" s="1">
        <v>1204216.1316400976</v>
      </c>
      <c r="H850" s="1">
        <v>1433871.69</v>
      </c>
      <c r="I850" s="1">
        <v>9.7272727272727266</v>
      </c>
      <c r="J850" s="2">
        <v>0.26744641360316129</v>
      </c>
      <c r="K850" s="1">
        <v>590926</v>
      </c>
      <c r="L850" s="1">
        <v>590926</v>
      </c>
      <c r="M850" s="1">
        <v>792835.46498833329</v>
      </c>
      <c r="N850" s="1">
        <v>0</v>
      </c>
      <c r="O850" s="7">
        <v>0.33910066629593</v>
      </c>
      <c r="P850" s="4">
        <v>1.0539153772593934</v>
      </c>
      <c r="Q850" s="1">
        <f>Scenario[[#This Row],[Electricity GHG 
kg CO2e]]+(Scenario[[#This Row],[Non-Electric GHG 
kg CO2e]]*(1-Q$3))+((Scenario[[#This Row],[Non-Electric Vehicle Miles]]*Q$3)*Scenario[[#This Row],[Typical kWh per Vehicle Mile]]*(Scenario[[#This Row],[eGRID Subregion Electricity Emissions Rate 
kg CO2 per kWh]]))</f>
        <v>647423.38548049657</v>
      </c>
      <c r="R850" s="1">
        <f>((Scenario[[#This Row],[Electricity GHG 
kg CO2e]])*(1-R$3))+(Scenario[[#This Row],[Non-Electric GHG 
kg CO2e]]*(1-Q$3))+(((Scenario[[#This Row],[Non-Electric Vehicle Miles]]*Q$3)*Scenario[[#This Row],[Typical kWh per Vehicle Mile]]*(Scenario[[#This Row],[eGRID Subregion Electricity Emissions Rate 
kg CO2 per kWh]]))*(1-R$3))</f>
        <v>634224.18879568495</v>
      </c>
      <c r="S8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713328.27260715654</v>
      </c>
      <c r="T850" s="1">
        <f>Scenario[[#This Row],[Transportation Efficiency Emissions Savings 
kg CO2e]]*(1+S$3)</f>
        <v>299941.1753377564</v>
      </c>
      <c r="U850" s="1">
        <f>Scenario[[#This Row],[Land Use Efficiency Emissions Savings 
kg CO2e]]*(1+S$3)</f>
        <v>1505270.1645501219</v>
      </c>
    </row>
    <row r="851" spans="1:21" x14ac:dyDescent="0.25">
      <c r="A851" t="s">
        <v>655</v>
      </c>
      <c r="B851" t="s">
        <v>656</v>
      </c>
      <c r="C851" t="s">
        <v>100</v>
      </c>
      <c r="D851" t="s">
        <v>1730</v>
      </c>
      <c r="E851" s="1">
        <v>770526.13951249991</v>
      </c>
      <c r="F851" s="1">
        <v>97861.36458484066</v>
      </c>
      <c r="G851" s="1">
        <v>499431.21152543224</v>
      </c>
      <c r="H851" s="1">
        <v>584784</v>
      </c>
      <c r="I851" s="1">
        <v>13.76</v>
      </c>
      <c r="J851" s="2">
        <v>0.1024900635197795</v>
      </c>
      <c r="K851" s="1">
        <v>852123</v>
      </c>
      <c r="L851" s="1">
        <v>852123</v>
      </c>
      <c r="M851" s="1">
        <v>770526.13951249991</v>
      </c>
      <c r="N851" s="1">
        <v>0</v>
      </c>
      <c r="O851" s="7">
        <v>0.33910066629593</v>
      </c>
      <c r="P851" s="4">
        <v>1.0539153772593934</v>
      </c>
      <c r="Q851" s="1">
        <f>Scenario[[#This Row],[Electricity GHG 
kg CO2e]]+(Scenario[[#This Row],[Non-Electric GHG 
kg CO2e]]*(1-Q$3))+((Scenario[[#This Row],[Non-Electric Vehicle Miles]]*Q$3)*Scenario[[#This Row],[Typical kWh per Vehicle Mile]]*(Scenario[[#This Row],[eGRID Subregion Electricity Emissions Rate 
kg CO2 per kWh]]))</f>
        <v>654028.25979019317</v>
      </c>
      <c r="R851" s="1">
        <f>((Scenario[[#This Row],[Electricity GHG 
kg CO2e]])*(1-R$3))+(Scenario[[#This Row],[Non-Electric GHG 
kg CO2e]]*(1-Q$3))+(((Scenario[[#This Row],[Non-Electric Vehicle Miles]]*Q$3)*Scenario[[#This Row],[Typical kWh per Vehicle Mile]]*(Scenario[[#This Row],[eGRID Subregion Electricity Emissions Rate 
kg CO2 per kWh]]))*(1-R$3))</f>
        <v>634994.84600123856</v>
      </c>
      <c r="S8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650829.73285968078</v>
      </c>
      <c r="T851" s="1">
        <f>Scenario[[#This Row],[Transportation Efficiency Emissions Savings 
kg CO2e]]*(1+S$3)</f>
        <v>122326.70573105082</v>
      </c>
      <c r="U851" s="1">
        <f>Scenario[[#This Row],[Land Use Efficiency Emissions Savings 
kg CO2e]]*(1+S$3)</f>
        <v>624289.01440679026</v>
      </c>
    </row>
    <row r="852" spans="1:21" x14ac:dyDescent="0.25">
      <c r="A852" t="s">
        <v>655</v>
      </c>
      <c r="B852" t="s">
        <v>656</v>
      </c>
      <c r="C852" t="s">
        <v>100</v>
      </c>
      <c r="D852" t="s">
        <v>38</v>
      </c>
      <c r="E852" s="1">
        <v>3334701.4512343565</v>
      </c>
      <c r="F852" s="1">
        <v>615932.149807835</v>
      </c>
      <c r="G852" s="1">
        <v>3143382.8978473358</v>
      </c>
      <c r="H852" s="1">
        <v>3680587</v>
      </c>
      <c r="I852" s="1">
        <v>30.75</v>
      </c>
      <c r="J852" s="2">
        <v>9.95348037674324E-2</v>
      </c>
      <c r="K852" s="1">
        <v>1007890</v>
      </c>
      <c r="L852" s="1">
        <v>1007890</v>
      </c>
      <c r="M852" s="1">
        <v>3334701.4512343565</v>
      </c>
      <c r="N852" s="1">
        <v>0</v>
      </c>
      <c r="O852" s="7">
        <v>0.33910066629593</v>
      </c>
      <c r="P852" s="4">
        <v>2.3391780324537761</v>
      </c>
      <c r="Q852" s="1">
        <f>Scenario[[#This Row],[Electricity GHG 
kg CO2e]]+(Scenario[[#This Row],[Non-Electric GHG 
kg CO2e]]*(1-Q$3))+((Scenario[[#This Row],[Non-Electric Vehicle Miles]]*Q$3)*Scenario[[#This Row],[Typical kWh per Vehicle Mile]]*(Scenario[[#This Row],[eGRID Subregion Electricity Emissions Rate 
kg CO2 per kWh]]))</f>
        <v>2700894.9159692088</v>
      </c>
      <c r="R852" s="1">
        <f>((Scenario[[#This Row],[Electricity GHG 
kg CO2e]])*(1-R$3))+(Scenario[[#This Row],[Non-Electric GHG 
kg CO2e]]*(1-Q$3))+(((Scenario[[#This Row],[Non-Electric Vehicle Miles]]*Q$3)*Scenario[[#This Row],[Typical kWh per Vehicle Mile]]*(Scenario[[#This Row],[eGRID Subregion Electricity Emissions Rate 
kg CO2 per kWh]]))*(1-R$3))</f>
        <v>2650927.7090833485</v>
      </c>
      <c r="S8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2808335.6799330511</v>
      </c>
      <c r="T852" s="1">
        <f>Scenario[[#This Row],[Transportation Efficiency Emissions Savings 
kg CO2e]]*(1+S$3)</f>
        <v>769915.18725979375</v>
      </c>
      <c r="U852" s="1">
        <f>Scenario[[#This Row],[Land Use Efficiency Emissions Savings 
kg CO2e]]*(1+S$3)</f>
        <v>3929228.6223091697</v>
      </c>
    </row>
    <row r="853" spans="1:21" x14ac:dyDescent="0.25">
      <c r="A853" t="s">
        <v>636</v>
      </c>
      <c r="B853" t="s">
        <v>637</v>
      </c>
      <c r="C853" t="s">
        <v>100</v>
      </c>
      <c r="D853" t="s">
        <v>38</v>
      </c>
      <c r="E853" s="1">
        <v>2579405.8102043001</v>
      </c>
      <c r="F853" s="1">
        <v>889804.87250617356</v>
      </c>
      <c r="G853" s="1">
        <v>4538411.1078868983</v>
      </c>
      <c r="H853" s="1">
        <v>5317151</v>
      </c>
      <c r="I853" s="1">
        <v>26.272727272727273</v>
      </c>
      <c r="J853" s="2">
        <v>0.19529638539418853</v>
      </c>
      <c r="K853" s="1">
        <v>1073897</v>
      </c>
      <c r="L853" s="1">
        <v>1073897</v>
      </c>
      <c r="M853" s="1">
        <v>2579405.8102043001</v>
      </c>
      <c r="N853" s="1">
        <v>0</v>
      </c>
      <c r="O853" s="7">
        <v>0.33910066629593</v>
      </c>
      <c r="P853" s="4">
        <v>2.3391780324537761</v>
      </c>
      <c r="Q853" s="1">
        <f>Scenario[[#This Row],[Electricity GHG 
kg CO2e]]+(Scenario[[#This Row],[Non-Electric GHG 
kg CO2e]]*(1-Q$3))+((Scenario[[#This Row],[Non-Electric Vehicle Miles]]*Q$3)*Scenario[[#This Row],[Typical kWh per Vehicle Mile]]*(Scenario[[#This Row],[eGRID Subregion Electricity Emissions Rate 
kg CO2 per kWh]]))</f>
        <v>2147512.6510110507</v>
      </c>
      <c r="R853" s="1">
        <f>((Scenario[[#This Row],[Electricity GHG 
kg CO2e]])*(1-R$3))+(Scenario[[#This Row],[Non-Electric GHG 
kg CO2e]]*(1-Q$3))+(((Scenario[[#This Row],[Non-Electric Vehicle Miles]]*Q$3)*Scenario[[#This Row],[Typical kWh per Vehicle Mile]]*(Scenario[[#This Row],[eGRID Subregion Electricity Emissions Rate 
kg CO2 per kWh]]))*(1-R$3))</f>
        <v>2094273.0776715942</v>
      </c>
      <c r="S8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2291612.8038586956</v>
      </c>
      <c r="T853" s="1">
        <f>Scenario[[#This Row],[Transportation Efficiency Emissions Savings 
kg CO2e]]*(1+S$3)</f>
        <v>1112256.0906327169</v>
      </c>
      <c r="U853" s="1">
        <f>Scenario[[#This Row],[Land Use Efficiency Emissions Savings 
kg CO2e]]*(1+S$3)</f>
        <v>5673013.8848586231</v>
      </c>
    </row>
    <row r="854" spans="1:21" x14ac:dyDescent="0.25">
      <c r="A854" t="s">
        <v>1498</v>
      </c>
      <c r="B854" t="s">
        <v>483</v>
      </c>
      <c r="C854" t="s">
        <v>100</v>
      </c>
      <c r="D854" t="s">
        <v>1730</v>
      </c>
      <c r="E854" s="1">
        <v>342818.21005500003</v>
      </c>
      <c r="F854" s="1">
        <v>71306.741608150929</v>
      </c>
      <c r="G854" s="1">
        <v>356386.70264253294</v>
      </c>
      <c r="H854" s="1">
        <v>426103.21</v>
      </c>
      <c r="I854" s="1">
        <v>20.555555555555557</v>
      </c>
      <c r="J854" s="2">
        <v>8.7763320934102829E-2</v>
      </c>
      <c r="K854" s="1">
        <v>255510</v>
      </c>
      <c r="L854" s="1">
        <v>255510</v>
      </c>
      <c r="M854" s="1">
        <v>342818.21005500003</v>
      </c>
      <c r="N854" s="1">
        <v>0</v>
      </c>
      <c r="O854" s="7">
        <v>0.33910066629593</v>
      </c>
      <c r="P854" s="4">
        <v>1.0539153772593934</v>
      </c>
      <c r="Q854" s="1">
        <f>Scenario[[#This Row],[Electricity GHG 
kg CO2e]]+(Scenario[[#This Row],[Non-Electric GHG 
kg CO2e]]*(1-Q$3))+((Scenario[[#This Row],[Non-Electric Vehicle Miles]]*Q$3)*Scenario[[#This Row],[Typical kWh per Vehicle Mile]]*(Scenario[[#This Row],[eGRID Subregion Electricity Emissions Rate 
kg CO2 per kWh]]))</f>
        <v>279942.41609941958</v>
      </c>
      <c r="R854" s="1">
        <f>((Scenario[[#This Row],[Electricity GHG 
kg CO2e]])*(1-R$3))+(Scenario[[#This Row],[Non-Electric GHG 
kg CO2e]]*(1-Q$3))+(((Scenario[[#This Row],[Non-Electric Vehicle Miles]]*Q$3)*Scenario[[#This Row],[Typical kWh per Vehicle Mile]]*(Scenario[[#This Row],[eGRID Subregion Electricity Emissions Rate 
kg CO2 per kWh]]))*(1-R$3))</f>
        <v>274235.22645987716</v>
      </c>
      <c r="S8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285359.48131642456</v>
      </c>
      <c r="T854" s="1">
        <f>Scenario[[#This Row],[Transportation Efficiency Emissions Savings 
kg CO2e]]*(1+S$3)</f>
        <v>89133.427010188665</v>
      </c>
      <c r="U854" s="1">
        <f>Scenario[[#This Row],[Land Use Efficiency Emissions Savings 
kg CO2e]]*(1+S$3)</f>
        <v>445483.37830316619</v>
      </c>
    </row>
    <row r="855" spans="1:21" x14ac:dyDescent="0.25">
      <c r="A855" t="s">
        <v>98</v>
      </c>
      <c r="B855" t="s">
        <v>99</v>
      </c>
      <c r="C855" t="s">
        <v>100</v>
      </c>
      <c r="D855" t="s">
        <v>1730</v>
      </c>
      <c r="E855" s="1">
        <v>3768705.2070960668</v>
      </c>
      <c r="F855" s="1">
        <v>1389311.7793830419</v>
      </c>
      <c r="G855" s="1">
        <v>7547839.9585271608</v>
      </c>
      <c r="H855" s="1">
        <v>8302023</v>
      </c>
      <c r="I855" s="1">
        <v>12.734439834024895</v>
      </c>
      <c r="J855" s="2">
        <v>0.18836424606431187</v>
      </c>
      <c r="K855" s="1">
        <v>3488448</v>
      </c>
      <c r="L855" s="1">
        <v>3488448</v>
      </c>
      <c r="M855" s="1">
        <v>3768705.2070960668</v>
      </c>
      <c r="N855" s="1">
        <v>0</v>
      </c>
      <c r="O855" s="7">
        <v>0.33910066629593</v>
      </c>
      <c r="P855" s="4">
        <v>1.0539153772593934</v>
      </c>
      <c r="Q855" s="1">
        <f>Scenario[[#This Row],[Electricity GHG 
kg CO2e]]+(Scenario[[#This Row],[Non-Electric GHG 
kg CO2e]]*(1-Q$3))+((Scenario[[#This Row],[Non-Electric Vehicle Miles]]*Q$3)*Scenario[[#This Row],[Typical kWh per Vehicle Mile]]*(Scenario[[#This Row],[eGRID Subregion Electricity Emissions Rate 
kg CO2 per kWh]]))</f>
        <v>3138207.2628608136</v>
      </c>
      <c r="R855" s="1">
        <f>((Scenario[[#This Row],[Electricity GHG 
kg CO2e]])*(1-R$3))+(Scenario[[#This Row],[Non-Electric GHG 
kg CO2e]]*(1-Q$3))+(((Scenario[[#This Row],[Non-Electric Vehicle Miles]]*Q$3)*Scenario[[#This Row],[Typical kWh per Vehicle Mile]]*(Scenario[[#This Row],[eGRID Subregion Electricity Emissions Rate 
kg CO2 per kWh]]))*(1-R$3))</f>
        <v>3060287.6734761228</v>
      </c>
      <c r="S8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3346246.8844442936</v>
      </c>
      <c r="T855" s="1">
        <f>Scenario[[#This Row],[Transportation Efficiency Emissions Savings 
kg CO2e]]*(1+S$3)</f>
        <v>1736639.7242288024</v>
      </c>
      <c r="U855" s="1">
        <f>Scenario[[#This Row],[Land Use Efficiency Emissions Savings 
kg CO2e]]*(1+S$3)</f>
        <v>9434799.9481589515</v>
      </c>
    </row>
    <row r="856" spans="1:21" x14ac:dyDescent="0.25">
      <c r="A856" t="s">
        <v>98</v>
      </c>
      <c r="B856" t="s">
        <v>99</v>
      </c>
      <c r="C856" t="s">
        <v>100</v>
      </c>
      <c r="D856" t="s">
        <v>1729</v>
      </c>
      <c r="E856" s="1">
        <v>4333902.3225823091</v>
      </c>
      <c r="F856" s="1">
        <v>5044613.9115169747</v>
      </c>
      <c r="G856" s="1">
        <v>27406330.977484688</v>
      </c>
      <c r="H856" s="1">
        <v>30144782</v>
      </c>
      <c r="I856" s="1">
        <v>66.13333333333334</v>
      </c>
      <c r="J856" s="2">
        <v>0.3105591859353789</v>
      </c>
      <c r="K856" s="1">
        <v>1687353</v>
      </c>
      <c r="L856" s="1">
        <v>0</v>
      </c>
      <c r="M856" s="1">
        <v>0</v>
      </c>
      <c r="N856" s="1">
        <v>4333902.3225823091</v>
      </c>
      <c r="O856" s="7">
        <v>0.33910066629593</v>
      </c>
      <c r="P856" s="4">
        <v>7.7405845368707231</v>
      </c>
      <c r="Q856" s="1">
        <f>Scenario[[#This Row],[Electricity GHG 
kg CO2e]]+(Scenario[[#This Row],[Non-Electric GHG 
kg CO2e]]*(1-Q$3))+((Scenario[[#This Row],[Non-Electric Vehicle Miles]]*Q$3)*Scenario[[#This Row],[Typical kWh per Vehicle Mile]]*(Scenario[[#This Row],[eGRID Subregion Electricity Emissions Rate 
kg CO2 per kWh]]))</f>
        <v>4333902.3225823091</v>
      </c>
      <c r="R856" s="1">
        <f>((Scenario[[#This Row],[Electricity GHG 
kg CO2e]])*(1-R$3))+(Scenario[[#This Row],[Non-Electric GHG 
kg CO2e]]*(1-Q$3))+(((Scenario[[#This Row],[Non-Electric Vehicle Miles]]*Q$3)*Scenario[[#This Row],[Typical kWh per Vehicle Mile]]*(Scenario[[#This Row],[eGRID Subregion Electricity Emissions Rate 
kg CO2 per kWh]]))*(1-R$3))</f>
        <v>3250426.7419367321</v>
      </c>
      <c r="S8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3689458.738933045</v>
      </c>
      <c r="T856" s="1">
        <f>Scenario[[#This Row],[Transportation Efficiency Emissions Savings 
kg CO2e]]*(1+S$3)</f>
        <v>6305767.3893962186</v>
      </c>
      <c r="U856" s="1">
        <f>Scenario[[#This Row],[Land Use Efficiency Emissions Savings 
kg CO2e]]*(1+S$3)</f>
        <v>34257913.721855864</v>
      </c>
    </row>
    <row r="857" spans="1:21" x14ac:dyDescent="0.25">
      <c r="A857" t="s">
        <v>98</v>
      </c>
      <c r="B857" t="s">
        <v>99</v>
      </c>
      <c r="C857" t="s">
        <v>100</v>
      </c>
      <c r="D857" t="s">
        <v>38</v>
      </c>
      <c r="E857" s="1">
        <v>34670757.877846405</v>
      </c>
      <c r="F857" s="1">
        <v>13012427.765343305</v>
      </c>
      <c r="G857" s="1">
        <v>70693795.087753177</v>
      </c>
      <c r="H857" s="1">
        <v>77757546</v>
      </c>
      <c r="I857" s="1">
        <v>37.50925925925926</v>
      </c>
      <c r="J857" s="2">
        <v>0.18093109302501972</v>
      </c>
      <c r="K857" s="1">
        <v>25722964</v>
      </c>
      <c r="L857" s="1">
        <v>25722964</v>
      </c>
      <c r="M857" s="1">
        <v>34670757.877846405</v>
      </c>
      <c r="N857" s="1">
        <v>0</v>
      </c>
      <c r="O857" s="7">
        <v>0.33910066629593</v>
      </c>
      <c r="P857" s="4">
        <v>2.3391780324537761</v>
      </c>
      <c r="Q857" s="1">
        <f>Scenario[[#This Row],[Electricity GHG 
kg CO2e]]+(Scenario[[#This Row],[Non-Electric GHG 
kg CO2e]]*(1-Q$3))+((Scenario[[#This Row],[Non-Electric Vehicle Miles]]*Q$3)*Scenario[[#This Row],[Typical kWh per Vehicle Mile]]*(Scenario[[#This Row],[eGRID Subregion Electricity Emissions Rate 
kg CO2 per kWh]]))</f>
        <v>31104040.395032298</v>
      </c>
      <c r="R857" s="1">
        <f>((Scenario[[#This Row],[Electricity GHG 
kg CO2e]])*(1-R$3))+(Scenario[[#This Row],[Non-Electric GHG 
kg CO2e]]*(1-Q$3))+(((Scenario[[#This Row],[Non-Electric Vehicle Miles]]*Q$3)*Scenario[[#This Row],[Typical kWh per Vehicle Mile]]*(Scenario[[#This Row],[eGRID Subregion Electricity Emissions Rate 
kg CO2 per kWh]]))*(1-R$3))</f>
        <v>29828797.398370422</v>
      </c>
      <c r="S8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31030754.027403627</v>
      </c>
      <c r="T857" s="1">
        <f>Scenario[[#This Row],[Transportation Efficiency Emissions Savings 
kg CO2e]]*(1+S$3)</f>
        <v>16265534.706679132</v>
      </c>
      <c r="U857" s="1">
        <f>Scenario[[#This Row],[Land Use Efficiency Emissions Savings 
kg CO2e]]*(1+S$3)</f>
        <v>88367243.859691471</v>
      </c>
    </row>
    <row r="858" spans="1:21" x14ac:dyDescent="0.25">
      <c r="A858" t="s">
        <v>809</v>
      </c>
      <c r="B858" t="s">
        <v>336</v>
      </c>
      <c r="C858" t="s">
        <v>100</v>
      </c>
      <c r="D858" t="s">
        <v>1730</v>
      </c>
      <c r="E858" s="1">
        <v>180043.34855499998</v>
      </c>
      <c r="F858" s="1">
        <v>31307.610744679372</v>
      </c>
      <c r="G858" s="1">
        <v>155998.44244702789</v>
      </c>
      <c r="H858" s="1">
        <v>187082.92</v>
      </c>
      <c r="I858" s="1">
        <v>13.428571428571429</v>
      </c>
      <c r="J858" s="2">
        <v>0.16485471143322769</v>
      </c>
      <c r="K858" s="1">
        <v>134190</v>
      </c>
      <c r="L858" s="1">
        <v>134190</v>
      </c>
      <c r="M858" s="1">
        <v>180043.34855499998</v>
      </c>
      <c r="N858" s="1">
        <v>0</v>
      </c>
      <c r="O858" s="7">
        <v>0.33910066629593</v>
      </c>
      <c r="P858" s="4">
        <v>1.0539153772593934</v>
      </c>
      <c r="Q858" s="1">
        <f>Scenario[[#This Row],[Electricity GHG 
kg CO2e]]+(Scenario[[#This Row],[Non-Electric GHG 
kg CO2e]]*(1-Q$3))+((Scenario[[#This Row],[Non-Electric Vehicle Miles]]*Q$3)*Scenario[[#This Row],[Typical kWh per Vehicle Mile]]*(Scenario[[#This Row],[eGRID Subregion Electricity Emissions Rate 
kg CO2 per kWh]]))</f>
        <v>147021.83125078</v>
      </c>
      <c r="R858" s="1">
        <f>((Scenario[[#This Row],[Electricity GHG 
kg CO2e]])*(1-R$3))+(Scenario[[#This Row],[Non-Electric GHG 
kg CO2e]]*(1-Q$3))+(((Scenario[[#This Row],[Non-Electric Vehicle Miles]]*Q$3)*Scenario[[#This Row],[Typical kWh per Vehicle Mile]]*(Scenario[[#This Row],[eGRID Subregion Electricity Emissions Rate 
kg CO2 per kWh]]))*(1-R$3))</f>
        <v>144024.5012921475</v>
      </c>
      <c r="S8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151500.86735982826</v>
      </c>
      <c r="T858" s="1">
        <f>Scenario[[#This Row],[Transportation Efficiency Emissions Savings 
kg CO2e]]*(1+S$3)</f>
        <v>39134.513430849212</v>
      </c>
      <c r="U858" s="1">
        <f>Scenario[[#This Row],[Land Use Efficiency Emissions Savings 
kg CO2e]]*(1+S$3)</f>
        <v>194998.05305878486</v>
      </c>
    </row>
    <row r="859" spans="1:21" x14ac:dyDescent="0.25">
      <c r="A859" t="s">
        <v>809</v>
      </c>
      <c r="B859" t="s">
        <v>336</v>
      </c>
      <c r="C859" t="s">
        <v>100</v>
      </c>
      <c r="D859" t="s">
        <v>38</v>
      </c>
      <c r="E859" s="1">
        <v>1713129.6092835001</v>
      </c>
      <c r="F859" s="1">
        <v>274808.66474346688</v>
      </c>
      <c r="G859" s="1">
        <v>1369306.7804036713</v>
      </c>
      <c r="H859" s="1">
        <v>1642156.85</v>
      </c>
      <c r="I859" s="1">
        <v>32.799999999999997</v>
      </c>
      <c r="J859" s="2">
        <v>8.1427463925327001E-2</v>
      </c>
      <c r="K859" s="1">
        <v>594089</v>
      </c>
      <c r="L859" s="1">
        <v>594089</v>
      </c>
      <c r="M859" s="1">
        <v>1713129.6092835001</v>
      </c>
      <c r="N859" s="1">
        <v>0</v>
      </c>
      <c r="O859" s="7">
        <v>0.33910066629593</v>
      </c>
      <c r="P859" s="4">
        <v>2.3391780324537761</v>
      </c>
      <c r="Q859" s="1">
        <f>Scenario[[#This Row],[Electricity GHG 
kg CO2e]]+(Scenario[[#This Row],[Non-Electric GHG 
kg CO2e]]*(1-Q$3))+((Scenario[[#This Row],[Non-Electric Vehicle Miles]]*Q$3)*Scenario[[#This Row],[Typical kWh per Vehicle Mile]]*(Scenario[[#This Row],[eGRID Subregion Electricity Emissions Rate 
kg CO2 per kWh]]))</f>
        <v>1402657.5552014757</v>
      </c>
      <c r="R859" s="1">
        <f>((Scenario[[#This Row],[Electricity GHG 
kg CO2e]])*(1-R$3))+(Scenario[[#This Row],[Non-Electric GHG 
kg CO2e]]*(1-Q$3))+(((Scenario[[#This Row],[Non-Electric Vehicle Miles]]*Q$3)*Scenario[[#This Row],[Typical kWh per Vehicle Mile]]*(Scenario[[#This Row],[eGRID Subregion Electricity Emissions Rate 
kg CO2 per kWh]]))*(1-R$3))</f>
        <v>1373204.968141763</v>
      </c>
      <c r="S8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1431067.1294511331</v>
      </c>
      <c r="T859" s="1">
        <f>Scenario[[#This Row],[Transportation Efficiency Emissions Savings 
kg CO2e]]*(1+S$3)</f>
        <v>343510.83092933358</v>
      </c>
      <c r="U859" s="1">
        <f>Scenario[[#This Row],[Land Use Efficiency Emissions Savings 
kg CO2e]]*(1+S$3)</f>
        <v>1711633.4755045893</v>
      </c>
    </row>
    <row r="860" spans="1:21" x14ac:dyDescent="0.25">
      <c r="A860" t="s">
        <v>351</v>
      </c>
      <c r="B860" t="s">
        <v>352</v>
      </c>
      <c r="C860" t="s">
        <v>100</v>
      </c>
      <c r="D860" t="s">
        <v>1730</v>
      </c>
      <c r="E860" s="1">
        <v>2975402.0116033335</v>
      </c>
      <c r="F860" s="1">
        <v>323462.91625958437</v>
      </c>
      <c r="G860" s="1">
        <v>1756343.1702353477</v>
      </c>
      <c r="H860" s="1">
        <v>1932897</v>
      </c>
      <c r="I860" s="1">
        <v>10.758620689655173</v>
      </c>
      <c r="J860" s="2">
        <v>0.10356773603294786</v>
      </c>
      <c r="K860" s="1">
        <v>1981660</v>
      </c>
      <c r="L860" s="1">
        <v>1981660</v>
      </c>
      <c r="M860" s="1">
        <v>2975402.0116033335</v>
      </c>
      <c r="N860" s="1">
        <v>0</v>
      </c>
      <c r="O860" s="7">
        <v>0.33910066629593</v>
      </c>
      <c r="P860" s="4">
        <v>1.0539153772593934</v>
      </c>
      <c r="Q860" s="1">
        <f>Scenario[[#This Row],[Electricity GHG 
kg CO2e]]+(Scenario[[#This Row],[Non-Electric GHG 
kg CO2e]]*(1-Q$3))+((Scenario[[#This Row],[Non-Electric Vehicle Miles]]*Q$3)*Scenario[[#This Row],[Typical kWh per Vehicle Mile]]*(Scenario[[#This Row],[eGRID Subregion Electricity Emissions Rate 
kg CO2 per kWh]]))</f>
        <v>2408604.6091071116</v>
      </c>
      <c r="R860" s="1">
        <f>((Scenario[[#This Row],[Electricity GHG 
kg CO2e]])*(1-R$3))+(Scenario[[#This Row],[Non-Electric GHG 
kg CO2e]]*(1-Q$3))+(((Scenario[[#This Row],[Non-Electric Vehicle Miles]]*Q$3)*Scenario[[#This Row],[Typical kWh per Vehicle Mile]]*(Scenario[[#This Row],[eGRID Subregion Electricity Emissions Rate 
kg CO2 per kWh]]))*(1-R$3))</f>
        <v>2364341.3340059589</v>
      </c>
      <c r="S8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2471518.717821321</v>
      </c>
      <c r="T860" s="1">
        <f>Scenario[[#This Row],[Transportation Efficiency Emissions Savings 
kg CO2e]]*(1+S$3)</f>
        <v>404328.64532448049</v>
      </c>
      <c r="U860" s="1">
        <f>Scenario[[#This Row],[Land Use Efficiency Emissions Savings 
kg CO2e]]*(1+S$3)</f>
        <v>2195428.9627941847</v>
      </c>
    </row>
    <row r="861" spans="1:21" x14ac:dyDescent="0.25">
      <c r="A861" t="s">
        <v>351</v>
      </c>
      <c r="B861" t="s">
        <v>352</v>
      </c>
      <c r="C861" t="s">
        <v>100</v>
      </c>
      <c r="D861" t="s">
        <v>38</v>
      </c>
      <c r="E861" s="1">
        <v>9248711.0380685013</v>
      </c>
      <c r="F861" s="1">
        <v>3539817.2073505255</v>
      </c>
      <c r="G861" s="1">
        <v>19220545.736446351</v>
      </c>
      <c r="H861" s="1">
        <v>21152663</v>
      </c>
      <c r="I861" s="1">
        <v>38.442622950819676</v>
      </c>
      <c r="J861" s="2">
        <v>0.20369054005594014</v>
      </c>
      <c r="K861" s="1">
        <v>3122471</v>
      </c>
      <c r="L861" s="1">
        <v>3122471</v>
      </c>
      <c r="M861" s="1">
        <v>9248711.0380685013</v>
      </c>
      <c r="N861" s="1">
        <v>0</v>
      </c>
      <c r="O861" s="7">
        <v>0.33910066629593</v>
      </c>
      <c r="P861" s="4">
        <v>2.3391780324537761</v>
      </c>
      <c r="Q861" s="1">
        <f>Scenario[[#This Row],[Electricity GHG 
kg CO2e]]+(Scenario[[#This Row],[Non-Electric GHG 
kg CO2e]]*(1-Q$3))+((Scenario[[#This Row],[Non-Electric Vehicle Miles]]*Q$3)*Scenario[[#This Row],[Typical kWh per Vehicle Mile]]*(Scenario[[#This Row],[eGRID Subregion Electricity Emissions Rate 
kg CO2 per kWh]]))</f>
        <v>7555732.4151718356</v>
      </c>
      <c r="R861" s="1">
        <f>((Scenario[[#This Row],[Electricity GHG 
kg CO2e]])*(1-R$3))+(Scenario[[#This Row],[Non-Electric GHG 
kg CO2e]]*(1-Q$3))+(((Scenario[[#This Row],[Non-Electric Vehicle Miles]]*Q$3)*Scenario[[#This Row],[Typical kWh per Vehicle Mile]]*(Scenario[[#This Row],[eGRID Subregion Electricity Emissions Rate 
kg CO2 per kWh]]))*(1-R$3))</f>
        <v>7400932.631016721</v>
      </c>
      <c r="S8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8053026.4445671905</v>
      </c>
      <c r="T861" s="1">
        <f>Scenario[[#This Row],[Transportation Efficiency Emissions Savings 
kg CO2e]]*(1+S$3)</f>
        <v>4424771.5091881566</v>
      </c>
      <c r="U861" s="1">
        <f>Scenario[[#This Row],[Land Use Efficiency Emissions Savings 
kg CO2e]]*(1+S$3)</f>
        <v>24025682.170557939</v>
      </c>
    </row>
    <row r="862" spans="1:21" x14ac:dyDescent="0.25">
      <c r="A862" t="s">
        <v>607</v>
      </c>
      <c r="B862" t="s">
        <v>608</v>
      </c>
      <c r="C862" t="s">
        <v>100</v>
      </c>
      <c r="D862" t="s">
        <v>1730</v>
      </c>
      <c r="E862" s="1">
        <v>864493.3066746</v>
      </c>
      <c r="F862" s="1">
        <v>93163.120770510242</v>
      </c>
      <c r="G862" s="1">
        <v>475827.16510130616</v>
      </c>
      <c r="H862" s="1">
        <v>556709</v>
      </c>
      <c r="I862" s="1">
        <v>15</v>
      </c>
      <c r="J862" s="2">
        <v>7.4061376691863356E-2</v>
      </c>
      <c r="K862" s="1">
        <v>783089</v>
      </c>
      <c r="L862" s="1">
        <v>783089</v>
      </c>
      <c r="M862" s="1">
        <v>864493.3066746</v>
      </c>
      <c r="N862" s="1">
        <v>0</v>
      </c>
      <c r="O862" s="7">
        <v>0.33910066629593</v>
      </c>
      <c r="P862" s="4">
        <v>1.0539153772593934</v>
      </c>
      <c r="Q862" s="1">
        <f>Scenario[[#This Row],[Electricity GHG 
kg CO2e]]+(Scenario[[#This Row],[Non-Electric GHG 
kg CO2e]]*(1-Q$3))+((Scenario[[#This Row],[Non-Electric Vehicle Miles]]*Q$3)*Scenario[[#This Row],[Typical kWh per Vehicle Mile]]*(Scenario[[#This Row],[eGRID Subregion Electricity Emissions Rate 
kg CO2 per kWh]]))</f>
        <v>718335.73363813048</v>
      </c>
      <c r="R862" s="1">
        <f>((Scenario[[#This Row],[Electricity GHG 
kg CO2e]])*(1-R$3))+(Scenario[[#This Row],[Non-Electric GHG 
kg CO2e]]*(1-Q$3))+(((Scenario[[#This Row],[Non-Electric Vehicle Miles]]*Q$3)*Scenario[[#This Row],[Typical kWh per Vehicle Mile]]*(Scenario[[#This Row],[eGRID Subregion Electricity Emissions Rate 
kg CO2 per kWh]]))*(1-R$3))</f>
        <v>700844.29523008538</v>
      </c>
      <c r="S8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717452.29792851198</v>
      </c>
      <c r="T862" s="1">
        <f>Scenario[[#This Row],[Transportation Efficiency Emissions Savings 
kg CO2e]]*(1+S$3)</f>
        <v>116453.9009631378</v>
      </c>
      <c r="U862" s="1">
        <f>Scenario[[#This Row],[Land Use Efficiency Emissions Savings 
kg CO2e]]*(1+S$3)</f>
        <v>594783.95637663268</v>
      </c>
    </row>
    <row r="863" spans="1:21" x14ac:dyDescent="0.25">
      <c r="A863" t="s">
        <v>607</v>
      </c>
      <c r="B863" t="s">
        <v>608</v>
      </c>
      <c r="C863" t="s">
        <v>100</v>
      </c>
      <c r="D863" t="s">
        <v>38</v>
      </c>
      <c r="E863" s="1">
        <v>3661484.6457688999</v>
      </c>
      <c r="F863" s="1">
        <v>944645.71959968773</v>
      </c>
      <c r="G863" s="1">
        <v>4824742.7851781799</v>
      </c>
      <c r="H863" s="1">
        <v>5644860</v>
      </c>
      <c r="I863" s="1">
        <v>32.739130434782609</v>
      </c>
      <c r="J863" s="2">
        <v>0.13363894451800884</v>
      </c>
      <c r="K863" s="1">
        <v>1137980</v>
      </c>
      <c r="L863" s="1">
        <v>1137980</v>
      </c>
      <c r="M863" s="1">
        <v>3661484.6457688999</v>
      </c>
      <c r="N863" s="1">
        <v>0</v>
      </c>
      <c r="O863" s="7">
        <v>0.33910066629593</v>
      </c>
      <c r="P863" s="4">
        <v>2.3391780324537761</v>
      </c>
      <c r="Q863" s="1">
        <f>Scenario[[#This Row],[Electricity GHG 
kg CO2e]]+(Scenario[[#This Row],[Non-Electric GHG 
kg CO2e]]*(1-Q$3))+((Scenario[[#This Row],[Non-Electric Vehicle Miles]]*Q$3)*Scenario[[#This Row],[Typical kWh per Vehicle Mile]]*(Scenario[[#This Row],[eGRID Subregion Electricity Emissions Rate 
kg CO2 per kWh]]))</f>
        <v>2971779.7062039482</v>
      </c>
      <c r="R863" s="1">
        <f>((Scenario[[#This Row],[Electricity GHG 
kg CO2e]])*(1-R$3))+(Scenario[[#This Row],[Non-Electric GHG 
kg CO2e]]*(1-Q$3))+(((Scenario[[#This Row],[Non-Electric Vehicle Miles]]*Q$3)*Scenario[[#This Row],[Typical kWh per Vehicle Mile]]*(Scenario[[#This Row],[eGRID Subregion Electricity Emissions Rate 
kg CO2 per kWh]]))*(1-R$3))</f>
        <v>2915363.1507346299</v>
      </c>
      <c r="S8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3136221.6263013552</v>
      </c>
      <c r="T863" s="1">
        <f>Scenario[[#This Row],[Transportation Efficiency Emissions Savings 
kg CO2e]]*(1+S$3)</f>
        <v>1180807.1494996096</v>
      </c>
      <c r="U863" s="1">
        <f>Scenario[[#This Row],[Land Use Efficiency Emissions Savings 
kg CO2e]]*(1+S$3)</f>
        <v>6030928.481472725</v>
      </c>
    </row>
    <row r="864" spans="1:21" x14ac:dyDescent="0.25">
      <c r="A864" t="s">
        <v>957</v>
      </c>
      <c r="B864" t="s">
        <v>958</v>
      </c>
      <c r="C864" t="s">
        <v>100</v>
      </c>
      <c r="D864" t="s">
        <v>1730</v>
      </c>
      <c r="E864" s="1">
        <v>77036.14102583332</v>
      </c>
      <c r="F864" s="1">
        <v>17462.598281814844</v>
      </c>
      <c r="G864" s="1">
        <v>87457.784310330884</v>
      </c>
      <c r="H864" s="1">
        <v>104350.15</v>
      </c>
      <c r="I864" s="1">
        <v>7</v>
      </c>
      <c r="J864" s="2">
        <v>0.31036547824767929</v>
      </c>
      <c r="K864" s="1">
        <v>57421</v>
      </c>
      <c r="L864" s="1">
        <v>57421</v>
      </c>
      <c r="M864" s="1">
        <v>77036.14102583332</v>
      </c>
      <c r="N864" s="1">
        <v>0</v>
      </c>
      <c r="O864" s="7">
        <v>0.33910066629593</v>
      </c>
      <c r="P864" s="4">
        <v>1.0539153772593934</v>
      </c>
      <c r="Q864" s="1">
        <f>Scenario[[#This Row],[Electricity GHG 
kg CO2e]]+(Scenario[[#This Row],[Non-Electric GHG 
kg CO2e]]*(1-Q$3))+((Scenario[[#This Row],[Non-Electric Vehicle Miles]]*Q$3)*Scenario[[#This Row],[Typical kWh per Vehicle Mile]]*(Scenario[[#This Row],[eGRID Subregion Electricity Emissions Rate 
kg CO2 per kWh]]))</f>
        <v>62907.433917661372</v>
      </c>
      <c r="R864" s="1">
        <f>((Scenario[[#This Row],[Electricity GHG 
kg CO2e]])*(1-R$3))+(Scenario[[#This Row],[Non-Electric GHG 
kg CO2e]]*(1-Q$3))+(((Scenario[[#This Row],[Non-Electric Vehicle Miles]]*Q$3)*Scenario[[#This Row],[Typical kWh per Vehicle Mile]]*(Scenario[[#This Row],[eGRID Subregion Electricity Emissions Rate 
kg CO2 per kWh]]))*(1-R$3))</f>
        <v>61624.851880589777</v>
      </c>
      <c r="S8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69624.118621562244</v>
      </c>
      <c r="T864" s="1">
        <f>Scenario[[#This Row],[Transportation Efficiency Emissions Savings 
kg CO2e]]*(1+S$3)</f>
        <v>21828.247852268556</v>
      </c>
      <c r="U864" s="1">
        <f>Scenario[[#This Row],[Land Use Efficiency Emissions Savings 
kg CO2e]]*(1+S$3)</f>
        <v>109322.2303879136</v>
      </c>
    </row>
    <row r="865" spans="1:21" x14ac:dyDescent="0.25">
      <c r="A865" t="s">
        <v>957</v>
      </c>
      <c r="B865" t="s">
        <v>958</v>
      </c>
      <c r="C865" t="s">
        <v>100</v>
      </c>
      <c r="D865" t="s">
        <v>38</v>
      </c>
      <c r="E865" s="1">
        <v>995800.10444870009</v>
      </c>
      <c r="F865" s="1">
        <v>127814.16748617867</v>
      </c>
      <c r="G865" s="1">
        <v>640130.62153823907</v>
      </c>
      <c r="H865" s="1">
        <v>763771.08</v>
      </c>
      <c r="I865" s="1">
        <v>32</v>
      </c>
      <c r="J865" s="2">
        <v>8.193337035028217E-2</v>
      </c>
      <c r="K865" s="1">
        <v>345331</v>
      </c>
      <c r="L865" s="1">
        <v>345331</v>
      </c>
      <c r="M865" s="1">
        <v>995800.10444870009</v>
      </c>
      <c r="N865" s="1">
        <v>0</v>
      </c>
      <c r="O865" s="7">
        <v>0.33910066629593</v>
      </c>
      <c r="P865" s="4">
        <v>2.3391780324537761</v>
      </c>
      <c r="Q865" s="1">
        <f>Scenario[[#This Row],[Electricity GHG 
kg CO2e]]+(Scenario[[#This Row],[Non-Electric GHG 
kg CO2e]]*(1-Q$3))+((Scenario[[#This Row],[Non-Electric Vehicle Miles]]*Q$3)*Scenario[[#This Row],[Typical kWh per Vehicle Mile]]*(Scenario[[#This Row],[eGRID Subregion Electricity Emissions Rate 
kg CO2 per kWh]]))</f>
        <v>815330.66856403404</v>
      </c>
      <c r="R865" s="1">
        <f>((Scenario[[#This Row],[Electricity GHG 
kg CO2e]])*(1-R$3))+(Scenario[[#This Row],[Non-Electric GHG 
kg CO2e]]*(1-Q$3))+(((Scenario[[#This Row],[Non-Electric Vehicle Miles]]*Q$3)*Scenario[[#This Row],[Typical kWh per Vehicle Mile]]*(Scenario[[#This Row],[eGRID Subregion Electricity Emissions Rate 
kg CO2 per kWh]]))*(1-R$3))</f>
        <v>798210.5210071567</v>
      </c>
      <c r="S8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825795.02108176798</v>
      </c>
      <c r="T865" s="1">
        <f>Scenario[[#This Row],[Transportation Efficiency Emissions Savings 
kg CO2e]]*(1+S$3)</f>
        <v>159767.70935772333</v>
      </c>
      <c r="U865" s="1">
        <f>Scenario[[#This Row],[Land Use Efficiency Emissions Savings 
kg CO2e]]*(1+S$3)</f>
        <v>800163.27692279883</v>
      </c>
    </row>
    <row r="866" spans="1:21" x14ac:dyDescent="0.25">
      <c r="A866" t="s">
        <v>466</v>
      </c>
      <c r="B866" t="s">
        <v>467</v>
      </c>
      <c r="C866" t="s">
        <v>100</v>
      </c>
      <c r="D866" t="s">
        <v>1730</v>
      </c>
      <c r="E866" s="1">
        <v>3758846.9855325995</v>
      </c>
      <c r="F866" s="1">
        <v>329813.70353487699</v>
      </c>
      <c r="G866" s="1">
        <v>1709963.1995126433</v>
      </c>
      <c r="H866" s="1">
        <v>1970847</v>
      </c>
      <c r="I866" s="1">
        <v>20.481012658227847</v>
      </c>
      <c r="J866" s="2">
        <v>4.8540038700889084E-2</v>
      </c>
      <c r="K866" s="1">
        <v>2201006</v>
      </c>
      <c r="L866" s="1">
        <v>2201006</v>
      </c>
      <c r="M866" s="1">
        <v>3758846.9855325995</v>
      </c>
      <c r="N866" s="1">
        <v>0</v>
      </c>
      <c r="O866" s="7">
        <v>0.33910066629593</v>
      </c>
      <c r="P866" s="4">
        <v>1.0539153772593934</v>
      </c>
      <c r="Q866" s="1">
        <f>Scenario[[#This Row],[Electricity GHG 
kg CO2e]]+(Scenario[[#This Row],[Non-Electric GHG 
kg CO2e]]*(1-Q$3))+((Scenario[[#This Row],[Non-Electric Vehicle Miles]]*Q$3)*Scenario[[#This Row],[Typical kWh per Vehicle Mile]]*(Scenario[[#This Row],[eGRID Subregion Electricity Emissions Rate 
kg CO2 per kWh]]))</f>
        <v>3015785.994732724</v>
      </c>
      <c r="R866" s="1">
        <f>((Scenario[[#This Row],[Electricity GHG 
kg CO2e]])*(1-R$3))+(Scenario[[#This Row],[Non-Electric GHG 
kg CO2e]]*(1-Q$3))+(((Scenario[[#This Row],[Non-Electric Vehicle Miles]]*Q$3)*Scenario[[#This Row],[Typical kWh per Vehicle Mile]]*(Scenario[[#This Row],[eGRID Subregion Electricity Emissions Rate 
kg CO2 per kWh]]))*(1-R$3))</f>
        <v>2966623.3058369053</v>
      </c>
      <c r="S8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3031473.7069661357</v>
      </c>
      <c r="T866" s="1">
        <f>Scenario[[#This Row],[Transportation Efficiency Emissions Savings 
kg CO2e]]*(1+S$3)</f>
        <v>412267.12941859622</v>
      </c>
      <c r="U866" s="1">
        <f>Scenario[[#This Row],[Land Use Efficiency Emissions Savings 
kg CO2e]]*(1+S$3)</f>
        <v>2137453.9993908042</v>
      </c>
    </row>
    <row r="867" spans="1:21" x14ac:dyDescent="0.25">
      <c r="A867" t="s">
        <v>466</v>
      </c>
      <c r="B867" t="s">
        <v>467</v>
      </c>
      <c r="C867" t="s">
        <v>100</v>
      </c>
      <c r="D867" t="s">
        <v>38</v>
      </c>
      <c r="E867" s="1">
        <v>6609045.3392553013</v>
      </c>
      <c r="F867" s="1">
        <v>1306580.6843613375</v>
      </c>
      <c r="G867" s="1">
        <v>6774142.0793198487</v>
      </c>
      <c r="H867" s="1">
        <v>7807652</v>
      </c>
      <c r="I867" s="1">
        <v>36.341463414634148</v>
      </c>
      <c r="J867" s="2">
        <v>0.10271414775768879</v>
      </c>
      <c r="K867" s="1">
        <v>1876687</v>
      </c>
      <c r="L867" s="1">
        <v>1876687</v>
      </c>
      <c r="M867" s="1">
        <v>6609045.3392553013</v>
      </c>
      <c r="N867" s="1">
        <v>0</v>
      </c>
      <c r="O867" s="7">
        <v>0.33910066629593</v>
      </c>
      <c r="P867" s="4">
        <v>2.3391780324537761</v>
      </c>
      <c r="Q867" s="1">
        <f>Scenario[[#This Row],[Electricity GHG 
kg CO2e]]+(Scenario[[#This Row],[Non-Electric GHG 
kg CO2e]]*(1-Q$3))+((Scenario[[#This Row],[Non-Electric Vehicle Miles]]*Q$3)*Scenario[[#This Row],[Typical kWh per Vehicle Mile]]*(Scenario[[#This Row],[eGRID Subregion Electricity Emissions Rate 
kg CO2 per kWh]]))</f>
        <v>5328938.932415776</v>
      </c>
      <c r="R867" s="1">
        <f>((Scenario[[#This Row],[Electricity GHG 
kg CO2e]])*(1-R$3))+(Scenario[[#This Row],[Non-Electric GHG 
kg CO2e]]*(1-Q$3))+(((Scenario[[#This Row],[Non-Electric Vehicle Miles]]*Q$3)*Scenario[[#This Row],[Typical kWh per Vehicle Mile]]*(Scenario[[#This Row],[eGRID Subregion Electricity Emissions Rate 
kg CO2 per kWh]]))*(1-R$3))</f>
        <v>5235900.2004222013</v>
      </c>
      <c r="S8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5535600.7607618393</v>
      </c>
      <c r="T867" s="1">
        <f>Scenario[[#This Row],[Transportation Efficiency Emissions Savings 
kg CO2e]]*(1+S$3)</f>
        <v>1633225.8554516719</v>
      </c>
      <c r="U867" s="1">
        <f>Scenario[[#This Row],[Land Use Efficiency Emissions Savings 
kg CO2e]]*(1+S$3)</f>
        <v>8467677.5991498102</v>
      </c>
    </row>
    <row r="868" spans="1:21" x14ac:dyDescent="0.25">
      <c r="A868" t="s">
        <v>966</v>
      </c>
      <c r="B868" t="s">
        <v>770</v>
      </c>
      <c r="C868" t="s">
        <v>100</v>
      </c>
      <c r="D868" t="s">
        <v>38</v>
      </c>
      <c r="E868" s="1">
        <v>935820.69451180007</v>
      </c>
      <c r="F868" s="1">
        <v>302322.56451568456</v>
      </c>
      <c r="G868" s="1">
        <v>1534659.5214482695</v>
      </c>
      <c r="H868" s="1">
        <v>1806569.93</v>
      </c>
      <c r="I868" s="1">
        <v>30.46153846153846</v>
      </c>
      <c r="J868" s="2">
        <v>0.16533020163893195</v>
      </c>
      <c r="K868" s="1">
        <v>324532</v>
      </c>
      <c r="L868" s="1">
        <v>324532</v>
      </c>
      <c r="M868" s="1">
        <v>935820.69451180007</v>
      </c>
      <c r="N868" s="1">
        <v>0</v>
      </c>
      <c r="O868" s="7">
        <v>0.33910066629593</v>
      </c>
      <c r="P868" s="4">
        <v>2.3391780324537761</v>
      </c>
      <c r="Q868" s="1">
        <f>Scenario[[#This Row],[Electricity GHG 
kg CO2e]]+(Scenario[[#This Row],[Non-Electric GHG 
kg CO2e]]*(1-Q$3))+((Scenario[[#This Row],[Non-Electric Vehicle Miles]]*Q$3)*Scenario[[#This Row],[Typical kWh per Vehicle Mile]]*(Scenario[[#This Row],[eGRID Subregion Electricity Emissions Rate 
kg CO2 per kWh]]))</f>
        <v>766221.58190273901</v>
      </c>
      <c r="R868" s="1">
        <f>((Scenario[[#This Row],[Electricity GHG 
kg CO2e]])*(1-R$3))+(Scenario[[#This Row],[Non-Electric GHG 
kg CO2e]]*(1-Q$3))+(((Scenario[[#This Row],[Non-Electric Vehicle Miles]]*Q$3)*Scenario[[#This Row],[Typical kWh per Vehicle Mile]]*(Scenario[[#This Row],[eGRID Subregion Electricity Emissions Rate 
kg CO2 per kWh]]))*(1-R$3))</f>
        <v>750132.5666480168</v>
      </c>
      <c r="S8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818674.04103881773</v>
      </c>
      <c r="T868" s="1">
        <f>Scenario[[#This Row],[Transportation Efficiency Emissions Savings 
kg CO2e]]*(1+S$3)</f>
        <v>377903.20564460568</v>
      </c>
      <c r="U868" s="1">
        <f>Scenario[[#This Row],[Land Use Efficiency Emissions Savings 
kg CO2e]]*(1+S$3)</f>
        <v>1918324.4018103369</v>
      </c>
    </row>
    <row r="869" spans="1:21" x14ac:dyDescent="0.25">
      <c r="A869" t="s">
        <v>893</v>
      </c>
      <c r="B869" t="s">
        <v>894</v>
      </c>
      <c r="C869" t="s">
        <v>100</v>
      </c>
      <c r="D869" t="s">
        <v>1730</v>
      </c>
      <c r="E869" s="1">
        <v>194384.39168999999</v>
      </c>
      <c r="F869" s="1">
        <v>63412.962370760382</v>
      </c>
      <c r="G869" s="1">
        <v>327033.80986828503</v>
      </c>
      <c r="H869" s="1">
        <v>378932.85</v>
      </c>
      <c r="I869" s="1">
        <v>9.545454545454545</v>
      </c>
      <c r="J869" s="2">
        <v>0.48301123208810465</v>
      </c>
      <c r="K869" s="1">
        <v>144876</v>
      </c>
      <c r="L869" s="1">
        <v>144876</v>
      </c>
      <c r="M869" s="1">
        <v>194384.39168999999</v>
      </c>
      <c r="N869" s="1">
        <v>0</v>
      </c>
      <c r="O869" s="7">
        <v>0.33910066629593</v>
      </c>
      <c r="P869" s="4">
        <v>1.0539153772593934</v>
      </c>
      <c r="Q869" s="1">
        <f>Scenario[[#This Row],[Electricity GHG 
kg CO2e]]+(Scenario[[#This Row],[Non-Electric GHG 
kg CO2e]]*(1-Q$3))+((Scenario[[#This Row],[Non-Electric Vehicle Miles]]*Q$3)*Scenario[[#This Row],[Typical kWh per Vehicle Mile]]*(Scenario[[#This Row],[eGRID Subregion Electricity Emissions Rate 
kg CO2 per kWh]]))</f>
        <v>158732.36337289069</v>
      </c>
      <c r="R869" s="1">
        <f>((Scenario[[#This Row],[Electricity GHG 
kg CO2e]])*(1-R$3))+(Scenario[[#This Row],[Non-Electric GHG 
kg CO2e]]*(1-Q$3))+(((Scenario[[#This Row],[Non-Electric Vehicle Miles]]*Q$3)*Scenario[[#This Row],[Typical kWh per Vehicle Mile]]*(Scenario[[#This Row],[eGRID Subregion Electricity Emissions Rate 
kg CO2 per kWh]]))*(1-R$3))</f>
        <v>155496.34597154299</v>
      </c>
      <c r="S8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176800.25936675555</v>
      </c>
      <c r="T869" s="1">
        <f>Scenario[[#This Row],[Transportation Efficiency Emissions Savings 
kg CO2e]]*(1+S$3)</f>
        <v>79266.202963450472</v>
      </c>
      <c r="U869" s="1">
        <f>Scenario[[#This Row],[Land Use Efficiency Emissions Savings 
kg CO2e]]*(1+S$3)</f>
        <v>408792.26233535627</v>
      </c>
    </row>
    <row r="870" spans="1:21" x14ac:dyDescent="0.25">
      <c r="A870" t="s">
        <v>893</v>
      </c>
      <c r="B870" t="s">
        <v>894</v>
      </c>
      <c r="C870" t="s">
        <v>100</v>
      </c>
      <c r="D870" t="s">
        <v>38</v>
      </c>
      <c r="E870" s="1">
        <v>1333815.0834455001</v>
      </c>
      <c r="F870" s="1">
        <v>698227.24613010744</v>
      </c>
      <c r="G870" s="1">
        <v>3600902.8425560333</v>
      </c>
      <c r="H870" s="1">
        <v>4172352.63</v>
      </c>
      <c r="I870" s="1">
        <v>31.823529411764707</v>
      </c>
      <c r="J870" s="2">
        <v>0.29397108816305495</v>
      </c>
      <c r="K870" s="1">
        <v>462549</v>
      </c>
      <c r="L870" s="1">
        <v>462549</v>
      </c>
      <c r="M870" s="1">
        <v>1333815.0834455001</v>
      </c>
      <c r="N870" s="1">
        <v>0</v>
      </c>
      <c r="O870" s="7">
        <v>0.33910066629593</v>
      </c>
      <c r="P870" s="4">
        <v>2.3391780324537761</v>
      </c>
      <c r="Q870" s="1">
        <f>Scenario[[#This Row],[Electricity GHG 
kg CO2e]]+(Scenario[[#This Row],[Non-Electric GHG 
kg CO2e]]*(1-Q$3))+((Scenario[[#This Row],[Non-Electric Vehicle Miles]]*Q$3)*Scenario[[#This Row],[Typical kWh per Vehicle Mile]]*(Scenario[[#This Row],[eGRID Subregion Electricity Emissions Rate 
kg CO2 per kWh]]))</f>
        <v>1092086.7253884897</v>
      </c>
      <c r="R870" s="1">
        <f>((Scenario[[#This Row],[Electricity GHG 
kg CO2e]])*(1-R$3))+(Scenario[[#This Row],[Non-Electric GHG 
kg CO2e]]*(1-Q$3))+(((Scenario[[#This Row],[Non-Electric Vehicle Miles]]*Q$3)*Scenario[[#This Row],[Typical kWh per Vehicle Mile]]*(Scenario[[#This Row],[eGRID Subregion Electricity Emissions Rate 
kg CO2 per kWh]]))*(1-R$3))</f>
        <v>1069155.3721873986</v>
      </c>
      <c r="S8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1220680.8781356344</v>
      </c>
      <c r="T870" s="1">
        <f>Scenario[[#This Row],[Transportation Efficiency Emissions Savings 
kg CO2e]]*(1+S$3)</f>
        <v>872784.0576626343</v>
      </c>
      <c r="U870" s="1">
        <f>Scenario[[#This Row],[Land Use Efficiency Emissions Savings 
kg CO2e]]*(1+S$3)</f>
        <v>4501128.5531950416</v>
      </c>
    </row>
    <row r="871" spans="1:21" x14ac:dyDescent="0.25">
      <c r="A871" t="s">
        <v>1431</v>
      </c>
      <c r="B871" t="s">
        <v>197</v>
      </c>
      <c r="C871" t="s">
        <v>100</v>
      </c>
      <c r="D871" t="s">
        <v>1730</v>
      </c>
      <c r="E871" s="1">
        <v>1320541.5962263001</v>
      </c>
      <c r="F871" s="1">
        <v>104401.85380868134</v>
      </c>
      <c r="G871" s="1">
        <v>523424.4822277209</v>
      </c>
      <c r="H871" s="1">
        <v>623867.59000000008</v>
      </c>
      <c r="I871" s="1">
        <v>30.1875</v>
      </c>
      <c r="J871" s="2">
        <v>4.8720301757082786E-2</v>
      </c>
      <c r="K871" s="1">
        <v>457949</v>
      </c>
      <c r="L871" s="1">
        <v>457949</v>
      </c>
      <c r="M871" s="1">
        <v>1320541.5962263001</v>
      </c>
      <c r="N871" s="1">
        <v>0</v>
      </c>
      <c r="O871" s="7">
        <v>0.33910066629593</v>
      </c>
      <c r="P871" s="4">
        <v>1.0539153772593934</v>
      </c>
      <c r="Q871" s="1">
        <f>Scenario[[#This Row],[Electricity GHG 
kg CO2e]]+(Scenario[[#This Row],[Non-Electric GHG 
kg CO2e]]*(1-Q$3))+((Scenario[[#This Row],[Non-Electric Vehicle Miles]]*Q$3)*Scenario[[#This Row],[Typical kWh per Vehicle Mile]]*(Scenario[[#This Row],[eGRID Subregion Electricity Emissions Rate 
kg CO2 per kWh]]))</f>
        <v>1031322.0405925077</v>
      </c>
      <c r="R871" s="1">
        <f>((Scenario[[#This Row],[Electricity GHG 
kg CO2e]])*(1-R$3))+(Scenario[[#This Row],[Non-Electric GHG 
kg CO2e]]*(1-Q$3))+(((Scenario[[#This Row],[Non-Electric Vehicle Miles]]*Q$3)*Scenario[[#This Row],[Typical kWh per Vehicle Mile]]*(Scenario[[#This Row],[eGRID Subregion Electricity Emissions Rate 
kg CO2 per kWh]]))*(1-R$3))</f>
        <v>1021093.079736812</v>
      </c>
      <c r="S8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1044133.1340562797</v>
      </c>
      <c r="T871" s="1">
        <f>Scenario[[#This Row],[Transportation Efficiency Emissions Savings 
kg CO2e]]*(1+S$3)</f>
        <v>130502.31726085168</v>
      </c>
      <c r="U871" s="1">
        <f>Scenario[[#This Row],[Land Use Efficiency Emissions Savings 
kg CO2e]]*(1+S$3)</f>
        <v>654280.6027846511</v>
      </c>
    </row>
    <row r="872" spans="1:21" x14ac:dyDescent="0.25">
      <c r="A872" t="s">
        <v>314</v>
      </c>
      <c r="B872" t="s">
        <v>315</v>
      </c>
      <c r="C872" t="s">
        <v>100</v>
      </c>
      <c r="D872" t="s">
        <v>38</v>
      </c>
      <c r="E872" s="1">
        <v>4244050.4479479995</v>
      </c>
      <c r="F872" s="1">
        <v>3144974.6216939446</v>
      </c>
      <c r="G872" s="1">
        <v>16089361.768919772</v>
      </c>
      <c r="H872" s="1">
        <v>18793227</v>
      </c>
      <c r="I872" s="1">
        <v>39.855670103092784</v>
      </c>
      <c r="J872" s="2">
        <v>0.14693826096461698</v>
      </c>
      <c r="K872" s="1">
        <v>3707494</v>
      </c>
      <c r="L872" s="1">
        <v>3707494</v>
      </c>
      <c r="M872" s="1">
        <v>4244050.4479479995</v>
      </c>
      <c r="N872" s="1">
        <v>0</v>
      </c>
      <c r="O872" s="7">
        <v>0.33910066629593</v>
      </c>
      <c r="P872" s="4">
        <v>2.3391780324537761</v>
      </c>
      <c r="Q872" s="1">
        <f>Scenario[[#This Row],[Electricity GHG 
kg CO2e]]+(Scenario[[#This Row],[Non-Electric GHG 
kg CO2e]]*(1-Q$3))+((Scenario[[#This Row],[Non-Electric Vehicle Miles]]*Q$3)*Scenario[[#This Row],[Typical kWh per Vehicle Mile]]*(Scenario[[#This Row],[eGRID Subregion Electricity Emissions Rate 
kg CO2 per kWh]]))</f>
        <v>3918249.4948764988</v>
      </c>
      <c r="R872" s="1">
        <f>((Scenario[[#This Row],[Electricity GHG 
kg CO2e]])*(1-R$3))+(Scenario[[#This Row],[Non-Electric GHG 
kg CO2e]]*(1-Q$3))+(((Scenario[[#This Row],[Non-Electric Vehicle Miles]]*Q$3)*Scenario[[#This Row],[Typical kWh per Vehicle Mile]]*(Scenario[[#This Row],[eGRID Subregion Electricity Emissions Rate 
kg CO2 per kWh]]))*(1-R$3))</f>
        <v>3734446.580147624</v>
      </c>
      <c r="S8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3971926.5816504559</v>
      </c>
      <c r="T872" s="1">
        <f>Scenario[[#This Row],[Transportation Efficiency Emissions Savings 
kg CO2e]]*(1+S$3)</f>
        <v>3931218.2771174307</v>
      </c>
      <c r="U872" s="1">
        <f>Scenario[[#This Row],[Land Use Efficiency Emissions Savings 
kg CO2e]]*(1+S$3)</f>
        <v>20111702.211149715</v>
      </c>
    </row>
    <row r="873" spans="1:21" x14ac:dyDescent="0.25">
      <c r="A873" t="s">
        <v>2056</v>
      </c>
      <c r="B873" t="s">
        <v>315</v>
      </c>
      <c r="C873" t="s">
        <v>100</v>
      </c>
      <c r="D873" t="s">
        <v>1730</v>
      </c>
      <c r="E873" s="1">
        <v>240.80575333333337</v>
      </c>
      <c r="F873" s="1">
        <v>0</v>
      </c>
      <c r="G873" s="1">
        <v>0</v>
      </c>
      <c r="H873" s="1">
        <f>Scenario[[#This Row],[Average Seating Capacity]]*Scenario[[#This Row],[Total Transit Vehicle Miles]]*0.21</f>
        <v>1335650.3999999999</v>
      </c>
      <c r="I873" s="1">
        <v>30</v>
      </c>
      <c r="J873" s="2" t="s">
        <v>552</v>
      </c>
      <c r="K873" s="1">
        <v>212008</v>
      </c>
      <c r="L873" s="1">
        <v>212008</v>
      </c>
      <c r="M873" s="1">
        <v>240.80575333333337</v>
      </c>
      <c r="N873" s="1">
        <v>0</v>
      </c>
      <c r="O873" s="7">
        <v>0.33910066629593</v>
      </c>
      <c r="P873" s="4">
        <v>1.0539153772593934</v>
      </c>
      <c r="Q873" s="1">
        <f>Scenario[[#This Row],[Electricity GHG 
kg CO2e]]+(Scenario[[#This Row],[Non-Electric GHG 
kg CO2e]]*(1-Q$3))+((Scenario[[#This Row],[Non-Electric Vehicle Miles]]*Q$3)*Scenario[[#This Row],[Typical kWh per Vehicle Mile]]*(Scenario[[#This Row],[eGRID Subregion Electricity Emissions Rate 
kg CO2 per kWh]]))</f>
        <v>19122.639634167197</v>
      </c>
      <c r="R873" s="1">
        <f>((Scenario[[#This Row],[Electricity GHG 
kg CO2e]])*(1-R$3))+(Scenario[[#This Row],[Non-Electric GHG 
kg CO2e]]*(1-Q$3))+(((Scenario[[#This Row],[Non-Electric Vehicle Miles]]*Q$3)*Scenario[[#This Row],[Typical kWh per Vehicle Mile]]*(Scenario[[#This Row],[eGRID Subregion Electricity Emissions Rate 
kg CO2 per kWh]]))*(1-R$3))</f>
        <v>14387.130804375398</v>
      </c>
      <c r="S8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15897.779538834815</v>
      </c>
      <c r="T873" s="1">
        <f>Scenario[[#This Row],[Transportation Efficiency Emissions Savings 
kg CO2e]]*(1+S$3)</f>
        <v>0</v>
      </c>
      <c r="U873" s="1">
        <f>Scenario[[#This Row],[Land Use Efficiency Emissions Savings 
kg CO2e]]*(1+S$3)</f>
        <v>0</v>
      </c>
    </row>
    <row r="874" spans="1:21" x14ac:dyDescent="0.25">
      <c r="A874" t="s">
        <v>1010</v>
      </c>
      <c r="B874" t="s">
        <v>1011</v>
      </c>
      <c r="C874" t="s">
        <v>100</v>
      </c>
      <c r="D874" t="s">
        <v>38</v>
      </c>
      <c r="E874" s="1">
        <v>705075.11751889996</v>
      </c>
      <c r="F874" s="1">
        <v>174585.45324844614</v>
      </c>
      <c r="G874" s="1">
        <v>922627.18913390022</v>
      </c>
      <c r="H874" s="1">
        <v>1043259.31</v>
      </c>
      <c r="I874" s="1">
        <v>22</v>
      </c>
      <c r="J874" s="2">
        <v>0.14163688143961795</v>
      </c>
      <c r="K874" s="1">
        <v>244509</v>
      </c>
      <c r="L874" s="1">
        <v>244509</v>
      </c>
      <c r="M874" s="1">
        <v>705075.11751889996</v>
      </c>
      <c r="N874" s="1">
        <v>0</v>
      </c>
      <c r="O874" s="7">
        <v>0.33910066629593</v>
      </c>
      <c r="P874" s="4">
        <v>2.3391780324537761</v>
      </c>
      <c r="Q874" s="1">
        <f>Scenario[[#This Row],[Electricity GHG 
kg CO2e]]+(Scenario[[#This Row],[Non-Electric GHG 
kg CO2e]]*(1-Q$3))+((Scenario[[#This Row],[Non-Electric Vehicle Miles]]*Q$3)*Scenario[[#This Row],[Typical kWh per Vehicle Mile]]*(Scenario[[#This Row],[eGRID Subregion Electricity Emissions Rate 
kg CO2 per kWh]]))</f>
        <v>577293.50157349743</v>
      </c>
      <c r="R874" s="1">
        <f>((Scenario[[#This Row],[Electricity GHG 
kg CO2e]])*(1-R$3))+(Scenario[[#This Row],[Non-Electric GHG 
kg CO2e]]*(1-Q$3))+(((Scenario[[#This Row],[Non-Electric Vehicle Miles]]*Q$3)*Scenario[[#This Row],[Typical kWh per Vehicle Mile]]*(Scenario[[#This Row],[eGRID Subregion Electricity Emissions Rate 
kg CO2 per kWh]]))*(1-R$3))</f>
        <v>565171.71071491682</v>
      </c>
      <c r="S8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619977.33870555437</v>
      </c>
      <c r="T874" s="1">
        <f>Scenario[[#This Row],[Transportation Efficiency Emissions Savings 
kg CO2e]]*(1+S$3)</f>
        <v>218231.81656055767</v>
      </c>
      <c r="U874" s="1">
        <f>Scenario[[#This Row],[Land Use Efficiency Emissions Savings 
kg CO2e]]*(1+S$3)</f>
        <v>1153283.9864173753</v>
      </c>
    </row>
    <row r="875" spans="1:21" x14ac:dyDescent="0.25">
      <c r="A875" t="s">
        <v>1010</v>
      </c>
      <c r="B875" t="s">
        <v>1011</v>
      </c>
      <c r="C875" t="s">
        <v>100</v>
      </c>
      <c r="D875" t="s">
        <v>1730</v>
      </c>
      <c r="E875" s="1">
        <v>2480761.8164983331</v>
      </c>
      <c r="F875" s="1">
        <v>349129.24901398219</v>
      </c>
      <c r="G875" s="1">
        <v>1845034.2320548797</v>
      </c>
      <c r="H875" s="1">
        <v>2086269.69</v>
      </c>
      <c r="I875" s="1">
        <v>9.8235294117647065</v>
      </c>
      <c r="J875" s="2">
        <v>0.13390539434420515</v>
      </c>
      <c r="K875" s="1">
        <v>1848994</v>
      </c>
      <c r="L875" s="1">
        <v>1848994</v>
      </c>
      <c r="M875" s="1">
        <v>2480761.8164983331</v>
      </c>
      <c r="N875" s="1">
        <v>0</v>
      </c>
      <c r="O875" s="7">
        <v>0.33910066629593</v>
      </c>
      <c r="P875" s="4">
        <v>1.0539153772593934</v>
      </c>
      <c r="Q875" s="1">
        <f>Scenario[[#This Row],[Electricity GHG 
kg CO2e]]+(Scenario[[#This Row],[Non-Electric GHG 
kg CO2e]]*(1-Q$3))+((Scenario[[#This Row],[Non-Electric Vehicle Miles]]*Q$3)*Scenario[[#This Row],[Typical kWh per Vehicle Mile]]*(Scenario[[#This Row],[eGRID Subregion Electricity Emissions Rate 
kg CO2 per kWh]]))</f>
        <v>2025771.3060217639</v>
      </c>
      <c r="R875" s="1">
        <f>((Scenario[[#This Row],[Electricity GHG 
kg CO2e]])*(1-R$3))+(Scenario[[#This Row],[Non-Electric GHG 
kg CO2e]]*(1-Q$3))+(((Scenario[[#This Row],[Non-Electric Vehicle Miles]]*Q$3)*Scenario[[#This Row],[Typical kWh per Vehicle Mile]]*(Scenario[[#This Row],[eGRID Subregion Electricity Emissions Rate 
kg CO2 per kWh]]))*(1-R$3))</f>
        <v>1984471.3201097604</v>
      </c>
      <c r="S8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2098439.1366839116</v>
      </c>
      <c r="T875" s="1">
        <f>Scenario[[#This Row],[Transportation Efficiency Emissions Savings 
kg CO2e]]*(1+S$3)</f>
        <v>436411.56126747775</v>
      </c>
      <c r="U875" s="1">
        <f>Scenario[[#This Row],[Land Use Efficiency Emissions Savings 
kg CO2e]]*(1+S$3)</f>
        <v>2306292.7900685994</v>
      </c>
    </row>
    <row r="876" spans="1:21" x14ac:dyDescent="0.25">
      <c r="A876" t="s">
        <v>1081</v>
      </c>
      <c r="B876" t="s">
        <v>1082</v>
      </c>
      <c r="C876" t="s">
        <v>100</v>
      </c>
      <c r="D876" t="s">
        <v>38</v>
      </c>
      <c r="E876" s="1">
        <v>461478.67077890004</v>
      </c>
      <c r="F876" s="1">
        <v>100936.35553891497</v>
      </c>
      <c r="G876" s="1">
        <v>503976.97371011681</v>
      </c>
      <c r="H876" s="1">
        <v>603159.03</v>
      </c>
      <c r="I876" s="1">
        <v>30</v>
      </c>
      <c r="J876" s="2">
        <v>0.12685452801736377</v>
      </c>
      <c r="K876" s="1">
        <v>160037</v>
      </c>
      <c r="L876" s="1">
        <v>160037</v>
      </c>
      <c r="M876" s="1">
        <v>461478.67077890004</v>
      </c>
      <c r="N876" s="1">
        <v>0</v>
      </c>
      <c r="O876" s="7">
        <v>0.33910066629593</v>
      </c>
      <c r="P876" s="4">
        <v>2.3391780324537761</v>
      </c>
      <c r="Q876" s="1">
        <f>Scenario[[#This Row],[Electricity GHG 
kg CO2e]]+(Scenario[[#This Row],[Non-Electric GHG 
kg CO2e]]*(1-Q$3))+((Scenario[[#This Row],[Non-Electric Vehicle Miles]]*Q$3)*Scenario[[#This Row],[Typical kWh per Vehicle Mile]]*(Scenario[[#This Row],[eGRID Subregion Electricity Emissions Rate 
kg CO2 per kWh]]))</f>
        <v>377845.01351544203</v>
      </c>
      <c r="R876" s="1">
        <f>((Scenario[[#This Row],[Electricity GHG 
kg CO2e]])*(1-R$3))+(Scenario[[#This Row],[Non-Electric GHG 
kg CO2e]]*(1-Q$3))+(((Scenario[[#This Row],[Non-Electric Vehicle Miles]]*Q$3)*Scenario[[#This Row],[Typical kWh per Vehicle Mile]]*(Scenario[[#This Row],[eGRID Subregion Electricity Emissions Rate 
kg CO2 per kWh]]))*(1-R$3))</f>
        <v>369911.01090762531</v>
      </c>
      <c r="S8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393146.80081093544</v>
      </c>
      <c r="T876" s="1">
        <f>Scenario[[#This Row],[Transportation Efficiency Emissions Savings 
kg CO2e]]*(1+S$3)</f>
        <v>126170.44442364371</v>
      </c>
      <c r="U876" s="1">
        <f>Scenario[[#This Row],[Land Use Efficiency Emissions Savings 
kg CO2e]]*(1+S$3)</f>
        <v>629971.21713764605</v>
      </c>
    </row>
    <row r="877" spans="1:21" x14ac:dyDescent="0.25">
      <c r="A877" t="s">
        <v>447</v>
      </c>
      <c r="B877" t="s">
        <v>448</v>
      </c>
      <c r="C877" t="s">
        <v>100</v>
      </c>
      <c r="D877" t="s">
        <v>1730</v>
      </c>
      <c r="E877" s="1">
        <v>2361315.1908408329</v>
      </c>
      <c r="F877" s="1">
        <v>306302.23557626014</v>
      </c>
      <c r="G877" s="1">
        <v>1576726.316727954</v>
      </c>
      <c r="H877" s="1">
        <v>1830351</v>
      </c>
      <c r="I877" s="1">
        <v>17.7</v>
      </c>
      <c r="J877" s="2">
        <v>8.4530873788516939E-2</v>
      </c>
      <c r="K877" s="1">
        <v>1354755</v>
      </c>
      <c r="L877" s="1">
        <v>1354755</v>
      </c>
      <c r="M877" s="1">
        <v>2361315.1908408329</v>
      </c>
      <c r="N877" s="1">
        <v>0</v>
      </c>
      <c r="O877" s="7">
        <v>0.33910066629593</v>
      </c>
      <c r="P877" s="4">
        <v>1.0539153772593934</v>
      </c>
      <c r="Q877" s="1">
        <f>Scenario[[#This Row],[Electricity GHG 
kg CO2e]]+(Scenario[[#This Row],[Non-Electric GHG 
kg CO2e]]*(1-Q$3))+((Scenario[[#This Row],[Non-Electric Vehicle Miles]]*Q$3)*Scenario[[#This Row],[Typical kWh per Vehicle Mile]]*(Scenario[[#This Row],[eGRID Subregion Electricity Emissions Rate 
kg CO2 per kWh]]))</f>
        <v>1892028.1323990407</v>
      </c>
      <c r="R877" s="1">
        <f>((Scenario[[#This Row],[Electricity GHG 
kg CO2e]])*(1-R$3))+(Scenario[[#This Row],[Non-Electric GHG 
kg CO2e]]*(1-Q$3))+(((Scenario[[#This Row],[Non-Electric Vehicle Miles]]*Q$3)*Scenario[[#This Row],[Typical kWh per Vehicle Mile]]*(Scenario[[#This Row],[eGRID Subregion Electricity Emissions Rate 
kg CO2 per kWh]]))*(1-R$3))</f>
        <v>1861767.6975819366</v>
      </c>
      <c r="S8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1932822.8944622781</v>
      </c>
      <c r="T877" s="1">
        <f>Scenario[[#This Row],[Transportation Efficiency Emissions Savings 
kg CO2e]]*(1+S$3)</f>
        <v>382877.79447032517</v>
      </c>
      <c r="U877" s="1">
        <f>Scenario[[#This Row],[Land Use Efficiency Emissions Savings 
kg CO2e]]*(1+S$3)</f>
        <v>1970907.8959099425</v>
      </c>
    </row>
    <row r="878" spans="1:21" x14ac:dyDescent="0.25">
      <c r="A878" t="s">
        <v>447</v>
      </c>
      <c r="B878" t="s">
        <v>448</v>
      </c>
      <c r="C878" t="s">
        <v>100</v>
      </c>
      <c r="D878" t="s">
        <v>38</v>
      </c>
      <c r="E878" s="1">
        <v>5217317.7695741002</v>
      </c>
      <c r="F878" s="1">
        <v>1390177.293791153</v>
      </c>
      <c r="G878" s="1">
        <v>7156099.0076170499</v>
      </c>
      <c r="H878" s="1">
        <v>8307195</v>
      </c>
      <c r="I878" s="1">
        <v>33.05263157894737</v>
      </c>
      <c r="J878" s="2">
        <v>0.12858452068268816</v>
      </c>
      <c r="K878" s="1">
        <v>1995939</v>
      </c>
      <c r="L878" s="1">
        <v>1995939</v>
      </c>
      <c r="M878" s="1">
        <v>5217317.7695741002</v>
      </c>
      <c r="N878" s="1">
        <v>0</v>
      </c>
      <c r="O878" s="7">
        <v>0.33910066629593</v>
      </c>
      <c r="P878" s="4">
        <v>2.3391780324537761</v>
      </c>
      <c r="Q878" s="1">
        <f>Scenario[[#This Row],[Electricity GHG 
kg CO2e]]+(Scenario[[#This Row],[Non-Electric GHG 
kg CO2e]]*(1-Q$3))+((Scenario[[#This Row],[Non-Electric Vehicle Miles]]*Q$3)*Scenario[[#This Row],[Typical kWh per Vehicle Mile]]*(Scenario[[#This Row],[eGRID Subregion Electricity Emissions Rate 
kg CO2 per kWh]]))</f>
        <v>4308791.4284894764</v>
      </c>
      <c r="R878" s="1">
        <f>((Scenario[[#This Row],[Electricity GHG 
kg CO2e]])*(1-R$3))+(Scenario[[#This Row],[Non-Electric GHG 
kg CO2e]]*(1-Q$3))+(((Scenario[[#This Row],[Non-Electric Vehicle Miles]]*Q$3)*Scenario[[#This Row],[Typical kWh per Vehicle Mile]]*(Scenario[[#This Row],[eGRID Subregion Electricity Emissions Rate 
kg CO2 per kWh]]))*(1-R$3))</f>
        <v>4209840.6531622512</v>
      </c>
      <c r="S8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4474896.1163017238</v>
      </c>
      <c r="T878" s="1">
        <f>Scenario[[#This Row],[Transportation Efficiency Emissions Savings 
kg CO2e]]*(1+S$3)</f>
        <v>1737721.6172389411</v>
      </c>
      <c r="U878" s="1">
        <f>Scenario[[#This Row],[Land Use Efficiency Emissions Savings 
kg CO2e]]*(1+S$3)</f>
        <v>8945123.759521313</v>
      </c>
    </row>
    <row r="879" spans="1:21" x14ac:dyDescent="0.25">
      <c r="A879" t="s">
        <v>1455</v>
      </c>
      <c r="B879" t="s">
        <v>1456</v>
      </c>
      <c r="C879" t="s">
        <v>100</v>
      </c>
      <c r="D879" t="s">
        <v>1730</v>
      </c>
      <c r="E879" s="1">
        <v>694487.11732249986</v>
      </c>
      <c r="F879" s="1">
        <v>157321.1601819467</v>
      </c>
      <c r="G879" s="1">
        <v>802059.17854593275</v>
      </c>
      <c r="H879" s="1">
        <v>940094.16</v>
      </c>
      <c r="I879" s="1">
        <v>9.235294117647058</v>
      </c>
      <c r="J879" s="2">
        <v>0.17128987855702926</v>
      </c>
      <c r="K879" s="1">
        <v>517641</v>
      </c>
      <c r="L879" s="1">
        <v>517641</v>
      </c>
      <c r="M879" s="1">
        <v>694487.11732249986</v>
      </c>
      <c r="N879" s="1">
        <v>0</v>
      </c>
      <c r="O879" s="7">
        <v>0.33910066629593</v>
      </c>
      <c r="P879" s="4">
        <v>1.0539153772593934</v>
      </c>
      <c r="Q879" s="1">
        <f>Scenario[[#This Row],[Electricity GHG 
kg CO2e]]+(Scenario[[#This Row],[Non-Electric GHG 
kg CO2e]]*(1-Q$3))+((Scenario[[#This Row],[Non-Electric Vehicle Miles]]*Q$3)*Scenario[[#This Row],[Typical kWh per Vehicle Mile]]*(Scenario[[#This Row],[eGRID Subregion Electricity Emissions Rate 
kg CO2 per kWh]]))</f>
        <v>567114.41399206838</v>
      </c>
      <c r="R879" s="1">
        <f>((Scenario[[#This Row],[Electricity GHG 
kg CO2e]])*(1-R$3))+(Scenario[[#This Row],[Non-Electric GHG 
kg CO2e]]*(1-Q$3))+(((Scenario[[#This Row],[Non-Electric Vehicle Miles]]*Q$3)*Scenario[[#This Row],[Typical kWh per Vehicle Mile]]*(Scenario[[#This Row],[eGRID Subregion Electricity Emissions Rate 
kg CO2 per kWh]]))*(1-R$3))</f>
        <v>555552.14499201998</v>
      </c>
      <c r="S8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610176.5587838646</v>
      </c>
      <c r="T879" s="1">
        <f>Scenario[[#This Row],[Transportation Efficiency Emissions Savings 
kg CO2e]]*(1+S$3)</f>
        <v>196651.45022743338</v>
      </c>
      <c r="U879" s="1">
        <f>Scenario[[#This Row],[Land Use Efficiency Emissions Savings 
kg CO2e]]*(1+S$3)</f>
        <v>1002573.9731824159</v>
      </c>
    </row>
    <row r="880" spans="1:21" x14ac:dyDescent="0.25">
      <c r="A880" t="s">
        <v>1421</v>
      </c>
      <c r="B880" t="s">
        <v>431</v>
      </c>
      <c r="C880" t="s">
        <v>100</v>
      </c>
      <c r="D880" t="s">
        <v>1730</v>
      </c>
      <c r="E880" s="1">
        <v>209522.80801166664</v>
      </c>
      <c r="F880" s="1">
        <v>214290.00966350979</v>
      </c>
      <c r="G880" s="1">
        <v>1069233.7938385808</v>
      </c>
      <c r="H880" s="1">
        <v>1280519.33</v>
      </c>
      <c r="I880" s="1">
        <v>18</v>
      </c>
      <c r="J880" s="2">
        <v>8.7012952604919869E-2</v>
      </c>
      <c r="K880" s="1">
        <v>156170</v>
      </c>
      <c r="L880" s="1">
        <v>156170</v>
      </c>
      <c r="M880" s="1">
        <v>209522.80801166664</v>
      </c>
      <c r="N880" s="1">
        <v>0</v>
      </c>
      <c r="O880" s="7">
        <v>0.33910066629593</v>
      </c>
      <c r="P880" s="4">
        <v>1.0539153772593934</v>
      </c>
      <c r="Q880" s="1">
        <f>Scenario[[#This Row],[Electricity GHG 
kg CO2e]]+(Scenario[[#This Row],[Non-Electric GHG 
kg CO2e]]*(1-Q$3))+((Scenario[[#This Row],[Non-Electric Vehicle Miles]]*Q$3)*Scenario[[#This Row],[Typical kWh per Vehicle Mile]]*(Scenario[[#This Row],[eGRID Subregion Electricity Emissions Rate 
kg CO2 per kWh]]))</f>
        <v>171095.2476628118</v>
      </c>
      <c r="R880" s="1">
        <f>((Scenario[[#This Row],[Electricity GHG 
kg CO2e]])*(1-R$3))+(Scenario[[#This Row],[Non-Electric GHG 
kg CO2e]]*(1-Q$3))+(((Scenario[[#This Row],[Non-Electric Vehicle Miles]]*Q$3)*Scenario[[#This Row],[Typical kWh per Vehicle Mile]]*(Scenario[[#This Row],[eGRID Subregion Electricity Emissions Rate 
kg CO2 per kWh]]))*(1-R$3))</f>
        <v>167606.96224929637</v>
      </c>
      <c r="S8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205781.87758422416</v>
      </c>
      <c r="T880" s="1">
        <f>Scenario[[#This Row],[Transportation Efficiency Emissions Savings 
kg CO2e]]*(1+S$3)</f>
        <v>267862.5120793872</v>
      </c>
      <c r="U880" s="1">
        <f>Scenario[[#This Row],[Land Use Efficiency Emissions Savings 
kg CO2e]]*(1+S$3)</f>
        <v>1336542.2422982261</v>
      </c>
    </row>
    <row r="881" spans="1:21" x14ac:dyDescent="0.25">
      <c r="A881" t="s">
        <v>1465</v>
      </c>
      <c r="B881" t="s">
        <v>958</v>
      </c>
      <c r="C881" t="s">
        <v>100</v>
      </c>
      <c r="D881" t="s">
        <v>1730</v>
      </c>
      <c r="E881" s="1">
        <v>893986.91778461111</v>
      </c>
      <c r="F881" s="1">
        <v>294892.08148550813</v>
      </c>
      <c r="G881" s="1">
        <v>1487219.0738212264</v>
      </c>
      <c r="H881" s="1">
        <v>1762168.06</v>
      </c>
      <c r="I881" s="1">
        <v>12.444444444444445</v>
      </c>
      <c r="J881" s="2">
        <v>0.28914756350138199</v>
      </c>
      <c r="K881" s="1">
        <v>546230</v>
      </c>
      <c r="L881" s="1">
        <v>546230</v>
      </c>
      <c r="M881" s="1">
        <v>893986.91778461111</v>
      </c>
      <c r="N881" s="1">
        <v>0</v>
      </c>
      <c r="O881" s="7">
        <v>0.33910066629593</v>
      </c>
      <c r="P881" s="4">
        <v>1.0539153772593934</v>
      </c>
      <c r="Q881" s="1">
        <f>Scenario[[#This Row],[Electricity GHG 
kg CO2e]]+(Scenario[[#This Row],[Non-Electric GHG 
kg CO2e]]*(1-Q$3))+((Scenario[[#This Row],[Non-Electric Vehicle Miles]]*Q$3)*Scenario[[#This Row],[Typical kWh per Vehicle Mile]]*(Scenario[[#This Row],[eGRID Subregion Electricity Emissions Rate 
kg CO2 per kWh]]))</f>
        <v>719293.57289181813</v>
      </c>
      <c r="R881" s="1">
        <f>((Scenario[[#This Row],[Electricity GHG 
kg CO2e]])*(1-R$3))+(Scenario[[#This Row],[Non-Electric GHG 
kg CO2e]]*(1-Q$3))+(((Scenario[[#This Row],[Non-Electric Vehicle Miles]]*Q$3)*Scenario[[#This Row],[Typical kWh per Vehicle Mile]]*(Scenario[[#This Row],[eGRID Subregion Electricity Emissions Rate 
kg CO2 per kWh]]))*(1-R$3))</f>
        <v>707092.72675347817</v>
      </c>
      <c r="S8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798744.87262225128</v>
      </c>
      <c r="T881" s="1">
        <f>Scenario[[#This Row],[Transportation Efficiency Emissions Savings 
kg CO2e]]*(1+S$3)</f>
        <v>368615.10185688513</v>
      </c>
      <c r="U881" s="1">
        <f>Scenario[[#This Row],[Land Use Efficiency Emissions Savings 
kg CO2e]]*(1+S$3)</f>
        <v>1859023.8422765329</v>
      </c>
    </row>
    <row r="882" spans="1:21" x14ac:dyDescent="0.25">
      <c r="A882" t="s">
        <v>1179</v>
      </c>
      <c r="B882" t="s">
        <v>1180</v>
      </c>
      <c r="C882" t="s">
        <v>100</v>
      </c>
      <c r="D882" t="s">
        <v>38</v>
      </c>
      <c r="E882" s="1">
        <v>171051.9601272</v>
      </c>
      <c r="F882" s="1">
        <v>140898.87440660025</v>
      </c>
      <c r="G882" s="1">
        <v>732393.9883444088</v>
      </c>
      <c r="H882" s="1">
        <v>841960.54</v>
      </c>
      <c r="I882" s="1">
        <v>32</v>
      </c>
      <c r="J882" s="2">
        <v>8.7716503227118464E-2</v>
      </c>
      <c r="K882" s="1">
        <v>59318</v>
      </c>
      <c r="L882" s="1">
        <v>59318</v>
      </c>
      <c r="M882" s="1">
        <v>171051.9601272</v>
      </c>
      <c r="N882" s="1">
        <v>0</v>
      </c>
      <c r="O882" s="7">
        <v>0.33910066629593</v>
      </c>
      <c r="P882" s="4">
        <v>2.3391780324537761</v>
      </c>
      <c r="Q882" s="1">
        <f>Scenario[[#This Row],[Electricity GHG 
kg CO2e]]+(Scenario[[#This Row],[Non-Electric GHG 
kg CO2e]]*(1-Q$3))+((Scenario[[#This Row],[Non-Electric Vehicle Miles]]*Q$3)*Scenario[[#This Row],[Typical kWh per Vehicle Mile]]*(Scenario[[#This Row],[eGRID Subregion Electricity Emissions Rate 
kg CO2 per kWh]]))</f>
        <v>140051.9790668372</v>
      </c>
      <c r="R882" s="1">
        <f>((Scenario[[#This Row],[Electricity GHG 
kg CO2e]])*(1-R$3))+(Scenario[[#This Row],[Non-Electric GHG 
kg CO2e]]*(1-Q$3))+(((Scenario[[#This Row],[Non-Electric Vehicle Miles]]*Q$3)*Scenario[[#This Row],[Typical kWh per Vehicle Mile]]*(Scenario[[#This Row],[eGRID Subregion Electricity Emissions Rate 
kg CO2 per kWh]]))*(1-R$3))</f>
        <v>137111.22682397789</v>
      </c>
      <c r="S8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167519.95672488774</v>
      </c>
      <c r="T882" s="1">
        <f>Scenario[[#This Row],[Transportation Efficiency Emissions Savings 
kg CO2e]]*(1+S$3)</f>
        <v>176123.59300825032</v>
      </c>
      <c r="U882" s="1">
        <f>Scenario[[#This Row],[Land Use Efficiency Emissions Savings 
kg CO2e]]*(1+S$3)</f>
        <v>915492.48543051095</v>
      </c>
    </row>
    <row r="883" spans="1:21" x14ac:dyDescent="0.25">
      <c r="A883" t="s">
        <v>1179</v>
      </c>
      <c r="B883" t="s">
        <v>1180</v>
      </c>
      <c r="C883" t="s">
        <v>100</v>
      </c>
      <c r="D883" t="s">
        <v>1730</v>
      </c>
      <c r="E883" s="1">
        <v>1096093.3673024997</v>
      </c>
      <c r="F883" s="1">
        <v>199487.40056069687</v>
      </c>
      <c r="G883" s="1">
        <v>1036937.8288962634</v>
      </c>
      <c r="H883" s="1">
        <v>1192064.31</v>
      </c>
      <c r="I883" s="1">
        <v>15.321428571428571</v>
      </c>
      <c r="J883" s="2">
        <v>0.13800419879599984</v>
      </c>
      <c r="K883" s="1">
        <v>816969</v>
      </c>
      <c r="L883" s="1">
        <v>816969</v>
      </c>
      <c r="M883" s="1">
        <v>1096093.3673024997</v>
      </c>
      <c r="N883" s="1">
        <v>0</v>
      </c>
      <c r="O883" s="7">
        <v>0.33910066629593</v>
      </c>
      <c r="P883" s="4">
        <v>1.0539153772593934</v>
      </c>
      <c r="Q883" s="1">
        <f>Scenario[[#This Row],[Electricity GHG 
kg CO2e]]+(Scenario[[#This Row],[Non-Electric GHG 
kg CO2e]]*(1-Q$3))+((Scenario[[#This Row],[Non-Electric Vehicle Miles]]*Q$3)*Scenario[[#This Row],[Typical kWh per Vehicle Mile]]*(Scenario[[#This Row],[eGRID Subregion Electricity Emissions Rate 
kg CO2 per kWh]]))</f>
        <v>895062.8165633654</v>
      </c>
      <c r="R883" s="1">
        <f>((Scenario[[#This Row],[Electricity GHG 
kg CO2e]])*(1-R$3))+(Scenario[[#This Row],[Non-Electric GHG 
kg CO2e]]*(1-Q$3))+(((Scenario[[#This Row],[Non-Electric Vehicle Miles]]*Q$3)*Scenario[[#This Row],[Typical kWh per Vehicle Mile]]*(Scenario[[#This Row],[eGRID Subregion Electricity Emissions Rate 
kg CO2 per kWh]]))*(1-R$3))</f>
        <v>876814.61879174272</v>
      </c>
      <c r="S8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918566.17172881425</v>
      </c>
      <c r="T883" s="1">
        <f>Scenario[[#This Row],[Transportation Efficiency Emissions Savings 
kg CO2e]]*(1+S$3)</f>
        <v>249359.25070087108</v>
      </c>
      <c r="U883" s="1">
        <f>Scenario[[#This Row],[Land Use Efficiency Emissions Savings 
kg CO2e]]*(1+S$3)</f>
        <v>1296172.2861203293</v>
      </c>
    </row>
    <row r="884" spans="1:21" x14ac:dyDescent="0.25">
      <c r="A884" t="s">
        <v>1422</v>
      </c>
      <c r="B884" t="s">
        <v>467</v>
      </c>
      <c r="C884" t="s">
        <v>100</v>
      </c>
      <c r="D884" t="s">
        <v>1730</v>
      </c>
      <c r="E884" s="1">
        <v>623191.94216083328</v>
      </c>
      <c r="F884" s="1">
        <v>143701.17644480587</v>
      </c>
      <c r="G884" s="1">
        <v>716545.31558993389</v>
      </c>
      <c r="H884" s="1">
        <v>858706.08</v>
      </c>
      <c r="I884" s="1">
        <v>8.6666666666666661</v>
      </c>
      <c r="J884" s="2">
        <v>0.23900969911767161</v>
      </c>
      <c r="K884" s="1">
        <v>464491</v>
      </c>
      <c r="L884" s="1">
        <v>464491</v>
      </c>
      <c r="M884" s="1">
        <v>623191.94216083328</v>
      </c>
      <c r="N884" s="1">
        <v>0</v>
      </c>
      <c r="O884" s="7">
        <v>0.33910066629593</v>
      </c>
      <c r="P884" s="4">
        <v>1.0539153772593934</v>
      </c>
      <c r="Q884" s="1">
        <f>Scenario[[#This Row],[Electricity GHG 
kg CO2e]]+(Scenario[[#This Row],[Non-Electric GHG 
kg CO2e]]*(1-Q$3))+((Scenario[[#This Row],[Non-Electric Vehicle Miles]]*Q$3)*Scenario[[#This Row],[Typical kWh per Vehicle Mile]]*(Scenario[[#This Row],[eGRID Subregion Electricity Emissions Rate 
kg CO2 per kWh]]))</f>
        <v>508894.30060498073</v>
      </c>
      <c r="R884" s="1">
        <f>((Scenario[[#This Row],[Electricity GHG 
kg CO2e]])*(1-R$3))+(Scenario[[#This Row],[Non-Electric GHG 
kg CO2e]]*(1-Q$3))+(((Scenario[[#This Row],[Non-Electric Vehicle Miles]]*Q$3)*Scenario[[#This Row],[Typical kWh per Vehicle Mile]]*(Scenario[[#This Row],[eGRID Subregion Electricity Emissions Rate 
kg CO2 per kWh]]))*(1-R$3))</f>
        <v>498519.21460889181</v>
      </c>
      <c r="S8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551689.26202657132</v>
      </c>
      <c r="T884" s="1">
        <f>Scenario[[#This Row],[Transportation Efficiency Emissions Savings 
kg CO2e]]*(1+S$3)</f>
        <v>179626.47055600735</v>
      </c>
      <c r="U884" s="1">
        <f>Scenario[[#This Row],[Land Use Efficiency Emissions Savings 
kg CO2e]]*(1+S$3)</f>
        <v>895681.6444874173</v>
      </c>
    </row>
    <row r="885" spans="1:21" x14ac:dyDescent="0.25">
      <c r="A885" t="s">
        <v>1472</v>
      </c>
      <c r="B885" t="s">
        <v>1473</v>
      </c>
      <c r="C885" t="s">
        <v>100</v>
      </c>
      <c r="D885" t="s">
        <v>1730</v>
      </c>
      <c r="E885" s="1">
        <v>178629.19184228365</v>
      </c>
      <c r="F885" s="1">
        <v>56307.800301405259</v>
      </c>
      <c r="G885" s="1">
        <v>280549.87531523767</v>
      </c>
      <c r="H885" s="1">
        <v>336474.98</v>
      </c>
      <c r="I885" s="1">
        <v>14</v>
      </c>
      <c r="J885" s="2">
        <v>0.14714679301094782</v>
      </c>
      <c r="K885" s="1">
        <v>75700</v>
      </c>
      <c r="L885" s="1">
        <v>75700</v>
      </c>
      <c r="M885" s="1">
        <v>178629.19184228365</v>
      </c>
      <c r="N885" s="1">
        <v>0</v>
      </c>
      <c r="O885" s="7">
        <v>0.33910066629593</v>
      </c>
      <c r="P885" s="4">
        <v>1.0539153772593934</v>
      </c>
      <c r="Q885" s="1">
        <f>Scenario[[#This Row],[Electricity GHG 
kg CO2e]]+(Scenario[[#This Row],[Non-Electric GHG 
kg CO2e]]*(1-Q$3))+((Scenario[[#This Row],[Non-Electric Vehicle Miles]]*Q$3)*Scenario[[#This Row],[Typical kWh per Vehicle Mile]]*(Scenario[[#This Row],[eGRID Subregion Electricity Emissions Rate 
kg CO2 per kWh]]))</f>
        <v>140735.37485252967</v>
      </c>
      <c r="R885" s="1">
        <f>((Scenario[[#This Row],[Electricity GHG 
kg CO2e]])*(1-R$3))+(Scenario[[#This Row],[Non-Electric GHG 
kg CO2e]]*(1-Q$3))+(((Scenario[[#This Row],[Non-Electric Vehicle Miles]]*Q$3)*Scenario[[#This Row],[Typical kWh per Vehicle Mile]]*(Scenario[[#This Row],[eGRID Subregion Electricity Emissions Rate 
kg CO2 per kWh]]))*(1-R$3))</f>
        <v>139044.50460982544</v>
      </c>
      <c r="S8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161117.06401145825</v>
      </c>
      <c r="T885" s="1">
        <f>Scenario[[#This Row],[Transportation Efficiency Emissions Savings 
kg CO2e]]*(1+S$3)</f>
        <v>70384.750376756579</v>
      </c>
      <c r="U885" s="1">
        <f>Scenario[[#This Row],[Land Use Efficiency Emissions Savings 
kg CO2e]]*(1+S$3)</f>
        <v>350687.34414404712</v>
      </c>
    </row>
    <row r="886" spans="1:21" x14ac:dyDescent="0.25">
      <c r="A886" t="s">
        <v>1453</v>
      </c>
      <c r="B886" t="s">
        <v>1454</v>
      </c>
      <c r="C886" t="s">
        <v>100</v>
      </c>
      <c r="D886" t="s">
        <v>1730</v>
      </c>
      <c r="E886" s="1">
        <v>499647.05476666667</v>
      </c>
      <c r="F886" s="1">
        <v>170891.51741140673</v>
      </c>
      <c r="G886" s="1">
        <v>853809.66641514609</v>
      </c>
      <c r="H886" s="1">
        <v>1021185.69</v>
      </c>
      <c r="I886" s="1">
        <v>13.238095238095237</v>
      </c>
      <c r="J886" s="2">
        <v>0.16024547083426105</v>
      </c>
      <c r="K886" s="1">
        <v>372392</v>
      </c>
      <c r="L886" s="1">
        <v>372392</v>
      </c>
      <c r="M886" s="1">
        <v>499647.05476666667</v>
      </c>
      <c r="N886" s="1">
        <v>0</v>
      </c>
      <c r="O886" s="7">
        <v>0.33910066629593</v>
      </c>
      <c r="P886" s="4">
        <v>1.0539153772593934</v>
      </c>
      <c r="Q886" s="1">
        <f>Scenario[[#This Row],[Electricity GHG 
kg CO2e]]+(Scenario[[#This Row],[Non-Electric GHG 
kg CO2e]]*(1-Q$3))+((Scenario[[#This Row],[Non-Electric Vehicle Miles]]*Q$3)*Scenario[[#This Row],[Typical kWh per Vehicle Mile]]*(Scenario[[#This Row],[eGRID Subregion Electricity Emissions Rate 
kg CO2 per kWh]]))</f>
        <v>408006.97146713291</v>
      </c>
      <c r="R886" s="1">
        <f>((Scenario[[#This Row],[Electricity GHG 
kg CO2e]])*(1-R$3))+(Scenario[[#This Row],[Non-Electric GHG 
kg CO2e]]*(1-Q$3))+(((Scenario[[#This Row],[Non-Electric Vehicle Miles]]*Q$3)*Scenario[[#This Row],[Typical kWh per Vehicle Mile]]*(Scenario[[#This Row],[eGRID Subregion Electricity Emissions Rate 
kg CO2 per kWh]]))*(1-R$3))</f>
        <v>399689.0513690997</v>
      </c>
      <c r="S8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441086.26711858122</v>
      </c>
      <c r="T886" s="1">
        <f>Scenario[[#This Row],[Transportation Efficiency Emissions Savings 
kg CO2e]]*(1+S$3)</f>
        <v>213614.39676425842</v>
      </c>
      <c r="U886" s="1">
        <f>Scenario[[#This Row],[Land Use Efficiency Emissions Savings 
kg CO2e]]*(1+S$3)</f>
        <v>1067262.0830189325</v>
      </c>
    </row>
    <row r="887" spans="1:21" x14ac:dyDescent="0.25">
      <c r="A887" t="s">
        <v>1471</v>
      </c>
      <c r="B887" t="s">
        <v>99</v>
      </c>
      <c r="C887" t="s">
        <v>100</v>
      </c>
      <c r="D887" t="s">
        <v>1730</v>
      </c>
      <c r="E887" s="1">
        <v>812137.14112666668</v>
      </c>
      <c r="F887" s="1">
        <v>111384.10680762245</v>
      </c>
      <c r="G887" s="1">
        <v>554476.21380438027</v>
      </c>
      <c r="H887" s="1">
        <v>665591</v>
      </c>
      <c r="I887" s="1">
        <v>15.67741935483871</v>
      </c>
      <c r="J887" s="2">
        <v>9.5215161181628663E-2</v>
      </c>
      <c r="K887" s="1">
        <v>490016</v>
      </c>
      <c r="L887" s="1">
        <v>490016</v>
      </c>
      <c r="M887" s="1">
        <v>812137.14112666668</v>
      </c>
      <c r="N887" s="1">
        <v>0</v>
      </c>
      <c r="O887" s="7">
        <v>0.33910066629593</v>
      </c>
      <c r="P887" s="4">
        <v>1.0539153772593934</v>
      </c>
      <c r="Q887" s="1">
        <f>Scenario[[#This Row],[Electricity GHG 
kg CO2e]]+(Scenario[[#This Row],[Non-Electric GHG 
kg CO2e]]*(1-Q$3))+((Scenario[[#This Row],[Non-Electric Vehicle Miles]]*Q$3)*Scenario[[#This Row],[Typical kWh per Vehicle Mile]]*(Scenario[[#This Row],[eGRID Subregion Electricity Emissions Rate 
kg CO2 per kWh]]))</f>
        <v>652883.75269302947</v>
      </c>
      <c r="R887" s="1">
        <f>((Scenario[[#This Row],[Electricity GHG 
kg CO2e]])*(1-R$3))+(Scenario[[#This Row],[Non-Electric GHG 
kg CO2e]]*(1-Q$3))+(((Scenario[[#This Row],[Non-Electric Vehicle Miles]]*Q$3)*Scenario[[#This Row],[Typical kWh per Vehicle Mile]]*(Scenario[[#This Row],[eGRID Subregion Electricity Emissions Rate 
kg CO2 per kWh]]))*(1-R$3))</f>
        <v>641938.52848102211</v>
      </c>
      <c r="S8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669747.57197260729</v>
      </c>
      <c r="T887" s="1">
        <f>Scenario[[#This Row],[Transportation Efficiency Emissions Savings 
kg CO2e]]*(1+S$3)</f>
        <v>139230.13350952807</v>
      </c>
      <c r="U887" s="1">
        <f>Scenario[[#This Row],[Land Use Efficiency Emissions Savings 
kg CO2e]]*(1+S$3)</f>
        <v>693095.26725547528</v>
      </c>
    </row>
    <row r="888" spans="1:21" x14ac:dyDescent="0.25">
      <c r="A888" t="s">
        <v>1468</v>
      </c>
      <c r="B888" t="s">
        <v>1469</v>
      </c>
      <c r="C888" t="s">
        <v>100</v>
      </c>
      <c r="D888" t="s">
        <v>1730</v>
      </c>
      <c r="E888" s="1">
        <v>427294.02535479999</v>
      </c>
      <c r="F888" s="1">
        <v>93288.734155084152</v>
      </c>
      <c r="G888" s="1">
        <v>465288.14765311079</v>
      </c>
      <c r="H888" s="1">
        <v>557459.62</v>
      </c>
      <c r="I888" s="1">
        <v>10.631578947368421</v>
      </c>
      <c r="J888" s="2">
        <v>0.17595055365687035</v>
      </c>
      <c r="K888" s="1">
        <v>296620</v>
      </c>
      <c r="L888" s="1">
        <v>296620</v>
      </c>
      <c r="M888" s="1">
        <v>427294.02535479999</v>
      </c>
      <c r="N888" s="1">
        <v>0</v>
      </c>
      <c r="O888" s="7">
        <v>0.33910066629593</v>
      </c>
      <c r="P888" s="4">
        <v>1.0539153772593934</v>
      </c>
      <c r="Q888" s="1">
        <f>Scenario[[#This Row],[Electricity GHG 
kg CO2e]]+(Scenario[[#This Row],[Non-Electric GHG 
kg CO2e]]*(1-Q$3))+((Scenario[[#This Row],[Non-Electric Vehicle Miles]]*Q$3)*Scenario[[#This Row],[Typical kWh per Vehicle Mile]]*(Scenario[[#This Row],[eGRID Subregion Electricity Emissions Rate 
kg CO2 per kWh]]))</f>
        <v>346972.28553609626</v>
      </c>
      <c r="R888" s="1">
        <f>((Scenario[[#This Row],[Electricity GHG 
kg CO2e]])*(1-R$3))+(Scenario[[#This Row],[Non-Electric GHG 
kg CO2e]]*(1-Q$3))+(((Scenario[[#This Row],[Non-Electric Vehicle Miles]]*Q$3)*Scenario[[#This Row],[Typical kWh per Vehicle Mile]]*(Scenario[[#This Row],[eGRID Subregion Electricity Emissions Rate 
kg CO2 per kWh]]))*(1-R$3))</f>
        <v>340346.84390609717</v>
      </c>
      <c r="S8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370428.86056081753</v>
      </c>
      <c r="T888" s="1">
        <f>Scenario[[#This Row],[Transportation Efficiency Emissions Savings 
kg CO2e]]*(1+S$3)</f>
        <v>116610.91769385518</v>
      </c>
      <c r="U888" s="1">
        <f>Scenario[[#This Row],[Land Use Efficiency Emissions Savings 
kg CO2e]]*(1+S$3)</f>
        <v>581610.18456638849</v>
      </c>
    </row>
    <row r="889" spans="1:21" x14ac:dyDescent="0.25">
      <c r="A889" t="s">
        <v>738</v>
      </c>
      <c r="B889" t="s">
        <v>315</v>
      </c>
      <c r="C889" t="s">
        <v>100</v>
      </c>
      <c r="D889" t="s">
        <v>38</v>
      </c>
      <c r="E889" s="1">
        <v>722944.23427800008</v>
      </c>
      <c r="F889" s="1">
        <v>857881.24711002293</v>
      </c>
      <c r="G889" s="1">
        <v>4300327.3894061083</v>
      </c>
      <c r="H889" s="1">
        <v>5126387</v>
      </c>
      <c r="I889" s="1">
        <v>35</v>
      </c>
      <c r="J889" s="2">
        <v>0.21685563606536989</v>
      </c>
      <c r="K889" s="1">
        <v>782474</v>
      </c>
      <c r="L889" s="1">
        <v>782474</v>
      </c>
      <c r="M889" s="1">
        <v>722944.23427800008</v>
      </c>
      <c r="N889" s="1">
        <v>0</v>
      </c>
      <c r="O889" s="7">
        <v>0.33910066629593</v>
      </c>
      <c r="P889" s="4">
        <v>2.3391780324537761</v>
      </c>
      <c r="Q889" s="1">
        <f>Scenario[[#This Row],[Electricity GHG 
kg CO2e]]+(Scenario[[#This Row],[Non-Electric GHG 
kg CO2e]]*(1-Q$3))+((Scenario[[#This Row],[Non-Electric Vehicle Miles]]*Q$3)*Scenario[[#This Row],[Typical kWh per Vehicle Mile]]*(Scenario[[#This Row],[eGRID Subregion Electricity Emissions Rate 
kg CO2 per kWh]]))</f>
        <v>697376.0620485039</v>
      </c>
      <c r="R889" s="1">
        <f>((Scenario[[#This Row],[Electricity GHG 
kg CO2e]])*(1-R$3))+(Scenario[[#This Row],[Non-Electric GHG 
kg CO2e]]*(1-Q$3))+(((Scenario[[#This Row],[Non-Electric Vehicle Miles]]*Q$3)*Scenario[[#This Row],[Typical kWh per Vehicle Mile]]*(Scenario[[#This Row],[eGRID Subregion Electricity Emissions Rate 
kg CO2 per kWh]]))*(1-R$3))</f>
        <v>658584.09046350303</v>
      </c>
      <c r="S8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720222.96043159557</v>
      </c>
      <c r="T889" s="1">
        <f>Scenario[[#This Row],[Transportation Efficiency Emissions Savings 
kg CO2e]]*(1+S$3)</f>
        <v>1072351.5588875287</v>
      </c>
      <c r="U889" s="1">
        <f>Scenario[[#This Row],[Land Use Efficiency Emissions Savings 
kg CO2e]]*(1+S$3)</f>
        <v>5375409.2367576351</v>
      </c>
    </row>
    <row r="890" spans="1:21" x14ac:dyDescent="0.25">
      <c r="A890" t="s">
        <v>1470</v>
      </c>
      <c r="B890" t="s">
        <v>197</v>
      </c>
      <c r="C890" t="s">
        <v>100</v>
      </c>
      <c r="D890" t="s">
        <v>1730</v>
      </c>
      <c r="E890" s="1">
        <v>843501.87563416653</v>
      </c>
      <c r="F890" s="1">
        <v>251092.06886605069</v>
      </c>
      <c r="G890" s="1">
        <v>1272748.5153099545</v>
      </c>
      <c r="H890" s="1">
        <v>1500435.08</v>
      </c>
      <c r="I890" s="1">
        <v>9.1363636363636367</v>
      </c>
      <c r="J890" s="2">
        <v>0.22978381893145436</v>
      </c>
      <c r="K890" s="1">
        <v>628715</v>
      </c>
      <c r="L890" s="1">
        <v>628715</v>
      </c>
      <c r="M890" s="1">
        <v>843501.87563416653</v>
      </c>
      <c r="N890" s="1">
        <v>0</v>
      </c>
      <c r="O890" s="7">
        <v>0.33910066629593</v>
      </c>
      <c r="P890" s="4">
        <v>1.0539153772593934</v>
      </c>
      <c r="Q890" s="1">
        <f>Scenario[[#This Row],[Electricity GHG 
kg CO2e]]+(Scenario[[#This Row],[Non-Electric GHG 
kg CO2e]]*(1-Q$3))+((Scenario[[#This Row],[Non-Electric Vehicle Miles]]*Q$3)*Scenario[[#This Row],[Typical kWh per Vehicle Mile]]*(Scenario[[#This Row],[eGRID Subregion Electricity Emissions Rate 
kg CO2 per kWh]]))</f>
        <v>688799.48385332862</v>
      </c>
      <c r="R890" s="1">
        <f>((Scenario[[#This Row],[Electricity GHG 
kg CO2e]])*(1-R$3))+(Scenario[[#This Row],[Non-Electric GHG 
kg CO2e]]*(1-Q$3))+(((Scenario[[#This Row],[Non-Electric Vehicle Miles]]*Q$3)*Scenario[[#This Row],[Typical kWh per Vehicle Mile]]*(Scenario[[#This Row],[eGRID Subregion Electricity Emissions Rate 
kg CO2 per kWh]]))*(1-R$3))</f>
        <v>674756.21457140264</v>
      </c>
      <c r="S8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762882.79291767534</v>
      </c>
      <c r="T890" s="1">
        <f>Scenario[[#This Row],[Transportation Efficiency Emissions Savings 
kg CO2e]]*(1+S$3)</f>
        <v>313865.08608256339</v>
      </c>
      <c r="U890" s="1">
        <f>Scenario[[#This Row],[Land Use Efficiency Emissions Savings 
kg CO2e]]*(1+S$3)</f>
        <v>1590935.644137443</v>
      </c>
    </row>
    <row r="891" spans="1:21" x14ac:dyDescent="0.25">
      <c r="A891" t="s">
        <v>1379</v>
      </c>
      <c r="B891" t="s">
        <v>1475</v>
      </c>
      <c r="C891" t="s">
        <v>100</v>
      </c>
      <c r="D891" t="s">
        <v>1730</v>
      </c>
      <c r="E891" s="1">
        <v>818867.94310636667</v>
      </c>
      <c r="F891" s="1">
        <v>116668.92908154735</v>
      </c>
      <c r="G891" s="1">
        <v>581519.46794758854</v>
      </c>
      <c r="H891" s="1">
        <v>697171.18</v>
      </c>
      <c r="I891" s="1">
        <v>17.149999999999999</v>
      </c>
      <c r="J891" s="2">
        <v>0.10542151811688943</v>
      </c>
      <c r="K891" s="1">
        <v>390833</v>
      </c>
      <c r="L891" s="1">
        <v>390833</v>
      </c>
      <c r="M891" s="1">
        <v>818867.94310636667</v>
      </c>
      <c r="N891" s="1">
        <v>0</v>
      </c>
      <c r="O891" s="7">
        <v>0.33910066629593</v>
      </c>
      <c r="P891" s="4">
        <v>1.0539153772593934</v>
      </c>
      <c r="Q891" s="1">
        <f>Scenario[[#This Row],[Electricity GHG 
kg CO2e]]+(Scenario[[#This Row],[Non-Electric GHG 
kg CO2e]]*(1-Q$3))+((Scenario[[#This Row],[Non-Electric Vehicle Miles]]*Q$3)*Scenario[[#This Row],[Typical kWh per Vehicle Mile]]*(Scenario[[#This Row],[eGRID Subregion Electricity Emissions Rate 
kg CO2 per kWh]]))</f>
        <v>649070.2645724077</v>
      </c>
      <c r="R891" s="1">
        <f>((Scenario[[#This Row],[Electricity GHG 
kg CO2e]])*(1-R$3))+(Scenario[[#This Row],[Non-Electric GHG 
kg CO2e]]*(1-Q$3))+(((Scenario[[#This Row],[Non-Electric Vehicle Miles]]*Q$3)*Scenario[[#This Row],[Typical kWh per Vehicle Mile]]*(Scenario[[#This Row],[eGRID Subregion Electricity Emissions Rate 
kg CO2 per kWh]]))*(1-R$3))</f>
        <v>640340.43776174949</v>
      </c>
      <c r="S8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673642.03070580552</v>
      </c>
      <c r="T891" s="1">
        <f>Scenario[[#This Row],[Transportation Efficiency Emissions Savings 
kg CO2e]]*(1+S$3)</f>
        <v>145836.16135193419</v>
      </c>
      <c r="U891" s="1">
        <f>Scenario[[#This Row],[Land Use Efficiency Emissions Savings 
kg CO2e]]*(1+S$3)</f>
        <v>726899.33493448561</v>
      </c>
    </row>
    <row r="892" spans="1:21" x14ac:dyDescent="0.25">
      <c r="A892" t="s">
        <v>618</v>
      </c>
      <c r="B892" t="s">
        <v>467</v>
      </c>
      <c r="C892" t="s">
        <v>100</v>
      </c>
      <c r="D892" t="s">
        <v>38</v>
      </c>
      <c r="E892" s="1">
        <v>3018418.6427424001</v>
      </c>
      <c r="F892" s="1">
        <v>1031802.284173305</v>
      </c>
      <c r="G892" s="1">
        <v>5270590.4058724102</v>
      </c>
      <c r="H892" s="1">
        <v>6165676</v>
      </c>
      <c r="I892" s="1">
        <v>31.857142857142858</v>
      </c>
      <c r="J892" s="2">
        <v>0.1715625241360674</v>
      </c>
      <c r="K892" s="1">
        <v>1119576</v>
      </c>
      <c r="L892" s="1">
        <v>1119576</v>
      </c>
      <c r="M892" s="1">
        <v>3018418.6427424001</v>
      </c>
      <c r="N892" s="1">
        <v>0</v>
      </c>
      <c r="O892" s="7">
        <v>0.33910066629593</v>
      </c>
      <c r="P892" s="4">
        <v>2.3391780324537761</v>
      </c>
      <c r="Q892" s="1">
        <f>Scenario[[#This Row],[Electricity GHG 
kg CO2e]]+(Scenario[[#This Row],[Non-Electric GHG 
kg CO2e]]*(1-Q$3))+((Scenario[[#This Row],[Non-Electric Vehicle Miles]]*Q$3)*Scenario[[#This Row],[Typical kWh per Vehicle Mile]]*(Scenario[[#This Row],[eGRID Subregion Electricity Emissions Rate 
kg CO2 per kWh]]))</f>
        <v>2485830.6133020506</v>
      </c>
      <c r="R892" s="1">
        <f>((Scenario[[#This Row],[Electricity GHG 
kg CO2e]])*(1-R$3))+(Scenario[[#This Row],[Non-Electric GHG 
kg CO2e]]*(1-Q$3))+(((Scenario[[#This Row],[Non-Electric Vehicle Miles]]*Q$3)*Scenario[[#This Row],[Typical kWh per Vehicle Mile]]*(Scenario[[#This Row],[eGRID Subregion Electricity Emissions Rate 
kg CO2 per kWh]]))*(1-R$3))</f>
        <v>2430326.4554907382</v>
      </c>
      <c r="S8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2640392.0439246856</v>
      </c>
      <c r="T892" s="1">
        <f>Scenario[[#This Row],[Transportation Efficiency Emissions Savings 
kg CO2e]]*(1+S$3)</f>
        <v>1289752.8552166312</v>
      </c>
      <c r="U892" s="1">
        <f>Scenario[[#This Row],[Land Use Efficiency Emissions Savings 
kg CO2e]]*(1+S$3)</f>
        <v>6588238.0073405132</v>
      </c>
    </row>
    <row r="893" spans="1:21" x14ac:dyDescent="0.25">
      <c r="A893" t="s">
        <v>618</v>
      </c>
      <c r="B893" t="s">
        <v>467</v>
      </c>
      <c r="C893" t="s">
        <v>100</v>
      </c>
      <c r="D893" t="s">
        <v>1730</v>
      </c>
      <c r="E893" s="1">
        <v>816363.13176249992</v>
      </c>
      <c r="F893" s="1">
        <v>2293545.740986384</v>
      </c>
      <c r="G893" s="1">
        <v>11715752.487946581</v>
      </c>
      <c r="H893" s="1">
        <v>13705397</v>
      </c>
      <c r="I893" s="1">
        <v>13.058823529411764</v>
      </c>
      <c r="J893" s="2">
        <v>0.73564553650523978</v>
      </c>
      <c r="K893" s="1">
        <v>1022573</v>
      </c>
      <c r="L893" s="1">
        <v>1022573</v>
      </c>
      <c r="M893" s="1">
        <v>816363.13176249992</v>
      </c>
      <c r="N893" s="1">
        <v>0</v>
      </c>
      <c r="O893" s="7">
        <v>0.33910066629593</v>
      </c>
      <c r="P893" s="4">
        <v>1.0539153772593934</v>
      </c>
      <c r="Q893" s="1">
        <f>Scenario[[#This Row],[Electricity GHG 
kg CO2e]]+(Scenario[[#This Row],[Non-Electric GHG 
kg CO2e]]*(1-Q$3))+((Scenario[[#This Row],[Non-Electric Vehicle Miles]]*Q$3)*Scenario[[#This Row],[Typical kWh per Vehicle Mile]]*(Scenario[[#This Row],[eGRID Subregion Electricity Emissions Rate 
kg CO2 per kWh]]))</f>
        <v>703635.00439348898</v>
      </c>
      <c r="R893" s="1">
        <f>((Scenario[[#This Row],[Electricity GHG 
kg CO2e]])*(1-R$3))+(Scenario[[#This Row],[Non-Electric GHG 
kg CO2e]]*(1-Q$3))+(((Scenario[[#This Row],[Non-Electric Vehicle Miles]]*Q$3)*Scenario[[#This Row],[Typical kWh per Vehicle Mile]]*(Scenario[[#This Row],[eGRID Subregion Electricity Emissions Rate 
kg CO2 per kWh]]))*(1-R$3))</f>
        <v>680794.3405005855</v>
      </c>
      <c r="S8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1030159.1734034445</v>
      </c>
      <c r="T893" s="1">
        <f>Scenario[[#This Row],[Transportation Efficiency Emissions Savings 
kg CO2e]]*(1+S$3)</f>
        <v>2866932.1762329801</v>
      </c>
      <c r="U893" s="1">
        <f>Scenario[[#This Row],[Land Use Efficiency Emissions Savings 
kg CO2e]]*(1+S$3)</f>
        <v>14644690.609933227</v>
      </c>
    </row>
    <row r="894" spans="1:21" x14ac:dyDescent="0.25">
      <c r="A894" t="s">
        <v>1464</v>
      </c>
      <c r="B894" t="s">
        <v>770</v>
      </c>
      <c r="C894" t="s">
        <v>100</v>
      </c>
      <c r="D894" t="s">
        <v>1730</v>
      </c>
      <c r="E894" s="1">
        <v>542613.26009833324</v>
      </c>
      <c r="F894" s="1">
        <v>135414.03831293093</v>
      </c>
      <c r="G894" s="1">
        <v>679758.40496480232</v>
      </c>
      <c r="H894" s="1">
        <v>809185.15</v>
      </c>
      <c r="I894" s="1">
        <v>9.0500000000000007</v>
      </c>
      <c r="J894" s="2">
        <v>0.20948922304828127</v>
      </c>
      <c r="K894" s="1">
        <v>404434</v>
      </c>
      <c r="L894" s="1">
        <v>404434</v>
      </c>
      <c r="M894" s="1">
        <v>542613.26009833324</v>
      </c>
      <c r="N894" s="1">
        <v>0</v>
      </c>
      <c r="O894" s="7">
        <v>0.33910066629593</v>
      </c>
      <c r="P894" s="4">
        <v>1.0539153772593934</v>
      </c>
      <c r="Q894" s="1">
        <f>Scenario[[#This Row],[Electricity GHG 
kg CO2e]]+(Scenario[[#This Row],[Non-Electric GHG 
kg CO2e]]*(1-Q$3))+((Scenario[[#This Row],[Non-Electric Vehicle Miles]]*Q$3)*Scenario[[#This Row],[Typical kWh per Vehicle Mile]]*(Scenario[[#This Row],[eGRID Subregion Electricity Emissions Rate 
kg CO2 per kWh]]))</f>
        <v>443094.44524483813</v>
      </c>
      <c r="R894" s="1">
        <f>((Scenario[[#This Row],[Electricity GHG 
kg CO2e]])*(1-R$3))+(Scenario[[#This Row],[Non-Electric GHG 
kg CO2e]]*(1-Q$3))+(((Scenario[[#This Row],[Non-Electric Vehicle Miles]]*Q$3)*Scenario[[#This Row],[Typical kWh per Vehicle Mile]]*(Scenario[[#This Row],[eGRID Subregion Electricity Emissions Rate 
kg CO2 per kWh]]))*(1-R$3))</f>
        <v>434060.8202020661</v>
      </c>
      <c r="S8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482042.14745252405</v>
      </c>
      <c r="T894" s="1">
        <f>Scenario[[#This Row],[Transportation Efficiency Emissions Savings 
kg CO2e]]*(1+S$3)</f>
        <v>169267.54789116367</v>
      </c>
      <c r="U894" s="1">
        <f>Scenario[[#This Row],[Land Use Efficiency Emissions Savings 
kg CO2e]]*(1+S$3)</f>
        <v>849698.0062060029</v>
      </c>
    </row>
    <row r="895" spans="1:21" x14ac:dyDescent="0.25">
      <c r="A895" t="s">
        <v>349</v>
      </c>
      <c r="B895" t="s">
        <v>350</v>
      </c>
      <c r="C895" t="s">
        <v>100</v>
      </c>
      <c r="D895" t="s">
        <v>1730</v>
      </c>
      <c r="E895" s="1">
        <v>1760442.2196993998</v>
      </c>
      <c r="F895" s="1">
        <v>1071724.0525743396</v>
      </c>
      <c r="G895" s="1">
        <v>5463303.7171353903</v>
      </c>
      <c r="H895" s="1">
        <v>6404234</v>
      </c>
      <c r="I895" s="1">
        <v>10.746478873239436</v>
      </c>
      <c r="J895" s="2">
        <v>0.4470252806769095</v>
      </c>
      <c r="K895" s="1">
        <v>1115314</v>
      </c>
      <c r="L895" s="1">
        <v>1115314</v>
      </c>
      <c r="M895" s="1">
        <v>1760442.2196993998</v>
      </c>
      <c r="N895" s="1">
        <v>0</v>
      </c>
      <c r="O895" s="7">
        <v>0.33910066629593</v>
      </c>
      <c r="P895" s="4">
        <v>1.0539153772593934</v>
      </c>
      <c r="Q895" s="1">
        <f>Scenario[[#This Row],[Electricity GHG 
kg CO2e]]+(Scenario[[#This Row],[Non-Electric GHG 
kg CO2e]]*(1-Q$3))+((Scenario[[#This Row],[Non-Electric Vehicle Miles]]*Q$3)*Scenario[[#This Row],[Typical kWh per Vehicle Mile]]*(Scenario[[#This Row],[eGRID Subregion Electricity Emissions Rate 
kg CO2 per kWh]]))</f>
        <v>1419980.3439751538</v>
      </c>
      <c r="R895" s="1">
        <f>((Scenario[[#This Row],[Electricity GHG 
kg CO2e]])*(1-R$3))+(Scenario[[#This Row],[Non-Electric GHG 
kg CO2e]]*(1-Q$3))+(((Scenario[[#This Row],[Non-Electric Vehicle Miles]]*Q$3)*Scenario[[#This Row],[Typical kWh per Vehicle Mile]]*(Scenario[[#This Row],[eGRID Subregion Electricity Emissions Rate 
kg CO2 per kWh]]))*(1-R$3))</f>
        <v>1395068.1741750028</v>
      </c>
      <c r="S8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1767776.6631339914</v>
      </c>
      <c r="T895" s="1">
        <f>Scenario[[#This Row],[Transportation Efficiency Emissions Savings 
kg CO2e]]*(1+S$3)</f>
        <v>1339655.0657179244</v>
      </c>
      <c r="U895" s="1">
        <f>Scenario[[#This Row],[Land Use Efficiency Emissions Savings 
kg CO2e]]*(1+S$3)</f>
        <v>6829129.6464192383</v>
      </c>
    </row>
    <row r="896" spans="1:21" x14ac:dyDescent="0.25">
      <c r="A896" t="s">
        <v>349</v>
      </c>
      <c r="B896" t="s">
        <v>350</v>
      </c>
      <c r="C896" t="s">
        <v>100</v>
      </c>
      <c r="D896" t="s">
        <v>38</v>
      </c>
      <c r="E896" s="1">
        <v>9030459.6886024997</v>
      </c>
      <c r="F896" s="1">
        <v>3122595.0832512719</v>
      </c>
      <c r="G896" s="1">
        <v>15917983.070788676</v>
      </c>
      <c r="H896" s="1">
        <v>18659495</v>
      </c>
      <c r="I896" s="1">
        <v>34.391304347826086</v>
      </c>
      <c r="J896" s="2">
        <v>0.19309610417841508</v>
      </c>
      <c r="K896" s="1">
        <v>3130763</v>
      </c>
      <c r="L896" s="1">
        <v>3130763</v>
      </c>
      <c r="M896" s="1">
        <v>9030459.6886024997</v>
      </c>
      <c r="N896" s="1">
        <v>0</v>
      </c>
      <c r="O896" s="7">
        <v>0.33910066629593</v>
      </c>
      <c r="P896" s="4">
        <v>2.3391780324537761</v>
      </c>
      <c r="Q896" s="1">
        <f>Scenario[[#This Row],[Electricity GHG 
kg CO2e]]+(Scenario[[#This Row],[Non-Electric GHG 
kg CO2e]]*(1-Q$3))+((Scenario[[#This Row],[Non-Electric Vehicle Miles]]*Q$3)*Scenario[[#This Row],[Typical kWh per Vehicle Mile]]*(Scenario[[#This Row],[eGRID Subregion Electricity Emissions Rate 
kg CO2 per kWh]]))</f>
        <v>7393688.2415596601</v>
      </c>
      <c r="R896" s="1">
        <f>((Scenario[[#This Row],[Electricity GHG 
kg CO2e]])*(1-R$3))+(Scenario[[#This Row],[Non-Electric GHG 
kg CO2e]]*(1-Q$3))+(((Scenario[[#This Row],[Non-Electric Vehicle Miles]]*Q$3)*Scenario[[#This Row],[Typical kWh per Vehicle Mile]]*(Scenario[[#This Row],[eGRID Subregion Electricity Emissions Rate 
kg CO2 per kWh]]))*(1-R$3))</f>
        <v>7238477.3727827137</v>
      </c>
      <c r="S8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7865695.0231940486</v>
      </c>
      <c r="T896" s="1">
        <f>Scenario[[#This Row],[Transportation Efficiency Emissions Savings 
kg CO2e]]*(1+S$3)</f>
        <v>3903243.8540640897</v>
      </c>
      <c r="U896" s="1">
        <f>Scenario[[#This Row],[Land Use Efficiency Emissions Savings 
kg CO2e]]*(1+S$3)</f>
        <v>19897478.838485844</v>
      </c>
    </row>
    <row r="897" spans="1:21" x14ac:dyDescent="0.25">
      <c r="A897" t="s">
        <v>1166</v>
      </c>
      <c r="B897" t="s">
        <v>1082</v>
      </c>
      <c r="C897" t="s">
        <v>100</v>
      </c>
      <c r="D897" t="s">
        <v>38</v>
      </c>
      <c r="E897" s="1">
        <v>94441.314688333325</v>
      </c>
      <c r="F897" s="1">
        <v>10643.611556431582</v>
      </c>
      <c r="G897" s="1">
        <v>53407.364068680399</v>
      </c>
      <c r="H897" s="1">
        <v>63602.36</v>
      </c>
      <c r="I897" s="1">
        <v>25</v>
      </c>
      <c r="J897" s="2">
        <v>2.8929230629278387E-2</v>
      </c>
      <c r="K897" s="1">
        <v>70390</v>
      </c>
      <c r="L897" s="1">
        <v>70390</v>
      </c>
      <c r="M897" s="1">
        <v>94441.314688333325</v>
      </c>
      <c r="N897" s="1">
        <v>0</v>
      </c>
      <c r="O897" s="7">
        <v>0.33910066629593</v>
      </c>
      <c r="P897" s="4">
        <v>2.3391780324537761</v>
      </c>
      <c r="Q897" s="1">
        <f>Scenario[[#This Row],[Electricity GHG 
kg CO2e]]+(Scenario[[#This Row],[Non-Electric GHG 
kg CO2e]]*(1-Q$3))+((Scenario[[#This Row],[Non-Electric Vehicle Miles]]*Q$3)*Scenario[[#This Row],[Typical kWh per Vehicle Mile]]*(Scenario[[#This Row],[eGRID Subregion Electricity Emissions Rate 
kg CO2 per kWh]]))</f>
        <v>84789.619171438375</v>
      </c>
      <c r="R897" s="1">
        <f>((Scenario[[#This Row],[Electricity GHG 
kg CO2e]])*(1-R$3))+(Scenario[[#This Row],[Non-Electric GHG 
kg CO2e]]*(1-Q$3))+(((Scenario[[#This Row],[Non-Electric Vehicle Miles]]*Q$3)*Scenario[[#This Row],[Typical kWh per Vehicle Mile]]*(Scenario[[#This Row],[eGRID Subregion Electricity Emissions Rate 
kg CO2 per kWh]]))*(1-R$3))</f>
        <v>81299.960882641288</v>
      </c>
      <c r="S8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82769.166559596444</v>
      </c>
      <c r="T897" s="1">
        <f>Scenario[[#This Row],[Transportation Efficiency Emissions Savings 
kg CO2e]]*(1+S$3)</f>
        <v>13304.514445539478</v>
      </c>
      <c r="U897" s="1">
        <f>Scenario[[#This Row],[Land Use Efficiency Emissions Savings 
kg CO2e]]*(1+S$3)</f>
        <v>66759.205085850495</v>
      </c>
    </row>
    <row r="898" spans="1:21" x14ac:dyDescent="0.25">
      <c r="A898" t="s">
        <v>1166</v>
      </c>
      <c r="B898" t="s">
        <v>1082</v>
      </c>
      <c r="C898" t="s">
        <v>100</v>
      </c>
      <c r="D898" t="s">
        <v>1730</v>
      </c>
      <c r="E898" s="1">
        <v>907723.3180991665</v>
      </c>
      <c r="F898" s="1">
        <v>225152.39454570846</v>
      </c>
      <c r="G898" s="1">
        <v>1129766.5123048986</v>
      </c>
      <c r="H898" s="1">
        <v>1345429</v>
      </c>
      <c r="I898" s="1">
        <v>9.9615384615384617</v>
      </c>
      <c r="J898" s="2">
        <v>0.20494706561251733</v>
      </c>
      <c r="K898" s="1">
        <v>676565</v>
      </c>
      <c r="L898" s="1">
        <v>676565</v>
      </c>
      <c r="M898" s="1">
        <v>907723.3180991665</v>
      </c>
      <c r="N898" s="1">
        <v>0</v>
      </c>
      <c r="O898" s="7">
        <v>0.33910066629593</v>
      </c>
      <c r="P898" s="4">
        <v>1.0539153772593934</v>
      </c>
      <c r="Q898" s="1">
        <f>Scenario[[#This Row],[Electricity GHG 
kg CO2e]]+(Scenario[[#This Row],[Non-Electric GHG 
kg CO2e]]*(1-Q$3))+((Scenario[[#This Row],[Non-Electric Vehicle Miles]]*Q$3)*Scenario[[#This Row],[Typical kWh per Vehicle Mile]]*(Scenario[[#This Row],[eGRID Subregion Electricity Emissions Rate 
kg CO2 per kWh]]))</f>
        <v>741240.76470410754</v>
      </c>
      <c r="R898" s="1">
        <f>((Scenario[[#This Row],[Electricity GHG 
kg CO2e]])*(1-R$3))+(Scenario[[#This Row],[Non-Electric GHG 
kg CO2e]]*(1-Q$3))+(((Scenario[[#This Row],[Non-Electric Vehicle Miles]]*Q$3)*Scenario[[#This Row],[Typical kWh per Vehicle Mile]]*(Scenario[[#This Row],[eGRID Subregion Electricity Emissions Rate 
kg CO2 per kWh]]))*(1-R$3))</f>
        <v>726128.69567167445</v>
      </c>
      <c r="S8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798607.07028389547</v>
      </c>
      <c r="T898" s="1">
        <f>Scenario[[#This Row],[Transportation Efficiency Emissions Savings 
kg CO2e]]*(1+S$3)</f>
        <v>281440.49318213557</v>
      </c>
      <c r="U898" s="1">
        <f>Scenario[[#This Row],[Land Use Efficiency Emissions Savings 
kg CO2e]]*(1+S$3)</f>
        <v>1412208.1403811232</v>
      </c>
    </row>
    <row r="899" spans="1:21" x14ac:dyDescent="0.25">
      <c r="A899" t="s">
        <v>1449</v>
      </c>
      <c r="B899" t="s">
        <v>1450</v>
      </c>
      <c r="C899" t="s">
        <v>100</v>
      </c>
      <c r="D899" t="s">
        <v>1730</v>
      </c>
      <c r="E899" s="1">
        <v>1015765.2427108332</v>
      </c>
      <c r="F899" s="1">
        <v>251094.01677550745</v>
      </c>
      <c r="G899" s="1">
        <v>1251062.5174517916</v>
      </c>
      <c r="H899" s="1">
        <v>1500446.72</v>
      </c>
      <c r="I899" s="1">
        <v>12.357142857142858</v>
      </c>
      <c r="J899" s="2">
        <v>0.15750540135168981</v>
      </c>
      <c r="K899" s="1">
        <v>757063</v>
      </c>
      <c r="L899" s="1">
        <v>757063</v>
      </c>
      <c r="M899" s="1">
        <v>1015765.2427108332</v>
      </c>
      <c r="N899" s="1">
        <v>0</v>
      </c>
      <c r="O899" s="7">
        <v>0.33910066629593</v>
      </c>
      <c r="P899" s="4">
        <v>1.0539153772593934</v>
      </c>
      <c r="Q899" s="1">
        <f>Scenario[[#This Row],[Electricity GHG 
kg CO2e]]+(Scenario[[#This Row],[Non-Electric GHG 
kg CO2e]]*(1-Q$3))+((Scenario[[#This Row],[Non-Electric Vehicle Miles]]*Q$3)*Scenario[[#This Row],[Typical kWh per Vehicle Mile]]*(Scenario[[#This Row],[eGRID Subregion Electricity Emissions Rate 
kg CO2 per kWh]]))</f>
        <v>829464.37052994885</v>
      </c>
      <c r="R899" s="1">
        <f>((Scenario[[#This Row],[Electricity GHG 
kg CO2e]])*(1-R$3))+(Scenario[[#This Row],[Non-Electric GHG 
kg CO2e]]*(1-Q$3))+(((Scenario[[#This Row],[Non-Electric Vehicle Miles]]*Q$3)*Scenario[[#This Row],[Typical kWh per Vehicle Mile]]*(Scenario[[#This Row],[eGRID Subregion Electricity Emissions Rate 
kg CO2 per kWh]]))*(1-R$3))</f>
        <v>812554.26090574288</v>
      </c>
      <c r="S8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877716.02991381322</v>
      </c>
      <c r="T899" s="1">
        <f>Scenario[[#This Row],[Transportation Efficiency Emissions Savings 
kg CO2e]]*(1+S$3)</f>
        <v>313867.52096938429</v>
      </c>
      <c r="U899" s="1">
        <f>Scenario[[#This Row],[Land Use Efficiency Emissions Savings 
kg CO2e]]*(1+S$3)</f>
        <v>1563828.1468147393</v>
      </c>
    </row>
    <row r="900" spans="1:21" x14ac:dyDescent="0.25">
      <c r="A900" t="s">
        <v>969</v>
      </c>
      <c r="B900" t="s">
        <v>970</v>
      </c>
      <c r="C900" t="s">
        <v>100</v>
      </c>
      <c r="D900" t="s">
        <v>1730</v>
      </c>
      <c r="E900" s="1">
        <v>1303292.4302933333</v>
      </c>
      <c r="F900" s="1">
        <v>125829.48036091132</v>
      </c>
      <c r="G900" s="1">
        <v>627442.01643867849</v>
      </c>
      <c r="H900" s="1">
        <v>751911.31</v>
      </c>
      <c r="I900" s="1">
        <v>8.5</v>
      </c>
      <c r="J900" s="2">
        <v>0.20088920254812059</v>
      </c>
      <c r="K900" s="1">
        <v>971392</v>
      </c>
      <c r="L900" s="1">
        <v>971392</v>
      </c>
      <c r="M900" s="1">
        <v>1303292.4302933333</v>
      </c>
      <c r="N900" s="1">
        <v>0</v>
      </c>
      <c r="O900" s="7">
        <v>0.33910066629593</v>
      </c>
      <c r="P900" s="4">
        <v>1.0539153772593934</v>
      </c>
      <c r="Q900" s="1">
        <f>Scenario[[#This Row],[Electricity GHG 
kg CO2e]]+(Scenario[[#This Row],[Non-Electric GHG 
kg CO2e]]*(1-Q$3))+((Scenario[[#This Row],[Non-Electric Vehicle Miles]]*Q$3)*Scenario[[#This Row],[Typical kWh per Vehicle Mile]]*(Scenario[[#This Row],[eGRID Subregion Electricity Emissions Rate 
kg CO2 per kWh]]))</f>
        <v>1064259.1682576989</v>
      </c>
      <c r="R900" s="1">
        <f>((Scenario[[#This Row],[Electricity GHG 
kg CO2e]])*(1-R$3))+(Scenario[[#This Row],[Non-Electric GHG 
kg CO2e]]*(1-Q$3))+(((Scenario[[#This Row],[Non-Electric Vehicle Miles]]*Q$3)*Scenario[[#This Row],[Typical kWh per Vehicle Mile]]*(Scenario[[#This Row],[eGRID Subregion Electricity Emissions Rate 
kg CO2 per kWh]]))*(1-R$3))</f>
        <v>1042561.7068732741</v>
      </c>
      <c r="S9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1090032.3311254643</v>
      </c>
      <c r="T900" s="1">
        <f>Scenario[[#This Row],[Transportation Efficiency Emissions Savings 
kg CO2e]]*(1+S$3)</f>
        <v>157286.85045113915</v>
      </c>
      <c r="U900" s="1">
        <f>Scenario[[#This Row],[Land Use Efficiency Emissions Savings 
kg CO2e]]*(1+S$3)</f>
        <v>784302.52054834808</v>
      </c>
    </row>
    <row r="901" spans="1:21" x14ac:dyDescent="0.25">
      <c r="A901" t="s">
        <v>969</v>
      </c>
      <c r="B901" t="s">
        <v>970</v>
      </c>
      <c r="C901" t="s">
        <v>100</v>
      </c>
      <c r="D901" t="s">
        <v>38</v>
      </c>
      <c r="E901" s="1">
        <v>931358.89329720009</v>
      </c>
      <c r="F901" s="1">
        <v>142061.46341494771</v>
      </c>
      <c r="G901" s="1">
        <v>708381.93726653943</v>
      </c>
      <c r="H901" s="1">
        <v>848907.75</v>
      </c>
      <c r="I901" s="1">
        <v>30.666666666666668</v>
      </c>
      <c r="J901" s="2">
        <v>4.5204771110845407E-2</v>
      </c>
      <c r="K901" s="1">
        <v>322984</v>
      </c>
      <c r="L901" s="1">
        <v>322984</v>
      </c>
      <c r="M901" s="1">
        <v>931358.89329720009</v>
      </c>
      <c r="N901" s="1">
        <v>0</v>
      </c>
      <c r="O901" s="7">
        <v>0.33910066629593</v>
      </c>
      <c r="P901" s="4">
        <v>2.3391780324537761</v>
      </c>
      <c r="Q901" s="1">
        <f>Scenario[[#This Row],[Electricity GHG 
kg CO2e]]+(Scenario[[#This Row],[Non-Electric GHG 
kg CO2e]]*(1-Q$3))+((Scenario[[#This Row],[Non-Electric Vehicle Miles]]*Q$3)*Scenario[[#This Row],[Typical kWh per Vehicle Mile]]*(Scenario[[#This Row],[eGRID Subregion Electricity Emissions Rate 
kg CO2 per kWh]]))</f>
        <v>762568.2560788152</v>
      </c>
      <c r="R901" s="1">
        <f>((Scenario[[#This Row],[Electricity GHG 
kg CO2e]])*(1-R$3))+(Scenario[[#This Row],[Non-Electric GHG 
kg CO2e]]*(1-Q$3))+(((Scenario[[#This Row],[Non-Electric Vehicle Miles]]*Q$3)*Scenario[[#This Row],[Typical kWh per Vehicle Mile]]*(Scenario[[#This Row],[eGRID Subregion Electricity Emissions Rate 
kg CO2 per kWh]]))*(1-R$3))</f>
        <v>746555.98455233639</v>
      </c>
      <c r="S9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778548.27268974308</v>
      </c>
      <c r="T901" s="1">
        <f>Scenario[[#This Row],[Transportation Efficiency Emissions Savings 
kg CO2e]]*(1+S$3)</f>
        <v>177576.82926868464</v>
      </c>
      <c r="U901" s="1">
        <f>Scenario[[#This Row],[Land Use Efficiency Emissions Savings 
kg CO2e]]*(1+S$3)</f>
        <v>885477.42158317426</v>
      </c>
    </row>
    <row r="902" spans="1:21" x14ac:dyDescent="0.25">
      <c r="A902" t="s">
        <v>409</v>
      </c>
      <c r="B902" t="s">
        <v>410</v>
      </c>
      <c r="C902" t="s">
        <v>100</v>
      </c>
      <c r="D902" t="s">
        <v>1730</v>
      </c>
      <c r="E902" s="1">
        <v>832495.6838174999</v>
      </c>
      <c r="F902" s="1">
        <v>44565.290016708015</v>
      </c>
      <c r="G902" s="1">
        <v>232372.26258549627</v>
      </c>
      <c r="H902" s="1">
        <v>266306</v>
      </c>
      <c r="I902" s="1">
        <v>17.100000000000001</v>
      </c>
      <c r="J902" s="2">
        <v>5.470376340471346E-2</v>
      </c>
      <c r="K902" s="1">
        <v>287511</v>
      </c>
      <c r="L902" s="1">
        <v>287511</v>
      </c>
      <c r="M902" s="1">
        <v>832495.6838174999</v>
      </c>
      <c r="N902" s="1">
        <v>0</v>
      </c>
      <c r="O902" s="7">
        <v>0.33910066629593</v>
      </c>
      <c r="P902" s="4">
        <v>1.0539153772593934</v>
      </c>
      <c r="Q902" s="1">
        <f>Scenario[[#This Row],[Electricity GHG 
kg CO2e]]+(Scenario[[#This Row],[Non-Electric GHG 
kg CO2e]]*(1-Q$3))+((Scenario[[#This Row],[Non-Electric Vehicle Miles]]*Q$3)*Scenario[[#This Row],[Typical kWh per Vehicle Mile]]*(Scenario[[#This Row],[eGRID Subregion Electricity Emissions Rate 
kg CO2 per kWh]]))</f>
        <v>650059.67802033166</v>
      </c>
      <c r="R902" s="1">
        <f>((Scenario[[#This Row],[Electricity GHG 
kg CO2e]])*(1-R$3))+(Scenario[[#This Row],[Non-Electric GHG 
kg CO2e]]*(1-Q$3))+(((Scenario[[#This Row],[Non-Electric Vehicle Miles]]*Q$3)*Scenario[[#This Row],[Typical kWh per Vehicle Mile]]*(Scenario[[#This Row],[eGRID Subregion Electricity Emissions Rate 
kg CO2 per kWh]]))*(1-R$3))</f>
        <v>643637.69923102995</v>
      </c>
      <c r="S9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661069.48395454942</v>
      </c>
      <c r="T902" s="1">
        <f>Scenario[[#This Row],[Transportation Efficiency Emissions Savings 
kg CO2e]]*(1+S$3)</f>
        <v>55706.612520885021</v>
      </c>
      <c r="U902" s="1">
        <f>Scenario[[#This Row],[Land Use Efficiency Emissions Savings 
kg CO2e]]*(1+S$3)</f>
        <v>290465.32823187031</v>
      </c>
    </row>
    <row r="903" spans="1:21" x14ac:dyDescent="0.25">
      <c r="A903" t="s">
        <v>409</v>
      </c>
      <c r="B903" t="s">
        <v>410</v>
      </c>
      <c r="C903" t="s">
        <v>100</v>
      </c>
      <c r="D903" t="s">
        <v>38</v>
      </c>
      <c r="E903" s="1">
        <v>6963742.6484281002</v>
      </c>
      <c r="F903" s="1">
        <v>2030567.7562059213</v>
      </c>
      <c r="G903" s="1">
        <v>10587783.085576765</v>
      </c>
      <c r="H903" s="1">
        <v>12133936</v>
      </c>
      <c r="I903" s="1">
        <v>36.799999999999997</v>
      </c>
      <c r="J903" s="2">
        <v>0.17801356818533648</v>
      </c>
      <c r="K903" s="1">
        <v>2319825</v>
      </c>
      <c r="L903" s="1">
        <v>2319825</v>
      </c>
      <c r="M903" s="1">
        <v>6963742.6484281002</v>
      </c>
      <c r="N903" s="1">
        <v>0</v>
      </c>
      <c r="O903" s="7">
        <v>0.33910066629593</v>
      </c>
      <c r="P903" s="4">
        <v>2.3391780324537761</v>
      </c>
      <c r="Q903" s="1">
        <f>Scenario[[#This Row],[Electricity GHG 
kg CO2e]]+(Scenario[[#This Row],[Non-Electric GHG 
kg CO2e]]*(1-Q$3))+((Scenario[[#This Row],[Non-Electric Vehicle Miles]]*Q$3)*Scenario[[#This Row],[Typical kWh per Vehicle Mile]]*(Scenario[[#This Row],[eGRID Subregion Electricity Emissions Rate 
kg CO2 per kWh]]))</f>
        <v>5682838.0441309186</v>
      </c>
      <c r="R903" s="1">
        <f>((Scenario[[#This Row],[Electricity GHG 
kg CO2e]])*(1-R$3))+(Scenario[[#This Row],[Non-Electric GHG 
kg CO2e]]*(1-Q$3))+(((Scenario[[#This Row],[Non-Electric Vehicle Miles]]*Q$3)*Scenario[[#This Row],[Typical kWh per Vehicle Mile]]*(Scenario[[#This Row],[eGRID Subregion Electricity Emissions Rate 
kg CO2 per kWh]]))*(1-R$3))</f>
        <v>5567830.2796784574</v>
      </c>
      <c r="S9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5963519.8924191138</v>
      </c>
      <c r="T903" s="1">
        <f>Scenario[[#This Row],[Transportation Efficiency Emissions Savings 
kg CO2e]]*(1+S$3)</f>
        <v>2538209.6952574016</v>
      </c>
      <c r="U903" s="1">
        <f>Scenario[[#This Row],[Land Use Efficiency Emissions Savings 
kg CO2e]]*(1+S$3)</f>
        <v>13234728.856970957</v>
      </c>
    </row>
    <row r="904" spans="1:21" x14ac:dyDescent="0.25">
      <c r="A904" t="s">
        <v>1461</v>
      </c>
      <c r="B904" t="s">
        <v>993</v>
      </c>
      <c r="C904" t="s">
        <v>100</v>
      </c>
      <c r="D904" t="s">
        <v>1730</v>
      </c>
      <c r="E904" s="1">
        <v>1110514.1252666665</v>
      </c>
      <c r="F904" s="1">
        <v>215632.12262614752</v>
      </c>
      <c r="G904" s="1">
        <v>1074135.088869178</v>
      </c>
      <c r="H904" s="1">
        <v>1288539.31</v>
      </c>
      <c r="I904" s="1">
        <v>8.8965517241379306</v>
      </c>
      <c r="J904" s="2">
        <v>0.20806395222999849</v>
      </c>
      <c r="K904" s="1">
        <v>827696</v>
      </c>
      <c r="L904" s="1">
        <v>827696</v>
      </c>
      <c r="M904" s="1">
        <v>1110514.1252666665</v>
      </c>
      <c r="N904" s="1">
        <v>0</v>
      </c>
      <c r="O904" s="7">
        <v>0.33910066629593</v>
      </c>
      <c r="P904" s="4">
        <v>1.0539153772593934</v>
      </c>
      <c r="Q904" s="1">
        <f>Scenario[[#This Row],[Electricity GHG 
kg CO2e]]+(Scenario[[#This Row],[Non-Electric GHG 
kg CO2e]]*(1-Q$3))+((Scenario[[#This Row],[Non-Electric Vehicle Miles]]*Q$3)*Scenario[[#This Row],[Typical kWh per Vehicle Mile]]*(Scenario[[#This Row],[eGRID Subregion Electricity Emissions Rate 
kg CO2 per kWh]]))</f>
        <v>906836.79798726924</v>
      </c>
      <c r="R904" s="1">
        <f>((Scenario[[#This Row],[Electricity GHG 
kg CO2e]])*(1-R$3))+(Scenario[[#This Row],[Non-Electric GHG 
kg CO2e]]*(1-Q$3))+(((Scenario[[#This Row],[Non-Electric Vehicle Miles]]*Q$3)*Scenario[[#This Row],[Typical kWh per Vehicle Mile]]*(Scenario[[#This Row],[eGRID Subregion Electricity Emissions Rate 
kg CO2 per kWh]]))*(1-R$3))</f>
        <v>888348.99697795196</v>
      </c>
      <c r="S9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966073.6386444784</v>
      </c>
      <c r="T904" s="1">
        <f>Scenario[[#This Row],[Transportation Efficiency Emissions Savings 
kg CO2e]]*(1+S$3)</f>
        <v>269540.15328268439</v>
      </c>
      <c r="U904" s="1">
        <f>Scenario[[#This Row],[Land Use Efficiency Emissions Savings 
kg CO2e]]*(1+S$3)</f>
        <v>1342668.8610864724</v>
      </c>
    </row>
    <row r="905" spans="1:21" x14ac:dyDescent="0.25">
      <c r="A905" t="s">
        <v>1466</v>
      </c>
      <c r="B905" t="s">
        <v>315</v>
      </c>
      <c r="C905" t="s">
        <v>100</v>
      </c>
      <c r="D905" t="s">
        <v>1730</v>
      </c>
      <c r="E905" s="1">
        <v>2739002.5374183333</v>
      </c>
      <c r="F905" s="1">
        <v>414681.9765353101</v>
      </c>
      <c r="G905" s="1">
        <v>2068339.5192148935</v>
      </c>
      <c r="H905" s="1">
        <v>2477989</v>
      </c>
      <c r="I905" s="1">
        <v>8.5256410256410255</v>
      </c>
      <c r="J905" s="2">
        <v>0.13276333809908053</v>
      </c>
      <c r="K905" s="1">
        <v>1690210</v>
      </c>
      <c r="L905" s="1">
        <v>1690210</v>
      </c>
      <c r="M905" s="1">
        <v>2739002.5374183333</v>
      </c>
      <c r="N905" s="1">
        <v>0</v>
      </c>
      <c r="O905" s="7">
        <v>0.33910066629593</v>
      </c>
      <c r="P905" s="4">
        <v>1.0539153772593934</v>
      </c>
      <c r="Q905" s="1">
        <f>Scenario[[#This Row],[Electricity GHG 
kg CO2e]]+(Scenario[[#This Row],[Non-Electric GHG 
kg CO2e]]*(1-Q$3))+((Scenario[[#This Row],[Non-Electric Vehicle Miles]]*Q$3)*Scenario[[#This Row],[Typical kWh per Vehicle Mile]]*(Scenario[[#This Row],[eGRID Subregion Electricity Emissions Rate 
kg CO2 per kWh]]))</f>
        <v>2205265.1550014578</v>
      </c>
      <c r="R905" s="1">
        <f>((Scenario[[#This Row],[Electricity GHG 
kg CO2e]])*(1-R$3))+(Scenario[[#This Row],[Non-Electric GHG 
kg CO2e]]*(1-Q$3))+(((Scenario[[#This Row],[Non-Electric Vehicle Miles]]*Q$3)*Scenario[[#This Row],[Typical kWh per Vehicle Mile]]*(Scenario[[#This Row],[eGRID Subregion Electricity Emissions Rate 
kg CO2 per kWh]]))*(1-R$3))</f>
        <v>2167511.8420170308</v>
      </c>
      <c r="S9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2353876.3246202557</v>
      </c>
      <c r="T905" s="1">
        <f>Scenario[[#This Row],[Transportation Efficiency Emissions Savings 
kg CO2e]]*(1+S$3)</f>
        <v>518352.47066913761</v>
      </c>
      <c r="U905" s="1">
        <f>Scenario[[#This Row],[Land Use Efficiency Emissions Savings 
kg CO2e]]*(1+S$3)</f>
        <v>2585424.3990186169</v>
      </c>
    </row>
    <row r="906" spans="1:21" x14ac:dyDescent="0.25">
      <c r="A906" t="s">
        <v>1026</v>
      </c>
      <c r="B906" t="s">
        <v>1027</v>
      </c>
      <c r="C906" t="s">
        <v>100</v>
      </c>
      <c r="D906" t="s">
        <v>38</v>
      </c>
      <c r="E906" s="1">
        <v>756582.65463590005</v>
      </c>
      <c r="F906" s="1">
        <v>133668.25793153583</v>
      </c>
      <c r="G906" s="1">
        <v>665457.29935467627</v>
      </c>
      <c r="H906" s="1">
        <v>798753</v>
      </c>
      <c r="I906" s="1">
        <v>32</v>
      </c>
      <c r="J906" s="2">
        <v>8.782385026229958E-2</v>
      </c>
      <c r="K906" s="1">
        <v>231315</v>
      </c>
      <c r="L906" s="1">
        <v>231315</v>
      </c>
      <c r="M906" s="1">
        <v>756582.65463590005</v>
      </c>
      <c r="N906" s="1">
        <v>0</v>
      </c>
      <c r="O906" s="7">
        <v>0.33910066629593</v>
      </c>
      <c r="P906" s="4">
        <v>2.3391780324537761</v>
      </c>
      <c r="Q906" s="1">
        <f>Scenario[[#This Row],[Electricity GHG 
kg CO2e]]+(Scenario[[#This Row],[Non-Electric GHG 
kg CO2e]]*(1-Q$3))+((Scenario[[#This Row],[Non-Electric Vehicle Miles]]*Q$3)*Scenario[[#This Row],[Typical kWh per Vehicle Mile]]*(Scenario[[#This Row],[eGRID Subregion Electricity Emissions Rate 
kg CO2 per kWh]]))</f>
        <v>613307.72869950486</v>
      </c>
      <c r="R906" s="1">
        <f>((Scenario[[#This Row],[Electricity GHG 
kg CO2e]])*(1-R$3))+(Scenario[[#This Row],[Non-Electric GHG 
kg CO2e]]*(1-Q$3))+(((Scenario[[#This Row],[Non-Electric Vehicle Miles]]*Q$3)*Scenario[[#This Row],[Typical kWh per Vehicle Mile]]*(Scenario[[#This Row],[eGRID Subregion Electricity Emissions Rate 
kg CO2 per kWh]]))*(1-R$3))</f>
        <v>601840.0442688599</v>
      </c>
      <c r="S9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634312.10218230344</v>
      </c>
      <c r="T906" s="1">
        <f>Scenario[[#This Row],[Transportation Efficiency Emissions Savings 
kg CO2e]]*(1+S$3)</f>
        <v>167085.32241441979</v>
      </c>
      <c r="U906" s="1">
        <f>Scenario[[#This Row],[Land Use Efficiency Emissions Savings 
kg CO2e]]*(1+S$3)</f>
        <v>831821.62419334531</v>
      </c>
    </row>
    <row r="907" spans="1:21" x14ac:dyDescent="0.25">
      <c r="A907" t="s">
        <v>1026</v>
      </c>
      <c r="B907" t="s">
        <v>1027</v>
      </c>
      <c r="C907" t="s">
        <v>100</v>
      </c>
      <c r="D907" t="s">
        <v>1730</v>
      </c>
      <c r="E907" s="1">
        <v>1204417.5665226334</v>
      </c>
      <c r="F907" s="1">
        <v>163782.20181003126</v>
      </c>
      <c r="G907" s="1">
        <v>815377.28841121052</v>
      </c>
      <c r="H907" s="1">
        <v>978703</v>
      </c>
      <c r="I907" s="1">
        <v>11.775862068965518</v>
      </c>
      <c r="J907" s="2">
        <v>8.6718158122392267E-2</v>
      </c>
      <c r="K907" s="1">
        <v>1093785</v>
      </c>
      <c r="L907" s="1">
        <v>1093785</v>
      </c>
      <c r="M907" s="1">
        <v>1204417.5665226334</v>
      </c>
      <c r="N907" s="1">
        <v>0</v>
      </c>
      <c r="O907" s="7">
        <v>0.33910066629593</v>
      </c>
      <c r="P907" s="4">
        <v>1.0539153772593934</v>
      </c>
      <c r="Q907" s="1">
        <f>Scenario[[#This Row],[Electricity GHG 
kg CO2e]]+(Scenario[[#This Row],[Non-Electric GHG 
kg CO2e]]*(1-Q$3))+((Scenario[[#This Row],[Non-Electric Vehicle Miles]]*Q$3)*Scenario[[#This Row],[Typical kWh per Vehicle Mile]]*(Scenario[[#This Row],[eGRID Subregion Electricity Emissions Rate 
kg CO2 per kWh]]))</f>
        <v>1001038.3272521468</v>
      </c>
      <c r="R907" s="1">
        <f>((Scenario[[#This Row],[Electricity GHG 
kg CO2e]])*(1-R$3))+(Scenario[[#This Row],[Non-Electric GHG 
kg CO2e]]*(1-Q$3))+(((Scenario[[#This Row],[Non-Electric Vehicle Miles]]*Q$3)*Scenario[[#This Row],[Typical kWh per Vehicle Mile]]*(Scenario[[#This Row],[eGRID Subregion Electricity Emissions Rate 
kg CO2 per kWh]]))*(1-R$3))</f>
        <v>976607.03916210379</v>
      </c>
      <c r="S9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1013710.6435571809</v>
      </c>
      <c r="T907" s="1">
        <f>Scenario[[#This Row],[Transportation Efficiency Emissions Savings 
kg CO2e]]*(1+S$3)</f>
        <v>204727.75226253906</v>
      </c>
      <c r="U907" s="1">
        <f>Scenario[[#This Row],[Land Use Efficiency Emissions Savings 
kg CO2e]]*(1+S$3)</f>
        <v>1019221.6105140131</v>
      </c>
    </row>
    <row r="908" spans="1:21" x14ac:dyDescent="0.25">
      <c r="A908" t="s">
        <v>928</v>
      </c>
      <c r="B908" t="s">
        <v>929</v>
      </c>
      <c r="C908" t="s">
        <v>646</v>
      </c>
      <c r="D908" t="s">
        <v>38</v>
      </c>
      <c r="E908" s="1">
        <v>1104958.6207139003</v>
      </c>
      <c r="F908" s="1">
        <v>72651.235906834147</v>
      </c>
      <c r="G908" s="1">
        <v>376584.72342334362</v>
      </c>
      <c r="H908" s="1">
        <v>434137.42</v>
      </c>
      <c r="I908" s="1">
        <v>26.2</v>
      </c>
      <c r="J908" s="2">
        <v>4.6224594901529123E-2</v>
      </c>
      <c r="K908" s="1">
        <v>383181</v>
      </c>
      <c r="L908" s="1">
        <v>383181</v>
      </c>
      <c r="M908" s="1">
        <v>1104958.6207139003</v>
      </c>
      <c r="N908" s="1">
        <v>0</v>
      </c>
      <c r="O908" s="7">
        <v>0.56654231323843995</v>
      </c>
      <c r="P908" s="4">
        <v>2.3391780324537761</v>
      </c>
      <c r="Q908" s="1">
        <f>Scenario[[#This Row],[Electricity GHG 
kg CO2e]]+(Scenario[[#This Row],[Non-Electric GHG 
kg CO2e]]*(1-Q$3))+((Scenario[[#This Row],[Non-Electric Vehicle Miles]]*Q$3)*Scenario[[#This Row],[Typical kWh per Vehicle Mile]]*(Scenario[[#This Row],[eGRID Subregion Electricity Emissions Rate 
kg CO2 per kWh]]))</f>
        <v>955670.98198683304</v>
      </c>
      <c r="R908" s="1">
        <f>((Scenario[[#This Row],[Electricity GHG 
kg CO2e]])*(1-R$3))+(Scenario[[#This Row],[Non-Electric GHG 
kg CO2e]]*(1-Q$3))+(((Scenario[[#This Row],[Non-Electric Vehicle Miles]]*Q$3)*Scenario[[#This Row],[Typical kWh per Vehicle Mile]]*(Scenario[[#This Row],[eGRID Subregion Electricity Emissions Rate 
kg CO2 per kWh]]))*(1-R$3))</f>
        <v>923932.977873981</v>
      </c>
      <c r="S9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943910.07753231958</v>
      </c>
      <c r="T908" s="1">
        <f>Scenario[[#This Row],[Transportation Efficiency Emissions Savings 
kg CO2e]]*(1+S$3)</f>
        <v>90814.04488354268</v>
      </c>
      <c r="U908" s="1">
        <f>Scenario[[#This Row],[Land Use Efficiency Emissions Savings 
kg CO2e]]*(1+S$3)</f>
        <v>470730.90427917952</v>
      </c>
    </row>
    <row r="909" spans="1:21" x14ac:dyDescent="0.25">
      <c r="A909" t="s">
        <v>928</v>
      </c>
      <c r="B909" t="s">
        <v>929</v>
      </c>
      <c r="C909" t="s">
        <v>646</v>
      </c>
      <c r="D909" t="s">
        <v>1730</v>
      </c>
      <c r="E909" s="1">
        <v>899912.50011933339</v>
      </c>
      <c r="F909" s="1">
        <v>355096.22114705143</v>
      </c>
      <c r="G909" s="1">
        <v>1840626.8050390827</v>
      </c>
      <c r="H909" s="1">
        <v>2121926.15</v>
      </c>
      <c r="I909" s="1">
        <v>14.142857142857142</v>
      </c>
      <c r="J909" s="2">
        <v>0.2714738520221549</v>
      </c>
      <c r="K909" s="1">
        <v>546946</v>
      </c>
      <c r="L909" s="1">
        <v>546946</v>
      </c>
      <c r="M909" s="1">
        <v>899912.50011933339</v>
      </c>
      <c r="N909" s="1">
        <v>0</v>
      </c>
      <c r="O909" s="7">
        <v>0.56654231323843995</v>
      </c>
      <c r="P909" s="4">
        <v>1.0539153772593934</v>
      </c>
      <c r="Q909" s="1">
        <f>Scenario[[#This Row],[Electricity GHG 
kg CO2e]]+(Scenario[[#This Row],[Non-Electric GHG 
kg CO2e]]*(1-Q$3))+((Scenario[[#This Row],[Non-Electric Vehicle Miles]]*Q$3)*Scenario[[#This Row],[Typical kWh per Vehicle Mile]]*(Scenario[[#This Row],[eGRID Subregion Electricity Emissions Rate 
kg CO2 per kWh]]))</f>
        <v>756578.05133544304</v>
      </c>
      <c r="R909" s="1">
        <f>((Scenario[[#This Row],[Electricity GHG 
kg CO2e]])*(1-R$3))+(Scenario[[#This Row],[Non-Electric GHG 
kg CO2e]]*(1-Q$3))+(((Scenario[[#This Row],[Non-Electric Vehicle Miles]]*Q$3)*Scenario[[#This Row],[Typical kWh per Vehicle Mile]]*(Scenario[[#This Row],[eGRID Subregion Electricity Emissions Rate 
kg CO2 per kWh]]))*(1-R$3))</f>
        <v>736167.13227395737</v>
      </c>
      <c r="S9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837137.76731936797</v>
      </c>
      <c r="T909" s="1">
        <f>Scenario[[#This Row],[Transportation Efficiency Emissions Savings 
kg CO2e]]*(1+S$3)</f>
        <v>443870.27643381432</v>
      </c>
      <c r="U909" s="1">
        <f>Scenario[[#This Row],[Land Use Efficiency Emissions Savings 
kg CO2e]]*(1+S$3)</f>
        <v>2300783.5062988531</v>
      </c>
    </row>
    <row r="910" spans="1:21" x14ac:dyDescent="0.25">
      <c r="A910" t="s">
        <v>1012</v>
      </c>
      <c r="B910" t="s">
        <v>1013</v>
      </c>
      <c r="C910" t="s">
        <v>646</v>
      </c>
      <c r="D910" t="s">
        <v>1730</v>
      </c>
      <c r="E910" s="1">
        <v>257230.40444416663</v>
      </c>
      <c r="F910" s="1">
        <v>31328.37505785772</v>
      </c>
      <c r="G910" s="1">
        <v>160158.7402229275</v>
      </c>
      <c r="H910" s="1">
        <v>187207</v>
      </c>
      <c r="I910" s="1">
        <v>9.3181818181818183</v>
      </c>
      <c r="J910" s="2">
        <v>8.3808223415122521E-2</v>
      </c>
      <c r="K910" s="1">
        <v>404639</v>
      </c>
      <c r="L910" s="1">
        <v>404639</v>
      </c>
      <c r="M910" s="1">
        <v>257230.40444416663</v>
      </c>
      <c r="N910" s="1">
        <v>0</v>
      </c>
      <c r="O910" s="7">
        <v>0.56654231323843995</v>
      </c>
      <c r="P910" s="4">
        <v>1.0539153772593934</v>
      </c>
      <c r="Q910" s="1">
        <f>Scenario[[#This Row],[Electricity GHG 
kg CO2e]]+(Scenario[[#This Row],[Non-Electric GHG 
kg CO2e]]*(1-Q$3))+((Scenario[[#This Row],[Non-Electric Vehicle Miles]]*Q$3)*Scenario[[#This Row],[Typical kWh per Vehicle Mile]]*(Scenario[[#This Row],[eGRID Subregion Electricity Emissions Rate 
kg CO2 per kWh]]))</f>
        <v>253324.04132093751</v>
      </c>
      <c r="R910" s="1">
        <f>((Scenario[[#This Row],[Electricity GHG 
kg CO2e]])*(1-R$3))+(Scenario[[#This Row],[Non-Electric GHG 
kg CO2e]]*(1-Q$3))+(((Scenario[[#This Row],[Non-Electric Vehicle Miles]]*Q$3)*Scenario[[#This Row],[Typical kWh per Vehicle Mile]]*(Scenario[[#This Row],[eGRID Subregion Electricity Emissions Rate 
kg CO2 per kWh]]))*(1-R$3))</f>
        <v>238223.73182398439</v>
      </c>
      <c r="S9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244137.68923702446</v>
      </c>
      <c r="T910" s="1">
        <f>Scenario[[#This Row],[Transportation Efficiency Emissions Savings 
kg CO2e]]*(1+S$3)</f>
        <v>39160.468822322153</v>
      </c>
      <c r="U910" s="1">
        <f>Scenario[[#This Row],[Land Use Efficiency Emissions Savings 
kg CO2e]]*(1+S$3)</f>
        <v>200198.42527865939</v>
      </c>
    </row>
    <row r="911" spans="1:21" x14ac:dyDescent="0.25">
      <c r="A911" t="s">
        <v>1012</v>
      </c>
      <c r="B911" t="s">
        <v>1013</v>
      </c>
      <c r="C911" t="s">
        <v>646</v>
      </c>
      <c r="D911" t="s">
        <v>38</v>
      </c>
      <c r="E911" s="1">
        <v>999555.55779120023</v>
      </c>
      <c r="F911" s="1">
        <v>180899.87452682716</v>
      </c>
      <c r="G911" s="1">
        <v>924806.85503780714</v>
      </c>
      <c r="H911" s="1">
        <v>1080992</v>
      </c>
      <c r="I911" s="1">
        <v>28.2</v>
      </c>
      <c r="J911" s="2">
        <v>0.10348760203608433</v>
      </c>
      <c r="K911" s="1">
        <v>242696</v>
      </c>
      <c r="L911" s="1">
        <v>242696</v>
      </c>
      <c r="M911" s="1">
        <v>999555.55779120023</v>
      </c>
      <c r="N911" s="1">
        <v>0</v>
      </c>
      <c r="O911" s="7">
        <v>0.56654231323843995</v>
      </c>
      <c r="P911" s="4">
        <v>2.3391780324537761</v>
      </c>
      <c r="Q911" s="1">
        <f>Scenario[[#This Row],[Electricity GHG 
kg CO2e]]+(Scenario[[#This Row],[Non-Electric GHG 
kg CO2e]]*(1-Q$3))+((Scenario[[#This Row],[Non-Electric Vehicle Miles]]*Q$3)*Scenario[[#This Row],[Typical kWh per Vehicle Mile]]*(Scenario[[#This Row],[eGRID Subregion Electricity Emissions Rate 
kg CO2 per kWh]]))</f>
        <v>830074.48236520926</v>
      </c>
      <c r="R911" s="1">
        <f>((Scenario[[#This Row],[Electricity GHG 
kg CO2e]])*(1-R$3))+(Scenario[[#This Row],[Non-Electric GHG 
kg CO2e]]*(1-Q$3))+(((Scenario[[#This Row],[Non-Electric Vehicle Miles]]*Q$3)*Scenario[[#This Row],[Typical kWh per Vehicle Mile]]*(Scenario[[#This Row],[eGRID Subregion Electricity Emissions Rate 
kg CO2 per kWh]]))*(1-R$3))</f>
        <v>809972.528859757</v>
      </c>
      <c r="S9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873938.80181065691</v>
      </c>
      <c r="T911" s="1">
        <f>Scenario[[#This Row],[Transportation Efficiency Emissions Savings 
kg CO2e]]*(1+S$3)</f>
        <v>226124.84315853394</v>
      </c>
      <c r="U911" s="1">
        <f>Scenario[[#This Row],[Land Use Efficiency Emissions Savings 
kg CO2e]]*(1+S$3)</f>
        <v>1156008.5687972589</v>
      </c>
    </row>
    <row r="912" spans="1:21" x14ac:dyDescent="0.25">
      <c r="A912" t="s">
        <v>644</v>
      </c>
      <c r="B912" t="s">
        <v>645</v>
      </c>
      <c r="C912" t="s">
        <v>646</v>
      </c>
      <c r="D912" t="s">
        <v>1730</v>
      </c>
      <c r="E912" s="1">
        <v>537364.76700999995</v>
      </c>
      <c r="F912" s="1">
        <v>50727.31080856108</v>
      </c>
      <c r="G912" s="1">
        <v>264212.09597010491</v>
      </c>
      <c r="H912" s="1">
        <v>303128</v>
      </c>
      <c r="I912" s="1">
        <v>12.733333333333333</v>
      </c>
      <c r="J912" s="2">
        <v>7.3295044179699662E-2</v>
      </c>
      <c r="K912" s="1">
        <v>362796</v>
      </c>
      <c r="L912" s="1">
        <v>362796</v>
      </c>
      <c r="M912" s="1">
        <v>537364.76700999995</v>
      </c>
      <c r="N912" s="1">
        <v>0</v>
      </c>
      <c r="O912" s="7">
        <v>0.56654231323843995</v>
      </c>
      <c r="P912" s="4">
        <v>1.0539153772593934</v>
      </c>
      <c r="Q912" s="1">
        <f>Scenario[[#This Row],[Electricity GHG 
kg CO2e]]+(Scenario[[#This Row],[Non-Electric GHG 
kg CO2e]]*(1-Q$3))+((Scenario[[#This Row],[Non-Electric Vehicle Miles]]*Q$3)*Scenario[[#This Row],[Typical kWh per Vehicle Mile]]*(Scenario[[#This Row],[eGRID Subregion Electricity Emissions Rate 
kg CO2 per kWh]]))</f>
        <v>457178.8285500062</v>
      </c>
      <c r="R912" s="1">
        <f>((Scenario[[#This Row],[Electricity GHG 
kg CO2e]])*(1-R$3))+(Scenario[[#This Row],[Non-Electric GHG 
kg CO2e]]*(1-Q$3))+(((Scenario[[#This Row],[Non-Electric Vehicle Miles]]*Q$3)*Scenario[[#This Row],[Typical kWh per Vehicle Mile]]*(Scenario[[#This Row],[eGRID Subregion Electricity Emissions Rate 
kg CO2 per kWh]]))*(1-R$3))</f>
        <v>443640.01522687962</v>
      </c>
      <c r="S9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458195.34909454035</v>
      </c>
      <c r="T912" s="1">
        <f>Scenario[[#This Row],[Transportation Efficiency Emissions Savings 
kg CO2e]]*(1+S$3)</f>
        <v>63409.138510701348</v>
      </c>
      <c r="U912" s="1">
        <f>Scenario[[#This Row],[Land Use Efficiency Emissions Savings 
kg CO2e]]*(1+S$3)</f>
        <v>330265.11996263114</v>
      </c>
    </row>
    <row r="913" spans="1:21" x14ac:dyDescent="0.25">
      <c r="A913" t="s">
        <v>644</v>
      </c>
      <c r="B913" t="s">
        <v>645</v>
      </c>
      <c r="C913" t="s">
        <v>646</v>
      </c>
      <c r="D913" t="s">
        <v>38</v>
      </c>
      <c r="E913" s="1">
        <v>2885909.5130419</v>
      </c>
      <c r="F913" s="1">
        <v>979385.11170714465</v>
      </c>
      <c r="G913" s="1">
        <v>5101106.0709015373</v>
      </c>
      <c r="H913" s="1">
        <v>5852450</v>
      </c>
      <c r="I913" s="1">
        <v>31.684210526315791</v>
      </c>
      <c r="J913" s="2">
        <v>0.1832290047410427</v>
      </c>
      <c r="K913" s="1">
        <v>1055823</v>
      </c>
      <c r="L913" s="1">
        <v>1055823</v>
      </c>
      <c r="M913" s="1">
        <v>2885909.5130419</v>
      </c>
      <c r="N913" s="1">
        <v>0</v>
      </c>
      <c r="O913" s="7">
        <v>0.56654231323843995</v>
      </c>
      <c r="P913" s="4">
        <v>2.3391780324537761</v>
      </c>
      <c r="Q913" s="1">
        <f>Scenario[[#This Row],[Electricity GHG 
kg CO2e]]+(Scenario[[#This Row],[Non-Electric GHG 
kg CO2e]]*(1-Q$3))+((Scenario[[#This Row],[Non-Electric Vehicle Miles]]*Q$3)*Scenario[[#This Row],[Typical kWh per Vehicle Mile]]*(Scenario[[#This Row],[eGRID Subregion Electricity Emissions Rate 
kg CO2 per kWh]]))</f>
        <v>2514237.7328298008</v>
      </c>
      <c r="R913" s="1">
        <f>((Scenario[[#This Row],[Electricity GHG 
kg CO2e]])*(1-R$3))+(Scenario[[#This Row],[Non-Electric GHG 
kg CO2e]]*(1-Q$3))+(((Scenario[[#This Row],[Non-Electric Vehicle Miles]]*Q$3)*Scenario[[#This Row],[Typical kWh per Vehicle Mile]]*(Scenario[[#This Row],[eGRID Subregion Electricity Emissions Rate 
kg CO2 per kWh]]))*(1-R$3))</f>
        <v>2426786.3333177068</v>
      </c>
      <c r="S9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2639064.460849735</v>
      </c>
      <c r="T913" s="1">
        <f>Scenario[[#This Row],[Transportation Efficiency Emissions Savings 
kg CO2e]]*(1+S$3)</f>
        <v>1224231.3896339308</v>
      </c>
      <c r="U913" s="1">
        <f>Scenario[[#This Row],[Land Use Efficiency Emissions Savings 
kg CO2e]]*(1+S$3)</f>
        <v>6376382.5886269212</v>
      </c>
    </row>
    <row r="914" spans="1:21" x14ac:dyDescent="0.25">
      <c r="A914" t="s">
        <v>1638</v>
      </c>
      <c r="B914" t="s">
        <v>645</v>
      </c>
      <c r="C914" t="s">
        <v>646</v>
      </c>
      <c r="D914" t="s">
        <v>1730</v>
      </c>
      <c r="E914" s="1">
        <v>340972.90053166664</v>
      </c>
      <c r="F914" s="1">
        <v>150498.03163877525</v>
      </c>
      <c r="G914" s="1">
        <v>753706.62259933853</v>
      </c>
      <c r="H914" s="1">
        <v>899321.62</v>
      </c>
      <c r="I914" s="1">
        <v>8.5833333333333339</v>
      </c>
      <c r="J914" s="2">
        <v>0.29543472504830715</v>
      </c>
      <c r="K914" s="1">
        <v>254138</v>
      </c>
      <c r="L914" s="1">
        <v>254138</v>
      </c>
      <c r="M914" s="1">
        <v>340972.90053166664</v>
      </c>
      <c r="N914" s="1">
        <v>0</v>
      </c>
      <c r="O914" s="7">
        <v>0.56654231323843995</v>
      </c>
      <c r="P914" s="4">
        <v>1.0539153772593934</v>
      </c>
      <c r="Q914" s="1">
        <f>Scenario[[#This Row],[Electricity GHG 
kg CO2e]]+(Scenario[[#This Row],[Non-Electric GHG 
kg CO2e]]*(1-Q$3))+((Scenario[[#This Row],[Non-Electric Vehicle Miles]]*Q$3)*Scenario[[#This Row],[Typical kWh per Vehicle Mile]]*(Scenario[[#This Row],[eGRID Subregion Electricity Emissions Rate 
kg CO2 per kWh]]))</f>
        <v>293665.34106554609</v>
      </c>
      <c r="R914" s="1">
        <f>((Scenario[[#This Row],[Electricity GHG 
kg CO2e]])*(1-R$3))+(Scenario[[#This Row],[Non-Electric GHG 
kg CO2e]]*(1-Q$3))+(((Scenario[[#This Row],[Non-Electric Vehicle Miles]]*Q$3)*Scenario[[#This Row],[Typical kWh per Vehicle Mile]]*(Scenario[[#This Row],[eGRID Subregion Electricity Emissions Rate 
kg CO2 per kWh]]))*(1-R$3))</f>
        <v>284181.42464884708</v>
      </c>
      <c r="S9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342762.20318063378</v>
      </c>
      <c r="T914" s="1">
        <f>Scenario[[#This Row],[Transportation Efficiency Emissions Savings 
kg CO2e]]*(1+S$3)</f>
        <v>188122.53954846907</v>
      </c>
      <c r="U914" s="1">
        <f>Scenario[[#This Row],[Land Use Efficiency Emissions Savings 
kg CO2e]]*(1+S$3)</f>
        <v>942133.27824917319</v>
      </c>
    </row>
    <row r="915" spans="1:21" x14ac:dyDescent="0.25">
      <c r="A915" t="s">
        <v>478</v>
      </c>
      <c r="B915" t="s">
        <v>479</v>
      </c>
      <c r="C915" t="s">
        <v>307</v>
      </c>
      <c r="D915" t="s">
        <v>1730</v>
      </c>
      <c r="E915" s="1">
        <v>521519.86583277484</v>
      </c>
      <c r="F915" s="1">
        <v>36880.419048170821</v>
      </c>
      <c r="G915" s="1">
        <v>190483.49276870885</v>
      </c>
      <c r="H915" s="1">
        <v>220384</v>
      </c>
      <c r="I915" s="1">
        <v>13.76923076923077</v>
      </c>
      <c r="J915" s="2">
        <v>5.9834248852108578E-2</v>
      </c>
      <c r="K915" s="1">
        <v>207192</v>
      </c>
      <c r="L915" s="1">
        <v>207192</v>
      </c>
      <c r="M915" s="1">
        <v>521519.86583277484</v>
      </c>
      <c r="N915" s="1">
        <v>0</v>
      </c>
      <c r="O915" s="7">
        <v>0.56654231323843995</v>
      </c>
      <c r="P915" s="4">
        <v>1.0539153772593934</v>
      </c>
      <c r="Q915" s="1">
        <f>Scenario[[#This Row],[Electricity GHG 
kg CO2e]]+(Scenario[[#This Row],[Non-Electric GHG 
kg CO2e]]*(1-Q$3))+((Scenario[[#This Row],[Non-Electric Vehicle Miles]]*Q$3)*Scenario[[#This Row],[Typical kWh per Vehicle Mile]]*(Scenario[[#This Row],[eGRID Subregion Electricity Emissions Rate 
kg CO2 per kWh]]))</f>
        <v>422067.84576919669</v>
      </c>
      <c r="R915" s="1">
        <f>((Scenario[[#This Row],[Electricity GHG 
kg CO2e]])*(1-R$3))+(Scenario[[#This Row],[Non-Electric GHG 
kg CO2e]]*(1-Q$3))+(((Scenario[[#This Row],[Non-Electric Vehicle Miles]]*Q$3)*Scenario[[#This Row],[Typical kWh per Vehicle Mile]]*(Scenario[[#This Row],[eGRID Subregion Electricity Emissions Rate 
kg CO2 per kWh]]))*(1-R$3))</f>
        <v>414335.8591705428</v>
      </c>
      <c r="S9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430339.54163510504</v>
      </c>
      <c r="T915" s="1">
        <f>Scenario[[#This Row],[Transportation Efficiency Emissions Savings 
kg CO2e]]*(1+S$3)</f>
        <v>46100.523810213526</v>
      </c>
      <c r="U915" s="1">
        <f>Scenario[[#This Row],[Land Use Efficiency Emissions Savings 
kg CO2e]]*(1+S$3)</f>
        <v>238104.36596088606</v>
      </c>
    </row>
    <row r="916" spans="1:21" x14ac:dyDescent="0.25">
      <c r="A916" t="s">
        <v>478</v>
      </c>
      <c r="B916" t="s">
        <v>479</v>
      </c>
      <c r="C916" t="s">
        <v>307</v>
      </c>
      <c r="D916" t="s">
        <v>38</v>
      </c>
      <c r="E916" s="1">
        <v>5229001.6391678974</v>
      </c>
      <c r="F916" s="1">
        <v>1195627.1592575184</v>
      </c>
      <c r="G916" s="1">
        <v>6175288.7635857016</v>
      </c>
      <c r="H916" s="1">
        <v>7144634</v>
      </c>
      <c r="I916" s="1">
        <v>30.64179104477612</v>
      </c>
      <c r="J916" s="2">
        <v>0.13152024910249346</v>
      </c>
      <c r="K916" s="1">
        <v>1842973</v>
      </c>
      <c r="L916" s="1">
        <v>1842973</v>
      </c>
      <c r="M916" s="1">
        <v>5229001.6391678974</v>
      </c>
      <c r="N916" s="1">
        <v>0</v>
      </c>
      <c r="O916" s="7">
        <v>0.56654231323843995</v>
      </c>
      <c r="P916" s="4">
        <v>2.3391780324537761</v>
      </c>
      <c r="Q916" s="1">
        <f>Scenario[[#This Row],[Electricity GHG 
kg CO2e]]+(Scenario[[#This Row],[Non-Electric GHG 
kg CO2e]]*(1-Q$3))+((Scenario[[#This Row],[Non-Electric Vehicle Miles]]*Q$3)*Scenario[[#This Row],[Typical kWh per Vehicle Mile]]*(Scenario[[#This Row],[eGRID Subregion Electricity Emissions Rate 
kg CO2 per kWh]]))</f>
        <v>4532348.1499317447</v>
      </c>
      <c r="R916" s="1">
        <f>((Scenario[[#This Row],[Electricity GHG 
kg CO2e]])*(1-R$3))+(Scenario[[#This Row],[Non-Electric GHG 
kg CO2e]]*(1-Q$3))+(((Scenario[[#This Row],[Non-Electric Vehicle Miles]]*Q$3)*Scenario[[#This Row],[Typical kWh per Vehicle Mile]]*(Scenario[[#This Row],[eGRID Subregion Electricity Emissions Rate 
kg CO2 per kWh]]))*(1-R$3))</f>
        <v>4379698.919792789</v>
      </c>
      <c r="S9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4656750.8161004595</v>
      </c>
      <c r="T916" s="1">
        <f>Scenario[[#This Row],[Transportation Efficiency Emissions Savings 
kg CO2e]]*(1+S$3)</f>
        <v>1494533.9490718979</v>
      </c>
      <c r="U916" s="1">
        <f>Scenario[[#This Row],[Land Use Efficiency Emissions Savings 
kg CO2e]]*(1+S$3)</f>
        <v>7719110.954482127</v>
      </c>
    </row>
    <row r="917" spans="1:21" x14ac:dyDescent="0.25">
      <c r="A917" t="s">
        <v>1630</v>
      </c>
      <c r="B917" t="s">
        <v>479</v>
      </c>
      <c r="C917" t="s">
        <v>307</v>
      </c>
      <c r="D917" t="s">
        <v>1730</v>
      </c>
      <c r="E917" s="1">
        <v>62729.261875833326</v>
      </c>
      <c r="F917" s="1">
        <v>22091.239475762144</v>
      </c>
      <c r="G917" s="1">
        <v>109913.58412809578</v>
      </c>
      <c r="H917" s="1">
        <v>132009.23000000001</v>
      </c>
      <c r="I917" s="1">
        <v>12.4</v>
      </c>
      <c r="J917" s="2">
        <v>0.23906729346211159</v>
      </c>
      <c r="K917" s="1">
        <v>46753</v>
      </c>
      <c r="L917" s="1">
        <v>46753</v>
      </c>
      <c r="M917" s="1">
        <v>62729.261875833326</v>
      </c>
      <c r="N917" s="1">
        <v>0</v>
      </c>
      <c r="O917" s="7">
        <v>0.56654231323843995</v>
      </c>
      <c r="P917" s="4">
        <v>1.0539153772593934</v>
      </c>
      <c r="Q917" s="1">
        <f>Scenario[[#This Row],[Electricity GHG 
kg CO2e]]+(Scenario[[#This Row],[Non-Electric GHG 
kg CO2e]]*(1-Q$3))+((Scenario[[#This Row],[Non-Electric Vehicle Miles]]*Q$3)*Scenario[[#This Row],[Typical kWh per Vehicle Mile]]*(Scenario[[#This Row],[eGRID Subregion Electricity Emissions Rate 
kg CO2 per kWh]]))</f>
        <v>54025.856199663627</v>
      </c>
      <c r="R917" s="1">
        <f>((Scenario[[#This Row],[Electricity GHG 
kg CO2e]])*(1-R$3))+(Scenario[[#This Row],[Non-Electric GHG 
kg CO2e]]*(1-Q$3))+(((Scenario[[#This Row],[Non-Electric Vehicle Miles]]*Q$3)*Scenario[[#This Row],[Typical kWh per Vehicle Mile]]*(Scenario[[#This Row],[eGRID Subregion Electricity Emissions Rate 
kg CO2 per kWh]]))*(1-R$3))</f>
        <v>52281.128751466473</v>
      </c>
      <c r="S9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58233.473667414553</v>
      </c>
      <c r="T917" s="1">
        <f>Scenario[[#This Row],[Transportation Efficiency Emissions Savings 
kg CO2e]]*(1+S$3)</f>
        <v>27614.049344702682</v>
      </c>
      <c r="U917" s="1">
        <f>Scenario[[#This Row],[Land Use Efficiency Emissions Savings 
kg CO2e]]*(1+S$3)</f>
        <v>137391.98016011974</v>
      </c>
    </row>
    <row r="918" spans="1:21" x14ac:dyDescent="0.25">
      <c r="A918" t="s">
        <v>1623</v>
      </c>
      <c r="B918" t="s">
        <v>1624</v>
      </c>
      <c r="C918" t="s">
        <v>307</v>
      </c>
      <c r="D918" t="s">
        <v>1730</v>
      </c>
      <c r="E918" s="1">
        <v>227998.71898916666</v>
      </c>
      <c r="F918" s="1">
        <v>110587.69298137476</v>
      </c>
      <c r="G918" s="1">
        <v>559716.51222174545</v>
      </c>
      <c r="H918" s="1">
        <v>660831.92000000004</v>
      </c>
      <c r="I918" s="1">
        <v>12</v>
      </c>
      <c r="J918" s="2">
        <v>0.34431886722063482</v>
      </c>
      <c r="K918" s="1">
        <v>169937</v>
      </c>
      <c r="L918" s="1">
        <v>169937</v>
      </c>
      <c r="M918" s="1">
        <v>227998.71898916666</v>
      </c>
      <c r="N918" s="1">
        <v>0</v>
      </c>
      <c r="O918" s="7">
        <v>0.56654231323843995</v>
      </c>
      <c r="P918" s="4">
        <v>1.0539153772593934</v>
      </c>
      <c r="Q918" s="1">
        <f>Scenario[[#This Row],[Electricity GHG 
kg CO2e]]+(Scenario[[#This Row],[Non-Electric GHG 
kg CO2e]]*(1-Q$3))+((Scenario[[#This Row],[Non-Electric Vehicle Miles]]*Q$3)*Scenario[[#This Row],[Typical kWh per Vehicle Mile]]*(Scenario[[#This Row],[eGRID Subregion Electricity Emissions Rate 
kg CO2 per kWh]]))</f>
        <v>196365.86048237554</v>
      </c>
      <c r="R918" s="1">
        <f>((Scenario[[#This Row],[Electricity GHG 
kg CO2e]])*(1-R$3))+(Scenario[[#This Row],[Non-Electric GHG 
kg CO2e]]*(1-Q$3))+(((Scenario[[#This Row],[Non-Electric Vehicle Miles]]*Q$3)*Scenario[[#This Row],[Typical kWh per Vehicle Mile]]*(Scenario[[#This Row],[eGRID Subregion Electricity Emissions Rate 
kg CO2 per kWh]]))*(1-R$3))</f>
        <v>190024.15517225041</v>
      </c>
      <c r="S9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220813.51321593134</v>
      </c>
      <c r="T918" s="1">
        <f>Scenario[[#This Row],[Transportation Efficiency Emissions Savings 
kg CO2e]]*(1+S$3)</f>
        <v>138234.61622671844</v>
      </c>
      <c r="U918" s="1">
        <f>Scenario[[#This Row],[Land Use Efficiency Emissions Savings 
kg CO2e]]*(1+S$3)</f>
        <v>699645.64027718175</v>
      </c>
    </row>
    <row r="919" spans="1:21" x14ac:dyDescent="0.25">
      <c r="A919" t="s">
        <v>305</v>
      </c>
      <c r="B919" t="s">
        <v>306</v>
      </c>
      <c r="C919" t="s">
        <v>307</v>
      </c>
      <c r="D919" t="s">
        <v>1730</v>
      </c>
      <c r="E919" s="1">
        <v>1277481.1077663719</v>
      </c>
      <c r="F919" s="1">
        <v>129018.20981510486</v>
      </c>
      <c r="G919" s="1">
        <v>657578.47762783198</v>
      </c>
      <c r="H919" s="1">
        <v>770966</v>
      </c>
      <c r="I919" s="1">
        <v>7.3555555555555552</v>
      </c>
      <c r="J919" s="2">
        <v>0.14515762128839035</v>
      </c>
      <c r="K919" s="1">
        <v>767337</v>
      </c>
      <c r="L919" s="1">
        <v>767337</v>
      </c>
      <c r="M919" s="1">
        <v>1277481.1077663719</v>
      </c>
      <c r="N919" s="1">
        <v>0</v>
      </c>
      <c r="O919" s="7">
        <v>0.56654231323843995</v>
      </c>
      <c r="P919" s="4">
        <v>1.0539153772593934</v>
      </c>
      <c r="Q919" s="1">
        <f>Scenario[[#This Row],[Electricity GHG 
kg CO2e]]+(Scenario[[#This Row],[Non-Electric GHG 
kg CO2e]]*(1-Q$3))+((Scenario[[#This Row],[Non-Electric Vehicle Miles]]*Q$3)*Scenario[[#This Row],[Typical kWh per Vehicle Mile]]*(Scenario[[#This Row],[eGRID Subregion Electricity Emissions Rate 
kg CO2 per kWh]]))</f>
        <v>1072652.6934575308</v>
      </c>
      <c r="R919" s="1">
        <f>((Scenario[[#This Row],[Electricity GHG 
kg CO2e]])*(1-R$3))+(Scenario[[#This Row],[Non-Electric GHG 
kg CO2e]]*(1-Q$3))+(((Scenario[[#This Row],[Non-Electric Vehicle Miles]]*Q$3)*Scenario[[#This Row],[Typical kWh per Vehicle Mile]]*(Scenario[[#This Row],[eGRID Subregion Electricity Emissions Rate 
kg CO2 per kWh]]))*(1-R$3))</f>
        <v>1044017.2277993428</v>
      </c>
      <c r="S9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1115320.7979798906</v>
      </c>
      <c r="T919" s="1">
        <f>Scenario[[#This Row],[Transportation Efficiency Emissions Savings 
kg CO2e]]*(1+S$3)</f>
        <v>161272.76226888108</v>
      </c>
      <c r="U919" s="1">
        <f>Scenario[[#This Row],[Land Use Efficiency Emissions Savings 
kg CO2e]]*(1+S$3)</f>
        <v>821973.09703478997</v>
      </c>
    </row>
    <row r="920" spans="1:21" x14ac:dyDescent="0.25">
      <c r="A920" t="s">
        <v>305</v>
      </c>
      <c r="B920" t="s">
        <v>306</v>
      </c>
      <c r="C920" t="s">
        <v>307</v>
      </c>
      <c r="D920" t="s">
        <v>38</v>
      </c>
      <c r="E920" s="1">
        <v>10756404.757647486</v>
      </c>
      <c r="F920" s="1">
        <v>2103452.7044314095</v>
      </c>
      <c r="G920" s="1">
        <v>10720852.731753027</v>
      </c>
      <c r="H920" s="1">
        <v>12569470</v>
      </c>
      <c r="I920" s="1">
        <v>35.598958333333336</v>
      </c>
      <c r="J920" s="2">
        <v>8.7713409774424725E-2</v>
      </c>
      <c r="K920" s="1">
        <v>3865588</v>
      </c>
      <c r="L920" s="1">
        <v>3865588</v>
      </c>
      <c r="M920" s="1">
        <v>10756404.757647486</v>
      </c>
      <c r="N920" s="1">
        <v>0</v>
      </c>
      <c r="O920" s="7">
        <v>0.56654231323843995</v>
      </c>
      <c r="P920" s="4">
        <v>2.3391780324537761</v>
      </c>
      <c r="Q920" s="1">
        <f>Scenario[[#This Row],[Electricity GHG 
kg CO2e]]+(Scenario[[#This Row],[Non-Electric GHG 
kg CO2e]]*(1-Q$3))+((Scenario[[#This Row],[Non-Electric Vehicle Miles]]*Q$3)*Scenario[[#This Row],[Typical kWh per Vehicle Mile]]*(Scenario[[#This Row],[eGRID Subregion Electricity Emissions Rate 
kg CO2 per kWh]]))</f>
        <v>9348014.7500801347</v>
      </c>
      <c r="R920" s="1">
        <f>((Scenario[[#This Row],[Electricity GHG 
kg CO2e]])*(1-R$3))+(Scenario[[#This Row],[Non-Electric GHG 
kg CO2e]]*(1-Q$3))+(((Scenario[[#This Row],[Non-Electric Vehicle Miles]]*Q$3)*Scenario[[#This Row],[Typical kWh per Vehicle Mile]]*(Scenario[[#This Row],[eGRID Subregion Electricity Emissions Rate 
kg CO2 per kWh]]))*(1-R$3))</f>
        <v>9027836.9546190035</v>
      </c>
      <c r="S9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9440141.2150303088</v>
      </c>
      <c r="T920" s="1">
        <f>Scenario[[#This Row],[Transportation Efficiency Emissions Savings 
kg CO2e]]*(1+S$3)</f>
        <v>2629315.8805392617</v>
      </c>
      <c r="U920" s="1">
        <f>Scenario[[#This Row],[Land Use Efficiency Emissions Savings 
kg CO2e]]*(1+S$3)</f>
        <v>13401065.914691284</v>
      </c>
    </row>
    <row r="921" spans="1:21" x14ac:dyDescent="0.25">
      <c r="A921" t="s">
        <v>566</v>
      </c>
      <c r="B921" t="s">
        <v>336</v>
      </c>
      <c r="C921" t="s">
        <v>373</v>
      </c>
      <c r="D921" t="s">
        <v>38</v>
      </c>
      <c r="E921" s="1">
        <v>3680258.2944823005</v>
      </c>
      <c r="F921" s="1">
        <v>413131.5426888871</v>
      </c>
      <c r="G921" s="1">
        <v>2056748.2985166586</v>
      </c>
      <c r="H921" s="1">
        <v>2468724.17</v>
      </c>
      <c r="I921" s="1">
        <v>51</v>
      </c>
      <c r="J921" s="2">
        <v>3.8873113837099516E-2</v>
      </c>
      <c r="K921" s="1">
        <v>1276263</v>
      </c>
      <c r="L921" s="1">
        <v>1276263</v>
      </c>
      <c r="M921" s="1">
        <v>3680258.2944823005</v>
      </c>
      <c r="N921" s="1">
        <v>0</v>
      </c>
      <c r="O921" s="7">
        <v>0.23928040779951004</v>
      </c>
      <c r="P921" s="4">
        <v>2.3391780324537761</v>
      </c>
      <c r="Q921" s="1">
        <f>Scenario[[#This Row],[Electricity GHG 
kg CO2e]]+(Scenario[[#This Row],[Non-Electric GHG 
kg CO2e]]*(1-Q$3))+((Scenario[[#This Row],[Non-Electric Vehicle Miles]]*Q$3)*Scenario[[#This Row],[Typical kWh per Vehicle Mile]]*(Scenario[[#This Row],[eGRID Subregion Electricity Emissions Rate 
kg CO2 per kWh]]))</f>
        <v>2938781.034470371</v>
      </c>
      <c r="R921" s="1">
        <f>((Scenario[[#This Row],[Electricity GHG 
kg CO2e]])*(1-R$3))+(Scenario[[#This Row],[Non-Electric GHG 
kg CO2e]]*(1-Q$3))+(((Scenario[[#This Row],[Non-Electric Vehicle Miles]]*Q$3)*Scenario[[#This Row],[Typical kWh per Vehicle Mile]]*(Scenario[[#This Row],[eGRID Subregion Electricity Emissions Rate 
kg CO2 per kWh]]))*(1-R$3))</f>
        <v>2894134.2060682094</v>
      </c>
      <c r="S9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2949018.8542501214</v>
      </c>
      <c r="T921" s="1">
        <f>Scenario[[#This Row],[Transportation Efficiency Emissions Savings 
kg CO2e]]*(1+S$3)</f>
        <v>516414.42836110888</v>
      </c>
      <c r="U921" s="1">
        <f>Scenario[[#This Row],[Land Use Efficiency Emissions Savings 
kg CO2e]]*(1+S$3)</f>
        <v>2570935.3731458234</v>
      </c>
    </row>
    <row r="922" spans="1:21" x14ac:dyDescent="0.25">
      <c r="A922" t="s">
        <v>877</v>
      </c>
      <c r="B922" t="s">
        <v>878</v>
      </c>
      <c r="C922" t="s">
        <v>373</v>
      </c>
      <c r="D922" t="s">
        <v>1730</v>
      </c>
      <c r="E922" s="1">
        <v>57974.780285000001</v>
      </c>
      <c r="F922" s="1">
        <v>18351.181359910035</v>
      </c>
      <c r="G922" s="1">
        <v>92404.415389710804</v>
      </c>
      <c r="H922" s="1">
        <v>109660</v>
      </c>
      <c r="I922" s="1">
        <v>13</v>
      </c>
      <c r="J922" s="2">
        <v>6.4012571354520251E-2</v>
      </c>
      <c r="K922" s="1">
        <v>160655</v>
      </c>
      <c r="L922" s="1">
        <v>160655</v>
      </c>
      <c r="M922" s="1">
        <v>57974.780285000001</v>
      </c>
      <c r="N922" s="1">
        <v>0</v>
      </c>
      <c r="O922" s="7">
        <v>0.23928040779951004</v>
      </c>
      <c r="P922" s="4">
        <v>1.0539153772593934</v>
      </c>
      <c r="Q922" s="1">
        <f>Scenario[[#This Row],[Electricity GHG 
kg CO2e]]+(Scenario[[#This Row],[Non-Electric GHG 
kg CO2e]]*(1-Q$3))+((Scenario[[#This Row],[Non-Electric Vehicle Miles]]*Q$3)*Scenario[[#This Row],[Typical kWh per Vehicle Mile]]*(Scenario[[#This Row],[eGRID Subregion Electricity Emissions Rate 
kg CO2 per kWh]]))</f>
        <v>53609.631952102893</v>
      </c>
      <c r="R922" s="1">
        <f>((Scenario[[#This Row],[Electricity GHG 
kg CO2e]])*(1-R$3))+(Scenario[[#This Row],[Non-Electric GHG 
kg CO2e]]*(1-Q$3))+(((Scenario[[#This Row],[Non-Electric Vehicle Miles]]*Q$3)*Scenario[[#This Row],[Typical kWh per Vehicle Mile]]*(Scenario[[#This Row],[eGRID Subregion Electricity Emissions Rate 
kg CO2 per kWh]]))*(1-R$3))</f>
        <v>51077.495267514671</v>
      </c>
      <c r="S9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52418.43802613399</v>
      </c>
      <c r="T922" s="1">
        <f>Scenario[[#This Row],[Transportation Efficiency Emissions Savings 
kg CO2e]]*(1+S$3)</f>
        <v>22938.976699887542</v>
      </c>
      <c r="U922" s="1">
        <f>Scenario[[#This Row],[Land Use Efficiency Emissions Savings 
kg CO2e]]*(1+S$3)</f>
        <v>115505.51923713851</v>
      </c>
    </row>
    <row r="923" spans="1:21" x14ac:dyDescent="0.25">
      <c r="A923" t="s">
        <v>877</v>
      </c>
      <c r="B923" t="s">
        <v>878</v>
      </c>
      <c r="C923" t="s">
        <v>373</v>
      </c>
      <c r="D923" t="s">
        <v>38</v>
      </c>
      <c r="E923" s="1">
        <v>738679.22429769882</v>
      </c>
      <c r="F923" s="1">
        <v>330369.29283010674</v>
      </c>
      <c r="G923" s="1">
        <v>1663521.3160373811</v>
      </c>
      <c r="H923" s="1">
        <v>1974167</v>
      </c>
      <c r="I923" s="1">
        <v>28.7</v>
      </c>
      <c r="J923" s="2">
        <v>0.15637978438984751</v>
      </c>
      <c r="K923" s="1">
        <v>476700</v>
      </c>
      <c r="L923" s="1">
        <v>476700</v>
      </c>
      <c r="M923" s="1">
        <v>738679.22429769882</v>
      </c>
      <c r="N923" s="1">
        <v>0</v>
      </c>
      <c r="O923" s="7">
        <v>0.23928040779951004</v>
      </c>
      <c r="P923" s="4">
        <v>2.3391780324537761</v>
      </c>
      <c r="Q923" s="1">
        <f>Scenario[[#This Row],[Electricity GHG 
kg CO2e]]+(Scenario[[#This Row],[Non-Electric GHG 
kg CO2e]]*(1-Q$3))+((Scenario[[#This Row],[Non-Electric Vehicle Miles]]*Q$3)*Scenario[[#This Row],[Typical kWh per Vehicle Mile]]*(Scenario[[#This Row],[eGRID Subregion Electricity Emissions Rate 
kg CO2 per kWh]]))</f>
        <v>620713.9864801626</v>
      </c>
      <c r="R923" s="1">
        <f>((Scenario[[#This Row],[Electricity GHG 
kg CO2e]])*(1-R$3))+(Scenario[[#This Row],[Non-Electric GHG 
kg CO2e]]*(1-Q$3))+(((Scenario[[#This Row],[Non-Electric Vehicle Miles]]*Q$3)*Scenario[[#This Row],[Typical kWh per Vehicle Mile]]*(Scenario[[#This Row],[eGRID Subregion Electricity Emissions Rate 
kg CO2 per kWh]]))*(1-R$3))</f>
        <v>604037.84441594046</v>
      </c>
      <c r="S9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647618.22240650584</v>
      </c>
      <c r="T923" s="1">
        <f>Scenario[[#This Row],[Transportation Efficiency Emissions Savings 
kg CO2e]]*(1+S$3)</f>
        <v>412961.61603763344</v>
      </c>
      <c r="U923" s="1">
        <f>Scenario[[#This Row],[Land Use Efficiency Emissions Savings 
kg CO2e]]*(1+S$3)</f>
        <v>2079401.6450467263</v>
      </c>
    </row>
    <row r="924" spans="1:21" x14ac:dyDescent="0.25">
      <c r="A924" t="s">
        <v>765</v>
      </c>
      <c r="B924" t="s">
        <v>201</v>
      </c>
      <c r="C924" t="s">
        <v>373</v>
      </c>
      <c r="D924" t="s">
        <v>1730</v>
      </c>
      <c r="E924" s="1">
        <v>253504.41746333332</v>
      </c>
      <c r="F924" s="1">
        <v>19605.440928508662</v>
      </c>
      <c r="G924" s="1">
        <v>100083.1618747421</v>
      </c>
      <c r="H924" s="1">
        <v>117155</v>
      </c>
      <c r="I924" s="1">
        <v>8.6</v>
      </c>
      <c r="J924" s="2">
        <v>7.2049813662472442E-2</v>
      </c>
      <c r="K924" s="1">
        <v>310636</v>
      </c>
      <c r="L924" s="1">
        <v>310636</v>
      </c>
      <c r="M924" s="1">
        <v>253504.41746333332</v>
      </c>
      <c r="N924" s="1">
        <v>0</v>
      </c>
      <c r="O924" s="7">
        <v>0.23928040779951004</v>
      </c>
      <c r="P924" s="4">
        <v>1.0539153772593934</v>
      </c>
      <c r="Q924" s="1">
        <f>Scenario[[#This Row],[Electricity GHG 
kg CO2e]]+(Scenario[[#This Row],[Non-Electric GHG 
kg CO2e]]*(1-Q$3))+((Scenario[[#This Row],[Non-Electric Vehicle Miles]]*Q$3)*Scenario[[#This Row],[Typical kWh per Vehicle Mile]]*(Scenario[[#This Row],[eGRID Subregion Electricity Emissions Rate 
kg CO2 per kWh]]))</f>
        <v>209712.46077180197</v>
      </c>
      <c r="R924" s="1">
        <f>((Scenario[[#This Row],[Electricity GHG 
kg CO2e]])*(1-R$3))+(Scenario[[#This Row],[Non-Electric GHG 
kg CO2e]]*(1-Q$3))+(((Scenario[[#This Row],[Non-Electric Vehicle Miles]]*Q$3)*Scenario[[#This Row],[Typical kWh per Vehicle Mile]]*(Scenario[[#This Row],[eGRID Subregion Electricity Emissions Rate 
kg CO2 per kWh]]))*(1-R$3))</f>
        <v>204816.42385322647</v>
      </c>
      <c r="S9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209307.44784551236</v>
      </c>
      <c r="T924" s="1">
        <f>Scenario[[#This Row],[Transportation Efficiency Emissions Savings 
kg CO2e]]*(1+S$3)</f>
        <v>24506.801160635827</v>
      </c>
      <c r="U924" s="1">
        <f>Scenario[[#This Row],[Land Use Efficiency Emissions Savings 
kg CO2e]]*(1+S$3)</f>
        <v>125103.95234342763</v>
      </c>
    </row>
    <row r="925" spans="1:21" x14ac:dyDescent="0.25">
      <c r="A925" t="s">
        <v>765</v>
      </c>
      <c r="B925" t="s">
        <v>201</v>
      </c>
      <c r="C925" t="s">
        <v>373</v>
      </c>
      <c r="D925" t="s">
        <v>38</v>
      </c>
      <c r="E925" s="1">
        <v>1705537.2436392</v>
      </c>
      <c r="F925" s="1">
        <v>558653.06896989373</v>
      </c>
      <c r="G925" s="1">
        <v>2851849.4298301097</v>
      </c>
      <c r="H925" s="1">
        <v>3338308</v>
      </c>
      <c r="I925" s="1">
        <v>37.409090909090907</v>
      </c>
      <c r="J925" s="2">
        <v>0.1422546088358897</v>
      </c>
      <c r="K925" s="1">
        <v>714990</v>
      </c>
      <c r="L925" s="1">
        <v>714990</v>
      </c>
      <c r="M925" s="1">
        <v>1705537.2436392</v>
      </c>
      <c r="N925" s="1">
        <v>0</v>
      </c>
      <c r="O925" s="7">
        <v>0.23928040779951004</v>
      </c>
      <c r="P925" s="4">
        <v>2.3391780324537761</v>
      </c>
      <c r="Q925" s="1">
        <f>Scenario[[#This Row],[Electricity GHG 
kg CO2e]]+(Scenario[[#This Row],[Non-Electric GHG 
kg CO2e]]*(1-Q$3))+((Scenario[[#This Row],[Non-Electric Vehicle Miles]]*Q$3)*Scenario[[#This Row],[Typical kWh per Vehicle Mile]]*(Scenario[[#This Row],[eGRID Subregion Electricity Emissions Rate 
kg CO2 per kWh]]))</f>
        <v>1379201.3893226299</v>
      </c>
      <c r="R925" s="1">
        <f>((Scenario[[#This Row],[Electricity GHG 
kg CO2e]])*(1-R$3))+(Scenario[[#This Row],[Non-Electric GHG 
kg CO2e]]*(1-Q$3))+(((Scenario[[#This Row],[Non-Electric Vehicle Miles]]*Q$3)*Scenario[[#This Row],[Typical kWh per Vehicle Mile]]*(Scenario[[#This Row],[eGRID Subregion Electricity Emissions Rate 
kg CO2 per kWh]]))*(1-R$3))</f>
        <v>1354189.2751743223</v>
      </c>
      <c r="S9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1438697.4370268099</v>
      </c>
      <c r="T925" s="1">
        <f>Scenario[[#This Row],[Transportation Efficiency Emissions Savings 
kg CO2e]]*(1+S$3)</f>
        <v>698316.33621236717</v>
      </c>
      <c r="U925" s="1">
        <f>Scenario[[#This Row],[Land Use Efficiency Emissions Savings 
kg CO2e]]*(1+S$3)</f>
        <v>3564811.7872876371</v>
      </c>
    </row>
    <row r="926" spans="1:21" x14ac:dyDescent="0.25">
      <c r="A926" t="s">
        <v>1330</v>
      </c>
      <c r="B926" t="s">
        <v>838</v>
      </c>
      <c r="C926" t="s">
        <v>373</v>
      </c>
      <c r="D926" t="s">
        <v>1730</v>
      </c>
      <c r="E926" s="1">
        <v>215616.88917999997</v>
      </c>
      <c r="F926" s="1">
        <v>42056.253779835373</v>
      </c>
      <c r="G926" s="1">
        <v>209226.95742290939</v>
      </c>
      <c r="H926" s="1">
        <v>251312.91</v>
      </c>
      <c r="I926" s="1">
        <v>12.875</v>
      </c>
      <c r="J926" s="2">
        <v>0.15645222798737085</v>
      </c>
      <c r="K926" s="1">
        <v>160704</v>
      </c>
      <c r="L926" s="1">
        <v>160704</v>
      </c>
      <c r="M926" s="1">
        <v>215616.88917999997</v>
      </c>
      <c r="N926" s="1">
        <v>0</v>
      </c>
      <c r="O926" s="7">
        <v>0.23928040779951004</v>
      </c>
      <c r="P926" s="4">
        <v>1.0539153772593934</v>
      </c>
      <c r="Q926" s="1">
        <f>Scenario[[#This Row],[Electricity GHG 
kg CO2e]]+(Scenario[[#This Row],[Non-Electric GHG 
kg CO2e]]*(1-Q$3))+((Scenario[[#This Row],[Non-Electric Vehicle Miles]]*Q$3)*Scenario[[#This Row],[Typical kWh per Vehicle Mile]]*(Scenario[[#This Row],[eGRID Subregion Electricity Emissions Rate 
kg CO2 per kWh]]))</f>
        <v>171844.30284429327</v>
      </c>
      <c r="R926" s="1">
        <f>((Scenario[[#This Row],[Electricity GHG 
kg CO2e]])*(1-R$3))+(Scenario[[#This Row],[Non-Electric GHG 
kg CO2e]]*(1-Q$3))+(((Scenario[[#This Row],[Non-Electric Vehicle Miles]]*Q$3)*Scenario[[#This Row],[Typical kWh per Vehicle Mile]]*(Scenario[[#This Row],[eGRID Subregion Electricity Emissions Rate 
kg CO2 per kWh]]))*(1-R$3))</f>
        <v>169311.39385446993</v>
      </c>
      <c r="S9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179593.85468838396</v>
      </c>
      <c r="T926" s="1">
        <f>Scenario[[#This Row],[Transportation Efficiency Emissions Savings 
kg CO2e]]*(1+S$3)</f>
        <v>52570.317224794213</v>
      </c>
      <c r="U926" s="1">
        <f>Scenario[[#This Row],[Land Use Efficiency Emissions Savings 
kg CO2e]]*(1+S$3)</f>
        <v>261533.69677863672</v>
      </c>
    </row>
    <row r="927" spans="1:21" x14ac:dyDescent="0.25">
      <c r="A927" t="s">
        <v>371</v>
      </c>
      <c r="B927" t="s">
        <v>372</v>
      </c>
      <c r="C927" t="s">
        <v>373</v>
      </c>
      <c r="D927" t="s">
        <v>38</v>
      </c>
      <c r="E927" s="1">
        <v>7757802.6725425012</v>
      </c>
      <c r="F927" s="1">
        <v>524382.73145147273</v>
      </c>
      <c r="G927" s="1">
        <v>2609046.6414456964</v>
      </c>
      <c r="H927" s="1">
        <v>3133520.9</v>
      </c>
      <c r="I927" s="1">
        <v>48.864864864864863</v>
      </c>
      <c r="J927" s="2">
        <v>2.4068472610406792E-2</v>
      </c>
      <c r="K927" s="1">
        <v>2690307</v>
      </c>
      <c r="L927" s="1">
        <v>2690307</v>
      </c>
      <c r="M927" s="1">
        <v>7757802.6725425012</v>
      </c>
      <c r="N927" s="1">
        <v>0</v>
      </c>
      <c r="O927" s="7">
        <v>0.23928040779951004</v>
      </c>
      <c r="P927" s="4">
        <v>2.3391780324537761</v>
      </c>
      <c r="Q927" s="1">
        <f>Scenario[[#This Row],[Electricity GHG 
kg CO2e]]+(Scenario[[#This Row],[Non-Electric GHG 
kg CO2e]]*(1-Q$3))+((Scenario[[#This Row],[Non-Electric Vehicle Miles]]*Q$3)*Scenario[[#This Row],[Typical kWh per Vehicle Mile]]*(Scenario[[#This Row],[eGRID Subregion Electricity Emissions Rate 
kg CO2 per kWh]]))</f>
        <v>6194806.3088194728</v>
      </c>
      <c r="R927" s="1">
        <f>((Scenario[[#This Row],[Electricity GHG 
kg CO2e]])*(1-R$3))+(Scenario[[#This Row],[Non-Electric GHG 
kg CO2e]]*(1-Q$3))+(((Scenario[[#This Row],[Non-Electric Vehicle Miles]]*Q$3)*Scenario[[#This Row],[Typical kWh per Vehicle Mile]]*(Scenario[[#This Row],[eGRID Subregion Electricity Emissions Rate 
kg CO2 per kWh]]))*(1-R$3))</f>
        <v>6100692.7327163229</v>
      </c>
      <c r="S9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6173400.9017522791</v>
      </c>
      <c r="T927" s="1">
        <f>Scenario[[#This Row],[Transportation Efficiency Emissions Savings 
kg CO2e]]*(1+S$3)</f>
        <v>655478.41431434092</v>
      </c>
      <c r="U927" s="1">
        <f>Scenario[[#This Row],[Land Use Efficiency Emissions Savings 
kg CO2e]]*(1+S$3)</f>
        <v>3261308.3018071204</v>
      </c>
    </row>
    <row r="928" spans="1:21" x14ac:dyDescent="0.25">
      <c r="A928" t="s">
        <v>837</v>
      </c>
      <c r="B928" t="s">
        <v>838</v>
      </c>
      <c r="C928" t="s">
        <v>373</v>
      </c>
      <c r="D928" t="s">
        <v>1730</v>
      </c>
      <c r="E928" s="1">
        <v>100170.90391583333</v>
      </c>
      <c r="F928" s="1">
        <v>28140.032173324409</v>
      </c>
      <c r="G928" s="1">
        <v>142137.47706086689</v>
      </c>
      <c r="H928" s="1">
        <v>168154.62</v>
      </c>
      <c r="I928" s="1">
        <v>9.5</v>
      </c>
      <c r="J928" s="2">
        <v>0.24044020152667825</v>
      </c>
      <c r="K928" s="1">
        <v>74665</v>
      </c>
      <c r="L928" s="1">
        <v>74665</v>
      </c>
      <c r="M928" s="1">
        <v>100170.90391583333</v>
      </c>
      <c r="N928" s="1">
        <v>0</v>
      </c>
      <c r="O928" s="7">
        <v>0.23928040779951004</v>
      </c>
      <c r="P928" s="4">
        <v>1.0539153772593934</v>
      </c>
      <c r="Q928" s="1">
        <f>Scenario[[#This Row],[Electricity GHG 
kg CO2e]]+(Scenario[[#This Row],[Non-Electric GHG 
kg CO2e]]*(1-Q$3))+((Scenario[[#This Row],[Non-Electric Vehicle Miles]]*Q$3)*Scenario[[#This Row],[Typical kWh per Vehicle Mile]]*(Scenario[[#This Row],[eGRID Subregion Electricity Emissions Rate 
kg CO2 per kWh]]))</f>
        <v>79835.457151459777</v>
      </c>
      <c r="R928" s="1">
        <f>((Scenario[[#This Row],[Electricity GHG 
kg CO2e]])*(1-R$3))+(Scenario[[#This Row],[Non-Electric GHG 
kg CO2e]]*(1-Q$3))+(((Scenario[[#This Row],[Non-Electric Vehicle Miles]]*Q$3)*Scenario[[#This Row],[Typical kWh per Vehicle Mile]]*(Scenario[[#This Row],[eGRID Subregion Electricity Emissions Rate 
kg CO2 per kWh]]))*(1-R$3))</f>
        <v>78658.637347813579</v>
      </c>
      <c r="S9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87982.257075889793</v>
      </c>
      <c r="T928" s="1">
        <f>Scenario[[#This Row],[Transportation Efficiency Emissions Savings 
kg CO2e]]*(1+S$3)</f>
        <v>35175.040216655514</v>
      </c>
      <c r="U928" s="1">
        <f>Scenario[[#This Row],[Land Use Efficiency Emissions Savings 
kg CO2e]]*(1+S$3)</f>
        <v>177671.84632608361</v>
      </c>
    </row>
    <row r="929" spans="1:21" x14ac:dyDescent="0.25">
      <c r="A929" t="s">
        <v>837</v>
      </c>
      <c r="B929" t="s">
        <v>838</v>
      </c>
      <c r="C929" t="s">
        <v>373</v>
      </c>
      <c r="D929" t="s">
        <v>38</v>
      </c>
      <c r="E929" s="1">
        <v>1454485.0926940669</v>
      </c>
      <c r="F929" s="1">
        <v>278505.89730011945</v>
      </c>
      <c r="G929" s="1">
        <v>1406754.8091269741</v>
      </c>
      <c r="H929" s="1">
        <v>1664250.17</v>
      </c>
      <c r="I929" s="1">
        <v>25.333333333333332</v>
      </c>
      <c r="J929" s="2">
        <v>0.11904639359863209</v>
      </c>
      <c r="K929" s="1">
        <v>545550</v>
      </c>
      <c r="L929" s="1">
        <v>545550</v>
      </c>
      <c r="M929" s="1">
        <v>1454485.0926940669</v>
      </c>
      <c r="N929" s="1">
        <v>0</v>
      </c>
      <c r="O929" s="7">
        <v>0.23928040779951004</v>
      </c>
      <c r="P929" s="4">
        <v>2.3391780324537761</v>
      </c>
      <c r="Q929" s="1">
        <f>Scenario[[#This Row],[Electricity GHG 
kg CO2e]]+(Scenario[[#This Row],[Non-Electric GHG 
kg CO2e]]*(1-Q$3))+((Scenario[[#This Row],[Non-Electric Vehicle Miles]]*Q$3)*Scenario[[#This Row],[Typical kWh per Vehicle Mile]]*(Scenario[[#This Row],[eGRID Subregion Electricity Emissions Rate 
kg CO2 per kWh]]))</f>
        <v>1167202.5592154223</v>
      </c>
      <c r="R929" s="1">
        <f>((Scenario[[#This Row],[Electricity GHG 
kg CO2e]])*(1-R$3))+(Scenario[[#This Row],[Non-Electric GHG 
kg CO2e]]*(1-Q$3))+(((Scenario[[#This Row],[Non-Electric Vehicle Miles]]*Q$3)*Scenario[[#This Row],[Typical kWh per Vehicle Mile]]*(Scenario[[#This Row],[eGRID Subregion Electricity Emissions Rate 
kg CO2 per kWh]]))*(1-R$3))</f>
        <v>1148117.8742917043</v>
      </c>
      <c r="S9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1217244.9515340095</v>
      </c>
      <c r="T929" s="1">
        <f>Scenario[[#This Row],[Transportation Efficiency Emissions Savings 
kg CO2e]]*(1+S$3)</f>
        <v>348132.37162514933</v>
      </c>
      <c r="U929" s="1">
        <f>Scenario[[#This Row],[Land Use Efficiency Emissions Savings 
kg CO2e]]*(1+S$3)</f>
        <v>1758443.5114087176</v>
      </c>
    </row>
    <row r="930" spans="1:21" x14ac:dyDescent="0.25">
      <c r="A930" t="s">
        <v>911</v>
      </c>
      <c r="B930" t="s">
        <v>352</v>
      </c>
      <c r="C930" t="s">
        <v>373</v>
      </c>
      <c r="D930" t="s">
        <v>38</v>
      </c>
      <c r="E930" s="1">
        <v>1261547.966360047</v>
      </c>
      <c r="F930" s="1">
        <v>747325.0620661499</v>
      </c>
      <c r="G930" s="1">
        <v>3843933.770139439</v>
      </c>
      <c r="H930" s="1">
        <v>4465743.3600000003</v>
      </c>
      <c r="I930" s="1">
        <v>37.653846153846153</v>
      </c>
      <c r="J930" s="2">
        <v>0.29244506369644535</v>
      </c>
      <c r="K930" s="1">
        <v>418467</v>
      </c>
      <c r="L930" s="1">
        <v>418467</v>
      </c>
      <c r="M930" s="1">
        <v>1261547.966360047</v>
      </c>
      <c r="N930" s="1">
        <v>0</v>
      </c>
      <c r="O930" s="7">
        <v>0.23928040779951004</v>
      </c>
      <c r="P930" s="4">
        <v>2.3391780324537761</v>
      </c>
      <c r="Q930" s="1">
        <f>Scenario[[#This Row],[Electricity GHG 
kg CO2e]]+(Scenario[[#This Row],[Non-Electric GHG 
kg CO2e]]*(1-Q$3))+((Scenario[[#This Row],[Non-Electric Vehicle Miles]]*Q$3)*Scenario[[#This Row],[Typical kWh per Vehicle Mile]]*(Scenario[[#This Row],[eGRID Subregion Electricity Emissions Rate 
kg CO2 per kWh]]))</f>
        <v>1004717.0070015338</v>
      </c>
      <c r="R930" s="1">
        <f>((Scenario[[#This Row],[Electricity GHG 
kg CO2e]])*(1-R$3))+(Scenario[[#This Row],[Non-Electric GHG 
kg CO2e]]*(1-Q$3))+(((Scenario[[#This Row],[Non-Electric Vehicle Miles]]*Q$3)*Scenario[[#This Row],[Typical kWh per Vehicle Mile]]*(Scenario[[#This Row],[eGRID Subregion Electricity Emissions Rate 
kg CO2 per kWh]]))*(1-R$3))</f>
        <v>990077.99894365913</v>
      </c>
      <c r="S9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1130379.5964564269</v>
      </c>
      <c r="T930" s="1">
        <f>Scenario[[#This Row],[Transportation Efficiency Emissions Savings 
kg CO2e]]*(1+S$3)</f>
        <v>934156.32758268737</v>
      </c>
      <c r="U930" s="1">
        <f>Scenario[[#This Row],[Land Use Efficiency Emissions Savings 
kg CO2e]]*(1+S$3)</f>
        <v>4804917.2126742993</v>
      </c>
    </row>
    <row r="931" spans="1:21" x14ac:dyDescent="0.25">
      <c r="A931" t="s">
        <v>2083</v>
      </c>
      <c r="B931" t="s">
        <v>352</v>
      </c>
      <c r="C931" t="s">
        <v>373</v>
      </c>
      <c r="D931" t="s">
        <v>1730</v>
      </c>
      <c r="E931" s="1">
        <v>120890.57455365206</v>
      </c>
      <c r="F931" s="1">
        <v>0</v>
      </c>
      <c r="G931" s="1">
        <v>0</v>
      </c>
      <c r="H931" s="1">
        <f>Scenario[[#This Row],[Average Seating Capacity]]*Scenario[[#This Row],[Total Transit Vehicle Miles]]*0.21</f>
        <v>111865.7925</v>
      </c>
      <c r="I931" s="1">
        <v>12.375</v>
      </c>
      <c r="J931" s="2" t="s">
        <v>552</v>
      </c>
      <c r="K931" s="1">
        <v>43046</v>
      </c>
      <c r="L931" s="1">
        <v>43046</v>
      </c>
      <c r="M931" s="1">
        <v>120890.57455365206</v>
      </c>
      <c r="N931" s="1">
        <v>0</v>
      </c>
      <c r="O931" s="7">
        <v>0.23928040779951004</v>
      </c>
      <c r="P931" s="4">
        <v>1.0539153772593934</v>
      </c>
      <c r="Q931" s="1">
        <f>Scenario[[#This Row],[Electricity GHG 
kg CO2e]]+(Scenario[[#This Row],[Non-Electric GHG 
kg CO2e]]*(1-Q$3))+((Scenario[[#This Row],[Non-Electric Vehicle Miles]]*Q$3)*Scenario[[#This Row],[Typical kWh per Vehicle Mile]]*(Scenario[[#This Row],[eGRID Subregion Electricity Emissions Rate 
kg CO2 per kWh]]))</f>
        <v>93381.779988714115</v>
      </c>
      <c r="R931" s="1">
        <f>((Scenario[[#This Row],[Electricity GHG 
kg CO2e]])*(1-R$3))+(Scenario[[#This Row],[Non-Electric GHG 
kg CO2e]]*(1-Q$3))+(((Scenario[[#This Row],[Non-Electric Vehicle Miles]]*Q$3)*Scenario[[#This Row],[Typical kWh per Vehicle Mile]]*(Scenario[[#This Row],[eGRID Subregion Electricity Emissions Rate 
kg CO2 per kWh]]))*(1-R$3))</f>
        <v>92703.317720345338</v>
      </c>
      <c r="S9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102437.16608098159</v>
      </c>
      <c r="T931" s="1">
        <f>Scenario[[#This Row],[Transportation Efficiency Emissions Savings 
kg CO2e]]*(1+S$3)</f>
        <v>0</v>
      </c>
      <c r="U931" s="1">
        <f>Scenario[[#This Row],[Land Use Efficiency Emissions Savings 
kg CO2e]]*(1+S$3)</f>
        <v>0</v>
      </c>
    </row>
    <row r="932" spans="1:21" x14ac:dyDescent="0.25">
      <c r="A932" t="s">
        <v>754</v>
      </c>
      <c r="B932" t="s">
        <v>755</v>
      </c>
      <c r="C932" t="s">
        <v>46</v>
      </c>
      <c r="D932" t="s">
        <v>38</v>
      </c>
      <c r="E932" s="1">
        <v>2115933.8449125001</v>
      </c>
      <c r="F932" s="1">
        <v>2782312.1462194258</v>
      </c>
      <c r="G932" s="1">
        <v>13857327.588554457</v>
      </c>
      <c r="H932" s="1">
        <v>16626087.66</v>
      </c>
      <c r="I932" s="1">
        <v>42.1875</v>
      </c>
      <c r="J932" s="2">
        <v>0.53845324861143562</v>
      </c>
      <c r="K932" s="1">
        <v>733779</v>
      </c>
      <c r="L932" s="1">
        <v>733779</v>
      </c>
      <c r="M932" s="1">
        <v>2115933.8449125001</v>
      </c>
      <c r="N932" s="1">
        <v>0</v>
      </c>
      <c r="O932" s="7">
        <v>0.32649306637178005</v>
      </c>
      <c r="P932" s="4">
        <v>2.3391780324537761</v>
      </c>
      <c r="Q932" s="95">
        <f>Scenario[[#This Row],[Electricity GHG 
kg CO2e]]+(Scenario[[#This Row],[Non-Electric GHG 
kg CO2e]]*(1-Q$3))+((Scenario[[#This Row],[Non-Electric Vehicle Miles]]*Q$3)*Scenario[[#This Row],[Typical kWh per Vehicle Mile]]*(Scenario[[#This Row],[eGRID Subregion Electricity Emissions Rate 
kg CO2 per kWh]]))</f>
        <v>1727051.8003346296</v>
      </c>
      <c r="R932" s="95">
        <f>((Scenario[[#This Row],[Electricity GHG 
kg CO2e]])*(1-R$3))+(Scenario[[#This Row],[Non-Electric GHG 
kg CO2e]]*(1-Q$3))+(((Scenario[[#This Row],[Non-Electric Vehicle Miles]]*Q$3)*Scenario[[#This Row],[Typical kWh per Vehicle Mile]]*(Scenario[[#This Row],[eGRID Subregion Electricity Emissions Rate 
kg CO2 per kWh]]))*(1-R$3))</f>
        <v>1692026.446172066</v>
      </c>
      <c r="S9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2146405.3383064782</v>
      </c>
      <c r="T932" s="95">
        <f>Scenario[[#This Row],[Transportation Efficiency Emissions Savings 
kg CO2e]]*(1+S$3)</f>
        <v>3477890.1827742821</v>
      </c>
      <c r="U932" s="95">
        <f>Scenario[[#This Row],[Land Use Efficiency Emissions Savings 
kg CO2e]]*(1+S$3)</f>
        <v>17321659.485693071</v>
      </c>
    </row>
    <row r="933" spans="1:21" x14ac:dyDescent="0.25">
      <c r="A933" t="s">
        <v>191</v>
      </c>
      <c r="B933" t="s">
        <v>192</v>
      </c>
      <c r="C933" t="s">
        <v>46</v>
      </c>
      <c r="D933" t="s">
        <v>38</v>
      </c>
      <c r="E933" s="1">
        <v>21866628.885593303</v>
      </c>
      <c r="F933" s="1">
        <v>25292881.193338405</v>
      </c>
      <c r="G933" s="1">
        <v>127195658.11943603</v>
      </c>
      <c r="H933" s="1">
        <v>151141079</v>
      </c>
      <c r="I933" s="1">
        <v>53.022321428571431</v>
      </c>
      <c r="J933" s="2">
        <v>0.32232380491036738</v>
      </c>
      <c r="K933" s="1">
        <v>10074289</v>
      </c>
      <c r="L933" s="1">
        <v>10074289</v>
      </c>
      <c r="M933" s="1">
        <v>21866628.885593303</v>
      </c>
      <c r="N933" s="1">
        <v>0</v>
      </c>
      <c r="O933" s="7">
        <v>0.32649306637178005</v>
      </c>
      <c r="P933" s="4">
        <v>2.3391780324537761</v>
      </c>
      <c r="Q933" s="1">
        <f>Scenario[[#This Row],[Electricity GHG 
kg CO2e]]+(Scenario[[#This Row],[Non-Electric GHG 
kg CO2e]]*(1-Q$3))+((Scenario[[#This Row],[Non-Electric Vehicle Miles]]*Q$3)*Scenario[[#This Row],[Typical kWh per Vehicle Mile]]*(Scenario[[#This Row],[eGRID Subregion Electricity Emissions Rate 
kg CO2 per kWh]]))</f>
        <v>18323469.284928299</v>
      </c>
      <c r="R933" s="1">
        <f>((Scenario[[#This Row],[Electricity GHG 
kg CO2e]])*(1-R$3))+(Scenario[[#This Row],[Non-Electric GHG 
kg CO2e]]*(1-Q$3))+(((Scenario[[#This Row],[Non-Electric Vehicle Miles]]*Q$3)*Scenario[[#This Row],[Typical kWh per Vehicle Mile]]*(Scenario[[#This Row],[eGRID Subregion Electricity Emissions Rate 
kg CO2 per kWh]]))*(1-R$3))</f>
        <v>17842594.879744969</v>
      </c>
      <c r="S9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20366874.111017514</v>
      </c>
      <c r="T933" s="1">
        <f>Scenario[[#This Row],[Transportation Efficiency Emissions Savings 
kg CO2e]]*(1+S$3)</f>
        <v>31616101.491673008</v>
      </c>
      <c r="U933" s="1">
        <f>Scenario[[#This Row],[Land Use Efficiency Emissions Savings 
kg CO2e]]*(1+S$3)</f>
        <v>158994572.64929503</v>
      </c>
    </row>
    <row r="934" spans="1:21" x14ac:dyDescent="0.25">
      <c r="A934" t="s">
        <v>1303</v>
      </c>
      <c r="B934" t="s">
        <v>1075</v>
      </c>
      <c r="C934" t="s">
        <v>46</v>
      </c>
      <c r="D934" t="s">
        <v>1730</v>
      </c>
      <c r="E934" s="1">
        <v>1630497.861175833</v>
      </c>
      <c r="F934" s="1">
        <v>235575.21625498519</v>
      </c>
      <c r="G934" s="1">
        <v>1172019.7293170714</v>
      </c>
      <c r="H934" s="1">
        <v>1407712</v>
      </c>
      <c r="I934" s="1">
        <v>13.532467532467532</v>
      </c>
      <c r="J934" s="2">
        <v>0.11779395397777508</v>
      </c>
      <c r="K934" s="1">
        <v>1078537</v>
      </c>
      <c r="L934" s="1">
        <v>1078537</v>
      </c>
      <c r="M934" s="1">
        <v>1630497.861175833</v>
      </c>
      <c r="N934" s="1">
        <v>0</v>
      </c>
      <c r="O934" s="7">
        <v>0.32649306637178005</v>
      </c>
      <c r="P934" s="4">
        <v>1.0539153772593934</v>
      </c>
      <c r="Q934" s="1">
        <f>Scenario[[#This Row],[Electricity GHG 
kg CO2e]]+(Scenario[[#This Row],[Non-Electric GHG 
kg CO2e]]*(1-Q$3))+((Scenario[[#This Row],[Non-Electric Vehicle Miles]]*Q$3)*Scenario[[#This Row],[Typical kWh per Vehicle Mile]]*(Scenario[[#This Row],[eGRID Subregion Electricity Emissions Rate 
kg CO2 per kWh]]))</f>
        <v>1315653.4798155562</v>
      </c>
      <c r="R934" s="1">
        <f>((Scenario[[#This Row],[Electricity GHG 
kg CO2e]])*(1-R$3))+(Scenario[[#This Row],[Non-Electric GHG 
kg CO2e]]*(1-Q$3))+(((Scenario[[#This Row],[Non-Electric Vehicle Miles]]*Q$3)*Scenario[[#This Row],[Typical kWh per Vehicle Mile]]*(Scenario[[#This Row],[eGRID Subregion Electricity Emissions Rate 
kg CO2 per kWh]]))*(1-R$3))</f>
        <v>1292458.4588321359</v>
      </c>
      <c r="S9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1354787.2017764803</v>
      </c>
      <c r="T934" s="1">
        <f>Scenario[[#This Row],[Transportation Efficiency Emissions Savings 
kg CO2e]]*(1+S$3)</f>
        <v>294469.02031873149</v>
      </c>
      <c r="U934" s="1">
        <f>Scenario[[#This Row],[Land Use Efficiency Emissions Savings 
kg CO2e]]*(1+S$3)</f>
        <v>1465024.6616463391</v>
      </c>
    </row>
    <row r="935" spans="1:21" x14ac:dyDescent="0.25">
      <c r="A935" t="s">
        <v>2029</v>
      </c>
      <c r="B935" t="s">
        <v>1075</v>
      </c>
      <c r="C935" t="s">
        <v>46</v>
      </c>
      <c r="D935" t="s">
        <v>38</v>
      </c>
      <c r="E935" s="1">
        <v>97724.18652839998</v>
      </c>
      <c r="F935" s="1">
        <v>37424.126765099041</v>
      </c>
      <c r="G935" s="1">
        <v>186190.27764653898</v>
      </c>
      <c r="H935" s="1">
        <v>223633</v>
      </c>
      <c r="I935" s="1">
        <v>35</v>
      </c>
      <c r="J935" s="2" t="s">
        <v>552</v>
      </c>
      <c r="K935" s="96">
        <v>58741</v>
      </c>
      <c r="L935" s="96">
        <v>58741</v>
      </c>
      <c r="M935" s="1">
        <v>97724.18652839998</v>
      </c>
      <c r="N935" s="1">
        <v>0</v>
      </c>
      <c r="O935" s="7">
        <v>0.32649306637178005</v>
      </c>
      <c r="P935" s="4">
        <v>2.3391780324537761</v>
      </c>
      <c r="Q935" s="1">
        <f>Scenario[[#This Row],[Electricity GHG 
kg CO2e]]+(Scenario[[#This Row],[Non-Electric GHG 
kg CO2e]]*(1-Q$3))+((Scenario[[#This Row],[Non-Electric Vehicle Miles]]*Q$3)*Scenario[[#This Row],[Typical kWh per Vehicle Mile]]*(Scenario[[#This Row],[eGRID Subregion Electricity Emissions Rate 
kg CO2 per kWh]]))</f>
        <v>84508.638453021558</v>
      </c>
      <c r="R935" s="1">
        <f>((Scenario[[#This Row],[Electricity GHG 
kg CO2e]])*(1-R$3))+(Scenario[[#This Row],[Non-Electric GHG 
kg CO2e]]*(1-Q$3))+(((Scenario[[#This Row],[Non-Electric Vehicle Miles]]*Q$3)*Scenario[[#This Row],[Typical kWh per Vehicle Mile]]*(Scenario[[#This Row],[eGRID Subregion Electricity Emissions Rate 
kg CO2 per kWh]]))*(1-R$3))</f>
        <v>81704.763813841157</v>
      </c>
      <c r="S9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86148.455235501067</v>
      </c>
      <c r="T935" s="1">
        <f>Scenario[[#This Row],[Transportation Efficiency Emissions Savings 
kg CO2e]]*(1+S$3)</f>
        <v>46780.1584563738</v>
      </c>
      <c r="U935" s="1">
        <f>Scenario[[#This Row],[Land Use Efficiency Emissions Savings 
kg CO2e]]*(1+S$3)</f>
        <v>232737.84705817373</v>
      </c>
    </row>
    <row r="936" spans="1:21" x14ac:dyDescent="0.25">
      <c r="A936" t="s">
        <v>1109</v>
      </c>
      <c r="B936" t="s">
        <v>1110</v>
      </c>
      <c r="C936" t="s">
        <v>46</v>
      </c>
      <c r="D936" t="s">
        <v>38</v>
      </c>
      <c r="E936" s="1">
        <v>382831.78745319997</v>
      </c>
      <c r="F936" s="1">
        <v>504039.13826693763</v>
      </c>
      <c r="G936" s="1">
        <v>2507914.3686536648</v>
      </c>
      <c r="H936" s="1">
        <v>3011954.97</v>
      </c>
      <c r="I936" s="1">
        <v>42</v>
      </c>
      <c r="J936" s="2">
        <v>0.54099090647506831</v>
      </c>
      <c r="K936" s="1">
        <v>132762</v>
      </c>
      <c r="L936" s="1">
        <v>132762</v>
      </c>
      <c r="M936" s="1">
        <v>382831.78745319997</v>
      </c>
      <c r="N936" s="1">
        <v>0</v>
      </c>
      <c r="O936" s="7">
        <v>0.32649306637178005</v>
      </c>
      <c r="P936" s="4">
        <v>2.3391780324537761</v>
      </c>
      <c r="Q936" s="1">
        <f>Scenario[[#This Row],[Electricity GHG 
kg CO2e]]+(Scenario[[#This Row],[Non-Electric GHG 
kg CO2e]]*(1-Q$3))+((Scenario[[#This Row],[Non-Electric Vehicle Miles]]*Q$3)*Scenario[[#This Row],[Typical kWh per Vehicle Mile]]*(Scenario[[#This Row],[eGRID Subregion Electricity Emissions Rate 
kg CO2 per kWh]]))</f>
        <v>312472.26876421552</v>
      </c>
      <c r="R936" s="1">
        <f>((Scenario[[#This Row],[Electricity GHG 
kg CO2e]])*(1-R$3))+(Scenario[[#This Row],[Non-Electric GHG 
kg CO2e]]*(1-Q$3))+(((Scenario[[#This Row],[Non-Electric Vehicle Miles]]*Q$3)*Scenario[[#This Row],[Typical kWh per Vehicle Mile]]*(Scenario[[#This Row],[eGRID Subregion Electricity Emissions Rate 
kg CO2 per kWh]]))*(1-R$3))</f>
        <v>306135.16172063665</v>
      </c>
      <c r="S9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388816.71304630151</v>
      </c>
      <c r="T936" s="1">
        <f>Scenario[[#This Row],[Transportation Efficiency Emissions Savings 
kg CO2e]]*(1+S$3)</f>
        <v>630048.92283367203</v>
      </c>
      <c r="U936" s="1">
        <f>Scenario[[#This Row],[Land Use Efficiency Emissions Savings 
kg CO2e]]*(1+S$3)</f>
        <v>3134892.9608170809</v>
      </c>
    </row>
    <row r="937" spans="1:21" x14ac:dyDescent="0.25">
      <c r="A937" t="s">
        <v>1199</v>
      </c>
      <c r="B937" t="s">
        <v>1200</v>
      </c>
      <c r="C937" t="s">
        <v>46</v>
      </c>
      <c r="D937" t="s">
        <v>38</v>
      </c>
      <c r="E937" s="1">
        <v>79560.983440866665</v>
      </c>
      <c r="F937" s="1">
        <v>734.159376332487</v>
      </c>
      <c r="G937" s="1">
        <v>3832.6414331132278</v>
      </c>
      <c r="H937" s="1">
        <v>4387.07</v>
      </c>
      <c r="I937" s="1">
        <v>21.5</v>
      </c>
      <c r="J937" s="2">
        <v>3.6660037269468281E-2</v>
      </c>
      <c r="K937" s="1">
        <v>38652</v>
      </c>
      <c r="L937" s="1">
        <v>38652</v>
      </c>
      <c r="M937" s="1">
        <v>79560.983440866665</v>
      </c>
      <c r="N937" s="1">
        <v>0</v>
      </c>
      <c r="O937" s="7">
        <v>0.32649306637178005</v>
      </c>
      <c r="P937" s="4">
        <v>2.3391780324537761</v>
      </c>
      <c r="Q937" s="1">
        <f>Scenario[[#This Row],[Electricity GHG 
kg CO2e]]+(Scenario[[#This Row],[Non-Electric GHG 
kg CO2e]]*(1-Q$3))+((Scenario[[#This Row],[Non-Electric Vehicle Miles]]*Q$3)*Scenario[[#This Row],[Typical kWh per Vehicle Mile]]*(Scenario[[#This Row],[eGRID Subregion Electricity Emissions Rate 
kg CO2 per kWh]]))</f>
        <v>67050.616204003411</v>
      </c>
      <c r="R937" s="1">
        <f>((Scenario[[#This Row],[Electricity GHG 
kg CO2e]])*(1-R$3))+(Scenario[[#This Row],[Non-Electric GHG 
kg CO2e]]*(1-Q$3))+(((Scenario[[#This Row],[Non-Electric Vehicle Miles]]*Q$3)*Scenario[[#This Row],[Typical kWh per Vehicle Mile]]*(Scenario[[#This Row],[eGRID Subregion Electricity Emissions Rate 
kg CO2 per kWh]]))*(1-R$3))</f>
        <v>65205.646548165052</v>
      </c>
      <c r="S9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65377.761794647115</v>
      </c>
      <c r="T937" s="1">
        <f>Scenario[[#This Row],[Transportation Efficiency Emissions Savings 
kg CO2e]]*(1+S$3)</f>
        <v>917.69922041560881</v>
      </c>
      <c r="U937" s="1">
        <f>Scenario[[#This Row],[Land Use Efficiency Emissions Savings 
kg CO2e]]*(1+S$3)</f>
        <v>4790.8017913915346</v>
      </c>
    </row>
    <row r="938" spans="1:21" x14ac:dyDescent="0.25">
      <c r="A938" t="s">
        <v>1199</v>
      </c>
      <c r="B938" t="s">
        <v>1200</v>
      </c>
      <c r="C938" t="s">
        <v>46</v>
      </c>
      <c r="D938" t="s">
        <v>1730</v>
      </c>
      <c r="E938" s="1">
        <v>878375.04515669984</v>
      </c>
      <c r="F938" s="1">
        <v>313266.05037383124</v>
      </c>
      <c r="G938" s="1">
        <v>1635389.3758713449</v>
      </c>
      <c r="H938" s="1">
        <v>1871964.23</v>
      </c>
      <c r="I938" s="1">
        <v>16.2</v>
      </c>
      <c r="J938" s="2">
        <v>0.2097153136398377</v>
      </c>
      <c r="K938" s="1">
        <v>580049</v>
      </c>
      <c r="L938" s="1">
        <v>580049</v>
      </c>
      <c r="M938" s="1">
        <v>878375.04515669984</v>
      </c>
      <c r="N938" s="1">
        <v>0</v>
      </c>
      <c r="O938" s="7">
        <v>0.32649306637178005</v>
      </c>
      <c r="P938" s="4">
        <v>1.0539153772593934</v>
      </c>
      <c r="Q938" s="1">
        <f>Scenario[[#This Row],[Electricity GHG 
kg CO2e]]+(Scenario[[#This Row],[Non-Electric GHG 
kg CO2e]]*(1-Q$3))+((Scenario[[#This Row],[Non-Electric Vehicle Miles]]*Q$3)*Scenario[[#This Row],[Typical kWh per Vehicle Mile]]*(Scenario[[#This Row],[eGRID Subregion Electricity Emissions Rate 
kg CO2 per kWh]]))</f>
        <v>708679.42821087898</v>
      </c>
      <c r="R938" s="1">
        <f>((Scenario[[#This Row],[Electricity GHG 
kg CO2e]])*(1-R$3))+(Scenario[[#This Row],[Non-Electric GHG 
kg CO2e]]*(1-Q$3))+(((Scenario[[#This Row],[Non-Electric Vehicle Miles]]*Q$3)*Scenario[[#This Row],[Typical kWh per Vehicle Mile]]*(Scenario[[#This Row],[eGRID Subregion Electricity Emissions Rate 
kg CO2 per kWh]]))*(1-R$3))</f>
        <v>696204.89212504053</v>
      </c>
      <c r="S9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765551.45237461652</v>
      </c>
      <c r="T938" s="1">
        <f>Scenario[[#This Row],[Transportation Efficiency Emissions Savings 
kg CO2e]]*(1+S$3)</f>
        <v>391582.56296728906</v>
      </c>
      <c r="U938" s="1">
        <f>Scenario[[#This Row],[Land Use Efficiency Emissions Savings 
kg CO2e]]*(1+S$3)</f>
        <v>2044236.7198391813</v>
      </c>
    </row>
    <row r="939" spans="1:21" x14ac:dyDescent="0.25">
      <c r="A939" t="s">
        <v>581</v>
      </c>
      <c r="B939" t="s">
        <v>582</v>
      </c>
      <c r="C939" t="s">
        <v>46</v>
      </c>
      <c r="D939" t="s">
        <v>38</v>
      </c>
      <c r="E939" s="1">
        <v>3521174.8935373002</v>
      </c>
      <c r="F939" s="1">
        <v>328745.96466407267</v>
      </c>
      <c r="G939" s="1">
        <v>1635596.4478307366</v>
      </c>
      <c r="H939" s="1">
        <v>1964466.58</v>
      </c>
      <c r="I939" s="1">
        <v>45</v>
      </c>
      <c r="J939" s="2">
        <v>5.3168392943436879E-2</v>
      </c>
      <c r="K939" s="1">
        <v>1221097</v>
      </c>
      <c r="L939" s="1">
        <v>1221097</v>
      </c>
      <c r="M939" s="1">
        <v>3521174.8935373002</v>
      </c>
      <c r="N939" s="1">
        <v>0</v>
      </c>
      <c r="O939" s="7">
        <v>0.32649306637178005</v>
      </c>
      <c r="P939" s="4">
        <v>2.3391780324537761</v>
      </c>
      <c r="Q939" s="1">
        <f>Scenario[[#This Row],[Electricity GHG 
kg CO2e]]+(Scenario[[#This Row],[Non-Electric GHG 
kg CO2e]]*(1-Q$3))+((Scenario[[#This Row],[Non-Electric Vehicle Miles]]*Q$3)*Scenario[[#This Row],[Typical kWh per Vehicle Mile]]*(Scenario[[#This Row],[eGRID Subregion Electricity Emissions Rate 
kg CO2 per kWh]]))</f>
        <v>2874026.8714709142</v>
      </c>
      <c r="R939" s="1">
        <f>((Scenario[[#This Row],[Electricity GHG 
kg CO2e]])*(1-R$3))+(Scenario[[#This Row],[Non-Electric GHG 
kg CO2e]]*(1-Q$3))+(((Scenario[[#This Row],[Non-Electric Vehicle Miles]]*Q$3)*Scenario[[#This Row],[Typical kWh per Vehicle Mile]]*(Scenario[[#This Row],[eGRID Subregion Electricity Emissions Rate 
kg CO2 per kWh]]))*(1-R$3))</f>
        <v>2815740.4461414292</v>
      </c>
      <c r="S9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2866072.4927847264</v>
      </c>
      <c r="T939" s="1">
        <f>Scenario[[#This Row],[Transportation Efficiency Emissions Savings 
kg CO2e]]*(1+S$3)</f>
        <v>410932.45583009085</v>
      </c>
      <c r="U939" s="1">
        <f>Scenario[[#This Row],[Land Use Efficiency Emissions Savings 
kg CO2e]]*(1+S$3)</f>
        <v>2044495.5597884208</v>
      </c>
    </row>
    <row r="940" spans="1:21" x14ac:dyDescent="0.25">
      <c r="A940" t="s">
        <v>1362</v>
      </c>
      <c r="B940" t="s">
        <v>1363</v>
      </c>
      <c r="C940" t="s">
        <v>46</v>
      </c>
      <c r="D940" t="s">
        <v>1730</v>
      </c>
      <c r="E940" s="1">
        <v>1282083.0954782665</v>
      </c>
      <c r="F940" s="1">
        <v>152644.81194092589</v>
      </c>
      <c r="G940" s="1">
        <v>759498.27108431375</v>
      </c>
      <c r="H940" s="1">
        <v>912150</v>
      </c>
      <c r="I940" s="1">
        <v>16.416666666666668</v>
      </c>
      <c r="J940" s="2">
        <v>0.10469848037125883</v>
      </c>
      <c r="K940" s="1">
        <v>740148</v>
      </c>
      <c r="L940" s="1">
        <v>740148</v>
      </c>
      <c r="M940" s="1">
        <v>1282083.0954782665</v>
      </c>
      <c r="N940" s="1">
        <v>0</v>
      </c>
      <c r="O940" s="7">
        <v>0.32649306637178005</v>
      </c>
      <c r="P940" s="4">
        <v>1.0539153772593934</v>
      </c>
      <c r="Q940" s="1">
        <f>Scenario[[#This Row],[Electricity GHG 
kg CO2e]]+(Scenario[[#This Row],[Non-Electric GHG 
kg CO2e]]*(1-Q$3))+((Scenario[[#This Row],[Non-Electric Vehicle Miles]]*Q$3)*Scenario[[#This Row],[Typical kWh per Vehicle Mile]]*(Scenario[[#This Row],[eGRID Subregion Electricity Emissions Rate 
kg CO2 per kWh]]))</f>
        <v>1025232.8248583302</v>
      </c>
      <c r="R940" s="1">
        <f>((Scenario[[#This Row],[Electricity GHG 
kg CO2e]])*(1-R$3))+(Scenario[[#This Row],[Non-Electric GHG 
kg CO2e]]*(1-Q$3))+(((Scenario[[#This Row],[Non-Electric Vehicle Miles]]*Q$3)*Scenario[[#This Row],[Typical kWh per Vehicle Mile]]*(Scenario[[#This Row],[eGRID Subregion Electricity Emissions Rate 
kg CO2 per kWh]]))*(1-R$3))</f>
        <v>1009315.1990459226</v>
      </c>
      <c r="S9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1047199.5219814344</v>
      </c>
      <c r="T940" s="1">
        <f>Scenario[[#This Row],[Transportation Efficiency Emissions Savings 
kg CO2e]]*(1+S$3)</f>
        <v>190806.01492615737</v>
      </c>
      <c r="U940" s="1">
        <f>Scenario[[#This Row],[Land Use Efficiency Emissions Savings 
kg CO2e]]*(1+S$3)</f>
        <v>949372.83885539218</v>
      </c>
    </row>
    <row r="941" spans="1:21" x14ac:dyDescent="0.25">
      <c r="A941" t="s">
        <v>1367</v>
      </c>
      <c r="B941" t="s">
        <v>1368</v>
      </c>
      <c r="C941" t="s">
        <v>46</v>
      </c>
      <c r="D941" t="s">
        <v>1730</v>
      </c>
      <c r="E941" s="1">
        <v>665442.0549632</v>
      </c>
      <c r="F941" s="1">
        <v>50794.583970212399</v>
      </c>
      <c r="G941" s="1">
        <v>252699.13278791637</v>
      </c>
      <c r="H941" s="1">
        <v>303530</v>
      </c>
      <c r="I941" s="1">
        <v>20.25</v>
      </c>
      <c r="J941" s="2">
        <v>5.7804370873513873E-2</v>
      </c>
      <c r="K941" s="1">
        <v>298570</v>
      </c>
      <c r="L941" s="1">
        <v>298570</v>
      </c>
      <c r="M941" s="1">
        <v>665442.0549632</v>
      </c>
      <c r="N941" s="1">
        <v>0</v>
      </c>
      <c r="O941" s="7">
        <v>0.32649306637178005</v>
      </c>
      <c r="P941" s="4">
        <v>1.0539153772593934</v>
      </c>
      <c r="Q941" s="1">
        <f>Scenario[[#This Row],[Electricity GHG 
kg CO2e]]+(Scenario[[#This Row],[Non-Electric GHG 
kg CO2e]]*(1-Q$3))+((Scenario[[#This Row],[Non-Electric Vehicle Miles]]*Q$3)*Scenario[[#This Row],[Typical kWh per Vehicle Mile]]*(Scenario[[#This Row],[eGRID Subregion Electricity Emissions Rate 
kg CO2 per kWh]]))</f>
        <v>524765.73162113398</v>
      </c>
      <c r="R941" s="1">
        <f>((Scenario[[#This Row],[Electricity GHG 
kg CO2e]])*(1-R$3))+(Scenario[[#This Row],[Non-Electric GHG 
kg CO2e]]*(1-Q$3))+(((Scenario[[#This Row],[Non-Electric Vehicle Miles]]*Q$3)*Scenario[[#This Row],[Typical kWh per Vehicle Mile]]*(Scenario[[#This Row],[eGRID Subregion Electricity Emissions Rate 
kg CO2 per kWh]]))*(1-R$3))</f>
        <v>518344.68402145046</v>
      </c>
      <c r="S9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531355.93575686507</v>
      </c>
      <c r="T941" s="1">
        <f>Scenario[[#This Row],[Transportation Efficiency Emissions Savings 
kg CO2e]]*(1+S$3)</f>
        <v>63493.229962765501</v>
      </c>
      <c r="U941" s="1">
        <f>Scenario[[#This Row],[Land Use Efficiency Emissions Savings 
kg CO2e]]*(1+S$3)</f>
        <v>315873.91598489549</v>
      </c>
    </row>
    <row r="942" spans="1:21" x14ac:dyDescent="0.25">
      <c r="A942" t="s">
        <v>1364</v>
      </c>
      <c r="B942" t="s">
        <v>1357</v>
      </c>
      <c r="C942" t="s">
        <v>46</v>
      </c>
      <c r="D942" t="s">
        <v>1730</v>
      </c>
      <c r="E942" s="1">
        <v>221448.98399249997</v>
      </c>
      <c r="F942" s="1">
        <v>45168.743664414229</v>
      </c>
      <c r="G942" s="1">
        <v>224708.92650977519</v>
      </c>
      <c r="H942" s="1">
        <v>269912.02</v>
      </c>
      <c r="I942" s="1">
        <v>17.454545454545453</v>
      </c>
      <c r="J942" s="2">
        <v>0.10841911167551248</v>
      </c>
      <c r="K942" s="1">
        <v>165045</v>
      </c>
      <c r="L942" s="1">
        <v>165045</v>
      </c>
      <c r="M942" s="1">
        <v>221448.98399249997</v>
      </c>
      <c r="N942" s="1">
        <v>0</v>
      </c>
      <c r="O942" s="7">
        <v>0.32649306637178005</v>
      </c>
      <c r="P942" s="4">
        <v>1.0539153772593934</v>
      </c>
      <c r="Q942" s="1">
        <f>Scenario[[#This Row],[Electricity GHG 
kg CO2e]]+(Scenario[[#This Row],[Non-Electric GHG 
kg CO2e]]*(1-Q$3))+((Scenario[[#This Row],[Non-Electric Vehicle Miles]]*Q$3)*Scenario[[#This Row],[Typical kWh per Vehicle Mile]]*(Scenario[[#This Row],[eGRID Subregion Electricity Emissions Rate 
kg CO2 per kWh]]))</f>
        <v>180284.57168282004</v>
      </c>
      <c r="R942" s="1">
        <f>((Scenario[[#This Row],[Electricity GHG 
kg CO2e]])*(1-R$3))+(Scenario[[#This Row],[Non-Electric GHG 
kg CO2e]]*(1-Q$3))+(((Scenario[[#This Row],[Non-Electric Vehicle Miles]]*Q$3)*Scenario[[#This Row],[Typical kWh per Vehicle Mile]]*(Scenario[[#This Row],[eGRID Subregion Electricity Emissions Rate 
kg CO2 per kWh]]))*(1-R$3))</f>
        <v>176735.11326070878</v>
      </c>
      <c r="S9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185014.614142987</v>
      </c>
      <c r="T942" s="1">
        <f>Scenario[[#This Row],[Transportation Efficiency Emissions Savings 
kg CO2e]]*(1+S$3)</f>
        <v>56460.929580517783</v>
      </c>
      <c r="U942" s="1">
        <f>Scenario[[#This Row],[Land Use Efficiency Emissions Savings 
kg CO2e]]*(1+S$3)</f>
        <v>280886.15813721897</v>
      </c>
    </row>
    <row r="943" spans="1:21" x14ac:dyDescent="0.25">
      <c r="A943" t="s">
        <v>1373</v>
      </c>
      <c r="B943" t="s">
        <v>1374</v>
      </c>
      <c r="C943" t="s">
        <v>46</v>
      </c>
      <c r="D943" t="s">
        <v>1730</v>
      </c>
      <c r="E943" s="1">
        <v>1182594.1581771334</v>
      </c>
      <c r="F943" s="1">
        <v>287569.88983751123</v>
      </c>
      <c r="G943" s="1">
        <v>1430709.4785440983</v>
      </c>
      <c r="H943" s="1">
        <v>1718413.2999999998</v>
      </c>
      <c r="I943" s="1">
        <v>16.90625</v>
      </c>
      <c r="J943" s="2">
        <v>0.13357961820041442</v>
      </c>
      <c r="K943" s="1">
        <v>760922</v>
      </c>
      <c r="L943" s="1">
        <v>760922</v>
      </c>
      <c r="M943" s="1">
        <v>1182594.1581771334</v>
      </c>
      <c r="N943" s="1">
        <v>0</v>
      </c>
      <c r="O943" s="7">
        <v>0.32649306637178005</v>
      </c>
      <c r="P943" s="4">
        <v>1.0539153772593934</v>
      </c>
      <c r="Q943" s="1">
        <f>Scenario[[#This Row],[Electricity GHG 
kg CO2e]]+(Scenario[[#This Row],[Non-Electric GHG 
kg CO2e]]*(1-Q$3))+((Scenario[[#This Row],[Non-Electric Vehicle Miles]]*Q$3)*Scenario[[#This Row],[Typical kWh per Vehicle Mile]]*(Scenario[[#This Row],[eGRID Subregion Electricity Emissions Rate 
kg CO2 per kWh]]))</f>
        <v>952403.18478680192</v>
      </c>
      <c r="R943" s="1">
        <f>((Scenario[[#This Row],[Electricity GHG 
kg CO2e]])*(1-R$3))+(Scenario[[#This Row],[Non-Electric GHG 
kg CO2e]]*(1-Q$3))+(((Scenario[[#This Row],[Non-Electric Vehicle Miles]]*Q$3)*Scenario[[#This Row],[Typical kWh per Vehicle Mile]]*(Scenario[[#This Row],[eGRID Subregion Electricity Emissions Rate 
kg CO2 per kWh]]))*(1-R$3))</f>
        <v>936038.79324831394</v>
      </c>
      <c r="S9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998556.64555975713</v>
      </c>
      <c r="T943" s="1">
        <f>Scenario[[#This Row],[Transportation Efficiency Emissions Savings 
kg CO2e]]*(1+S$3)</f>
        <v>359462.36229688907</v>
      </c>
      <c r="U943" s="1">
        <f>Scenario[[#This Row],[Land Use Efficiency Emissions Savings 
kg CO2e]]*(1+S$3)</f>
        <v>1788386.8481801229</v>
      </c>
    </row>
    <row r="944" spans="1:21" x14ac:dyDescent="0.25">
      <c r="A944" t="s">
        <v>1371</v>
      </c>
      <c r="B944" t="s">
        <v>1372</v>
      </c>
      <c r="C944" t="s">
        <v>46</v>
      </c>
      <c r="D944" t="s">
        <v>1730</v>
      </c>
      <c r="E944" s="1">
        <v>841007.24935333326</v>
      </c>
      <c r="F944" s="1">
        <v>313680.99190428131</v>
      </c>
      <c r="G944" s="1">
        <v>1571160.935117556</v>
      </c>
      <c r="H944" s="1">
        <v>1874443.77</v>
      </c>
      <c r="I944" s="1">
        <v>12.838709677419354</v>
      </c>
      <c r="J944" s="2">
        <v>0.36288917944597776</v>
      </c>
      <c r="K944" s="1">
        <v>626824</v>
      </c>
      <c r="L944" s="1">
        <v>626824</v>
      </c>
      <c r="M944" s="1">
        <v>841007.24935333326</v>
      </c>
      <c r="N944" s="1">
        <v>0</v>
      </c>
      <c r="O944" s="7">
        <v>0.32649306637178005</v>
      </c>
      <c r="P944" s="4">
        <v>1.0539153772593934</v>
      </c>
      <c r="Q944" s="1">
        <f>Scenario[[#This Row],[Electricity GHG 
kg CO2e]]+(Scenario[[#This Row],[Non-Electric GHG 
kg CO2e]]*(1-Q$3))+((Scenario[[#This Row],[Non-Electric Vehicle Miles]]*Q$3)*Scenario[[#This Row],[Typical kWh per Vehicle Mile]]*(Scenario[[#This Row],[eGRID Subregion Electricity Emissions Rate 
kg CO2 per kWh]]))</f>
        <v>684677.35469760699</v>
      </c>
      <c r="R944" s="1">
        <f>((Scenario[[#This Row],[Electricity GHG 
kg CO2e]])*(1-R$3))+(Scenario[[#This Row],[Non-Electric GHG 
kg CO2e]]*(1-Q$3))+(((Scenario[[#This Row],[Non-Electric Vehicle Miles]]*Q$3)*Scenario[[#This Row],[Typical kWh per Vehicle Mile]]*(Scenario[[#This Row],[eGRID Subregion Electricity Emissions Rate 
kg CO2 per kWh]]))*(1-R$3))</f>
        <v>671196.87527695531</v>
      </c>
      <c r="S9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749364.21871793165</v>
      </c>
      <c r="T944" s="1">
        <f>Scenario[[#This Row],[Transportation Efficiency Emissions Savings 
kg CO2e]]*(1+S$3)</f>
        <v>392101.23988035164</v>
      </c>
      <c r="U944" s="1">
        <f>Scenario[[#This Row],[Land Use Efficiency Emissions Savings 
kg CO2e]]*(1+S$3)</f>
        <v>1963951.168896945</v>
      </c>
    </row>
    <row r="945" spans="1:21" x14ac:dyDescent="0.25">
      <c r="A945" t="s">
        <v>1356</v>
      </c>
      <c r="B945" t="s">
        <v>1357</v>
      </c>
      <c r="C945" t="s">
        <v>46</v>
      </c>
      <c r="D945" t="s">
        <v>1730</v>
      </c>
      <c r="E945" s="1">
        <v>813191.61364046647</v>
      </c>
      <c r="F945" s="1">
        <v>80576.011002436251</v>
      </c>
      <c r="G945" s="1">
        <v>400875.92888621852</v>
      </c>
      <c r="H945" s="1">
        <v>481493</v>
      </c>
      <c r="I945" s="1">
        <v>12.918918918918919</v>
      </c>
      <c r="J945" s="2">
        <v>8.1258919773357863E-2</v>
      </c>
      <c r="K945" s="1">
        <v>566266</v>
      </c>
      <c r="L945" s="1">
        <v>566266</v>
      </c>
      <c r="M945" s="1">
        <v>813191.61364046647</v>
      </c>
      <c r="N945" s="1">
        <v>0</v>
      </c>
      <c r="O945" s="7">
        <v>0.32649306637178005</v>
      </c>
      <c r="P945" s="4">
        <v>1.0539153772593934</v>
      </c>
      <c r="Q945" s="1">
        <f>Scenario[[#This Row],[Electricity GHG 
kg CO2e]]+(Scenario[[#This Row],[Non-Electric GHG 
kg CO2e]]*(1-Q$3))+((Scenario[[#This Row],[Non-Electric Vehicle Miles]]*Q$3)*Scenario[[#This Row],[Typical kWh per Vehicle Mile]]*(Scenario[[#This Row],[eGRID Subregion Electricity Emissions Rate 
kg CO2 per kWh]]))</f>
        <v>658606.18556387117</v>
      </c>
      <c r="R945" s="1">
        <f>((Scenario[[#This Row],[Electricity GHG 
kg CO2e]])*(1-R$3))+(Scenario[[#This Row],[Non-Electric GHG 
kg CO2e]]*(1-Q$3))+(((Scenario[[#This Row],[Non-Electric Vehicle Miles]]*Q$3)*Scenario[[#This Row],[Typical kWh per Vehicle Mile]]*(Scenario[[#This Row],[eGRID Subregion Electricity Emissions Rate 
kg CO2 per kWh]]))*(1-R$3))</f>
        <v>646428.06673049089</v>
      </c>
      <c r="S9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667701.30123883183</v>
      </c>
      <c r="T945" s="1">
        <f>Scenario[[#This Row],[Transportation Efficiency Emissions Savings 
kg CO2e]]*(1+S$3)</f>
        <v>100720.01375304532</v>
      </c>
      <c r="U945" s="1">
        <f>Scenario[[#This Row],[Land Use Efficiency Emissions Savings 
kg CO2e]]*(1+S$3)</f>
        <v>501094.91110777314</v>
      </c>
    </row>
    <row r="946" spans="1:21" x14ac:dyDescent="0.25">
      <c r="A946" t="s">
        <v>382</v>
      </c>
      <c r="B946" t="s">
        <v>383</v>
      </c>
      <c r="C946" t="s">
        <v>46</v>
      </c>
      <c r="D946" t="s">
        <v>38</v>
      </c>
      <c r="E946" s="1">
        <v>7150216.0938972998</v>
      </c>
      <c r="F946" s="1">
        <v>5187222.3040626859</v>
      </c>
      <c r="G946" s="1">
        <v>25861713.721865118</v>
      </c>
      <c r="H946" s="1">
        <v>30996958</v>
      </c>
      <c r="I946" s="1">
        <v>56.428571428571431</v>
      </c>
      <c r="J946" s="2">
        <v>0.2904881965874328</v>
      </c>
      <c r="K946" s="1">
        <v>2581297</v>
      </c>
      <c r="L946" s="1">
        <v>2581297</v>
      </c>
      <c r="M946" s="1">
        <v>7150216.0938972998</v>
      </c>
      <c r="N946" s="1">
        <v>0</v>
      </c>
      <c r="O946" s="7">
        <v>0.32649306637178005</v>
      </c>
      <c r="P946" s="4">
        <v>2.3391780324537761</v>
      </c>
      <c r="Q946" s="1">
        <f>Scenario[[#This Row],[Electricity GHG 
kg CO2e]]+(Scenario[[#This Row],[Non-Electric GHG 
kg CO2e]]*(1-Q$3))+((Scenario[[#This Row],[Non-Electric Vehicle Miles]]*Q$3)*Scenario[[#This Row],[Typical kWh per Vehicle Mile]]*(Scenario[[#This Row],[eGRID Subregion Electricity Emissions Rate 
kg CO2 per kWh]]))</f>
        <v>5855512.59693716</v>
      </c>
      <c r="R946" s="1">
        <f>((Scenario[[#This Row],[Electricity GHG 
kg CO2e]])*(1-R$3))+(Scenario[[#This Row],[Non-Electric GHG 
kg CO2e]]*(1-Q$3))+(((Scenario[[#This Row],[Non-Electric Vehicle Miles]]*Q$3)*Scenario[[#This Row],[Typical kWh per Vehicle Mile]]*(Scenario[[#This Row],[eGRID Subregion Electricity Emissions Rate 
kg CO2 per kWh]]))*(1-R$3))</f>
        <v>5732299.9653086141</v>
      </c>
      <c r="S9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6342231.3140078047</v>
      </c>
      <c r="T946" s="1">
        <f>Scenario[[#This Row],[Transportation Efficiency Emissions Savings 
kg CO2e]]*(1+S$3)</f>
        <v>6484027.8800783576</v>
      </c>
      <c r="U946" s="1">
        <f>Scenario[[#This Row],[Land Use Efficiency Emissions Savings 
kg CO2e]]*(1+S$3)</f>
        <v>32327142.152331397</v>
      </c>
    </row>
    <row r="947" spans="1:21" x14ac:dyDescent="0.25">
      <c r="A947" t="s">
        <v>1274</v>
      </c>
      <c r="B947" t="s">
        <v>1275</v>
      </c>
      <c r="C947" t="s">
        <v>46</v>
      </c>
      <c r="D947" t="s">
        <v>38</v>
      </c>
      <c r="E947" s="1">
        <v>2473.2654231000001</v>
      </c>
      <c r="F947" s="1">
        <v>7908.9876576165816</v>
      </c>
      <c r="G947" s="1">
        <v>39382.045290779046</v>
      </c>
      <c r="H947" s="1">
        <v>47261.24</v>
      </c>
      <c r="I947" s="1">
        <v>26</v>
      </c>
      <c r="J947" s="2">
        <v>6.375574339728525E-2</v>
      </c>
      <c r="K947" s="1">
        <v>859</v>
      </c>
      <c r="L947" s="1">
        <v>859</v>
      </c>
      <c r="M947" s="1">
        <v>2473.2654231000001</v>
      </c>
      <c r="N947" s="1">
        <v>0</v>
      </c>
      <c r="O947" s="7">
        <v>0.32649306637178005</v>
      </c>
      <c r="P947" s="4">
        <v>2.3391780324537761</v>
      </c>
      <c r="Q947" s="1">
        <f>Scenario[[#This Row],[Electricity GHG 
kg CO2e]]+(Scenario[[#This Row],[Non-Electric GHG 
kg CO2e]]*(1-Q$3))+((Scenario[[#This Row],[Non-Electric Vehicle Miles]]*Q$3)*Scenario[[#This Row],[Typical kWh per Vehicle Mile]]*(Scenario[[#This Row],[eGRID Subregion Electricity Emissions Rate 
kg CO2 per kWh]]))</f>
        <v>2018.959098822997</v>
      </c>
      <c r="R947" s="1">
        <f>((Scenario[[#This Row],[Electricity GHG 
kg CO2e]])*(1-R$3))+(Scenario[[#This Row],[Non-Electric GHG 
kg CO2e]]*(1-Q$3))+(((Scenario[[#This Row],[Non-Electric Vehicle Miles]]*Q$3)*Scenario[[#This Row],[Typical kWh per Vehicle Mile]]*(Scenario[[#This Row],[eGRID Subregion Electricity Emissions Rate 
kg CO2 per kWh]]))*(1-R$3))</f>
        <v>1977.9565909484979</v>
      </c>
      <c r="S9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4070.745190267894</v>
      </c>
      <c r="T947" s="1">
        <f>Scenario[[#This Row],[Transportation Efficiency Emissions Savings 
kg CO2e]]*(1+S$3)</f>
        <v>9886.2345720207268</v>
      </c>
      <c r="U947" s="1">
        <f>Scenario[[#This Row],[Land Use Efficiency Emissions Savings 
kg CO2e]]*(1+S$3)</f>
        <v>49227.556613473804</v>
      </c>
    </row>
    <row r="948" spans="1:21" x14ac:dyDescent="0.25">
      <c r="A948" t="s">
        <v>2062</v>
      </c>
      <c r="B948" t="s">
        <v>1275</v>
      </c>
      <c r="C948" t="s">
        <v>46</v>
      </c>
      <c r="D948" t="s">
        <v>1730</v>
      </c>
      <c r="E948" s="1">
        <v>124358.52061640001</v>
      </c>
      <c r="F948" s="1">
        <v>0</v>
      </c>
      <c r="G948" s="1">
        <v>0</v>
      </c>
      <c r="H948" s="1">
        <f>Scenario[[#This Row],[Average Seating Capacity]]*Scenario[[#This Row],[Total Transit Vehicle Miles]]*0.21</f>
        <v>238497.84</v>
      </c>
      <c r="I948" s="1">
        <v>26.333333333333332</v>
      </c>
      <c r="J948" s="2" t="s">
        <v>552</v>
      </c>
      <c r="K948" s="1">
        <v>43128</v>
      </c>
      <c r="L948" s="1">
        <v>43128</v>
      </c>
      <c r="M948" s="1">
        <v>124358.52061640001</v>
      </c>
      <c r="N948" s="1">
        <v>0</v>
      </c>
      <c r="O948" s="7">
        <v>0.32649306637178005</v>
      </c>
      <c r="P948" s="4">
        <v>1.0539153772593934</v>
      </c>
      <c r="Q948" s="1">
        <f>Scenario[[#This Row],[Electricity GHG 
kg CO2e]]+(Scenario[[#This Row],[Non-Electric GHG 
kg CO2e]]*(1-Q$3))+((Scenario[[#This Row],[Non-Electric Vehicle Miles]]*Q$3)*Scenario[[#This Row],[Typical kWh per Vehicle Mile]]*(Scenario[[#This Row],[eGRID Subregion Electricity Emissions Rate 
kg CO2 per kWh]]))</f>
        <v>96978.934215914225</v>
      </c>
      <c r="R948" s="1">
        <f>((Scenario[[#This Row],[Electricity GHG 
kg CO2e]])*(1-R$3))+(Scenario[[#This Row],[Non-Electric GHG 
kg CO2e]]*(1-Q$3))+(((Scenario[[#This Row],[Non-Electric Vehicle Miles]]*Q$3)*Scenario[[#This Row],[Typical kWh per Vehicle Mile]]*(Scenario[[#This Row],[eGRID Subregion Electricity Emissions Rate 
kg CO2 per kWh]]))*(1-R$3))</f>
        <v>96051.423277510679</v>
      </c>
      <c r="S9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106136.8227216493</v>
      </c>
      <c r="T948" s="1">
        <f>Scenario[[#This Row],[Transportation Efficiency Emissions Savings 
kg CO2e]]*(1+S$3)</f>
        <v>0</v>
      </c>
      <c r="U948" s="1">
        <f>Scenario[[#This Row],[Land Use Efficiency Emissions Savings 
kg CO2e]]*(1+S$3)</f>
        <v>0</v>
      </c>
    </row>
    <row r="949" spans="1:21" x14ac:dyDescent="0.25">
      <c r="A949" t="s">
        <v>1358</v>
      </c>
      <c r="B949" t="s">
        <v>1359</v>
      </c>
      <c r="C949" t="s">
        <v>46</v>
      </c>
      <c r="D949" t="s">
        <v>1730</v>
      </c>
      <c r="E949" s="1">
        <v>256851.68879083329</v>
      </c>
      <c r="F949" s="1">
        <v>73830.325247865199</v>
      </c>
      <c r="G949" s="1">
        <v>367312.4291501987</v>
      </c>
      <c r="H949" s="1">
        <v>441183.23</v>
      </c>
      <c r="I949" s="1">
        <v>16.545454545454547</v>
      </c>
      <c r="J949" s="2">
        <v>0.13951487759125128</v>
      </c>
      <c r="K949" s="1">
        <v>191455</v>
      </c>
      <c r="L949" s="1">
        <v>191455</v>
      </c>
      <c r="M949" s="1">
        <v>256851.68879083329</v>
      </c>
      <c r="N949" s="1">
        <v>0</v>
      </c>
      <c r="O949" s="7">
        <v>0.32649306637178005</v>
      </c>
      <c r="P949" s="4">
        <v>1.0539153772593934</v>
      </c>
      <c r="Q949" s="1">
        <f>Scenario[[#This Row],[Electricity GHG 
kg CO2e]]+(Scenario[[#This Row],[Non-Electric GHG 
kg CO2e]]*(1-Q$3))+((Scenario[[#This Row],[Non-Electric Vehicle Miles]]*Q$3)*Scenario[[#This Row],[Typical kWh per Vehicle Mile]]*(Scenario[[#This Row],[eGRID Subregion Electricity Emissions Rate 
kg CO2 per kWh]]))</f>
        <v>209108.49453896549</v>
      </c>
      <c r="R949" s="1">
        <f>((Scenario[[#This Row],[Electricity GHG 
kg CO2e]])*(1-R$3))+(Scenario[[#This Row],[Non-Electric GHG 
kg CO2e]]*(1-Q$3))+(((Scenario[[#This Row],[Non-Electric Vehicle Miles]]*Q$3)*Scenario[[#This Row],[Typical kWh per Vehicle Mile]]*(Scenario[[#This Row],[eGRID Subregion Electricity Emissions Rate 
kg CO2 per kWh]]))*(1-R$3))</f>
        <v>204991.06255250535</v>
      </c>
      <c r="S9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219266.14125258307</v>
      </c>
      <c r="T949" s="1">
        <f>Scenario[[#This Row],[Transportation Efficiency Emissions Savings 
kg CO2e]]*(1+S$3)</f>
        <v>92287.906559831492</v>
      </c>
      <c r="U949" s="1">
        <f>Scenario[[#This Row],[Land Use Efficiency Emissions Savings 
kg CO2e]]*(1+S$3)</f>
        <v>459140.53643774835</v>
      </c>
    </row>
    <row r="950" spans="1:21" x14ac:dyDescent="0.25">
      <c r="A950" t="s">
        <v>175</v>
      </c>
      <c r="B950" t="s">
        <v>176</v>
      </c>
      <c r="C950" t="s">
        <v>46</v>
      </c>
      <c r="D950" t="s">
        <v>38</v>
      </c>
      <c r="E950" s="1">
        <v>28338299.416256502</v>
      </c>
      <c r="F950" s="1">
        <v>32833888.505684253</v>
      </c>
      <c r="G950" s="1">
        <v>165601759.33376294</v>
      </c>
      <c r="H950" s="1">
        <v>196203402</v>
      </c>
      <c r="I950" s="1">
        <v>54.454999999999998</v>
      </c>
      <c r="J950" s="2">
        <v>0.38332831777782639</v>
      </c>
      <c r="K950" s="1">
        <v>11273919</v>
      </c>
      <c r="L950" s="1">
        <v>11273919</v>
      </c>
      <c r="M950" s="1">
        <v>28338299.416256502</v>
      </c>
      <c r="N950" s="1">
        <v>0</v>
      </c>
      <c r="O950" s="7">
        <v>0.11527868646602001</v>
      </c>
      <c r="P950" s="4">
        <v>2.3391780324537761</v>
      </c>
      <c r="Q950" s="1">
        <f>Scenario[[#This Row],[Electricity GHG 
kg CO2e]]+(Scenario[[#This Row],[Non-Electric GHG 
kg CO2e]]*(1-Q$3))+((Scenario[[#This Row],[Non-Electric Vehicle Miles]]*Q$3)*Scenario[[#This Row],[Typical kWh per Vehicle Mile]]*(Scenario[[#This Row],[eGRID Subregion Electricity Emissions Rate 
kg CO2 per kWh]]))</f>
        <v>22013748.401769988</v>
      </c>
      <c r="R950" s="1">
        <f>((Scenario[[#This Row],[Electricity GHG 
kg CO2e]])*(1-R$3))+(Scenario[[#This Row],[Non-Electric GHG 
kg CO2e]]*(1-Q$3))+(((Scenario[[#This Row],[Non-Electric Vehicle Miles]]*Q$3)*Scenario[[#This Row],[Typical kWh per Vehicle Mile]]*(Scenario[[#This Row],[eGRID Subregion Electricity Emissions Rate 
kg CO2 per kWh]]))*(1-R$3))</f>
        <v>21823742.441875584</v>
      </c>
      <c r="S9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25311072.818275247</v>
      </c>
      <c r="T950" s="1">
        <f>Scenario[[#This Row],[Transportation Efficiency Emissions Savings 
kg CO2e]]*(1+S$3)</f>
        <v>41042360.632105313</v>
      </c>
      <c r="U950" s="1">
        <f>Scenario[[#This Row],[Land Use Efficiency Emissions Savings 
kg CO2e]]*(1+S$3)</f>
        <v>207002199.16720366</v>
      </c>
    </row>
    <row r="951" spans="1:21" x14ac:dyDescent="0.25">
      <c r="A951" t="s">
        <v>2066</v>
      </c>
      <c r="B951" t="s">
        <v>176</v>
      </c>
      <c r="C951" t="s">
        <v>46</v>
      </c>
      <c r="D951" t="s">
        <v>1730</v>
      </c>
      <c r="E951" s="1">
        <v>539.14437499999997</v>
      </c>
      <c r="F951" s="1">
        <v>0</v>
      </c>
      <c r="G951" s="1">
        <v>0</v>
      </c>
      <c r="H951" s="1">
        <f>Scenario[[#This Row],[Average Seating Capacity]]*Scenario[[#This Row],[Total Transit Vehicle Miles]]*0.21</f>
        <v>174371.4</v>
      </c>
      <c r="I951" s="1">
        <v>18</v>
      </c>
      <c r="J951" s="2" t="s">
        <v>552</v>
      </c>
      <c r="K951" s="1">
        <v>46130</v>
      </c>
      <c r="L951" s="1">
        <v>46130</v>
      </c>
      <c r="M951" s="1">
        <v>539.14437499999997</v>
      </c>
      <c r="N951" s="1">
        <v>0</v>
      </c>
      <c r="O951" s="7">
        <v>0.11527868646602001</v>
      </c>
      <c r="P951" s="4">
        <v>1.0539153772593934</v>
      </c>
      <c r="Q951" s="1">
        <f>Scenario[[#This Row],[Electricity GHG 
kg CO2e]]+(Scenario[[#This Row],[Non-Electric GHG 
kg CO2e]]*(1-Q$3))+((Scenario[[#This Row],[Non-Electric Vehicle Miles]]*Q$3)*Scenario[[#This Row],[Typical kWh per Vehicle Mile]]*(Scenario[[#This Row],[eGRID Subregion Electricity Emissions Rate 
kg CO2 per kWh]]))</f>
        <v>1805.4876094841784</v>
      </c>
      <c r="R951" s="1">
        <f>((Scenario[[#This Row],[Electricity GHG 
kg CO2e]])*(1-R$3))+(Scenario[[#This Row],[Non-Electric GHG 
kg CO2e]]*(1-Q$3))+(((Scenario[[#This Row],[Non-Electric Vehicle Miles]]*Q$3)*Scenario[[#This Row],[Typical kWh per Vehicle Mile]]*(Scenario[[#This Row],[eGRID Subregion Electricity Emissions Rate 
kg CO2 per kWh]]))*(1-R$3))</f>
        <v>1455.2052774256335</v>
      </c>
      <c r="S9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1608.001831555325</v>
      </c>
      <c r="T951" s="1">
        <f>Scenario[[#This Row],[Transportation Efficiency Emissions Savings 
kg CO2e]]*(1+S$3)</f>
        <v>0</v>
      </c>
      <c r="U951" s="1">
        <f>Scenario[[#This Row],[Land Use Efficiency Emissions Savings 
kg CO2e]]*(1+S$3)</f>
        <v>0</v>
      </c>
    </row>
    <row r="952" spans="1:21" x14ac:dyDescent="0.25">
      <c r="A952" t="s">
        <v>334</v>
      </c>
      <c r="B952" t="s">
        <v>201</v>
      </c>
      <c r="C952" t="s">
        <v>46</v>
      </c>
      <c r="D952" t="s">
        <v>38</v>
      </c>
      <c r="E952" s="1">
        <v>8604016.9342998005</v>
      </c>
      <c r="F952" s="1">
        <v>8847627.1557117235</v>
      </c>
      <c r="G952" s="1">
        <v>44180673.392652705</v>
      </c>
      <c r="H952" s="1">
        <v>52870209</v>
      </c>
      <c r="I952" s="1">
        <v>55.911764705882355</v>
      </c>
      <c r="J952" s="2">
        <v>0.42245024161069911</v>
      </c>
      <c r="K952" s="1">
        <v>3349342</v>
      </c>
      <c r="L952" s="1">
        <v>3349342</v>
      </c>
      <c r="M952" s="1">
        <v>8604016.9342998005</v>
      </c>
      <c r="N952" s="1">
        <v>0</v>
      </c>
      <c r="O952" s="7">
        <v>0.32649306637178005</v>
      </c>
      <c r="P952" s="4">
        <v>2.3391780324537761</v>
      </c>
      <c r="Q952" s="1">
        <f>Scenario[[#This Row],[Electricity GHG 
kg CO2e]]+(Scenario[[#This Row],[Non-Electric GHG 
kg CO2e]]*(1-Q$3))+((Scenario[[#This Row],[Non-Electric Vehicle Miles]]*Q$3)*Scenario[[#This Row],[Typical kWh per Vehicle Mile]]*(Scenario[[#This Row],[eGRID Subregion Electricity Emissions Rate 
kg CO2 per kWh]]))</f>
        <v>7092507.0976021076</v>
      </c>
      <c r="R952" s="1">
        <f>((Scenario[[#This Row],[Electricity GHG 
kg CO2e]])*(1-R$3))+(Scenario[[#This Row],[Non-Electric GHG 
kg CO2e]]*(1-Q$3))+(((Scenario[[#This Row],[Non-Electric Vehicle Miles]]*Q$3)*Scenario[[#This Row],[Typical kWh per Vehicle Mile]]*(Scenario[[#This Row],[eGRID Subregion Electricity Emissions Rate 
kg CO2 per kWh]]))*(1-R$3))</f>
        <v>6932633.4983827937</v>
      </c>
      <c r="S9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7911259.1102499021</v>
      </c>
      <c r="T952" s="1">
        <f>Scenario[[#This Row],[Transportation Efficiency Emissions Savings 
kg CO2e]]*(1+S$3)</f>
        <v>11059533.944639655</v>
      </c>
      <c r="U952" s="1">
        <f>Scenario[[#This Row],[Land Use Efficiency Emissions Savings 
kg CO2e]]*(1+S$3)</f>
        <v>55225841.740815878</v>
      </c>
    </row>
    <row r="953" spans="1:21" x14ac:dyDescent="0.25">
      <c r="A953" t="s">
        <v>1360</v>
      </c>
      <c r="B953" t="s">
        <v>1361</v>
      </c>
      <c r="C953" t="s">
        <v>46</v>
      </c>
      <c r="D953" t="s">
        <v>1730</v>
      </c>
      <c r="E953" s="1">
        <v>1780089.5288133333</v>
      </c>
      <c r="F953" s="1">
        <v>254177.06042743917</v>
      </c>
      <c r="G953" s="1">
        <v>1264556.2835895955</v>
      </c>
      <c r="H953" s="1">
        <v>1518869.87</v>
      </c>
      <c r="I953" s="1">
        <v>13.542372881355933</v>
      </c>
      <c r="J953" s="2">
        <v>0.25567826166204011</v>
      </c>
      <c r="K953" s="1">
        <v>1326784</v>
      </c>
      <c r="L953" s="1">
        <v>1326784</v>
      </c>
      <c r="M953" s="1">
        <v>1780089.5288133333</v>
      </c>
      <c r="N953" s="1">
        <v>0</v>
      </c>
      <c r="O953" s="7">
        <v>0.32649306637178005</v>
      </c>
      <c r="P953" s="4">
        <v>1.0539153772593934</v>
      </c>
      <c r="Q953" s="1">
        <f>Scenario[[#This Row],[Electricity GHG 
kg CO2e]]+(Scenario[[#This Row],[Non-Electric GHG 
kg CO2e]]*(1-Q$3))+((Scenario[[#This Row],[Non-Electric Vehicle Miles]]*Q$3)*Scenario[[#This Row],[Typical kWh per Vehicle Mile]]*(Scenario[[#This Row],[eGRID Subregion Electricity Emissions Rate 
kg CO2 per kWh]]))</f>
        <v>1449202.4343950883</v>
      </c>
      <c r="R953" s="1">
        <f>((Scenario[[#This Row],[Electricity GHG 
kg CO2e]])*(1-R$3))+(Scenario[[#This Row],[Non-Electric GHG 
kg CO2e]]*(1-Q$3))+(((Scenario[[#This Row],[Non-Electric Vehicle Miles]]*Q$3)*Scenario[[#This Row],[Typical kWh per Vehicle Mile]]*(Scenario[[#This Row],[eGRID Subregion Electricity Emissions Rate 
kg CO2 per kWh]]))*(1-R$3))</f>
        <v>1420668.6124488162</v>
      </c>
      <c r="S9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1480715.2044367066</v>
      </c>
      <c r="T953" s="1">
        <f>Scenario[[#This Row],[Transportation Efficiency Emissions Savings 
kg CO2e]]*(1+S$3)</f>
        <v>317721.32553429896</v>
      </c>
      <c r="U953" s="1">
        <f>Scenario[[#This Row],[Land Use Efficiency Emissions Savings 
kg CO2e]]*(1+S$3)</f>
        <v>1580695.3544869944</v>
      </c>
    </row>
    <row r="954" spans="1:21" x14ac:dyDescent="0.25">
      <c r="A954" t="s">
        <v>1025</v>
      </c>
      <c r="B954" t="s">
        <v>264</v>
      </c>
      <c r="C954" t="s">
        <v>46</v>
      </c>
      <c r="D954" t="s">
        <v>1730</v>
      </c>
      <c r="E954" s="1">
        <v>677527.53695743333</v>
      </c>
      <c r="F954" s="1">
        <v>179574.15814224567</v>
      </c>
      <c r="G954" s="1">
        <v>893527.12002321263</v>
      </c>
      <c r="H954" s="1">
        <v>1073070</v>
      </c>
      <c r="I954" s="1">
        <v>13.816901408450704</v>
      </c>
      <c r="J954" s="2">
        <v>0.19828627374206961</v>
      </c>
      <c r="K954" s="1">
        <v>625435</v>
      </c>
      <c r="L954" s="1">
        <v>625435</v>
      </c>
      <c r="M954" s="1">
        <v>677527.53695743333</v>
      </c>
      <c r="N954" s="1">
        <v>0</v>
      </c>
      <c r="O954" s="7">
        <v>0.32649306637178005</v>
      </c>
      <c r="P954" s="4">
        <v>1.0539153772593934</v>
      </c>
      <c r="Q954" s="1">
        <f>Scenario[[#This Row],[Electricity GHG 
kg CO2e]]+(Scenario[[#This Row],[Non-Electric GHG 
kg CO2e]]*(1-Q$3))+((Scenario[[#This Row],[Non-Electric Vehicle Miles]]*Q$3)*Scenario[[#This Row],[Typical kWh per Vehicle Mile]]*(Scenario[[#This Row],[eGRID Subregion Electricity Emissions Rate 
kg CO2 per kWh]]))</f>
        <v>561948.08304272965</v>
      </c>
      <c r="R954" s="1">
        <f>((Scenario[[#This Row],[Electricity GHG 
kg CO2e]])*(1-R$3))+(Scenario[[#This Row],[Non-Electric GHG 
kg CO2e]]*(1-Q$3))+(((Scenario[[#This Row],[Non-Electric Vehicle Miles]]*Q$3)*Scenario[[#This Row],[Typical kWh per Vehicle Mile]]*(Scenario[[#This Row],[eGRID Subregion Electricity Emissions Rate 
kg CO2 per kWh]]))*(1-R$3))</f>
        <v>548497.47546156601</v>
      </c>
      <c r="S9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582552.39440458023</v>
      </c>
      <c r="T954" s="1">
        <f>Scenario[[#This Row],[Transportation Efficiency Emissions Savings 
kg CO2e]]*(1+S$3)</f>
        <v>224467.69767780707</v>
      </c>
      <c r="U954" s="1">
        <f>Scenario[[#This Row],[Land Use Efficiency Emissions Savings 
kg CO2e]]*(1+S$3)</f>
        <v>1116908.9000290157</v>
      </c>
    </row>
    <row r="955" spans="1:21" x14ac:dyDescent="0.25">
      <c r="A955" t="s">
        <v>1025</v>
      </c>
      <c r="B955" t="s">
        <v>264</v>
      </c>
      <c r="C955" t="s">
        <v>46</v>
      </c>
      <c r="D955" t="s">
        <v>38</v>
      </c>
      <c r="E955" s="1">
        <v>758800.77107129991</v>
      </c>
      <c r="F955" s="1">
        <v>407282.09609983803</v>
      </c>
      <c r="G955" s="1">
        <v>2026558.8441563868</v>
      </c>
      <c r="H955" s="1">
        <v>2433770</v>
      </c>
      <c r="I955" s="1">
        <v>27.5</v>
      </c>
      <c r="J955" s="2">
        <v>0.22813875690591551</v>
      </c>
      <c r="K955" s="1">
        <v>231443</v>
      </c>
      <c r="L955" s="1">
        <v>231443</v>
      </c>
      <c r="M955" s="1">
        <v>758800.77107129991</v>
      </c>
      <c r="N955" s="1">
        <v>0</v>
      </c>
      <c r="O955" s="7">
        <v>0.32649306637178005</v>
      </c>
      <c r="P955" s="4">
        <v>2.3391780324537761</v>
      </c>
      <c r="Q955" s="1">
        <f>Scenario[[#This Row],[Electricity GHG 
kg CO2e]]+(Scenario[[#This Row],[Non-Electric GHG 
kg CO2e]]*(1-Q$3))+((Scenario[[#This Row],[Non-Electric Vehicle Miles]]*Q$3)*Scenario[[#This Row],[Typical kWh per Vehicle Mile]]*(Scenario[[#This Row],[eGRID Subregion Electricity Emissions Rate 
kg CO2 per kWh]]))</f>
        <v>613290.30323943635</v>
      </c>
      <c r="R955" s="1">
        <f>((Scenario[[#This Row],[Electricity GHG 
kg CO2e]])*(1-R$3))+(Scenario[[#This Row],[Non-Electric GHG 
kg CO2e]]*(1-Q$3))+(((Scenario[[#This Row],[Non-Electric Vehicle Miles]]*Q$3)*Scenario[[#This Row],[Typical kWh per Vehicle Mile]]*(Scenario[[#This Row],[eGRID Subregion Electricity Emissions Rate 
kg CO2 per kWh]]))*(1-R$3))</f>
        <v>602242.872005446</v>
      </c>
      <c r="S9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717387.70716420643</v>
      </c>
      <c r="T955" s="1">
        <f>Scenario[[#This Row],[Transportation Efficiency Emissions Savings 
kg CO2e]]*(1+S$3)</f>
        <v>509102.62012479757</v>
      </c>
      <c r="U955" s="1">
        <f>Scenario[[#This Row],[Land Use Efficiency Emissions Savings 
kg CO2e]]*(1+S$3)</f>
        <v>2533198.5551954834</v>
      </c>
    </row>
    <row r="956" spans="1:21" x14ac:dyDescent="0.25">
      <c r="A956" t="s">
        <v>1369</v>
      </c>
      <c r="B956" t="s">
        <v>1370</v>
      </c>
      <c r="C956" t="s">
        <v>46</v>
      </c>
      <c r="D956" t="s">
        <v>1730</v>
      </c>
      <c r="E956" s="1">
        <v>697038.62565083336</v>
      </c>
      <c r="F956" s="1">
        <v>152116.88664159804</v>
      </c>
      <c r="G956" s="1">
        <v>756763.52536602167</v>
      </c>
      <c r="H956" s="1">
        <v>908995.31</v>
      </c>
      <c r="I956" s="1">
        <v>6.8</v>
      </c>
      <c r="J956" s="2">
        <v>0.2604034762124065</v>
      </c>
      <c r="K956" s="1">
        <v>519511</v>
      </c>
      <c r="L956" s="1">
        <v>519511</v>
      </c>
      <c r="M956" s="1">
        <v>697038.62565083336</v>
      </c>
      <c r="N956" s="1">
        <v>0</v>
      </c>
      <c r="O956" s="7">
        <v>0.32649306637178005</v>
      </c>
      <c r="P956" s="4">
        <v>1.0539153772593934</v>
      </c>
      <c r="Q956" s="1">
        <f>Scenario[[#This Row],[Electricity GHG 
kg CO2e]]+(Scenario[[#This Row],[Non-Electric GHG 
kg CO2e]]*(1-Q$3))+((Scenario[[#This Row],[Non-Electric Vehicle Miles]]*Q$3)*Scenario[[#This Row],[Typical kWh per Vehicle Mile]]*(Scenario[[#This Row],[eGRID Subregion Electricity Emissions Rate 
kg CO2 per kWh]]))</f>
        <v>567469.39171270945</v>
      </c>
      <c r="R956" s="1">
        <f>((Scenario[[#This Row],[Electricity GHG 
kg CO2e]])*(1-R$3))+(Scenario[[#This Row],[Non-Electric GHG 
kg CO2e]]*(1-Q$3))+(((Scenario[[#This Row],[Non-Electric Vehicle Miles]]*Q$3)*Scenario[[#This Row],[Typical kWh per Vehicle Mile]]*(Scenario[[#This Row],[eGRID Subregion Electricity Emissions Rate 
kg CO2 per kWh]]))*(1-R$3))</f>
        <v>556296.78609406331</v>
      </c>
      <c r="S9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627867.36620061274</v>
      </c>
      <c r="T956" s="1">
        <f>Scenario[[#This Row],[Transportation Efficiency Emissions Savings 
kg CO2e]]*(1+S$3)</f>
        <v>190146.10830199756</v>
      </c>
      <c r="U956" s="1">
        <f>Scenario[[#This Row],[Land Use Efficiency Emissions Savings 
kg CO2e]]*(1+S$3)</f>
        <v>945954.40670752712</v>
      </c>
    </row>
    <row r="957" spans="1:21" x14ac:dyDescent="0.25">
      <c r="A957" t="s">
        <v>44</v>
      </c>
      <c r="B957" t="s">
        <v>45</v>
      </c>
      <c r="C957" t="s">
        <v>46</v>
      </c>
      <c r="D957" t="s">
        <v>1730</v>
      </c>
      <c r="E957" s="1">
        <v>26669471.87596</v>
      </c>
      <c r="F957" s="1">
        <v>5902208.1599398535</v>
      </c>
      <c r="G957" s="1">
        <v>34978321.437598422</v>
      </c>
      <c r="H957" s="1">
        <v>35269454</v>
      </c>
      <c r="I957" s="1">
        <v>7.7048710601719197</v>
      </c>
      <c r="J957" s="2">
        <v>0.23085867227829099</v>
      </c>
      <c r="K957" s="1">
        <v>22085670</v>
      </c>
      <c r="L957" s="1">
        <v>22085670</v>
      </c>
      <c r="M957" s="1">
        <v>26669471.87596</v>
      </c>
      <c r="N957" s="1">
        <v>0</v>
      </c>
      <c r="O957" s="7">
        <v>0.32649306637178005</v>
      </c>
      <c r="P957" s="4">
        <v>1.0539153772593934</v>
      </c>
      <c r="Q957" s="1">
        <f>Scenario[[#This Row],[Electricity GHG 
kg CO2e]]+(Scenario[[#This Row],[Non-Electric GHG 
kg CO2e]]*(1-Q$3))+((Scenario[[#This Row],[Non-Electric Vehicle Miles]]*Q$3)*Scenario[[#This Row],[Typical kWh per Vehicle Mile]]*(Scenario[[#This Row],[eGRID Subregion Electricity Emissions Rate 
kg CO2 per kWh]]))</f>
        <v>21902001.93210182</v>
      </c>
      <c r="R957" s="1">
        <f>((Scenario[[#This Row],[Electricity GHG 
kg CO2e]])*(1-R$3))+(Scenario[[#This Row],[Non-Electric GHG 
kg CO2e]]*(1-Q$3))+(((Scenario[[#This Row],[Non-Electric Vehicle Miles]]*Q$3)*Scenario[[#This Row],[Typical kWh per Vehicle Mile]]*(Scenario[[#This Row],[eGRID Subregion Electricity Emissions Rate 
kg CO2 per kWh]]))*(1-R$3))</f>
        <v>21427027.425818864</v>
      </c>
      <c r="S9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23647547.544162184</v>
      </c>
      <c r="T957" s="1">
        <f>Scenario[[#This Row],[Transportation Efficiency Emissions Savings 
kg CO2e]]*(1+S$3)</f>
        <v>7377760.1999248173</v>
      </c>
      <c r="U957" s="1">
        <f>Scenario[[#This Row],[Land Use Efficiency Emissions Savings 
kg CO2e]]*(1+S$3)</f>
        <v>43722901.796998024</v>
      </c>
    </row>
    <row r="958" spans="1:21" x14ac:dyDescent="0.25">
      <c r="A958" t="s">
        <v>44</v>
      </c>
      <c r="B958" t="s">
        <v>45</v>
      </c>
      <c r="C958" t="s">
        <v>46</v>
      </c>
      <c r="D958" t="s">
        <v>1729</v>
      </c>
      <c r="E958" s="1">
        <v>11773008.281788712</v>
      </c>
      <c r="F958" s="1">
        <v>12117848.673860138</v>
      </c>
      <c r="G958" s="1">
        <v>71814140.498015761</v>
      </c>
      <c r="H958" s="1">
        <v>72411866</v>
      </c>
      <c r="I958" s="1">
        <v>81.506849315068493</v>
      </c>
      <c r="J958" s="2">
        <v>0.34322669182237037</v>
      </c>
      <c r="K958" s="1">
        <v>2783585</v>
      </c>
      <c r="L958" s="1">
        <v>0</v>
      </c>
      <c r="M958" s="1">
        <v>0</v>
      </c>
      <c r="N958" s="1">
        <v>11773008.281788712</v>
      </c>
      <c r="O958" s="7">
        <v>0.32649306637178005</v>
      </c>
      <c r="P958" s="4">
        <v>7.7405845368707231</v>
      </c>
      <c r="Q958" s="1">
        <f>Scenario[[#This Row],[Electricity GHG 
kg CO2e]]+(Scenario[[#This Row],[Non-Electric GHG 
kg CO2e]]*(1-Q$3))+((Scenario[[#This Row],[Non-Electric Vehicle Miles]]*Q$3)*Scenario[[#This Row],[Typical kWh per Vehicle Mile]]*(Scenario[[#This Row],[eGRID Subregion Electricity Emissions Rate 
kg CO2 per kWh]]))</f>
        <v>11773008.281788712</v>
      </c>
      <c r="R958" s="1">
        <f>((Scenario[[#This Row],[Electricity GHG 
kg CO2e]])*(1-R$3))+(Scenario[[#This Row],[Non-Electric GHG 
kg CO2e]]*(1-Q$3))+(((Scenario[[#This Row],[Non-Electric Vehicle Miles]]*Q$3)*Scenario[[#This Row],[Typical kWh per Vehicle Mile]]*(Scenario[[#This Row],[eGRID Subregion Electricity Emissions Rate 
kg CO2 per kWh]]))*(1-R$3))</f>
        <v>8829756.2113415338</v>
      </c>
      <c r="S9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10238817.433656158</v>
      </c>
      <c r="T958" s="1">
        <f>Scenario[[#This Row],[Transportation Efficiency Emissions Savings 
kg CO2e]]*(1+S$3)</f>
        <v>15147310.842325173</v>
      </c>
      <c r="U958" s="1">
        <f>Scenario[[#This Row],[Land Use Efficiency Emissions Savings 
kg CO2e]]*(1+S$3)</f>
        <v>89767675.622519702</v>
      </c>
    </row>
    <row r="959" spans="1:21" x14ac:dyDescent="0.25">
      <c r="A959" t="s">
        <v>44</v>
      </c>
      <c r="B959" t="s">
        <v>45</v>
      </c>
      <c r="C959" t="s">
        <v>46</v>
      </c>
      <c r="D959" t="s">
        <v>38</v>
      </c>
      <c r="E959" s="1">
        <v>303522787.38354325</v>
      </c>
      <c r="F959" s="1">
        <v>185348004.0893696</v>
      </c>
      <c r="G959" s="1">
        <v>1098429924.7286026</v>
      </c>
      <c r="H959" s="1">
        <v>1107572408</v>
      </c>
      <c r="I959" s="1">
        <v>47.617693522906791</v>
      </c>
      <c r="J959" s="2">
        <v>0.28975547394014689</v>
      </c>
      <c r="K959" s="1">
        <v>99916122</v>
      </c>
      <c r="L959" s="1">
        <v>99916122</v>
      </c>
      <c r="M959" s="1">
        <v>303522787.38354325</v>
      </c>
      <c r="N959" s="1">
        <v>0</v>
      </c>
      <c r="O959" s="7">
        <v>0.32649306637178005</v>
      </c>
      <c r="P959" s="4">
        <v>2.3391780324537761</v>
      </c>
      <c r="Q959" s="1">
        <f>Scenario[[#This Row],[Electricity GHG 
kg CO2e]]+(Scenario[[#This Row],[Non-Electric GHG 
kg CO2e]]*(1-Q$3))+((Scenario[[#This Row],[Non-Electric Vehicle Miles]]*Q$3)*Scenario[[#This Row],[Typical kWh per Vehicle Mile]]*(Scenario[[#This Row],[eGRID Subregion Electricity Emissions Rate 
kg CO2 per kWh]]))</f>
        <v>246719210.81283522</v>
      </c>
      <c r="R959" s="1">
        <f>((Scenario[[#This Row],[Electricity GHG 
kg CO2e]])*(1-R$3))+(Scenario[[#This Row],[Non-Electric GHG 
kg CO2e]]*(1-Q$3))+(((Scenario[[#This Row],[Non-Electric Vehicle Miles]]*Q$3)*Scenario[[#This Row],[Typical kWh per Vehicle Mile]]*(Scenario[[#This Row],[eGRID Subregion Electricity Emissions Rate 
kg CO2 per kWh]]))*(1-R$3))</f>
        <v>241949930.74404076</v>
      </c>
      <c r="S9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270111944.69997048</v>
      </c>
      <c r="T959" s="1">
        <f>Scenario[[#This Row],[Transportation Efficiency Emissions Savings 
kg CO2e]]*(1+S$3)</f>
        <v>231685005.11171198</v>
      </c>
      <c r="U959" s="1">
        <f>Scenario[[#This Row],[Land Use Efficiency Emissions Savings 
kg CO2e]]*(1+S$3)</f>
        <v>1373037405.9107533</v>
      </c>
    </row>
    <row r="960" spans="1:21" x14ac:dyDescent="0.25">
      <c r="A960" t="s">
        <v>44</v>
      </c>
      <c r="B960" t="s">
        <v>45</v>
      </c>
      <c r="C960" t="s">
        <v>46</v>
      </c>
      <c r="D960" t="s">
        <v>1726</v>
      </c>
      <c r="E960" s="1">
        <v>314414284.65122384</v>
      </c>
      <c r="F960" s="1">
        <v>366049657.91069877</v>
      </c>
      <c r="G960" s="1">
        <v>2169324132.5215888</v>
      </c>
      <c r="H960" s="1">
        <v>2187379913</v>
      </c>
      <c r="I960" s="1">
        <v>107.4710806697108</v>
      </c>
      <c r="J960" s="2">
        <v>0.32082046460003238</v>
      </c>
      <c r="K960" s="1">
        <v>78707117</v>
      </c>
      <c r="L960" s="1">
        <v>43952330.37084569</v>
      </c>
      <c r="M960" s="1">
        <v>182795932.95812646</v>
      </c>
      <c r="N960" s="1">
        <v>131618351.69309738</v>
      </c>
      <c r="O960" s="7">
        <v>0.32649306637178005</v>
      </c>
      <c r="P960" s="4">
        <v>2.3391780324537761</v>
      </c>
      <c r="Q960" s="1">
        <f>Scenario[[#This Row],[Electricity GHG 
kg CO2e]]+(Scenario[[#This Row],[Non-Electric GHG 
kg CO2e]]*(1-Q$3))+((Scenario[[#This Row],[Non-Electric Vehicle Miles]]*Q$3)*Scenario[[#This Row],[Typical kWh per Vehicle Mile]]*(Scenario[[#This Row],[eGRID Subregion Electricity Emissions Rate 
kg CO2 per kWh]]))</f>
        <v>277107179.27960002</v>
      </c>
      <c r="R960" s="1">
        <f>((Scenario[[#This Row],[Electricity GHG 
kg CO2e]])*(1-R$3))+(Scenario[[#This Row],[Non-Electric GHG 
kg CO2e]]*(1-Q$3))+(((Scenario[[#This Row],[Non-Electric Vehicle Miles]]*Q$3)*Scenario[[#This Row],[Typical kWh per Vehicle Mile]]*(Scenario[[#This Row],[eGRID Subregion Electricity Emissions Rate 
kg CO2 per kWh]]))*(1-R$3))</f>
        <v>242104621.88934872</v>
      </c>
      <c r="S9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273408034.35718322</v>
      </c>
      <c r="T960" s="1">
        <f>Scenario[[#This Row],[Transportation Efficiency Emissions Savings 
kg CO2e]]*(1+S$3)</f>
        <v>457562072.38837349</v>
      </c>
      <c r="U960" s="1">
        <f>Scenario[[#This Row],[Land Use Efficiency Emissions Savings 
kg CO2e]]*(1+S$3)</f>
        <v>2711655165.6519861</v>
      </c>
    </row>
    <row r="961" spans="1:21" x14ac:dyDescent="0.25">
      <c r="A961" t="s">
        <v>728</v>
      </c>
      <c r="B961" t="s">
        <v>519</v>
      </c>
      <c r="C961" t="s">
        <v>46</v>
      </c>
      <c r="D961" t="s">
        <v>38</v>
      </c>
      <c r="E961" s="1">
        <v>2346542.6676294999</v>
      </c>
      <c r="F961" s="1">
        <v>387111.26608419331</v>
      </c>
      <c r="G961" s="1">
        <v>1926027.2690237944</v>
      </c>
      <c r="H961" s="1">
        <v>2313236.44</v>
      </c>
      <c r="I961" s="1">
        <v>47.2</v>
      </c>
      <c r="J961" s="2">
        <v>6.1177439283696781E-2</v>
      </c>
      <c r="K961" s="1">
        <v>813751</v>
      </c>
      <c r="L961" s="1">
        <v>813751</v>
      </c>
      <c r="M961" s="1">
        <v>2346542.6676294999</v>
      </c>
      <c r="N961" s="1">
        <v>0</v>
      </c>
      <c r="O961" s="7">
        <v>0.32649306637178005</v>
      </c>
      <c r="P961" s="4">
        <v>2.3391780324537761</v>
      </c>
      <c r="Q961" s="1">
        <f>Scenario[[#This Row],[Electricity GHG 
kg CO2e]]+(Scenario[[#This Row],[Non-Electric GHG 
kg CO2e]]*(1-Q$3))+((Scenario[[#This Row],[Non-Electric Vehicle Miles]]*Q$3)*Scenario[[#This Row],[Typical kWh per Vehicle Mile]]*(Scenario[[#This Row],[eGRID Subregion Electricity Emissions Rate 
kg CO2 per kWh]]))</f>
        <v>1915277.579466626</v>
      </c>
      <c r="R961" s="1">
        <f>((Scenario[[#This Row],[Electricity GHG 
kg CO2e]])*(1-R$3))+(Scenario[[#This Row],[Non-Electric GHG 
kg CO2e]]*(1-Q$3))+(((Scenario[[#This Row],[Non-Electric Vehicle Miles]]*Q$3)*Scenario[[#This Row],[Typical kWh per Vehicle Mile]]*(Scenario[[#This Row],[eGRID Subregion Electricity Emissions Rate 
kg CO2 per kWh]]))*(1-R$3))</f>
        <v>1876434.9347805008</v>
      </c>
      <c r="S9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1932940.3415121636</v>
      </c>
      <c r="T961" s="1">
        <f>Scenario[[#This Row],[Transportation Efficiency Emissions Savings 
kg CO2e]]*(1+S$3)</f>
        <v>483889.08260524162</v>
      </c>
      <c r="U961" s="1">
        <f>Scenario[[#This Row],[Land Use Efficiency Emissions Savings 
kg CO2e]]*(1+S$3)</f>
        <v>2407534.0862797429</v>
      </c>
    </row>
    <row r="962" spans="1:21" x14ac:dyDescent="0.25">
      <c r="A962" t="s">
        <v>518</v>
      </c>
      <c r="B962" t="s">
        <v>519</v>
      </c>
      <c r="C962" t="s">
        <v>46</v>
      </c>
      <c r="D962" t="s">
        <v>38</v>
      </c>
      <c r="E962" s="1">
        <v>5614065.3651340008</v>
      </c>
      <c r="F962" s="1">
        <v>2808279.6435145335</v>
      </c>
      <c r="G962" s="1">
        <v>13986814.987741608</v>
      </c>
      <c r="H962" s="1">
        <v>16781260</v>
      </c>
      <c r="I962" s="1">
        <v>42</v>
      </c>
      <c r="J962" s="2">
        <v>0.29040612098296648</v>
      </c>
      <c r="K962" s="1">
        <v>1658718</v>
      </c>
      <c r="L962" s="1">
        <v>1658718</v>
      </c>
      <c r="M962" s="1">
        <v>5614065.3651340008</v>
      </c>
      <c r="N962" s="1">
        <v>0</v>
      </c>
      <c r="O962" s="7">
        <v>0.32649306637178005</v>
      </c>
      <c r="P962" s="4">
        <v>2.3391780324537761</v>
      </c>
      <c r="Q962" s="1">
        <f>Scenario[[#This Row],[Electricity GHG 
kg CO2e]]+(Scenario[[#This Row],[Non-Electric GHG 
kg CO2e]]*(1-Q$3))+((Scenario[[#This Row],[Non-Electric Vehicle Miles]]*Q$3)*Scenario[[#This Row],[Typical kWh per Vehicle Mile]]*(Scenario[[#This Row],[eGRID Subregion Electricity Emissions Rate 
kg CO2 per kWh]]))</f>
        <v>4527250.2944282591</v>
      </c>
      <c r="R962" s="1">
        <f>((Scenario[[#This Row],[Electricity GHG 
kg CO2e]])*(1-R$3))+(Scenario[[#This Row],[Non-Electric GHG 
kg CO2e]]*(1-Q$3))+(((Scenario[[#This Row],[Non-Electric Vehicle Miles]]*Q$3)*Scenario[[#This Row],[Typical kWh per Vehicle Mile]]*(Scenario[[#This Row],[eGRID Subregion Electricity Emissions Rate 
kg CO2 per kWh]]))*(1-R$3))</f>
        <v>4448074.9767838195</v>
      </c>
      <c r="S9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4983803.5641692299</v>
      </c>
      <c r="T962" s="1">
        <f>Scenario[[#This Row],[Transportation Efficiency Emissions Savings 
kg CO2e]]*(1+S$3)</f>
        <v>3510349.5543931667</v>
      </c>
      <c r="U962" s="1">
        <f>Scenario[[#This Row],[Land Use Efficiency Emissions Savings 
kg CO2e]]*(1+S$3)</f>
        <v>17483518.734677009</v>
      </c>
    </row>
    <row r="963" spans="1:21" x14ac:dyDescent="0.25">
      <c r="A963" t="s">
        <v>1346</v>
      </c>
      <c r="B963" t="s">
        <v>755</v>
      </c>
      <c r="C963" t="s">
        <v>46</v>
      </c>
      <c r="D963" t="s">
        <v>1727</v>
      </c>
      <c r="E963" s="1">
        <v>7745127.9008040009</v>
      </c>
      <c r="F963" s="1">
        <v>581078.46026404016</v>
      </c>
      <c r="G963" s="1">
        <v>2985280.2781134536</v>
      </c>
      <c r="H963" s="1">
        <v>3472314</v>
      </c>
      <c r="I963" s="1">
        <v>245.33333333333334</v>
      </c>
      <c r="J963" s="2">
        <v>9.4994085657365279E-2</v>
      </c>
      <c r="K963" s="1">
        <v>181818</v>
      </c>
      <c r="L963" s="1">
        <v>181818</v>
      </c>
      <c r="M963" s="1">
        <v>7745127.9008040009</v>
      </c>
      <c r="N963" s="1">
        <v>0</v>
      </c>
      <c r="O963" s="7">
        <v>0.32649306637178005</v>
      </c>
      <c r="P963" s="4">
        <v>95.90629933060481</v>
      </c>
      <c r="Q963" s="1">
        <f>Scenario[[#This Row],[Electricity GHG 
kg CO2e]]+(Scenario[[#This Row],[Non-Electric GHG 
kg CO2e]]*(1-Q$3))+((Scenario[[#This Row],[Non-Electric Vehicle Miles]]*Q$3)*Scenario[[#This Row],[Typical kWh per Vehicle Mile]]*(Scenario[[#This Row],[eGRID Subregion Electricity Emissions Rate 
kg CO2 per kWh]]))</f>
        <v>7232150.9456065102</v>
      </c>
      <c r="R963" s="1">
        <f>((Scenario[[#This Row],[Electricity GHG 
kg CO2e]])*(1-R$3))+(Scenario[[#This Row],[Non-Electric GHG 
kg CO2e]]*(1-Q$3))+(((Scenario[[#This Row],[Non-Electric Vehicle Miles]]*Q$3)*Scenario[[#This Row],[Typical kWh per Vehicle Mile]]*(Scenario[[#This Row],[eGRID Subregion Electricity Emissions Rate 
kg CO2 per kWh]]))*(1-R$3))</f>
        <v>6876324.690605633</v>
      </c>
      <c r="S9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7143965.2538396996</v>
      </c>
      <c r="T963" s="1">
        <f>Scenario[[#This Row],[Transportation Efficiency Emissions Savings 
kg CO2e]]*(1+S$3)</f>
        <v>726348.0753300502</v>
      </c>
      <c r="U963" s="1">
        <f>Scenario[[#This Row],[Land Use Efficiency Emissions Savings 
kg CO2e]]*(1+S$3)</f>
        <v>3731600.3476418173</v>
      </c>
    </row>
    <row r="964" spans="1:21" x14ac:dyDescent="0.25">
      <c r="A964" t="s">
        <v>1346</v>
      </c>
      <c r="B964" t="s">
        <v>755</v>
      </c>
      <c r="C964" t="s">
        <v>46</v>
      </c>
      <c r="D964" t="s">
        <v>1728</v>
      </c>
      <c r="E964" s="1">
        <v>35621915.549607448</v>
      </c>
      <c r="F964" s="1">
        <v>74447350.000838265</v>
      </c>
      <c r="G964" s="1">
        <v>382471939.52831113</v>
      </c>
      <c r="H964" s="1">
        <v>444870346</v>
      </c>
      <c r="I964" s="1">
        <v>31.37142857142857</v>
      </c>
      <c r="J964" s="2">
        <v>1.0957734843665745</v>
      </c>
      <c r="K964" s="1">
        <v>13684336</v>
      </c>
      <c r="L964" s="1">
        <v>0</v>
      </c>
      <c r="M964" s="1">
        <v>0</v>
      </c>
      <c r="N964" s="1">
        <v>35621915.549607448</v>
      </c>
      <c r="O964" s="7">
        <v>0.32649306637178005</v>
      </c>
      <c r="P964" s="4">
        <v>5.4623394781288033</v>
      </c>
      <c r="Q964" s="1">
        <f>Scenario[[#This Row],[Electricity GHG 
kg CO2e]]+(Scenario[[#This Row],[Non-Electric GHG 
kg CO2e]]*(1-Q$3))+((Scenario[[#This Row],[Non-Electric Vehicle Miles]]*Q$3)*Scenario[[#This Row],[Typical kWh per Vehicle Mile]]*(Scenario[[#This Row],[eGRID Subregion Electricity Emissions Rate 
kg CO2 per kWh]]))</f>
        <v>35621915.549607448</v>
      </c>
      <c r="R964" s="1">
        <f>((Scenario[[#This Row],[Electricity GHG 
kg CO2e]])*(1-R$3))+(Scenario[[#This Row],[Non-Electric GHG 
kg CO2e]]*(1-Q$3))+(((Scenario[[#This Row],[Non-Electric Vehicle Miles]]*Q$3)*Scenario[[#This Row],[Typical kWh per Vehicle Mile]]*(Scenario[[#This Row],[eGRID Subregion Electricity Emissions Rate 
kg CO2 per kWh]]))*(1-R$3))</f>
        <v>26716436.662205584</v>
      </c>
      <c r="S9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40559237.48850134</v>
      </c>
      <c r="T964" s="1">
        <f>Scenario[[#This Row],[Transportation Efficiency Emissions Savings 
kg CO2e]]*(1+S$3)</f>
        <v>93059187.501047835</v>
      </c>
      <c r="U964" s="1">
        <f>Scenario[[#This Row],[Land Use Efficiency Emissions Savings 
kg CO2e]]*(1+S$3)</f>
        <v>478089924.41038895</v>
      </c>
    </row>
    <row r="965" spans="1:21" x14ac:dyDescent="0.25">
      <c r="A965" t="s">
        <v>1341</v>
      </c>
      <c r="B965" t="s">
        <v>1342</v>
      </c>
      <c r="C965" t="s">
        <v>46</v>
      </c>
      <c r="D965" t="s">
        <v>1728</v>
      </c>
      <c r="E965" s="1">
        <v>15377818.13511714</v>
      </c>
      <c r="F965" s="1">
        <v>16127994.309317574</v>
      </c>
      <c r="G965" s="1">
        <v>82126256.937950939</v>
      </c>
      <c r="H965" s="1">
        <v>96375041</v>
      </c>
      <c r="I965" s="1">
        <v>76.656716417910445</v>
      </c>
      <c r="J965" s="2">
        <v>0.27394726499244815</v>
      </c>
      <c r="K965" s="1">
        <v>4910174</v>
      </c>
      <c r="L965" s="1">
        <v>0</v>
      </c>
      <c r="M965" s="1">
        <v>0</v>
      </c>
      <c r="N965" s="1">
        <v>15377818.13511714</v>
      </c>
      <c r="O965" s="7">
        <v>0.32649306637178005</v>
      </c>
      <c r="P965" s="4">
        <v>5.4623394781288033</v>
      </c>
      <c r="Q965" s="1">
        <f>Scenario[[#This Row],[Electricity GHG 
kg CO2e]]+(Scenario[[#This Row],[Non-Electric GHG 
kg CO2e]]*(1-Q$3))+((Scenario[[#This Row],[Non-Electric Vehicle Miles]]*Q$3)*Scenario[[#This Row],[Typical kWh per Vehicle Mile]]*(Scenario[[#This Row],[eGRID Subregion Electricity Emissions Rate 
kg CO2 per kWh]]))</f>
        <v>15377818.13511714</v>
      </c>
      <c r="R965" s="1">
        <f>((Scenario[[#This Row],[Electricity GHG 
kg CO2e]])*(1-R$3))+(Scenario[[#This Row],[Non-Electric GHG 
kg CO2e]]*(1-Q$3))+(((Scenario[[#This Row],[Non-Electric Vehicle Miles]]*Q$3)*Scenario[[#This Row],[Typical kWh per Vehicle Mile]]*(Scenario[[#This Row],[eGRID Subregion Electricity Emissions Rate 
kg CO2 per kWh]]))*(1-R$3))</f>
        <v>11533363.601337854</v>
      </c>
      <c r="S9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13009897.660583628</v>
      </c>
      <c r="T965" s="1">
        <f>Scenario[[#This Row],[Transportation Efficiency Emissions Savings 
kg CO2e]]*(1+S$3)</f>
        <v>20159992.886646967</v>
      </c>
      <c r="U965" s="1">
        <f>Scenario[[#This Row],[Land Use Efficiency Emissions Savings 
kg CO2e]]*(1+S$3)</f>
        <v>102657821.17243868</v>
      </c>
    </row>
    <row r="966" spans="1:21" x14ac:dyDescent="0.25">
      <c r="A966" t="s">
        <v>739</v>
      </c>
      <c r="B966" t="s">
        <v>740</v>
      </c>
      <c r="C966" t="s">
        <v>46</v>
      </c>
      <c r="D966" t="s">
        <v>38</v>
      </c>
      <c r="E966" s="1">
        <v>2887833.3940692004</v>
      </c>
      <c r="F966" s="1">
        <v>985296.78262379777</v>
      </c>
      <c r="G966" s="1">
        <v>4910476.2225398254</v>
      </c>
      <c r="H966" s="1">
        <v>5887776</v>
      </c>
      <c r="I966" s="1">
        <v>46.551724137931032</v>
      </c>
      <c r="J966" s="2">
        <v>0.17028177564039848</v>
      </c>
      <c r="K966" s="1">
        <v>778796</v>
      </c>
      <c r="L966" s="1">
        <v>778796</v>
      </c>
      <c r="M966" s="1">
        <v>2887833.3940692004</v>
      </c>
      <c r="N966" s="1">
        <v>0</v>
      </c>
      <c r="O966" s="7">
        <v>0.32649306637178005</v>
      </c>
      <c r="P966" s="4">
        <v>2.3391780324537761</v>
      </c>
      <c r="Q966" s="1">
        <f>Scenario[[#This Row],[Electricity GHG 
kg CO2e]]+(Scenario[[#This Row],[Non-Electric GHG 
kg CO2e]]*(1-Q$3))+((Scenario[[#This Row],[Non-Electric Vehicle Miles]]*Q$3)*Scenario[[#This Row],[Typical kWh per Vehicle Mile]]*(Scenario[[#This Row],[eGRID Subregion Electricity Emissions Rate 
kg CO2 per kWh]]))</f>
        <v>2314571.6188819516</v>
      </c>
      <c r="R966" s="1">
        <f>((Scenario[[#This Row],[Electricity GHG 
kg CO2e]])*(1-R$3))+(Scenario[[#This Row],[Non-Electric GHG 
kg CO2e]]*(1-Q$3))+(((Scenario[[#This Row],[Non-Electric Vehicle Miles]]*Q$3)*Scenario[[#This Row],[Typical kWh per Vehicle Mile]]*(Scenario[[#This Row],[eGRID Subregion Electricity Emissions Rate 
kg CO2 per kWh]]))*(1-R$3))</f>
        <v>2277397.4755494385</v>
      </c>
      <c r="S9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2462324.6079773176</v>
      </c>
      <c r="T966" s="1">
        <f>Scenario[[#This Row],[Transportation Efficiency Emissions Savings 
kg CO2e]]*(1+S$3)</f>
        <v>1231620.9782797473</v>
      </c>
      <c r="U966" s="1">
        <f>Scenario[[#This Row],[Land Use Efficiency Emissions Savings 
kg CO2e]]*(1+S$3)</f>
        <v>6138095.2781747822</v>
      </c>
    </row>
    <row r="967" spans="1:21" x14ac:dyDescent="0.25">
      <c r="A967" t="s">
        <v>739</v>
      </c>
      <c r="B967" t="s">
        <v>740</v>
      </c>
      <c r="C967" t="s">
        <v>46</v>
      </c>
      <c r="D967" t="s">
        <v>1727</v>
      </c>
      <c r="E967" s="1">
        <v>27965387.619720004</v>
      </c>
      <c r="F967" s="1">
        <v>3312994.028610969</v>
      </c>
      <c r="G967" s="1">
        <v>16511145.362302605</v>
      </c>
      <c r="H967" s="1">
        <v>19797250</v>
      </c>
      <c r="I967" s="1">
        <v>246.66666666666666</v>
      </c>
      <c r="J967" s="2">
        <v>0.1819452018888903</v>
      </c>
      <c r="K967" s="1">
        <v>456997</v>
      </c>
      <c r="L967" s="1">
        <v>456997</v>
      </c>
      <c r="M967" s="1">
        <v>27965387.619720004</v>
      </c>
      <c r="N967" s="1">
        <v>0</v>
      </c>
      <c r="O967" s="7">
        <v>0.32649306637178005</v>
      </c>
      <c r="P967" s="4">
        <v>95.90629933060481</v>
      </c>
      <c r="Q967" s="1">
        <f>Scenario[[#This Row],[Electricity GHG 
kg CO2e]]+(Scenario[[#This Row],[Non-Electric GHG 
kg CO2e]]*(1-Q$3))+((Scenario[[#This Row],[Non-Electric Vehicle Miles]]*Q$3)*Scenario[[#This Row],[Typical kWh per Vehicle Mile]]*(Scenario[[#This Row],[eGRID Subregion Electricity Emissions Rate 
kg CO2 per kWh]]))</f>
        <v>24551497.975493252</v>
      </c>
      <c r="R967" s="1">
        <f>((Scenario[[#This Row],[Electricity GHG 
kg CO2e]])*(1-R$3))+(Scenario[[#This Row],[Non-Electric GHG 
kg CO2e]]*(1-Q$3))+(((Scenario[[#This Row],[Non-Electric Vehicle Miles]]*Q$3)*Scenario[[#This Row],[Typical kWh per Vehicle Mile]]*(Scenario[[#This Row],[eGRID Subregion Electricity Emissions Rate 
kg CO2 per kWh]]))*(1-R$3))</f>
        <v>23657133.66031744</v>
      </c>
      <c r="S9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25734500.434784643</v>
      </c>
      <c r="T967" s="1">
        <f>Scenario[[#This Row],[Transportation Efficiency Emissions Savings 
kg CO2e]]*(1+S$3)</f>
        <v>4141242.5357637112</v>
      </c>
      <c r="U967" s="1">
        <f>Scenario[[#This Row],[Land Use Efficiency Emissions Savings 
kg CO2e]]*(1+S$3)</f>
        <v>20638931.702878255</v>
      </c>
    </row>
    <row r="968" spans="1:21" x14ac:dyDescent="0.25">
      <c r="A968" t="s">
        <v>330</v>
      </c>
      <c r="B968" t="s">
        <v>331</v>
      </c>
      <c r="C968" t="s">
        <v>46</v>
      </c>
      <c r="D968" t="s">
        <v>38</v>
      </c>
      <c r="E968" s="1">
        <v>9173416.865303101</v>
      </c>
      <c r="F968" s="1">
        <v>8382465.2060119333</v>
      </c>
      <c r="G968" s="1">
        <v>41849519.342969686</v>
      </c>
      <c r="H968" s="1">
        <v>50090570</v>
      </c>
      <c r="I968" s="1">
        <v>53.094339622641506</v>
      </c>
      <c r="J968" s="2">
        <v>0.30200227187823092</v>
      </c>
      <c r="K968" s="1">
        <v>3395827</v>
      </c>
      <c r="L968" s="1">
        <v>3395827</v>
      </c>
      <c r="M968" s="1">
        <v>9173416.865303101</v>
      </c>
      <c r="N968" s="1">
        <v>0</v>
      </c>
      <c r="O968" s="7">
        <v>0.32649306637178005</v>
      </c>
      <c r="P968" s="4">
        <v>2.3391780324537761</v>
      </c>
      <c r="Q968" s="1">
        <f>Scenario[[#This Row],[Electricity GHG 
kg CO2e]]+(Scenario[[#This Row],[Non-Electric GHG 
kg CO2e]]*(1-Q$3))+((Scenario[[#This Row],[Non-Electric Vehicle Miles]]*Q$3)*Scenario[[#This Row],[Typical kWh per Vehicle Mile]]*(Scenario[[#This Row],[eGRID Subregion Electricity Emissions Rate 
kg CO2 per kWh]]))</f>
        <v>7528432.4897593381</v>
      </c>
      <c r="R968" s="1">
        <f>((Scenario[[#This Row],[Electricity GHG 
kg CO2e]])*(1-R$3))+(Scenario[[#This Row],[Non-Electric GHG 
kg CO2e]]*(1-Q$3))+(((Scenario[[#This Row],[Non-Electric Vehicle Miles]]*Q$3)*Scenario[[#This Row],[Typical kWh per Vehicle Mile]]*(Scenario[[#This Row],[eGRID Subregion Electricity Emissions Rate 
kg CO2 per kWh]]))*(1-R$3))</f>
        <v>7366340.0295638349</v>
      </c>
      <c r="S9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8389595.2275611795</v>
      </c>
      <c r="T968" s="1">
        <f>Scenario[[#This Row],[Transportation Efficiency Emissions Savings 
kg CO2e]]*(1+S$3)</f>
        <v>10478081.507514916</v>
      </c>
      <c r="U968" s="1">
        <f>Scenario[[#This Row],[Land Use Efficiency Emissions Savings 
kg CO2e]]*(1+S$3)</f>
        <v>52311899.178712107</v>
      </c>
    </row>
    <row r="969" spans="1:21" x14ac:dyDescent="0.25">
      <c r="A969" t="s">
        <v>973</v>
      </c>
      <c r="B969" t="s">
        <v>974</v>
      </c>
      <c r="C969" t="s">
        <v>46</v>
      </c>
      <c r="D969" t="s">
        <v>38</v>
      </c>
      <c r="E969" s="1">
        <v>905880.68277720001</v>
      </c>
      <c r="F969" s="1">
        <v>126691.5758867026</v>
      </c>
      <c r="G969" s="1">
        <v>630268.72408327588</v>
      </c>
      <c r="H969" s="1">
        <v>757062.88</v>
      </c>
      <c r="I969" s="1">
        <v>57</v>
      </c>
      <c r="J969" s="2">
        <v>5.0174926947530132E-2</v>
      </c>
      <c r="K969" s="1">
        <v>314148</v>
      </c>
      <c r="L969" s="1">
        <v>314148</v>
      </c>
      <c r="M969" s="1">
        <v>905880.68277720001</v>
      </c>
      <c r="N969" s="1">
        <v>0</v>
      </c>
      <c r="O969" s="7">
        <v>0.32649306637178005</v>
      </c>
      <c r="P969" s="4">
        <v>2.3391780324537761</v>
      </c>
      <c r="Q969" s="1">
        <f>Scenario[[#This Row],[Electricity GHG 
kg CO2e]]+(Scenario[[#This Row],[Non-Electric GHG 
kg CO2e]]*(1-Q$3))+((Scenario[[#This Row],[Non-Electric Vehicle Miles]]*Q$3)*Scenario[[#This Row],[Typical kWh per Vehicle Mile]]*(Scenario[[#This Row],[eGRID Subregion Electricity Emissions Rate 
kg CO2 per kWh]]))</f>
        <v>739391.21449853771</v>
      </c>
      <c r="R969" s="1">
        <f>((Scenario[[#This Row],[Electricity GHG 
kg CO2e]])*(1-R$3))+(Scenario[[#This Row],[Non-Electric GHG 
kg CO2e]]*(1-Q$3))+(((Scenario[[#This Row],[Non-Electric Vehicle Miles]]*Q$3)*Scenario[[#This Row],[Typical kWh per Vehicle Mile]]*(Scenario[[#This Row],[eGRID Subregion Electricity Emissions Rate 
kg CO2 per kWh]]))*(1-R$3))</f>
        <v>724396.03889462829</v>
      </c>
      <c r="S9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739709.34164974268</v>
      </c>
      <c r="T969" s="1">
        <f>Scenario[[#This Row],[Transportation Efficiency Emissions Savings 
kg CO2e]]*(1+S$3)</f>
        <v>158364.46985837826</v>
      </c>
      <c r="U969" s="1">
        <f>Scenario[[#This Row],[Land Use Efficiency Emissions Savings 
kg CO2e]]*(1+S$3)</f>
        <v>787835.90510409488</v>
      </c>
    </row>
    <row r="970" spans="1:21" x14ac:dyDescent="0.25">
      <c r="A970" t="s">
        <v>1365</v>
      </c>
      <c r="B970" t="s">
        <v>1366</v>
      </c>
      <c r="C970" t="s">
        <v>46</v>
      </c>
      <c r="D970" t="s">
        <v>1730</v>
      </c>
      <c r="E970" s="1">
        <v>1635182.008618</v>
      </c>
      <c r="F970" s="1">
        <v>148887.72300502093</v>
      </c>
      <c r="G970" s="1">
        <v>740810.23168695264</v>
      </c>
      <c r="H970" s="1">
        <v>889699</v>
      </c>
      <c r="I970" s="1">
        <v>13.934426229508198</v>
      </c>
      <c r="J970" s="2">
        <v>7.8992769985516964E-2</v>
      </c>
      <c r="K970" s="1">
        <v>1089260</v>
      </c>
      <c r="L970" s="1">
        <v>1089260</v>
      </c>
      <c r="M970" s="1">
        <v>1635182.008618</v>
      </c>
      <c r="N970" s="1">
        <v>0</v>
      </c>
      <c r="O970" s="7">
        <v>0.32649306637178005</v>
      </c>
      <c r="P970" s="4">
        <v>1.0539153772593934</v>
      </c>
      <c r="Q970" s="1">
        <f>Scenario[[#This Row],[Electricity GHG 
kg CO2e]]+(Scenario[[#This Row],[Non-Electric GHG 
kg CO2e]]*(1-Q$3))+((Scenario[[#This Row],[Non-Electric Vehicle Miles]]*Q$3)*Scenario[[#This Row],[Typical kWh per Vehicle Mile]]*(Scenario[[#This Row],[eGRID Subregion Electricity Emissions Rate 
kg CO2 per kWh]]))</f>
        <v>1320089.0259186528</v>
      </c>
      <c r="R970" s="1">
        <f>((Scenario[[#This Row],[Electricity GHG 
kg CO2e]])*(1-R$3))+(Scenario[[#This Row],[Non-Electric GHG 
kg CO2e]]*(1-Q$3))+(((Scenario[[#This Row],[Non-Electric Vehicle Miles]]*Q$3)*Scenario[[#This Row],[Typical kWh per Vehicle Mile]]*(Scenario[[#This Row],[eGRID Subregion Electricity Emissions Rate 
kg CO2 per kWh]]))*(1-R$3))</f>
        <v>1296663.3960548644</v>
      </c>
      <c r="S9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1334666.556179333</v>
      </c>
      <c r="T970" s="1">
        <f>Scenario[[#This Row],[Transportation Efficiency Emissions Savings 
kg CO2e]]*(1+S$3)</f>
        <v>186109.65375627618</v>
      </c>
      <c r="U970" s="1">
        <f>Scenario[[#This Row],[Land Use Efficiency Emissions Savings 
kg CO2e]]*(1+S$3)</f>
        <v>926012.78960869077</v>
      </c>
    </row>
    <row r="971" spans="1:21" x14ac:dyDescent="0.25">
      <c r="A971" t="s">
        <v>1101</v>
      </c>
      <c r="B971" t="s">
        <v>1102</v>
      </c>
      <c r="C971" t="s">
        <v>46</v>
      </c>
      <c r="D971" t="s">
        <v>38</v>
      </c>
      <c r="E971" s="1">
        <v>591260.80330150004</v>
      </c>
      <c r="F971" s="1">
        <v>125627.94369099017</v>
      </c>
      <c r="G971" s="1">
        <v>625040.35742366605</v>
      </c>
      <c r="H971" s="1">
        <v>750707</v>
      </c>
      <c r="I971" s="1">
        <v>30.076923076923077</v>
      </c>
      <c r="J971" s="2">
        <v>9.1116923636913441E-2</v>
      </c>
      <c r="K971" s="1">
        <v>139797</v>
      </c>
      <c r="L971" s="1">
        <v>139797</v>
      </c>
      <c r="M971" s="1">
        <v>591260.80330150004</v>
      </c>
      <c r="N971" s="1">
        <v>0</v>
      </c>
      <c r="O971" s="7">
        <v>0.32649306637178005</v>
      </c>
      <c r="P971" s="4">
        <v>2.3391780324537761</v>
      </c>
      <c r="Q971" s="1">
        <f>Scenario[[#This Row],[Electricity GHG 
kg CO2e]]+(Scenario[[#This Row],[Non-Electric GHG 
kg CO2e]]*(1-Q$3))+((Scenario[[#This Row],[Non-Electric Vehicle Miles]]*Q$3)*Scenario[[#This Row],[Typical kWh per Vehicle Mile]]*(Scenario[[#This Row],[eGRID Subregion Electricity Emissions Rate 
kg CO2 per kWh]]))</f>
        <v>470137.23271282518</v>
      </c>
      <c r="R971" s="1">
        <f>((Scenario[[#This Row],[Electricity GHG 
kg CO2e]])*(1-R$3))+(Scenario[[#This Row],[Non-Electric GHG 
kg CO2e]]*(1-Q$3))+(((Scenario[[#This Row],[Non-Electric Vehicle Miles]]*Q$3)*Scenario[[#This Row],[Typical kWh per Vehicle Mile]]*(Scenario[[#This Row],[eGRID Subregion Electricity Emissions Rate 
kg CO2 per kWh]]))*(1-R$3))</f>
        <v>463464.32515365013</v>
      </c>
      <c r="S9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504838.13587540213</v>
      </c>
      <c r="T971" s="1">
        <f>Scenario[[#This Row],[Transportation Efficiency Emissions Savings 
kg CO2e]]*(1+S$3)</f>
        <v>157034.92961373771</v>
      </c>
      <c r="U971" s="1">
        <f>Scenario[[#This Row],[Land Use Efficiency Emissions Savings 
kg CO2e]]*(1+S$3)</f>
        <v>781300.44677958253</v>
      </c>
    </row>
    <row r="972" spans="1:21" x14ac:dyDescent="0.25">
      <c r="A972" t="s">
        <v>1101</v>
      </c>
      <c r="B972" t="s">
        <v>1102</v>
      </c>
      <c r="C972" t="s">
        <v>46</v>
      </c>
      <c r="D972" t="s">
        <v>1730</v>
      </c>
      <c r="E972" s="1">
        <v>1902134.3124885666</v>
      </c>
      <c r="F972" s="1">
        <v>235697.54630763968</v>
      </c>
      <c r="G972" s="1">
        <v>1172672.8485692295</v>
      </c>
      <c r="H972" s="1">
        <v>1408443</v>
      </c>
      <c r="I972" s="1">
        <v>11.613861386138614</v>
      </c>
      <c r="J972" s="2">
        <v>0.13113484388154903</v>
      </c>
      <c r="K972" s="1">
        <v>1404525</v>
      </c>
      <c r="L972" s="1">
        <v>1404525</v>
      </c>
      <c r="M972" s="1">
        <v>1902134.3124885666</v>
      </c>
      <c r="N972" s="1">
        <v>0</v>
      </c>
      <c r="O972" s="7">
        <v>0.32649306637178005</v>
      </c>
      <c r="P972" s="4">
        <v>1.0539153772593934</v>
      </c>
      <c r="Q972" s="1">
        <f>Scenario[[#This Row],[Electricity GHG 
kg CO2e]]+(Scenario[[#This Row],[Non-Electric GHG 
kg CO2e]]*(1-Q$3))+((Scenario[[#This Row],[Non-Electric Vehicle Miles]]*Q$3)*Scenario[[#This Row],[Typical kWh per Vehicle Mile]]*(Scenario[[#This Row],[eGRID Subregion Electricity Emissions Rate 
kg CO2 per kWh]]))</f>
        <v>1547423.6151641668</v>
      </c>
      <c r="R972" s="1">
        <f>((Scenario[[#This Row],[Electricity GHG 
kg CO2e]])*(1-R$3))+(Scenario[[#This Row],[Non-Electric GHG 
kg CO2e]]*(1-Q$3))+(((Scenario[[#This Row],[Non-Electric Vehicle Miles]]*Q$3)*Scenario[[#This Row],[Typical kWh per Vehicle Mile]]*(Scenario[[#This Row],[eGRID Subregion Electricity Emissions Rate 
kg CO2 per kWh]]))*(1-R$3))</f>
        <v>1517217.8949647313</v>
      </c>
      <c r="S9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1582719.3766610075</v>
      </c>
      <c r="T972" s="1">
        <f>Scenario[[#This Row],[Transportation Efficiency Emissions Savings 
kg CO2e]]*(1+S$3)</f>
        <v>294621.93288454961</v>
      </c>
      <c r="U972" s="1">
        <f>Scenario[[#This Row],[Land Use Efficiency Emissions Savings 
kg CO2e]]*(1+S$3)</f>
        <v>1465841.0607115368</v>
      </c>
    </row>
    <row r="973" spans="1:21" x14ac:dyDescent="0.25">
      <c r="A973" t="s">
        <v>1225</v>
      </c>
      <c r="B973" t="s">
        <v>1226</v>
      </c>
      <c r="C973" t="s">
        <v>46</v>
      </c>
      <c r="D973" t="s">
        <v>38</v>
      </c>
      <c r="E973" s="1">
        <v>60824.551381100013</v>
      </c>
      <c r="F973" s="1">
        <v>129183.51436505304</v>
      </c>
      <c r="G973" s="1">
        <v>642743.87558886269</v>
      </c>
      <c r="H973" s="1">
        <v>771953.8</v>
      </c>
      <c r="I973" s="1">
        <v>32</v>
      </c>
      <c r="J973" s="2">
        <v>4.2334431754566693E-2</v>
      </c>
      <c r="K973" s="1">
        <v>21093</v>
      </c>
      <c r="L973" s="1">
        <v>21093</v>
      </c>
      <c r="M973" s="1">
        <v>60824.551381100013</v>
      </c>
      <c r="N973" s="1">
        <v>0</v>
      </c>
      <c r="O973" s="7">
        <v>0.32649306637178005</v>
      </c>
      <c r="P973" s="4">
        <v>2.3391780324537761</v>
      </c>
      <c r="Q973" s="1">
        <f>Scenario[[#This Row],[Electricity GHG 
kg CO2e]]+(Scenario[[#This Row],[Non-Electric GHG 
kg CO2e]]*(1-Q$3))+((Scenario[[#This Row],[Non-Electric Vehicle Miles]]*Q$3)*Scenario[[#This Row],[Typical kWh per Vehicle Mile]]*(Scenario[[#This Row],[eGRID Subregion Electricity Emissions Rate 
kg CO2 per kWh]]))</f>
        <v>49645.728546753118</v>
      </c>
      <c r="R973" s="1">
        <f>((Scenario[[#This Row],[Electricity GHG 
kg CO2e]])*(1-R$3))+(Scenario[[#This Row],[Non-Electric GHG 
kg CO2e]]*(1-Q$3))+(((Scenario[[#This Row],[Non-Electric Vehicle Miles]]*Q$3)*Scenario[[#This Row],[Typical kWh per Vehicle Mile]]*(Scenario[[#This Row],[eGRID Subregion Electricity Emissions Rate 
kg CO2 per kWh]]))*(1-R$3))</f>
        <v>48638.89979402109</v>
      </c>
      <c r="S9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76452.469108940291</v>
      </c>
      <c r="T973" s="1">
        <f>Scenario[[#This Row],[Transportation Efficiency Emissions Savings 
kg CO2e]]*(1+S$3)</f>
        <v>161479.3929563163</v>
      </c>
      <c r="U973" s="1">
        <f>Scenario[[#This Row],[Land Use Efficiency Emissions Savings 
kg CO2e]]*(1+S$3)</f>
        <v>803429.84448607836</v>
      </c>
    </row>
    <row r="974" spans="1:21" x14ac:dyDescent="0.25">
      <c r="A974" t="s">
        <v>2077</v>
      </c>
      <c r="B974" t="s">
        <v>1226</v>
      </c>
      <c r="C974" t="s">
        <v>46</v>
      </c>
      <c r="D974" t="s">
        <v>1730</v>
      </c>
      <c r="E974" s="1">
        <v>870906.80196096655</v>
      </c>
      <c r="F974" s="1">
        <v>0</v>
      </c>
      <c r="G974" s="1">
        <v>0</v>
      </c>
      <c r="H974" s="1">
        <f>Scenario[[#This Row],[Average Seating Capacity]]*Scenario[[#This Row],[Total Transit Vehicle Miles]]*0.21</f>
        <v>2086560.8099999998</v>
      </c>
      <c r="I974" s="1">
        <v>18.428571428571427</v>
      </c>
      <c r="J974" s="2" t="s">
        <v>552</v>
      </c>
      <c r="K974" s="1">
        <v>539163</v>
      </c>
      <c r="L974" s="1">
        <v>539163</v>
      </c>
      <c r="M974" s="1">
        <v>870906.80196096655</v>
      </c>
      <c r="N974" s="1">
        <v>0</v>
      </c>
      <c r="O974" s="7">
        <v>0.32649306637178005</v>
      </c>
      <c r="P974" s="4">
        <v>1.0539153772593934</v>
      </c>
      <c r="Q974" s="1">
        <f>Scenario[[#This Row],[Electricity GHG 
kg CO2e]]+(Scenario[[#This Row],[Non-Electric GHG 
kg CO2e]]*(1-Q$3))+((Scenario[[#This Row],[Non-Electric Vehicle Miles]]*Q$3)*Scenario[[#This Row],[Typical kWh per Vehicle Mile]]*(Scenario[[#This Row],[eGRID Subregion Electricity Emissions Rate 
kg CO2 per kWh]]))</f>
        <v>699561.06790389831</v>
      </c>
      <c r="R974" s="1">
        <f>((Scenario[[#This Row],[Electricity GHG 
kg CO2e]])*(1-R$3))+(Scenario[[#This Row],[Non-Electric GHG 
kg CO2e]]*(1-Q$3))+(((Scenario[[#This Row],[Non-Electric Vehicle Miles]]*Q$3)*Scenario[[#This Row],[Typical kWh per Vehicle Mile]]*(Scenario[[#This Row],[eGRID Subregion Electricity Emissions Rate 
kg CO2 per kWh]]))*(1-R$3))</f>
        <v>687965.82629560493</v>
      </c>
      <c r="S9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760202.2380566434</v>
      </c>
      <c r="T974" s="1">
        <f>Scenario[[#This Row],[Transportation Efficiency Emissions Savings 
kg CO2e]]*(1+S$3)</f>
        <v>0</v>
      </c>
      <c r="U974" s="1">
        <f>Scenario[[#This Row],[Land Use Efficiency Emissions Savings 
kg CO2e]]*(1+S$3)</f>
        <v>0</v>
      </c>
    </row>
    <row r="975" spans="1:21" x14ac:dyDescent="0.25">
      <c r="A975" t="s">
        <v>263</v>
      </c>
      <c r="B975" t="s">
        <v>264</v>
      </c>
      <c r="C975" t="s">
        <v>46</v>
      </c>
      <c r="D975" t="s">
        <v>38</v>
      </c>
      <c r="E975" s="1">
        <v>12118427.402507398</v>
      </c>
      <c r="F975" s="1">
        <v>15701929.111384638</v>
      </c>
      <c r="G975" s="1">
        <v>78638919.093302861</v>
      </c>
      <c r="H975" s="1">
        <v>93829030</v>
      </c>
      <c r="I975" s="1">
        <v>55.896551724137929</v>
      </c>
      <c r="J975" s="2">
        <v>0.47950276099732397</v>
      </c>
      <c r="K975" s="1">
        <v>5302808</v>
      </c>
      <c r="L975" s="1">
        <v>5302808</v>
      </c>
      <c r="M975" s="1">
        <v>12118427.402507398</v>
      </c>
      <c r="N975" s="1">
        <v>0</v>
      </c>
      <c r="O975" s="7">
        <v>0.32649306637178005</v>
      </c>
      <c r="P975" s="4">
        <v>2.3391780324537761</v>
      </c>
      <c r="Q975" s="1">
        <f>Scenario[[#This Row],[Electricity GHG 
kg CO2e]]+(Scenario[[#This Row],[Non-Electric GHG 
kg CO2e]]*(1-Q$3))+((Scenario[[#This Row],[Non-Electric Vehicle Miles]]*Q$3)*Scenario[[#This Row],[Typical kWh per Vehicle Mile]]*(Scenario[[#This Row],[eGRID Subregion Electricity Emissions Rate 
kg CO2 per kWh]]))</f>
        <v>10101292.853519468</v>
      </c>
      <c r="R975" s="1">
        <f>((Scenario[[#This Row],[Electricity GHG 
kg CO2e]])*(1-R$3))+(Scenario[[#This Row],[Non-Electric GHG 
kg CO2e]]*(1-Q$3))+(((Scenario[[#This Row],[Non-Electric Vehicle Miles]]*Q$3)*Scenario[[#This Row],[Typical kWh per Vehicle Mile]]*(Scenario[[#This Row],[eGRID Subregion Electricity Emissions Rate 
kg CO2 per kWh]]))*(1-R$3))</f>
        <v>9848174.7781097367</v>
      </c>
      <c r="S9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11406908.958128612</v>
      </c>
      <c r="T975" s="1">
        <f>Scenario[[#This Row],[Transportation Efficiency Emissions Savings 
kg CO2e]]*(1+S$3)</f>
        <v>19627411.389230795</v>
      </c>
      <c r="U975" s="1">
        <f>Scenario[[#This Row],[Land Use Efficiency Emissions Savings 
kg CO2e]]*(1+S$3)</f>
        <v>98298648.866628572</v>
      </c>
    </row>
    <row r="976" spans="1:21" x14ac:dyDescent="0.25">
      <c r="A976" t="s">
        <v>234</v>
      </c>
      <c r="B976" t="s">
        <v>235</v>
      </c>
      <c r="C976" t="s">
        <v>236</v>
      </c>
      <c r="D976" t="s">
        <v>1730</v>
      </c>
      <c r="E976" s="1">
        <v>4019730.6096883328</v>
      </c>
      <c r="F976" s="1">
        <v>376404.71897892136</v>
      </c>
      <c r="G976" s="1">
        <v>1993170.5927130615</v>
      </c>
      <c r="H976" s="1">
        <v>2249258</v>
      </c>
      <c r="I976" s="1">
        <v>11.081967213114755</v>
      </c>
      <c r="J976" s="2">
        <v>9.4719004953942157E-2</v>
      </c>
      <c r="K976" s="1">
        <v>2565382</v>
      </c>
      <c r="L976" s="1">
        <v>2565382</v>
      </c>
      <c r="M976" s="1">
        <v>4019730.6096883328</v>
      </c>
      <c r="N976" s="1">
        <v>0</v>
      </c>
      <c r="O976" s="7">
        <v>0.46603259433962002</v>
      </c>
      <c r="P976" s="4">
        <v>1.0539153772593934</v>
      </c>
      <c r="Q976" s="1">
        <f>Scenario[[#This Row],[Electricity GHG 
kg CO2e]]+(Scenario[[#This Row],[Non-Electric GHG 
kg CO2e]]*(1-Q$3))+((Scenario[[#This Row],[Non-Electric Vehicle Miles]]*Q$3)*Scenario[[#This Row],[Typical kWh per Vehicle Mile]]*(Scenario[[#This Row],[eGRID Subregion Electricity Emissions Rate 
kg CO2 per kWh]]))</f>
        <v>3329800.5187760303</v>
      </c>
      <c r="R976" s="1">
        <f>((Scenario[[#This Row],[Electricity GHG 
kg CO2e]])*(1-R$3))+(Scenario[[#This Row],[Non-Electric GHG 
kg CO2e]]*(1-Q$3))+(((Scenario[[#This Row],[Non-Electric Vehicle Miles]]*Q$3)*Scenario[[#This Row],[Typical kWh per Vehicle Mile]]*(Scenario[[#This Row],[eGRID Subregion Electricity Emissions Rate 
kg CO2 per kWh]]))*(1-R$3))</f>
        <v>3251049.8783985851</v>
      </c>
      <c r="S9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3379656.7004330484</v>
      </c>
      <c r="T976" s="1">
        <f>Scenario[[#This Row],[Transportation Efficiency Emissions Savings 
kg CO2e]]*(1+S$3)</f>
        <v>470505.89872365171</v>
      </c>
      <c r="U976" s="1">
        <f>Scenario[[#This Row],[Land Use Efficiency Emissions Savings 
kg CO2e]]*(1+S$3)</f>
        <v>2491463.2408913267</v>
      </c>
    </row>
    <row r="977" spans="1:21" x14ac:dyDescent="0.25">
      <c r="A977" t="s">
        <v>234</v>
      </c>
      <c r="B977" t="s">
        <v>235</v>
      </c>
      <c r="C977" t="s">
        <v>236</v>
      </c>
      <c r="D977" t="s">
        <v>38</v>
      </c>
      <c r="E977" s="1">
        <v>19593018.630716834</v>
      </c>
      <c r="F977" s="1">
        <v>5501468.6298298659</v>
      </c>
      <c r="G977" s="1">
        <v>29131849.142211117</v>
      </c>
      <c r="H977" s="1">
        <v>32874780</v>
      </c>
      <c r="I977" s="1">
        <v>40.529032258064518</v>
      </c>
      <c r="J977" s="2">
        <v>0.15185436870631697</v>
      </c>
      <c r="K977" s="1">
        <v>6519186</v>
      </c>
      <c r="L977" s="1">
        <v>6519186</v>
      </c>
      <c r="M977" s="1">
        <v>19593018.630716834</v>
      </c>
      <c r="N977" s="1">
        <v>0</v>
      </c>
      <c r="O977" s="7">
        <v>0.46603259433962002</v>
      </c>
      <c r="P977" s="4">
        <v>2.3391780324537761</v>
      </c>
      <c r="Q977" s="1">
        <f>Scenario[[#This Row],[Electricity GHG 
kg CO2e]]+(Scenario[[#This Row],[Non-Electric GHG 
kg CO2e]]*(1-Q$3))+((Scenario[[#This Row],[Non-Electric Vehicle Miles]]*Q$3)*Scenario[[#This Row],[Typical kWh per Vehicle Mile]]*(Scenario[[#This Row],[eGRID Subregion Electricity Emissions Rate 
kg CO2 per kWh]]))</f>
        <v>16471459.258481275</v>
      </c>
      <c r="R977" s="1">
        <f>((Scenario[[#This Row],[Electricity GHG 
kg CO2e]])*(1-R$3))+(Scenario[[#This Row],[Non-Electric GHG 
kg CO2e]]*(1-Q$3))+(((Scenario[[#This Row],[Non-Electric Vehicle Miles]]*Q$3)*Scenario[[#This Row],[Typical kWh per Vehicle Mile]]*(Scenario[[#This Row],[eGRID Subregion Electricity Emissions Rate 
kg CO2 per kWh]]))*(1-R$3))</f>
        <v>16027285.437120363</v>
      </c>
      <c r="S9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17024372.829836268</v>
      </c>
      <c r="T977" s="1">
        <f>Scenario[[#This Row],[Transportation Efficiency Emissions Savings 
kg CO2e]]*(1+S$3)</f>
        <v>6876835.7872873321</v>
      </c>
      <c r="U977" s="1">
        <f>Scenario[[#This Row],[Land Use Efficiency Emissions Savings 
kg CO2e]]*(1+S$3)</f>
        <v>36414811.427763894</v>
      </c>
    </row>
    <row r="978" spans="1:21" x14ac:dyDescent="0.25">
      <c r="A978" t="s">
        <v>1259</v>
      </c>
      <c r="B978" t="s">
        <v>1260</v>
      </c>
      <c r="C978" t="s">
        <v>236</v>
      </c>
      <c r="D978" t="s">
        <v>1730</v>
      </c>
      <c r="E978" s="1">
        <v>434594.07740166661</v>
      </c>
      <c r="F978" s="1">
        <v>14143.069385137997</v>
      </c>
      <c r="G978" s="1">
        <v>71309.509793164689</v>
      </c>
      <c r="H978" s="1">
        <v>84513.85</v>
      </c>
      <c r="I978" s="1">
        <v>15.384615384615385</v>
      </c>
      <c r="J978" s="2">
        <v>0.13619100183458946</v>
      </c>
      <c r="K978" s="1">
        <v>323918</v>
      </c>
      <c r="L978" s="1">
        <v>323918</v>
      </c>
      <c r="M978" s="1">
        <v>434594.07740166661</v>
      </c>
      <c r="N978" s="1">
        <v>0</v>
      </c>
      <c r="O978" s="7">
        <v>0.46603259433962002</v>
      </c>
      <c r="P978" s="4">
        <v>1.0539153772593934</v>
      </c>
      <c r="Q978" s="1">
        <f>Scenario[[#This Row],[Electricity GHG 
kg CO2e]]+(Scenario[[#This Row],[Non-Electric GHG 
kg CO2e]]*(1-Q$3))+((Scenario[[#This Row],[Non-Electric Vehicle Miles]]*Q$3)*Scenario[[#This Row],[Typical kWh per Vehicle Mile]]*(Scenario[[#This Row],[eGRID Subregion Electricity Emissions Rate 
kg CO2 per kWh]]))</f>
        <v>365719.36160920939</v>
      </c>
      <c r="R978" s="1">
        <f>((Scenario[[#This Row],[Electricity GHG 
kg CO2e]])*(1-R$3))+(Scenario[[#This Row],[Non-Electric GHG 
kg CO2e]]*(1-Q$3))+(((Scenario[[#This Row],[Non-Electric Vehicle Miles]]*Q$3)*Scenario[[#This Row],[Typical kWh per Vehicle Mile]]*(Scenario[[#This Row],[eGRID Subregion Electricity Emissions Rate 
kg CO2 per kWh]]))*(1-R$3))</f>
        <v>355775.91071971954</v>
      </c>
      <c r="S9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358792.75368135131</v>
      </c>
      <c r="T978" s="1">
        <f>Scenario[[#This Row],[Transportation Efficiency Emissions Savings 
kg CO2e]]*(1+S$3)</f>
        <v>17678.836731422496</v>
      </c>
      <c r="U978" s="1">
        <f>Scenario[[#This Row],[Land Use Efficiency Emissions Savings 
kg CO2e]]*(1+S$3)</f>
        <v>89136.887241455857</v>
      </c>
    </row>
    <row r="979" spans="1:21" x14ac:dyDescent="0.25">
      <c r="A979" t="s">
        <v>1259</v>
      </c>
      <c r="B979" t="s">
        <v>1260</v>
      </c>
      <c r="C979" t="s">
        <v>236</v>
      </c>
      <c r="D979" t="s">
        <v>38</v>
      </c>
      <c r="E979" s="1">
        <v>14702.8032002</v>
      </c>
      <c r="F979" s="1">
        <v>76478.625296664759</v>
      </c>
      <c r="G979" s="1">
        <v>385606.06124800374</v>
      </c>
      <c r="H979" s="1">
        <v>457008.51</v>
      </c>
      <c r="I979" s="1">
        <v>30</v>
      </c>
      <c r="J979" s="2">
        <v>5.5370004070891675E-2</v>
      </c>
      <c r="K979" s="1">
        <v>5100</v>
      </c>
      <c r="L979" s="1">
        <v>5100</v>
      </c>
      <c r="M979" s="1">
        <v>14702.8032002</v>
      </c>
      <c r="N979" s="1">
        <v>0</v>
      </c>
      <c r="O979" s="7">
        <v>0.46603259433962002</v>
      </c>
      <c r="P979" s="4">
        <v>2.3391780324537761</v>
      </c>
      <c r="Q979" s="1">
        <f>Scenario[[#This Row],[Electricity GHG 
kg CO2e]]+(Scenario[[#This Row],[Non-Electric GHG 
kg CO2e]]*(1-Q$3))+((Scenario[[#This Row],[Non-Electric Vehicle Miles]]*Q$3)*Scenario[[#This Row],[Typical kWh per Vehicle Mile]]*(Scenario[[#This Row],[eGRID Subregion Electricity Emissions Rate 
kg CO2 per kWh]]))</f>
        <v>12417.022239185519</v>
      </c>
      <c r="R979" s="1">
        <f>((Scenario[[#This Row],[Electricity GHG 
kg CO2e]])*(1-R$3))+(Scenario[[#This Row],[Non-Electric GHG 
kg CO2e]]*(1-Q$3))+(((Scenario[[#This Row],[Non-Electric Vehicle Miles]]*Q$3)*Scenario[[#This Row],[Typical kWh per Vehicle Mile]]*(Scenario[[#This Row],[eGRID Subregion Electricity Emissions Rate 
kg CO2 per kWh]]))*(1-R$3))</f>
        <v>12069.54227942664</v>
      </c>
      <c r="S9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30095.305460808246</v>
      </c>
      <c r="T979" s="1">
        <f>Scenario[[#This Row],[Transportation Efficiency Emissions Savings 
kg CO2e]]*(1+S$3)</f>
        <v>95598.281620830952</v>
      </c>
      <c r="U979" s="1">
        <f>Scenario[[#This Row],[Land Use Efficiency Emissions Savings 
kg CO2e]]*(1+S$3)</f>
        <v>482007.57656000467</v>
      </c>
    </row>
    <row r="980" spans="1:21" x14ac:dyDescent="0.25">
      <c r="A980" t="s">
        <v>885</v>
      </c>
      <c r="B980" t="s">
        <v>886</v>
      </c>
      <c r="C980" t="s">
        <v>236</v>
      </c>
      <c r="D980" t="s">
        <v>1730</v>
      </c>
      <c r="E980" s="1">
        <v>548007.55812133336</v>
      </c>
      <c r="F980" s="1">
        <v>160839.4193532191</v>
      </c>
      <c r="G980" s="1">
        <v>826867.49366528168</v>
      </c>
      <c r="H980" s="1">
        <v>961118</v>
      </c>
      <c r="I980" s="1">
        <v>12.28</v>
      </c>
      <c r="J980" s="2">
        <v>0.40443849788522729</v>
      </c>
      <c r="K980" s="1">
        <v>365138</v>
      </c>
      <c r="L980" s="1">
        <v>365138</v>
      </c>
      <c r="M980" s="1">
        <v>548007.55812133336</v>
      </c>
      <c r="N980" s="1">
        <v>0</v>
      </c>
      <c r="O980" s="7">
        <v>0.46603259433962002</v>
      </c>
      <c r="P980" s="4">
        <v>1.0539153772593934</v>
      </c>
      <c r="Q980" s="1">
        <f>Scenario[[#This Row],[Electricity GHG 
kg CO2e]]+(Scenario[[#This Row],[Non-Electric GHG 
kg CO2e]]*(1-Q$3))+((Scenario[[#This Row],[Non-Electric Vehicle Miles]]*Q$3)*Scenario[[#This Row],[Typical kWh per Vehicle Mile]]*(Scenario[[#This Row],[eGRID Subregion Electricity Emissions Rate 
kg CO2 per kWh]]))</f>
        <v>455840.86479357659</v>
      </c>
      <c r="R980" s="1">
        <f>((Scenario[[#This Row],[Electricity GHG 
kg CO2e]])*(1-R$3))+(Scenario[[#This Row],[Non-Electric GHG 
kg CO2e]]*(1-Q$3))+(((Scenario[[#This Row],[Non-Electric Vehicle Miles]]*Q$3)*Scenario[[#This Row],[Typical kWh per Vehicle Mile]]*(Scenario[[#This Row],[eGRID Subregion Electricity Emissions Rate 
kg CO2 per kWh]]))*(1-R$3))</f>
        <v>444632.06574293249</v>
      </c>
      <c r="S9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492285.26860261383</v>
      </c>
      <c r="T980" s="1">
        <f>Scenario[[#This Row],[Transportation Efficiency Emissions Savings 
kg CO2e]]*(1+S$3)</f>
        <v>201049.27419152387</v>
      </c>
      <c r="U980" s="1">
        <f>Scenario[[#This Row],[Land Use Efficiency Emissions Savings 
kg CO2e]]*(1+S$3)</f>
        <v>1033584.3670816021</v>
      </c>
    </row>
    <row r="981" spans="1:21" x14ac:dyDescent="0.25">
      <c r="A981" t="s">
        <v>885</v>
      </c>
      <c r="B981" t="s">
        <v>886</v>
      </c>
      <c r="C981" t="s">
        <v>236</v>
      </c>
      <c r="D981" t="s">
        <v>38</v>
      </c>
      <c r="E981" s="1">
        <v>1366924.3230021</v>
      </c>
      <c r="F981" s="1">
        <v>375950.42264890531</v>
      </c>
      <c r="G981" s="1">
        <v>1932742.5140439114</v>
      </c>
      <c r="H981" s="1">
        <v>2246543.29</v>
      </c>
      <c r="I981" s="1">
        <v>32</v>
      </c>
      <c r="J981" s="2">
        <v>0.13486544631948394</v>
      </c>
      <c r="K981" s="1">
        <v>474031</v>
      </c>
      <c r="L981" s="1">
        <v>474031</v>
      </c>
      <c r="M981" s="1">
        <v>1366924.3230021</v>
      </c>
      <c r="N981" s="1">
        <v>0</v>
      </c>
      <c r="O981" s="7">
        <v>0.46603259433962002</v>
      </c>
      <c r="P981" s="4">
        <v>2.3391780324537761</v>
      </c>
      <c r="Q981" s="1">
        <f>Scenario[[#This Row],[Electricity GHG 
kg CO2e]]+(Scenario[[#This Row],[Non-Electric GHG 
kg CO2e]]*(1-Q$3))+((Scenario[[#This Row],[Non-Electric Vehicle Miles]]*Q$3)*Scenario[[#This Row],[Typical kWh per Vehicle Mile]]*(Scenario[[#This Row],[eGRID Subregion Electricity Emissions Rate 
kg CO2 per kWh]]))</f>
        <v>1154382.4758237016</v>
      </c>
      <c r="R981" s="1">
        <f>((Scenario[[#This Row],[Electricity GHG 
kg CO2e]])*(1-R$3))+(Scenario[[#This Row],[Non-Electric GHG 
kg CO2e]]*(1-Q$3))+(((Scenario[[#This Row],[Non-Electric Vehicle Miles]]*Q$3)*Scenario[[#This Row],[Typical kWh per Vehicle Mile]]*(Scenario[[#This Row],[eGRID Subregion Electricity Emissions Rate 
kg CO2 per kWh]]))*(1-R$3))</f>
        <v>1122085.16743067</v>
      </c>
      <c r="S9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1205176.1501307697</v>
      </c>
      <c r="T981" s="1">
        <f>Scenario[[#This Row],[Transportation Efficiency Emissions Savings 
kg CO2e]]*(1+S$3)</f>
        <v>469938.02831113164</v>
      </c>
      <c r="U981" s="1">
        <f>Scenario[[#This Row],[Land Use Efficiency Emissions Savings 
kg CO2e]]*(1+S$3)</f>
        <v>2415928.1425548894</v>
      </c>
    </row>
    <row r="982" spans="1:21" x14ac:dyDescent="0.25">
      <c r="A982" t="s">
        <v>660</v>
      </c>
      <c r="B982" t="s">
        <v>661</v>
      </c>
      <c r="C982" t="s">
        <v>236</v>
      </c>
      <c r="D982" t="s">
        <v>1730</v>
      </c>
      <c r="E982" s="1">
        <v>368940.51036161697</v>
      </c>
      <c r="F982" s="1">
        <v>26829.440535882328</v>
      </c>
      <c r="G982" s="1">
        <v>139981.08904602515</v>
      </c>
      <c r="H982" s="1">
        <v>160323</v>
      </c>
      <c r="I982" s="1">
        <v>9.92</v>
      </c>
      <c r="J982" s="2">
        <v>7.0598687509000821E-2</v>
      </c>
      <c r="K982" s="1">
        <v>381786</v>
      </c>
      <c r="L982" s="1">
        <v>381786</v>
      </c>
      <c r="M982" s="1">
        <v>368940.51036161697</v>
      </c>
      <c r="N982" s="1">
        <v>0</v>
      </c>
      <c r="O982" s="7">
        <v>0.46603259433962002</v>
      </c>
      <c r="P982" s="4">
        <v>1.0539153772593934</v>
      </c>
      <c r="Q982" s="1">
        <f>Scenario[[#This Row],[Electricity GHG 
kg CO2e]]+(Scenario[[#This Row],[Non-Electric GHG 
kg CO2e]]*(1-Q$3))+((Scenario[[#This Row],[Non-Electric Vehicle Miles]]*Q$3)*Scenario[[#This Row],[Typical kWh per Vehicle Mile]]*(Scenario[[#This Row],[eGRID Subregion Electricity Emissions Rate 
kg CO2 per kWh]]))</f>
        <v>323584.78238833533</v>
      </c>
      <c r="R982" s="1">
        <f>((Scenario[[#This Row],[Electricity GHG 
kg CO2e]])*(1-R$3))+(Scenario[[#This Row],[Non-Electric GHG 
kg CO2e]]*(1-Q$3))+(((Scenario[[#This Row],[Non-Electric Vehicle Miles]]*Q$3)*Scenario[[#This Row],[Typical kWh per Vehicle Mile]]*(Scenario[[#This Row],[eGRID Subregion Electricity Emissions Rate 
kg CO2 per kWh]]))*(1-R$3))</f>
        <v>311864.93248405465</v>
      </c>
      <c r="S9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318465.79530943127</v>
      </c>
      <c r="T982" s="1">
        <f>Scenario[[#This Row],[Transportation Efficiency Emissions Savings 
kg CO2e]]*(1+S$3)</f>
        <v>33536.800669852906</v>
      </c>
      <c r="U982" s="1">
        <f>Scenario[[#This Row],[Land Use Efficiency Emissions Savings 
kg CO2e]]*(1+S$3)</f>
        <v>174976.36130753145</v>
      </c>
    </row>
    <row r="983" spans="1:21" x14ac:dyDescent="0.25">
      <c r="A983" t="s">
        <v>660</v>
      </c>
      <c r="B983" t="s">
        <v>661</v>
      </c>
      <c r="C983" t="s">
        <v>236</v>
      </c>
      <c r="D983" t="s">
        <v>38</v>
      </c>
      <c r="E983" s="1">
        <v>2457438.4216556945</v>
      </c>
      <c r="F983" s="1">
        <v>513234.6481618961</v>
      </c>
      <c r="G983" s="1">
        <v>2677772.7582418658</v>
      </c>
      <c r="H983" s="1">
        <v>3066904</v>
      </c>
      <c r="I983" s="1">
        <v>28.23076923076923</v>
      </c>
      <c r="J983" s="2">
        <v>0.12479013600547433</v>
      </c>
      <c r="K983" s="1">
        <v>988447</v>
      </c>
      <c r="L983" s="1">
        <v>988447</v>
      </c>
      <c r="M983" s="1">
        <v>2457438.4216556945</v>
      </c>
      <c r="N983" s="1">
        <v>0</v>
      </c>
      <c r="O983" s="7">
        <v>0.46603259433962002</v>
      </c>
      <c r="P983" s="4">
        <v>2.3391780324537761</v>
      </c>
      <c r="Q983" s="1">
        <f>Scenario[[#This Row],[Electricity GHG 
kg CO2e]]+(Scenario[[#This Row],[Non-Electric GHG 
kg CO2e]]*(1-Q$3))+((Scenario[[#This Row],[Non-Electric Vehicle Miles]]*Q$3)*Scenario[[#This Row],[Typical kWh per Vehicle Mile]]*(Scenario[[#This Row],[eGRID Subregion Electricity Emissions Rate 
kg CO2 per kWh]]))</f>
        <v>2112463.540778073</v>
      </c>
      <c r="R983" s="1">
        <f>((Scenario[[#This Row],[Electricity GHG 
kg CO2e]])*(1-R$3))+(Scenario[[#This Row],[Non-Electric GHG 
kg CO2e]]*(1-Q$3))+(((Scenario[[#This Row],[Non-Electric Vehicle Miles]]*Q$3)*Scenario[[#This Row],[Typical kWh per Vehicle Mile]]*(Scenario[[#This Row],[eGRID Subregion Electricity Emissions Rate 
kg CO2 per kWh]]))*(1-R$3))</f>
        <v>2045117.3596439976</v>
      </c>
      <c r="S9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2157503.3874944639</v>
      </c>
      <c r="T983" s="1">
        <f>Scenario[[#This Row],[Transportation Efficiency Emissions Savings 
kg CO2e]]*(1+S$3)</f>
        <v>641543.31020237016</v>
      </c>
      <c r="U983" s="1">
        <f>Scenario[[#This Row],[Land Use Efficiency Emissions Savings 
kg CO2e]]*(1+S$3)</f>
        <v>3347215.9478023322</v>
      </c>
    </row>
    <row r="984" spans="1:21" x14ac:dyDescent="0.25">
      <c r="A984" t="s">
        <v>1107</v>
      </c>
      <c r="B984" t="s">
        <v>1108</v>
      </c>
      <c r="C984" t="s">
        <v>236</v>
      </c>
      <c r="D984" t="s">
        <v>1730</v>
      </c>
      <c r="E984" s="1">
        <v>2442346.2482832395</v>
      </c>
      <c r="F984" s="1">
        <v>42516.869101353812</v>
      </c>
      <c r="G984" s="1">
        <v>215762.42162861378</v>
      </c>
      <c r="H984" s="1">
        <v>254065.38</v>
      </c>
      <c r="I984" s="1">
        <v>16.404255319148938</v>
      </c>
      <c r="J984" s="2">
        <v>0.13298791722880754</v>
      </c>
      <c r="K984" s="1">
        <v>1541217</v>
      </c>
      <c r="L984" s="1">
        <v>1541217</v>
      </c>
      <c r="M984" s="1">
        <v>2442346.2482832395</v>
      </c>
      <c r="N984" s="1">
        <v>0</v>
      </c>
      <c r="O984" s="7">
        <v>0.46603259433962002</v>
      </c>
      <c r="P984" s="4">
        <v>1.0539153772593934</v>
      </c>
      <c r="Q984" s="1">
        <f>Scenario[[#This Row],[Electricity GHG 
kg CO2e]]+(Scenario[[#This Row],[Non-Electric GHG 
kg CO2e]]*(1-Q$3))+((Scenario[[#This Row],[Non-Electric Vehicle Miles]]*Q$3)*Scenario[[#This Row],[Typical kWh per Vehicle Mile]]*(Scenario[[#This Row],[eGRID Subregion Electricity Emissions Rate 
kg CO2 per kWh]]))</f>
        <v>2021005.3045423392</v>
      </c>
      <c r="R984" s="1">
        <f>((Scenario[[#This Row],[Electricity GHG 
kg CO2e]])*(1-R$3))+(Scenario[[#This Row],[Non-Electric GHG 
kg CO2e]]*(1-Q$3))+(((Scenario[[#This Row],[Non-Electric Vehicle Miles]]*Q$3)*Scenario[[#This Row],[Typical kWh per Vehicle Mile]]*(Scenario[[#This Row],[eGRID Subregion Electricity Emissions Rate 
kg CO2 per kWh]]))*(1-R$3))</f>
        <v>1973693.8999598618</v>
      </c>
      <c r="S9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1983610.7782382593</v>
      </c>
      <c r="T984" s="1">
        <f>Scenario[[#This Row],[Transportation Efficiency Emissions Savings 
kg CO2e]]*(1+S$3)</f>
        <v>53146.086376692263</v>
      </c>
      <c r="U984" s="1">
        <f>Scenario[[#This Row],[Land Use Efficiency Emissions Savings 
kg CO2e]]*(1+S$3)</f>
        <v>269703.02703576721</v>
      </c>
    </row>
    <row r="985" spans="1:21" x14ac:dyDescent="0.25">
      <c r="A985" t="s">
        <v>1107</v>
      </c>
      <c r="B985" t="s">
        <v>1108</v>
      </c>
      <c r="C985" t="s">
        <v>236</v>
      </c>
      <c r="D985" t="s">
        <v>38</v>
      </c>
      <c r="E985" s="1">
        <v>387057.42454920005</v>
      </c>
      <c r="F985" s="1">
        <v>183314.69152122986</v>
      </c>
      <c r="G985" s="1">
        <v>930275.97277767188</v>
      </c>
      <c r="H985" s="1">
        <v>1095422.07</v>
      </c>
      <c r="I985" s="1">
        <v>33.333333333333336</v>
      </c>
      <c r="J985" s="2">
        <v>2.5214286503469945E-2</v>
      </c>
      <c r="K985" s="1">
        <v>134226</v>
      </c>
      <c r="L985" s="1">
        <v>134226</v>
      </c>
      <c r="M985" s="1">
        <v>387057.42454920005</v>
      </c>
      <c r="N985" s="1">
        <v>0</v>
      </c>
      <c r="O985" s="7">
        <v>0.46603259433962002</v>
      </c>
      <c r="P985" s="4">
        <v>2.3391780324537761</v>
      </c>
      <c r="Q985" s="1">
        <f>Scenario[[#This Row],[Electricity GHG 
kg CO2e]]+(Scenario[[#This Row],[Non-Electric GHG 
kg CO2e]]*(1-Q$3))+((Scenario[[#This Row],[Non-Electric Vehicle Miles]]*Q$3)*Scenario[[#This Row],[Typical kWh per Vehicle Mile]]*(Scenario[[#This Row],[eGRID Subregion Electricity Emissions Rate 
kg CO2 per kWh]]))</f>
        <v>326874.12337550422</v>
      </c>
      <c r="R985" s="1">
        <f>((Scenario[[#This Row],[Electricity GHG 
kg CO2e]])*(1-R$3))+(Scenario[[#This Row],[Non-Electric GHG 
kg CO2e]]*(1-Q$3))+(((Scenario[[#This Row],[Non-Electric Vehicle Miles]]*Q$3)*Scenario[[#This Row],[Typical kWh per Vehicle Mile]]*(Scenario[[#This Row],[eGRID Subregion Electricity Emissions Rate 
kg CO2 per kWh]]))*(1-R$3))</f>
        <v>317728.8596346032</v>
      </c>
      <c r="S9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356623.76879374636</v>
      </c>
      <c r="T985" s="1">
        <f>Scenario[[#This Row],[Transportation Efficiency Emissions Savings 
kg CO2e]]*(1+S$3)</f>
        <v>229143.36440153734</v>
      </c>
      <c r="U985" s="1">
        <f>Scenario[[#This Row],[Land Use Efficiency Emissions Savings 
kg CO2e]]*(1+S$3)</f>
        <v>1162844.9659720899</v>
      </c>
    </row>
    <row r="986" spans="1:21" x14ac:dyDescent="0.25">
      <c r="A986" t="s">
        <v>956</v>
      </c>
      <c r="B986" t="s">
        <v>235</v>
      </c>
      <c r="C986" t="s">
        <v>236</v>
      </c>
      <c r="D986" t="s">
        <v>1730</v>
      </c>
      <c r="E986" s="1">
        <v>874849.53986666654</v>
      </c>
      <c r="F986" s="1">
        <v>90009.482135388025</v>
      </c>
      <c r="G986" s="1">
        <v>473452.85545196902</v>
      </c>
      <c r="H986" s="1">
        <v>537864</v>
      </c>
      <c r="I986" s="1">
        <v>17.644444444444446</v>
      </c>
      <c r="J986" s="2">
        <v>6.7636596968080331E-2</v>
      </c>
      <c r="K986" s="1">
        <v>652184</v>
      </c>
      <c r="L986" s="1">
        <v>652184</v>
      </c>
      <c r="M986" s="1">
        <v>874849.53986666654</v>
      </c>
      <c r="N986" s="1">
        <v>0</v>
      </c>
      <c r="O986" s="7">
        <v>0.46603259433962002</v>
      </c>
      <c r="P986" s="4">
        <v>1.0539153772593934</v>
      </c>
      <c r="Q986" s="1">
        <f>Scenario[[#This Row],[Electricity GHG 
kg CO2e]]+(Scenario[[#This Row],[Non-Electric GHG 
kg CO2e]]*(1-Q$3))+((Scenario[[#This Row],[Non-Electric Vehicle Miles]]*Q$3)*Scenario[[#This Row],[Typical kWh per Vehicle Mile]]*(Scenario[[#This Row],[eGRID Subregion Electricity Emissions Rate 
kg CO2 per kWh]]))</f>
        <v>736218.65175921819</v>
      </c>
      <c r="R986" s="1">
        <f>((Scenario[[#This Row],[Electricity GHG 
kg CO2e]])*(1-R$3))+(Scenario[[#This Row],[Non-Electric GHG 
kg CO2e]]*(1-Q$3))+(((Scenario[[#This Row],[Non-Electric Vehicle Miles]]*Q$3)*Scenario[[#This Row],[Typical kWh per Vehicle Mile]]*(Scenario[[#This Row],[eGRID Subregion Electricity Emissions Rate 
kg CO2 per kWh]]))*(1-R$3))</f>
        <v>716198.27754441358</v>
      </c>
      <c r="S9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732936.04867593409</v>
      </c>
      <c r="T986" s="1">
        <f>Scenario[[#This Row],[Transportation Efficiency Emissions Savings 
kg CO2e]]*(1+S$3)</f>
        <v>112511.85266923503</v>
      </c>
      <c r="U986" s="1">
        <f>Scenario[[#This Row],[Land Use Efficiency Emissions Savings 
kg CO2e]]*(1+S$3)</f>
        <v>591816.06931496132</v>
      </c>
    </row>
    <row r="987" spans="1:21" x14ac:dyDescent="0.25">
      <c r="A987" t="s">
        <v>956</v>
      </c>
      <c r="B987" t="s">
        <v>235</v>
      </c>
      <c r="C987" t="s">
        <v>236</v>
      </c>
      <c r="D987" t="s">
        <v>38</v>
      </c>
      <c r="E987" s="1">
        <v>694826.75882079999</v>
      </c>
      <c r="F987" s="1">
        <v>192611.76380874088</v>
      </c>
      <c r="G987" s="1">
        <v>1013144.2533101237</v>
      </c>
      <c r="H987" s="1">
        <v>1150978</v>
      </c>
      <c r="I987" s="1">
        <v>33.142857142857146</v>
      </c>
      <c r="J987" s="2">
        <v>0.10137012961130297</v>
      </c>
      <c r="K987" s="1">
        <v>347684</v>
      </c>
      <c r="L987" s="1">
        <v>347684</v>
      </c>
      <c r="M987" s="1">
        <v>694826.75882079999</v>
      </c>
      <c r="N987" s="1">
        <v>0</v>
      </c>
      <c r="O987" s="7">
        <v>0.46603259433962002</v>
      </c>
      <c r="P987" s="4">
        <v>2.3391780324537761</v>
      </c>
      <c r="Q987" s="1">
        <f>Scenario[[#This Row],[Electricity GHG 
kg CO2e]]+(Scenario[[#This Row],[Non-Electric GHG 
kg CO2e]]*(1-Q$3))+((Scenario[[#This Row],[Non-Electric Vehicle Miles]]*Q$3)*Scenario[[#This Row],[Typical kWh per Vehicle Mile]]*(Scenario[[#This Row],[eGRID Subregion Electricity Emissions Rate 
kg CO2 per kWh]]))</f>
        <v>615875.53760878136</v>
      </c>
      <c r="R987" s="1">
        <f>((Scenario[[#This Row],[Electricity GHG 
kg CO2e]])*(1-R$3))+(Scenario[[#This Row],[Non-Electric GHG 
kg CO2e]]*(1-Q$3))+(((Scenario[[#This Row],[Non-Electric Vehicle Miles]]*Q$3)*Scenario[[#This Row],[Typical kWh per Vehicle Mile]]*(Scenario[[#This Row],[eGRID Subregion Electricity Emissions Rate 
kg CO2 per kWh]]))*(1-R$3))</f>
        <v>592186.67048548604</v>
      </c>
      <c r="S9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621761.41517632944</v>
      </c>
      <c r="T987" s="1">
        <f>Scenario[[#This Row],[Transportation Efficiency Emissions Savings 
kg CO2e]]*(1+S$3)</f>
        <v>240764.70476092611</v>
      </c>
      <c r="U987" s="1">
        <f>Scenario[[#This Row],[Land Use Efficiency Emissions Savings 
kg CO2e]]*(1+S$3)</f>
        <v>1266430.3166376546</v>
      </c>
    </row>
    <row r="988" spans="1:21" x14ac:dyDescent="0.25">
      <c r="A988" t="s">
        <v>956</v>
      </c>
      <c r="B988" t="s">
        <v>235</v>
      </c>
      <c r="C988" t="s">
        <v>236</v>
      </c>
      <c r="D988" t="s">
        <v>1726</v>
      </c>
      <c r="E988" s="1">
        <v>12460117.042282801</v>
      </c>
      <c r="F988" s="1">
        <v>6050267.0173487086</v>
      </c>
      <c r="G988" s="1">
        <v>31824604.782215532</v>
      </c>
      <c r="H988" s="1">
        <v>36154200</v>
      </c>
      <c r="I988" s="1">
        <v>105.12903225806451</v>
      </c>
      <c r="J988" s="2">
        <v>0.25500408500417204</v>
      </c>
      <c r="K988" s="1">
        <v>1843504</v>
      </c>
      <c r="L988" s="1">
        <v>1843504</v>
      </c>
      <c r="M988" s="1">
        <v>12460117.042282801</v>
      </c>
      <c r="N988" s="1">
        <v>0</v>
      </c>
      <c r="O988" s="7">
        <v>0.46603259433962002</v>
      </c>
      <c r="P988" s="4">
        <v>2.3391780324537761</v>
      </c>
      <c r="Q988" s="1">
        <f>Scenario[[#This Row],[Electricity GHG 
kg CO2e]]+(Scenario[[#This Row],[Non-Electric GHG 
kg CO2e]]*(1-Q$3))+((Scenario[[#This Row],[Non-Electric Vehicle Miles]]*Q$3)*Scenario[[#This Row],[Typical kWh per Vehicle Mile]]*(Scenario[[#This Row],[eGRID Subregion Electricity Emissions Rate 
kg CO2 per kWh]]))</f>
        <v>9847504.0136613809</v>
      </c>
      <c r="R988" s="1">
        <f>((Scenario[[#This Row],[Electricity GHG 
kg CO2e]])*(1-R$3))+(Scenario[[#This Row],[Non-Electric GHG 
kg CO2e]]*(1-Q$3))+(((Scenario[[#This Row],[Non-Electric Vehicle Miles]]*Q$3)*Scenario[[#This Row],[Typical kWh per Vehicle Mile]]*(Scenario[[#This Row],[eGRID Subregion Electricity Emissions Rate 
kg CO2 per kWh]]))*(1-R$3))</f>
        <v>9721899.9556740616</v>
      </c>
      <c r="S9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10628703.391954971</v>
      </c>
      <c r="T988" s="1">
        <f>Scenario[[#This Row],[Transportation Efficiency Emissions Savings 
kg CO2e]]*(1+S$3)</f>
        <v>7562833.7716858853</v>
      </c>
      <c r="U988" s="1">
        <f>Scenario[[#This Row],[Land Use Efficiency Emissions Savings 
kg CO2e]]*(1+S$3)</f>
        <v>39780755.977769412</v>
      </c>
    </row>
    <row r="989" spans="1:21" x14ac:dyDescent="0.25">
      <c r="A989" t="s">
        <v>1616</v>
      </c>
      <c r="B989" t="s">
        <v>886</v>
      </c>
      <c r="C989" t="s">
        <v>236</v>
      </c>
      <c r="D989" t="s">
        <v>1730</v>
      </c>
      <c r="E989" s="1">
        <v>363420.63496276666</v>
      </c>
      <c r="F989" s="1">
        <v>20561.876186014655</v>
      </c>
      <c r="G989" s="1">
        <v>102304.02012755797</v>
      </c>
      <c r="H989" s="1">
        <v>122870.31</v>
      </c>
      <c r="I989" s="1">
        <v>24.75</v>
      </c>
      <c r="J989" s="2">
        <v>2.096007637520728E-2</v>
      </c>
      <c r="K989" s="1">
        <v>236851</v>
      </c>
      <c r="L989" s="1">
        <v>236851</v>
      </c>
      <c r="M989" s="1">
        <v>363420.63496276666</v>
      </c>
      <c r="N989" s="1">
        <v>0</v>
      </c>
      <c r="O989" s="7">
        <v>0.46603259433962002</v>
      </c>
      <c r="P989" s="4">
        <v>1.0539153772593934</v>
      </c>
      <c r="Q989" s="1">
        <f>Scenario[[#This Row],[Electricity GHG 
kg CO2e]]+(Scenario[[#This Row],[Non-Electric GHG 
kg CO2e]]*(1-Q$3))+((Scenario[[#This Row],[Non-Electric Vehicle Miles]]*Q$3)*Scenario[[#This Row],[Typical kWh per Vehicle Mile]]*(Scenario[[#This Row],[eGRID Subregion Electricity Emissions Rate 
kg CO2 per kWh]]))</f>
        <v>301648.34641300683</v>
      </c>
      <c r="R989" s="1">
        <f>((Scenario[[#This Row],[Electricity GHG 
kg CO2e]])*(1-R$3))+(Scenario[[#This Row],[Non-Electric GHG 
kg CO2e]]*(1-Q$3))+(((Scenario[[#This Row],[Non-Electric Vehicle Miles]]*Q$3)*Scenario[[#This Row],[Typical kWh per Vehicle Mile]]*(Scenario[[#This Row],[eGRID Subregion Electricity Emissions Rate 
kg CO2 per kWh]]))*(1-R$3))</f>
        <v>294377.6288652739</v>
      </c>
      <c r="S9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297462.74370824074</v>
      </c>
      <c r="T989" s="1">
        <f>Scenario[[#This Row],[Transportation Efficiency Emissions Savings 
kg CO2e]]*(1+S$3)</f>
        <v>25702.345232518317</v>
      </c>
      <c r="U989" s="1">
        <f>Scenario[[#This Row],[Land Use Efficiency Emissions Savings 
kg CO2e]]*(1+S$3)</f>
        <v>127880.02515944747</v>
      </c>
    </row>
    <row r="990" spans="1:21" x14ac:dyDescent="0.25">
      <c r="A990" t="s">
        <v>1255</v>
      </c>
      <c r="B990" t="s">
        <v>1256</v>
      </c>
      <c r="C990" t="s">
        <v>236</v>
      </c>
      <c r="D990" t="s">
        <v>1730</v>
      </c>
      <c r="E990" s="1">
        <v>894034.00590836664</v>
      </c>
      <c r="F990" s="1">
        <v>22704.884505419999</v>
      </c>
      <c r="G990" s="1">
        <v>113615.46491397801</v>
      </c>
      <c r="H990" s="1">
        <v>135676.15</v>
      </c>
      <c r="I990" s="1">
        <v>15.571428571428571</v>
      </c>
      <c r="J990" s="2">
        <v>0.25118620986238527</v>
      </c>
      <c r="K990" s="1">
        <v>514569</v>
      </c>
      <c r="L990" s="1">
        <v>514569</v>
      </c>
      <c r="M990" s="1">
        <v>894034.00590836664</v>
      </c>
      <c r="N990" s="1">
        <v>0</v>
      </c>
      <c r="O990" s="7">
        <v>0.46603259433962002</v>
      </c>
      <c r="P990" s="4">
        <v>1.0539153772593934</v>
      </c>
      <c r="Q990" s="1">
        <f>Scenario[[#This Row],[Electricity GHG 
kg CO2e]]+(Scenario[[#This Row],[Non-Electric GHG 
kg CO2e]]*(1-Q$3))+((Scenario[[#This Row],[Non-Electric Vehicle Miles]]*Q$3)*Scenario[[#This Row],[Typical kWh per Vehicle Mile]]*(Scenario[[#This Row],[eGRID Subregion Electricity Emissions Rate 
kg CO2 per kWh]]))</f>
        <v>733709.29268328822</v>
      </c>
      <c r="R990" s="1">
        <f>((Scenario[[#This Row],[Electricity GHG 
kg CO2e]])*(1-R$3))+(Scenario[[#This Row],[Non-Electric GHG 
kg CO2e]]*(1-Q$3))+(((Scenario[[#This Row],[Non-Electric Vehicle Miles]]*Q$3)*Scenario[[#This Row],[Typical kWh per Vehicle Mile]]*(Scenario[[#This Row],[eGRID Subregion Electricity Emissions Rate 
kg CO2 per kWh]]))*(1-R$3))</f>
        <v>717913.3456202849</v>
      </c>
      <c r="S9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723991.52434022631</v>
      </c>
      <c r="T990" s="1">
        <f>Scenario[[#This Row],[Transportation Efficiency Emissions Savings 
kg CO2e]]*(1+S$3)</f>
        <v>28381.105631774997</v>
      </c>
      <c r="U990" s="1">
        <f>Scenario[[#This Row],[Land Use Efficiency Emissions Savings 
kg CO2e]]*(1+S$3)</f>
        <v>142019.33114247251</v>
      </c>
    </row>
    <row r="991" spans="1:21" x14ac:dyDescent="0.25">
      <c r="A991" t="s">
        <v>1255</v>
      </c>
      <c r="B991" t="s">
        <v>1256</v>
      </c>
      <c r="C991" t="s">
        <v>236</v>
      </c>
      <c r="D991" t="s">
        <v>38</v>
      </c>
      <c r="E991" s="1">
        <v>17002.040039200001</v>
      </c>
      <c r="F991" s="1">
        <v>73569.782317251898</v>
      </c>
      <c r="G991" s="1">
        <v>368143.91280428634</v>
      </c>
      <c r="H991" s="1">
        <v>439626.32</v>
      </c>
      <c r="I991" s="1">
        <v>33</v>
      </c>
      <c r="J991" s="2">
        <v>2.8096140309706252E-2</v>
      </c>
      <c r="K991" s="1">
        <v>5896</v>
      </c>
      <c r="L991" s="1">
        <v>5896</v>
      </c>
      <c r="M991" s="1">
        <v>17002.040039200001</v>
      </c>
      <c r="N991" s="1">
        <v>0</v>
      </c>
      <c r="O991" s="7">
        <v>0.46603259433962002</v>
      </c>
      <c r="P991" s="4">
        <v>2.3391780324537761</v>
      </c>
      <c r="Q991" s="1">
        <f>Scenario[[#This Row],[Electricity GHG 
kg CO2e]]+(Scenario[[#This Row],[Non-Electric GHG 
kg CO2e]]*(1-Q$3))+((Scenario[[#This Row],[Non-Electric Vehicle Miles]]*Q$3)*Scenario[[#This Row],[Typical kWh per Vehicle Mile]]*(Scenario[[#This Row],[eGRID Subregion Electricity Emissions Rate 
kg CO2 per kWh]]))</f>
        <v>14358.386376645769</v>
      </c>
      <c r="R991" s="1">
        <f>((Scenario[[#This Row],[Electricity GHG 
kg CO2e]])*(1-R$3))+(Scenario[[#This Row],[Non-Electric GHG 
kg CO2e]]*(1-Q$3))+(((Scenario[[#This Row],[Non-Electric Vehicle Miles]]*Q$3)*Scenario[[#This Row],[Typical kWh per Vehicle Mile]]*(Scenario[[#This Row],[eGRID Subregion Electricity Emissions Rate 
kg CO2 per kWh]]))*(1-R$3))</f>
        <v>13956.672289834327</v>
      </c>
      <c r="S9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29724.220083474182</v>
      </c>
      <c r="T991" s="1">
        <f>Scenario[[#This Row],[Transportation Efficiency Emissions Savings 
kg CO2e]]*(1+S$3)</f>
        <v>91962.227896564873</v>
      </c>
      <c r="U991" s="1">
        <f>Scenario[[#This Row],[Land Use Efficiency Emissions Savings 
kg CO2e]]*(1+S$3)</f>
        <v>460179.89100535796</v>
      </c>
    </row>
    <row r="992" spans="1:21" x14ac:dyDescent="0.25">
      <c r="A992" t="s">
        <v>1058</v>
      </c>
      <c r="B992" t="s">
        <v>1059</v>
      </c>
      <c r="C992" t="s">
        <v>141</v>
      </c>
      <c r="D992" t="s">
        <v>1730</v>
      </c>
      <c r="E992" s="1">
        <v>174385.99581250001</v>
      </c>
      <c r="F992" s="1">
        <v>82368.765454665991</v>
      </c>
      <c r="G992" s="1">
        <v>421861.8814062085</v>
      </c>
      <c r="H992" s="1">
        <v>492205.85</v>
      </c>
      <c r="I992" s="1">
        <v>13.125</v>
      </c>
      <c r="J992" s="2">
        <v>0.42594411929668563</v>
      </c>
      <c r="K992" s="1">
        <v>107933</v>
      </c>
      <c r="L992" s="1">
        <v>107933</v>
      </c>
      <c r="M992" s="1">
        <v>174385.99581250001</v>
      </c>
      <c r="N992" s="1">
        <v>0</v>
      </c>
      <c r="O992" s="7">
        <v>0.29175696267717999</v>
      </c>
      <c r="P992" s="4">
        <v>1.0539153772593934</v>
      </c>
      <c r="Q992" s="1">
        <f>Scenario[[#This Row],[Electricity GHG 
kg CO2e]]+(Scenario[[#This Row],[Non-Electric GHG 
kg CO2e]]*(1-Q$3))+((Scenario[[#This Row],[Non-Electric Vehicle Miles]]*Q$3)*Scenario[[#This Row],[Typical kWh per Vehicle Mile]]*(Scenario[[#This Row],[eGRID Subregion Electricity Emissions Rate 
kg CO2 per kWh]]))</f>
        <v>139086.49948309807</v>
      </c>
      <c r="R992" s="1">
        <f>((Scenario[[#This Row],[Electricity GHG 
kg CO2e]])*(1-R$3))+(Scenario[[#This Row],[Non-Electric GHG 
kg CO2e]]*(1-Q$3))+(((Scenario[[#This Row],[Non-Electric Vehicle Miles]]*Q$3)*Scenario[[#This Row],[Typical kWh per Vehicle Mile]]*(Scenario[[#This Row],[eGRID Subregion Electricity Emissions Rate 
kg CO2 per kWh]]))*(1-R$3))</f>
        <v>137012.24882716732</v>
      </c>
      <c r="S9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160814.75078297054</v>
      </c>
      <c r="T992" s="1">
        <f>Scenario[[#This Row],[Transportation Efficiency Emissions Savings 
kg CO2e]]*(1+S$3)</f>
        <v>102960.95681833249</v>
      </c>
      <c r="U992" s="1">
        <f>Scenario[[#This Row],[Land Use Efficiency Emissions Savings 
kg CO2e]]*(1+S$3)</f>
        <v>527327.35175776063</v>
      </c>
    </row>
    <row r="993" spans="1:21" x14ac:dyDescent="0.25">
      <c r="A993" t="s">
        <v>1058</v>
      </c>
      <c r="B993" t="s">
        <v>1059</v>
      </c>
      <c r="C993" t="s">
        <v>141</v>
      </c>
      <c r="D993" t="s">
        <v>38</v>
      </c>
      <c r="E993" s="1">
        <v>513690.36752829998</v>
      </c>
      <c r="F993" s="1">
        <v>132297.75803752767</v>
      </c>
      <c r="G993" s="1">
        <v>677579.42957457772</v>
      </c>
      <c r="H993" s="1">
        <v>790563.39</v>
      </c>
      <c r="I993" s="1">
        <v>31.375</v>
      </c>
      <c r="J993" s="2">
        <v>0.14107248965305999</v>
      </c>
      <c r="K993" s="1">
        <v>178145</v>
      </c>
      <c r="L993" s="1">
        <v>178145</v>
      </c>
      <c r="M993" s="1">
        <v>513690.36752829998</v>
      </c>
      <c r="N993" s="1">
        <v>0</v>
      </c>
      <c r="O993" s="7">
        <v>0.29175696267717999</v>
      </c>
      <c r="P993" s="4">
        <v>2.3391780324537761</v>
      </c>
      <c r="Q993" s="1">
        <f>Scenario[[#This Row],[Electricity GHG 
kg CO2e]]+(Scenario[[#This Row],[Non-Electric GHG 
kg CO2e]]*(1-Q$3))+((Scenario[[#This Row],[Non-Electric Vehicle Miles]]*Q$3)*Scenario[[#This Row],[Typical kWh per Vehicle Mile]]*(Scenario[[#This Row],[eGRID Subregion Electricity Emissions Rate 
kg CO2 per kWh]]))</f>
        <v>415662.49600428954</v>
      </c>
      <c r="R993" s="1">
        <f>((Scenario[[#This Row],[Electricity GHG 
kg CO2e]])*(1-R$3))+(Scenario[[#This Row],[Non-Electric GHG 
kg CO2e]]*(1-Q$3))+(((Scenario[[#This Row],[Non-Electric Vehicle Miles]]*Q$3)*Scenario[[#This Row],[Typical kWh per Vehicle Mile]]*(Scenario[[#This Row],[eGRID Subregion Electricity Emissions Rate 
kg CO2 per kWh]]))*(1-R$3))</f>
        <v>408063.81591477338</v>
      </c>
      <c r="S9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436922.55938169669</v>
      </c>
      <c r="T993" s="1">
        <f>Scenario[[#This Row],[Transportation Efficiency Emissions Savings 
kg CO2e]]*(1+S$3)</f>
        <v>165372.19754690959</v>
      </c>
      <c r="U993" s="1">
        <f>Scenario[[#This Row],[Land Use Efficiency Emissions Savings 
kg CO2e]]*(1+S$3)</f>
        <v>846974.28696822212</v>
      </c>
    </row>
    <row r="994" spans="1:21" x14ac:dyDescent="0.25">
      <c r="A994" t="s">
        <v>139</v>
      </c>
      <c r="B994" t="s">
        <v>140</v>
      </c>
      <c r="C994" t="s">
        <v>141</v>
      </c>
      <c r="D994" t="s">
        <v>1730</v>
      </c>
      <c r="E994" s="1">
        <v>21007955.760656025</v>
      </c>
      <c r="F994" s="1">
        <v>2433890.9438849003</v>
      </c>
      <c r="G994" s="1">
        <v>14511160.929570045</v>
      </c>
      <c r="H994" s="1">
        <v>14544049</v>
      </c>
      <c r="I994" s="1">
        <v>12.114427860696518</v>
      </c>
      <c r="J994" s="2">
        <v>0.11163344758522184</v>
      </c>
      <c r="K994" s="1">
        <v>11698125</v>
      </c>
      <c r="L994" s="1">
        <v>11698125</v>
      </c>
      <c r="M994" s="1">
        <v>21007955.760656025</v>
      </c>
      <c r="N994" s="1">
        <v>0</v>
      </c>
      <c r="O994" s="7">
        <v>0.46603259433962002</v>
      </c>
      <c r="P994" s="4">
        <v>1.0539153772593934</v>
      </c>
      <c r="Q994" s="1">
        <f>Scenario[[#This Row],[Electricity GHG 
kg CO2e]]+(Scenario[[#This Row],[Non-Electric GHG 
kg CO2e]]*(1-Q$3))+((Scenario[[#This Row],[Non-Electric Vehicle Miles]]*Q$3)*Scenario[[#This Row],[Typical kWh per Vehicle Mile]]*(Scenario[[#This Row],[eGRID Subregion Electricity Emissions Rate 
kg CO2 per kWh]]))</f>
        <v>17192376.423374396</v>
      </c>
      <c r="R994" s="1">
        <f>((Scenario[[#This Row],[Electricity GHG 
kg CO2e]])*(1-R$3))+(Scenario[[#This Row],[Non-Electric GHG 
kg CO2e]]*(1-Q$3))+(((Scenario[[#This Row],[Non-Electric Vehicle Miles]]*Q$3)*Scenario[[#This Row],[Typical kWh per Vehicle Mile]]*(Scenario[[#This Row],[eGRID Subregion Electricity Emissions Rate 
kg CO2 per kWh]]))*(1-R$3))</f>
        <v>16833274.022653803</v>
      </c>
      <c r="S9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17697057.23797667</v>
      </c>
      <c r="T994" s="1">
        <f>Scenario[[#This Row],[Transportation Efficiency Emissions Savings 
kg CO2e]]*(1+S$3)</f>
        <v>3042363.6798561253</v>
      </c>
      <c r="U994" s="1">
        <f>Scenario[[#This Row],[Land Use Efficiency Emissions Savings 
kg CO2e]]*(1+S$3)</f>
        <v>18138951.161962558</v>
      </c>
    </row>
    <row r="995" spans="1:21" x14ac:dyDescent="0.25">
      <c r="A995" t="s">
        <v>139</v>
      </c>
      <c r="B995" t="s">
        <v>140</v>
      </c>
      <c r="C995" t="s">
        <v>141</v>
      </c>
      <c r="D995" t="s">
        <v>38</v>
      </c>
      <c r="E995" s="1">
        <v>53745888.685318612</v>
      </c>
      <c r="F995" s="1">
        <v>40894855.272164516</v>
      </c>
      <c r="G995" s="1">
        <v>243820220.26781449</v>
      </c>
      <c r="H995" s="1">
        <v>244372814</v>
      </c>
      <c r="I995" s="1">
        <v>52.507425742574256</v>
      </c>
      <c r="J995" s="2">
        <v>0.24915671071164097</v>
      </c>
      <c r="K995" s="1">
        <v>18277154</v>
      </c>
      <c r="L995" s="1">
        <v>18277154</v>
      </c>
      <c r="M995" s="1">
        <v>53745888.685318612</v>
      </c>
      <c r="N995" s="1">
        <v>0</v>
      </c>
      <c r="O995" s="7">
        <v>0.46603259433962002</v>
      </c>
      <c r="P995" s="4">
        <v>2.3391780324537761</v>
      </c>
      <c r="Q995" s="1">
        <f>Scenario[[#This Row],[Electricity GHG 
kg CO2e]]+(Scenario[[#This Row],[Non-Electric GHG 
kg CO2e]]*(1-Q$3))+((Scenario[[#This Row],[Non-Electric Vehicle Miles]]*Q$3)*Scenario[[#This Row],[Typical kWh per Vehicle Mile]]*(Scenario[[#This Row],[eGRID Subregion Electricity Emissions Rate 
kg CO2 per kWh]]))</f>
        <v>45290549.640598245</v>
      </c>
      <c r="R995" s="1">
        <f>((Scenario[[#This Row],[Electricity GHG 
kg CO2e]])*(1-R$3))+(Scenario[[#This Row],[Non-Electric GHG 
kg CO2e]]*(1-Q$3))+(((Scenario[[#This Row],[Non-Electric Vehicle Miles]]*Q$3)*Scenario[[#This Row],[Typical kWh per Vehicle Mile]]*(Scenario[[#This Row],[eGRID Subregion Electricity Emissions Rate 
kg CO2 per kWh]]))*(1-R$3))</f>
        <v>44045266.358945921</v>
      </c>
      <c r="S9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49653070.498319365</v>
      </c>
      <c r="T995" s="1">
        <f>Scenario[[#This Row],[Transportation Efficiency Emissions Savings 
kg CO2e]]*(1+S$3)</f>
        <v>51118569.090205647</v>
      </c>
      <c r="U995" s="1">
        <f>Scenario[[#This Row],[Land Use Efficiency Emissions Savings 
kg CO2e]]*(1+S$3)</f>
        <v>304775275.33476812</v>
      </c>
    </row>
    <row r="996" spans="1:21" x14ac:dyDescent="0.25">
      <c r="A996" t="s">
        <v>355</v>
      </c>
      <c r="B996" t="s">
        <v>356</v>
      </c>
      <c r="C996" t="s">
        <v>141</v>
      </c>
      <c r="D996" t="s">
        <v>1730</v>
      </c>
      <c r="E996" s="1">
        <v>4205359.6553654447</v>
      </c>
      <c r="F996" s="1">
        <v>2727012.6601626999</v>
      </c>
      <c r="G996" s="1">
        <v>15196443.957594141</v>
      </c>
      <c r="H996" s="1">
        <v>16295638</v>
      </c>
      <c r="I996" s="1">
        <v>8.0682926829268293</v>
      </c>
      <c r="J996" s="2">
        <v>0.52718171846022333</v>
      </c>
      <c r="K996" s="1">
        <v>4364767</v>
      </c>
      <c r="L996" s="1">
        <v>4364767</v>
      </c>
      <c r="M996" s="1">
        <v>4205359.6553654447</v>
      </c>
      <c r="N996" s="1">
        <v>0</v>
      </c>
      <c r="O996" s="7">
        <v>0.29175696267717999</v>
      </c>
      <c r="P996" s="4">
        <v>1.0539153772593934</v>
      </c>
      <c r="Q996" s="1">
        <f>Scenario[[#This Row],[Electricity GHG 
kg CO2e]]+(Scenario[[#This Row],[Non-Electric GHG 
kg CO2e]]*(1-Q$3))+((Scenario[[#This Row],[Non-Electric Vehicle Miles]]*Q$3)*Scenario[[#This Row],[Typical kWh per Vehicle Mile]]*(Scenario[[#This Row],[eGRID Subregion Electricity Emissions Rate 
kg CO2 per kWh]]))</f>
        <v>3489547.182167259</v>
      </c>
      <c r="R996" s="1">
        <f>((Scenario[[#This Row],[Electricity GHG 
kg CO2e]])*(1-R$3))+(Scenario[[#This Row],[Non-Electric GHG 
kg CO2e]]*(1-Q$3))+(((Scenario[[#This Row],[Non-Electric Vehicle Miles]]*Q$3)*Scenario[[#This Row],[Typical kWh per Vehicle Mile]]*(Scenario[[#This Row],[eGRID Subregion Electricity Emissions Rate 
kg CO2 per kWh]]))*(1-R$3))</f>
        <v>3405665.3220064654</v>
      </c>
      <c r="S9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4193618.89768657</v>
      </c>
      <c r="T996" s="1">
        <f>Scenario[[#This Row],[Transportation Efficiency Emissions Savings 
kg CO2e]]*(1+S$3)</f>
        <v>3408765.825203375</v>
      </c>
      <c r="U996" s="1">
        <f>Scenario[[#This Row],[Land Use Efficiency Emissions Savings 
kg CO2e]]*(1+S$3)</f>
        <v>18995554.946992677</v>
      </c>
    </row>
    <row r="997" spans="1:21" x14ac:dyDescent="0.25">
      <c r="A997" t="s">
        <v>355</v>
      </c>
      <c r="B997" t="s">
        <v>356</v>
      </c>
      <c r="C997" t="s">
        <v>141</v>
      </c>
      <c r="D997" t="s">
        <v>38</v>
      </c>
      <c r="E997" s="1">
        <v>2908741.1658887519</v>
      </c>
      <c r="F997" s="1">
        <v>3759750.9114830587</v>
      </c>
      <c r="G997" s="1">
        <v>20951440.693882592</v>
      </c>
      <c r="H997" s="1">
        <v>22466907</v>
      </c>
      <c r="I997" s="1">
        <v>40.213333333333331</v>
      </c>
      <c r="J997" s="2">
        <v>0.19777148667526834</v>
      </c>
      <c r="K997" s="1">
        <v>3042374</v>
      </c>
      <c r="L997" s="1">
        <v>2926534</v>
      </c>
      <c r="M997" s="1">
        <v>2833052.9301180001</v>
      </c>
      <c r="N997" s="1">
        <v>75688.235770751591</v>
      </c>
      <c r="O997" s="7">
        <v>0.29175696267717999</v>
      </c>
      <c r="P997" s="4">
        <v>2.3391780324537761</v>
      </c>
      <c r="Q997" s="1">
        <f>Scenario[[#This Row],[Electricity GHG 
kg CO2e]]+(Scenario[[#This Row],[Non-Electric GHG 
kg CO2e]]*(1-Q$3))+((Scenario[[#This Row],[Non-Electric Vehicle Miles]]*Q$3)*Scenario[[#This Row],[Typical kWh per Vehicle Mile]]*(Scenario[[#This Row],[eGRID Subregion Electricity Emissions Rate 
kg CO2 per kWh]]))</f>
        <v>2699796.9293926414</v>
      </c>
      <c r="R997" s="1">
        <f>((Scenario[[#This Row],[Electricity GHG 
kg CO2e]])*(1-R$3))+(Scenario[[#This Row],[Non-Electric GHG 
kg CO2e]]*(1-Q$3))+(((Scenario[[#This Row],[Non-Electric Vehicle Miles]]*Q$3)*Scenario[[#This Row],[Typical kWh per Vehicle Mile]]*(Scenario[[#This Row],[eGRID Subregion Electricity Emissions Rate 
kg CO2 per kWh]]))*(1-R$3))</f>
        <v>2556045.121441606</v>
      </c>
      <c r="S9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2790737.579311905</v>
      </c>
      <c r="T997" s="1">
        <f>Scenario[[#This Row],[Transportation Efficiency Emissions Savings 
kg CO2e]]*(1+S$3)</f>
        <v>4699688.6393538229</v>
      </c>
      <c r="U997" s="1">
        <f>Scenario[[#This Row],[Land Use Efficiency Emissions Savings 
kg CO2e]]*(1+S$3)</f>
        <v>26189300.867353238</v>
      </c>
    </row>
    <row r="998" spans="1:21" x14ac:dyDescent="0.25">
      <c r="A998" t="s">
        <v>1004</v>
      </c>
      <c r="B998" t="s">
        <v>1005</v>
      </c>
      <c r="C998" t="s">
        <v>141</v>
      </c>
      <c r="D998" t="s">
        <v>1730</v>
      </c>
      <c r="E998" s="1">
        <v>205609.49485276669</v>
      </c>
      <c r="F998" s="1">
        <v>23023.653863558106</v>
      </c>
      <c r="G998" s="1">
        <v>114680.42647468792</v>
      </c>
      <c r="H998" s="1">
        <v>137581</v>
      </c>
      <c r="I998" s="1">
        <v>21.166666666666668</v>
      </c>
      <c r="J998" s="2">
        <v>6.6157312173961327E-2</v>
      </c>
      <c r="K998" s="1">
        <v>555629</v>
      </c>
      <c r="L998" s="1">
        <v>555629</v>
      </c>
      <c r="M998" s="1">
        <v>205609.49485276669</v>
      </c>
      <c r="N998" s="1">
        <v>0</v>
      </c>
      <c r="O998" s="7">
        <v>0.29175696267717999</v>
      </c>
      <c r="P998" s="4">
        <v>1.0539153772593934</v>
      </c>
      <c r="Q998" s="1">
        <f>Scenario[[#This Row],[Electricity GHG 
kg CO2e]]+(Scenario[[#This Row],[Non-Electric GHG 
kg CO2e]]*(1-Q$3))+((Scenario[[#This Row],[Non-Electric Vehicle Miles]]*Q$3)*Scenario[[#This Row],[Typical kWh per Vehicle Mile]]*(Scenario[[#This Row],[eGRID Subregion Electricity Emissions Rate 
kg CO2 per kWh]]))</f>
        <v>196919.3154713978</v>
      </c>
      <c r="R998" s="1">
        <f>((Scenario[[#This Row],[Electricity GHG 
kg CO2e]])*(1-R$3))+(Scenario[[#This Row],[Non-Electric GHG 
kg CO2e]]*(1-Q$3))+(((Scenario[[#This Row],[Non-Electric Vehicle Miles]]*Q$3)*Scenario[[#This Row],[Typical kWh per Vehicle Mile]]*(Scenario[[#This Row],[eGRID Subregion Electricity Emissions Rate 
kg CO2 per kWh]]))*(1-R$3))</f>
        <v>186241.2668884421</v>
      </c>
      <c r="S9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187330.615810332</v>
      </c>
      <c r="T998" s="1">
        <f>Scenario[[#This Row],[Transportation Efficiency Emissions Savings 
kg CO2e]]*(1+S$3)</f>
        <v>28779.567329447633</v>
      </c>
      <c r="U998" s="1">
        <f>Scenario[[#This Row],[Land Use Efficiency Emissions Savings 
kg CO2e]]*(1+S$3)</f>
        <v>143350.5330933599</v>
      </c>
    </row>
    <row r="999" spans="1:21" x14ac:dyDescent="0.25">
      <c r="A999" t="s">
        <v>1004</v>
      </c>
      <c r="B999" t="s">
        <v>1005</v>
      </c>
      <c r="C999" t="s">
        <v>141</v>
      </c>
      <c r="D999" t="s">
        <v>38</v>
      </c>
      <c r="E999" s="1">
        <v>1707313.8536924999</v>
      </c>
      <c r="F999" s="1">
        <v>367232.30787625833</v>
      </c>
      <c r="G999" s="1">
        <v>1829177.850401578</v>
      </c>
      <c r="H999" s="1">
        <v>2194447</v>
      </c>
      <c r="I999" s="1">
        <v>32.4375</v>
      </c>
      <c r="J999" s="2">
        <v>0.10848165279509611</v>
      </c>
      <c r="K999" s="1">
        <v>262483</v>
      </c>
      <c r="L999" s="1">
        <v>262483</v>
      </c>
      <c r="M999" s="1">
        <v>1707313.8536924999</v>
      </c>
      <c r="N999" s="1">
        <v>0</v>
      </c>
      <c r="O999" s="7">
        <v>0.29175696267717999</v>
      </c>
      <c r="P999" s="4">
        <v>2.3391780324537761</v>
      </c>
      <c r="Q999" s="1">
        <f>Scenario[[#This Row],[Electricity GHG 
kg CO2e]]+(Scenario[[#This Row],[Non-Electric GHG 
kg CO2e]]*(1-Q$3))+((Scenario[[#This Row],[Non-Electric Vehicle Miles]]*Q$3)*Scenario[[#This Row],[Typical kWh per Vehicle Mile]]*(Scenario[[#This Row],[eGRID Subregion Electricity Emissions Rate 
kg CO2 per kWh]]))</f>
        <v>1325269.6805034308</v>
      </c>
      <c r="R999" s="1">
        <f>((Scenario[[#This Row],[Electricity GHG 
kg CO2e]])*(1-R$3))+(Scenario[[#This Row],[Non-Electric GHG 
kg CO2e]]*(1-Q$3))+(((Scenario[[#This Row],[Non-Electric Vehicle Miles]]*Q$3)*Scenario[[#This Row],[Typical kWh per Vehicle Mile]]*(Scenario[[#This Row],[eGRID Subregion Electricity Emissions Rate 
kg CO2 per kWh]]))*(1-R$3))</f>
        <v>1314073.6079449167</v>
      </c>
      <c r="S9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1483416.2133485586</v>
      </c>
      <c r="T999" s="1">
        <f>Scenario[[#This Row],[Transportation Efficiency Emissions Savings 
kg CO2e]]*(1+S$3)</f>
        <v>459040.38484532293</v>
      </c>
      <c r="U999" s="1">
        <f>Scenario[[#This Row],[Land Use Efficiency Emissions Savings 
kg CO2e]]*(1+S$3)</f>
        <v>2286472.3130019726</v>
      </c>
    </row>
    <row r="1000" spans="1:21" x14ac:dyDescent="0.25">
      <c r="A1000" t="s">
        <v>270</v>
      </c>
      <c r="B1000" t="s">
        <v>271</v>
      </c>
      <c r="C1000" t="s">
        <v>42</v>
      </c>
      <c r="D1000" t="s">
        <v>38</v>
      </c>
      <c r="E1000" s="1">
        <v>5911595.1154946005</v>
      </c>
      <c r="F1000" s="1">
        <v>6868918.3051379602</v>
      </c>
      <c r="G1000" s="1">
        <v>34264595.30874031</v>
      </c>
      <c r="H1000" s="1">
        <v>41046163</v>
      </c>
      <c r="I1000" s="1">
        <v>52.488888888888887</v>
      </c>
      <c r="J1000" s="2">
        <v>0.29893612692016724</v>
      </c>
      <c r="K1000" s="1">
        <v>5061488</v>
      </c>
      <c r="L1000" s="1">
        <v>5061488</v>
      </c>
      <c r="M1000" s="1">
        <v>5911595.1154946005</v>
      </c>
      <c r="N1000" s="1">
        <v>0</v>
      </c>
      <c r="O1000" s="7">
        <v>0.11527868646602001</v>
      </c>
      <c r="P1000" s="4">
        <v>2.3391780324537761</v>
      </c>
      <c r="Q1000" s="1">
        <f>Scenario[[#This Row],[Electricity GHG 
kg CO2e]]+(Scenario[[#This Row],[Non-Electric GHG 
kg CO2e]]*(1-Q$3))+((Scenario[[#This Row],[Non-Electric Vehicle Miles]]*Q$3)*Scenario[[#This Row],[Typical kWh per Vehicle Mile]]*(Scenario[[#This Row],[eGRID Subregion Electricity Emissions Rate 
kg CO2 per kWh]]))</f>
        <v>4774913.2234671311</v>
      </c>
      <c r="R1000" s="1">
        <f>((Scenario[[#This Row],[Electricity GHG 
kg CO2e]])*(1-R$3))+(Scenario[[#This Row],[Non-Electric GHG 
kg CO2e]]*(1-Q$3))+(((Scenario[[#This Row],[Non-Electric Vehicle Miles]]*Q$3)*Scenario[[#This Row],[Typical kWh per Vehicle Mile]]*(Scenario[[#This Row],[eGRID Subregion Electricity Emissions Rate 
kg CO2 per kWh]]))*(1-R$3))</f>
        <v>4689609.0017555859</v>
      </c>
      <c r="S10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5051880.0381006347</v>
      </c>
      <c r="T1000" s="1">
        <f>Scenario[[#This Row],[Transportation Efficiency Emissions Savings 
kg CO2e]]*(1+S$3)</f>
        <v>8586147.8814224508</v>
      </c>
      <c r="U1000" s="1">
        <f>Scenario[[#This Row],[Land Use Efficiency Emissions Savings 
kg CO2e]]*(1+S$3)</f>
        <v>42830744.13592539</v>
      </c>
    </row>
    <row r="1001" spans="1:21" x14ac:dyDescent="0.25">
      <c r="A1001" t="s">
        <v>1355</v>
      </c>
      <c r="B1001" t="s">
        <v>41</v>
      </c>
      <c r="C1001" t="s">
        <v>42</v>
      </c>
      <c r="D1001" t="s">
        <v>1727</v>
      </c>
      <c r="E1001" s="1">
        <v>9812798.8737080023</v>
      </c>
      <c r="F1001" s="1">
        <v>623894.48073164071</v>
      </c>
      <c r="G1001" s="1">
        <v>3104430.6004156605</v>
      </c>
      <c r="H1001" s="1">
        <v>3728167</v>
      </c>
      <c r="I1001" s="1">
        <v>121.14285714285714</v>
      </c>
      <c r="J1001" s="2">
        <v>9.8561255191153746E-2</v>
      </c>
      <c r="K1001" s="1">
        <v>312243</v>
      </c>
      <c r="L1001" s="1">
        <v>312243</v>
      </c>
      <c r="M1001" s="1">
        <v>9812798.8737080023</v>
      </c>
      <c r="N1001" s="1">
        <v>0</v>
      </c>
      <c r="O1001" s="7">
        <v>0.27116885859524997</v>
      </c>
      <c r="P1001" s="4">
        <v>95.90629933060481</v>
      </c>
      <c r="Q1001" s="1">
        <f>Scenario[[#This Row],[Electricity GHG 
kg CO2e]]+(Scenario[[#This Row],[Non-Electric GHG 
kg CO2e]]*(1-Q$3))+((Scenario[[#This Row],[Non-Electric Vehicle Miles]]*Q$3)*Scenario[[#This Row],[Typical kWh per Vehicle Mile]]*(Scenario[[#This Row],[eGRID Subregion Electricity Emissions Rate 
kg CO2 per kWh]]))</f>
        <v>9389709.602768397</v>
      </c>
      <c r="R1001" s="1">
        <f>((Scenario[[#This Row],[Electricity GHG 
kg CO2e]])*(1-R$3))+(Scenario[[#This Row],[Non-Electric GHG 
kg CO2e]]*(1-Q$3))+(((Scenario[[#This Row],[Non-Electric Vehicle Miles]]*Q$3)*Scenario[[#This Row],[Typical kWh per Vehicle Mile]]*(Scenario[[#This Row],[eGRID Subregion Electricity Emissions Rate 
kg CO2 per kWh]]))*(1-R$3))</f>
        <v>8882181.9908965491</v>
      </c>
      <c r="S10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9319900.091970766</v>
      </c>
      <c r="T1001" s="1">
        <f>Scenario[[#This Row],[Transportation Efficiency Emissions Savings 
kg CO2e]]*(1+S$3)</f>
        <v>779868.10091455095</v>
      </c>
      <c r="U1001" s="1">
        <f>Scenario[[#This Row],[Land Use Efficiency Emissions Savings 
kg CO2e]]*(1+S$3)</f>
        <v>3880538.2505195756</v>
      </c>
    </row>
    <row r="1002" spans="1:21" x14ac:dyDescent="0.25">
      <c r="A1002" t="s">
        <v>575</v>
      </c>
      <c r="B1002" t="s">
        <v>576</v>
      </c>
      <c r="C1002" t="s">
        <v>42</v>
      </c>
      <c r="D1002" t="s">
        <v>1730</v>
      </c>
      <c r="E1002" s="1">
        <v>933295.08470776654</v>
      </c>
      <c r="F1002" s="1">
        <v>104393.387765776</v>
      </c>
      <c r="G1002" s="1">
        <v>553541.26986660296</v>
      </c>
      <c r="H1002" s="1">
        <v>623817</v>
      </c>
      <c r="I1002" s="1">
        <v>15.142857142857142</v>
      </c>
      <c r="J1002" s="2">
        <v>8.8881208106666929E-2</v>
      </c>
      <c r="K1002" s="1">
        <v>588679</v>
      </c>
      <c r="L1002" s="1">
        <v>588679</v>
      </c>
      <c r="M1002" s="1">
        <v>933295.08470776654</v>
      </c>
      <c r="N1002" s="1">
        <v>0</v>
      </c>
      <c r="O1002" s="7">
        <v>0.11527868646602001</v>
      </c>
      <c r="P1002" s="4">
        <v>1.0539153772593934</v>
      </c>
      <c r="Q1002" s="1">
        <f>Scenario[[#This Row],[Electricity GHG 
kg CO2e]]+(Scenario[[#This Row],[Non-Electric GHG 
kg CO2e]]*(1-Q$3))+((Scenario[[#This Row],[Non-Electric Vehicle Miles]]*Q$3)*Scenario[[#This Row],[Typical kWh per Vehicle Mile]]*(Scenario[[#This Row],[eGRID Subregion Electricity Emissions Rate 
kg CO2 per kWh]]))</f>
        <v>717851.55224349699</v>
      </c>
      <c r="R1002" s="1">
        <f>((Scenario[[#This Row],[Electricity GHG 
kg CO2e]])*(1-R$3))+(Scenario[[#This Row],[Non-Electric GHG 
kg CO2e]]*(1-Q$3))+(((Scenario[[#This Row],[Non-Electric Vehicle Miles]]*Q$3)*Scenario[[#This Row],[Typical kWh per Vehicle Mile]]*(Scenario[[#This Row],[eGRID Subregion Electricity Emissions Rate 
kg CO2 per kWh]]))*(1-R$3))</f>
        <v>713381.49256532895</v>
      </c>
      <c r="S10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738342.53275609389</v>
      </c>
      <c r="T1002" s="1">
        <f>Scenario[[#This Row],[Transportation Efficiency Emissions Savings 
kg CO2e]]*(1+S$3)</f>
        <v>130491.73470722001</v>
      </c>
      <c r="U1002" s="1">
        <f>Scenario[[#This Row],[Land Use Efficiency Emissions Savings 
kg CO2e]]*(1+S$3)</f>
        <v>691926.5873332537</v>
      </c>
    </row>
    <row r="1003" spans="1:21" x14ac:dyDescent="0.25">
      <c r="A1003" t="s">
        <v>575</v>
      </c>
      <c r="B1003" t="s">
        <v>576</v>
      </c>
      <c r="C1003" t="s">
        <v>42</v>
      </c>
      <c r="D1003" t="s">
        <v>38</v>
      </c>
      <c r="E1003" s="1">
        <v>3613985.0203368003</v>
      </c>
      <c r="F1003" s="1">
        <v>1176202.117503786</v>
      </c>
      <c r="G1003" s="1">
        <v>6236759.1250475738</v>
      </c>
      <c r="H1003" s="1">
        <v>7028557</v>
      </c>
      <c r="I1003" s="1">
        <v>36.363636363636367</v>
      </c>
      <c r="J1003" s="2">
        <v>0.16692473091813848</v>
      </c>
      <c r="K1003" s="1">
        <v>1240138</v>
      </c>
      <c r="L1003" s="1">
        <v>1240138</v>
      </c>
      <c r="M1003" s="1">
        <v>3613985.0203368003</v>
      </c>
      <c r="N1003" s="1">
        <v>0</v>
      </c>
      <c r="O1003" s="7">
        <v>0.11527868646602001</v>
      </c>
      <c r="P1003" s="4">
        <v>2.3391780324537761</v>
      </c>
      <c r="Q1003" s="1">
        <f>Scenario[[#This Row],[Electricity GHG 
kg CO2e]]+(Scenario[[#This Row],[Non-Electric GHG 
kg CO2e]]*(1-Q$3))+((Scenario[[#This Row],[Non-Electric Vehicle Miles]]*Q$3)*Scenario[[#This Row],[Typical kWh per Vehicle Mile]]*(Scenario[[#This Row],[eGRID Subregion Electricity Emissions Rate 
kg CO2 per kWh]]))</f>
        <v>2794091.8534392463</v>
      </c>
      <c r="R1003" s="1">
        <f>((Scenario[[#This Row],[Electricity GHG 
kg CO2e]])*(1-R$3))+(Scenario[[#This Row],[Non-Electric GHG 
kg CO2e]]*(1-Q$3))+(((Scenario[[#This Row],[Non-Electric Vehicle Miles]]*Q$3)*Scenario[[#This Row],[Typical kWh per Vehicle Mile]]*(Scenario[[#This Row],[eGRID Subregion Electricity Emissions Rate 
kg CO2 per kWh]]))*(1-R$3))</f>
        <v>2773191.0813925848</v>
      </c>
      <c r="S10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2989302.9651729115</v>
      </c>
      <c r="T1003" s="1">
        <f>Scenario[[#This Row],[Transportation Efficiency Emissions Savings 
kg CO2e]]*(1+S$3)</f>
        <v>1470252.6468797326</v>
      </c>
      <c r="U1003" s="1">
        <f>Scenario[[#This Row],[Land Use Efficiency Emissions Savings 
kg CO2e]]*(1+S$3)</f>
        <v>7795948.9063094668</v>
      </c>
    </row>
    <row r="1004" spans="1:21" x14ac:dyDescent="0.25">
      <c r="A1004" t="s">
        <v>203</v>
      </c>
      <c r="B1004" t="s">
        <v>204</v>
      </c>
      <c r="C1004" t="s">
        <v>42</v>
      </c>
      <c r="D1004" t="s">
        <v>1730</v>
      </c>
      <c r="E1004" s="1">
        <v>5855629.5984917004</v>
      </c>
      <c r="F1004" s="1">
        <v>308724.06939570769</v>
      </c>
      <c r="G1004" s="1">
        <v>1734621.591255835</v>
      </c>
      <c r="H1004" s="1">
        <v>1844823</v>
      </c>
      <c r="I1004" s="1">
        <v>10.387096774193548</v>
      </c>
      <c r="J1004" s="2">
        <v>0.14044823255089356</v>
      </c>
      <c r="K1004" s="1">
        <v>1226061</v>
      </c>
      <c r="L1004" s="1">
        <v>1226061</v>
      </c>
      <c r="M1004" s="1">
        <v>5855629.5984917004</v>
      </c>
      <c r="N1004" s="1">
        <v>0</v>
      </c>
      <c r="O1004" s="7">
        <v>0.11527868646602001</v>
      </c>
      <c r="P1004" s="4">
        <v>1.0539153772593934</v>
      </c>
      <c r="Q1004" s="1">
        <f>Scenario[[#This Row],[Electricity GHG 
kg CO2e]]+(Scenario[[#This Row],[Non-Electric GHG 
kg CO2e]]*(1-Q$3))+((Scenario[[#This Row],[Non-Electric Vehicle Miles]]*Q$3)*Scenario[[#This Row],[Typical kWh per Vehicle Mile]]*(Scenario[[#This Row],[eGRID Subregion Electricity Emissions Rate 
kg CO2 per kWh]]))</f>
        <v>4428961.9566252064</v>
      </c>
      <c r="R1004" s="1">
        <f>((Scenario[[#This Row],[Electricity GHG 
kg CO2e]])*(1-R$3))+(Scenario[[#This Row],[Non-Electric GHG 
kg CO2e]]*(1-Q$3))+(((Scenario[[#This Row],[Non-Electric Vehicle Miles]]*Q$3)*Scenario[[#This Row],[Typical kWh per Vehicle Mile]]*(Scenario[[#This Row],[eGRID Subregion Electricity Emissions Rate 
kg CO2 per kWh]]))*(1-R$3))</f>
        <v>4419652.0171860987</v>
      </c>
      <c r="S10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4739767.3889450841</v>
      </c>
      <c r="T1004" s="1">
        <f>Scenario[[#This Row],[Transportation Efficiency Emissions Savings 
kg CO2e]]*(1+S$3)</f>
        <v>385905.08674463461</v>
      </c>
      <c r="U1004" s="1">
        <f>Scenario[[#This Row],[Land Use Efficiency Emissions Savings 
kg CO2e]]*(1+S$3)</f>
        <v>2168276.9890697938</v>
      </c>
    </row>
    <row r="1005" spans="1:21" x14ac:dyDescent="0.25">
      <c r="A1005" t="s">
        <v>203</v>
      </c>
      <c r="B1005" t="s">
        <v>204</v>
      </c>
      <c r="C1005" t="s">
        <v>42</v>
      </c>
      <c r="D1005" t="s">
        <v>38</v>
      </c>
      <c r="E1005" s="1">
        <v>22382269.041544668</v>
      </c>
      <c r="F1005" s="1">
        <v>9876307.5970228259</v>
      </c>
      <c r="G1005" s="1">
        <v>55491806.755505323</v>
      </c>
      <c r="H1005" s="1">
        <v>59017230</v>
      </c>
      <c r="I1005" s="1">
        <v>38.468879668049794</v>
      </c>
      <c r="J1005" s="2">
        <v>0.18635931345868942</v>
      </c>
      <c r="K1005" s="1">
        <v>8725696</v>
      </c>
      <c r="L1005" s="1">
        <v>8725696</v>
      </c>
      <c r="M1005" s="1">
        <v>22382269.041544668</v>
      </c>
      <c r="N1005" s="1">
        <v>0</v>
      </c>
      <c r="O1005" s="7">
        <v>0.11527868646602001</v>
      </c>
      <c r="P1005" s="4">
        <v>2.3391780324537761</v>
      </c>
      <c r="Q1005" s="1">
        <f>Scenario[[#This Row],[Electricity GHG 
kg CO2e]]+(Scenario[[#This Row],[Non-Electric GHG 
kg CO2e]]*(1-Q$3))+((Scenario[[#This Row],[Non-Electric Vehicle Miles]]*Q$3)*Scenario[[#This Row],[Typical kWh per Vehicle Mile]]*(Scenario[[#This Row],[eGRID Subregion Electricity Emissions Rate 
kg CO2 per kWh]]))</f>
        <v>17374938.842016131</v>
      </c>
      <c r="R1005" s="1">
        <f>((Scenario[[#This Row],[Electricity GHG 
kg CO2e]])*(1-R$3))+(Scenario[[#This Row],[Non-Electric GHG 
kg CO2e]]*(1-Q$3))+(((Scenario[[#This Row],[Non-Electric Vehicle Miles]]*Q$3)*Scenario[[#This Row],[Typical kWh per Vehicle Mile]]*(Scenario[[#This Row],[eGRID Subregion Electricity Emissions Rate 
kg CO2 per kWh]]))*(1-R$3))</f>
        <v>17227879.576801725</v>
      </c>
      <c r="S10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18742385.711335935</v>
      </c>
      <c r="T1005" s="1">
        <f>Scenario[[#This Row],[Transportation Efficiency Emissions Savings 
kg CO2e]]*(1+S$3)</f>
        <v>12345384.496278532</v>
      </c>
      <c r="U1005" s="1">
        <f>Scenario[[#This Row],[Land Use Efficiency Emissions Savings 
kg CO2e]]*(1+S$3)</f>
        <v>69364758.444381654</v>
      </c>
    </row>
    <row r="1006" spans="1:21" x14ac:dyDescent="0.25">
      <c r="A1006" t="s">
        <v>261</v>
      </c>
      <c r="B1006" t="s">
        <v>262</v>
      </c>
      <c r="C1006" t="s">
        <v>42</v>
      </c>
      <c r="D1006" t="s">
        <v>1730</v>
      </c>
      <c r="E1006" s="1">
        <v>2152806.8797546332</v>
      </c>
      <c r="F1006" s="1">
        <v>178021.52034672088</v>
      </c>
      <c r="G1006" s="1">
        <v>966134.49980427441</v>
      </c>
      <c r="H1006" s="1">
        <v>1063792</v>
      </c>
      <c r="I1006" s="1">
        <v>13.952380952380953</v>
      </c>
      <c r="J1006" s="2">
        <v>6.3836350938399247E-2</v>
      </c>
      <c r="K1006" s="1">
        <v>763177</v>
      </c>
      <c r="L1006" s="1">
        <v>763177</v>
      </c>
      <c r="M1006" s="1">
        <v>2152806.8797546332</v>
      </c>
      <c r="N1006" s="1">
        <v>0</v>
      </c>
      <c r="O1006" s="7">
        <v>0.11527868646602001</v>
      </c>
      <c r="P1006" s="4">
        <v>1.0539153772593934</v>
      </c>
      <c r="Q1006" s="1">
        <f>Scenario[[#This Row],[Electricity GHG 
kg CO2e]]+(Scenario[[#This Row],[Non-Electric GHG 
kg CO2e]]*(1-Q$3))+((Scenario[[#This Row],[Non-Electric Vehicle Miles]]*Q$3)*Scenario[[#This Row],[Typical kWh per Vehicle Mile]]*(Scenario[[#This Row],[eGRID Subregion Electricity Emissions Rate 
kg CO2 per kWh]]))</f>
        <v>1637785.5126738499</v>
      </c>
      <c r="R1006" s="1">
        <f>((Scenario[[#This Row],[Electricity GHG 
kg CO2e]])*(1-R$3))+(Scenario[[#This Row],[Non-Electric GHG 
kg CO2e]]*(1-Q$3))+(((Scenario[[#This Row],[Non-Electric Vehicle Miles]]*Q$3)*Scenario[[#This Row],[Typical kWh per Vehicle Mile]]*(Scenario[[#This Row],[eGRID Subregion Electricity Emissions Rate 
kg CO2 per kWh]]))*(1-R$3))</f>
        <v>1631990.4244593813</v>
      </c>
      <c r="S10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1713511.6559123257</v>
      </c>
      <c r="T1006" s="1">
        <f>Scenario[[#This Row],[Transportation Efficiency Emissions Savings 
kg CO2e]]*(1+S$3)</f>
        <v>222526.90043340111</v>
      </c>
      <c r="U1006" s="1">
        <f>Scenario[[#This Row],[Land Use Efficiency Emissions Savings 
kg CO2e]]*(1+S$3)</f>
        <v>1207668.124755343</v>
      </c>
    </row>
    <row r="1007" spans="1:21" x14ac:dyDescent="0.25">
      <c r="A1007" t="s">
        <v>261</v>
      </c>
      <c r="B1007" t="s">
        <v>262</v>
      </c>
      <c r="C1007" t="s">
        <v>42</v>
      </c>
      <c r="D1007" t="s">
        <v>38</v>
      </c>
      <c r="E1007" s="1">
        <v>15971579.831520507</v>
      </c>
      <c r="F1007" s="1">
        <v>5674471.1037481138</v>
      </c>
      <c r="G1007" s="1">
        <v>30795727.902985953</v>
      </c>
      <c r="H1007" s="1">
        <v>33908580</v>
      </c>
      <c r="I1007" s="1">
        <v>39.058091286307054</v>
      </c>
      <c r="J1007" s="2">
        <v>0.1759239917233347</v>
      </c>
      <c r="K1007" s="1">
        <v>5408181</v>
      </c>
      <c r="L1007" s="1">
        <v>5408181</v>
      </c>
      <c r="M1007" s="1">
        <v>15971579.831520507</v>
      </c>
      <c r="N1007" s="1">
        <v>0</v>
      </c>
      <c r="O1007" s="7">
        <v>0.11527868646602001</v>
      </c>
      <c r="P1007" s="4">
        <v>2.3391780324537761</v>
      </c>
      <c r="Q1007" s="1">
        <f>Scenario[[#This Row],[Electricity GHG 
kg CO2e]]+(Scenario[[#This Row],[Non-Electric GHG 
kg CO2e]]*(1-Q$3))+((Scenario[[#This Row],[Non-Electric Vehicle Miles]]*Q$3)*Scenario[[#This Row],[Typical kWh per Vehicle Mile]]*(Scenario[[#This Row],[eGRID Subregion Electricity Emissions Rate 
kg CO2 per kWh]]))</f>
        <v>12343273.841216845</v>
      </c>
      <c r="R1007" s="1">
        <f>((Scenario[[#This Row],[Electricity GHG 
kg CO2e]])*(1-R$3))+(Scenario[[#This Row],[Non-Electric GHG 
kg CO2e]]*(1-Q$3))+(((Scenario[[#This Row],[Non-Electric Vehicle Miles]]*Q$3)*Scenario[[#This Row],[Typical kWh per Vehicle Mile]]*(Scenario[[#This Row],[eGRID Subregion Electricity Emissions Rate 
kg CO2 per kWh]]))*(1-R$3))</f>
        <v>12252126.599322729</v>
      </c>
      <c r="S10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13235523.53097084</v>
      </c>
      <c r="T1007" s="1">
        <f>Scenario[[#This Row],[Transportation Efficiency Emissions Savings 
kg CO2e]]*(1+S$3)</f>
        <v>7093088.8796851421</v>
      </c>
      <c r="U1007" s="1">
        <f>Scenario[[#This Row],[Land Use Efficiency Emissions Savings 
kg CO2e]]*(1+S$3)</f>
        <v>38494659.878732443</v>
      </c>
    </row>
    <row r="1008" spans="1:21" x14ac:dyDescent="0.25">
      <c r="A1008" t="s">
        <v>841</v>
      </c>
      <c r="B1008" t="s">
        <v>842</v>
      </c>
      <c r="C1008" t="s">
        <v>42</v>
      </c>
      <c r="D1008" t="s">
        <v>1730</v>
      </c>
      <c r="E1008" s="1">
        <v>142476.41244583332</v>
      </c>
      <c r="F1008" s="1">
        <v>71109.830386458721</v>
      </c>
      <c r="G1008" s="1">
        <v>363661.08234073006</v>
      </c>
      <c r="H1008" s="1">
        <v>424926.54</v>
      </c>
      <c r="I1008" s="1">
        <v>17</v>
      </c>
      <c r="J1008" s="2">
        <v>0.20928269622413373</v>
      </c>
      <c r="K1008" s="1">
        <v>106189</v>
      </c>
      <c r="L1008" s="1">
        <v>106189</v>
      </c>
      <c r="M1008" s="1">
        <v>142476.41244583332</v>
      </c>
      <c r="N1008" s="1">
        <v>0</v>
      </c>
      <c r="O1008" s="7">
        <v>0.11527868646602001</v>
      </c>
      <c r="P1008" s="4">
        <v>1.0539153772593934</v>
      </c>
      <c r="Q1008" s="1">
        <f>Scenario[[#This Row],[Electricity GHG 
kg CO2e]]+(Scenario[[#This Row],[Non-Electric GHG 
kg CO2e]]*(1-Q$3))+((Scenario[[#This Row],[Non-Electric Vehicle Miles]]*Q$3)*Scenario[[#This Row],[Typical kWh per Vehicle Mile]]*(Scenario[[#This Row],[eGRID Subregion Electricity Emissions Rate 
kg CO2 per kWh]]))</f>
        <v>110082.64040387118</v>
      </c>
      <c r="R1008" s="1">
        <f>((Scenario[[#This Row],[Electricity GHG 
kg CO2e]])*(1-R$3))+(Scenario[[#This Row],[Non-Electric GHG 
kg CO2e]]*(1-Q$3))+(((Scenario[[#This Row],[Non-Electric Vehicle Miles]]*Q$3)*Scenario[[#This Row],[Typical kWh per Vehicle Mile]]*(Scenario[[#This Row],[eGRID Subregion Electricity Emissions Rate 
kg CO2 per kWh]]))*(1-R$3))</f>
        <v>109276.30763649713</v>
      </c>
      <c r="S10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122137.50554166187</v>
      </c>
      <c r="T1008" s="1">
        <f>Scenario[[#This Row],[Transportation Efficiency Emissions Savings 
kg CO2e]]*(1+S$3)</f>
        <v>88887.287983073402</v>
      </c>
      <c r="U1008" s="1">
        <f>Scenario[[#This Row],[Land Use Efficiency Emissions Savings 
kg CO2e]]*(1+S$3)</f>
        <v>454576.35292591259</v>
      </c>
    </row>
    <row r="1009" spans="1:21" x14ac:dyDescent="0.25">
      <c r="A1009" t="s">
        <v>841</v>
      </c>
      <c r="B1009" t="s">
        <v>842</v>
      </c>
      <c r="C1009" t="s">
        <v>42</v>
      </c>
      <c r="D1009" t="s">
        <v>38</v>
      </c>
      <c r="E1009" s="1">
        <v>1503226.5065119001</v>
      </c>
      <c r="F1009" s="1">
        <v>355731.56093461096</v>
      </c>
      <c r="G1009" s="1">
        <v>1819238.2652184302</v>
      </c>
      <c r="H1009" s="1">
        <v>2125722.71</v>
      </c>
      <c r="I1009" s="1">
        <v>31.76923076923077</v>
      </c>
      <c r="J1009" s="2">
        <v>0.10400800926997172</v>
      </c>
      <c r="K1009" s="1">
        <v>521299</v>
      </c>
      <c r="L1009" s="1">
        <v>521299</v>
      </c>
      <c r="M1009" s="1">
        <v>1503226.5065119001</v>
      </c>
      <c r="N1009" s="1">
        <v>0</v>
      </c>
      <c r="O1009" s="7">
        <v>0.11527868646602001</v>
      </c>
      <c r="P1009" s="4">
        <v>2.3391780324537761</v>
      </c>
      <c r="Q1009" s="1">
        <f>Scenario[[#This Row],[Electricity GHG 
kg CO2e]]+(Scenario[[#This Row],[Non-Electric GHG 
kg CO2e]]*(1-Q$3))+((Scenario[[#This Row],[Non-Electric Vehicle Miles]]*Q$3)*Scenario[[#This Row],[Typical kWh per Vehicle Mile]]*(Scenario[[#This Row],[eGRID Subregion Electricity Emissions Rate 
kg CO2 per kWh]]))</f>
        <v>1162562.9093440417</v>
      </c>
      <c r="R1009" s="1">
        <f>((Scenario[[#This Row],[Electricity GHG 
kg CO2e]])*(1-R$3))+(Scenario[[#This Row],[Non-Electric GHG 
kg CO2e]]*(1-Q$3))+(((Scenario[[#This Row],[Non-Electric Vehicle Miles]]*Q$3)*Scenario[[#This Row],[Typical kWh per Vehicle Mile]]*(Scenario[[#This Row],[eGRID Subregion Electricity Emissions Rate 
kg CO2 per kWh]]))*(1-R$3))</f>
        <v>1153777.1519790124</v>
      </c>
      <c r="S10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1227823.7243811246</v>
      </c>
      <c r="T1009" s="1">
        <f>Scenario[[#This Row],[Transportation Efficiency Emissions Savings 
kg CO2e]]*(1+S$3)</f>
        <v>444664.45116826368</v>
      </c>
      <c r="U1009" s="1">
        <f>Scenario[[#This Row],[Land Use Efficiency Emissions Savings 
kg CO2e]]*(1+S$3)</f>
        <v>2274047.8315230375</v>
      </c>
    </row>
    <row r="1010" spans="1:21" x14ac:dyDescent="0.25">
      <c r="A1010" t="s">
        <v>988</v>
      </c>
      <c r="B1010" t="s">
        <v>989</v>
      </c>
      <c r="C1010" t="s">
        <v>42</v>
      </c>
      <c r="D1010" t="s">
        <v>1730</v>
      </c>
      <c r="E1010" s="1">
        <v>10103.6628925</v>
      </c>
      <c r="F1010" s="1">
        <v>7714.400874271003</v>
      </c>
      <c r="G1010" s="1">
        <v>39369.348187441195</v>
      </c>
      <c r="H1010" s="1">
        <v>46098.46</v>
      </c>
      <c r="I1010" s="1">
        <v>11</v>
      </c>
      <c r="J1010" s="2">
        <v>0.32288844216881818</v>
      </c>
      <c r="K1010" s="1">
        <v>7533</v>
      </c>
      <c r="L1010" s="1">
        <v>7533</v>
      </c>
      <c r="M1010" s="1">
        <v>10103.6628925</v>
      </c>
      <c r="N1010" s="1">
        <v>0</v>
      </c>
      <c r="O1010" s="7">
        <v>0.11527868646602001</v>
      </c>
      <c r="P1010" s="4">
        <v>1.0539153772593934</v>
      </c>
      <c r="Q1010" s="1">
        <f>Scenario[[#This Row],[Electricity GHG 
kg CO2e]]+(Scenario[[#This Row],[Non-Electric GHG 
kg CO2e]]*(1-Q$3))+((Scenario[[#This Row],[Non-Electric Vehicle Miles]]*Q$3)*Scenario[[#This Row],[Typical kWh per Vehicle Mile]]*(Scenario[[#This Row],[eGRID Subregion Electricity Emissions Rate 
kg CO2 per kWh]]))</f>
        <v>7806.5507078442843</v>
      </c>
      <c r="R1010" s="1">
        <f>((Scenario[[#This Row],[Electricity GHG 
kg CO2e]])*(1-R$3))+(Scenario[[#This Row],[Non-Electric GHG 
kg CO2e]]*(1-Q$3))+(((Scenario[[#This Row],[Non-Electric Vehicle Miles]]*Q$3)*Scenario[[#This Row],[Typical kWh per Vehicle Mile]]*(Scenario[[#This Row],[eGRID Subregion Electricity Emissions Rate 
kg CO2 per kWh]]))*(1-R$3))</f>
        <v>7749.3498232269631</v>
      </c>
      <c r="S10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9904.9143867356179</v>
      </c>
      <c r="T1010" s="1">
        <f>Scenario[[#This Row],[Transportation Efficiency Emissions Savings 
kg CO2e]]*(1+S$3)</f>
        <v>9643.0010928387528</v>
      </c>
      <c r="U1010" s="1">
        <f>Scenario[[#This Row],[Land Use Efficiency Emissions Savings 
kg CO2e]]*(1+S$3)</f>
        <v>49211.685234301491</v>
      </c>
    </row>
    <row r="1011" spans="1:21" x14ac:dyDescent="0.25">
      <c r="A1011" t="s">
        <v>988</v>
      </c>
      <c r="B1011" t="s">
        <v>989</v>
      </c>
      <c r="C1011" t="s">
        <v>42</v>
      </c>
      <c r="D1011" t="s">
        <v>38</v>
      </c>
      <c r="E1011" s="1">
        <v>783005.90475446673</v>
      </c>
      <c r="F1011" s="1">
        <v>204497.51739736521</v>
      </c>
      <c r="G1011" s="1">
        <v>1043624.0087983479</v>
      </c>
      <c r="H1011" s="1">
        <v>1222002.95</v>
      </c>
      <c r="I1011" s="1">
        <v>25.941176470588236</v>
      </c>
      <c r="J1011" s="2">
        <v>0.13845827496242077</v>
      </c>
      <c r="K1011" s="1">
        <v>290052</v>
      </c>
      <c r="L1011" s="1">
        <v>290052</v>
      </c>
      <c r="M1011" s="1">
        <v>783005.90475446673</v>
      </c>
      <c r="N1011" s="1">
        <v>0</v>
      </c>
      <c r="O1011" s="7">
        <v>0.11527868646602001</v>
      </c>
      <c r="P1011" s="4">
        <v>2.3391780324537761</v>
      </c>
      <c r="Q1011" s="1">
        <f>Scenario[[#This Row],[Electricity GHG 
kg CO2e]]+(Scenario[[#This Row],[Non-Electric GHG 
kg CO2e]]*(1-Q$3))+((Scenario[[#This Row],[Non-Electric Vehicle Miles]]*Q$3)*Scenario[[#This Row],[Typical kWh per Vehicle Mile]]*(Scenario[[#This Row],[eGRID Subregion Electricity Emissions Rate 
kg CO2 per kWh]]))</f>
        <v>606808.09350855229</v>
      </c>
      <c r="R1011" s="1">
        <f>((Scenario[[#This Row],[Electricity GHG 
kg CO2e]])*(1-R$3))+(Scenario[[#This Row],[Non-Electric GHG 
kg CO2e]]*(1-Q$3))+(((Scenario[[#This Row],[Non-Electric Vehicle Miles]]*Q$3)*Scenario[[#This Row],[Typical kWh per Vehicle Mile]]*(Scenario[[#This Row],[eGRID Subregion Electricity Emissions Rate 
kg CO2 per kWh]]))*(1-R$3))</f>
        <v>601919.67727287672</v>
      </c>
      <c r="S10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650797.88437213446</v>
      </c>
      <c r="T1011" s="1">
        <f>Scenario[[#This Row],[Transportation Efficiency Emissions Savings 
kg CO2e]]*(1+S$3)</f>
        <v>255621.89674670651</v>
      </c>
      <c r="U1011" s="1">
        <f>Scenario[[#This Row],[Land Use Efficiency Emissions Savings 
kg CO2e]]*(1+S$3)</f>
        <v>1304530.010997935</v>
      </c>
    </row>
    <row r="1012" spans="1:21" x14ac:dyDescent="0.25">
      <c r="A1012" t="s">
        <v>1136</v>
      </c>
      <c r="B1012" t="s">
        <v>598</v>
      </c>
      <c r="C1012" t="s">
        <v>42</v>
      </c>
      <c r="D1012" t="s">
        <v>1730</v>
      </c>
      <c r="E1012" s="1">
        <v>113197.84025770002</v>
      </c>
      <c r="F1012" s="1">
        <v>6367.3026691318191</v>
      </c>
      <c r="G1012" s="1">
        <v>31921.531057695356</v>
      </c>
      <c r="H1012" s="1">
        <v>38048.69</v>
      </c>
      <c r="I1012" s="1">
        <v>23</v>
      </c>
      <c r="J1012" s="2">
        <v>0.23405360350385079</v>
      </c>
      <c r="K1012" s="1">
        <v>39259</v>
      </c>
      <c r="L1012" s="1">
        <v>39259</v>
      </c>
      <c r="M1012" s="1">
        <v>113197.84025770002</v>
      </c>
      <c r="N1012" s="1">
        <v>0</v>
      </c>
      <c r="O1012" s="7">
        <v>0.11527868646602001</v>
      </c>
      <c r="P1012" s="4">
        <v>1.0539153772593934</v>
      </c>
      <c r="Q1012" s="1">
        <f>Scenario[[#This Row],[Electricity GHG 
kg CO2e]]+(Scenario[[#This Row],[Non-Electric GHG 
kg CO2e]]*(1-Q$3))+((Scenario[[#This Row],[Non-Electric Vehicle Miles]]*Q$3)*Scenario[[#This Row],[Typical kWh per Vehicle Mile]]*(Scenario[[#This Row],[eGRID Subregion Electricity Emissions Rate 
kg CO2 per kWh]]))</f>
        <v>86090.81323678566</v>
      </c>
      <c r="R1012" s="1">
        <f>((Scenario[[#This Row],[Electricity GHG 
kg CO2e]])*(1-R$3))+(Scenario[[#This Row],[Non-Electric GHG 
kg CO2e]]*(1-Q$3))+(((Scenario[[#This Row],[Non-Electric Vehicle Miles]]*Q$3)*Scenario[[#This Row],[Typical kWh per Vehicle Mile]]*(Scenario[[#This Row],[eGRID Subregion Electricity Emissions Rate 
kg CO2 per kWh]]))*(1-R$3))</f>
        <v>85792.704975907996</v>
      </c>
      <c r="S10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87600.266153178774</v>
      </c>
      <c r="T1012" s="1">
        <f>Scenario[[#This Row],[Transportation Efficiency Emissions Savings 
kg CO2e]]*(1+S$3)</f>
        <v>7959.1283364147739</v>
      </c>
      <c r="U1012" s="1">
        <f>Scenario[[#This Row],[Land Use Efficiency Emissions Savings 
kg CO2e]]*(1+S$3)</f>
        <v>39901.913822119197</v>
      </c>
    </row>
    <row r="1013" spans="1:21" x14ac:dyDescent="0.25">
      <c r="A1013" t="s">
        <v>1136</v>
      </c>
      <c r="B1013" t="s">
        <v>598</v>
      </c>
      <c r="C1013" t="s">
        <v>42</v>
      </c>
      <c r="D1013" t="s">
        <v>38</v>
      </c>
      <c r="E1013" s="1">
        <v>298865.57176180003</v>
      </c>
      <c r="F1013" s="1">
        <v>50225.153472992082</v>
      </c>
      <c r="G1013" s="1">
        <v>251796.38534196414</v>
      </c>
      <c r="H1013" s="1">
        <v>300127.28999999998</v>
      </c>
      <c r="I1013" s="1">
        <v>32</v>
      </c>
      <c r="J1013" s="2">
        <v>7.3587736753940661E-2</v>
      </c>
      <c r="K1013" s="1">
        <v>103644</v>
      </c>
      <c r="L1013" s="1">
        <v>103644</v>
      </c>
      <c r="M1013" s="1">
        <v>298865.57176180003</v>
      </c>
      <c r="N1013" s="1">
        <v>0</v>
      </c>
      <c r="O1013" s="7">
        <v>0.11527868646602001</v>
      </c>
      <c r="P1013" s="4">
        <v>2.3391780324537761</v>
      </c>
      <c r="Q1013" s="1">
        <f>Scenario[[#This Row],[Electricity GHG 
kg CO2e]]+(Scenario[[#This Row],[Non-Electric GHG 
kg CO2e]]*(1-Q$3))+((Scenario[[#This Row],[Non-Electric Vehicle Miles]]*Q$3)*Scenario[[#This Row],[Typical kWh per Vehicle Mile]]*(Scenario[[#This Row],[eGRID Subregion Electricity Emissions Rate 
kg CO2 per kWh]]))</f>
        <v>231136.27096110926</v>
      </c>
      <c r="R1013" s="1">
        <f>((Scenario[[#This Row],[Electricity GHG 
kg CO2e]])*(1-R$3))+(Scenario[[#This Row],[Non-Electric GHG 
kg CO2e]]*(1-Q$3))+(((Scenario[[#This Row],[Non-Electric Vehicle Miles]]*Q$3)*Scenario[[#This Row],[Typical kWh per Vehicle Mile]]*(Scenario[[#This Row],[eGRID Subregion Electricity Emissions Rate 
kg CO2 per kWh]]))*(1-R$3))</f>
        <v>229389.49792616945</v>
      </c>
      <c r="S10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239768.48277560627</v>
      </c>
      <c r="T1013" s="1">
        <f>Scenario[[#This Row],[Transportation Efficiency Emissions Savings 
kg CO2e]]*(1+S$3)</f>
        <v>62781.441841240099</v>
      </c>
      <c r="U1013" s="1">
        <f>Scenario[[#This Row],[Land Use Efficiency Emissions Savings 
kg CO2e]]*(1+S$3)</f>
        <v>314745.48167745519</v>
      </c>
    </row>
    <row r="1014" spans="1:21" x14ac:dyDescent="0.25">
      <c r="A1014" t="s">
        <v>902</v>
      </c>
      <c r="B1014" t="s">
        <v>233</v>
      </c>
      <c r="C1014" t="s">
        <v>42</v>
      </c>
      <c r="D1014" t="s">
        <v>1730</v>
      </c>
      <c r="E1014" s="1">
        <v>108833.51098749999</v>
      </c>
      <c r="F1014" s="1">
        <v>8067.0896282675822</v>
      </c>
      <c r="G1014" s="1">
        <v>40132.000120715915</v>
      </c>
      <c r="H1014" s="1">
        <v>48206</v>
      </c>
      <c r="I1014" s="1">
        <v>11.5</v>
      </c>
      <c r="J1014" s="2">
        <v>8.8977650377969508E-2</v>
      </c>
      <c r="K1014" s="1">
        <v>55971</v>
      </c>
      <c r="L1014" s="1">
        <v>55971</v>
      </c>
      <c r="M1014" s="1">
        <v>108833.51098749999</v>
      </c>
      <c r="N1014" s="1">
        <v>0</v>
      </c>
      <c r="O1014" s="7">
        <v>0.54109169895011011</v>
      </c>
      <c r="P1014" s="4">
        <v>1.0539153772593934</v>
      </c>
      <c r="Q1014" s="1">
        <f>Scenario[[#This Row],[Electricity GHG 
kg CO2e]]+(Scenario[[#This Row],[Non-Electric GHG 
kg CO2e]]*(1-Q$3))+((Scenario[[#This Row],[Non-Electric Vehicle Miles]]*Q$3)*Scenario[[#This Row],[Typical kWh per Vehicle Mile]]*(Scenario[[#This Row],[eGRID Subregion Electricity Emissions Rate 
kg CO2 per kWh]]))</f>
        <v>89604.706888808316</v>
      </c>
      <c r="R1014" s="1">
        <f>((Scenario[[#This Row],[Electricity GHG 
kg CO2e]])*(1-R$3))+(Scenario[[#This Row],[Non-Electric GHG 
kg CO2e]]*(1-Q$3))+(((Scenario[[#This Row],[Non-Electric Vehicle Miles]]*Q$3)*Scenario[[#This Row],[Typical kWh per Vehicle Mile]]*(Scenario[[#This Row],[eGRID Subregion Electricity Emissions Rate 
kg CO2 per kWh]]))*(1-R$3))</f>
        <v>87609.813476762487</v>
      </c>
      <c r="S10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90890.486518206162</v>
      </c>
      <c r="T1014" s="1">
        <f>Scenario[[#This Row],[Transportation Efficiency Emissions Savings 
kg CO2e]]*(1+S$3)</f>
        <v>10083.862035334478</v>
      </c>
      <c r="U1014" s="1">
        <f>Scenario[[#This Row],[Land Use Efficiency Emissions Savings 
kg CO2e]]*(1+S$3)</f>
        <v>50165.000150894892</v>
      </c>
    </row>
    <row r="1015" spans="1:21" x14ac:dyDescent="0.25">
      <c r="A1015" t="s">
        <v>902</v>
      </c>
      <c r="B1015" t="s">
        <v>233</v>
      </c>
      <c r="C1015" t="s">
        <v>42</v>
      </c>
      <c r="D1015" t="s">
        <v>38</v>
      </c>
      <c r="E1015" s="1">
        <v>786910.99796560011</v>
      </c>
      <c r="F1015" s="1">
        <v>96679.73325543775</v>
      </c>
      <c r="G1015" s="1">
        <v>480960.4511002854</v>
      </c>
      <c r="H1015" s="1">
        <v>577723</v>
      </c>
      <c r="I1015" s="1">
        <v>28.6</v>
      </c>
      <c r="J1015" s="2">
        <v>4.7103070999594016E-2</v>
      </c>
      <c r="K1015" s="1">
        <v>449322</v>
      </c>
      <c r="L1015" s="1">
        <v>449322</v>
      </c>
      <c r="M1015" s="1">
        <v>786910.99796560011</v>
      </c>
      <c r="N1015" s="1">
        <v>0</v>
      </c>
      <c r="O1015" s="7">
        <v>0.54109169895011011</v>
      </c>
      <c r="P1015" s="4">
        <v>2.3391780324537761</v>
      </c>
      <c r="Q1015" s="1">
        <f>Scenario[[#This Row],[Electricity GHG 
kg CO2e]]+(Scenario[[#This Row],[Non-Electric GHG 
kg CO2e]]*(1-Q$3))+((Scenario[[#This Row],[Non-Electric Vehicle Miles]]*Q$3)*Scenario[[#This Row],[Typical kWh per Vehicle Mile]]*(Scenario[[#This Row],[eGRID Subregion Electricity Emissions Rate 
kg CO2 per kWh]]))</f>
        <v>732361.06492974306</v>
      </c>
      <c r="R1015" s="1">
        <f>((Scenario[[#This Row],[Electricity GHG 
kg CO2e]])*(1-R$3))+(Scenario[[#This Row],[Non-Electric GHG 
kg CO2e]]*(1-Q$3))+(((Scenario[[#This Row],[Non-Electric Vehicle Miles]]*Q$3)*Scenario[[#This Row],[Typical kWh per Vehicle Mile]]*(Scenario[[#This Row],[eGRID Subregion Electricity Emissions Rate 
kg CO2 per kWh]]))*(1-R$3))</f>
        <v>696816.6108158573</v>
      </c>
      <c r="S10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712479.95317515847</v>
      </c>
      <c r="T1015" s="1">
        <f>Scenario[[#This Row],[Transportation Efficiency Emissions Savings 
kg CO2e]]*(1+S$3)</f>
        <v>120849.66656929719</v>
      </c>
      <c r="U1015" s="1">
        <f>Scenario[[#This Row],[Land Use Efficiency Emissions Savings 
kg CO2e]]*(1+S$3)</f>
        <v>601200.56387535669</v>
      </c>
    </row>
    <row r="1016" spans="1:21" x14ac:dyDescent="0.25">
      <c r="A1016" t="s">
        <v>1375</v>
      </c>
      <c r="B1016" t="s">
        <v>1376</v>
      </c>
      <c r="C1016" t="s">
        <v>42</v>
      </c>
      <c r="D1016" t="s">
        <v>1730</v>
      </c>
      <c r="E1016" s="1">
        <v>14341.047678333332</v>
      </c>
      <c r="F1016" s="1">
        <v>3441.6665012321155</v>
      </c>
      <c r="G1016" s="1">
        <v>17121.545746378302</v>
      </c>
      <c r="H1016" s="1">
        <v>20566.150000000001</v>
      </c>
      <c r="I1016" s="1">
        <v>12</v>
      </c>
      <c r="J1016" s="2">
        <v>0.16032234175241661</v>
      </c>
      <c r="K1016" s="1">
        <v>10690</v>
      </c>
      <c r="L1016" s="1">
        <v>10690</v>
      </c>
      <c r="M1016" s="1">
        <v>14341.047678333332</v>
      </c>
      <c r="N1016" s="1">
        <v>0</v>
      </c>
      <c r="O1016" s="7">
        <v>0.11527868646602001</v>
      </c>
      <c r="P1016" s="4">
        <v>1.0539153772593934</v>
      </c>
      <c r="Q1016" s="1">
        <f>Scenario[[#This Row],[Electricity GHG 
kg CO2e]]+(Scenario[[#This Row],[Non-Electric GHG 
kg CO2e]]*(1-Q$3))+((Scenario[[#This Row],[Non-Electric Vehicle Miles]]*Q$3)*Scenario[[#This Row],[Typical kWh per Vehicle Mile]]*(Scenario[[#This Row],[eGRID Subregion Electricity Emissions Rate 
kg CO2 per kWh]]))</f>
        <v>11080.478421200105</v>
      </c>
      <c r="R1016" s="1">
        <f>((Scenario[[#This Row],[Electricity GHG 
kg CO2e]])*(1-R$3))+(Scenario[[#This Row],[Non-Electric GHG 
kg CO2e]]*(1-Q$3))+(((Scenario[[#This Row],[Non-Electric Vehicle Miles]]*Q$3)*Scenario[[#This Row],[Typical kWh per Vehicle Mile]]*(Scenario[[#This Row],[eGRID Subregion Electricity Emissions Rate 
kg CO2 per kWh]]))*(1-R$3))</f>
        <v>10999.30525558758</v>
      </c>
      <c r="S10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11881.022443700313</v>
      </c>
      <c r="T1016" s="1">
        <f>Scenario[[#This Row],[Transportation Efficiency Emissions Savings 
kg CO2e]]*(1+S$3)</f>
        <v>4302.0831265401448</v>
      </c>
      <c r="U1016" s="1">
        <f>Scenario[[#This Row],[Land Use Efficiency Emissions Savings 
kg CO2e]]*(1+S$3)</f>
        <v>21401.93218297288</v>
      </c>
    </row>
    <row r="1017" spans="1:21" x14ac:dyDescent="0.25">
      <c r="A1017" t="s">
        <v>1146</v>
      </c>
      <c r="B1017" t="s">
        <v>1147</v>
      </c>
      <c r="C1017" t="s">
        <v>42</v>
      </c>
      <c r="D1017" t="s">
        <v>1730</v>
      </c>
      <c r="E1017" s="1">
        <v>73630.279781666672</v>
      </c>
      <c r="F1017" s="1">
        <v>25214.988410878053</v>
      </c>
      <c r="G1017" s="1">
        <v>127121.00583556236</v>
      </c>
      <c r="H1017" s="1">
        <v>150675.62</v>
      </c>
      <c r="I1017" s="1">
        <v>14.8</v>
      </c>
      <c r="J1017" s="2">
        <v>0.39644801928096318</v>
      </c>
      <c r="K1017" s="1">
        <v>54878</v>
      </c>
      <c r="L1017" s="1">
        <v>54878</v>
      </c>
      <c r="M1017" s="1">
        <v>73630.279781666672</v>
      </c>
      <c r="N1017" s="1">
        <v>0</v>
      </c>
      <c r="O1017" s="7">
        <v>0.11527868646602001</v>
      </c>
      <c r="P1017" s="4">
        <v>1.0539153772593934</v>
      </c>
      <c r="Q1017" s="1">
        <f>Scenario[[#This Row],[Electricity GHG 
kg CO2e]]+(Scenario[[#This Row],[Non-Electric GHG 
kg CO2e]]*(1-Q$3))+((Scenario[[#This Row],[Non-Electric Vehicle Miles]]*Q$3)*Scenario[[#This Row],[Typical kWh per Vehicle Mile]]*(Scenario[[#This Row],[eGRID Subregion Electricity Emissions Rate 
kg CO2 per kWh]]))</f>
        <v>56889.54649948077</v>
      </c>
      <c r="R1017" s="1">
        <f>((Scenario[[#This Row],[Electricity GHG 
kg CO2e]])*(1-R$3))+(Scenario[[#This Row],[Non-Electric GHG 
kg CO2e]]*(1-Q$3))+(((Scenario[[#This Row],[Non-Electric Vehicle Miles]]*Q$3)*Scenario[[#This Row],[Typical kWh per Vehicle Mile]]*(Scenario[[#This Row],[eGRID Subregion Electricity Emissions Rate 
kg CO2 per kWh]]))*(1-R$3))</f>
        <v>56472.83733367308</v>
      </c>
      <c r="S10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61711.164376072251</v>
      </c>
      <c r="T1017" s="1">
        <f>Scenario[[#This Row],[Transportation Efficiency Emissions Savings 
kg CO2e]]*(1+S$3)</f>
        <v>31518.735513597567</v>
      </c>
      <c r="U1017" s="1">
        <f>Scenario[[#This Row],[Land Use Efficiency Emissions Savings 
kg CO2e]]*(1+S$3)</f>
        <v>158901.25729445295</v>
      </c>
    </row>
    <row r="1018" spans="1:21" x14ac:dyDescent="0.25">
      <c r="A1018" t="s">
        <v>1146</v>
      </c>
      <c r="B1018" t="s">
        <v>1147</v>
      </c>
      <c r="C1018" t="s">
        <v>42</v>
      </c>
      <c r="D1018" t="s">
        <v>38</v>
      </c>
      <c r="E1018" s="1">
        <v>271920.78264009999</v>
      </c>
      <c r="F1018" s="1">
        <v>72826.810491435434</v>
      </c>
      <c r="G1018" s="1">
        <v>367155.33041741262</v>
      </c>
      <c r="H1018" s="1">
        <v>435186.59</v>
      </c>
      <c r="I1018" s="1">
        <v>30</v>
      </c>
      <c r="J1018" s="2">
        <v>0.12835317972948262</v>
      </c>
      <c r="K1018" s="1">
        <v>94297</v>
      </c>
      <c r="L1018" s="1">
        <v>94297</v>
      </c>
      <c r="M1018" s="1">
        <v>271920.78264009999</v>
      </c>
      <c r="N1018" s="1">
        <v>0</v>
      </c>
      <c r="O1018" s="7">
        <v>0.11527868646602001</v>
      </c>
      <c r="P1018" s="4">
        <v>2.3391780324537761</v>
      </c>
      <c r="Q1018" s="1">
        <f>Scenario[[#This Row],[Electricity GHG 
kg CO2e]]+(Scenario[[#This Row],[Non-Electric GHG 
kg CO2e]]*(1-Q$3))+((Scenario[[#This Row],[Non-Electric Vehicle Miles]]*Q$3)*Scenario[[#This Row],[Typical kWh per Vehicle Mile]]*(Scenario[[#This Row],[eGRID Subregion Electricity Emissions Rate 
kg CO2 per kWh]]))</f>
        <v>210297.55725816995</v>
      </c>
      <c r="R1018" s="1">
        <f>((Scenario[[#This Row],[Electricity GHG 
kg CO2e]])*(1-R$3))+(Scenario[[#This Row],[Non-Electric GHG 
kg CO2e]]*(1-Q$3))+(((Scenario[[#This Row],[Non-Electric Vehicle Miles]]*Q$3)*Scenario[[#This Row],[Typical kWh per Vehicle Mile]]*(Scenario[[#This Row],[eGRID Subregion Electricity Emissions Rate 
kg CO2 per kWh]]))*(1-R$3))</f>
        <v>208708.31468864621</v>
      </c>
      <c r="S10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224761.68149317495</v>
      </c>
      <c r="T1018" s="1">
        <f>Scenario[[#This Row],[Transportation Efficiency Emissions Savings 
kg CO2e]]*(1+S$3)</f>
        <v>91033.513114294299</v>
      </c>
      <c r="U1018" s="1">
        <f>Scenario[[#This Row],[Land Use Efficiency Emissions Savings 
kg CO2e]]*(1+S$3)</f>
        <v>458944.16302176577</v>
      </c>
    </row>
    <row r="1019" spans="1:21" x14ac:dyDescent="0.25">
      <c r="A1019" t="s">
        <v>178</v>
      </c>
      <c r="B1019" t="s">
        <v>179</v>
      </c>
      <c r="C1019" t="s">
        <v>42</v>
      </c>
      <c r="D1019" t="s">
        <v>1730</v>
      </c>
      <c r="E1019" s="1">
        <v>2435190.0088000335</v>
      </c>
      <c r="F1019" s="1">
        <v>447979.17932159512</v>
      </c>
      <c r="G1019" s="1">
        <v>2249348.4131719237</v>
      </c>
      <c r="H1019" s="1">
        <v>2676961</v>
      </c>
      <c r="I1019" s="1">
        <v>8.7062500000000007</v>
      </c>
      <c r="J1019" s="2">
        <v>0.11937371765813114</v>
      </c>
      <c r="K1019" s="1">
        <v>2456403</v>
      </c>
      <c r="L1019" s="1">
        <v>2456403</v>
      </c>
      <c r="M1019" s="1">
        <v>2435190.0088000335</v>
      </c>
      <c r="N1019" s="1">
        <v>0</v>
      </c>
      <c r="O1019" s="7">
        <v>0.54109169895011011</v>
      </c>
      <c r="P1019" s="4">
        <v>1.0539153772593934</v>
      </c>
      <c r="Q1019" s="1">
        <f>Scenario[[#This Row],[Electricity GHG 
kg CO2e]]+(Scenario[[#This Row],[Non-Electric GHG 
kg CO2e]]*(1-Q$3))+((Scenario[[#This Row],[Non-Electric Vehicle Miles]]*Q$3)*Scenario[[#This Row],[Typical kWh per Vehicle Mile]]*(Scenario[[#This Row],[eGRID Subregion Electricity Emissions Rate 
kg CO2 per kWh]]))</f>
        <v>2176592.5860718666</v>
      </c>
      <c r="R1019" s="1">
        <f>((Scenario[[#This Row],[Electricity GHG 
kg CO2e]])*(1-R$3))+(Scenario[[#This Row],[Non-Electric GHG 
kg CO2e]]*(1-Q$3))+(((Scenario[[#This Row],[Non-Electric Vehicle Miles]]*Q$3)*Scenario[[#This Row],[Typical kWh per Vehicle Mile]]*(Scenario[[#This Row],[eGRID Subregion Electricity Emissions Rate 
kg CO2 per kWh]]))*(1-R$3))</f>
        <v>2089042.5662039062</v>
      </c>
      <c r="S10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2219788.6184981051</v>
      </c>
      <c r="T1019" s="1">
        <f>Scenario[[#This Row],[Transportation Efficiency Emissions Savings 
kg CO2e]]*(1+S$3)</f>
        <v>559973.97415199387</v>
      </c>
      <c r="U1019" s="1">
        <f>Scenario[[#This Row],[Land Use Efficiency Emissions Savings 
kg CO2e]]*(1+S$3)</f>
        <v>2811685.5164649049</v>
      </c>
    </row>
    <row r="1020" spans="1:21" x14ac:dyDescent="0.25">
      <c r="A1020" t="s">
        <v>178</v>
      </c>
      <c r="B1020" t="s">
        <v>179</v>
      </c>
      <c r="C1020" t="s">
        <v>42</v>
      </c>
      <c r="D1020" t="s">
        <v>38</v>
      </c>
      <c r="E1020" s="1">
        <v>44059079.002079263</v>
      </c>
      <c r="F1020" s="1">
        <v>21226528.496628948</v>
      </c>
      <c r="G1020" s="1">
        <v>106580529.6204741</v>
      </c>
      <c r="H1020" s="1">
        <v>126842031</v>
      </c>
      <c r="I1020" s="1">
        <v>41.844765342960287</v>
      </c>
      <c r="J1020" s="2">
        <v>0.36734038188218004</v>
      </c>
      <c r="K1020" s="1">
        <v>10602825</v>
      </c>
      <c r="L1020" s="1">
        <v>10602825</v>
      </c>
      <c r="M1020" s="1">
        <v>44059079.002079263</v>
      </c>
      <c r="N1020" s="1">
        <v>0</v>
      </c>
      <c r="O1020" s="7">
        <v>0.54109169895011011</v>
      </c>
      <c r="P1020" s="4">
        <v>2.3391780324537761</v>
      </c>
      <c r="Q1020" s="1">
        <f>Scenario[[#This Row],[Electricity GHG 
kg CO2e]]+(Scenario[[#This Row],[Non-Electric GHG 
kg CO2e]]*(1-Q$3))+((Scenario[[#This Row],[Non-Electric Vehicle Miles]]*Q$3)*Scenario[[#This Row],[Typical kWh per Vehicle Mile]]*(Scenario[[#This Row],[eGRID Subregion Electricity Emissions Rate 
kg CO2 per kWh]]))</f>
        <v>36399334.170793861</v>
      </c>
      <c r="R1020" s="1">
        <f>((Scenario[[#This Row],[Electricity GHG 
kg CO2e]])*(1-R$3))+(Scenario[[#This Row],[Non-Electric GHG 
kg CO2e]]*(1-Q$3))+(((Scenario[[#This Row],[Non-Electric Vehicle Miles]]*Q$3)*Scenario[[#This Row],[Typical kWh per Vehicle Mile]]*(Scenario[[#This Row],[eGRID Subregion Electricity Emissions Rate 
kg CO2 per kWh]]))*(1-R$3))</f>
        <v>35560577.940985255</v>
      </c>
      <c r="S10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40643802.223866135</v>
      </c>
      <c r="T1020" s="1">
        <f>Scenario[[#This Row],[Transportation Efficiency Emissions Savings 
kg CO2e]]*(1+S$3)</f>
        <v>26533160.620786183</v>
      </c>
      <c r="U1020" s="1">
        <f>Scenario[[#This Row],[Land Use Efficiency Emissions Savings 
kg CO2e]]*(1+S$3)</f>
        <v>133225662.02559263</v>
      </c>
    </row>
    <row r="1021" spans="1:21" x14ac:dyDescent="0.25">
      <c r="A1021" t="s">
        <v>391</v>
      </c>
      <c r="B1021" t="s">
        <v>392</v>
      </c>
      <c r="C1021" t="s">
        <v>42</v>
      </c>
      <c r="D1021" t="s">
        <v>1730</v>
      </c>
      <c r="E1021" s="1">
        <v>768702.35145481955</v>
      </c>
      <c r="F1021" s="1">
        <v>78652.534086962929</v>
      </c>
      <c r="G1021" s="1">
        <v>391713.73714739271</v>
      </c>
      <c r="H1021" s="1">
        <v>469999</v>
      </c>
      <c r="I1021" s="1">
        <v>13.15625</v>
      </c>
      <c r="J1021" s="2">
        <v>7.5524855551501721E-2</v>
      </c>
      <c r="K1021" s="1">
        <v>734492</v>
      </c>
      <c r="L1021" s="1">
        <v>734492</v>
      </c>
      <c r="M1021" s="1">
        <v>768702.35145481955</v>
      </c>
      <c r="N1021" s="1">
        <v>0</v>
      </c>
      <c r="O1021" s="7">
        <v>0.11527868646602001</v>
      </c>
      <c r="P1021" s="4">
        <v>1.0539153772593934</v>
      </c>
      <c r="Q1021" s="1">
        <f>Scenario[[#This Row],[Electricity GHG 
kg CO2e]]+(Scenario[[#This Row],[Non-Electric GHG 
kg CO2e]]*(1-Q$3))+((Scenario[[#This Row],[Non-Electric Vehicle Miles]]*Q$3)*Scenario[[#This Row],[Typical kWh per Vehicle Mile]]*(Scenario[[#This Row],[eGRID Subregion Electricity Emissions Rate 
kg CO2 per kWh]]))</f>
        <v>598835.85274249944</v>
      </c>
      <c r="R1021" s="1">
        <f>((Scenario[[#This Row],[Electricity GHG 
kg CO2e]])*(1-R$3))+(Scenario[[#This Row],[Non-Electric GHG 
kg CO2e]]*(1-Q$3))+(((Scenario[[#This Row],[Non-Electric Vehicle Miles]]*Q$3)*Scenario[[#This Row],[Typical kWh per Vehicle Mile]]*(Scenario[[#This Row],[eGRID Subregion Electricity Emissions Rate 
kg CO2 per kWh]]))*(1-R$3))</f>
        <v>593258.58045465325</v>
      </c>
      <c r="S10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607686.10358034214</v>
      </c>
      <c r="T1021" s="1">
        <f>Scenario[[#This Row],[Transportation Efficiency Emissions Savings 
kg CO2e]]*(1+S$3)</f>
        <v>98315.667608703661</v>
      </c>
      <c r="U1021" s="1">
        <f>Scenario[[#This Row],[Land Use Efficiency Emissions Savings 
kg CO2e]]*(1+S$3)</f>
        <v>489642.17143424088</v>
      </c>
    </row>
    <row r="1022" spans="1:21" x14ac:dyDescent="0.25">
      <c r="A1022" t="s">
        <v>391</v>
      </c>
      <c r="B1022" t="s">
        <v>392</v>
      </c>
      <c r="C1022" t="s">
        <v>42</v>
      </c>
      <c r="D1022" t="s">
        <v>38</v>
      </c>
      <c r="E1022" s="1">
        <v>8153877.8075027913</v>
      </c>
      <c r="F1022" s="1">
        <v>2609623.0012352234</v>
      </c>
      <c r="G1022" s="1">
        <v>12996722.740419419</v>
      </c>
      <c r="H1022" s="1">
        <v>15594160</v>
      </c>
      <c r="I1022" s="1">
        <v>40.094594594594597</v>
      </c>
      <c r="J1022" s="2">
        <v>0.16169406844973089</v>
      </c>
      <c r="K1022" s="1">
        <v>2474899</v>
      </c>
      <c r="L1022" s="1">
        <v>2474899</v>
      </c>
      <c r="M1022" s="1">
        <v>8153877.8075027913</v>
      </c>
      <c r="N1022" s="1">
        <v>0</v>
      </c>
      <c r="O1022" s="7">
        <v>0.11527868646602001</v>
      </c>
      <c r="P1022" s="4">
        <v>2.3391780324537761</v>
      </c>
      <c r="Q1022" s="1">
        <f>Scenario[[#This Row],[Electricity GHG 
kg CO2e]]+(Scenario[[#This Row],[Non-Electric GHG 
kg CO2e]]*(1-Q$3))+((Scenario[[#This Row],[Non-Electric Vehicle Miles]]*Q$3)*Scenario[[#This Row],[Typical kWh per Vehicle Mile]]*(Scenario[[#This Row],[eGRID Subregion Electricity Emissions Rate 
kg CO2 per kWh]]))</f>
        <v>6282252.0450794296</v>
      </c>
      <c r="R1022" s="1">
        <f>((Scenario[[#This Row],[Electricity GHG 
kg CO2e]])*(1-R$3))+(Scenario[[#This Row],[Non-Electric GHG 
kg CO2e]]*(1-Q$3))+(((Scenario[[#This Row],[Non-Electric Vehicle Miles]]*Q$3)*Scenario[[#This Row],[Typical kWh per Vehicle Mile]]*(Scenario[[#This Row],[eGRID Subregion Electricity Emissions Rate 
kg CO2 per kWh]]))*(1-R$3))</f>
        <v>6240541.1227163458</v>
      </c>
      <c r="S10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6730896.4894238999</v>
      </c>
      <c r="T1022" s="1">
        <f>Scenario[[#This Row],[Transportation Efficiency Emissions Savings 
kg CO2e]]*(1+S$3)</f>
        <v>3262028.7515440295</v>
      </c>
      <c r="U1022" s="1">
        <f>Scenario[[#This Row],[Land Use Efficiency Emissions Savings 
kg CO2e]]*(1+S$3)</f>
        <v>16245903.425524274</v>
      </c>
    </row>
    <row r="1023" spans="1:21" x14ac:dyDescent="0.25">
      <c r="A1023" t="s">
        <v>526</v>
      </c>
      <c r="B1023" t="s">
        <v>527</v>
      </c>
      <c r="C1023" t="s">
        <v>42</v>
      </c>
      <c r="D1023" t="s">
        <v>38</v>
      </c>
      <c r="E1023" s="1">
        <v>3386081.8816816006</v>
      </c>
      <c r="F1023" s="1">
        <v>701413.07714858023</v>
      </c>
      <c r="G1023" s="1">
        <v>3536895.0969420457</v>
      </c>
      <c r="H1023" s="1">
        <v>4191390</v>
      </c>
      <c r="I1023" s="1">
        <v>26.02</v>
      </c>
      <c r="J1023" s="2">
        <v>0.1226525509461253</v>
      </c>
      <c r="K1023" s="1">
        <v>1606662</v>
      </c>
      <c r="L1023" s="1">
        <v>1606662</v>
      </c>
      <c r="M1023" s="1">
        <v>3386081.8816816006</v>
      </c>
      <c r="N1023" s="1">
        <v>0</v>
      </c>
      <c r="O1023" s="7">
        <v>0.11527868646602001</v>
      </c>
      <c r="P1023" s="4">
        <v>2.3391780324537761</v>
      </c>
      <c r="Q1023" s="1">
        <f>Scenario[[#This Row],[Electricity GHG 
kg CO2e]]+(Scenario[[#This Row],[Non-Electric GHG 
kg CO2e]]*(1-Q$3))+((Scenario[[#This Row],[Non-Electric Vehicle Miles]]*Q$3)*Scenario[[#This Row],[Typical kWh per Vehicle Mile]]*(Scenario[[#This Row],[eGRID Subregion Electricity Emissions Rate 
kg CO2 per kWh]]))</f>
        <v>2647873.4740091627</v>
      </c>
      <c r="R1023" s="1">
        <f>((Scenario[[#This Row],[Electricity GHG 
kg CO2e]])*(1-R$3))+(Scenario[[#This Row],[Non-Electric GHG 
kg CO2e]]*(1-Q$3))+(((Scenario[[#This Row],[Non-Electric Vehicle Miles]]*Q$3)*Scenario[[#This Row],[Typical kWh per Vehicle Mile]]*(Scenario[[#This Row],[eGRID Subregion Electricity Emissions Rate 
kg CO2 per kWh]]))*(1-R$3))</f>
        <v>2620795.4583221721</v>
      </c>
      <c r="S10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2752175.498517924</v>
      </c>
      <c r="T1023" s="1">
        <f>Scenario[[#This Row],[Transportation Efficiency Emissions Savings 
kg CO2e]]*(1+S$3)</f>
        <v>876766.34643572522</v>
      </c>
      <c r="U1023" s="1">
        <f>Scenario[[#This Row],[Land Use Efficiency Emissions Savings 
kg CO2e]]*(1+S$3)</f>
        <v>4421118.8711775569</v>
      </c>
    </row>
    <row r="1024" spans="1:21" x14ac:dyDescent="0.25">
      <c r="A1024" t="s">
        <v>2032</v>
      </c>
      <c r="B1024" t="s">
        <v>527</v>
      </c>
      <c r="C1024" t="s">
        <v>42</v>
      </c>
      <c r="D1024" t="s">
        <v>1730</v>
      </c>
      <c r="E1024" s="1">
        <v>491687.08882920002</v>
      </c>
      <c r="F1024" s="1">
        <v>27660.314286128123</v>
      </c>
      <c r="G1024" s="1">
        <v>139477.90990181227</v>
      </c>
      <c r="H1024" s="1">
        <v>165288</v>
      </c>
      <c r="I1024" s="1">
        <v>9</v>
      </c>
      <c r="J1024" s="2" t="s">
        <v>552</v>
      </c>
      <c r="K1024" s="96">
        <v>163652</v>
      </c>
      <c r="L1024" s="96">
        <v>163652</v>
      </c>
      <c r="M1024" s="1">
        <v>491687.08882920002</v>
      </c>
      <c r="N1024" s="1">
        <v>0</v>
      </c>
      <c r="O1024" s="7">
        <v>0.11527868646602001</v>
      </c>
      <c r="P1024" s="4">
        <v>1.0539153772593934</v>
      </c>
      <c r="Q1024" s="1">
        <f>Scenario[[#This Row],[Electricity GHG 
kg CO2e]]+(Scenario[[#This Row],[Non-Electric GHG 
kg CO2e]]*(1-Q$3))+((Scenario[[#This Row],[Non-Electric Vehicle Miles]]*Q$3)*Scenario[[#This Row],[Typical kWh per Vehicle Mile]]*(Scenario[[#This Row],[eGRID Subregion Electricity Emissions Rate 
kg CO2 per kWh]]))</f>
        <v>373735.99983941962</v>
      </c>
      <c r="R1024" s="1">
        <f>((Scenario[[#This Row],[Electricity GHG 
kg CO2e]])*(1-R$3))+(Scenario[[#This Row],[Non-Electric GHG 
kg CO2e]]*(1-Q$3))+(((Scenario[[#This Row],[Non-Electric Vehicle Miles]]*Q$3)*Scenario[[#This Row],[Typical kWh per Vehicle Mile]]*(Scenario[[#This Row],[eGRID Subregion Electricity Emissions Rate 
kg CO2 per kWh]]))*(1-R$3))</f>
        <v>372493.3290350397</v>
      </c>
      <c r="S10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393394.27785378776</v>
      </c>
      <c r="T1024" s="1">
        <f>Scenario[[#This Row],[Transportation Efficiency Emissions Savings 
kg CO2e]]*(1+S$3)</f>
        <v>34575.392857660154</v>
      </c>
      <c r="U1024" s="1">
        <f>Scenario[[#This Row],[Land Use Efficiency Emissions Savings 
kg CO2e]]*(1+S$3)</f>
        <v>174347.38737726532</v>
      </c>
    </row>
    <row r="1025" spans="1:21" x14ac:dyDescent="0.25">
      <c r="A1025" t="s">
        <v>297</v>
      </c>
      <c r="B1025" t="s">
        <v>298</v>
      </c>
      <c r="C1025" t="s">
        <v>42</v>
      </c>
      <c r="D1025" t="s">
        <v>38</v>
      </c>
      <c r="E1025" s="1">
        <v>7630630.2086878996</v>
      </c>
      <c r="F1025" s="1">
        <v>12348778.695037717</v>
      </c>
      <c r="G1025" s="1">
        <v>61756525.210869998</v>
      </c>
      <c r="H1025" s="1">
        <v>73791820</v>
      </c>
      <c r="I1025" s="1">
        <v>45.915254237288138</v>
      </c>
      <c r="J1025" s="2">
        <v>0.56135640044373514</v>
      </c>
      <c r="K1025" s="1">
        <v>4077645</v>
      </c>
      <c r="L1025" s="1">
        <v>4077645</v>
      </c>
      <c r="M1025" s="1">
        <v>7630630.2086878996</v>
      </c>
      <c r="N1025" s="1">
        <v>0</v>
      </c>
      <c r="O1025" s="7">
        <v>0.54109169895011011</v>
      </c>
      <c r="P1025" s="4">
        <v>2.3391780324537761</v>
      </c>
      <c r="Q1025" s="1">
        <f>Scenario[[#This Row],[Electricity GHG 
kg CO2e]]+(Scenario[[#This Row],[Non-Electric GHG 
kg CO2e]]*(1-Q$3))+((Scenario[[#This Row],[Non-Electric Vehicle Miles]]*Q$3)*Scenario[[#This Row],[Typical kWh per Vehicle Mile]]*(Scenario[[#This Row],[eGRID Subregion Electricity Emissions Rate 
kg CO2 per kWh]]))</f>
        <v>7013251.481903648</v>
      </c>
      <c r="R1025" s="1">
        <f>((Scenario[[#This Row],[Electricity GHG 
kg CO2e]])*(1-R$3))+(Scenario[[#This Row],[Non-Electric GHG 
kg CO2e]]*(1-Q$3))+(((Scenario[[#This Row],[Non-Electric Vehicle Miles]]*Q$3)*Scenario[[#This Row],[Typical kWh per Vehicle Mile]]*(Scenario[[#This Row],[eGRID Subregion Electricity Emissions Rate 
kg CO2 per kWh]]))*(1-R$3))</f>
        <v>6690681.7755567171</v>
      </c>
      <c r="S10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8009188.0285781575</v>
      </c>
      <c r="T1025" s="1">
        <f>Scenario[[#This Row],[Transportation Efficiency Emissions Savings 
kg CO2e]]*(1+S$3)</f>
        <v>15435973.368797146</v>
      </c>
      <c r="U1025" s="1">
        <f>Scenario[[#This Row],[Land Use Efficiency Emissions Savings 
kg CO2e]]*(1+S$3)</f>
        <v>77195656.513587505</v>
      </c>
    </row>
    <row r="1026" spans="1:21" x14ac:dyDescent="0.25">
      <c r="A1026" t="s">
        <v>2064</v>
      </c>
      <c r="B1026" t="s">
        <v>298</v>
      </c>
      <c r="C1026" t="s">
        <v>42</v>
      </c>
      <c r="D1026" t="s">
        <v>1730</v>
      </c>
      <c r="E1026" s="1">
        <v>448.54287499999998</v>
      </c>
      <c r="F1026" s="1">
        <v>0</v>
      </c>
      <c r="G1026" s="1">
        <v>0</v>
      </c>
      <c r="H1026" s="1">
        <f>Scenario[[#This Row],[Average Seating Capacity]]*Scenario[[#This Row],[Total Transit Vehicle Miles]]*0.21</f>
        <v>185365.74</v>
      </c>
      <c r="I1026" s="1">
        <v>23</v>
      </c>
      <c r="J1026" s="2" t="s">
        <v>552</v>
      </c>
      <c r="K1026" s="1">
        <v>38378</v>
      </c>
      <c r="L1026" s="1">
        <v>38378</v>
      </c>
      <c r="M1026" s="1">
        <v>448.54287499999998</v>
      </c>
      <c r="N1026" s="1">
        <v>0</v>
      </c>
      <c r="O1026" s="7">
        <v>0.54109169895011011</v>
      </c>
      <c r="P1026" s="4">
        <v>1.0539153772593934</v>
      </c>
      <c r="Q1026" s="1">
        <f>Scenario[[#This Row],[Electricity GHG 
kg CO2e]]+(Scenario[[#This Row],[Non-Electric GHG 
kg CO2e]]*(1-Q$3))+((Scenario[[#This Row],[Non-Electric Vehicle Miles]]*Q$3)*Scenario[[#This Row],[Typical kWh per Vehicle Mile]]*(Scenario[[#This Row],[eGRID Subregion Electricity Emissions Rate 
kg CO2 per kWh]]))</f>
        <v>5807.8133750057723</v>
      </c>
      <c r="R1026" s="1">
        <f>((Scenario[[#This Row],[Electricity GHG 
kg CO2e]])*(1-R$3))+(Scenario[[#This Row],[Non-Electric GHG 
kg CO2e]]*(1-Q$3))+(((Scenario[[#This Row],[Non-Electric Vehicle Miles]]*Q$3)*Scenario[[#This Row],[Typical kWh per Vehicle Mile]]*(Scenario[[#This Row],[eGRID Subregion Electricity Emissions Rate 
kg CO2 per kWh]]))*(1-R$3))</f>
        <v>4439.9618203168293</v>
      </c>
      <c r="S10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4906.1578114500962</v>
      </c>
      <c r="T1026" s="1">
        <f>Scenario[[#This Row],[Transportation Efficiency Emissions Savings 
kg CO2e]]*(1+S$3)</f>
        <v>0</v>
      </c>
      <c r="U1026" s="1">
        <f>Scenario[[#This Row],[Land Use Efficiency Emissions Savings 
kg CO2e]]*(1+S$3)</f>
        <v>0</v>
      </c>
    </row>
    <row r="1027" spans="1:21" x14ac:dyDescent="0.25">
      <c r="A1027" t="s">
        <v>1139</v>
      </c>
      <c r="B1027" t="s">
        <v>1140</v>
      </c>
      <c r="C1027" t="s">
        <v>42</v>
      </c>
      <c r="D1027" t="s">
        <v>38</v>
      </c>
      <c r="E1027" s="1">
        <v>286785.18965499999</v>
      </c>
      <c r="F1027" s="1">
        <v>21352.299019259553</v>
      </c>
      <c r="G1027" s="1">
        <v>106219.19393235812</v>
      </c>
      <c r="H1027" s="1">
        <v>127593.59</v>
      </c>
      <c r="I1027" s="1">
        <v>40</v>
      </c>
      <c r="J1027" s="2">
        <v>2.6227058393080312E-2</v>
      </c>
      <c r="K1027" s="1">
        <v>99456</v>
      </c>
      <c r="L1027" s="1">
        <v>99456</v>
      </c>
      <c r="M1027" s="1">
        <v>286785.18965499999</v>
      </c>
      <c r="N1027" s="1">
        <v>0</v>
      </c>
      <c r="O1027" s="7">
        <v>0.11527868646602001</v>
      </c>
      <c r="P1027" s="4">
        <v>2.3391780324537761</v>
      </c>
      <c r="Q1027" s="1">
        <f>Scenario[[#This Row],[Electricity GHG 
kg CO2e]]+(Scenario[[#This Row],[Non-Electric GHG 
kg CO2e]]*(1-Q$3))+((Scenario[[#This Row],[Non-Electric Vehicle Miles]]*Q$3)*Scenario[[#This Row],[Typical kWh per Vehicle Mile]]*(Scenario[[#This Row],[eGRID Subregion Electricity Emissions Rate 
kg CO2 per kWh]]))</f>
        <v>221793.65311358118</v>
      </c>
      <c r="R1027" s="1">
        <f>((Scenario[[#This Row],[Electricity GHG 
kg CO2e]])*(1-R$3))+(Scenario[[#This Row],[Non-Electric GHG 
kg CO2e]]*(1-Q$3))+(((Scenario[[#This Row],[Non-Electric Vehicle Miles]]*Q$3)*Scenario[[#This Row],[Typical kWh per Vehicle Mile]]*(Scenario[[#This Row],[eGRID Subregion Electricity Emissions Rate 
kg CO2 per kWh]]))*(1-R$3))</f>
        <v>220117.46289549838</v>
      </c>
      <c r="S10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223647.36271458023</v>
      </c>
      <c r="T1027" s="1">
        <f>Scenario[[#This Row],[Transportation Efficiency Emissions Savings 
kg CO2e]]*(1+S$3)</f>
        <v>26690.37377407444</v>
      </c>
      <c r="U1027" s="1">
        <f>Scenario[[#This Row],[Land Use Efficiency Emissions Savings 
kg CO2e]]*(1+S$3)</f>
        <v>132773.99241544766</v>
      </c>
    </row>
    <row r="1028" spans="1:21" x14ac:dyDescent="0.25">
      <c r="A1028" t="s">
        <v>909</v>
      </c>
      <c r="B1028" t="s">
        <v>910</v>
      </c>
      <c r="C1028" t="s">
        <v>42</v>
      </c>
      <c r="D1028" t="s">
        <v>38</v>
      </c>
      <c r="E1028" s="1">
        <v>1213060.8328926002</v>
      </c>
      <c r="F1028" s="1">
        <v>20864.215496861896</v>
      </c>
      <c r="G1028" s="1">
        <v>103830.54647013354</v>
      </c>
      <c r="H1028" s="1">
        <v>124676.98</v>
      </c>
      <c r="I1028" s="1">
        <v>56</v>
      </c>
      <c r="J1028" s="2">
        <v>6.0575029734372936E-3</v>
      </c>
      <c r="K1028" s="1">
        <v>420674</v>
      </c>
      <c r="L1028" s="1">
        <v>420674</v>
      </c>
      <c r="M1028" s="1">
        <v>1213060.8328926002</v>
      </c>
      <c r="N1028" s="1">
        <v>0</v>
      </c>
      <c r="O1028" s="7">
        <v>0.11527868646602001</v>
      </c>
      <c r="P1028" s="4">
        <v>2.3391780324537761</v>
      </c>
      <c r="Q1028" s="1">
        <f>Scenario[[#This Row],[Electricity GHG 
kg CO2e]]+(Scenario[[#This Row],[Non-Electric GHG 
kg CO2e]]*(1-Q$3))+((Scenario[[#This Row],[Non-Electric Vehicle Miles]]*Q$3)*Scenario[[#This Row],[Typical kWh per Vehicle Mile]]*(Scenario[[#This Row],[eGRID Subregion Electricity Emissions Rate 
kg CO2 per kWh]]))</f>
        <v>938155.08589056344</v>
      </c>
      <c r="R1028" s="1">
        <f>((Scenario[[#This Row],[Electricity GHG 
kg CO2e]])*(1-R$3))+(Scenario[[#This Row],[Non-Electric GHG 
kg CO2e]]*(1-Q$3))+(((Scenario[[#This Row],[Non-Electric Vehicle Miles]]*Q$3)*Scenario[[#This Row],[Typical kWh per Vehicle Mile]]*(Scenario[[#This Row],[eGRID Subregion Electricity Emissions Rate 
kg CO2 per kWh]]))*(1-R$3))</f>
        <v>931065.2205852851</v>
      </c>
      <c r="S10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933529.00489089615</v>
      </c>
      <c r="T1028" s="1">
        <f>Scenario[[#This Row],[Transportation Efficiency Emissions Savings 
kg CO2e]]*(1+S$3)</f>
        <v>26080.269371077371</v>
      </c>
      <c r="U1028" s="1">
        <f>Scenario[[#This Row],[Land Use Efficiency Emissions Savings 
kg CO2e]]*(1+S$3)</f>
        <v>129788.18308766693</v>
      </c>
    </row>
    <row r="1029" spans="1:21" x14ac:dyDescent="0.25">
      <c r="A1029" t="s">
        <v>1006</v>
      </c>
      <c r="B1029" t="s">
        <v>41</v>
      </c>
      <c r="C1029" t="s">
        <v>42</v>
      </c>
      <c r="D1029" t="s">
        <v>38</v>
      </c>
      <c r="E1029" s="1">
        <v>665656.26747770002</v>
      </c>
      <c r="F1029" s="1">
        <v>80171.03326314225</v>
      </c>
      <c r="G1029" s="1">
        <v>457750.52899438777</v>
      </c>
      <c r="H1029" s="1">
        <v>479073</v>
      </c>
      <c r="I1029" s="1">
        <v>30</v>
      </c>
      <c r="J1029" s="2">
        <v>8.7282396602517506E-2</v>
      </c>
      <c r="K1029" s="1">
        <v>258717</v>
      </c>
      <c r="L1029" s="1">
        <v>258717</v>
      </c>
      <c r="M1029" s="1">
        <v>665656.26747770002</v>
      </c>
      <c r="N1029" s="1">
        <v>0</v>
      </c>
      <c r="O1029" s="7">
        <v>0.27116885859524997</v>
      </c>
      <c r="P1029" s="4">
        <v>2.3391780324537761</v>
      </c>
      <c r="Q1029" s="1">
        <f>Scenario[[#This Row],[Electricity GHG 
kg CO2e]]+(Scenario[[#This Row],[Non-Electric GHG 
kg CO2e]]*(1-Q$3))+((Scenario[[#This Row],[Non-Electric Vehicle Miles]]*Q$3)*Scenario[[#This Row],[Typical kWh per Vehicle Mile]]*(Scenario[[#This Row],[eGRID Subregion Electricity Emissions Rate 
kg CO2 per kWh]]))</f>
        <v>540269.04037047375</v>
      </c>
      <c r="R1029" s="1">
        <f>((Scenario[[#This Row],[Electricity GHG 
kg CO2e]])*(1-R$3))+(Scenario[[#This Row],[Non-Electric GHG 
kg CO2e]]*(1-Q$3))+(((Scenario[[#This Row],[Non-Electric Vehicle Miles]]*Q$3)*Scenario[[#This Row],[Typical kWh per Vehicle Mile]]*(Scenario[[#This Row],[eGRID Subregion Electricity Emissions Rate 
kg CO2 per kWh]]))*(1-R$3))</f>
        <v>530012.33042992407</v>
      </c>
      <c r="S10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546369.62412509776</v>
      </c>
      <c r="T1029" s="1">
        <f>Scenario[[#This Row],[Transportation Efficiency Emissions Savings 
kg CO2e]]*(1+S$3)</f>
        <v>100213.7915789278</v>
      </c>
      <c r="U1029" s="1">
        <f>Scenario[[#This Row],[Land Use Efficiency Emissions Savings 
kg CO2e]]*(1+S$3)</f>
        <v>572188.1612429847</v>
      </c>
    </row>
    <row r="1030" spans="1:21" x14ac:dyDescent="0.25">
      <c r="A1030" t="s">
        <v>1006</v>
      </c>
      <c r="B1030" t="s">
        <v>41</v>
      </c>
      <c r="C1030" t="s">
        <v>42</v>
      </c>
      <c r="D1030" t="s">
        <v>1727</v>
      </c>
      <c r="E1030" s="1">
        <v>2271996.8263114002</v>
      </c>
      <c r="F1030" s="1">
        <v>113136.22124167551</v>
      </c>
      <c r="G1030" s="1">
        <v>645971.03235305438</v>
      </c>
      <c r="H1030" s="1">
        <v>676061</v>
      </c>
      <c r="I1030" s="1">
        <v>142.5</v>
      </c>
      <c r="J1030" s="2">
        <v>0.10976557584790722</v>
      </c>
      <c r="K1030" s="1">
        <v>43222</v>
      </c>
      <c r="L1030" s="1">
        <v>43222</v>
      </c>
      <c r="M1030" s="1">
        <v>2271996.8263114002</v>
      </c>
      <c r="N1030" s="1">
        <v>0</v>
      </c>
      <c r="O1030" s="7">
        <v>0.27116885859524997</v>
      </c>
      <c r="P1030" s="4">
        <v>95.90629933060481</v>
      </c>
      <c r="Q1030" s="1">
        <f>Scenario[[#This Row],[Electricity GHG 
kg CO2e]]+(Scenario[[#This Row],[Non-Electric GHG 
kg CO2e]]*(1-Q$3))+((Scenario[[#This Row],[Non-Electric Vehicle Miles]]*Q$3)*Scenario[[#This Row],[Typical kWh per Vehicle Mile]]*(Scenario[[#This Row],[eGRID Subregion Electricity Emissions Rate 
kg CO2 per kWh]]))</f>
        <v>1985014.1157360233</v>
      </c>
      <c r="R1030" s="1">
        <f>((Scenario[[#This Row],[Electricity GHG 
kg CO2e]])*(1-R$3))+(Scenario[[#This Row],[Non-Electric GHG 
kg CO2e]]*(1-Q$3))+(((Scenario[[#This Row],[Non-Electric Vehicle Miles]]*Q$3)*Scenario[[#This Row],[Typical kWh per Vehicle Mile]]*(Scenario[[#This Row],[eGRID Subregion Electricity Emissions Rate 
kg CO2 per kWh]]))*(1-R$3))</f>
        <v>1914759.9917354051</v>
      </c>
      <c r="S10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2019847.3582870904</v>
      </c>
      <c r="T1030" s="1">
        <f>Scenario[[#This Row],[Transportation Efficiency Emissions Savings 
kg CO2e]]*(1+S$3)</f>
        <v>141420.27655209438</v>
      </c>
      <c r="U1030" s="1">
        <f>Scenario[[#This Row],[Land Use Efficiency Emissions Savings 
kg CO2e]]*(1+S$3)</f>
        <v>807463.79044131795</v>
      </c>
    </row>
    <row r="1031" spans="1:21" x14ac:dyDescent="0.25">
      <c r="A1031" t="s">
        <v>1006</v>
      </c>
      <c r="B1031" t="s">
        <v>41</v>
      </c>
      <c r="C1031" t="s">
        <v>42</v>
      </c>
      <c r="D1031" t="s">
        <v>1726</v>
      </c>
      <c r="E1031" s="1">
        <v>227460761.36972409</v>
      </c>
      <c r="F1031" s="1">
        <v>360550875.35429597</v>
      </c>
      <c r="G1031" s="1">
        <v>2058628250.1948862</v>
      </c>
      <c r="H1031" s="1">
        <v>2154521184</v>
      </c>
      <c r="I1031" s="1">
        <v>106.55450643776824</v>
      </c>
      <c r="J1031" s="2">
        <v>0.29823566550682784</v>
      </c>
      <c r="K1031" s="1">
        <v>78491878</v>
      </c>
      <c r="L1031" s="1">
        <v>7539767.0905586332</v>
      </c>
      <c r="M1031" s="1">
        <v>87986186.12075159</v>
      </c>
      <c r="N1031" s="1">
        <v>139474575.24897251</v>
      </c>
      <c r="O1031" s="7">
        <v>0.27116885859524997</v>
      </c>
      <c r="P1031" s="4">
        <v>2.3391780324537761</v>
      </c>
      <c r="Q1031" s="1">
        <f>Scenario[[#This Row],[Electricity GHG 
kg CO2e]]+(Scenario[[#This Row],[Non-Electric GHG 
kg CO2e]]*(1-Q$3))+((Scenario[[#This Row],[Non-Electric Vehicle Miles]]*Q$3)*Scenario[[#This Row],[Typical kWh per Vehicle Mile]]*(Scenario[[#This Row],[eGRID Subregion Electricity Emissions Rate 
kg CO2 per kWh]]))</f>
        <v>206659856.4721643</v>
      </c>
      <c r="R1031" s="1">
        <f>((Scenario[[#This Row],[Electricity GHG 
kg CO2e]])*(1-R$3))+(Scenario[[#This Row],[Non-Electric GHG 
kg CO2e]]*(1-Q$3))+(((Scenario[[#This Row],[Non-Electric Vehicle Miles]]*Q$3)*Scenario[[#This Row],[Typical kWh per Vehicle Mile]]*(Scenario[[#This Row],[eGRID Subregion Electricity Emissions Rate 
kg CO2 per kWh]]))*(1-R$3))</f>
        <v>171492302.25176415</v>
      </c>
      <c r="S10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193580936.38088292</v>
      </c>
      <c r="T1031" s="1">
        <f>Scenario[[#This Row],[Transportation Efficiency Emissions Savings 
kg CO2e]]*(1+S$3)</f>
        <v>450688594.19286996</v>
      </c>
      <c r="U1031" s="1">
        <f>Scenario[[#This Row],[Land Use Efficiency Emissions Savings 
kg CO2e]]*(1+S$3)</f>
        <v>2573285312.7436075</v>
      </c>
    </row>
    <row r="1032" spans="1:21" x14ac:dyDescent="0.25">
      <c r="A1032" t="s">
        <v>771</v>
      </c>
      <c r="B1032" t="s">
        <v>772</v>
      </c>
      <c r="C1032" t="s">
        <v>42</v>
      </c>
      <c r="D1032" t="s">
        <v>38</v>
      </c>
      <c r="E1032" s="1">
        <v>1733539.2654397003</v>
      </c>
      <c r="F1032" s="1">
        <v>2991391.1650671922</v>
      </c>
      <c r="G1032" s="1">
        <v>14899553.824762449</v>
      </c>
      <c r="H1032" s="1">
        <v>17875468</v>
      </c>
      <c r="I1032" s="1">
        <v>56.523809523809526</v>
      </c>
      <c r="J1032" s="2">
        <v>0.4713964748445994</v>
      </c>
      <c r="K1032" s="1">
        <v>700911</v>
      </c>
      <c r="L1032" s="1">
        <v>700911</v>
      </c>
      <c r="M1032" s="1">
        <v>1733539.2654397003</v>
      </c>
      <c r="N1032" s="1">
        <v>0</v>
      </c>
      <c r="O1032" s="7">
        <v>0.27116885859524997</v>
      </c>
      <c r="P1032" s="4">
        <v>2.3391780324537761</v>
      </c>
      <c r="Q1032" s="1">
        <f>Scenario[[#This Row],[Electricity GHG 
kg CO2e]]+(Scenario[[#This Row],[Non-Electric GHG 
kg CO2e]]*(1-Q$3))+((Scenario[[#This Row],[Non-Electric Vehicle Miles]]*Q$3)*Scenario[[#This Row],[Typical kWh per Vehicle Mile]]*(Scenario[[#This Row],[eGRID Subregion Electricity Emissions Rate 
kg CO2 per kWh]]))</f>
        <v>1411303.5551863026</v>
      </c>
      <c r="R1032" s="1">
        <f>((Scenario[[#This Row],[Electricity GHG 
kg CO2e]])*(1-R$3))+(Scenario[[#This Row],[Non-Electric GHG 
kg CO2e]]*(1-Q$3))+(((Scenario[[#This Row],[Non-Electric Vehicle Miles]]*Q$3)*Scenario[[#This Row],[Typical kWh per Vehicle Mile]]*(Scenario[[#This Row],[eGRID Subregion Electricity Emissions Rate 
kg CO2 per kWh]]))*(1-R$3))</f>
        <v>1383516.2786596708</v>
      </c>
      <c r="S10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1695633.2605669112</v>
      </c>
      <c r="T1032" s="1">
        <f>Scenario[[#This Row],[Transportation Efficiency Emissions Savings 
kg CO2e]]*(1+S$3)</f>
        <v>3739238.9563339902</v>
      </c>
      <c r="U1032" s="1">
        <f>Scenario[[#This Row],[Land Use Efficiency Emissions Savings 
kg CO2e]]*(1+S$3)</f>
        <v>18624442.280953061</v>
      </c>
    </row>
    <row r="1033" spans="1:21" x14ac:dyDescent="0.25">
      <c r="A1033" t="s">
        <v>595</v>
      </c>
      <c r="B1033" t="s">
        <v>596</v>
      </c>
      <c r="C1033" t="s">
        <v>42</v>
      </c>
      <c r="D1033" t="s">
        <v>38</v>
      </c>
      <c r="E1033" s="1">
        <v>4357565.380401901</v>
      </c>
      <c r="F1033" s="1">
        <v>4329221.7391311275</v>
      </c>
      <c r="G1033" s="1">
        <v>21575154.967581317</v>
      </c>
      <c r="H1033" s="1">
        <v>25869858</v>
      </c>
      <c r="I1033" s="1">
        <v>54.571428571428569</v>
      </c>
      <c r="J1033" s="2">
        <v>0.4309794549640491</v>
      </c>
      <c r="K1033" s="1">
        <v>1180453</v>
      </c>
      <c r="L1033" s="1">
        <v>1180453</v>
      </c>
      <c r="M1033" s="1">
        <v>4357565.380401901</v>
      </c>
      <c r="N1033" s="1">
        <v>0</v>
      </c>
      <c r="O1033" s="7">
        <v>0.11527868646602001</v>
      </c>
      <c r="P1033" s="4">
        <v>2.3391780324537761</v>
      </c>
      <c r="Q1033" s="1">
        <f>Scenario[[#This Row],[Electricity GHG 
kg CO2e]]+(Scenario[[#This Row],[Non-Electric GHG 
kg CO2e]]*(1-Q$3))+((Scenario[[#This Row],[Non-Electric Vehicle Miles]]*Q$3)*Scenario[[#This Row],[Typical kWh per Vehicle Mile]]*(Scenario[[#This Row],[eGRID Subregion Electricity Emissions Rate 
kg CO2 per kWh]]))</f>
        <v>3347753.4984411653</v>
      </c>
      <c r="R1033" s="1">
        <f>((Scenario[[#This Row],[Electricity GHG 
kg CO2e]])*(1-R$3))+(Scenario[[#This Row],[Non-Electric GHG 
kg CO2e]]*(1-Q$3))+(((Scenario[[#This Row],[Non-Electric Vehicle Miles]]*Q$3)*Scenario[[#This Row],[Typical kWh per Vehicle Mile]]*(Scenario[[#This Row],[eGRID Subregion Electricity Emissions Rate 
kg CO2 per kWh]]))*(1-R$3))</f>
        <v>3327858.6326562301</v>
      </c>
      <c r="S10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3996071.5938063827</v>
      </c>
      <c r="T1033" s="1">
        <f>Scenario[[#This Row],[Transportation Efficiency Emissions Savings 
kg CO2e]]*(1+S$3)</f>
        <v>5411527.1739139091</v>
      </c>
      <c r="U1033" s="1">
        <f>Scenario[[#This Row],[Land Use Efficiency Emissions Savings 
kg CO2e]]*(1+S$3)</f>
        <v>26968943.709476646</v>
      </c>
    </row>
    <row r="1034" spans="1:21" x14ac:dyDescent="0.25">
      <c r="A1034" t="s">
        <v>74</v>
      </c>
      <c r="B1034" t="s">
        <v>41</v>
      </c>
      <c r="C1034" t="s">
        <v>42</v>
      </c>
      <c r="D1034" t="s">
        <v>38</v>
      </c>
      <c r="E1034" s="1">
        <v>150336661.07981846</v>
      </c>
      <c r="F1034" s="1">
        <v>63816863.23742947</v>
      </c>
      <c r="G1034" s="1">
        <v>326283482.42788488</v>
      </c>
      <c r="H1034" s="1">
        <v>381346415</v>
      </c>
      <c r="I1034" s="1">
        <v>46.103926096997689</v>
      </c>
      <c r="J1034" s="2">
        <v>0.31321315700097851</v>
      </c>
      <c r="K1034" s="1">
        <v>36680732</v>
      </c>
      <c r="L1034" s="1">
        <v>36680732</v>
      </c>
      <c r="M1034" s="1">
        <v>150336661.07981846</v>
      </c>
      <c r="N1034" s="1">
        <v>0</v>
      </c>
      <c r="O1034" s="7">
        <v>0.27116885859524997</v>
      </c>
      <c r="P1034" s="4">
        <v>2.3391780324537761</v>
      </c>
      <c r="Q1034" s="1">
        <f>Scenario[[#This Row],[Electricity GHG 
kg CO2e]]+(Scenario[[#This Row],[Non-Electric GHG 
kg CO2e]]*(1-Q$3))+((Scenario[[#This Row],[Non-Electric Vehicle Miles]]*Q$3)*Scenario[[#This Row],[Typical kWh per Vehicle Mile]]*(Scenario[[#This Row],[eGRID Subregion Electricity Emissions Rate 
kg CO2 per kWh]]))</f>
        <v>118569255.10331635</v>
      </c>
      <c r="R1034" s="1">
        <f>((Scenario[[#This Row],[Electricity GHG 
kg CO2e]])*(1-R$3))+(Scenario[[#This Row],[Non-Electric GHG 
kg CO2e]]*(1-Q$3))+(((Scenario[[#This Row],[Non-Electric Vehicle Miles]]*Q$3)*Scenario[[#This Row],[Typical kWh per Vehicle Mile]]*(Scenario[[#This Row],[eGRID Subregion Electricity Emissions Rate 
kg CO2 per kWh]]))*(1-R$3))</f>
        <v>117115065.27995323</v>
      </c>
      <c r="S10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130319704.28858471</v>
      </c>
      <c r="T1034" s="1">
        <f>Scenario[[#This Row],[Transportation Efficiency Emissions Savings 
kg CO2e]]*(1+S$3)</f>
        <v>79771079.046786845</v>
      </c>
      <c r="U1034" s="1">
        <f>Scenario[[#This Row],[Land Use Efficiency Emissions Savings 
kg CO2e]]*(1+S$3)</f>
        <v>407854353.03485608</v>
      </c>
    </row>
    <row r="1035" spans="1:21" x14ac:dyDescent="0.25">
      <c r="A1035" t="s">
        <v>1349</v>
      </c>
      <c r="B1035" t="s">
        <v>1350</v>
      </c>
      <c r="C1035" t="s">
        <v>42</v>
      </c>
      <c r="D1035" t="s">
        <v>1726</v>
      </c>
      <c r="E1035" s="1">
        <v>238811140.41169626</v>
      </c>
      <c r="F1035" s="1">
        <v>569974696.26560533</v>
      </c>
      <c r="G1035" s="1">
        <v>3622900561.0106688</v>
      </c>
      <c r="H1035" s="1">
        <v>3405961936</v>
      </c>
      <c r="I1035" s="1">
        <v>107.55900086132644</v>
      </c>
      <c r="J1035" s="2">
        <v>0.47611709497413479</v>
      </c>
      <c r="K1035" s="1">
        <v>78472473</v>
      </c>
      <c r="L1035" s="1">
        <v>10107640.800033361</v>
      </c>
      <c r="M1035" s="1">
        <v>88239812.077347606</v>
      </c>
      <c r="N1035" s="1">
        <v>150571328.33434865</v>
      </c>
      <c r="O1035" s="7">
        <v>0.27116885859524997</v>
      </c>
      <c r="P1035" s="4">
        <v>2.3391780324537761</v>
      </c>
      <c r="Q1035" s="1">
        <f>Scenario[[#This Row],[Electricity GHG 
kg CO2e]]+(Scenario[[#This Row],[Non-Electric GHG 
kg CO2e]]*(1-Q$3))+((Scenario[[#This Row],[Non-Electric Vehicle Miles]]*Q$3)*Scenario[[#This Row],[Typical kWh per Vehicle Mile]]*(Scenario[[#This Row],[eGRID Subregion Electricity Emissions Rate 
kg CO2 per kWh]]))</f>
        <v>218354037.45430669</v>
      </c>
      <c r="R1035" s="1">
        <f>((Scenario[[#This Row],[Electricity GHG 
kg CO2e]])*(1-R$3))+(Scenario[[#This Row],[Non-Electric GHG 
kg CO2e]]*(1-Q$3))+(((Scenario[[#This Row],[Non-Electric Vehicle Miles]]*Q$3)*Scenario[[#This Row],[Typical kWh per Vehicle Mile]]*(Scenario[[#This Row],[eGRID Subregion Electricity Emissions Rate 
kg CO2 per kWh]]))*(1-R$3))</f>
        <v>180310492.85523269</v>
      </c>
      <c r="S10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216690828.06206009</v>
      </c>
      <c r="T1035" s="1">
        <f>Scenario[[#This Row],[Transportation Efficiency Emissions Savings 
kg CO2e]]*(1+S$3)</f>
        <v>712468370.33200669</v>
      </c>
      <c r="U1035" s="1">
        <f>Scenario[[#This Row],[Land Use Efficiency Emissions Savings 
kg CO2e]]*(1+S$3)</f>
        <v>4528625701.2633362</v>
      </c>
    </row>
    <row r="1036" spans="1:21" x14ac:dyDescent="0.25">
      <c r="A1036" t="s">
        <v>40</v>
      </c>
      <c r="B1036" t="s">
        <v>41</v>
      </c>
      <c r="C1036" t="s">
        <v>42</v>
      </c>
      <c r="D1036" t="s">
        <v>1730</v>
      </c>
      <c r="E1036" s="1">
        <v>64854017.74537956</v>
      </c>
      <c r="F1036" s="1">
        <v>7612741.2535916343</v>
      </c>
      <c r="G1036" s="1">
        <v>91663911.816134274</v>
      </c>
      <c r="H1036" s="1">
        <v>45490979</v>
      </c>
      <c r="I1036" s="1">
        <v>4.4907749077490777</v>
      </c>
      <c r="J1036" s="2">
        <v>0.25348985568755455</v>
      </c>
      <c r="K1036" s="1">
        <v>49726031</v>
      </c>
      <c r="L1036" s="1">
        <v>49726031</v>
      </c>
      <c r="M1036" s="1">
        <v>64854017.74537956</v>
      </c>
      <c r="N1036" s="1">
        <v>0</v>
      </c>
      <c r="O1036" s="7">
        <v>0.27116885859524997</v>
      </c>
      <c r="P1036" s="4">
        <v>1.0539153772593934</v>
      </c>
      <c r="Q1036" s="1">
        <f>Scenario[[#This Row],[Electricity GHG 
kg CO2e]]+(Scenario[[#This Row],[Non-Electric GHG 
kg CO2e]]*(1-Q$3))+((Scenario[[#This Row],[Non-Electric Vehicle Miles]]*Q$3)*Scenario[[#This Row],[Typical kWh per Vehicle Mile]]*(Scenario[[#This Row],[eGRID Subregion Electricity Emissions Rate 
kg CO2 per kWh]]))</f>
        <v>52193301.84919364</v>
      </c>
      <c r="R1036" s="1">
        <f>((Scenario[[#This Row],[Electricity GHG 
kg CO2e]])*(1-R$3))+(Scenario[[#This Row],[Non-Electric GHG 
kg CO2e]]*(1-Q$3))+(((Scenario[[#This Row],[Non-Electric Vehicle Miles]]*Q$3)*Scenario[[#This Row],[Typical kWh per Vehicle Mile]]*(Scenario[[#This Row],[eGRID Subregion Electricity Emissions Rate 
kg CO2 per kWh]]))*(1-R$3))</f>
        <v>51305104.714153901</v>
      </c>
      <c r="S10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56530880.620553434</v>
      </c>
      <c r="T1036" s="1">
        <f>Scenario[[#This Row],[Transportation Efficiency Emissions Savings 
kg CO2e]]*(1+S$3)</f>
        <v>9515926.5669895429</v>
      </c>
      <c r="U1036" s="1">
        <f>Scenario[[#This Row],[Land Use Efficiency Emissions Savings 
kg CO2e]]*(1+S$3)</f>
        <v>114579889.77016784</v>
      </c>
    </row>
    <row r="1037" spans="1:21" x14ac:dyDescent="0.25">
      <c r="A1037" t="s">
        <v>40</v>
      </c>
      <c r="B1037" t="s">
        <v>41</v>
      </c>
      <c r="C1037" t="s">
        <v>42</v>
      </c>
      <c r="D1037" t="s">
        <v>38</v>
      </c>
      <c r="E1037" s="1">
        <v>475894810.38902807</v>
      </c>
      <c r="F1037" s="1">
        <v>282328844.31843466</v>
      </c>
      <c r="G1037" s="1">
        <v>3399480611.0803261</v>
      </c>
      <c r="H1037" s="1">
        <v>1687094714</v>
      </c>
      <c r="I1037" s="1">
        <v>42.195165444818706</v>
      </c>
      <c r="J1037" s="2">
        <v>0.40639161001971735</v>
      </c>
      <c r="K1037" s="1">
        <v>112857125</v>
      </c>
      <c r="L1037" s="1">
        <v>112800560</v>
      </c>
      <c r="M1037" s="1">
        <v>475832125.92944306</v>
      </c>
      <c r="N1037" s="1">
        <v>62684.45958498375</v>
      </c>
      <c r="O1037" s="7">
        <v>0.27116885859524997</v>
      </c>
      <c r="P1037" s="4">
        <v>2.3391780324537761</v>
      </c>
      <c r="Q1037" s="1">
        <f>Scenario[[#This Row],[Electricity GHG 
kg CO2e]]+(Scenario[[#This Row],[Non-Electric GHG 
kg CO2e]]*(1-Q$3))+((Scenario[[#This Row],[Non-Electric Vehicle Miles]]*Q$3)*Scenario[[#This Row],[Typical kWh per Vehicle Mile]]*(Scenario[[#This Row],[eGRID Subregion Electricity Emissions Rate 
kg CO2 per kWh]]))</f>
        <v>374824472.79692686</v>
      </c>
      <c r="R1037" s="1">
        <f>((Scenario[[#This Row],[Electricity GHG 
kg CO2e]])*(1-R$3))+(Scenario[[#This Row],[Non-Electric GHG 
kg CO2e]]*(1-Q$3))+(((Scenario[[#This Row],[Non-Electric Vehicle Miles]]*Q$3)*Scenario[[#This Row],[Typical kWh per Vehicle Mile]]*(Scenario[[#This Row],[eGRID Subregion Electricity Emissions Rate 
kg CO2 per kWh]]))*(1-R$3))</f>
        <v>370336878.20946568</v>
      </c>
      <c r="S10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435938526.83823621</v>
      </c>
      <c r="T1037" s="1">
        <f>Scenario[[#This Row],[Transportation Efficiency Emissions Savings 
kg CO2e]]*(1+S$3)</f>
        <v>352911055.39804333</v>
      </c>
      <c r="U1037" s="1">
        <f>Scenario[[#This Row],[Land Use Efficiency Emissions Savings 
kg CO2e]]*(1+S$3)</f>
        <v>4249350763.8504076</v>
      </c>
    </row>
    <row r="1038" spans="1:21" x14ac:dyDescent="0.25">
      <c r="A1038" t="s">
        <v>40</v>
      </c>
      <c r="B1038" t="s">
        <v>41</v>
      </c>
      <c r="C1038" t="s">
        <v>42</v>
      </c>
      <c r="D1038" t="s">
        <v>1728</v>
      </c>
      <c r="E1038" s="1">
        <v>498023531.26375908</v>
      </c>
      <c r="F1038" s="1">
        <v>1671637504.2014608</v>
      </c>
      <c r="G1038" s="1">
        <v>20127944411.794273</v>
      </c>
      <c r="H1038" s="1">
        <v>9989099073</v>
      </c>
      <c r="I1038" s="1">
        <v>47.912024353120245</v>
      </c>
      <c r="J1038" s="2">
        <v>0.59832701222518103</v>
      </c>
      <c r="K1038" s="1">
        <v>362484209</v>
      </c>
      <c r="L1038" s="1">
        <v>0</v>
      </c>
      <c r="M1038" s="1">
        <v>0</v>
      </c>
      <c r="N1038" s="1">
        <v>498023531.26375908</v>
      </c>
      <c r="O1038" s="7">
        <v>0.27116885859524997</v>
      </c>
      <c r="P1038" s="4">
        <v>5.4623394781288033</v>
      </c>
      <c r="Q1038" s="1">
        <f>Scenario[[#This Row],[Electricity GHG 
kg CO2e]]+(Scenario[[#This Row],[Non-Electric GHG 
kg CO2e]]*(1-Q$3))+((Scenario[[#This Row],[Non-Electric Vehicle Miles]]*Q$3)*Scenario[[#This Row],[Typical kWh per Vehicle Mile]]*(Scenario[[#This Row],[eGRID Subregion Electricity Emissions Rate 
kg CO2 per kWh]]))</f>
        <v>498023531.26375908</v>
      </c>
      <c r="R1038" s="1">
        <f>((Scenario[[#This Row],[Electricity GHG 
kg CO2e]])*(1-R$3))+(Scenario[[#This Row],[Non-Electric GHG 
kg CO2e]]*(1-Q$3))+(((Scenario[[#This Row],[Non-Electric Vehicle Miles]]*Q$3)*Scenario[[#This Row],[Typical kWh per Vehicle Mile]]*(Scenario[[#This Row],[eGRID Subregion Electricity Emissions Rate 
kg CO2 per kWh]]))*(1-R$3))</f>
        <v>373517648.44781929</v>
      </c>
      <c r="S10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480934851.20608014</v>
      </c>
      <c r="T1038" s="1">
        <f>Scenario[[#This Row],[Transportation Efficiency Emissions Savings 
kg CO2e]]*(1+S$3)</f>
        <v>2089546880.251826</v>
      </c>
      <c r="U1038" s="1">
        <f>Scenario[[#This Row],[Land Use Efficiency Emissions Savings 
kg CO2e]]*(1+S$3)</f>
        <v>25159930514.742844</v>
      </c>
    </row>
    <row r="1039" spans="1:21" x14ac:dyDescent="0.25">
      <c r="A1039" t="s">
        <v>1278</v>
      </c>
      <c r="B1039" t="s">
        <v>41</v>
      </c>
      <c r="C1039" t="s">
        <v>42</v>
      </c>
      <c r="D1039" t="s">
        <v>1727</v>
      </c>
      <c r="E1039" s="1">
        <v>57000440.6745748</v>
      </c>
      <c r="F1039" s="1">
        <v>21316289.469697047</v>
      </c>
      <c r="G1039" s="1">
        <v>107142933.42921524</v>
      </c>
      <c r="H1039" s="1">
        <v>127378410</v>
      </c>
      <c r="I1039" s="1">
        <v>2275.125</v>
      </c>
      <c r="J1039" s="2">
        <v>0.27002326414439526</v>
      </c>
      <c r="K1039" s="1">
        <v>209405</v>
      </c>
      <c r="L1039" s="1">
        <v>209405</v>
      </c>
      <c r="M1039" s="1">
        <v>57000440.6745748</v>
      </c>
      <c r="N1039" s="1">
        <v>0</v>
      </c>
      <c r="O1039" s="7">
        <v>0.27116885859524997</v>
      </c>
      <c r="P1039" s="4">
        <v>95.90629933060481</v>
      </c>
      <c r="Q1039" s="1">
        <f>Scenario[[#This Row],[Electricity GHG 
kg CO2e]]+(Scenario[[#This Row],[Non-Electric GHG 
kg CO2e]]*(1-Q$3))+((Scenario[[#This Row],[Non-Electric Vehicle Miles]]*Q$3)*Scenario[[#This Row],[Typical kWh per Vehicle Mile]]*(Scenario[[#This Row],[eGRID Subregion Electricity Emissions Rate 
kg CO2 per kWh]]))</f>
        <v>44111819.084557682</v>
      </c>
      <c r="R1039" s="1">
        <f>((Scenario[[#This Row],[Electricity GHG 
kg CO2e]])*(1-R$3))+(Scenario[[#This Row],[Non-Electric GHG 
kg CO2e]]*(1-Q$3))+(((Scenario[[#This Row],[Non-Electric Vehicle Miles]]*Q$3)*Scenario[[#This Row],[Typical kWh per Vehicle Mile]]*(Scenario[[#This Row],[eGRID Subregion Electricity Emissions Rate 
kg CO2 per kWh]]))*(1-R$3))</f>
        <v>43771446.939901032</v>
      </c>
      <c r="S10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49622909.373081021</v>
      </c>
      <c r="T1039" s="1">
        <f>Scenario[[#This Row],[Transportation Efficiency Emissions Savings 
kg CO2e]]*(1+S$3)</f>
        <v>26645361.837121308</v>
      </c>
      <c r="U1039" s="1">
        <f>Scenario[[#This Row],[Land Use Efficiency Emissions Savings 
kg CO2e]]*(1+S$3)</f>
        <v>133928666.78651905</v>
      </c>
    </row>
    <row r="1040" spans="1:21" x14ac:dyDescent="0.25">
      <c r="A1040" t="s">
        <v>2031</v>
      </c>
      <c r="B1040" t="s">
        <v>41</v>
      </c>
      <c r="C1040" t="s">
        <v>42</v>
      </c>
      <c r="D1040" t="s">
        <v>38</v>
      </c>
      <c r="E1040" s="1">
        <v>3091517.6312394002</v>
      </c>
      <c r="F1040" s="1">
        <v>2786356.2907401738</v>
      </c>
      <c r="G1040" s="1">
        <v>14005176.041226488</v>
      </c>
      <c r="H1040" s="1">
        <v>16650254</v>
      </c>
      <c r="I1040" s="1">
        <v>35</v>
      </c>
      <c r="J1040" s="2" t="s">
        <v>552</v>
      </c>
      <c r="K1040" s="96">
        <v>601761</v>
      </c>
      <c r="L1040" s="96">
        <v>601761</v>
      </c>
      <c r="M1040" s="1">
        <v>3091517.6312394002</v>
      </c>
      <c r="N1040" s="1">
        <v>0</v>
      </c>
      <c r="O1040" s="7">
        <v>0.27116885859524997</v>
      </c>
      <c r="P1040" s="4">
        <v>2.3391780324537761</v>
      </c>
      <c r="Q1040" s="1">
        <f>Scenario[[#This Row],[Electricity GHG 
kg CO2e]]+(Scenario[[#This Row],[Non-Electric GHG 
kg CO2e]]*(1-Q$3))+((Scenario[[#This Row],[Non-Electric Vehicle Miles]]*Q$3)*Scenario[[#This Row],[Typical kWh per Vehicle Mile]]*(Scenario[[#This Row],[eGRID Subregion Electricity Emissions Rate 
kg CO2 per kWh]]))</f>
        <v>2414064.3149586748</v>
      </c>
      <c r="R1040" s="1">
        <f>((Scenario[[#This Row],[Electricity GHG 
kg CO2e]])*(1-R$3))+(Scenario[[#This Row],[Non-Electric GHG 
kg CO2e]]*(1-Q$3))+(((Scenario[[#This Row],[Non-Electric Vehicle Miles]]*Q$3)*Scenario[[#This Row],[Typical kWh per Vehicle Mile]]*(Scenario[[#This Row],[eGRID Subregion Electricity Emissions Rate 
kg CO2 per kWh]]))*(1-R$3))</f>
        <v>2390207.7920763935</v>
      </c>
      <c r="S10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3334995.9543166738</v>
      </c>
      <c r="T1040" s="1">
        <f>Scenario[[#This Row],[Transportation Efficiency Emissions Savings 
kg CO2e]]*(1+S$3)</f>
        <v>3482945.3634252171</v>
      </c>
      <c r="U1040" s="1">
        <f>Scenario[[#This Row],[Land Use Efficiency Emissions Savings 
kg CO2e]]*(1+S$3)</f>
        <v>17506470.05153311</v>
      </c>
    </row>
    <row r="1041" spans="1:21" x14ac:dyDescent="0.25">
      <c r="A1041" t="s">
        <v>1381</v>
      </c>
      <c r="B1041" t="s">
        <v>41</v>
      </c>
      <c r="C1041" t="s">
        <v>42</v>
      </c>
      <c r="D1041" t="s">
        <v>1727</v>
      </c>
      <c r="E1041" s="1">
        <v>24647749.701922398</v>
      </c>
      <c r="F1041" s="1">
        <v>3728181.2232433576</v>
      </c>
      <c r="G1041" s="1">
        <v>18575784.671735093</v>
      </c>
      <c r="H1041" s="1">
        <v>22278258</v>
      </c>
      <c r="I1041" s="1">
        <v>145.61904761904762</v>
      </c>
      <c r="J1041" s="2">
        <v>0.2710104378539136</v>
      </c>
      <c r="K1041" s="1">
        <v>598802</v>
      </c>
      <c r="L1041" s="1">
        <v>598802</v>
      </c>
      <c r="M1041" s="1">
        <v>24647749.701922398</v>
      </c>
      <c r="N1041" s="1">
        <v>0</v>
      </c>
      <c r="O1041" s="7">
        <v>0.27116885859524997</v>
      </c>
      <c r="P1041" s="4">
        <v>95.90629933060481</v>
      </c>
      <c r="Q1041" s="1">
        <f>Scenario[[#This Row],[Electricity GHG 
kg CO2e]]+(Scenario[[#This Row],[Non-Electric GHG 
kg CO2e]]*(1-Q$3))+((Scenario[[#This Row],[Non-Electric Vehicle Miles]]*Q$3)*Scenario[[#This Row],[Typical kWh per Vehicle Mile]]*(Scenario[[#This Row],[eGRID Subregion Electricity Emissions Rate 
kg CO2 per kWh]]))</f>
        <v>22379043.49756236</v>
      </c>
      <c r="R1041" s="1">
        <f>((Scenario[[#This Row],[Electricity GHG 
kg CO2e]])*(1-R$3))+(Scenario[[#This Row],[Non-Electric GHG 
kg CO2e]]*(1-Q$3))+(((Scenario[[#This Row],[Non-Electric Vehicle Miles]]*Q$3)*Scenario[[#This Row],[Typical kWh per Vehicle Mile]]*(Scenario[[#This Row],[eGRID Subregion Electricity Emissions Rate 
kg CO2 per kWh]]))*(1-R$3))</f>
        <v>21405735.692282218</v>
      </c>
      <c r="S10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24140248.510845307</v>
      </c>
      <c r="T1041" s="1">
        <f>Scenario[[#This Row],[Transportation Efficiency Emissions Savings 
kg CO2e]]*(1+S$3)</f>
        <v>4660226.5290541966</v>
      </c>
      <c r="U1041" s="1">
        <f>Scenario[[#This Row],[Land Use Efficiency Emissions Savings 
kg CO2e]]*(1+S$3)</f>
        <v>23219730.839668866</v>
      </c>
    </row>
    <row r="1042" spans="1:21" x14ac:dyDescent="0.25">
      <c r="A1042" t="s">
        <v>1056</v>
      </c>
      <c r="B1042" t="s">
        <v>1057</v>
      </c>
      <c r="C1042" t="s">
        <v>42</v>
      </c>
      <c r="D1042" t="s">
        <v>38</v>
      </c>
      <c r="E1042" s="1">
        <v>518848.08439179999</v>
      </c>
      <c r="F1042" s="1">
        <v>98196.987376088</v>
      </c>
      <c r="G1042" s="1">
        <v>489380.35423155146</v>
      </c>
      <c r="H1042" s="1">
        <v>586789.56000000006</v>
      </c>
      <c r="I1042" s="1">
        <v>32</v>
      </c>
      <c r="J1042" s="2">
        <v>6.3228363188110967E-2</v>
      </c>
      <c r="K1042" s="1">
        <v>179928</v>
      </c>
      <c r="L1042" s="1">
        <v>179928</v>
      </c>
      <c r="M1042" s="1">
        <v>518848.08439179999</v>
      </c>
      <c r="N1042" s="1">
        <v>0</v>
      </c>
      <c r="O1042" s="7">
        <v>0.11527868646602001</v>
      </c>
      <c r="P1042" s="4">
        <v>2.3391780324537761</v>
      </c>
      <c r="Q1042" s="1">
        <f>Scenario[[#This Row],[Electricity GHG 
kg CO2e]]+(Scenario[[#This Row],[Non-Electric GHG 
kg CO2e]]*(1-Q$3))+((Scenario[[#This Row],[Non-Electric Vehicle Miles]]*Q$3)*Scenario[[#This Row],[Typical kWh per Vehicle Mile]]*(Scenario[[#This Row],[eGRID Subregion Electricity Emissions Rate 
kg CO2 per kWh]]))</f>
        <v>401265.79115578695</v>
      </c>
      <c r="R1042" s="1">
        <f>((Scenario[[#This Row],[Electricity GHG 
kg CO2e]])*(1-R$3))+(Scenario[[#This Row],[Non-Electric GHG 
kg CO2e]]*(1-Q$3))+(((Scenario[[#This Row],[Non-Electric Vehicle Miles]]*Q$3)*Scenario[[#This Row],[Typical kWh per Vehicle Mile]]*(Scenario[[#This Row],[eGRID Subregion Electricity Emissions Rate 
kg CO2 per kWh]]))*(1-R$3))</f>
        <v>398233.35919030273</v>
      </c>
      <c r="S10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418526.12713225378</v>
      </c>
      <c r="T1042" s="1">
        <f>Scenario[[#This Row],[Transportation Efficiency Emissions Savings 
kg CO2e]]*(1+S$3)</f>
        <v>122746.23422011</v>
      </c>
      <c r="U1042" s="1">
        <f>Scenario[[#This Row],[Land Use Efficiency Emissions Savings 
kg CO2e]]*(1+S$3)</f>
        <v>611725.44278943934</v>
      </c>
    </row>
    <row r="1043" spans="1:21" x14ac:dyDescent="0.25">
      <c r="A1043" t="s">
        <v>2070</v>
      </c>
      <c r="B1043" t="s">
        <v>1057</v>
      </c>
      <c r="C1043" t="s">
        <v>42</v>
      </c>
      <c r="D1043" t="s">
        <v>1730</v>
      </c>
      <c r="E1043" s="1">
        <v>182523.36490840002</v>
      </c>
      <c r="F1043" s="1">
        <v>0</v>
      </c>
      <c r="G1043" s="1">
        <v>0</v>
      </c>
      <c r="H1043" s="1">
        <f>Scenario[[#This Row],[Average Seating Capacity]]*Scenario[[#This Row],[Total Transit Vehicle Miles]]*0.21</f>
        <v>385472.64</v>
      </c>
      <c r="I1043" s="1">
        <v>29</v>
      </c>
      <c r="J1043" s="2" t="s">
        <v>552</v>
      </c>
      <c r="K1043" s="1">
        <v>63296</v>
      </c>
      <c r="L1043" s="1">
        <v>63296</v>
      </c>
      <c r="M1043" s="1">
        <v>182523.36490840002</v>
      </c>
      <c r="N1043" s="1">
        <v>0</v>
      </c>
      <c r="O1043" s="7">
        <v>0.11527868646602001</v>
      </c>
      <c r="P1043" s="4">
        <v>1.0539153772593934</v>
      </c>
      <c r="Q1043" s="1">
        <f>Scenario[[#This Row],[Electricity GHG 
kg CO2e]]+(Scenario[[#This Row],[Non-Electric GHG 
kg CO2e]]*(1-Q$3))+((Scenario[[#This Row],[Non-Electric Vehicle Miles]]*Q$3)*Scenario[[#This Row],[Typical kWh per Vehicle Mile]]*(Scenario[[#This Row],[eGRID Subregion Electricity Emissions Rate 
kg CO2 per kWh]]))</f>
        <v>138815.0444261496</v>
      </c>
      <c r="R1043" s="1">
        <f>((Scenario[[#This Row],[Electricity GHG 
kg CO2e]])*(1-R$3))+(Scenario[[#This Row],[Non-Electric GHG 
kg CO2e]]*(1-Q$3))+(((Scenario[[#This Row],[Non-Electric Vehicle Miles]]*Q$3)*Scenario[[#This Row],[Typical kWh per Vehicle Mile]]*(Scenario[[#This Row],[eGRID Subregion Electricity Emissions Rate 
kg CO2 per kWh]]))*(1-R$3))</f>
        <v>138334.41423993721</v>
      </c>
      <c r="S10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152859.52773513063</v>
      </c>
      <c r="T1043" s="1">
        <f>Scenario[[#This Row],[Transportation Efficiency Emissions Savings 
kg CO2e]]*(1+S$3)</f>
        <v>0</v>
      </c>
      <c r="U1043" s="1">
        <f>Scenario[[#This Row],[Land Use Efficiency Emissions Savings 
kg CO2e]]*(1+S$3)</f>
        <v>0</v>
      </c>
    </row>
    <row r="1044" spans="1:21" x14ac:dyDescent="0.25">
      <c r="A1044" t="s">
        <v>189</v>
      </c>
      <c r="B1044" t="s">
        <v>190</v>
      </c>
      <c r="C1044" t="s">
        <v>42</v>
      </c>
      <c r="D1044" t="s">
        <v>1730</v>
      </c>
      <c r="E1044" s="1">
        <v>3014978.7503702887</v>
      </c>
      <c r="F1044" s="1">
        <v>346469.3334672965</v>
      </c>
      <c r="G1044" s="1">
        <v>1949202.8361693174</v>
      </c>
      <c r="H1044" s="1">
        <v>2070375</v>
      </c>
      <c r="I1044" s="1">
        <v>12.125</v>
      </c>
      <c r="J1044" s="2">
        <v>0.10081071093626948</v>
      </c>
      <c r="K1044" s="1">
        <v>2601386</v>
      </c>
      <c r="L1044" s="1">
        <v>2601386</v>
      </c>
      <c r="M1044" s="1">
        <v>3014978.7503702887</v>
      </c>
      <c r="N1044" s="1">
        <v>0</v>
      </c>
      <c r="O1044" s="7">
        <v>0.11527868646602001</v>
      </c>
      <c r="P1044" s="4">
        <v>1.0539153772593934</v>
      </c>
      <c r="Q1044" s="1">
        <f>Scenario[[#This Row],[Electricity GHG 
kg CO2e]]+(Scenario[[#This Row],[Non-Electric GHG 
kg CO2e]]*(1-Q$3))+((Scenario[[#This Row],[Non-Electric Vehicle Miles]]*Q$3)*Scenario[[#This Row],[Typical kWh per Vehicle Mile]]*(Scenario[[#This Row],[eGRID Subregion Electricity Emissions Rate 
kg CO2 per kWh]]))</f>
        <v>2340247.247660825</v>
      </c>
      <c r="R1044" s="1">
        <f>((Scenario[[#This Row],[Electricity GHG 
kg CO2e]])*(1-R$3))+(Scenario[[#This Row],[Non-Electric GHG 
kg CO2e]]*(1-Q$3))+(((Scenario[[#This Row],[Non-Electric Vehicle Miles]]*Q$3)*Scenario[[#This Row],[Typical kWh per Vehicle Mile]]*(Scenario[[#This Row],[eGRID Subregion Electricity Emissions Rate 
kg CO2 per kWh]]))*(1-R$3))</f>
        <v>2320493.9514400479</v>
      </c>
      <c r="S10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2396651.4926244207</v>
      </c>
      <c r="T1044" s="1">
        <f>Scenario[[#This Row],[Transportation Efficiency Emissions Savings 
kg CO2e]]*(1+S$3)</f>
        <v>433086.66683412064</v>
      </c>
      <c r="U1044" s="1">
        <f>Scenario[[#This Row],[Land Use Efficiency Emissions Savings 
kg CO2e]]*(1+S$3)</f>
        <v>2436503.5452116467</v>
      </c>
    </row>
    <row r="1045" spans="1:21" x14ac:dyDescent="0.25">
      <c r="A1045" t="s">
        <v>189</v>
      </c>
      <c r="B1045" t="s">
        <v>190</v>
      </c>
      <c r="C1045" t="s">
        <v>42</v>
      </c>
      <c r="D1045" t="s">
        <v>1729</v>
      </c>
      <c r="E1045" s="1">
        <v>1207087.6100900653</v>
      </c>
      <c r="F1045" s="1">
        <v>2029699.7316052113</v>
      </c>
      <c r="G1045" s="1">
        <v>11418893.654524313</v>
      </c>
      <c r="H1045" s="1">
        <v>12128749</v>
      </c>
      <c r="I1045" s="1">
        <v>51</v>
      </c>
      <c r="J1045" s="2">
        <v>0.25657418043277297</v>
      </c>
      <c r="K1045" s="1">
        <v>949199</v>
      </c>
      <c r="L1045" s="1">
        <v>0</v>
      </c>
      <c r="M1045" s="1">
        <v>0</v>
      </c>
      <c r="N1045" s="1">
        <v>1207087.6100900653</v>
      </c>
      <c r="O1045" s="7">
        <v>0.11527868646602001</v>
      </c>
      <c r="P1045" s="4">
        <v>7.7405845368707231</v>
      </c>
      <c r="Q1045" s="1">
        <f>Scenario[[#This Row],[Electricity GHG 
kg CO2e]]+(Scenario[[#This Row],[Non-Electric GHG 
kg CO2e]]*(1-Q$3))+((Scenario[[#This Row],[Non-Electric Vehicle Miles]]*Q$3)*Scenario[[#This Row],[Typical kWh per Vehicle Mile]]*(Scenario[[#This Row],[eGRID Subregion Electricity Emissions Rate 
kg CO2 per kWh]]))</f>
        <v>1207087.6100900653</v>
      </c>
      <c r="R1045" s="1">
        <f>((Scenario[[#This Row],[Electricity GHG 
kg CO2e]])*(1-R$3))+(Scenario[[#This Row],[Non-Electric GHG 
kg CO2e]]*(1-Q$3))+(((Scenario[[#This Row],[Non-Electric Vehicle Miles]]*Q$3)*Scenario[[#This Row],[Typical kWh per Vehicle Mile]]*(Scenario[[#This Row],[eGRID Subregion Electricity Emissions Rate 
kg CO2 per kWh]]))*(1-R$3))</f>
        <v>905315.70756754896</v>
      </c>
      <c r="S10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1018727.6060378588</v>
      </c>
      <c r="T1045" s="1">
        <f>Scenario[[#This Row],[Transportation Efficiency Emissions Savings 
kg CO2e]]*(1+S$3)</f>
        <v>2537124.6645065141</v>
      </c>
      <c r="U1045" s="1">
        <f>Scenario[[#This Row],[Land Use Efficiency Emissions Savings 
kg CO2e]]*(1+S$3)</f>
        <v>14273617.068155391</v>
      </c>
    </row>
    <row r="1046" spans="1:21" x14ac:dyDescent="0.25">
      <c r="A1046" t="s">
        <v>189</v>
      </c>
      <c r="B1046" t="s">
        <v>190</v>
      </c>
      <c r="C1046" t="s">
        <v>42</v>
      </c>
      <c r="D1046" t="s">
        <v>38</v>
      </c>
      <c r="E1046" s="1">
        <v>26382576.747326002</v>
      </c>
      <c r="F1046" s="1">
        <v>12239725.553077465</v>
      </c>
      <c r="G1046" s="1">
        <v>68859507.775872499</v>
      </c>
      <c r="H1046" s="1">
        <v>73140158</v>
      </c>
      <c r="I1046" s="1">
        <v>37.113702623906704</v>
      </c>
      <c r="J1046" s="2">
        <v>0.23391156844855843</v>
      </c>
      <c r="K1046" s="1">
        <v>10126196</v>
      </c>
      <c r="L1046" s="1">
        <v>10126196</v>
      </c>
      <c r="M1046" s="1">
        <v>26382576.747326002</v>
      </c>
      <c r="N1046" s="1">
        <v>0</v>
      </c>
      <c r="O1046" s="7">
        <v>0.11527868646602001</v>
      </c>
      <c r="P1046" s="4">
        <v>2.3391780324537761</v>
      </c>
      <c r="Q1046" s="1">
        <f>Scenario[[#This Row],[Electricity GHG 
kg CO2e]]+(Scenario[[#This Row],[Non-Electric GHG 
kg CO2e]]*(1-Q$3))+((Scenario[[#This Row],[Non-Electric Vehicle Miles]]*Q$3)*Scenario[[#This Row],[Typical kWh per Vehicle Mile]]*(Scenario[[#This Row],[eGRID Subregion Electricity Emissions Rate 
kg CO2 per kWh]]))</f>
        <v>20469583.40837051</v>
      </c>
      <c r="R1046" s="1">
        <f>((Scenario[[#This Row],[Electricity GHG 
kg CO2e]])*(1-R$3))+(Scenario[[#This Row],[Non-Electric GHG 
kg CO2e]]*(1-Q$3))+(((Scenario[[#This Row],[Non-Electric Vehicle Miles]]*Q$3)*Scenario[[#This Row],[Typical kWh per Vehicle Mile]]*(Scenario[[#This Row],[eGRID Subregion Electricity Emissions Rate 
kg CO2 per kWh]]))*(1-R$3))</f>
        <v>20298920.69640151</v>
      </c>
      <c r="S10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22274153.240975823</v>
      </c>
      <c r="T1046" s="1">
        <f>Scenario[[#This Row],[Transportation Efficiency Emissions Savings 
kg CO2e]]*(1+S$3)</f>
        <v>15299656.941346832</v>
      </c>
      <c r="U1046" s="1">
        <f>Scenario[[#This Row],[Land Use Efficiency Emissions Savings 
kg CO2e]]*(1+S$3)</f>
        <v>86074384.719840616</v>
      </c>
    </row>
    <row r="1047" spans="1:21" x14ac:dyDescent="0.25">
      <c r="A1047" t="s">
        <v>1379</v>
      </c>
      <c r="B1047" t="s">
        <v>1380</v>
      </c>
      <c r="C1047" t="s">
        <v>42</v>
      </c>
      <c r="D1047" t="s">
        <v>1730</v>
      </c>
      <c r="E1047" s="1">
        <v>177195.65013166668</v>
      </c>
      <c r="F1047" s="1">
        <v>74067.018001865246</v>
      </c>
      <c r="G1047" s="1">
        <v>368897.38609592168</v>
      </c>
      <c r="H1047" s="1">
        <v>442597.62</v>
      </c>
      <c r="I1047" s="1">
        <v>14</v>
      </c>
      <c r="J1047" s="2">
        <v>0.28711654555291316</v>
      </c>
      <c r="K1047" s="1">
        <v>132074</v>
      </c>
      <c r="L1047" s="1">
        <v>132074</v>
      </c>
      <c r="M1047" s="1">
        <v>177195.65013166668</v>
      </c>
      <c r="N1047" s="1">
        <v>0</v>
      </c>
      <c r="O1047" s="7">
        <v>0.11527868646602001</v>
      </c>
      <c r="P1047" s="4">
        <v>1.0539153772593934</v>
      </c>
      <c r="Q1047" s="1">
        <f>Scenario[[#This Row],[Electricity GHG 
kg CO2e]]+(Scenario[[#This Row],[Non-Electric GHG 
kg CO2e]]*(1-Q$3))+((Scenario[[#This Row],[Non-Electric Vehicle Miles]]*Q$3)*Scenario[[#This Row],[Typical kWh per Vehicle Mile]]*(Scenario[[#This Row],[eGRID Subregion Electricity Emissions Rate 
kg CO2 per kWh]]))</f>
        <v>136908.28658850075</v>
      </c>
      <c r="R1047" s="1">
        <f>((Scenario[[#This Row],[Electricity GHG 
kg CO2e]])*(1-R$3))+(Scenario[[#This Row],[Non-Electric GHG 
kg CO2e]]*(1-Q$3))+(((Scenario[[#This Row],[Non-Electric Vehicle Miles]]*Q$3)*Scenario[[#This Row],[Typical kWh per Vehicle Mile]]*(Scenario[[#This Row],[eGRID Subregion Electricity Emissions Rate 
kg CO2 per kWh]]))*(1-R$3))</f>
        <v>135905.39934106305</v>
      </c>
      <c r="S10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152171.01188011153</v>
      </c>
      <c r="T1047" s="1">
        <f>Scenario[[#This Row],[Transportation Efficiency Emissions Savings 
kg CO2e]]*(1+S$3)</f>
        <v>92583.772502331558</v>
      </c>
      <c r="U1047" s="1">
        <f>Scenario[[#This Row],[Land Use Efficiency Emissions Savings 
kg CO2e]]*(1+S$3)</f>
        <v>461121.73261990212</v>
      </c>
    </row>
    <row r="1048" spans="1:21" x14ac:dyDescent="0.25">
      <c r="A1048" t="s">
        <v>1292</v>
      </c>
      <c r="B1048" t="s">
        <v>1293</v>
      </c>
      <c r="C1048" t="s">
        <v>42</v>
      </c>
      <c r="D1048" t="s">
        <v>1730</v>
      </c>
      <c r="E1048" s="1">
        <v>243290.53943999999</v>
      </c>
      <c r="F1048" s="1">
        <v>25500.209881662326</v>
      </c>
      <c r="G1048" s="1">
        <v>126861.15636972224</v>
      </c>
      <c r="H1048" s="1">
        <v>152380</v>
      </c>
      <c r="I1048" s="1">
        <v>13.76</v>
      </c>
      <c r="J1048" s="2">
        <v>7.3400815969674585E-2</v>
      </c>
      <c r="K1048" s="1">
        <v>610160</v>
      </c>
      <c r="L1048" s="1">
        <v>610160</v>
      </c>
      <c r="M1048" s="1">
        <v>243290.53943999999</v>
      </c>
      <c r="N1048" s="1">
        <v>0</v>
      </c>
      <c r="O1048" s="7">
        <v>0.11527868646602001</v>
      </c>
      <c r="P1048" s="4">
        <v>1.0539153772593934</v>
      </c>
      <c r="Q1048" s="1">
        <f>Scenario[[#This Row],[Electricity GHG 
kg CO2e]]+(Scenario[[#This Row],[Non-Electric GHG 
kg CO2e]]*(1-Q$3))+((Scenario[[#This Row],[Non-Electric Vehicle Miles]]*Q$3)*Scenario[[#This Row],[Typical kWh per Vehicle Mile]]*(Scenario[[#This Row],[eGRID Subregion Electricity Emissions Rate 
kg CO2 per kWh]]))</f>
        <v>201000.5963405759</v>
      </c>
      <c r="R1048" s="1">
        <f>((Scenario[[#This Row],[Electricity GHG 
kg CO2e]])*(1-R$3))+(Scenario[[#This Row],[Non-Electric GHG 
kg CO2e]]*(1-Q$3))+(((Scenario[[#This Row],[Non-Electric Vehicle Miles]]*Q$3)*Scenario[[#This Row],[Typical kWh per Vehicle Mile]]*(Scenario[[#This Row],[eGRID Subregion Electricity Emissions Rate 
kg CO2 per kWh]]))*(1-R$3))</f>
        <v>196367.42340043193</v>
      </c>
      <c r="S10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198149.4133403656</v>
      </c>
      <c r="T1048" s="1">
        <f>Scenario[[#This Row],[Transportation Efficiency Emissions Savings 
kg CO2e]]*(1+S$3)</f>
        <v>31875.262352077909</v>
      </c>
      <c r="U1048" s="1">
        <f>Scenario[[#This Row],[Land Use Efficiency Emissions Savings 
kg CO2e]]*(1+S$3)</f>
        <v>158576.4454621528</v>
      </c>
    </row>
    <row r="1049" spans="1:21" x14ac:dyDescent="0.25">
      <c r="A1049" t="s">
        <v>2030</v>
      </c>
      <c r="B1049" t="s">
        <v>1293</v>
      </c>
      <c r="C1049" t="s">
        <v>42</v>
      </c>
      <c r="D1049" t="s">
        <v>38</v>
      </c>
      <c r="E1049" s="1">
        <v>807236.29228199995</v>
      </c>
      <c r="F1049" s="1">
        <v>139621.43069915794</v>
      </c>
      <c r="G1049" s="1">
        <v>694603.54384093219</v>
      </c>
      <c r="H1049" s="1">
        <v>834327</v>
      </c>
      <c r="I1049" s="1">
        <v>35</v>
      </c>
      <c r="J1049" s="2" t="s">
        <v>552</v>
      </c>
      <c r="K1049" s="96">
        <v>473879</v>
      </c>
      <c r="L1049" s="96">
        <v>473879</v>
      </c>
      <c r="M1049" s="1">
        <v>807236.29228199995</v>
      </c>
      <c r="N1049" s="1">
        <v>0</v>
      </c>
      <c r="O1049" s="7">
        <v>0.11527868646602001</v>
      </c>
      <c r="P1049" s="4">
        <v>2.3391780324537761</v>
      </c>
      <c r="Q1049" s="1">
        <f>Scenario[[#This Row],[Electricity GHG 
kg CO2e]]+(Scenario[[#This Row],[Non-Electric GHG 
kg CO2e]]*(1-Q$3))+((Scenario[[#This Row],[Non-Electric Vehicle Miles]]*Q$3)*Scenario[[#This Row],[Typical kWh per Vehicle Mile]]*(Scenario[[#This Row],[eGRID Subregion Electricity Emissions Rate 
kg CO2 per kWh]]))</f>
        <v>637373.46053851314</v>
      </c>
      <c r="R1049" s="1">
        <f>((Scenario[[#This Row],[Electricity GHG 
kg CO2e]])*(1-R$3))+(Scenario[[#This Row],[Non-Electric GHG 
kg CO2e]]*(1-Q$3))+(((Scenario[[#This Row],[Non-Electric Vehicle Miles]]*Q$3)*Scenario[[#This Row],[Typical kWh per Vehicle Mile]]*(Scenario[[#This Row],[eGRID Subregion Electricity Emissions Rate 
kg CO2 per kWh]]))*(1-R$3))</f>
        <v>629386.9002067598</v>
      </c>
      <c r="S10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645217.17647947941</v>
      </c>
      <c r="T1049" s="1">
        <f>Scenario[[#This Row],[Transportation Efficiency Emissions Savings 
kg CO2e]]*(1+S$3)</f>
        <v>174526.78837394743</v>
      </c>
      <c r="U1049" s="1">
        <f>Scenario[[#This Row],[Land Use Efficiency Emissions Savings 
kg CO2e]]*(1+S$3)</f>
        <v>868254.42980116524</v>
      </c>
    </row>
    <row r="1050" spans="1:21" x14ac:dyDescent="0.25">
      <c r="A1050" t="s">
        <v>253</v>
      </c>
      <c r="B1050" t="s">
        <v>254</v>
      </c>
      <c r="C1050" t="s">
        <v>42</v>
      </c>
      <c r="D1050" t="s">
        <v>1730</v>
      </c>
      <c r="E1050" s="1">
        <v>2937161.4779089331</v>
      </c>
      <c r="F1050" s="1">
        <v>307244.89657024492</v>
      </c>
      <c r="G1050" s="1">
        <v>1681537.274713323</v>
      </c>
      <c r="H1050" s="1">
        <v>1835984</v>
      </c>
      <c r="I1050" s="1">
        <v>10.196721311475409</v>
      </c>
      <c r="J1050" s="2">
        <v>0.10069525593017069</v>
      </c>
      <c r="K1050" s="1">
        <v>1805202</v>
      </c>
      <c r="L1050" s="1">
        <v>1805202</v>
      </c>
      <c r="M1050" s="1">
        <v>2937161.4779089331</v>
      </c>
      <c r="N1050" s="1">
        <v>0</v>
      </c>
      <c r="O1050" s="7">
        <v>0.11527868646602001</v>
      </c>
      <c r="P1050" s="4">
        <v>1.0539153772593934</v>
      </c>
      <c r="Q1050" s="1">
        <f>Scenario[[#This Row],[Electricity GHG 
kg CO2e]]+(Scenario[[#This Row],[Non-Electric GHG 
kg CO2e]]*(1-Q$3))+((Scenario[[#This Row],[Non-Electric Vehicle Miles]]*Q$3)*Scenario[[#This Row],[Typical kWh per Vehicle Mile]]*(Scenario[[#This Row],[eGRID Subregion Electricity Emissions Rate 
kg CO2 per kWh]]))</f>
        <v>2257701.4025046891</v>
      </c>
      <c r="R1050" s="1">
        <f>((Scenario[[#This Row],[Electricity GHG 
kg CO2e]])*(1-R$3))+(Scenario[[#This Row],[Non-Electric GHG 
kg CO2e]]*(1-Q$3))+(((Scenario[[#This Row],[Non-Electric Vehicle Miles]]*Q$3)*Scenario[[#This Row],[Typical kWh per Vehicle Mile]]*(Scenario[[#This Row],[eGRID Subregion Electricity Emissions Rate 
kg CO2 per kWh]]))*(1-R$3))</f>
        <v>2243993.8289864417</v>
      </c>
      <c r="S10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2355905.1955680624</v>
      </c>
      <c r="T1050" s="1">
        <f>Scenario[[#This Row],[Transportation Efficiency Emissions Savings 
kg CO2e]]*(1+S$3)</f>
        <v>384056.12071280612</v>
      </c>
      <c r="U1050" s="1">
        <f>Scenario[[#This Row],[Land Use Efficiency Emissions Savings 
kg CO2e]]*(1+S$3)</f>
        <v>2101921.5933916536</v>
      </c>
    </row>
    <row r="1051" spans="1:21" x14ac:dyDescent="0.25">
      <c r="A1051" t="s">
        <v>253</v>
      </c>
      <c r="B1051" t="s">
        <v>254</v>
      </c>
      <c r="C1051" t="s">
        <v>42</v>
      </c>
      <c r="D1051" t="s">
        <v>38</v>
      </c>
      <c r="E1051" s="1">
        <v>18012850.964089703</v>
      </c>
      <c r="F1051" s="1">
        <v>8425181.3208140973</v>
      </c>
      <c r="G1051" s="1">
        <v>46110632.25236775</v>
      </c>
      <c r="H1051" s="1">
        <v>50345826</v>
      </c>
      <c r="I1051" s="1">
        <v>41.098214285714285</v>
      </c>
      <c r="J1051" s="2">
        <v>0.23674845346087625</v>
      </c>
      <c r="K1051" s="1">
        <v>5788785</v>
      </c>
      <c r="L1051" s="1">
        <v>5788785</v>
      </c>
      <c r="M1051" s="1">
        <v>18012850.964089703</v>
      </c>
      <c r="N1051" s="1">
        <v>0</v>
      </c>
      <c r="O1051" s="7">
        <v>0.11527868646602001</v>
      </c>
      <c r="P1051" s="4">
        <v>2.3391780324537761</v>
      </c>
      <c r="Q1051" s="1">
        <f>Scenario[[#This Row],[Electricity GHG 
kg CO2e]]+(Scenario[[#This Row],[Non-Electric GHG 
kg CO2e]]*(1-Q$3))+((Scenario[[#This Row],[Non-Electric Vehicle Miles]]*Q$3)*Scenario[[#This Row],[Typical kWh per Vehicle Mile]]*(Scenario[[#This Row],[eGRID Subregion Electricity Emissions Rate 
kg CO2 per kWh]]))</f>
        <v>13899885.359150948</v>
      </c>
      <c r="R1051" s="1">
        <f>((Scenario[[#This Row],[Electricity GHG 
kg CO2e]])*(1-R$3))+(Scenario[[#This Row],[Non-Electric GHG 
kg CO2e]]*(1-Q$3))+(((Scenario[[#This Row],[Non-Electric Vehicle Miles]]*Q$3)*Scenario[[#This Row],[Typical kWh per Vehicle Mile]]*(Scenario[[#This Row],[eGRID Subregion Electricity Emissions Rate 
kg CO2 per kWh]]))*(1-R$3))</f>
        <v>13802323.575130031</v>
      </c>
      <c r="S10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15262735.287787866</v>
      </c>
      <c r="T1051" s="1">
        <f>Scenario[[#This Row],[Transportation Efficiency Emissions Savings 
kg CO2e]]*(1+S$3)</f>
        <v>10531476.651017621</v>
      </c>
      <c r="U1051" s="1">
        <f>Scenario[[#This Row],[Land Use Efficiency Emissions Savings 
kg CO2e]]*(1+S$3)</f>
        <v>57638290.315459684</v>
      </c>
    </row>
    <row r="1052" spans="1:21" x14ac:dyDescent="0.25">
      <c r="A1052" t="s">
        <v>1347</v>
      </c>
      <c r="B1052" t="s">
        <v>1348</v>
      </c>
      <c r="C1052" t="s">
        <v>42</v>
      </c>
      <c r="D1052" t="s">
        <v>1728</v>
      </c>
      <c r="E1052" s="1">
        <v>7634161.8127804548</v>
      </c>
      <c r="F1052" s="1">
        <v>8485080.5406868011</v>
      </c>
      <c r="G1052" s="1">
        <v>42363695.020384826</v>
      </c>
      <c r="H1052" s="1">
        <v>50703762</v>
      </c>
      <c r="I1052" s="1">
        <v>73.523809523809518</v>
      </c>
      <c r="J1052" s="2">
        <v>0.26267876891025932</v>
      </c>
      <c r="K1052" s="1">
        <v>2928053</v>
      </c>
      <c r="L1052" s="1">
        <v>0</v>
      </c>
      <c r="M1052" s="1">
        <v>0</v>
      </c>
      <c r="N1052" s="1">
        <v>7634161.8127804548</v>
      </c>
      <c r="O1052" s="7">
        <v>0.27116885859524997</v>
      </c>
      <c r="P1052" s="4">
        <v>5.4623394781288033</v>
      </c>
      <c r="Q1052" s="1">
        <f>Scenario[[#This Row],[Electricity GHG 
kg CO2e]]+(Scenario[[#This Row],[Non-Electric GHG 
kg CO2e]]*(1-Q$3))+((Scenario[[#This Row],[Non-Electric Vehicle Miles]]*Q$3)*Scenario[[#This Row],[Typical kWh per Vehicle Mile]]*(Scenario[[#This Row],[eGRID Subregion Electricity Emissions Rate 
kg CO2 per kWh]]))</f>
        <v>7634161.8127804548</v>
      </c>
      <c r="R1052" s="1">
        <f>((Scenario[[#This Row],[Electricity GHG 
kg CO2e]])*(1-R$3))+(Scenario[[#This Row],[Non-Electric GHG 
kg CO2e]]*(1-Q$3))+(((Scenario[[#This Row],[Non-Electric Vehicle Miles]]*Q$3)*Scenario[[#This Row],[Typical kWh per Vehicle Mile]]*(Scenario[[#This Row],[eGRID Subregion Electricity Emissions Rate 
kg CO2 per kWh]]))*(1-R$3))</f>
        <v>5725621.3595853411</v>
      </c>
      <c r="S10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6399879.0012524612</v>
      </c>
      <c r="T1052" s="1">
        <f>Scenario[[#This Row],[Transportation Efficiency Emissions Savings 
kg CO2e]]*(1+S$3)</f>
        <v>10606350.675858501</v>
      </c>
      <c r="U1052" s="1">
        <f>Scenario[[#This Row],[Land Use Efficiency Emissions Savings 
kg CO2e]]*(1+S$3)</f>
        <v>52954618.77548103</v>
      </c>
    </row>
    <row r="1053" spans="1:21" x14ac:dyDescent="0.25">
      <c r="A1053" t="s">
        <v>255</v>
      </c>
      <c r="B1053" t="s">
        <v>256</v>
      </c>
      <c r="C1053" t="s">
        <v>42</v>
      </c>
      <c r="D1053" t="s">
        <v>1730</v>
      </c>
      <c r="E1053" s="1">
        <v>14664349.510385366</v>
      </c>
      <c r="F1053" s="1">
        <v>1571496.5378281744</v>
      </c>
      <c r="G1053" s="1">
        <v>7838480.0899044089</v>
      </c>
      <c r="H1053" s="1">
        <v>9390693</v>
      </c>
      <c r="I1053" s="1">
        <v>11.803278688524591</v>
      </c>
      <c r="J1053" s="2">
        <v>8.7183980594085414E-2</v>
      </c>
      <c r="K1053" s="1">
        <v>11697395</v>
      </c>
      <c r="L1053" s="1">
        <v>11697395</v>
      </c>
      <c r="M1053" s="1">
        <v>14664349.510385366</v>
      </c>
      <c r="N1053" s="1">
        <v>0</v>
      </c>
      <c r="O1053" s="7">
        <v>0.54109169895011011</v>
      </c>
      <c r="P1053" s="4">
        <v>1.0539153772593934</v>
      </c>
      <c r="Q1053" s="1">
        <f>Scenario[[#This Row],[Electricity GHG 
kg CO2e]]+(Scenario[[#This Row],[Non-Electric GHG 
kg CO2e]]*(1-Q$3))+((Scenario[[#This Row],[Non-Electric Vehicle Miles]]*Q$3)*Scenario[[#This Row],[Typical kWh per Vehicle Mile]]*(Scenario[[#This Row],[eGRID Subregion Electricity Emissions Rate 
kg CO2 per kWh]]))</f>
        <v>12665915.469238102</v>
      </c>
      <c r="R1053" s="1">
        <f>((Scenario[[#This Row],[Electricity GHG 
kg CO2e]])*(1-R$3))+(Scenario[[#This Row],[Non-Electric GHG 
kg CO2e]]*(1-Q$3))+(((Scenario[[#This Row],[Non-Electric Vehicle Miles]]*Q$3)*Scenario[[#This Row],[Typical kWh per Vehicle Mile]]*(Scenario[[#This Row],[eGRID Subregion Electricity Emissions Rate 
kg CO2 per kWh]]))*(1-R$3))</f>
        <v>12249002.135125833</v>
      </c>
      <c r="S10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12665561.152886599</v>
      </c>
      <c r="T1053" s="1">
        <f>Scenario[[#This Row],[Transportation Efficiency Emissions Savings 
kg CO2e]]*(1+S$3)</f>
        <v>1964370.672285218</v>
      </c>
      <c r="U1053" s="1">
        <f>Scenario[[#This Row],[Land Use Efficiency Emissions Savings 
kg CO2e]]*(1+S$3)</f>
        <v>9798100.1123805121</v>
      </c>
    </row>
    <row r="1054" spans="1:21" x14ac:dyDescent="0.25">
      <c r="A1054" t="s">
        <v>255</v>
      </c>
      <c r="B1054" t="s">
        <v>256</v>
      </c>
      <c r="C1054" t="s">
        <v>42</v>
      </c>
      <c r="D1054" t="s">
        <v>38</v>
      </c>
      <c r="E1054" s="1">
        <v>18531457.411839601</v>
      </c>
      <c r="F1054" s="1">
        <v>4665963.406892878</v>
      </c>
      <c r="G1054" s="1">
        <v>23273396.017593596</v>
      </c>
      <c r="H1054" s="1">
        <v>27882104</v>
      </c>
      <c r="I1054" s="1">
        <v>33.729729729729726</v>
      </c>
      <c r="J1054" s="2">
        <v>0.11785393067362848</v>
      </c>
      <c r="K1054" s="1">
        <v>5762176</v>
      </c>
      <c r="L1054" s="1">
        <v>5762176</v>
      </c>
      <c r="M1054" s="1">
        <v>18531457.411839601</v>
      </c>
      <c r="N1054" s="1">
        <v>0</v>
      </c>
      <c r="O1054" s="7">
        <v>0.54109169895011011</v>
      </c>
      <c r="P1054" s="4">
        <v>2.3391780324537761</v>
      </c>
      <c r="Q1054" s="1">
        <f>Scenario[[#This Row],[Electricity GHG 
kg CO2e]]+(Scenario[[#This Row],[Non-Electric GHG 
kg CO2e]]*(1-Q$3))+((Scenario[[#This Row],[Non-Electric Vehicle Miles]]*Q$3)*Scenario[[#This Row],[Typical kWh per Vehicle Mile]]*(Scenario[[#This Row],[eGRID Subregion Electricity Emissions Rate 
kg CO2 per kWh]]))</f>
        <v>15721903.739666607</v>
      </c>
      <c r="R1054" s="1">
        <f>((Scenario[[#This Row],[Electricity GHG 
kg CO2e]])*(1-R$3))+(Scenario[[#This Row],[Non-Electric GHG 
kg CO2e]]*(1-Q$3))+(((Scenario[[#This Row],[Non-Electric Vehicle Miles]]*Q$3)*Scenario[[#This Row],[Typical kWh per Vehicle Mile]]*(Scenario[[#This Row],[eGRID Subregion Electricity Emissions Rate 
kg CO2 per kWh]]))*(1-R$3))</f>
        <v>15266076.06946988</v>
      </c>
      <c r="S10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16361099.945512824</v>
      </c>
      <c r="T1054" s="1">
        <f>Scenario[[#This Row],[Transportation Efficiency Emissions Savings 
kg CO2e]]*(1+S$3)</f>
        <v>5832454.2586160973</v>
      </c>
      <c r="U1054" s="1">
        <f>Scenario[[#This Row],[Land Use Efficiency Emissions Savings 
kg CO2e]]*(1+S$3)</f>
        <v>29091745.021991994</v>
      </c>
    </row>
    <row r="1055" spans="1:21" x14ac:dyDescent="0.25">
      <c r="A1055" t="s">
        <v>569</v>
      </c>
      <c r="B1055" t="s">
        <v>570</v>
      </c>
      <c r="C1055" t="s">
        <v>42</v>
      </c>
      <c r="D1055" t="s">
        <v>1730</v>
      </c>
      <c r="E1055" s="1">
        <v>737466.31811333331</v>
      </c>
      <c r="F1055" s="1">
        <v>95443.881765897939</v>
      </c>
      <c r="G1055" s="1">
        <v>640160.01867192832</v>
      </c>
      <c r="H1055" s="1">
        <v>570338</v>
      </c>
      <c r="I1055" s="1">
        <v>9.741935483870968</v>
      </c>
      <c r="J1055" s="2">
        <v>0.13522792011482804</v>
      </c>
      <c r="K1055" s="1">
        <v>531064</v>
      </c>
      <c r="L1055" s="1">
        <v>531064</v>
      </c>
      <c r="M1055" s="1">
        <v>737466.31811333331</v>
      </c>
      <c r="N1055" s="1">
        <v>0</v>
      </c>
      <c r="O1055" s="7">
        <v>0.11527868646602001</v>
      </c>
      <c r="P1055" s="4">
        <v>1.0539153772593934</v>
      </c>
      <c r="Q1055" s="1">
        <f>Scenario[[#This Row],[Electricity GHG 
kg CO2e]]+(Scenario[[#This Row],[Non-Electric GHG 
kg CO2e]]*(1-Q$3))+((Scenario[[#This Row],[Non-Electric Vehicle Miles]]*Q$3)*Scenario[[#This Row],[Typical kWh per Vehicle Mile]]*(Scenario[[#This Row],[eGRID Subregion Electricity Emissions Rate 
kg CO2 per kWh]]))</f>
        <v>569230.00837839593</v>
      </c>
      <c r="R1055" s="1">
        <f>((Scenario[[#This Row],[Electricity GHG 
kg CO2e]])*(1-R$3))+(Scenario[[#This Row],[Non-Electric GHG 
kg CO2e]]*(1-Q$3))+(((Scenario[[#This Row],[Non-Electric Vehicle Miles]]*Q$3)*Scenario[[#This Row],[Typical kWh per Vehicle Mile]]*(Scenario[[#This Row],[eGRID Subregion Electricity Emissions Rate 
kg CO2 per kWh]]))*(1-R$3))</f>
        <v>565197.44093004684</v>
      </c>
      <c r="S10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596351.19506288448</v>
      </c>
      <c r="T1055" s="1">
        <f>Scenario[[#This Row],[Transportation Efficiency Emissions Savings 
kg CO2e]]*(1+S$3)</f>
        <v>119304.85220737243</v>
      </c>
      <c r="U1055" s="1">
        <f>Scenario[[#This Row],[Land Use Efficiency Emissions Savings 
kg CO2e]]*(1+S$3)</f>
        <v>800200.02333991043</v>
      </c>
    </row>
    <row r="1056" spans="1:21" x14ac:dyDescent="0.25">
      <c r="A1056" t="s">
        <v>569</v>
      </c>
      <c r="B1056" t="s">
        <v>570</v>
      </c>
      <c r="C1056" t="s">
        <v>42</v>
      </c>
      <c r="D1056" t="s">
        <v>38</v>
      </c>
      <c r="E1056" s="1">
        <v>5407916.5469937008</v>
      </c>
      <c r="F1056" s="1">
        <v>1933653.9056540895</v>
      </c>
      <c r="G1056" s="1">
        <v>12969379.466194887</v>
      </c>
      <c r="H1056" s="1">
        <v>11554814</v>
      </c>
      <c r="I1056" s="1">
        <v>36.78846153846154</v>
      </c>
      <c r="J1056" s="2">
        <v>0.18881380698065114</v>
      </c>
      <c r="K1056" s="1">
        <v>1264817</v>
      </c>
      <c r="L1056" s="1">
        <v>1264817</v>
      </c>
      <c r="M1056" s="1">
        <v>5407916.5469937008</v>
      </c>
      <c r="N1056" s="1">
        <v>0</v>
      </c>
      <c r="O1056" s="7">
        <v>0.11527868646602001</v>
      </c>
      <c r="P1056" s="4">
        <v>2.3391780324537761</v>
      </c>
      <c r="Q1056" s="1">
        <f>Scenario[[#This Row],[Electricity GHG 
kg CO2e]]+(Scenario[[#This Row],[Non-Electric GHG 
kg CO2e]]*(1-Q$3))+((Scenario[[#This Row],[Non-Electric Vehicle Miles]]*Q$3)*Scenario[[#This Row],[Typical kWh per Vehicle Mile]]*(Scenario[[#This Row],[eGRID Subregion Electricity Emissions Rate 
kg CO2 per kWh]]))</f>
        <v>4141204.2169965957</v>
      </c>
      <c r="R1056" s="1">
        <f>((Scenario[[#This Row],[Electricity GHG 
kg CO2e]])*(1-R$3))+(Scenario[[#This Row],[Non-Electric GHG 
kg CO2e]]*(1-Q$3))+(((Scenario[[#This Row],[Non-Electric Vehicle Miles]]*Q$3)*Scenario[[#This Row],[Typical kWh per Vehicle Mile]]*(Scenario[[#This Row],[eGRID Subregion Electricity Emissions Rate 
kg CO2 per kWh]]))*(1-R$3))</f>
        <v>4119887.5153087657</v>
      </c>
      <c r="S10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4631426.8112900322</v>
      </c>
      <c r="T1056" s="1">
        <f>Scenario[[#This Row],[Transportation Efficiency Emissions Savings 
kg CO2e]]*(1+S$3)</f>
        <v>2417067.3820676119</v>
      </c>
      <c r="U1056" s="1">
        <f>Scenario[[#This Row],[Land Use Efficiency Emissions Savings 
kg CO2e]]*(1+S$3)</f>
        <v>16211724.332743607</v>
      </c>
    </row>
    <row r="1057" spans="1:21" x14ac:dyDescent="0.25">
      <c r="A1057" t="s">
        <v>1343</v>
      </c>
      <c r="B1057" t="s">
        <v>1344</v>
      </c>
      <c r="C1057" t="s">
        <v>42</v>
      </c>
      <c r="D1057" t="s">
        <v>1730</v>
      </c>
      <c r="E1057" s="1">
        <v>975829.78677030001</v>
      </c>
      <c r="F1057" s="1">
        <v>77250.745478939993</v>
      </c>
      <c r="G1057" s="1">
        <v>384300.96075341629</v>
      </c>
      <c r="H1057" s="1">
        <v>461622.42</v>
      </c>
      <c r="I1057" s="1">
        <v>20</v>
      </c>
      <c r="J1057" s="2">
        <v>6.8837839288749966E-2</v>
      </c>
      <c r="K1057" s="1">
        <v>373467</v>
      </c>
      <c r="L1057" s="1">
        <v>373467</v>
      </c>
      <c r="M1057" s="1">
        <v>975829.78677030001</v>
      </c>
      <c r="N1057" s="1">
        <v>0</v>
      </c>
      <c r="O1057" s="7">
        <v>0.11527868646602001</v>
      </c>
      <c r="P1057" s="4">
        <v>1.0539153772593934</v>
      </c>
      <c r="Q1057" s="1">
        <f>Scenario[[#This Row],[Electricity GHG 
kg CO2e]]+(Scenario[[#This Row],[Non-Electric GHG 
kg CO2e]]*(1-Q$3))+((Scenario[[#This Row],[Non-Electric Vehicle Miles]]*Q$3)*Scenario[[#This Row],[Typical kWh per Vehicle Mile]]*(Scenario[[#This Row],[eGRID Subregion Electricity Emissions Rate 
kg CO2 per kWh]]))</f>
        <v>743215.83816633618</v>
      </c>
      <c r="R1057" s="1">
        <f>((Scenario[[#This Row],[Electricity GHG 
kg CO2e]])*(1-R$3))+(Scenario[[#This Row],[Non-Electric GHG 
kg CO2e]]*(1-Q$3))+(((Scenario[[#This Row],[Non-Electric Vehicle Miles]]*Q$3)*Scenario[[#This Row],[Typical kWh per Vehicle Mile]]*(Scenario[[#This Row],[eGRID Subregion Electricity Emissions Rate 
kg CO2 per kWh]]))*(1-R$3))</f>
        <v>740379.96364418336</v>
      </c>
      <c r="S10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763258.5573711351</v>
      </c>
      <c r="T1057" s="1">
        <f>Scenario[[#This Row],[Transportation Efficiency Emissions Savings 
kg CO2e]]*(1+S$3)</f>
        <v>96563.431848674983</v>
      </c>
      <c r="U1057" s="1">
        <f>Scenario[[#This Row],[Land Use Efficiency Emissions Savings 
kg CO2e]]*(1+S$3)</f>
        <v>480376.20094177034</v>
      </c>
    </row>
    <row r="1058" spans="1:21" x14ac:dyDescent="0.25">
      <c r="A1058" t="s">
        <v>1352</v>
      </c>
      <c r="B1058" t="s">
        <v>1353</v>
      </c>
      <c r="C1058" t="s">
        <v>42</v>
      </c>
      <c r="D1058" t="s">
        <v>1730</v>
      </c>
      <c r="E1058" s="1">
        <v>20287.054244166666</v>
      </c>
      <c r="F1058" s="1">
        <v>14046.639499719236</v>
      </c>
      <c r="G1058" s="1">
        <v>69894.079642250857</v>
      </c>
      <c r="H1058" s="1">
        <v>83937.62</v>
      </c>
      <c r="I1058" s="1">
        <v>12</v>
      </c>
      <c r="J1058" s="2">
        <v>0.50690641833949313</v>
      </c>
      <c r="K1058" s="1">
        <v>15119</v>
      </c>
      <c r="L1058" s="1">
        <v>15119</v>
      </c>
      <c r="M1058" s="1">
        <v>20287.054244166666</v>
      </c>
      <c r="N1058" s="1">
        <v>0</v>
      </c>
      <c r="O1058" s="7">
        <v>0.11527868646602001</v>
      </c>
      <c r="P1058" s="4">
        <v>1.0539153772593934</v>
      </c>
      <c r="Q1058" s="1">
        <f>Scenario[[#This Row],[Electricity GHG 
kg CO2e]]+(Scenario[[#This Row],[Non-Electric GHG 
kg CO2e]]*(1-Q$3))+((Scenario[[#This Row],[Non-Electric Vehicle Miles]]*Q$3)*Scenario[[#This Row],[Typical kWh per Vehicle Mile]]*(Scenario[[#This Row],[eGRID Subregion Electricity Emissions Rate 
kg CO2 per kWh]]))</f>
        <v>15674.507555303031</v>
      </c>
      <c r="R1058" s="1">
        <f>((Scenario[[#This Row],[Electricity GHG 
kg CO2e]])*(1-R$3))+(Scenario[[#This Row],[Non-Electric GHG 
kg CO2e]]*(1-Q$3))+(((Scenario[[#This Row],[Non-Electric Vehicle Miles]]*Q$3)*Scenario[[#This Row],[Typical kWh per Vehicle Mile]]*(Scenario[[#This Row],[eGRID Subregion Electricity Emissions Rate 
kg CO2 per kWh]]))*(1-R$3))</f>
        <v>15559.703337258523</v>
      </c>
      <c r="S10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19159.049816400489</v>
      </c>
      <c r="T1058" s="1">
        <f>Scenario[[#This Row],[Transportation Efficiency Emissions Savings 
kg CO2e]]*(1+S$3)</f>
        <v>17558.299374649047</v>
      </c>
      <c r="U1058" s="1">
        <f>Scenario[[#This Row],[Land Use Efficiency Emissions Savings 
kg CO2e]]*(1+S$3)</f>
        <v>87367.599552813568</v>
      </c>
    </row>
    <row r="1059" spans="1:21" x14ac:dyDescent="0.25">
      <c r="A1059" t="s">
        <v>1099</v>
      </c>
      <c r="B1059" t="s">
        <v>1100</v>
      </c>
      <c r="C1059" t="s">
        <v>42</v>
      </c>
      <c r="D1059" t="s">
        <v>1730</v>
      </c>
      <c r="E1059" s="1">
        <v>489773.78776709992</v>
      </c>
      <c r="F1059" s="1">
        <v>52795.207471559523</v>
      </c>
      <c r="G1059" s="1">
        <v>262648.20168717758</v>
      </c>
      <c r="H1059" s="1">
        <v>315485</v>
      </c>
      <c r="I1059" s="1">
        <v>15.090909090909092</v>
      </c>
      <c r="J1059" s="2">
        <v>8.2547758307320612E-2</v>
      </c>
      <c r="K1059" s="1">
        <v>557937</v>
      </c>
      <c r="L1059" s="1">
        <v>557937</v>
      </c>
      <c r="M1059" s="1">
        <v>489773.78776709992</v>
      </c>
      <c r="N1059" s="1">
        <v>0</v>
      </c>
      <c r="O1059" s="7">
        <v>0.54109169895011011</v>
      </c>
      <c r="P1059" s="4">
        <v>1.0539153772593934</v>
      </c>
      <c r="Q1059" s="1">
        <f>Scenario[[#This Row],[Electricity GHG 
kg CO2e]]+(Scenario[[#This Row],[Non-Electric GHG 
kg CO2e]]*(1-Q$3))+((Scenario[[#This Row],[Non-Electric Vehicle Miles]]*Q$3)*Scenario[[#This Row],[Typical kWh per Vehicle Mile]]*(Scenario[[#This Row],[eGRID Subregion Electricity Emissions Rate 
kg CO2 per kWh]]))</f>
        <v>446873.30740706285</v>
      </c>
      <c r="R1059" s="1">
        <f>((Scenario[[#This Row],[Electricity GHG 
kg CO2e]])*(1-R$3))+(Scenario[[#This Row],[Non-Electric GHG 
kg CO2e]]*(1-Q$3))+(((Scenario[[#This Row],[Non-Electric Vehicle Miles]]*Q$3)*Scenario[[#This Row],[Typical kWh per Vehicle Mile]]*(Scenario[[#This Row],[eGRID Subregion Electricity Emissions Rate 
kg CO2 per kWh]]))*(1-R$3))</f>
        <v>426987.56576162839</v>
      </c>
      <c r="S10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434987.07569262711</v>
      </c>
      <c r="T1059" s="1">
        <f>Scenario[[#This Row],[Transportation Efficiency Emissions Savings 
kg CO2e]]*(1+S$3)</f>
        <v>65994.009339449403</v>
      </c>
      <c r="U1059" s="1">
        <f>Scenario[[#This Row],[Land Use Efficiency Emissions Savings 
kg CO2e]]*(1+S$3)</f>
        <v>328310.252108972</v>
      </c>
    </row>
    <row r="1060" spans="1:21" x14ac:dyDescent="0.25">
      <c r="A1060" t="s">
        <v>1099</v>
      </c>
      <c r="B1060" t="s">
        <v>1100</v>
      </c>
      <c r="C1060" t="s">
        <v>42</v>
      </c>
      <c r="D1060" t="s">
        <v>38</v>
      </c>
      <c r="E1060" s="1">
        <v>635552.11793090007</v>
      </c>
      <c r="F1060" s="1">
        <v>84143.162031688888</v>
      </c>
      <c r="G1060" s="1">
        <v>418599.55193472933</v>
      </c>
      <c r="H1060" s="1">
        <v>502809</v>
      </c>
      <c r="I1060" s="1">
        <v>28.25</v>
      </c>
      <c r="J1060" s="2">
        <v>4.7100187814257628E-2</v>
      </c>
      <c r="K1060" s="1">
        <v>142149</v>
      </c>
      <c r="L1060" s="1">
        <v>142149</v>
      </c>
      <c r="M1060" s="1">
        <v>635552.11793090007</v>
      </c>
      <c r="N1060" s="1">
        <v>0</v>
      </c>
      <c r="O1060" s="7">
        <v>0.54109169895011011</v>
      </c>
      <c r="P1060" s="4">
        <v>2.3391780324537761</v>
      </c>
      <c r="Q1060" s="1">
        <f>Scenario[[#This Row],[Electricity GHG 
kg CO2e]]+(Scenario[[#This Row],[Non-Electric GHG 
kg CO2e]]*(1-Q$3))+((Scenario[[#This Row],[Non-Electric Vehicle Miles]]*Q$3)*Scenario[[#This Row],[Typical kWh per Vehicle Mile]]*(Scenario[[#This Row],[eGRID Subregion Electricity Emissions Rate 
kg CO2 per kWh]]))</f>
        <v>521643.93459712609</v>
      </c>
      <c r="R1060" s="1">
        <f>((Scenario[[#This Row],[Electricity GHG 
kg CO2e]])*(1-R$3))+(Scenario[[#This Row],[Non-Electric GHG 
kg CO2e]]*(1-Q$3))+(((Scenario[[#This Row],[Non-Electric Vehicle Miles]]*Q$3)*Scenario[[#This Row],[Typical kWh per Vehicle Mile]]*(Scenario[[#This Row],[eGRID Subregion Electricity Emissions Rate 
kg CO2 per kWh]]))*(1-R$3))</f>
        <v>510398.97305988835</v>
      </c>
      <c r="S10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542352.63071641186</v>
      </c>
      <c r="T1060" s="1">
        <f>Scenario[[#This Row],[Transportation Efficiency Emissions Savings 
kg CO2e]]*(1+S$3)</f>
        <v>105178.95253961111</v>
      </c>
      <c r="U1060" s="1">
        <f>Scenario[[#This Row],[Land Use Efficiency Emissions Savings 
kg CO2e]]*(1+S$3)</f>
        <v>523249.43991841166</v>
      </c>
    </row>
    <row r="1061" spans="1:21" x14ac:dyDescent="0.25">
      <c r="A1061" t="s">
        <v>1354</v>
      </c>
      <c r="B1061" t="s">
        <v>993</v>
      </c>
      <c r="C1061" t="s">
        <v>42</v>
      </c>
      <c r="D1061" t="s">
        <v>1730</v>
      </c>
      <c r="E1061" s="1">
        <v>131905.72476749998</v>
      </c>
      <c r="F1061" s="1">
        <v>82953.188495548849</v>
      </c>
      <c r="G1061" s="1">
        <v>413293.14013423055</v>
      </c>
      <c r="H1061" s="1">
        <v>495698.15</v>
      </c>
      <c r="I1061" s="1">
        <v>14.571428571428571</v>
      </c>
      <c r="J1061" s="2">
        <v>0.38275071153136375</v>
      </c>
      <c r="K1061" s="1">
        <v>98307</v>
      </c>
      <c r="L1061" s="1">
        <v>98307</v>
      </c>
      <c r="M1061" s="1">
        <v>131905.72476749998</v>
      </c>
      <c r="N1061" s="1">
        <v>0</v>
      </c>
      <c r="O1061" s="7">
        <v>0.11527868646602001</v>
      </c>
      <c r="P1061" s="4">
        <v>1.0539153772593934</v>
      </c>
      <c r="Q1061" s="1">
        <f>Scenario[[#This Row],[Electricity GHG 
kg CO2e]]+(Scenario[[#This Row],[Non-Electric GHG 
kg CO2e]]*(1-Q$3))+((Scenario[[#This Row],[Non-Electric Vehicle Miles]]*Q$3)*Scenario[[#This Row],[Typical kWh per Vehicle Mile]]*(Scenario[[#This Row],[eGRID Subregion Electricity Emissions Rate 
kg CO2 per kWh]]))</f>
        <v>101915.22075686751</v>
      </c>
      <c r="R1061" s="1">
        <f>((Scenario[[#This Row],[Electricity GHG 
kg CO2e]])*(1-R$3))+(Scenario[[#This Row],[Non-Electric GHG 
kg CO2e]]*(1-Q$3))+(((Scenario[[#This Row],[Non-Electric Vehicle Miles]]*Q$3)*Scenario[[#This Row],[Typical kWh per Vehicle Mile]]*(Scenario[[#This Row],[eGRID Subregion Electricity Emissions Rate 
kg CO2 per kWh]]))*(1-R$3))</f>
        <v>101168.73896155688</v>
      </c>
      <c r="S10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118673.13232091197</v>
      </c>
      <c r="T1061" s="1">
        <f>Scenario[[#This Row],[Transportation Efficiency Emissions Savings 
kg CO2e]]*(1+S$3)</f>
        <v>103691.48561943606</v>
      </c>
      <c r="U1061" s="1">
        <f>Scenario[[#This Row],[Land Use Efficiency Emissions Savings 
kg CO2e]]*(1+S$3)</f>
        <v>516616.42516778817</v>
      </c>
    </row>
    <row r="1062" spans="1:21" x14ac:dyDescent="0.25">
      <c r="A1062" t="s">
        <v>1351</v>
      </c>
      <c r="B1062" t="s">
        <v>910</v>
      </c>
      <c r="C1062" t="s">
        <v>42</v>
      </c>
      <c r="D1062" t="s">
        <v>1730</v>
      </c>
      <c r="E1062" s="1">
        <v>52727.912590566659</v>
      </c>
      <c r="F1062" s="1">
        <v>13228.443895559774</v>
      </c>
      <c r="G1062" s="1">
        <v>65821.852017038967</v>
      </c>
      <c r="H1062" s="1">
        <v>79048.38</v>
      </c>
      <c r="I1062" s="1">
        <v>15</v>
      </c>
      <c r="J1062" s="2">
        <v>0.15576188927969734</v>
      </c>
      <c r="K1062" s="1">
        <v>37287</v>
      </c>
      <c r="L1062" s="1">
        <v>37287</v>
      </c>
      <c r="M1062" s="1">
        <v>52727.912590566659</v>
      </c>
      <c r="N1062" s="1">
        <v>0</v>
      </c>
      <c r="O1062" s="7">
        <v>0.11527868646602001</v>
      </c>
      <c r="P1062" s="4">
        <v>1.0539153772593934</v>
      </c>
      <c r="Q1062" s="1">
        <f>Scenario[[#This Row],[Electricity GHG 
kg CO2e]]+(Scenario[[#This Row],[Non-Electric GHG 
kg CO2e]]*(1-Q$3))+((Scenario[[#This Row],[Non-Electric Vehicle Miles]]*Q$3)*Scenario[[#This Row],[Typical kWh per Vehicle Mile]]*(Scenario[[#This Row],[eGRID Subregion Electricity Emissions Rate 
kg CO2 per kWh]]))</f>
        <v>40678.470954129582</v>
      </c>
      <c r="R1062" s="1">
        <f>((Scenario[[#This Row],[Electricity GHG 
kg CO2e]])*(1-R$3))+(Scenario[[#This Row],[Non-Electric GHG 
kg CO2e]]*(1-Q$3))+(((Scenario[[#This Row],[Non-Electric Vehicle Miles]]*Q$3)*Scenario[[#This Row],[Typical kWh per Vehicle Mile]]*(Scenario[[#This Row],[eGRID Subregion Electricity Emissions Rate 
kg CO2 per kWh]]))*(1-R$3))</f>
        <v>40395.336826328436</v>
      </c>
      <c r="S10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43249.93846199735</v>
      </c>
      <c r="T1062" s="1">
        <f>Scenario[[#This Row],[Transportation Efficiency Emissions Savings 
kg CO2e]]*(1+S$3)</f>
        <v>16535.554869449719</v>
      </c>
      <c r="U1062" s="1">
        <f>Scenario[[#This Row],[Land Use Efficiency Emissions Savings 
kg CO2e]]*(1+S$3)</f>
        <v>82277.315021298709</v>
      </c>
    </row>
    <row r="1063" spans="1:21" x14ac:dyDescent="0.25">
      <c r="A1063" t="s">
        <v>1377</v>
      </c>
      <c r="B1063" t="s">
        <v>1378</v>
      </c>
      <c r="C1063" t="s">
        <v>42</v>
      </c>
      <c r="D1063" t="s">
        <v>1730</v>
      </c>
      <c r="E1063" s="1">
        <v>162911.55719416667</v>
      </c>
      <c r="F1063" s="1">
        <v>55960.987071551921</v>
      </c>
      <c r="G1063" s="1">
        <v>278636.1231829949</v>
      </c>
      <c r="H1063" s="1">
        <v>334402.55000000005</v>
      </c>
      <c r="I1063" s="1">
        <v>14.5</v>
      </c>
      <c r="J1063" s="2">
        <v>0.20932375609336246</v>
      </c>
      <c r="K1063" s="1">
        <v>121427</v>
      </c>
      <c r="L1063" s="1">
        <v>121427</v>
      </c>
      <c r="M1063" s="1">
        <v>162911.55719416667</v>
      </c>
      <c r="N1063" s="1">
        <v>0</v>
      </c>
      <c r="O1063" s="7">
        <v>0.11527868646602001</v>
      </c>
      <c r="P1063" s="4">
        <v>1.0539153772593934</v>
      </c>
      <c r="Q1063" s="1">
        <f>Scenario[[#This Row],[Electricity GHG 
kg CO2e]]+(Scenario[[#This Row],[Non-Electric GHG 
kg CO2e]]*(1-Q$3))+((Scenario[[#This Row],[Non-Electric Vehicle Miles]]*Q$3)*Scenario[[#This Row],[Typical kWh per Vehicle Mile]]*(Scenario[[#This Row],[eGRID Subregion Electricity Emissions Rate 
kg CO2 per kWh]]))</f>
        <v>125871.83028321424</v>
      </c>
      <c r="R1063" s="1">
        <f>((Scenario[[#This Row],[Electricity GHG 
kg CO2e]])*(1-R$3))+(Scenario[[#This Row],[Non-Electric GHG 
kg CO2e]]*(1-Q$3))+(((Scenario[[#This Row],[Non-Electric Vehicle Miles]]*Q$3)*Scenario[[#This Row],[Typical kWh per Vehicle Mile]]*(Scenario[[#This Row],[eGRID Subregion Electricity Emissions Rate 
kg CO2 per kWh]]))*(1-R$3))</f>
        <v>124949.78968631693</v>
      </c>
      <c r="S10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136815.44823384445</v>
      </c>
      <c r="T1063" s="1">
        <f>Scenario[[#This Row],[Transportation Efficiency Emissions Savings 
kg CO2e]]*(1+S$3)</f>
        <v>69951.233839439898</v>
      </c>
      <c r="U1063" s="1">
        <f>Scenario[[#This Row],[Land Use Efficiency Emissions Savings 
kg CO2e]]*(1+S$3)</f>
        <v>348295.15397874359</v>
      </c>
    </row>
    <row r="1064" spans="1:21" x14ac:dyDescent="0.25">
      <c r="A1064" t="s">
        <v>939</v>
      </c>
      <c r="B1064" t="s">
        <v>598</v>
      </c>
      <c r="C1064" t="s">
        <v>42</v>
      </c>
      <c r="D1064" t="s">
        <v>1730</v>
      </c>
      <c r="E1064" s="1">
        <v>300812.0396825333</v>
      </c>
      <c r="F1064" s="1">
        <v>15636.491737253997</v>
      </c>
      <c r="G1064" s="1">
        <v>78576.911069657319</v>
      </c>
      <c r="H1064" s="1">
        <v>93438</v>
      </c>
      <c r="I1064" s="1">
        <v>19.59090909090909</v>
      </c>
      <c r="J1064" s="2">
        <v>4.0410223819888208E-2</v>
      </c>
      <c r="K1064" s="1">
        <v>744612</v>
      </c>
      <c r="L1064" s="1">
        <v>744612</v>
      </c>
      <c r="M1064" s="1">
        <v>300812.0396825333</v>
      </c>
      <c r="N1064" s="1">
        <v>0</v>
      </c>
      <c r="O1064" s="7">
        <v>0.11527868646602001</v>
      </c>
      <c r="P1064" s="4">
        <v>1.0539153772593934</v>
      </c>
      <c r="Q1064" s="1">
        <f>Scenario[[#This Row],[Electricity GHG 
kg CO2e]]+(Scenario[[#This Row],[Non-Electric GHG 
kg CO2e]]*(1-Q$3))+((Scenario[[#This Row],[Non-Electric Vehicle Miles]]*Q$3)*Scenario[[#This Row],[Typical kWh per Vehicle Mile]]*(Scenario[[#This Row],[eGRID Subregion Electricity Emissions Rate 
kg CO2 per kWh]]))</f>
        <v>248225.4986835368</v>
      </c>
      <c r="R1064" s="1">
        <f>((Scenario[[#This Row],[Electricity GHG 
kg CO2e]])*(1-R$3))+(Scenario[[#This Row],[Non-Electric GHG 
kg CO2e]]*(1-Q$3))+(((Scenario[[#This Row],[Non-Electric Vehicle Miles]]*Q$3)*Scenario[[#This Row],[Typical kWh per Vehicle Mile]]*(Scenario[[#This Row],[eGRID Subregion Electricity Emissions Rate 
kg CO2 per kWh]]))*(1-R$3))</f>
        <v>242571.3814531276</v>
      </c>
      <c r="S10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243348.25168342475</v>
      </c>
      <c r="T1064" s="1">
        <f>Scenario[[#This Row],[Transportation Efficiency Emissions Savings 
kg CO2e]]*(1+S$3)</f>
        <v>19545.614671567495</v>
      </c>
      <c r="U1064" s="1">
        <f>Scenario[[#This Row],[Land Use Efficiency Emissions Savings 
kg CO2e]]*(1+S$3)</f>
        <v>98221.138837071645</v>
      </c>
    </row>
    <row r="1065" spans="1:21" x14ac:dyDescent="0.25">
      <c r="A1065" t="s">
        <v>939</v>
      </c>
      <c r="B1065" t="s">
        <v>598</v>
      </c>
      <c r="C1065" t="s">
        <v>42</v>
      </c>
      <c r="D1065" t="s">
        <v>38</v>
      </c>
      <c r="E1065" s="1">
        <v>1184075.7427694444</v>
      </c>
      <c r="F1065" s="1">
        <v>602592.98633712158</v>
      </c>
      <c r="G1065" s="1">
        <v>3028166.1829424268</v>
      </c>
      <c r="H1065" s="1">
        <v>3600877</v>
      </c>
      <c r="I1065" s="1">
        <v>30.363636363636363</v>
      </c>
      <c r="J1065" s="2">
        <v>0.12335780982544586</v>
      </c>
      <c r="K1065" s="1">
        <v>366949</v>
      </c>
      <c r="L1065" s="1">
        <v>366949</v>
      </c>
      <c r="M1065" s="1">
        <v>1184075.7427694444</v>
      </c>
      <c r="N1065" s="1">
        <v>0</v>
      </c>
      <c r="O1065" s="7">
        <v>0.11527868646602001</v>
      </c>
      <c r="P1065" s="4">
        <v>2.3391780324537761</v>
      </c>
      <c r="Q1065" s="1">
        <f>Scenario[[#This Row],[Electricity GHG 
kg CO2e]]+(Scenario[[#This Row],[Non-Electric GHG 
kg CO2e]]*(1-Q$3))+((Scenario[[#This Row],[Non-Electric Vehicle Miles]]*Q$3)*Scenario[[#This Row],[Typical kWh per Vehicle Mile]]*(Scenario[[#This Row],[eGRID Subregion Electricity Emissions Rate 
kg CO2 per kWh]]))</f>
        <v>912794.43273406778</v>
      </c>
      <c r="R1065" s="1">
        <f>((Scenario[[#This Row],[Electricity GHG 
kg CO2e]])*(1-R$3))+(Scenario[[#This Row],[Non-Electric GHG 
kg CO2e]]*(1-Q$3))+(((Scenario[[#This Row],[Non-Electric Vehicle Miles]]*Q$3)*Scenario[[#This Row],[Typical kWh per Vehicle Mile]]*(Scenario[[#This Row],[eGRID Subregion Electricity Emissions Rate 
kg CO2 per kWh]]))*(1-R$3))</f>
        <v>906610.02631982171</v>
      </c>
      <c r="S10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1053110.5977545674</v>
      </c>
      <c r="T1065" s="1">
        <f>Scenario[[#This Row],[Transportation Efficiency Emissions Savings 
kg CO2e]]*(1+S$3)</f>
        <v>753241.23292140197</v>
      </c>
      <c r="U1065" s="1">
        <f>Scenario[[#This Row],[Land Use Efficiency Emissions Savings 
kg CO2e]]*(1+S$3)</f>
        <v>3785207.7286780337</v>
      </c>
    </row>
    <row r="1066" spans="1:21" x14ac:dyDescent="0.25">
      <c r="A1066" t="s">
        <v>1151</v>
      </c>
      <c r="B1066" t="s">
        <v>993</v>
      </c>
      <c r="C1066" t="s">
        <v>42</v>
      </c>
      <c r="D1066" t="s">
        <v>38</v>
      </c>
      <c r="E1066" s="1">
        <v>252892.92081370001</v>
      </c>
      <c r="F1066" s="1">
        <v>99013.171479244847</v>
      </c>
      <c r="G1066" s="1">
        <v>493455.43606832268</v>
      </c>
      <c r="H1066" s="1">
        <v>591666.78</v>
      </c>
      <c r="I1066" s="1">
        <v>28</v>
      </c>
      <c r="J1066" s="2">
        <v>0.24882489347492939</v>
      </c>
      <c r="K1066" s="1">
        <v>87699</v>
      </c>
      <c r="L1066" s="1">
        <v>87699</v>
      </c>
      <c r="M1066" s="1">
        <v>252892.92081370001</v>
      </c>
      <c r="N1066" s="1">
        <v>0</v>
      </c>
      <c r="O1066" s="7">
        <v>0.11527868646602001</v>
      </c>
      <c r="P1066" s="4">
        <v>2.3391780324537761</v>
      </c>
      <c r="Q1066" s="1">
        <f>Scenario[[#This Row],[Electricity GHG 
kg CO2e]]+(Scenario[[#This Row],[Non-Electric GHG 
kg CO2e]]*(1-Q$3))+((Scenario[[#This Row],[Non-Electric Vehicle Miles]]*Q$3)*Scenario[[#This Row],[Typical kWh per Vehicle Mile]]*(Scenario[[#This Row],[eGRID Subregion Electricity Emissions Rate 
kg CO2 per kWh]]))</f>
        <v>195581.8610549196</v>
      </c>
      <c r="R1066" s="1">
        <f>((Scenario[[#This Row],[Electricity GHG 
kg CO2e]])*(1-R$3))+(Scenario[[#This Row],[Non-Electric GHG 
kg CO2e]]*(1-Q$3))+(((Scenario[[#This Row],[Non-Electric Vehicle Miles]]*Q$3)*Scenario[[#This Row],[Typical kWh per Vehicle Mile]]*(Scenario[[#This Row],[eGRID Subregion Electricity Emissions Rate 
kg CO2 per kWh]]))*(1-R$3))</f>
        <v>194103.81844375847</v>
      </c>
      <c r="S10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217488.34580527002</v>
      </c>
      <c r="T1066" s="1">
        <f>Scenario[[#This Row],[Transportation Efficiency Emissions Savings 
kg CO2e]]*(1+S$3)</f>
        <v>123766.46434905606</v>
      </c>
      <c r="U1066" s="1">
        <f>Scenario[[#This Row],[Land Use Efficiency Emissions Savings 
kg CO2e]]*(1+S$3)</f>
        <v>616819.29508540337</v>
      </c>
    </row>
    <row r="1067" spans="1:21" x14ac:dyDescent="0.25">
      <c r="A1067" t="s">
        <v>1345</v>
      </c>
      <c r="B1067" t="s">
        <v>596</v>
      </c>
      <c r="C1067" t="s">
        <v>42</v>
      </c>
      <c r="D1067" t="s">
        <v>1730</v>
      </c>
      <c r="E1067" s="1">
        <v>62626.6571941</v>
      </c>
      <c r="F1067" s="1">
        <v>4425.2904915079862</v>
      </c>
      <c r="G1067" s="1">
        <v>22013.899734587772</v>
      </c>
      <c r="H1067" s="1">
        <v>26443.93</v>
      </c>
      <c r="I1067" s="1">
        <v>16</v>
      </c>
      <c r="J1067" s="2">
        <v>7.7177007938360964E-2</v>
      </c>
      <c r="K1067" s="1">
        <v>21717</v>
      </c>
      <c r="L1067" s="1">
        <v>21717</v>
      </c>
      <c r="M1067" s="1">
        <v>62626.6571941</v>
      </c>
      <c r="N1067" s="1">
        <v>0</v>
      </c>
      <c r="O1067" s="7">
        <v>0.11527868646602001</v>
      </c>
      <c r="P1067" s="4">
        <v>1.0539153772593934</v>
      </c>
      <c r="Q1067" s="1">
        <f>Scenario[[#This Row],[Electricity GHG 
kg CO2e]]+(Scenario[[#This Row],[Non-Electric GHG 
kg CO2e]]*(1-Q$3))+((Scenario[[#This Row],[Non-Electric Vehicle Miles]]*Q$3)*Scenario[[#This Row],[Typical kWh per Vehicle Mile]]*(Scenario[[#This Row],[eGRID Subregion Electricity Emissions Rate 
kg CO2 per kWh]]))</f>
        <v>47629.614088318587</v>
      </c>
      <c r="R1067" s="1">
        <f>((Scenario[[#This Row],[Electricity GHG 
kg CO2e]])*(1-R$3))+(Scenario[[#This Row],[Non-Electric GHG 
kg CO2e]]*(1-Q$3))+(((Scenario[[#This Row],[Non-Electric Vehicle Miles]]*Q$3)*Scenario[[#This Row],[Typical kWh per Vehicle Mile]]*(Scenario[[#This Row],[eGRID Subregion Electricity Emissions Rate 
kg CO2 per kWh]]))*(1-R$3))</f>
        <v>47464.708790132689</v>
      </c>
      <c r="S10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49270.830487300598</v>
      </c>
      <c r="T1067" s="1">
        <f>Scenario[[#This Row],[Transportation Efficiency Emissions Savings 
kg CO2e]]*(1+S$3)</f>
        <v>5531.6131143849825</v>
      </c>
      <c r="U1067" s="1">
        <f>Scenario[[#This Row],[Land Use Efficiency Emissions Savings 
kg CO2e]]*(1+S$3)</f>
        <v>27517.374668234716</v>
      </c>
    </row>
    <row r="1068" spans="1:21" x14ac:dyDescent="0.25">
      <c r="A1068" t="s">
        <v>187</v>
      </c>
      <c r="B1068" t="s">
        <v>188</v>
      </c>
      <c r="C1068" t="s">
        <v>42</v>
      </c>
      <c r="D1068" t="s">
        <v>1730</v>
      </c>
      <c r="E1068" s="1">
        <v>3772068.1843384998</v>
      </c>
      <c r="F1068" s="1">
        <v>539506.65859464265</v>
      </c>
      <c r="G1068" s="1">
        <v>2707457.8180966494</v>
      </c>
      <c r="H1068" s="1">
        <v>3223896</v>
      </c>
      <c r="I1068" s="1">
        <v>5.2745098039215685</v>
      </c>
      <c r="J1068" s="2">
        <v>0.17430832937378254</v>
      </c>
      <c r="K1068" s="1">
        <v>3745065</v>
      </c>
      <c r="L1068" s="1">
        <v>3745065</v>
      </c>
      <c r="M1068" s="1">
        <v>3772068.1843384998</v>
      </c>
      <c r="N1068" s="1">
        <v>0</v>
      </c>
      <c r="O1068" s="7">
        <v>0.27116885859524997</v>
      </c>
      <c r="P1068" s="4">
        <v>1.0539153772593934</v>
      </c>
      <c r="Q1068" s="1">
        <f>Scenario[[#This Row],[Electricity GHG 
kg CO2e]]+(Scenario[[#This Row],[Non-Electric GHG 
kg CO2e]]*(1-Q$3))+((Scenario[[#This Row],[Non-Electric Vehicle Miles]]*Q$3)*Scenario[[#This Row],[Typical kWh per Vehicle Mile]]*(Scenario[[#This Row],[eGRID Subregion Electricity Emissions Rate 
kg CO2 per kWh]]))</f>
        <v>3096625.7615764253</v>
      </c>
      <c r="R1068" s="1">
        <f>((Scenario[[#This Row],[Electricity GHG 
kg CO2e]])*(1-R$3))+(Scenario[[#This Row],[Non-Electric GHG 
kg CO2e]]*(1-Q$3))+(((Scenario[[#This Row],[Non-Electric Vehicle Miles]]*Q$3)*Scenario[[#This Row],[Typical kWh per Vehicle Mile]]*(Scenario[[#This Row],[eGRID Subregion Electricity Emissions Rate 
kg CO2 per kWh]]))*(1-R$3))</f>
        <v>3029732.1057457877</v>
      </c>
      <c r="S10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3276969.2924639583</v>
      </c>
      <c r="T1068" s="1">
        <f>Scenario[[#This Row],[Transportation Efficiency Emissions Savings 
kg CO2e]]*(1+S$3)</f>
        <v>674383.32324330334</v>
      </c>
      <c r="U1068" s="1">
        <f>Scenario[[#This Row],[Land Use Efficiency Emissions Savings 
kg CO2e]]*(1+S$3)</f>
        <v>3384322.2726208116</v>
      </c>
    </row>
    <row r="1069" spans="1:21" x14ac:dyDescent="0.25">
      <c r="A1069" t="s">
        <v>187</v>
      </c>
      <c r="B1069" t="s">
        <v>188</v>
      </c>
      <c r="C1069" t="s">
        <v>42</v>
      </c>
      <c r="D1069" t="s">
        <v>38</v>
      </c>
      <c r="E1069" s="1">
        <v>38642619.139277302</v>
      </c>
      <c r="F1069" s="1">
        <v>19880764.709875356</v>
      </c>
      <c r="G1069" s="1">
        <v>99769541.276290923</v>
      </c>
      <c r="H1069" s="1">
        <v>118800235</v>
      </c>
      <c r="I1069" s="1">
        <v>47.030769230769231</v>
      </c>
      <c r="J1069" s="2">
        <v>0.32851913353704632</v>
      </c>
      <c r="K1069" s="1">
        <v>10148311</v>
      </c>
      <c r="L1069" s="1">
        <v>10148311</v>
      </c>
      <c r="M1069" s="1">
        <v>38642619.139277302</v>
      </c>
      <c r="N1069" s="1">
        <v>0</v>
      </c>
      <c r="O1069" s="7">
        <v>0.27116885859524997</v>
      </c>
      <c r="P1069" s="4">
        <v>2.3391780324537761</v>
      </c>
      <c r="Q1069" s="1">
        <f>Scenario[[#This Row],[Electricity GHG 
kg CO2e]]+(Scenario[[#This Row],[Non-Electric GHG 
kg CO2e]]*(1-Q$3))+((Scenario[[#This Row],[Non-Electric Vehicle Miles]]*Q$3)*Scenario[[#This Row],[Typical kWh per Vehicle Mile]]*(Scenario[[#This Row],[eGRID Subregion Electricity Emissions Rate 
kg CO2 per kWh]]))</f>
        <v>30591263.81778647</v>
      </c>
      <c r="R1069" s="1">
        <f>((Scenario[[#This Row],[Electricity GHG 
kg CO2e]])*(1-R$3))+(Scenario[[#This Row],[Non-Electric GHG 
kg CO2e]]*(1-Q$3))+(((Scenario[[#This Row],[Non-Electric Vehicle Miles]]*Q$3)*Scenario[[#This Row],[Typical kWh per Vehicle Mile]]*(Scenario[[#This Row],[eGRID Subregion Electricity Emissions Rate 
kg CO2 per kWh]]))*(1-R$3))</f>
        <v>30188938.951954346</v>
      </c>
      <c r="S10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33946095.605649859</v>
      </c>
      <c r="T1069" s="1">
        <f>Scenario[[#This Row],[Transportation Efficiency Emissions Savings 
kg CO2e]]*(1+S$3)</f>
        <v>24850955.887344196</v>
      </c>
      <c r="U1069" s="1">
        <f>Scenario[[#This Row],[Land Use Efficiency Emissions Savings 
kg CO2e]]*(1+S$3)</f>
        <v>124711926.59536365</v>
      </c>
    </row>
    <row r="1070" spans="1:21" x14ac:dyDescent="0.25">
      <c r="A1070" t="s">
        <v>1167</v>
      </c>
      <c r="B1070" t="s">
        <v>1168</v>
      </c>
      <c r="C1070" t="s">
        <v>135</v>
      </c>
      <c r="D1070" t="s">
        <v>38</v>
      </c>
      <c r="E1070" s="1">
        <v>463370.69228569703</v>
      </c>
      <c r="F1070" s="1">
        <v>142900.41161805339</v>
      </c>
      <c r="G1070" s="1">
        <v>711952.17999772739</v>
      </c>
      <c r="H1070" s="1">
        <v>853921</v>
      </c>
      <c r="I1070" s="1">
        <v>39</v>
      </c>
      <c r="J1070" s="2">
        <v>0.15543210847325337</v>
      </c>
      <c r="K1070" s="1">
        <v>70087</v>
      </c>
      <c r="L1070" s="1">
        <v>70087</v>
      </c>
      <c r="M1070" s="1">
        <v>463370.69228569703</v>
      </c>
      <c r="N1070" s="1">
        <v>0</v>
      </c>
      <c r="O1070" s="7">
        <v>0.53246165051848993</v>
      </c>
      <c r="P1070" s="4">
        <v>2.3391780324537761</v>
      </c>
      <c r="Q1070" s="1">
        <f>Scenario[[#This Row],[Electricity GHG 
kg CO2e]]+(Scenario[[#This Row],[Non-Electric GHG 
kg CO2e]]*(1-Q$3))+((Scenario[[#This Row],[Non-Electric Vehicle Miles]]*Q$3)*Scenario[[#This Row],[Typical kWh per Vehicle Mile]]*(Scenario[[#This Row],[eGRID Subregion Electricity Emissions Rate 
kg CO2 per kWh]]))</f>
        <v>369351.75476103247</v>
      </c>
      <c r="R1070" s="1">
        <f>((Scenario[[#This Row],[Electricity GHG 
kg CO2e]])*(1-R$3))+(Scenario[[#This Row],[Non-Electric GHG 
kg CO2e]]*(1-Q$3))+(((Scenario[[#This Row],[Non-Electric Vehicle Miles]]*Q$3)*Scenario[[#This Row],[Typical kWh per Vehicle Mile]]*(Scenario[[#This Row],[eGRID Subregion Electricity Emissions Rate 
kg CO2 per kWh]]))*(1-R$3))</f>
        <v>363895.82087434252</v>
      </c>
      <c r="S10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420736.94896255364</v>
      </c>
      <c r="T1070" s="1">
        <f>Scenario[[#This Row],[Transportation Efficiency Emissions Savings 
kg CO2e]]*(1+S$3)</f>
        <v>178625.51452256675</v>
      </c>
      <c r="U1070" s="1">
        <f>Scenario[[#This Row],[Land Use Efficiency Emissions Savings 
kg CO2e]]*(1+S$3)</f>
        <v>889940.22499715921</v>
      </c>
    </row>
    <row r="1071" spans="1:21" x14ac:dyDescent="0.25">
      <c r="A1071" t="s">
        <v>1167</v>
      </c>
      <c r="B1071" t="s">
        <v>1168</v>
      </c>
      <c r="C1071" t="s">
        <v>135</v>
      </c>
      <c r="D1071" t="s">
        <v>1730</v>
      </c>
      <c r="E1071" s="1">
        <v>1281676.8694837468</v>
      </c>
      <c r="F1071" s="1">
        <v>171627.72510489996</v>
      </c>
      <c r="G1071" s="1">
        <v>855076.1446585448</v>
      </c>
      <c r="H1071" s="1">
        <v>1025585</v>
      </c>
      <c r="I1071" s="1">
        <v>13.296296296296296</v>
      </c>
      <c r="J1071" s="2">
        <v>8.8668252703720488E-2</v>
      </c>
      <c r="K1071" s="1">
        <v>1221991</v>
      </c>
      <c r="L1071" s="1">
        <v>1221991</v>
      </c>
      <c r="M1071" s="1">
        <v>1281676.8694837468</v>
      </c>
      <c r="N1071" s="1">
        <v>0</v>
      </c>
      <c r="O1071" s="7">
        <v>0.53246165051848993</v>
      </c>
      <c r="P1071" s="4">
        <v>1.0539153772593934</v>
      </c>
      <c r="Q1071" s="1">
        <f>Scenario[[#This Row],[Electricity GHG 
kg CO2e]]+(Scenario[[#This Row],[Non-Electric GHG 
kg CO2e]]*(1-Q$3))+((Scenario[[#This Row],[Non-Electric Vehicle Miles]]*Q$3)*Scenario[[#This Row],[Typical kWh per Vehicle Mile]]*(Scenario[[#This Row],[eGRID Subregion Electricity Emissions Rate 
kg CO2 per kWh]]))</f>
        <v>1132693.6782331462</v>
      </c>
      <c r="R1071" s="1">
        <f>((Scenario[[#This Row],[Electricity GHG 
kg CO2e]])*(1-R$3))+(Scenario[[#This Row],[Non-Electric GHG 
kg CO2e]]*(1-Q$3))+(((Scenario[[#This Row],[Non-Electric Vehicle Miles]]*Q$3)*Scenario[[#This Row],[Typical kWh per Vehicle Mile]]*(Scenario[[#This Row],[eGRID Subregion Electricity Emissions Rate 
kg CO2 per kWh]]))*(1-R$3))</f>
        <v>1089834.6717030623</v>
      </c>
      <c r="S10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1124230.3274192372</v>
      </c>
      <c r="T1071" s="1">
        <f>Scenario[[#This Row],[Transportation Efficiency Emissions Savings 
kg CO2e]]*(1+S$3)</f>
        <v>214534.65638112495</v>
      </c>
      <c r="U1071" s="1">
        <f>Scenario[[#This Row],[Land Use Efficiency Emissions Savings 
kg CO2e]]*(1+S$3)</f>
        <v>1068845.1808231811</v>
      </c>
    </row>
    <row r="1072" spans="1:21" x14ac:dyDescent="0.25">
      <c r="A1072" t="s">
        <v>971</v>
      </c>
      <c r="B1072" t="s">
        <v>972</v>
      </c>
      <c r="C1072" t="s">
        <v>135</v>
      </c>
      <c r="D1072" t="s">
        <v>1730</v>
      </c>
      <c r="E1072" s="1">
        <v>480628.77593</v>
      </c>
      <c r="F1072" s="1">
        <v>32168.620193806175</v>
      </c>
      <c r="G1072" s="1">
        <v>160241.97371282062</v>
      </c>
      <c r="H1072" s="1">
        <v>192228</v>
      </c>
      <c r="I1072" s="1">
        <v>12.709677419354838</v>
      </c>
      <c r="J1072" s="2">
        <v>6.5218117913930979E-2</v>
      </c>
      <c r="K1072" s="1">
        <v>727704</v>
      </c>
      <c r="L1072" s="1">
        <v>727704</v>
      </c>
      <c r="M1072" s="1">
        <v>480628.77593</v>
      </c>
      <c r="N1072" s="1">
        <v>0</v>
      </c>
      <c r="O1072" s="7">
        <v>0.53246165051848993</v>
      </c>
      <c r="P1072" s="4">
        <v>1.0539153772593934</v>
      </c>
      <c r="Q1072" s="1">
        <f>Scenario[[#This Row],[Electricity GHG 
kg CO2e]]+(Scenario[[#This Row],[Non-Electric GHG 
kg CO2e]]*(1-Q$3))+((Scenario[[#This Row],[Non-Electric Vehicle Miles]]*Q$3)*Scenario[[#This Row],[Typical kWh per Vehicle Mile]]*(Scenario[[#This Row],[eGRID Subregion Electricity Emissions Rate 
kg CO2 per kWh]]))</f>
        <v>462562.90827631345</v>
      </c>
      <c r="R1072" s="1">
        <f>((Scenario[[#This Row],[Electricity GHG 
kg CO2e]])*(1-R$3))+(Scenario[[#This Row],[Non-Electric GHG 
kg CO2e]]*(1-Q$3))+(((Scenario[[#This Row],[Non-Electric Vehicle Miles]]*Q$3)*Scenario[[#This Row],[Typical kWh per Vehicle Mile]]*(Scenario[[#This Row],[eGRID Subregion Electricity Emissions Rate 
kg CO2 per kWh]]))*(1-R$3))</f>
        <v>437040.07669411012</v>
      </c>
      <c r="S10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441581.77859388094</v>
      </c>
      <c r="T1072" s="1">
        <f>Scenario[[#This Row],[Transportation Efficiency Emissions Savings 
kg CO2e]]*(1+S$3)</f>
        <v>40210.775242257718</v>
      </c>
      <c r="U1072" s="1">
        <f>Scenario[[#This Row],[Land Use Efficiency Emissions Savings 
kg CO2e]]*(1+S$3)</f>
        <v>200302.46714102576</v>
      </c>
    </row>
    <row r="1073" spans="1:21" x14ac:dyDescent="0.25">
      <c r="A1073" t="s">
        <v>971</v>
      </c>
      <c r="B1073" t="s">
        <v>972</v>
      </c>
      <c r="C1073" t="s">
        <v>135</v>
      </c>
      <c r="D1073" t="s">
        <v>38</v>
      </c>
      <c r="E1073" s="1">
        <v>1532837.4187365002</v>
      </c>
      <c r="F1073" s="1">
        <v>264274.4155847237</v>
      </c>
      <c r="G1073" s="1">
        <v>1316433.6455827248</v>
      </c>
      <c r="H1073" s="1">
        <v>1579208</v>
      </c>
      <c r="I1073" s="1">
        <v>28.157894736842106</v>
      </c>
      <c r="J1073" s="2">
        <v>7.5426053246203134E-2</v>
      </c>
      <c r="K1073" s="1">
        <v>318907</v>
      </c>
      <c r="L1073" s="1">
        <v>318907</v>
      </c>
      <c r="M1073" s="1">
        <v>1532837.4187365002</v>
      </c>
      <c r="N1073" s="1">
        <v>0</v>
      </c>
      <c r="O1073" s="7">
        <v>0.53246165051848993</v>
      </c>
      <c r="P1073" s="4">
        <v>2.3391780324537761</v>
      </c>
      <c r="Q1073" s="1">
        <f>Scenario[[#This Row],[Electricity GHG 
kg CO2e]]+(Scenario[[#This Row],[Non-Electric GHG 
kg CO2e]]*(1-Q$3))+((Scenario[[#This Row],[Non-Electric Vehicle Miles]]*Q$3)*Scenario[[#This Row],[Typical kWh per Vehicle Mile]]*(Scenario[[#This Row],[eGRID Subregion Electricity Emissions Rate 
kg CO2 per kWh]]))</f>
        <v>1248929.5326843678</v>
      </c>
      <c r="R1073" s="1">
        <f>((Scenario[[#This Row],[Electricity GHG 
kg CO2e]])*(1-R$3))+(Scenario[[#This Row],[Non-Electric GHG 
kg CO2e]]*(1-Q$3))+(((Scenario[[#This Row],[Non-Electric Vehicle Miles]]*Q$3)*Scenario[[#This Row],[Typical kWh per Vehicle Mile]]*(Scenario[[#This Row],[eGRID Subregion Electricity Emissions Rate 
kg CO2 per kWh]]))*(1-R$3))</f>
        <v>1224104.1655263696</v>
      </c>
      <c r="S10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1331741.6358169604</v>
      </c>
      <c r="T1073" s="1">
        <f>Scenario[[#This Row],[Transportation Efficiency Emissions Savings 
kg CO2e]]*(1+S$3)</f>
        <v>330343.01948090462</v>
      </c>
      <c r="U1073" s="1">
        <f>Scenario[[#This Row],[Land Use Efficiency Emissions Savings 
kg CO2e]]*(1+S$3)</f>
        <v>1645542.0569784059</v>
      </c>
    </row>
    <row r="1074" spans="1:21" x14ac:dyDescent="0.25">
      <c r="A1074" t="s">
        <v>133</v>
      </c>
      <c r="B1074" t="s">
        <v>134</v>
      </c>
      <c r="C1074" t="s">
        <v>135</v>
      </c>
      <c r="D1074" t="s">
        <v>1730</v>
      </c>
      <c r="E1074" s="1">
        <v>4591531.5273973336</v>
      </c>
      <c r="F1074" s="1">
        <v>507306.07528174343</v>
      </c>
      <c r="G1074" s="1">
        <v>2717126.3699418437</v>
      </c>
      <c r="H1074" s="1">
        <v>3031477</v>
      </c>
      <c r="I1074" s="1">
        <v>7.625</v>
      </c>
      <c r="J1074" s="2">
        <v>0.11193582533639827</v>
      </c>
      <c r="K1074" s="1">
        <v>2963830</v>
      </c>
      <c r="L1074" s="1">
        <v>2963830</v>
      </c>
      <c r="M1074" s="1">
        <v>4591531.5273973336</v>
      </c>
      <c r="N1074" s="1">
        <v>0</v>
      </c>
      <c r="O1074" s="7">
        <v>0.53246165051848993</v>
      </c>
      <c r="P1074" s="4">
        <v>1.0539153772593934</v>
      </c>
      <c r="Q1074" s="1">
        <f>Scenario[[#This Row],[Electricity GHG 
kg CO2e]]+(Scenario[[#This Row],[Non-Electric GHG 
kg CO2e]]*(1-Q$3))+((Scenario[[#This Row],[Non-Electric Vehicle Miles]]*Q$3)*Scenario[[#This Row],[Typical kWh per Vehicle Mile]]*(Scenario[[#This Row],[eGRID Subregion Electricity Emissions Rate 
kg CO2 per kWh]]))</f>
        <v>3859451.4111135695</v>
      </c>
      <c r="R1074" s="1">
        <f>((Scenario[[#This Row],[Electricity GHG 
kg CO2e]])*(1-R$3))+(Scenario[[#This Row],[Non-Electric GHG 
kg CO2e]]*(1-Q$3))+(((Scenario[[#This Row],[Non-Electric Vehicle Miles]]*Q$3)*Scenario[[#This Row],[Typical kWh per Vehicle Mile]]*(Scenario[[#This Row],[eGRID Subregion Electricity Emissions Rate 
kg CO2 per kWh]]))*(1-R$3))</f>
        <v>3755500.7197221769</v>
      </c>
      <c r="S10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4007383.7989063547</v>
      </c>
      <c r="T1074" s="1">
        <f>Scenario[[#This Row],[Transportation Efficiency Emissions Savings 
kg CO2e]]*(1+S$3)</f>
        <v>634132.59410217928</v>
      </c>
      <c r="U1074" s="1">
        <f>Scenario[[#This Row],[Land Use Efficiency Emissions Savings 
kg CO2e]]*(1+S$3)</f>
        <v>3396407.9624273046</v>
      </c>
    </row>
    <row r="1075" spans="1:21" x14ac:dyDescent="0.25">
      <c r="A1075" t="s">
        <v>133</v>
      </c>
      <c r="B1075" t="s">
        <v>134</v>
      </c>
      <c r="C1075" t="s">
        <v>135</v>
      </c>
      <c r="D1075" t="s">
        <v>38</v>
      </c>
      <c r="E1075" s="1">
        <v>45149047.916795343</v>
      </c>
      <c r="F1075" s="1">
        <v>12319581.306150181</v>
      </c>
      <c r="G1075" s="1">
        <v>65983556.80048342</v>
      </c>
      <c r="H1075" s="1">
        <v>73617347</v>
      </c>
      <c r="I1075" s="1">
        <v>35.256267409470752</v>
      </c>
      <c r="J1075" s="2">
        <v>0.15330872885685254</v>
      </c>
      <c r="K1075" s="1">
        <v>19303650</v>
      </c>
      <c r="L1075" s="1">
        <v>19303650</v>
      </c>
      <c r="M1075" s="1">
        <v>45149047.916795343</v>
      </c>
      <c r="N1075" s="1">
        <v>0</v>
      </c>
      <c r="O1075" s="7">
        <v>0.53246165051848993</v>
      </c>
      <c r="P1075" s="4">
        <v>2.3391780324537761</v>
      </c>
      <c r="Q1075" s="1">
        <f>Scenario[[#This Row],[Electricity GHG 
kg CO2e]]+(Scenario[[#This Row],[Non-Electric GHG 
kg CO2e]]*(1-Q$3))+((Scenario[[#This Row],[Non-Electric Vehicle Miles]]*Q$3)*Scenario[[#This Row],[Typical kWh per Vehicle Mile]]*(Scenario[[#This Row],[eGRID Subregion Electricity Emissions Rate 
kg CO2 per kWh]]))</f>
        <v>39872569.002747066</v>
      </c>
      <c r="R1075" s="1">
        <f>((Scenario[[#This Row],[Electricity GHG 
kg CO2e]])*(1-R$3))+(Scenario[[#This Row],[Non-Electric GHG 
kg CO2e]]*(1-Q$3))+(((Scenario[[#This Row],[Non-Electric Vehicle Miles]]*Q$3)*Scenario[[#This Row],[Typical kWh per Vehicle Mile]]*(Scenario[[#This Row],[eGRID Subregion Electricity Emissions Rate 
kg CO2 per kWh]]))*(1-R$3))</f>
        <v>38369873.236459427</v>
      </c>
      <c r="S10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40445096.202392638</v>
      </c>
      <c r="T1075" s="1">
        <f>Scenario[[#This Row],[Transportation Efficiency Emissions Savings 
kg CO2e]]*(1+S$3)</f>
        <v>15399476.632687727</v>
      </c>
      <c r="U1075" s="1">
        <f>Scenario[[#This Row],[Land Use Efficiency Emissions Savings 
kg CO2e]]*(1+S$3)</f>
        <v>82479446.000604272</v>
      </c>
    </row>
    <row r="1076" spans="1:21" x14ac:dyDescent="0.25">
      <c r="A1076" t="s">
        <v>1076</v>
      </c>
      <c r="B1076" t="s">
        <v>933</v>
      </c>
      <c r="C1076" t="s">
        <v>135</v>
      </c>
      <c r="D1076" t="s">
        <v>1730</v>
      </c>
      <c r="E1076" s="1">
        <v>57318.61942416666</v>
      </c>
      <c r="F1076" s="1">
        <v>13096.94996645743</v>
      </c>
      <c r="G1076" s="1">
        <v>65729.190887200224</v>
      </c>
      <c r="H1076" s="1">
        <v>78262.62</v>
      </c>
      <c r="I1076" s="1">
        <v>9</v>
      </c>
      <c r="J1076" s="2">
        <v>0.34687648756099831</v>
      </c>
      <c r="K1076" s="1">
        <v>42719</v>
      </c>
      <c r="L1076" s="1">
        <v>42719</v>
      </c>
      <c r="M1076" s="1">
        <v>57318.61942416666</v>
      </c>
      <c r="N1076" s="1">
        <v>0</v>
      </c>
      <c r="O1076" s="7">
        <v>0.53246165051848993</v>
      </c>
      <c r="P1076" s="4">
        <v>1.0539153772593934</v>
      </c>
      <c r="Q1076" s="1">
        <f>Scenario[[#This Row],[Electricity GHG 
kg CO2e]]+(Scenario[[#This Row],[Non-Electric GHG 
kg CO2e]]*(1-Q$3))+((Scenario[[#This Row],[Non-Electric Vehicle Miles]]*Q$3)*Scenario[[#This Row],[Typical kWh per Vehicle Mile]]*(Scenario[[#This Row],[eGRID Subregion Electricity Emissions Rate 
kg CO2 per kWh]]))</f>
        <v>48982.114763040212</v>
      </c>
      <c r="R1076" s="1">
        <f>((Scenario[[#This Row],[Electricity GHG 
kg CO2e]])*(1-R$3))+(Scenario[[#This Row],[Non-Electric GHG 
kg CO2e]]*(1-Q$3))+(((Scenario[[#This Row],[Non-Electric Vehicle Miles]]*Q$3)*Scenario[[#This Row],[Typical kWh per Vehicle Mile]]*(Scenario[[#This Row],[eGRID Subregion Electricity Emissions Rate 
kg CO2 per kWh]]))*(1-R$3))</f>
        <v>47483.827214311408</v>
      </c>
      <c r="S10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52316.712822613874</v>
      </c>
      <c r="T1076" s="1">
        <f>Scenario[[#This Row],[Transportation Efficiency Emissions Savings 
kg CO2e]]*(1+S$3)</f>
        <v>16371.187458071789</v>
      </c>
      <c r="U1076" s="1">
        <f>Scenario[[#This Row],[Land Use Efficiency Emissions Savings 
kg CO2e]]*(1+S$3)</f>
        <v>82161.488609000284</v>
      </c>
    </row>
    <row r="1077" spans="1:21" x14ac:dyDescent="0.25">
      <c r="A1077" t="s">
        <v>1076</v>
      </c>
      <c r="B1077" t="s">
        <v>933</v>
      </c>
      <c r="C1077" t="s">
        <v>135</v>
      </c>
      <c r="D1077" t="s">
        <v>38</v>
      </c>
      <c r="E1077" s="1">
        <v>477635.52262390003</v>
      </c>
      <c r="F1077" s="1">
        <v>96060.266252412111</v>
      </c>
      <c r="G1077" s="1">
        <v>482094.19699630456</v>
      </c>
      <c r="H1077" s="1">
        <v>574021.29</v>
      </c>
      <c r="I1077" s="1">
        <v>28.5</v>
      </c>
      <c r="J1077" s="2">
        <v>0.10968364416697168</v>
      </c>
      <c r="K1077" s="1">
        <v>165635</v>
      </c>
      <c r="L1077" s="1">
        <v>165635</v>
      </c>
      <c r="M1077" s="1">
        <v>477635.52262390003</v>
      </c>
      <c r="N1077" s="1">
        <v>0</v>
      </c>
      <c r="O1077" s="7">
        <v>0.53246165051848993</v>
      </c>
      <c r="P1077" s="4">
        <v>2.3391780324537761</v>
      </c>
      <c r="Q1077" s="1">
        <f>Scenario[[#This Row],[Electricity GHG 
kg CO2e]]+(Scenario[[#This Row],[Non-Electric GHG 
kg CO2e]]*(1-Q$3))+((Scenario[[#This Row],[Non-Electric Vehicle Miles]]*Q$3)*Scenario[[#This Row],[Typical kWh per Vehicle Mile]]*(Scenario[[#This Row],[eGRID Subregion Electricity Emissions Rate 
kg CO2 per kWh]]))</f>
        <v>409802.17576574115</v>
      </c>
      <c r="R1077" s="1">
        <f>((Scenario[[#This Row],[Electricity GHG 
kg CO2e]])*(1-R$3))+(Scenario[[#This Row],[Non-Electric GHG 
kg CO2e]]*(1-Q$3))+(((Scenario[[#This Row],[Non-Electric Vehicle Miles]]*Q$3)*Scenario[[#This Row],[Typical kWh per Vehicle Mile]]*(Scenario[[#This Row],[eGRID Subregion Electricity Emissions Rate 
kg CO2 per kWh]]))*(1-R$3))</f>
        <v>396908.29231628712</v>
      </c>
      <c r="S10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421040.17498231534</v>
      </c>
      <c r="T1077" s="1">
        <f>Scenario[[#This Row],[Transportation Efficiency Emissions Savings 
kg CO2e]]*(1+S$3)</f>
        <v>120075.33281551514</v>
      </c>
      <c r="U1077" s="1">
        <f>Scenario[[#This Row],[Land Use Efficiency Emissions Savings 
kg CO2e]]*(1+S$3)</f>
        <v>602617.74624538072</v>
      </c>
    </row>
    <row r="1078" spans="1:21" x14ac:dyDescent="0.25">
      <c r="A1078" t="s">
        <v>1567</v>
      </c>
      <c r="B1078" t="s">
        <v>1568</v>
      </c>
      <c r="C1078" t="s">
        <v>135</v>
      </c>
      <c r="D1078" t="s">
        <v>1730</v>
      </c>
      <c r="E1078" s="1">
        <v>14762.505718333332</v>
      </c>
      <c r="F1078" s="1">
        <v>12366.418655161266</v>
      </c>
      <c r="G1078" s="1">
        <v>61597.225928431733</v>
      </c>
      <c r="H1078" s="1">
        <v>73897.23</v>
      </c>
      <c r="I1078" s="1">
        <v>4</v>
      </c>
      <c r="J1078" s="2">
        <v>1.7514512229806598</v>
      </c>
      <c r="K1078" s="1">
        <v>11002</v>
      </c>
      <c r="L1078" s="1">
        <v>11002</v>
      </c>
      <c r="M1078" s="1">
        <v>14762.505718333332</v>
      </c>
      <c r="N1078" s="1">
        <v>0</v>
      </c>
      <c r="O1078" s="7">
        <v>0.53246165051848993</v>
      </c>
      <c r="P1078" s="4">
        <v>1.0539153772593934</v>
      </c>
      <c r="Q1078" s="1">
        <f>Scenario[[#This Row],[Electricity GHG 
kg CO2e]]+(Scenario[[#This Row],[Non-Electric GHG 
kg CO2e]]*(1-Q$3))+((Scenario[[#This Row],[Non-Electric Vehicle Miles]]*Q$3)*Scenario[[#This Row],[Typical kWh per Vehicle Mile]]*(Scenario[[#This Row],[eGRID Subregion Electricity Emissions Rate 
kg CO2 per kWh]]))</f>
        <v>12615.376057037112</v>
      </c>
      <c r="R1078" s="1">
        <f>((Scenario[[#This Row],[Electricity GHG 
kg CO2e]])*(1-R$3))+(Scenario[[#This Row],[Non-Electric GHG 
kg CO2e]]*(1-Q$3))+(((Scenario[[#This Row],[Non-Electric Vehicle Miles]]*Q$3)*Scenario[[#This Row],[Typical kWh per Vehicle Mile]]*(Scenario[[#This Row],[eGRID Subregion Electricity Emissions Rate 
kg CO2 per kWh]]))*(1-R$3))</f>
        <v>12229.501864965334</v>
      </c>
      <c r="S10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22497.252184234239</v>
      </c>
      <c r="T1078" s="1">
        <f>Scenario[[#This Row],[Transportation Efficiency Emissions Savings 
kg CO2e]]*(1+S$3)</f>
        <v>15458.023318951582</v>
      </c>
      <c r="U1078" s="1">
        <f>Scenario[[#This Row],[Land Use Efficiency Emissions Savings 
kg CO2e]]*(1+S$3)</f>
        <v>76996.532410539672</v>
      </c>
    </row>
    <row r="1079" spans="1:21" x14ac:dyDescent="0.25">
      <c r="A1079" t="s">
        <v>1150</v>
      </c>
      <c r="B1079" t="s">
        <v>273</v>
      </c>
      <c r="C1079" t="s">
        <v>135</v>
      </c>
      <c r="D1079" t="s">
        <v>1730</v>
      </c>
      <c r="E1079" s="1">
        <v>533501.23526440002</v>
      </c>
      <c r="F1079" s="1">
        <v>17573.639161621104</v>
      </c>
      <c r="G1079" s="1">
        <v>88532.192181772349</v>
      </c>
      <c r="H1079" s="1">
        <v>105013.69</v>
      </c>
      <c r="I1079" s="1">
        <v>20.533333333333335</v>
      </c>
      <c r="J1079" s="2">
        <v>0.22747422872461789</v>
      </c>
      <c r="K1079" s="1">
        <v>185016</v>
      </c>
      <c r="L1079" s="1">
        <v>185016</v>
      </c>
      <c r="M1079" s="1">
        <v>533501.23526440002</v>
      </c>
      <c r="N1079" s="1">
        <v>0</v>
      </c>
      <c r="O1079" s="7">
        <v>0.53246165051848993</v>
      </c>
      <c r="P1079" s="4">
        <v>1.0539153772593934</v>
      </c>
      <c r="Q1079" s="1">
        <f>Scenario[[#This Row],[Electricity GHG 
kg CO2e]]+(Scenario[[#This Row],[Non-Electric GHG 
kg CO2e]]*(1-Q$3))+((Scenario[[#This Row],[Non-Electric Vehicle Miles]]*Q$3)*Scenario[[#This Row],[Typical kWh per Vehicle Mile]]*(Scenario[[#This Row],[eGRID Subregion Electricity Emissions Rate 
kg CO2 per kWh]]))</f>
        <v>426082.26148569398</v>
      </c>
      <c r="R1079" s="1">
        <f>((Scenario[[#This Row],[Electricity GHG 
kg CO2e]])*(1-R$3))+(Scenario[[#This Row],[Non-Electric GHG 
kg CO2e]]*(1-Q$3))+(((Scenario[[#This Row],[Non-Electric Vehicle Miles]]*Q$3)*Scenario[[#This Row],[Typical kWh per Vehicle Mile]]*(Scenario[[#This Row],[eGRID Subregion Electricity Emissions Rate 
kg CO2 per kWh]]))*(1-R$3))</f>
        <v>419593.17772634549</v>
      </c>
      <c r="S10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425392.47801130894</v>
      </c>
      <c r="T1079" s="1">
        <f>Scenario[[#This Row],[Transportation Efficiency Emissions Savings 
kg CO2e]]*(1+S$3)</f>
        <v>21967.04895202638</v>
      </c>
      <c r="U1079" s="1">
        <f>Scenario[[#This Row],[Land Use Efficiency Emissions Savings 
kg CO2e]]*(1+S$3)</f>
        <v>110665.24022721543</v>
      </c>
    </row>
    <row r="1080" spans="1:21" x14ac:dyDescent="0.25">
      <c r="A1080" t="s">
        <v>1150</v>
      </c>
      <c r="B1080" t="s">
        <v>273</v>
      </c>
      <c r="C1080" t="s">
        <v>135</v>
      </c>
      <c r="D1080" t="s">
        <v>38</v>
      </c>
      <c r="E1080" s="1">
        <v>259629.09764100003</v>
      </c>
      <c r="F1080" s="1">
        <v>118994.76978908834</v>
      </c>
      <c r="G1080" s="1">
        <v>599469.90664291766</v>
      </c>
      <c r="H1080" s="1">
        <v>711069.56</v>
      </c>
      <c r="I1080" s="1">
        <v>23.285714285714285</v>
      </c>
      <c r="J1080" s="2">
        <v>0.13531825605342476</v>
      </c>
      <c r="K1080" s="1">
        <v>90034</v>
      </c>
      <c r="L1080" s="1">
        <v>90034</v>
      </c>
      <c r="M1080" s="1">
        <v>259629.09764100003</v>
      </c>
      <c r="N1080" s="1">
        <v>0</v>
      </c>
      <c r="O1080" s="7">
        <v>0.53246165051848993</v>
      </c>
      <c r="P1080" s="4">
        <v>2.3391780324537761</v>
      </c>
      <c r="Q1080" s="1">
        <f>Scenario[[#This Row],[Electricity GHG 
kg CO2e]]+(Scenario[[#This Row],[Non-Electric GHG 
kg CO2e]]*(1-Q$3))+((Scenario[[#This Row],[Non-Electric Vehicle Miles]]*Q$3)*Scenario[[#This Row],[Typical kWh per Vehicle Mile]]*(Scenario[[#This Row],[eGRID Subregion Electricity Emissions Rate 
kg CO2 per kWh]]))</f>
        <v>222756.66858319711</v>
      </c>
      <c r="R1080" s="1">
        <f>((Scenario[[#This Row],[Electricity GHG 
kg CO2e]])*(1-R$3))+(Scenario[[#This Row],[Non-Electric GHG 
kg CO2e]]*(1-Q$3))+(((Scenario[[#This Row],[Non-Electric Vehicle Miles]]*Q$3)*Scenario[[#This Row],[Typical kWh per Vehicle Mile]]*(Scenario[[#This Row],[eGRID Subregion Electricity Emissions Rate 
kg CO2 per kWh]]))*(1-R$3))</f>
        <v>215747.95724508533</v>
      </c>
      <c r="S10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252335.45211253662</v>
      </c>
      <c r="T1080" s="1">
        <f>Scenario[[#This Row],[Transportation Efficiency Emissions Savings 
kg CO2e]]*(1+S$3)</f>
        <v>148743.46223636041</v>
      </c>
      <c r="U1080" s="1">
        <f>Scenario[[#This Row],[Land Use Efficiency Emissions Savings 
kg CO2e]]*(1+S$3)</f>
        <v>749337.38330364705</v>
      </c>
    </row>
    <row r="1081" spans="1:21" x14ac:dyDescent="0.25">
      <c r="A1081" t="s">
        <v>1571</v>
      </c>
      <c r="B1081" t="s">
        <v>857</v>
      </c>
      <c r="C1081" t="s">
        <v>135</v>
      </c>
      <c r="D1081" t="s">
        <v>1730</v>
      </c>
      <c r="E1081" s="1">
        <v>563310.38552333333</v>
      </c>
      <c r="F1081" s="1">
        <v>100573.58250451762</v>
      </c>
      <c r="G1081" s="1">
        <v>500471.20413007564</v>
      </c>
      <c r="H1081" s="1">
        <v>600991.23</v>
      </c>
      <c r="I1081" s="1">
        <v>10.526315789473685</v>
      </c>
      <c r="J1081" s="2">
        <v>0.15679395512653271</v>
      </c>
      <c r="K1081" s="1">
        <v>419860</v>
      </c>
      <c r="L1081" s="1">
        <v>419860</v>
      </c>
      <c r="M1081" s="1">
        <v>563310.38552333333</v>
      </c>
      <c r="N1081" s="1">
        <v>0</v>
      </c>
      <c r="O1081" s="7">
        <v>0.53246165051848993</v>
      </c>
      <c r="P1081" s="4">
        <v>1.0539153772593934</v>
      </c>
      <c r="Q1081" s="1">
        <f>Scenario[[#This Row],[Electricity GHG 
kg CO2e]]+(Scenario[[#This Row],[Non-Electric GHG 
kg CO2e]]*(1-Q$3))+((Scenario[[#This Row],[Non-Electric Vehicle Miles]]*Q$3)*Scenario[[#This Row],[Typical kWh per Vehicle Mile]]*(Scenario[[#This Row],[eGRID Subregion Electricity Emissions Rate 
kg CO2 per kWh]]))</f>
        <v>481385.94794390228</v>
      </c>
      <c r="R1081" s="1">
        <f>((Scenario[[#This Row],[Electricity GHG 
kg CO2e]])*(1-R$3))+(Scenario[[#This Row],[Non-Electric GHG 
kg CO2e]]*(1-Q$3))+(((Scenario[[#This Row],[Non-Electric Vehicle Miles]]*Q$3)*Scenario[[#This Row],[Typical kWh per Vehicle Mile]]*(Scenario[[#This Row],[eGRID Subregion Electricity Emissions Rate 
kg CO2 per kWh]]))*(1-R$3))</f>
        <v>466660.15824355173</v>
      </c>
      <c r="S10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498389.27382613253</v>
      </c>
      <c r="T1081" s="1">
        <f>Scenario[[#This Row],[Transportation Efficiency Emissions Savings 
kg CO2e]]*(1+S$3)</f>
        <v>125716.97813064702</v>
      </c>
      <c r="U1081" s="1">
        <f>Scenario[[#This Row],[Land Use Efficiency Emissions Savings 
kg CO2e]]*(1+S$3)</f>
        <v>625589.00516259461</v>
      </c>
    </row>
    <row r="1082" spans="1:21" x14ac:dyDescent="0.25">
      <c r="A1082" t="s">
        <v>1270</v>
      </c>
      <c r="B1082" t="s">
        <v>1271</v>
      </c>
      <c r="C1082" t="s">
        <v>135</v>
      </c>
      <c r="D1082" t="s">
        <v>1730</v>
      </c>
      <c r="E1082" s="1">
        <v>378668.73510696657</v>
      </c>
      <c r="F1082" s="1">
        <v>23427.962218159078</v>
      </c>
      <c r="G1082" s="1">
        <v>116587.69153651959</v>
      </c>
      <c r="H1082" s="1">
        <v>139997</v>
      </c>
      <c r="I1082" s="1">
        <v>11.916666666666666</v>
      </c>
      <c r="J1082" s="2">
        <v>5.2339879530954848E-2</v>
      </c>
      <c r="K1082" s="1">
        <v>461369</v>
      </c>
      <c r="L1082" s="1">
        <v>461369</v>
      </c>
      <c r="M1082" s="1">
        <v>378668.73510696657</v>
      </c>
      <c r="N1082" s="1">
        <v>0</v>
      </c>
      <c r="O1082" s="7">
        <v>0.53246165051848993</v>
      </c>
      <c r="P1082" s="4">
        <v>1.0539153772593934</v>
      </c>
      <c r="Q1082" s="1">
        <f>Scenario[[#This Row],[Electricity GHG 
kg CO2e]]+(Scenario[[#This Row],[Non-Electric GHG 
kg CO2e]]*(1-Q$3))+((Scenario[[#This Row],[Non-Electric Vehicle Miles]]*Q$3)*Scenario[[#This Row],[Typical kWh per Vehicle Mile]]*(Scenario[[#This Row],[eGRID Subregion Electricity Emissions Rate 
kg CO2 per kWh]]))</f>
        <v>348728.10654635454</v>
      </c>
      <c r="R1082" s="1">
        <f>((Scenario[[#This Row],[Electricity GHG 
kg CO2e]])*(1-R$3))+(Scenario[[#This Row],[Non-Electric GHG 
kg CO2e]]*(1-Q$3))+(((Scenario[[#This Row],[Non-Electric Vehicle Miles]]*Q$3)*Scenario[[#This Row],[Typical kWh per Vehicle Mile]]*(Scenario[[#This Row],[eGRID Subregion Electricity Emissions Rate 
kg CO2 per kWh]]))*(1-R$3))</f>
        <v>332546.46774232213</v>
      </c>
      <c r="S10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336780.34117447381</v>
      </c>
      <c r="T1082" s="1">
        <f>Scenario[[#This Row],[Transportation Efficiency Emissions Savings 
kg CO2e]]*(1+S$3)</f>
        <v>29284.952772698849</v>
      </c>
      <c r="U1082" s="1">
        <f>Scenario[[#This Row],[Land Use Efficiency Emissions Savings 
kg CO2e]]*(1+S$3)</f>
        <v>145734.61442064948</v>
      </c>
    </row>
    <row r="1083" spans="1:21" x14ac:dyDescent="0.25">
      <c r="A1083" t="s">
        <v>1270</v>
      </c>
      <c r="B1083" t="s">
        <v>1271</v>
      </c>
      <c r="C1083" t="s">
        <v>135</v>
      </c>
      <c r="D1083" t="s">
        <v>38</v>
      </c>
      <c r="E1083" s="1">
        <v>391629.76332249993</v>
      </c>
      <c r="F1083" s="1">
        <v>42005.395604319332</v>
      </c>
      <c r="G1083" s="1">
        <v>209037.04982885526</v>
      </c>
      <c r="H1083" s="1">
        <v>251009</v>
      </c>
      <c r="I1083" s="1">
        <v>26</v>
      </c>
      <c r="J1083" s="2">
        <v>5.0534661709749781E-2</v>
      </c>
      <c r="K1083" s="1">
        <v>1267</v>
      </c>
      <c r="L1083" s="1">
        <v>1267</v>
      </c>
      <c r="M1083" s="1">
        <v>391629.76332249993</v>
      </c>
      <c r="N1083" s="1">
        <v>0</v>
      </c>
      <c r="O1083" s="7">
        <v>0.53246165051848993</v>
      </c>
      <c r="P1083" s="4">
        <v>2.3391780324537761</v>
      </c>
      <c r="Q1083" s="1">
        <f>Scenario[[#This Row],[Electricity GHG 
kg CO2e]]+(Scenario[[#This Row],[Non-Electric GHG 
kg CO2e]]*(1-Q$3))+((Scenario[[#This Row],[Non-Electric Vehicle Miles]]*Q$3)*Scenario[[#This Row],[Typical kWh per Vehicle Mile]]*(Scenario[[#This Row],[eGRID Subregion Electricity Emissions Rate 
kg CO2 per kWh]]))</f>
        <v>294116.8417741633</v>
      </c>
      <c r="R1083" s="1">
        <f>((Scenario[[#This Row],[Electricity GHG 
kg CO2e]])*(1-R$3))+(Scenario[[#This Row],[Non-Electric GHG 
kg CO2e]]*(1-Q$3))+(((Scenario[[#This Row],[Non-Electric Vehicle Miles]]*Q$3)*Scenario[[#This Row],[Typical kWh per Vehicle Mile]]*(Scenario[[#This Row],[eGRID Subregion Electricity Emissions Rate 
kg CO2 per kWh]]))*(1-R$3))</f>
        <v>294018.21195359121</v>
      </c>
      <c r="S10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1414187.2570063956</v>
      </c>
      <c r="T1083" s="1">
        <f>Scenario[[#This Row],[Transportation Efficiency Emissions Savings 
kg CO2e]]*(1+S$3)</f>
        <v>52506.744505399169</v>
      </c>
      <c r="U1083" s="1">
        <f>Scenario[[#This Row],[Land Use Efficiency Emissions Savings 
kg CO2e]]*(1+S$3)</f>
        <v>261296.31228606909</v>
      </c>
    </row>
    <row r="1084" spans="1:21" x14ac:dyDescent="0.25">
      <c r="A1084" t="s">
        <v>228</v>
      </c>
      <c r="B1084" t="s">
        <v>229</v>
      </c>
      <c r="C1084" t="s">
        <v>135</v>
      </c>
      <c r="D1084" t="s">
        <v>1730</v>
      </c>
      <c r="E1084" s="1">
        <v>4768564.1043791659</v>
      </c>
      <c r="F1084" s="1">
        <v>347208.83620694123</v>
      </c>
      <c r="G1084" s="1">
        <v>1911663.2937487136</v>
      </c>
      <c r="H1084" s="1">
        <v>2074794</v>
      </c>
      <c r="I1084" s="1">
        <v>14</v>
      </c>
      <c r="J1084" s="2">
        <v>7.4422930076678648E-2</v>
      </c>
      <c r="K1084" s="1">
        <v>2713373</v>
      </c>
      <c r="L1084" s="1">
        <v>2713373</v>
      </c>
      <c r="M1084" s="1">
        <v>4768564.1043791659</v>
      </c>
      <c r="N1084" s="1">
        <v>0</v>
      </c>
      <c r="O1084" s="7">
        <v>0.53246165051848993</v>
      </c>
      <c r="P1084" s="4">
        <v>1.0539153772593934</v>
      </c>
      <c r="Q1084" s="1">
        <f>Scenario[[#This Row],[Electricity GHG 
kg CO2e]]+(Scenario[[#This Row],[Non-Electric GHG 
kg CO2e]]*(1-Q$3))+((Scenario[[#This Row],[Non-Electric Vehicle Miles]]*Q$3)*Scenario[[#This Row],[Typical kWh per Vehicle Mile]]*(Scenario[[#This Row],[eGRID Subregion Electricity Emissions Rate 
kg CO2 per kWh]]))</f>
        <v>3957088.6351519902</v>
      </c>
      <c r="R1084" s="1">
        <f>((Scenario[[#This Row],[Electricity GHG 
kg CO2e]])*(1-R$3))+(Scenario[[#This Row],[Non-Electric GHG 
kg CO2e]]*(1-Q$3))+(((Scenario[[#This Row],[Non-Electric Vehicle Miles]]*Q$3)*Scenario[[#This Row],[Typical kWh per Vehicle Mile]]*(Scenario[[#This Row],[eGRID Subregion Electricity Emissions Rate 
kg CO2 per kWh]]))*(1-R$3))</f>
        <v>3861922.2459350862</v>
      </c>
      <c r="S10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3967387.8825685396</v>
      </c>
      <c r="T1084" s="1">
        <f>Scenario[[#This Row],[Transportation Efficiency Emissions Savings 
kg CO2e]]*(1+S$3)</f>
        <v>434011.04525867652</v>
      </c>
      <c r="U1084" s="1">
        <f>Scenario[[#This Row],[Land Use Efficiency Emissions Savings 
kg CO2e]]*(1+S$3)</f>
        <v>2389579.1171858921</v>
      </c>
    </row>
    <row r="1085" spans="1:21" x14ac:dyDescent="0.25">
      <c r="A1085" t="s">
        <v>228</v>
      </c>
      <c r="B1085" t="s">
        <v>229</v>
      </c>
      <c r="C1085" t="s">
        <v>135</v>
      </c>
      <c r="D1085" t="s">
        <v>38</v>
      </c>
      <c r="E1085" s="1">
        <v>17644996.097349562</v>
      </c>
      <c r="F1085" s="1">
        <v>8977878.5394775961</v>
      </c>
      <c r="G1085" s="1">
        <v>49430426.503962703</v>
      </c>
      <c r="H1085" s="1">
        <v>53648544</v>
      </c>
      <c r="I1085" s="1">
        <v>38.677725118483416</v>
      </c>
      <c r="J1085" s="2">
        <v>0.21651570628597339</v>
      </c>
      <c r="K1085" s="1">
        <v>6931725</v>
      </c>
      <c r="L1085" s="1">
        <v>6571114</v>
      </c>
      <c r="M1085" s="1">
        <v>16390051.600542404</v>
      </c>
      <c r="N1085" s="1">
        <v>1254944.496807158</v>
      </c>
      <c r="O1085" s="7">
        <v>0.53246165051848993</v>
      </c>
      <c r="P1085" s="4">
        <v>2.3391780324537761</v>
      </c>
      <c r="Q1085" s="1">
        <f>Scenario[[#This Row],[Electricity GHG 
kg CO2e]]+(Scenario[[#This Row],[Non-Electric GHG 
kg CO2e]]*(1-Q$3))+((Scenario[[#This Row],[Non-Electric Vehicle Miles]]*Q$3)*Scenario[[#This Row],[Typical kWh per Vehicle Mile]]*(Scenario[[#This Row],[eGRID Subregion Electricity Emissions Rate 
kg CO2 per kWh]]))</f>
        <v>15593600.939214762</v>
      </c>
      <c r="R1085" s="1">
        <f>((Scenario[[#This Row],[Electricity GHG 
kg CO2e]])*(1-R$3))+(Scenario[[#This Row],[Non-Electric GHG 
kg CO2e]]*(1-Q$3))+(((Scenario[[#This Row],[Non-Electric Vehicle Miles]]*Q$3)*Scenario[[#This Row],[Typical kWh per Vehicle Mile]]*(Scenario[[#This Row],[eGRID Subregion Electricity Emissions Rate 
kg CO2 per kWh]]))*(1-R$3))</f>
        <v>14768335.379512772</v>
      </c>
      <c r="S10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16245936.607098255</v>
      </c>
      <c r="T1085" s="1">
        <f>Scenario[[#This Row],[Transportation Efficiency Emissions Savings 
kg CO2e]]*(1+S$3)</f>
        <v>11222348.174346995</v>
      </c>
      <c r="U1085" s="1">
        <f>Scenario[[#This Row],[Land Use Efficiency Emissions Savings 
kg CO2e]]*(1+S$3)</f>
        <v>61788033.129953377</v>
      </c>
    </row>
    <row r="1086" spans="1:21" x14ac:dyDescent="0.25">
      <c r="A1086" t="s">
        <v>1550</v>
      </c>
      <c r="B1086" t="s">
        <v>1551</v>
      </c>
      <c r="C1086" t="s">
        <v>135</v>
      </c>
      <c r="D1086" t="s">
        <v>1730</v>
      </c>
      <c r="E1086" s="1">
        <v>1893282.7186599998</v>
      </c>
      <c r="F1086" s="1">
        <v>305089.47785863047</v>
      </c>
      <c r="G1086" s="1">
        <v>1522735.9145587378</v>
      </c>
      <c r="H1086" s="1">
        <v>1823104</v>
      </c>
      <c r="I1086" s="1">
        <v>14.16</v>
      </c>
      <c r="J1086" s="2">
        <v>0.11313842443633085</v>
      </c>
      <c r="K1086" s="1">
        <v>1403400</v>
      </c>
      <c r="L1086" s="1">
        <v>1403400</v>
      </c>
      <c r="M1086" s="1">
        <v>1893282.7186599998</v>
      </c>
      <c r="N1086" s="1">
        <v>0</v>
      </c>
      <c r="O1086" s="7">
        <v>0.53246165051848993</v>
      </c>
      <c r="P1086" s="4">
        <v>1.0539153772593934</v>
      </c>
      <c r="Q1086" s="1">
        <f>Scenario[[#This Row],[Electricity GHG 
kg CO2e]]+(Scenario[[#This Row],[Non-Electric GHG 
kg CO2e]]*(1-Q$3))+((Scenario[[#This Row],[Non-Electric Vehicle Miles]]*Q$3)*Scenario[[#This Row],[Typical kWh per Vehicle Mile]]*(Scenario[[#This Row],[eGRID Subregion Electricity Emissions Rate 
kg CO2 per kWh]]))</f>
        <v>1616848.3655369135</v>
      </c>
      <c r="R1086" s="1">
        <f>((Scenario[[#This Row],[Electricity GHG 
kg CO2e]])*(1-R$3))+(Scenario[[#This Row],[Non-Electric GHG 
kg CO2e]]*(1-Q$3))+(((Scenario[[#This Row],[Non-Electric Vehicle Miles]]*Q$3)*Scenario[[#This Row],[Typical kWh per Vehicle Mile]]*(Scenario[[#This Row],[eGRID Subregion Electricity Emissions Rate 
kg CO2 per kWh]]))*(1-R$3))</f>
        <v>1567626.7839014351</v>
      </c>
      <c r="S10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1639535.1461857925</v>
      </c>
      <c r="T1086" s="1">
        <f>Scenario[[#This Row],[Transportation Efficiency Emissions Savings 
kg CO2e]]*(1+S$3)</f>
        <v>381361.84732328809</v>
      </c>
      <c r="U1086" s="1">
        <f>Scenario[[#This Row],[Land Use Efficiency Emissions Savings 
kg CO2e]]*(1+S$3)</f>
        <v>1903419.8931984222</v>
      </c>
    </row>
    <row r="1087" spans="1:21" x14ac:dyDescent="0.25">
      <c r="A1087" t="s">
        <v>647</v>
      </c>
      <c r="B1087" t="s">
        <v>648</v>
      </c>
      <c r="C1087" t="s">
        <v>135</v>
      </c>
      <c r="D1087" t="s">
        <v>1730</v>
      </c>
      <c r="E1087" s="1">
        <v>3146157.9977063667</v>
      </c>
      <c r="F1087" s="1">
        <v>427202.64987259905</v>
      </c>
      <c r="G1087" s="1">
        <v>2137568.7333246609</v>
      </c>
      <c r="H1087" s="1">
        <v>2552808</v>
      </c>
      <c r="I1087" s="1">
        <v>10.791208791208792</v>
      </c>
      <c r="J1087" s="2">
        <v>0.10294570635446591</v>
      </c>
      <c r="K1087" s="1">
        <v>2996186</v>
      </c>
      <c r="L1087" s="1">
        <v>2996186</v>
      </c>
      <c r="M1087" s="1">
        <v>3146157.9977063667</v>
      </c>
      <c r="N1087" s="1">
        <v>0</v>
      </c>
      <c r="O1087" s="7">
        <v>0.53246165051848993</v>
      </c>
      <c r="P1087" s="4">
        <v>1.0539153772593934</v>
      </c>
      <c r="Q1087" s="1">
        <f>Scenario[[#This Row],[Electricity GHG 
kg CO2e]]+(Scenario[[#This Row],[Non-Electric GHG 
kg CO2e]]*(1-Q$3))+((Scenario[[#This Row],[Non-Electric Vehicle Miles]]*Q$3)*Scenario[[#This Row],[Typical kWh per Vehicle Mile]]*(Scenario[[#This Row],[eGRID Subregion Electricity Emissions Rate 
kg CO2 per kWh]]))</f>
        <v>2779960.5641029975</v>
      </c>
      <c r="R1087" s="1">
        <f>((Scenario[[#This Row],[Electricity GHG 
kg CO2e]])*(1-R$3))+(Scenario[[#This Row],[Non-Electric GHG 
kg CO2e]]*(1-Q$3))+(((Scenario[[#This Row],[Non-Electric Vehicle Miles]]*Q$3)*Scenario[[#This Row],[Typical kWh per Vehicle Mile]]*(Scenario[[#This Row],[eGRID Subregion Electricity Emissions Rate 
kg CO2 per kWh]]))*(1-R$3))</f>
        <v>2674875.0476471921</v>
      </c>
      <c r="S10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2780472.3418608857</v>
      </c>
      <c r="T1087" s="1">
        <f>Scenario[[#This Row],[Transportation Efficiency Emissions Savings 
kg CO2e]]*(1+S$3)</f>
        <v>534003.31234074885</v>
      </c>
      <c r="U1087" s="1">
        <f>Scenario[[#This Row],[Land Use Efficiency Emissions Savings 
kg CO2e]]*(1+S$3)</f>
        <v>2671960.9166558264</v>
      </c>
    </row>
    <row r="1088" spans="1:21" x14ac:dyDescent="0.25">
      <c r="A1088" t="s">
        <v>647</v>
      </c>
      <c r="B1088" t="s">
        <v>648</v>
      </c>
      <c r="C1088" t="s">
        <v>135</v>
      </c>
      <c r="D1088" t="s">
        <v>38</v>
      </c>
      <c r="E1088" s="1">
        <v>2415688.7410482001</v>
      </c>
      <c r="F1088" s="1">
        <v>889232.54859361751</v>
      </c>
      <c r="G1088" s="1">
        <v>4449400.5200931607</v>
      </c>
      <c r="H1088" s="1">
        <v>5313731</v>
      </c>
      <c r="I1088" s="1">
        <v>39.888888888888886</v>
      </c>
      <c r="J1088" s="2">
        <v>0.15560103300551661</v>
      </c>
      <c r="K1088" s="1">
        <v>1055770</v>
      </c>
      <c r="L1088" s="1">
        <v>1055770</v>
      </c>
      <c r="M1088" s="1">
        <v>2415688.7410482001</v>
      </c>
      <c r="N1088" s="1">
        <v>0</v>
      </c>
      <c r="O1088" s="7">
        <v>0.53246165051848993</v>
      </c>
      <c r="P1088" s="4">
        <v>2.3391780324537761</v>
      </c>
      <c r="Q1088" s="1">
        <f>Scenario[[#This Row],[Electricity GHG 
kg CO2e]]+(Scenario[[#This Row],[Non-Electric GHG 
kg CO2e]]*(1-Q$3))+((Scenario[[#This Row],[Non-Electric Vehicle Miles]]*Q$3)*Scenario[[#This Row],[Typical kWh per Vehicle Mile]]*(Scenario[[#This Row],[eGRID Subregion Electricity Emissions Rate 
kg CO2 per kWh]]))</f>
        <v>2140512.9035853487</v>
      </c>
      <c r="R1088" s="1">
        <f>((Scenario[[#This Row],[Electricity GHG 
kg CO2e]])*(1-R$3))+(Scenario[[#This Row],[Non-Electric GHG 
kg CO2e]]*(1-Q$3))+(((Scenario[[#This Row],[Non-Electric Vehicle Miles]]*Q$3)*Scenario[[#This Row],[Typical kWh per Vehicle Mile]]*(Scenario[[#This Row],[eGRID Subregion Electricity Emissions Rate 
kg CO2 per kWh]]))*(1-R$3))</f>
        <v>2058326.3166355491</v>
      </c>
      <c r="S10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2188182.4717497854</v>
      </c>
      <c r="T1088" s="1">
        <f>Scenario[[#This Row],[Transportation Efficiency Emissions Savings 
kg CO2e]]*(1+S$3)</f>
        <v>1111540.685742022</v>
      </c>
      <c r="U1088" s="1">
        <f>Scenario[[#This Row],[Land Use Efficiency Emissions Savings 
kg CO2e]]*(1+S$3)</f>
        <v>5561750.6501164511</v>
      </c>
    </row>
    <row r="1089" spans="1:21" x14ac:dyDescent="0.25">
      <c r="A1089" t="s">
        <v>1560</v>
      </c>
      <c r="B1089" t="s">
        <v>1561</v>
      </c>
      <c r="C1089" t="s">
        <v>135</v>
      </c>
      <c r="D1089" t="s">
        <v>1730</v>
      </c>
      <c r="E1089" s="1">
        <v>301788.45228166669</v>
      </c>
      <c r="F1089" s="1">
        <v>31671.079939157487</v>
      </c>
      <c r="G1089" s="1">
        <v>157743.88590262187</v>
      </c>
      <c r="H1089" s="1">
        <v>189254.88</v>
      </c>
      <c r="I1089" s="1">
        <v>7.0769230769230766</v>
      </c>
      <c r="J1089" s="2">
        <v>0.13518279990549398</v>
      </c>
      <c r="K1089" s="1">
        <v>224918</v>
      </c>
      <c r="L1089" s="1">
        <v>224918</v>
      </c>
      <c r="M1089" s="1">
        <v>301788.45228166669</v>
      </c>
      <c r="N1089" s="1">
        <v>0</v>
      </c>
      <c r="O1089" s="7">
        <v>0.53246165051848993</v>
      </c>
      <c r="P1089" s="4">
        <v>1.0539153772593934</v>
      </c>
      <c r="Q1089" s="1">
        <f>Scenario[[#This Row],[Electricity GHG 
kg CO2e]]+(Scenario[[#This Row],[Non-Electric GHG 
kg CO2e]]*(1-Q$3))+((Scenario[[#This Row],[Non-Electric Vehicle Miles]]*Q$3)*Scenario[[#This Row],[Typical kWh per Vehicle Mile]]*(Scenario[[#This Row],[eGRID Subregion Electricity Emissions Rate 
kg CO2 per kWh]]))</f>
        <v>257895.62080819611</v>
      </c>
      <c r="R1089" s="1">
        <f>((Scenario[[#This Row],[Electricity GHG 
kg CO2e]])*(1-R$3))+(Scenario[[#This Row],[Non-Electric GHG 
kg CO2e]]*(1-Q$3))+(((Scenario[[#This Row],[Non-Electric Vehicle Miles]]*Q$3)*Scenario[[#This Row],[Typical kWh per Vehicle Mile]]*(Scenario[[#This Row],[eGRID Subregion Electricity Emissions Rate 
kg CO2 per kWh]]))*(1-R$3))</f>
        <v>250007.05040895959</v>
      </c>
      <c r="S10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264869.85128228081</v>
      </c>
      <c r="T1089" s="1">
        <f>Scenario[[#This Row],[Transportation Efficiency Emissions Savings 
kg CO2e]]*(1+S$3)</f>
        <v>39588.849923946858</v>
      </c>
      <c r="U1089" s="1">
        <f>Scenario[[#This Row],[Land Use Efficiency Emissions Savings 
kg CO2e]]*(1+S$3)</f>
        <v>197179.85737827735</v>
      </c>
    </row>
    <row r="1090" spans="1:21" x14ac:dyDescent="0.25">
      <c r="A1090" t="s">
        <v>1549</v>
      </c>
      <c r="B1090" t="s">
        <v>45</v>
      </c>
      <c r="C1090" t="s">
        <v>135</v>
      </c>
      <c r="D1090" t="s">
        <v>1730</v>
      </c>
      <c r="E1090" s="1">
        <v>1983608.786597233</v>
      </c>
      <c r="F1090" s="1">
        <v>246087.40082078369</v>
      </c>
      <c r="G1090" s="1">
        <v>1225821.9080843618</v>
      </c>
      <c r="H1090" s="1">
        <v>1470529</v>
      </c>
      <c r="I1090" s="1">
        <v>10.567567567567568</v>
      </c>
      <c r="J1090" s="2">
        <v>9.7406358214931626E-2</v>
      </c>
      <c r="K1090" s="1">
        <v>1697453</v>
      </c>
      <c r="L1090" s="1">
        <v>1697453</v>
      </c>
      <c r="M1090" s="1">
        <v>1983608.786597233</v>
      </c>
      <c r="N1090" s="1">
        <v>0</v>
      </c>
      <c r="O1090" s="7">
        <v>0.53246165051848993</v>
      </c>
      <c r="P1090" s="4">
        <v>1.0539153772593934</v>
      </c>
      <c r="Q1090" s="1">
        <f>Scenario[[#This Row],[Electricity GHG 
kg CO2e]]+(Scenario[[#This Row],[Non-Electric GHG 
kg CO2e]]*(1-Q$3))+((Scenario[[#This Row],[Non-Electric Vehicle Miles]]*Q$3)*Scenario[[#This Row],[Typical kWh per Vehicle Mile]]*(Scenario[[#This Row],[eGRID Subregion Electricity Emissions Rate 
kg CO2 per kWh]]))</f>
        <v>1725846.3118002485</v>
      </c>
      <c r="R1090" s="1">
        <f>((Scenario[[#This Row],[Electricity GHG 
kg CO2e]])*(1-R$3))+(Scenario[[#This Row],[Non-Electric GHG 
kg CO2e]]*(1-Q$3))+(((Scenario[[#This Row],[Non-Electric Vehicle Miles]]*Q$3)*Scenario[[#This Row],[Typical kWh per Vehicle Mile]]*(Scenario[[#This Row],[eGRID Subregion Electricity Emissions Rate 
kg CO2 per kWh]]))*(1-R$3))</f>
        <v>1666311.3813371675</v>
      </c>
      <c r="S10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1734612.3663708218</v>
      </c>
      <c r="T1090" s="1">
        <f>Scenario[[#This Row],[Transportation Efficiency Emissions Savings 
kg CO2e]]*(1+S$3)</f>
        <v>307609.25102597964</v>
      </c>
      <c r="U1090" s="1">
        <f>Scenario[[#This Row],[Land Use Efficiency Emissions Savings 
kg CO2e]]*(1+S$3)</f>
        <v>1532277.3851054523</v>
      </c>
    </row>
    <row r="1091" spans="1:21" x14ac:dyDescent="0.25">
      <c r="A1091" t="s">
        <v>1043</v>
      </c>
      <c r="B1091" t="s">
        <v>1044</v>
      </c>
      <c r="C1091" t="s">
        <v>135</v>
      </c>
      <c r="D1091" t="s">
        <v>38</v>
      </c>
      <c r="E1091" s="1">
        <v>597395.52281230001</v>
      </c>
      <c r="F1091" s="1">
        <v>133387.81084707472</v>
      </c>
      <c r="G1091" s="1">
        <v>683198.99251438293</v>
      </c>
      <c r="H1091" s="1">
        <v>797077.15</v>
      </c>
      <c r="I1091" s="1">
        <v>28.5</v>
      </c>
      <c r="J1091" s="2">
        <v>0.12879163772366897</v>
      </c>
      <c r="K1091" s="1">
        <v>207167</v>
      </c>
      <c r="L1091" s="1">
        <v>207167</v>
      </c>
      <c r="M1091" s="1">
        <v>597395.52281230001</v>
      </c>
      <c r="N1091" s="1">
        <v>0</v>
      </c>
      <c r="O1091" s="7">
        <v>0.53246165051848993</v>
      </c>
      <c r="P1091" s="4">
        <v>2.3391780324537761</v>
      </c>
      <c r="Q1091" s="1">
        <f>Scenario[[#This Row],[Electricity GHG 
kg CO2e]]+(Scenario[[#This Row],[Non-Electric GHG 
kg CO2e]]*(1-Q$3))+((Scenario[[#This Row],[Non-Electric Vehicle Miles]]*Q$3)*Scenario[[#This Row],[Typical kWh per Vehicle Mile]]*(Scenario[[#This Row],[eGRID Subregion Electricity Emissions Rate 
kg CO2 per kWh]]))</f>
        <v>512554.43702148495</v>
      </c>
      <c r="R1091" s="1">
        <f>((Scenario[[#This Row],[Electricity GHG 
kg CO2e]])*(1-R$3))+(Scenario[[#This Row],[Non-Electric GHG 
kg CO2e]]*(1-Q$3))+(((Scenario[[#This Row],[Non-Electric Vehicle Miles]]*Q$3)*Scenario[[#This Row],[Typical kWh per Vehicle Mile]]*(Scenario[[#This Row],[eGRID Subregion Electricity Emissions Rate 
kg CO2 per kWh]]))*(1-R$3))</f>
        <v>496427.48829341994</v>
      </c>
      <c r="S10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529936.4327724505</v>
      </c>
      <c r="T1091" s="1">
        <f>Scenario[[#This Row],[Transportation Efficiency Emissions Savings 
kg CO2e]]*(1+S$3)</f>
        <v>166734.76355884341</v>
      </c>
      <c r="U1091" s="1">
        <f>Scenario[[#This Row],[Land Use Efficiency Emissions Savings 
kg CO2e]]*(1+S$3)</f>
        <v>853998.74064297869</v>
      </c>
    </row>
    <row r="1092" spans="1:21" x14ac:dyDescent="0.25">
      <c r="A1092" t="s">
        <v>1043</v>
      </c>
      <c r="B1092" t="s">
        <v>1044</v>
      </c>
      <c r="C1092" t="s">
        <v>135</v>
      </c>
      <c r="D1092" t="s">
        <v>1730</v>
      </c>
      <c r="E1092" s="1">
        <v>352804.35394</v>
      </c>
      <c r="F1092" s="1">
        <v>136378.3388405802</v>
      </c>
      <c r="G1092" s="1">
        <v>698516.17704027193</v>
      </c>
      <c r="H1092" s="1">
        <v>814947.46</v>
      </c>
      <c r="I1092" s="1">
        <v>14.9</v>
      </c>
      <c r="J1092" s="2">
        <v>0.21404990725919709</v>
      </c>
      <c r="K1092" s="1">
        <v>254162</v>
      </c>
      <c r="L1092" s="1">
        <v>254162</v>
      </c>
      <c r="M1092" s="1">
        <v>352804.35394</v>
      </c>
      <c r="N1092" s="1">
        <v>0</v>
      </c>
      <c r="O1092" s="7">
        <v>0.53246165051848993</v>
      </c>
      <c r="P1092" s="4">
        <v>1.0539153772593934</v>
      </c>
      <c r="Q1092" s="1">
        <f>Scenario[[#This Row],[Electricity GHG 
kg CO2e]]+(Scenario[[#This Row],[Non-Electric GHG 
kg CO2e]]*(1-Q$3))+((Scenario[[#This Row],[Non-Electric Vehicle Miles]]*Q$3)*Scenario[[#This Row],[Typical kWh per Vehicle Mile]]*(Scenario[[#This Row],[eGRID Subregion Electricity Emissions Rate 
kg CO2 per kWh]]))</f>
        <v>300260.25742204138</v>
      </c>
      <c r="R1092" s="1">
        <f>((Scenario[[#This Row],[Electricity GHG 
kg CO2e]])*(1-R$3))+(Scenario[[#This Row],[Non-Electric GHG 
kg CO2e]]*(1-Q$3))+(((Scenario[[#This Row],[Non-Electric Vehicle Miles]]*Q$3)*Scenario[[#This Row],[Typical kWh per Vehicle Mile]]*(Scenario[[#This Row],[eGRID Subregion Electricity Emissions Rate 
kg CO2 per kWh]]))*(1-R$3))</f>
        <v>291346.009430281</v>
      </c>
      <c r="S10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322694.15111996053</v>
      </c>
      <c r="T1092" s="1">
        <f>Scenario[[#This Row],[Transportation Efficiency Emissions Savings 
kg CO2e]]*(1+S$3)</f>
        <v>170472.92355072525</v>
      </c>
      <c r="U1092" s="1">
        <f>Scenario[[#This Row],[Land Use Efficiency Emissions Savings 
kg CO2e]]*(1+S$3)</f>
        <v>873145.22130033991</v>
      </c>
    </row>
    <row r="1093" spans="1:21" x14ac:dyDescent="0.25">
      <c r="A1093" t="s">
        <v>1527</v>
      </c>
      <c r="B1093" t="s">
        <v>1528</v>
      </c>
      <c r="C1093" t="s">
        <v>135</v>
      </c>
      <c r="D1093" t="s">
        <v>1730</v>
      </c>
      <c r="E1093" s="1">
        <v>674074.74629249994</v>
      </c>
      <c r="F1093" s="1">
        <v>116123.88928907998</v>
      </c>
      <c r="G1093" s="1">
        <v>577934.59744361741</v>
      </c>
      <c r="H1093" s="1">
        <v>693914.22</v>
      </c>
      <c r="I1093" s="1">
        <v>21</v>
      </c>
      <c r="J1093" s="2">
        <v>8.0168117380632356E-2</v>
      </c>
      <c r="K1093" s="1">
        <v>502413</v>
      </c>
      <c r="L1093" s="1">
        <v>502413</v>
      </c>
      <c r="M1093" s="1">
        <v>674074.74629249994</v>
      </c>
      <c r="N1093" s="1">
        <v>0</v>
      </c>
      <c r="O1093" s="7">
        <v>0.53246165051848993</v>
      </c>
      <c r="P1093" s="4">
        <v>1.0539153772593934</v>
      </c>
      <c r="Q1093" s="1">
        <f>Scenario[[#This Row],[Electricity GHG 
kg CO2e]]+(Scenario[[#This Row],[Non-Electric GHG 
kg CO2e]]*(1-Q$3))+((Scenario[[#This Row],[Non-Electric Vehicle Miles]]*Q$3)*Scenario[[#This Row],[Typical kWh per Vehicle Mile]]*(Scenario[[#This Row],[eGRID Subregion Electricity Emissions Rate 
kg CO2 per kWh]]))</f>
        <v>576040.77539338276</v>
      </c>
      <c r="R1093" s="1">
        <f>((Scenario[[#This Row],[Electricity GHG 
kg CO2e]])*(1-R$3))+(Scenario[[#This Row],[Non-Electric GHG 
kg CO2e]]*(1-Q$3))+(((Scenario[[#This Row],[Non-Electric Vehicle Miles]]*Q$3)*Scenario[[#This Row],[Typical kWh per Vehicle Mile]]*(Scenario[[#This Row],[eGRID Subregion Electricity Emissions Rate 
kg CO2 per kWh]]))*(1-R$3))</f>
        <v>558419.59647488082</v>
      </c>
      <c r="S10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576783.13113852649</v>
      </c>
      <c r="T1093" s="1">
        <f>Scenario[[#This Row],[Transportation Efficiency Emissions Savings 
kg CO2e]]*(1+S$3)</f>
        <v>145154.86161134997</v>
      </c>
      <c r="U1093" s="1">
        <f>Scenario[[#This Row],[Land Use Efficiency Emissions Savings 
kg CO2e]]*(1+S$3)</f>
        <v>722418.24680452177</v>
      </c>
    </row>
    <row r="1094" spans="1:21" x14ac:dyDescent="0.25">
      <c r="A1094" t="s">
        <v>854</v>
      </c>
      <c r="B1094" t="s">
        <v>855</v>
      </c>
      <c r="C1094" t="s">
        <v>135</v>
      </c>
      <c r="D1094" t="s">
        <v>38</v>
      </c>
      <c r="E1094" s="1">
        <v>305357.13202453329</v>
      </c>
      <c r="F1094" s="1">
        <v>45810.847584297022</v>
      </c>
      <c r="G1094" s="1">
        <v>227970.63011526802</v>
      </c>
      <c r="H1094" s="1">
        <v>273749</v>
      </c>
      <c r="I1094" s="1">
        <v>15.619047619047619</v>
      </c>
      <c r="J1094" s="2">
        <v>0.10981174144379316</v>
      </c>
      <c r="K1094" s="1">
        <v>504518</v>
      </c>
      <c r="L1094" s="1">
        <v>504518</v>
      </c>
      <c r="M1094" s="1">
        <v>305357.13202453329</v>
      </c>
      <c r="N1094" s="1">
        <v>0</v>
      </c>
      <c r="O1094" s="7">
        <v>0.53246165051848993</v>
      </c>
      <c r="P1094" s="4">
        <v>2.3391780324537761</v>
      </c>
      <c r="Q1094" s="1">
        <f>Scenario[[#This Row],[Electricity GHG 
kg CO2e]]+(Scenario[[#This Row],[Non-Electric GHG 
kg CO2e]]*(1-Q$3))+((Scenario[[#This Row],[Non-Electric Vehicle Miles]]*Q$3)*Scenario[[#This Row],[Typical kWh per Vehicle Mile]]*(Scenario[[#This Row],[eGRID Subregion Electricity Emissions Rate 
kg CO2 per kWh]]))</f>
        <v>386114.99129271752</v>
      </c>
      <c r="R1094" s="1">
        <f>((Scenario[[#This Row],[Electricity GHG 
kg CO2e]])*(1-R$3))+(Scenario[[#This Row],[Non-Electric GHG 
kg CO2e]]*(1-Q$3))+(((Scenario[[#This Row],[Non-Electric Vehicle Miles]]*Q$3)*Scenario[[#This Row],[Typical kWh per Vehicle Mile]]*(Scenario[[#This Row],[eGRID Subregion Electricity Emissions Rate 
kg CO2 per kWh]]))*(1-R$3))</f>
        <v>346840.70572413813</v>
      </c>
      <c r="S10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352865.21104822727</v>
      </c>
      <c r="T1094" s="1">
        <f>Scenario[[#This Row],[Transportation Efficiency Emissions Savings 
kg CO2e]]*(1+S$3)</f>
        <v>57263.559480371274</v>
      </c>
      <c r="U1094" s="1">
        <f>Scenario[[#This Row],[Land Use Efficiency Emissions Savings 
kg CO2e]]*(1+S$3)</f>
        <v>284963.28764408501</v>
      </c>
    </row>
    <row r="1095" spans="1:21" x14ac:dyDescent="0.25">
      <c r="A1095" t="s">
        <v>854</v>
      </c>
      <c r="B1095" t="s">
        <v>855</v>
      </c>
      <c r="C1095" t="s">
        <v>135</v>
      </c>
      <c r="D1095" t="s">
        <v>1730</v>
      </c>
      <c r="E1095" s="1">
        <v>481503.91053886665</v>
      </c>
      <c r="F1095" s="1">
        <v>61372.368235929658</v>
      </c>
      <c r="G1095" s="1">
        <v>305410.14183738863</v>
      </c>
      <c r="H1095" s="1">
        <v>366739</v>
      </c>
      <c r="I1095" s="1">
        <v>5</v>
      </c>
      <c r="J1095" s="2">
        <v>0.28124479959508736</v>
      </c>
      <c r="K1095" s="1">
        <v>56228</v>
      </c>
      <c r="L1095" s="1">
        <v>56228</v>
      </c>
      <c r="M1095" s="1">
        <v>481503.91053886665</v>
      </c>
      <c r="N1095" s="1">
        <v>0</v>
      </c>
      <c r="O1095" s="7">
        <v>0.53246165051848993</v>
      </c>
      <c r="P1095" s="4">
        <v>1.0539153772593934</v>
      </c>
      <c r="Q1095" s="1">
        <f>Scenario[[#This Row],[Electricity GHG 
kg CO2e]]+(Scenario[[#This Row],[Non-Electric GHG 
kg CO2e]]*(1-Q$3))+((Scenario[[#This Row],[Non-Electric Vehicle Miles]]*Q$3)*Scenario[[#This Row],[Typical kWh per Vehicle Mile]]*(Scenario[[#This Row],[eGRID Subregion Electricity Emissions Rate 
kg CO2 per kWh]]))</f>
        <v>369016.29286481603</v>
      </c>
      <c r="R1095" s="1">
        <f>((Scenario[[#This Row],[Electricity GHG 
kg CO2e]])*(1-R$3))+(Scenario[[#This Row],[Non-Electric GHG 
kg CO2e]]*(1-Q$3))+(((Scenario[[#This Row],[Non-Electric Vehicle Miles]]*Q$3)*Scenario[[#This Row],[Typical kWh per Vehicle Mile]]*(Scenario[[#This Row],[eGRID Subregion Electricity Emissions Rate 
kg CO2 per kWh]]))*(1-R$3))</f>
        <v>367044.20287464955</v>
      </c>
      <c r="S10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606443.47711176646</v>
      </c>
      <c r="T1095" s="1">
        <f>Scenario[[#This Row],[Transportation Efficiency Emissions Savings 
kg CO2e]]*(1+S$3)</f>
        <v>76715.460294912074</v>
      </c>
      <c r="U1095" s="1">
        <f>Scenario[[#This Row],[Land Use Efficiency Emissions Savings 
kg CO2e]]*(1+S$3)</f>
        <v>381762.67729673581</v>
      </c>
    </row>
    <row r="1096" spans="1:21" x14ac:dyDescent="0.25">
      <c r="A1096" t="s">
        <v>282</v>
      </c>
      <c r="B1096" t="s">
        <v>283</v>
      </c>
      <c r="C1096" t="s">
        <v>135</v>
      </c>
      <c r="D1096" t="s">
        <v>1730</v>
      </c>
      <c r="E1096" s="1">
        <v>3249352.535384065</v>
      </c>
      <c r="F1096" s="1">
        <v>288448.07235093822</v>
      </c>
      <c r="G1096" s="1">
        <v>1451616.0838756617</v>
      </c>
      <c r="H1096" s="1">
        <v>1723661</v>
      </c>
      <c r="I1096" s="1">
        <v>11.208791208791208</v>
      </c>
      <c r="J1096" s="2">
        <v>7.9314392253706789E-2</v>
      </c>
      <c r="K1096" s="1">
        <v>1713464</v>
      </c>
      <c r="L1096" s="1">
        <v>1713464</v>
      </c>
      <c r="M1096" s="1">
        <v>3249352.535384065</v>
      </c>
      <c r="N1096" s="1">
        <v>0</v>
      </c>
      <c r="O1096" s="7">
        <v>0.53246165051848993</v>
      </c>
      <c r="P1096" s="4">
        <v>1.0539153772593934</v>
      </c>
      <c r="Q1096" s="1">
        <f>Scenario[[#This Row],[Electricity GHG 
kg CO2e]]+(Scenario[[#This Row],[Non-Electric GHG 
kg CO2e]]*(1-Q$3))+((Scenario[[#This Row],[Non-Electric Vehicle Miles]]*Q$3)*Scenario[[#This Row],[Typical kWh per Vehicle Mile]]*(Scenario[[#This Row],[eGRID Subregion Electricity Emissions Rate 
kg CO2 per kWh]]))</f>
        <v>2677400.3446916854</v>
      </c>
      <c r="R1096" s="1">
        <f>((Scenario[[#This Row],[Electricity GHG 
kg CO2e]])*(1-R$3))+(Scenario[[#This Row],[Non-Electric GHG 
kg CO2e]]*(1-Q$3))+(((Scenario[[#This Row],[Non-Electric Vehicle Miles]]*Q$3)*Scenario[[#This Row],[Typical kWh per Vehicle Mile]]*(Scenario[[#This Row],[eGRID Subregion Electricity Emissions Rate 
kg CO2 per kWh]]))*(1-R$3))</f>
        <v>2617303.8589032763</v>
      </c>
      <c r="S10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2734750.9436762566</v>
      </c>
      <c r="T1096" s="1">
        <f>Scenario[[#This Row],[Transportation Efficiency Emissions Savings 
kg CO2e]]*(1+S$3)</f>
        <v>360560.09043867281</v>
      </c>
      <c r="U1096" s="1">
        <f>Scenario[[#This Row],[Land Use Efficiency Emissions Savings 
kg CO2e]]*(1+S$3)</f>
        <v>1814520.1048445771</v>
      </c>
    </row>
    <row r="1097" spans="1:21" x14ac:dyDescent="0.25">
      <c r="A1097" t="s">
        <v>282</v>
      </c>
      <c r="B1097" t="s">
        <v>283</v>
      </c>
      <c r="C1097" t="s">
        <v>135</v>
      </c>
      <c r="D1097" t="s">
        <v>38</v>
      </c>
      <c r="E1097" s="1">
        <v>13916558.095996004</v>
      </c>
      <c r="F1097" s="1">
        <v>3573771.2438668632</v>
      </c>
      <c r="G1097" s="1">
        <v>17985018.153901335</v>
      </c>
      <c r="H1097" s="1">
        <v>21355560</v>
      </c>
      <c r="I1097" s="1">
        <v>39.418918918918919</v>
      </c>
      <c r="J1097" s="2">
        <v>0.132849683596621</v>
      </c>
      <c r="K1097" s="1">
        <v>4748837</v>
      </c>
      <c r="L1097" s="1">
        <v>4748837</v>
      </c>
      <c r="M1097" s="1">
        <v>13916558.095996004</v>
      </c>
      <c r="N1097" s="1">
        <v>0</v>
      </c>
      <c r="O1097" s="7">
        <v>0.53246165051848993</v>
      </c>
      <c r="P1097" s="4">
        <v>2.3391780324537761</v>
      </c>
      <c r="Q1097" s="1">
        <f>Scenario[[#This Row],[Electricity GHG 
kg CO2e]]+(Scenario[[#This Row],[Non-Electric GHG 
kg CO2e]]*(1-Q$3))+((Scenario[[#This Row],[Non-Electric Vehicle Miles]]*Q$3)*Scenario[[#This Row],[Typical kWh per Vehicle Mile]]*(Scenario[[#This Row],[eGRID Subregion Electricity Emissions Rate 
kg CO2 per kWh]]))</f>
        <v>11916114.519072317</v>
      </c>
      <c r="R1097" s="1">
        <f>((Scenario[[#This Row],[Electricity GHG 
kg CO2e]])*(1-R$3))+(Scenario[[#This Row],[Non-Electric GHG 
kg CO2e]]*(1-Q$3))+(((Scenario[[#This Row],[Non-Electric Vehicle Miles]]*Q$3)*Scenario[[#This Row],[Typical kWh per Vehicle Mile]]*(Scenario[[#This Row],[eGRID Subregion Electricity Emissions Rate 
kg CO2 per kWh]]))*(1-R$3))</f>
        <v>11546440.532303488</v>
      </c>
      <c r="S10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12205063.875885211</v>
      </c>
      <c r="T1097" s="1">
        <f>Scenario[[#This Row],[Transportation Efficiency Emissions Savings 
kg CO2e]]*(1+S$3)</f>
        <v>4467214.0548335789</v>
      </c>
      <c r="U1097" s="1">
        <f>Scenario[[#This Row],[Land Use Efficiency Emissions Savings 
kg CO2e]]*(1+S$3)</f>
        <v>22481272.692376669</v>
      </c>
    </row>
    <row r="1098" spans="1:21" x14ac:dyDescent="0.25">
      <c r="A1098" t="s">
        <v>1554</v>
      </c>
      <c r="B1098" t="s">
        <v>1555</v>
      </c>
      <c r="C1098" t="s">
        <v>135</v>
      </c>
      <c r="D1098" t="s">
        <v>1730</v>
      </c>
      <c r="E1098" s="1">
        <v>705359.32494583318</v>
      </c>
      <c r="F1098" s="1">
        <v>63789.349016352593</v>
      </c>
      <c r="G1098" s="1">
        <v>317544.25741849444</v>
      </c>
      <c r="H1098" s="1">
        <v>381182</v>
      </c>
      <c r="I1098" s="1">
        <v>11.583333333333334</v>
      </c>
      <c r="J1098" s="2">
        <v>7.8042148333047345E-2</v>
      </c>
      <c r="K1098" s="1">
        <v>490381</v>
      </c>
      <c r="L1098" s="1">
        <v>490381</v>
      </c>
      <c r="M1098" s="1">
        <v>705359.32494583318</v>
      </c>
      <c r="N1098" s="1">
        <v>0</v>
      </c>
      <c r="O1098" s="7">
        <v>0.53246165051848993</v>
      </c>
      <c r="P1098" s="4">
        <v>1.0539153772593934</v>
      </c>
      <c r="Q1098" s="1">
        <f>Scenario[[#This Row],[Electricity GHG 
kg CO2e]]+(Scenario[[#This Row],[Non-Electric GHG 
kg CO2e]]*(1-Q$3))+((Scenario[[#This Row],[Non-Electric Vehicle Miles]]*Q$3)*Scenario[[#This Row],[Typical kWh per Vehicle Mile]]*(Scenario[[#This Row],[eGRID Subregion Electricity Emissions Rate 
kg CO2 per kWh]]))</f>
        <v>597816.21146336535</v>
      </c>
      <c r="R1098" s="1">
        <f>((Scenario[[#This Row],[Electricity GHG 
kg CO2e]])*(1-R$3))+(Scenario[[#This Row],[Non-Electric GHG 
kg CO2e]]*(1-Q$3))+(((Scenario[[#This Row],[Non-Electric Vehicle Miles]]*Q$3)*Scenario[[#This Row],[Typical kWh per Vehicle Mile]]*(Scenario[[#This Row],[eGRID Subregion Electricity Emissions Rate 
kg CO2 per kWh]]))*(1-R$3))</f>
        <v>580617.03202486772</v>
      </c>
      <c r="S10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600098.64767784753</v>
      </c>
      <c r="T1098" s="1">
        <f>Scenario[[#This Row],[Transportation Efficiency Emissions Savings 
kg CO2e]]*(1+S$3)</f>
        <v>79736.686270440739</v>
      </c>
      <c r="U1098" s="1">
        <f>Scenario[[#This Row],[Land Use Efficiency Emissions Savings 
kg CO2e]]*(1+S$3)</f>
        <v>396930.32177311805</v>
      </c>
    </row>
    <row r="1099" spans="1:21" x14ac:dyDescent="0.25">
      <c r="A1099" t="s">
        <v>1562</v>
      </c>
      <c r="B1099" t="s">
        <v>134</v>
      </c>
      <c r="C1099" t="s">
        <v>135</v>
      </c>
      <c r="D1099" t="s">
        <v>1730</v>
      </c>
      <c r="E1099" s="1">
        <v>385327.26981249993</v>
      </c>
      <c r="F1099" s="1">
        <v>529499.52477974887</v>
      </c>
      <c r="G1099" s="1">
        <v>2638910.6830607443</v>
      </c>
      <c r="H1099" s="1">
        <v>3164097</v>
      </c>
      <c r="I1099" s="1">
        <v>9.3333333333333339</v>
      </c>
      <c r="J1099" s="2">
        <v>0.53217836825165588</v>
      </c>
      <c r="K1099" s="1">
        <v>666645</v>
      </c>
      <c r="L1099" s="1">
        <v>666645</v>
      </c>
      <c r="M1099" s="1">
        <v>385327.26981249993</v>
      </c>
      <c r="N1099" s="1">
        <v>0</v>
      </c>
      <c r="O1099" s="7">
        <v>0.53246165051848993</v>
      </c>
      <c r="P1099" s="4">
        <v>1.0539153772593934</v>
      </c>
      <c r="Q1099" s="1">
        <f>Scenario[[#This Row],[Electricity GHG 
kg CO2e]]+(Scenario[[#This Row],[Non-Electric GHG 
kg CO2e]]*(1-Q$3))+((Scenario[[#This Row],[Non-Electric Vehicle Miles]]*Q$3)*Scenario[[#This Row],[Typical kWh per Vehicle Mile]]*(Scenario[[#This Row],[eGRID Subregion Electricity Emissions Rate 
kg CO2 per kWh]]))</f>
        <v>382520.66623819363</v>
      </c>
      <c r="R1099" s="1">
        <f>((Scenario[[#This Row],[Electricity GHG 
kg CO2e]])*(1-R$3))+(Scenario[[#This Row],[Non-Electric GHG 
kg CO2e]]*(1-Q$3))+(((Scenario[[#This Row],[Non-Electric Vehicle Miles]]*Q$3)*Scenario[[#This Row],[Typical kWh per Vehicle Mile]]*(Scenario[[#This Row],[eGRID Subregion Electricity Emissions Rate 
kg CO2 per kWh]]))*(1-R$3))</f>
        <v>359139.36276848894</v>
      </c>
      <c r="S10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450456.31291632575</v>
      </c>
      <c r="T1099" s="1">
        <f>Scenario[[#This Row],[Transportation Efficiency Emissions Savings 
kg CO2e]]*(1+S$3)</f>
        <v>661874.40597468615</v>
      </c>
      <c r="U1099" s="1">
        <f>Scenario[[#This Row],[Land Use Efficiency Emissions Savings 
kg CO2e]]*(1+S$3)</f>
        <v>3298638.3538259305</v>
      </c>
    </row>
    <row r="1100" spans="1:21" x14ac:dyDescent="0.25">
      <c r="A1100" t="s">
        <v>756</v>
      </c>
      <c r="B1100" t="s">
        <v>757</v>
      </c>
      <c r="C1100" t="s">
        <v>135</v>
      </c>
      <c r="D1100" t="s">
        <v>1730</v>
      </c>
      <c r="E1100" s="1">
        <v>1101012.3238646665</v>
      </c>
      <c r="F1100" s="1">
        <v>116658.18880414739</v>
      </c>
      <c r="G1100" s="1">
        <v>581528.58884496661</v>
      </c>
      <c r="H1100" s="1">
        <v>697107</v>
      </c>
      <c r="I1100" s="1">
        <v>14.942857142857143</v>
      </c>
      <c r="J1100" s="2">
        <v>6.904574938686979E-2</v>
      </c>
      <c r="K1100" s="1">
        <v>883142</v>
      </c>
      <c r="L1100" s="1">
        <v>883142</v>
      </c>
      <c r="M1100" s="1">
        <v>1101012.3238646665</v>
      </c>
      <c r="N1100" s="1">
        <v>0</v>
      </c>
      <c r="O1100" s="7">
        <v>0.53246165051848993</v>
      </c>
      <c r="P1100" s="4">
        <v>1.0539153772593934</v>
      </c>
      <c r="Q1100" s="1">
        <f>Scenario[[#This Row],[Electricity GHG 
kg CO2e]]+(Scenario[[#This Row],[Non-Electric GHG 
kg CO2e]]*(1-Q$3))+((Scenario[[#This Row],[Non-Electric Vehicle Miles]]*Q$3)*Scenario[[#This Row],[Typical kWh per Vehicle Mile]]*(Scenario[[#This Row],[eGRID Subregion Electricity Emissions Rate 
kg CO2 per kWh]]))</f>
        <v>949657.33623958495</v>
      </c>
      <c r="R1100" s="1">
        <f>((Scenario[[#This Row],[Electricity GHG 
kg CO2e]])*(1-R$3))+(Scenario[[#This Row],[Non-Electric GHG 
kg CO2e]]*(1-Q$3))+(((Scenario[[#This Row],[Non-Electric Vehicle Miles]]*Q$3)*Scenario[[#This Row],[Typical kWh per Vehicle Mile]]*(Scenario[[#This Row],[eGRID Subregion Electricity Emissions Rate 
kg CO2 per kWh]]))*(1-R$3))</f>
        <v>918682.81290431367</v>
      </c>
      <c r="S11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942947.28548636974</v>
      </c>
      <c r="T1100" s="1">
        <f>Scenario[[#This Row],[Transportation Efficiency Emissions Savings 
kg CO2e]]*(1+S$3)</f>
        <v>145822.73600518424</v>
      </c>
      <c r="U1100" s="1">
        <f>Scenario[[#This Row],[Land Use Efficiency Emissions Savings 
kg CO2e]]*(1+S$3)</f>
        <v>726910.73605620826</v>
      </c>
    </row>
    <row r="1101" spans="1:21" x14ac:dyDescent="0.25">
      <c r="A1101" t="s">
        <v>756</v>
      </c>
      <c r="B1101" t="s">
        <v>757</v>
      </c>
      <c r="C1101" t="s">
        <v>135</v>
      </c>
      <c r="D1101" t="s">
        <v>38</v>
      </c>
      <c r="E1101" s="1">
        <v>2276755.6884064772</v>
      </c>
      <c r="F1101" s="1">
        <v>501944.30389042909</v>
      </c>
      <c r="G1101" s="1">
        <v>2502138.6472082194</v>
      </c>
      <c r="H1101" s="1">
        <v>2999437</v>
      </c>
      <c r="I1101" s="1">
        <v>31.242424242424242</v>
      </c>
      <c r="J1101" s="2">
        <v>0.11460837478937672</v>
      </c>
      <c r="K1101" s="1">
        <v>732501</v>
      </c>
      <c r="L1101" s="1">
        <v>732501</v>
      </c>
      <c r="M1101" s="1">
        <v>2276755.6884064772</v>
      </c>
      <c r="N1101" s="1">
        <v>0</v>
      </c>
      <c r="O1101" s="7">
        <v>0.53246165051848993</v>
      </c>
      <c r="P1101" s="4">
        <v>2.3391780324537761</v>
      </c>
      <c r="Q1101" s="1">
        <f>Scenario[[#This Row],[Electricity GHG 
kg CO2e]]+(Scenario[[#This Row],[Non-Electric GHG 
kg CO2e]]*(1-Q$3))+((Scenario[[#This Row],[Non-Electric Vehicle Miles]]*Q$3)*Scenario[[#This Row],[Typical kWh per Vehicle Mile]]*(Scenario[[#This Row],[eGRID Subregion Electricity Emissions Rate 
kg CO2 per kWh]]))</f>
        <v>1935653.4030811077</v>
      </c>
      <c r="R1101" s="1">
        <f>((Scenario[[#This Row],[Electricity GHG 
kg CO2e]])*(1-R$3))+(Scenario[[#This Row],[Non-Electric GHG 
kg CO2e]]*(1-Q$3))+(((Scenario[[#This Row],[Non-Electric Vehicle Miles]]*Q$3)*Scenario[[#This Row],[Typical kWh per Vehicle Mile]]*(Scenario[[#This Row],[eGRID Subregion Electricity Emissions Rate 
kg CO2 per kWh]]))*(1-R$3))</f>
        <v>1878631.7438870452</v>
      </c>
      <c r="S11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2001743.197156399</v>
      </c>
      <c r="T1101" s="1">
        <f>Scenario[[#This Row],[Transportation Efficiency Emissions Savings 
kg CO2e]]*(1+S$3)</f>
        <v>627430.37986303633</v>
      </c>
      <c r="U1101" s="1">
        <f>Scenario[[#This Row],[Land Use Efficiency Emissions Savings 
kg CO2e]]*(1+S$3)</f>
        <v>3127673.3090102742</v>
      </c>
    </row>
    <row r="1102" spans="1:21" x14ac:dyDescent="0.25">
      <c r="A1102" t="s">
        <v>940</v>
      </c>
      <c r="B1102" t="s">
        <v>941</v>
      </c>
      <c r="C1102" t="s">
        <v>135</v>
      </c>
      <c r="D1102" t="s">
        <v>1730</v>
      </c>
      <c r="E1102" s="1">
        <v>15833.253255833331</v>
      </c>
      <c r="F1102" s="1">
        <v>40857.104653015384</v>
      </c>
      <c r="G1102" s="1">
        <v>207395.23696786974</v>
      </c>
      <c r="H1102" s="1">
        <v>244147.23</v>
      </c>
      <c r="I1102" s="1">
        <v>17.333333333333332</v>
      </c>
      <c r="J1102" s="2">
        <v>0.21007020201614618</v>
      </c>
      <c r="K1102" s="1">
        <v>11809</v>
      </c>
      <c r="L1102" s="1">
        <v>11809</v>
      </c>
      <c r="M1102" s="1">
        <v>15833.253255833331</v>
      </c>
      <c r="N1102" s="1">
        <v>0</v>
      </c>
      <c r="O1102" s="7">
        <v>0.53246165051848993</v>
      </c>
      <c r="P1102" s="4">
        <v>1.0539153772593934</v>
      </c>
      <c r="Q1102" s="1">
        <f>Scenario[[#This Row],[Electricity GHG 
kg CO2e]]+(Scenario[[#This Row],[Non-Electric GHG 
kg CO2e]]*(1-Q$3))+((Scenario[[#This Row],[Non-Electric Vehicle Miles]]*Q$3)*Scenario[[#This Row],[Typical kWh per Vehicle Mile]]*(Scenario[[#This Row],[eGRID Subregion Electricity Emissions Rate 
kg CO2 per kWh]]))</f>
        <v>13531.652661080827</v>
      </c>
      <c r="R1102" s="1">
        <f>((Scenario[[#This Row],[Electricity GHG 
kg CO2e]])*(1-R$3))+(Scenario[[#This Row],[Non-Electric GHG 
kg CO2e]]*(1-Q$3))+(((Scenario[[#This Row],[Non-Electric Vehicle Miles]]*Q$3)*Scenario[[#This Row],[Typical kWh per Vehicle Mile]]*(Scenario[[#This Row],[eGRID Subregion Electricity Emissions Rate 
kg CO2 per kWh]]))*(1-R$3))</f>
        <v>13117.474481279369</v>
      </c>
      <c r="S11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20940.537381153761</v>
      </c>
      <c r="T1102" s="1">
        <f>Scenario[[#This Row],[Transportation Efficiency Emissions Savings 
kg CO2e]]*(1+S$3)</f>
        <v>51071.380816269229</v>
      </c>
      <c r="U1102" s="1">
        <f>Scenario[[#This Row],[Land Use Efficiency Emissions Savings 
kg CO2e]]*(1+S$3)</f>
        <v>259244.04620983719</v>
      </c>
    </row>
    <row r="1103" spans="1:21" x14ac:dyDescent="0.25">
      <c r="A1103" t="s">
        <v>940</v>
      </c>
      <c r="B1103" t="s">
        <v>941</v>
      </c>
      <c r="C1103" t="s">
        <v>135</v>
      </c>
      <c r="D1103" t="s">
        <v>38</v>
      </c>
      <c r="E1103" s="1">
        <v>707211.59060640004</v>
      </c>
      <c r="F1103" s="1">
        <v>152042.09294292034</v>
      </c>
      <c r="G1103" s="1">
        <v>771782.68413252849</v>
      </c>
      <c r="H1103" s="1">
        <v>908548.37</v>
      </c>
      <c r="I1103" s="1">
        <v>21.294117647058822</v>
      </c>
      <c r="J1103" s="2">
        <v>0.13722396626932043</v>
      </c>
      <c r="K1103" s="1">
        <v>366466</v>
      </c>
      <c r="L1103" s="1">
        <v>366466</v>
      </c>
      <c r="M1103" s="1">
        <v>707211.59060640004</v>
      </c>
      <c r="N1103" s="1">
        <v>0</v>
      </c>
      <c r="O1103" s="7">
        <v>0.53246165051848993</v>
      </c>
      <c r="P1103" s="4">
        <v>2.3391780324537761</v>
      </c>
      <c r="Q1103" s="1">
        <f>Scenario[[#This Row],[Electricity GHG 
kg CO2e]]+(Scenario[[#This Row],[Non-Electric GHG 
kg CO2e]]*(1-Q$3))+((Scenario[[#This Row],[Non-Electric Vehicle Miles]]*Q$3)*Scenario[[#This Row],[Typical kWh per Vehicle Mile]]*(Scenario[[#This Row],[eGRID Subregion Electricity Emissions Rate 
kg CO2 per kWh]]))</f>
        <v>644519.11387278524</v>
      </c>
      <c r="R1103" s="1">
        <f>((Scenario[[#This Row],[Electricity GHG 
kg CO2e]])*(1-R$3))+(Scenario[[#This Row],[Non-Electric GHG 
kg CO2e]]*(1-Q$3))+(((Scenario[[#This Row],[Non-Electric Vehicle Miles]]*Q$3)*Scenario[[#This Row],[Typical kWh per Vehicle Mile]]*(Scenario[[#This Row],[eGRID Subregion Electricity Emissions Rate 
kg CO2 per kWh]]))*(1-R$3))</f>
        <v>615991.50864328898</v>
      </c>
      <c r="S11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651850.61368586984</v>
      </c>
      <c r="T1103" s="1">
        <f>Scenario[[#This Row],[Transportation Efficiency Emissions Savings 
kg CO2e]]*(1+S$3)</f>
        <v>190052.61617865041</v>
      </c>
      <c r="U1103" s="1">
        <f>Scenario[[#This Row],[Land Use Efficiency Emissions Savings 
kg CO2e]]*(1+S$3)</f>
        <v>964728.35516566061</v>
      </c>
    </row>
    <row r="1104" spans="1:21" x14ac:dyDescent="0.25">
      <c r="A1104" t="s">
        <v>172</v>
      </c>
      <c r="B1104" t="s">
        <v>173</v>
      </c>
      <c r="C1104" t="s">
        <v>135</v>
      </c>
      <c r="D1104" t="s">
        <v>1729</v>
      </c>
      <c r="E1104" s="1">
        <v>584031.33066417696</v>
      </c>
      <c r="F1104" s="1">
        <v>133736.53517022671</v>
      </c>
      <c r="G1104" s="1">
        <v>712854.18922204187</v>
      </c>
      <c r="H1104" s="1">
        <v>799161</v>
      </c>
      <c r="I1104" s="1">
        <v>38</v>
      </c>
      <c r="J1104" s="2">
        <v>0.22846383165579182</v>
      </c>
      <c r="K1104" s="1">
        <v>105535</v>
      </c>
      <c r="L1104" s="1">
        <v>0</v>
      </c>
      <c r="M1104" s="1">
        <v>0</v>
      </c>
      <c r="N1104" s="1">
        <v>584031.33066417696</v>
      </c>
      <c r="O1104" s="7">
        <v>0.53246165051848993</v>
      </c>
      <c r="P1104" s="4">
        <v>7.7405845368707231</v>
      </c>
      <c r="Q1104" s="1">
        <f>Scenario[[#This Row],[Electricity GHG 
kg CO2e]]+(Scenario[[#This Row],[Non-Electric GHG 
kg CO2e]]*(1-Q$3))+((Scenario[[#This Row],[Non-Electric Vehicle Miles]]*Q$3)*Scenario[[#This Row],[Typical kWh per Vehicle Mile]]*(Scenario[[#This Row],[eGRID Subregion Electricity Emissions Rate 
kg CO2 per kWh]]))</f>
        <v>584031.33066417696</v>
      </c>
      <c r="R1104" s="1">
        <f>((Scenario[[#This Row],[Electricity GHG 
kg CO2e]])*(1-R$3))+(Scenario[[#This Row],[Non-Electric GHG 
kg CO2e]]*(1-Q$3))+(((Scenario[[#This Row],[Non-Electric Vehicle Miles]]*Q$3)*Scenario[[#This Row],[Typical kWh per Vehicle Mile]]*(Scenario[[#This Row],[eGRID Subregion Electricity Emissions Rate 
kg CO2 per kWh]]))*(1-R$3))</f>
        <v>438023.49799813272</v>
      </c>
      <c r="S11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481667.20022259874</v>
      </c>
      <c r="T1104" s="1">
        <f>Scenario[[#This Row],[Transportation Efficiency Emissions Savings 
kg CO2e]]*(1+S$3)</f>
        <v>167170.66896278338</v>
      </c>
      <c r="U1104" s="1">
        <f>Scenario[[#This Row],[Land Use Efficiency Emissions Savings 
kg CO2e]]*(1+S$3)</f>
        <v>891067.73652755236</v>
      </c>
    </row>
    <row r="1105" spans="1:21" x14ac:dyDescent="0.25">
      <c r="A1105" t="s">
        <v>172</v>
      </c>
      <c r="B1105" t="s">
        <v>173</v>
      </c>
      <c r="C1105" t="s">
        <v>135</v>
      </c>
      <c r="D1105" t="s">
        <v>1730</v>
      </c>
      <c r="E1105" s="1">
        <v>2357984.3009055005</v>
      </c>
      <c r="F1105" s="1">
        <v>432373.81397256779</v>
      </c>
      <c r="G1105" s="1">
        <v>2304676.7602281552</v>
      </c>
      <c r="H1105" s="1">
        <v>2583709</v>
      </c>
      <c r="I1105" s="1">
        <v>12</v>
      </c>
      <c r="J1105" s="2">
        <v>0.13795894938621645</v>
      </c>
      <c r="K1105" s="1">
        <v>1750351</v>
      </c>
      <c r="L1105" s="1">
        <v>1750351</v>
      </c>
      <c r="M1105" s="1">
        <v>2357984.3009055005</v>
      </c>
      <c r="N1105" s="1">
        <v>0</v>
      </c>
      <c r="O1105" s="7">
        <v>0.53246165051848993</v>
      </c>
      <c r="P1105" s="4">
        <v>1.0539153772593934</v>
      </c>
      <c r="Q1105" s="1">
        <f>Scenario[[#This Row],[Electricity GHG 
kg CO2e]]+(Scenario[[#This Row],[Non-Electric GHG 
kg CO2e]]*(1-Q$3))+((Scenario[[#This Row],[Non-Electric Vehicle Miles]]*Q$3)*Scenario[[#This Row],[Typical kWh per Vehicle Mile]]*(Scenario[[#This Row],[eGRID Subregion Electricity Emissions Rate 
kg CO2 per kWh]]))</f>
        <v>2014049.1338656477</v>
      </c>
      <c r="R1105" s="1">
        <f>((Scenario[[#This Row],[Electricity GHG 
kg CO2e]])*(1-R$3))+(Scenario[[#This Row],[Non-Electric GHG 
kg CO2e]]*(1-Q$3))+(((Scenario[[#This Row],[Non-Electric Vehicle Miles]]*Q$3)*Scenario[[#This Row],[Typical kWh per Vehicle Mile]]*(Scenario[[#This Row],[eGRID Subregion Electricity Emissions Rate 
kg CO2 per kWh]]))*(1-R$3))</f>
        <v>1952658.9068190171</v>
      </c>
      <c r="S11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2072756.3042238439</v>
      </c>
      <c r="T1105" s="1">
        <f>Scenario[[#This Row],[Transportation Efficiency Emissions Savings 
kg CO2e]]*(1+S$3)</f>
        <v>540467.26746570971</v>
      </c>
      <c r="U1105" s="1">
        <f>Scenario[[#This Row],[Land Use Efficiency Emissions Savings 
kg CO2e]]*(1+S$3)</f>
        <v>2880845.950285194</v>
      </c>
    </row>
    <row r="1106" spans="1:21" x14ac:dyDescent="0.25">
      <c r="A1106" t="s">
        <v>172</v>
      </c>
      <c r="B1106" t="s">
        <v>173</v>
      </c>
      <c r="C1106" t="s">
        <v>135</v>
      </c>
      <c r="D1106" t="s">
        <v>38</v>
      </c>
      <c r="E1106" s="1">
        <v>34453173.018290401</v>
      </c>
      <c r="F1106" s="1">
        <v>13676147.121041661</v>
      </c>
      <c r="G1106" s="1">
        <v>72897796.815525129</v>
      </c>
      <c r="H1106" s="1">
        <v>81723692</v>
      </c>
      <c r="I1106" s="1">
        <v>42.861111111111114</v>
      </c>
      <c r="J1106" s="2">
        <v>0.19901155408083618</v>
      </c>
      <c r="K1106" s="1">
        <v>11728970</v>
      </c>
      <c r="L1106" s="1">
        <v>11728970</v>
      </c>
      <c r="M1106" s="1">
        <v>34453173.018290401</v>
      </c>
      <c r="N1106" s="1">
        <v>0</v>
      </c>
      <c r="O1106" s="7">
        <v>0.53246165051848993</v>
      </c>
      <c r="P1106" s="4">
        <v>2.3391780324537761</v>
      </c>
      <c r="Q1106" s="1">
        <f>Scenario[[#This Row],[Electricity GHG 
kg CO2e]]+(Scenario[[#This Row],[Non-Electric GHG 
kg CO2e]]*(1-Q$3))+((Scenario[[#This Row],[Non-Electric Vehicle Miles]]*Q$3)*Scenario[[#This Row],[Typical kWh per Vehicle Mile]]*(Scenario[[#This Row],[eGRID Subregion Electricity Emissions Rate 
kg CO2 per kWh]]))</f>
        <v>29492054.054468978</v>
      </c>
      <c r="R1106" s="1">
        <f>((Scenario[[#This Row],[Electricity GHG 
kg CO2e]])*(1-R$3))+(Scenario[[#This Row],[Non-Electric GHG 
kg CO2e]]*(1-Q$3))+(((Scenario[[#This Row],[Non-Electric Vehicle Miles]]*Q$3)*Scenario[[#This Row],[Typical kWh per Vehicle Mile]]*(Scenario[[#This Row],[eGRID Subregion Electricity Emissions Rate 
kg CO2 per kWh]]))*(1-R$3))</f>
        <v>28579010.481781185</v>
      </c>
      <c r="S11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30901971.220417887</v>
      </c>
      <c r="T1106" s="1">
        <f>Scenario[[#This Row],[Transportation Efficiency Emissions Savings 
kg CO2e]]*(1+S$3)</f>
        <v>17095183.901302077</v>
      </c>
      <c r="U1106" s="1">
        <f>Scenario[[#This Row],[Land Use Efficiency Emissions Savings 
kg CO2e]]*(1+S$3)</f>
        <v>91122246.019406408</v>
      </c>
    </row>
    <row r="1107" spans="1:21" x14ac:dyDescent="0.25">
      <c r="A1107" t="s">
        <v>436</v>
      </c>
      <c r="B1107" t="s">
        <v>437</v>
      </c>
      <c r="C1107" t="s">
        <v>135</v>
      </c>
      <c r="D1107" t="s">
        <v>1730</v>
      </c>
      <c r="E1107" s="1">
        <v>2465076.8814484631</v>
      </c>
      <c r="F1107" s="1">
        <v>238574.22702601331</v>
      </c>
      <c r="G1107" s="1">
        <v>1196848.9908465862</v>
      </c>
      <c r="H1107" s="1">
        <v>1425633</v>
      </c>
      <c r="I1107" s="1">
        <v>14.153846153846153</v>
      </c>
      <c r="J1107" s="2">
        <v>7.8590967906479514E-2</v>
      </c>
      <c r="K1107" s="1">
        <v>1992113</v>
      </c>
      <c r="L1107" s="1">
        <v>1992113</v>
      </c>
      <c r="M1107" s="1">
        <v>2465076.8814484631</v>
      </c>
      <c r="N1107" s="1">
        <v>0</v>
      </c>
      <c r="O1107" s="7">
        <v>0.53246165051848993</v>
      </c>
      <c r="P1107" s="4">
        <v>1.0539153772593934</v>
      </c>
      <c r="Q1107" s="1">
        <f>Scenario[[#This Row],[Electricity GHG 
kg CO2e]]+(Scenario[[#This Row],[Non-Electric GHG 
kg CO2e]]*(1-Q$3))+((Scenario[[#This Row],[Non-Electric Vehicle Miles]]*Q$3)*Scenario[[#This Row],[Typical kWh per Vehicle Mile]]*(Scenario[[#This Row],[eGRID Subregion Electricity Emissions Rate 
kg CO2 per kWh]]))</f>
        <v>2128285.9357239357</v>
      </c>
      <c r="R1107" s="1">
        <f>((Scenario[[#This Row],[Electricity GHG 
kg CO2e]])*(1-R$3))+(Scenario[[#This Row],[Non-Electric GHG 
kg CO2e]]*(1-Q$3))+(((Scenario[[#This Row],[Non-Electric Vehicle Miles]]*Q$3)*Scenario[[#This Row],[Typical kWh per Vehicle Mile]]*(Scenario[[#This Row],[eGRID Subregion Electricity Emissions Rate 
kg CO2 per kWh]]))*(1-R$3))</f>
        <v>2058416.3670645386</v>
      </c>
      <c r="S11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2110454.5987280537</v>
      </c>
      <c r="T1107" s="1">
        <f>Scenario[[#This Row],[Transportation Efficiency Emissions Savings 
kg CO2e]]*(1+S$3)</f>
        <v>298217.78378251661</v>
      </c>
      <c r="U1107" s="1">
        <f>Scenario[[#This Row],[Land Use Efficiency Emissions Savings 
kg CO2e]]*(1+S$3)</f>
        <v>1496061.2385582328</v>
      </c>
    </row>
    <row r="1108" spans="1:21" x14ac:dyDescent="0.25">
      <c r="A1108" t="s">
        <v>436</v>
      </c>
      <c r="B1108" t="s">
        <v>437</v>
      </c>
      <c r="C1108" t="s">
        <v>135</v>
      </c>
      <c r="D1108" t="s">
        <v>38</v>
      </c>
      <c r="E1108" s="1">
        <v>5808310.2510588998</v>
      </c>
      <c r="F1108" s="1">
        <v>2572822.7410040451</v>
      </c>
      <c r="G1108" s="1">
        <v>12907011.539272783</v>
      </c>
      <c r="H1108" s="1">
        <v>15374255</v>
      </c>
      <c r="I1108" s="1">
        <v>34.545454545454547</v>
      </c>
      <c r="J1108" s="2">
        <v>0.19193952378895415</v>
      </c>
      <c r="K1108" s="1">
        <v>2052389</v>
      </c>
      <c r="L1108" s="1">
        <v>2052389</v>
      </c>
      <c r="M1108" s="1">
        <v>5808310.2510588998</v>
      </c>
      <c r="N1108" s="1">
        <v>0</v>
      </c>
      <c r="O1108" s="7">
        <v>0.53246165051848993</v>
      </c>
      <c r="P1108" s="4">
        <v>2.3391780324537761</v>
      </c>
      <c r="Q1108" s="1">
        <f>Scenario[[#This Row],[Electricity GHG 
kg CO2e]]+(Scenario[[#This Row],[Non-Electric GHG 
kg CO2e]]*(1-Q$3))+((Scenario[[#This Row],[Non-Electric Vehicle Miles]]*Q$3)*Scenario[[#This Row],[Typical kWh per Vehicle Mile]]*(Scenario[[#This Row],[eGRID Subregion Electricity Emissions Rate 
kg CO2 per kWh]]))</f>
        <v>4995306.9071233235</v>
      </c>
      <c r="R1108" s="1">
        <f>((Scenario[[#This Row],[Electricity GHG 
kg CO2e]])*(1-R$3))+(Scenario[[#This Row],[Non-Electric GHG 
kg CO2e]]*(1-Q$3))+(((Scenario[[#This Row],[Non-Electric Vehicle Miles]]*Q$3)*Scenario[[#This Row],[Typical kWh per Vehicle Mile]]*(Scenario[[#This Row],[eGRID Subregion Electricity Emissions Rate 
kg CO2 per kWh]]))*(1-R$3))</f>
        <v>4835538.3524160367</v>
      </c>
      <c r="S11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5359812.3599619307</v>
      </c>
      <c r="T1108" s="1">
        <f>Scenario[[#This Row],[Transportation Efficiency Emissions Savings 
kg CO2e]]*(1+S$3)</f>
        <v>3216028.4262550566</v>
      </c>
      <c r="U1108" s="1">
        <f>Scenario[[#This Row],[Land Use Efficiency Emissions Savings 
kg CO2e]]*(1+S$3)</f>
        <v>16133764.42409098</v>
      </c>
    </row>
    <row r="1109" spans="1:21" x14ac:dyDescent="0.25">
      <c r="A1109" t="s">
        <v>1542</v>
      </c>
      <c r="B1109" t="s">
        <v>1543</v>
      </c>
      <c r="C1109" t="s">
        <v>135</v>
      </c>
      <c r="D1109" t="s">
        <v>1730</v>
      </c>
      <c r="E1109" s="1">
        <v>328913.28384956659</v>
      </c>
      <c r="F1109" s="1">
        <v>142751.53878885775</v>
      </c>
      <c r="G1109" s="1">
        <v>721489.98413878155</v>
      </c>
      <c r="H1109" s="1">
        <v>853031.39</v>
      </c>
      <c r="I1109" s="1">
        <v>16</v>
      </c>
      <c r="J1109" s="2">
        <v>0.2283988650627391</v>
      </c>
      <c r="K1109" s="1">
        <v>232191</v>
      </c>
      <c r="L1109" s="1">
        <v>232191</v>
      </c>
      <c r="M1109" s="1">
        <v>328913.28384956659</v>
      </c>
      <c r="N1109" s="1">
        <v>0</v>
      </c>
      <c r="O1109" s="7">
        <v>0.53246165051848993</v>
      </c>
      <c r="P1109" s="4">
        <v>1.0539153772593934</v>
      </c>
      <c r="Q1109" s="1">
        <f>Scenario[[#This Row],[Electricity GHG 
kg CO2e]]+(Scenario[[#This Row],[Non-Electric GHG 
kg CO2e]]*(1-Q$3))+((Scenario[[#This Row],[Non-Electric Vehicle Miles]]*Q$3)*Scenario[[#This Row],[Typical kWh per Vehicle Mile]]*(Scenario[[#This Row],[eGRID Subregion Electricity Emissions Rate 
kg CO2 per kWh]]))</f>
        <v>279259.59096619266</v>
      </c>
      <c r="R1109" s="1">
        <f>((Scenario[[#This Row],[Electricity GHG 
kg CO2e]])*(1-R$3))+(Scenario[[#This Row],[Non-Electric GHG 
kg CO2e]]*(1-Q$3))+(((Scenario[[#This Row],[Non-Electric Vehicle Miles]]*Q$3)*Scenario[[#This Row],[Typical kWh per Vehicle Mile]]*(Scenario[[#This Row],[eGRID Subregion Electricity Emissions Rate 
kg CO2 per kWh]]))*(1-R$3))</f>
        <v>271115.93394643825</v>
      </c>
      <c r="S11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302242.03298579034</v>
      </c>
      <c r="T1109" s="1">
        <f>Scenario[[#This Row],[Transportation Efficiency Emissions Savings 
kg CO2e]]*(1+S$3)</f>
        <v>178439.42348607219</v>
      </c>
      <c r="U1109" s="1">
        <f>Scenario[[#This Row],[Land Use Efficiency Emissions Savings 
kg CO2e]]*(1+S$3)</f>
        <v>901862.48017347697</v>
      </c>
    </row>
    <row r="1110" spans="1:21" x14ac:dyDescent="0.25">
      <c r="A1110" t="s">
        <v>154</v>
      </c>
      <c r="B1110" t="s">
        <v>155</v>
      </c>
      <c r="C1110" t="s">
        <v>135</v>
      </c>
      <c r="D1110" t="s">
        <v>1730</v>
      </c>
      <c r="E1110" s="1">
        <v>6618248.2037933003</v>
      </c>
      <c r="F1110" s="1">
        <v>846526.64190802339</v>
      </c>
      <c r="G1110" s="1">
        <v>4618490.3203103654</v>
      </c>
      <c r="H1110" s="1">
        <v>5058536</v>
      </c>
      <c r="I1110" s="1">
        <v>7.4771573604060917</v>
      </c>
      <c r="J1110" s="2">
        <v>0.11843862554119666</v>
      </c>
      <c r="K1110" s="1">
        <v>5057720</v>
      </c>
      <c r="L1110" s="1">
        <v>5057720</v>
      </c>
      <c r="M1110" s="1">
        <v>6618248.2037933003</v>
      </c>
      <c r="N1110" s="1">
        <v>0</v>
      </c>
      <c r="O1110" s="7">
        <v>0.53246165051848993</v>
      </c>
      <c r="P1110" s="4">
        <v>1.0539153772593934</v>
      </c>
      <c r="Q1110" s="1">
        <f>Scenario[[#This Row],[Electricity GHG 
kg CO2e]]+(Scenario[[#This Row],[Non-Electric GHG 
kg CO2e]]*(1-Q$3))+((Scenario[[#This Row],[Non-Electric Vehicle Miles]]*Q$3)*Scenario[[#This Row],[Typical kWh per Vehicle Mile]]*(Scenario[[#This Row],[eGRID Subregion Electricity Emissions Rate 
kg CO2 per kWh]]))</f>
        <v>5673245.7306400212</v>
      </c>
      <c r="R1110" s="1">
        <f>((Scenario[[#This Row],[Electricity GHG 
kg CO2e]])*(1-R$3))+(Scenario[[#This Row],[Non-Electric GHG 
kg CO2e]]*(1-Q$3))+(((Scenario[[#This Row],[Non-Electric Vehicle Miles]]*Q$3)*Scenario[[#This Row],[Typical kWh per Vehicle Mile]]*(Scenario[[#This Row],[eGRID Subregion Electricity Emissions Rate 
kg CO2 per kWh]]))*(1-R$3))</f>
        <v>5495855.8361912593</v>
      </c>
      <c r="S11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5863424.8372829938</v>
      </c>
      <c r="T1110" s="1">
        <f>Scenario[[#This Row],[Transportation Efficiency Emissions Savings 
kg CO2e]]*(1+S$3)</f>
        <v>1058158.3023850292</v>
      </c>
      <c r="U1110" s="1">
        <f>Scenario[[#This Row],[Land Use Efficiency Emissions Savings 
kg CO2e]]*(1+S$3)</f>
        <v>5773112.9003879568</v>
      </c>
    </row>
    <row r="1111" spans="1:21" x14ac:dyDescent="0.25">
      <c r="A1111" t="s">
        <v>154</v>
      </c>
      <c r="B1111" t="s">
        <v>155</v>
      </c>
      <c r="C1111" t="s">
        <v>135</v>
      </c>
      <c r="D1111" t="s">
        <v>1729</v>
      </c>
      <c r="E1111" s="1">
        <v>7794514.7358949045</v>
      </c>
      <c r="F1111" s="1">
        <v>1603198.9315832728</v>
      </c>
      <c r="G1111" s="1">
        <v>8746752.1758798491</v>
      </c>
      <c r="H1111" s="1">
        <v>9580135</v>
      </c>
      <c r="I1111" s="1">
        <v>72</v>
      </c>
      <c r="J1111" s="2">
        <v>0.19493994713335691</v>
      </c>
      <c r="K1111" s="1">
        <v>710715</v>
      </c>
      <c r="L1111" s="1">
        <v>0</v>
      </c>
      <c r="M1111" s="1">
        <v>0</v>
      </c>
      <c r="N1111" s="1">
        <v>7794514.7358949045</v>
      </c>
      <c r="O1111" s="7">
        <v>0.53246165051848993</v>
      </c>
      <c r="P1111" s="4">
        <v>7.7405845368707231</v>
      </c>
      <c r="Q1111" s="1">
        <f>Scenario[[#This Row],[Electricity GHG 
kg CO2e]]+(Scenario[[#This Row],[Non-Electric GHG 
kg CO2e]]*(1-Q$3))+((Scenario[[#This Row],[Non-Electric Vehicle Miles]]*Q$3)*Scenario[[#This Row],[Typical kWh per Vehicle Mile]]*(Scenario[[#This Row],[eGRID Subregion Electricity Emissions Rate 
kg CO2 per kWh]]))</f>
        <v>7794514.7358949045</v>
      </c>
      <c r="R1111" s="1">
        <f>((Scenario[[#This Row],[Electricity GHG 
kg CO2e]])*(1-R$3))+(Scenario[[#This Row],[Non-Electric GHG 
kg CO2e]]*(1-Q$3))+(((Scenario[[#This Row],[Non-Electric Vehicle Miles]]*Q$3)*Scenario[[#This Row],[Typical kWh per Vehicle Mile]]*(Scenario[[#This Row],[eGRID Subregion Electricity Emissions Rate 
kg CO2 per kWh]]))*(1-R$3))</f>
        <v>5845886.0519211786</v>
      </c>
      <c r="S11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6393108.6217200384</v>
      </c>
      <c r="T1111" s="1">
        <f>Scenario[[#This Row],[Transportation Efficiency Emissions Savings 
kg CO2e]]*(1+S$3)</f>
        <v>2003998.6644790908</v>
      </c>
      <c r="U1111" s="1">
        <f>Scenario[[#This Row],[Land Use Efficiency Emissions Savings 
kg CO2e]]*(1+S$3)</f>
        <v>10933440.219849812</v>
      </c>
    </row>
    <row r="1112" spans="1:21" x14ac:dyDescent="0.25">
      <c r="A1112" t="s">
        <v>154</v>
      </c>
      <c r="B1112" t="s">
        <v>155</v>
      </c>
      <c r="C1112" t="s">
        <v>135</v>
      </c>
      <c r="D1112" t="s">
        <v>1728</v>
      </c>
      <c r="E1112" s="1">
        <v>10532721.483775698</v>
      </c>
      <c r="F1112" s="1">
        <v>7056276.0684909681</v>
      </c>
      <c r="G1112" s="1">
        <v>38497716.558936268</v>
      </c>
      <c r="H1112" s="1">
        <v>42165745</v>
      </c>
      <c r="I1112" s="1">
        <v>78.538461538461533</v>
      </c>
      <c r="J1112" s="2">
        <v>0.25406161057224202</v>
      </c>
      <c r="K1112" s="1">
        <v>1885914</v>
      </c>
      <c r="L1112" s="1">
        <v>0</v>
      </c>
      <c r="M1112" s="1">
        <v>0</v>
      </c>
      <c r="N1112" s="1">
        <v>10532721.483775698</v>
      </c>
      <c r="O1112" s="7">
        <v>0.53246165051848993</v>
      </c>
      <c r="P1112" s="4">
        <v>5.4623394781288033</v>
      </c>
      <c r="Q1112" s="1">
        <f>Scenario[[#This Row],[Electricity GHG 
kg CO2e]]+(Scenario[[#This Row],[Non-Electric GHG 
kg CO2e]]*(1-Q$3))+((Scenario[[#This Row],[Non-Electric Vehicle Miles]]*Q$3)*Scenario[[#This Row],[Typical kWh per Vehicle Mile]]*(Scenario[[#This Row],[eGRID Subregion Electricity Emissions Rate 
kg CO2 per kWh]]))</f>
        <v>10532721.483775698</v>
      </c>
      <c r="R1112" s="1">
        <f>((Scenario[[#This Row],[Electricity GHG 
kg CO2e]])*(1-R$3))+(Scenario[[#This Row],[Non-Electric GHG 
kg CO2e]]*(1-Q$3))+(((Scenario[[#This Row],[Non-Electric Vehicle Miles]]*Q$3)*Scenario[[#This Row],[Typical kWh per Vehicle Mile]]*(Scenario[[#This Row],[eGRID Subregion Electricity Emissions Rate 
kg CO2 per kWh]]))*(1-R$3))</f>
        <v>7899541.1128317732</v>
      </c>
      <c r="S11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9023958.0318309944</v>
      </c>
      <c r="T1112" s="1">
        <f>Scenario[[#This Row],[Transportation Efficiency Emissions Savings 
kg CO2e]]*(1+S$3)</f>
        <v>8820345.0856137108</v>
      </c>
      <c r="U1112" s="1">
        <f>Scenario[[#This Row],[Land Use Efficiency Emissions Savings 
kg CO2e]]*(1+S$3)</f>
        <v>48122145.698670335</v>
      </c>
    </row>
    <row r="1113" spans="1:21" x14ac:dyDescent="0.25">
      <c r="A1113" t="s">
        <v>154</v>
      </c>
      <c r="B1113" t="s">
        <v>155</v>
      </c>
      <c r="C1113" t="s">
        <v>135</v>
      </c>
      <c r="D1113" t="s">
        <v>38</v>
      </c>
      <c r="E1113" s="1">
        <v>45144776.145649612</v>
      </c>
      <c r="F1113" s="1">
        <v>18039201.738059688</v>
      </c>
      <c r="G1113" s="1">
        <v>98418495.637148276</v>
      </c>
      <c r="H1113" s="1">
        <v>107795723</v>
      </c>
      <c r="I1113" s="1">
        <v>39.536992840095465</v>
      </c>
      <c r="J1113" s="2">
        <v>0.21290975285845559</v>
      </c>
      <c r="K1113" s="1">
        <v>15137676</v>
      </c>
      <c r="L1113" s="1">
        <v>15137676</v>
      </c>
      <c r="M1113" s="1">
        <v>45144776.145649612</v>
      </c>
      <c r="N1113" s="1">
        <v>0</v>
      </c>
      <c r="O1113" s="7">
        <v>0.53246165051848993</v>
      </c>
      <c r="P1113" s="4">
        <v>2.3391780324537761</v>
      </c>
      <c r="Q1113" s="1">
        <f>Scenario[[#This Row],[Electricity GHG 
kg CO2e]]+(Scenario[[#This Row],[Non-Electric GHG 
kg CO2e]]*(1-Q$3))+((Scenario[[#This Row],[Non-Electric Vehicle Miles]]*Q$3)*Scenario[[#This Row],[Typical kWh per Vehicle Mile]]*(Scenario[[#This Row],[eGRID Subregion Electricity Emissions Rate 
kg CO2 per kWh]]))</f>
        <v>38572161.486533009</v>
      </c>
      <c r="R1113" s="1">
        <f>((Scenario[[#This Row],[Electricity GHG 
kg CO2e]])*(1-R$3))+(Scenario[[#This Row],[Non-Electric GHG 
kg CO2e]]*(1-Q$3))+(((Scenario[[#This Row],[Non-Electric Vehicle Miles]]*Q$3)*Scenario[[#This Row],[Typical kWh per Vehicle Mile]]*(Scenario[[#This Row],[eGRID Subregion Electricity Emissions Rate 
kg CO2 per kWh]]))*(1-R$3))</f>
        <v>37393766.64220906</v>
      </c>
      <c r="S11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40761268.995781556</v>
      </c>
      <c r="T1113" s="1">
        <f>Scenario[[#This Row],[Transportation Efficiency Emissions Savings 
kg CO2e]]*(1+S$3)</f>
        <v>22549002.17257461</v>
      </c>
      <c r="U1113" s="1">
        <f>Scenario[[#This Row],[Land Use Efficiency Emissions Savings 
kg CO2e]]*(1+S$3)</f>
        <v>123023119.54643534</v>
      </c>
    </row>
    <row r="1114" spans="1:21" x14ac:dyDescent="0.25">
      <c r="A1114" t="s">
        <v>293</v>
      </c>
      <c r="B1114" t="s">
        <v>294</v>
      </c>
      <c r="C1114" t="s">
        <v>135</v>
      </c>
      <c r="D1114" t="s">
        <v>1730</v>
      </c>
      <c r="E1114" s="1">
        <v>967851.85542416666</v>
      </c>
      <c r="F1114" s="1">
        <v>450877.61504249275</v>
      </c>
      <c r="G1114" s="1">
        <v>2315201.037785932</v>
      </c>
      <c r="H1114" s="1">
        <v>2694281</v>
      </c>
      <c r="I1114" s="1">
        <v>12.333333333333334</v>
      </c>
      <c r="J1114" s="2">
        <v>0.10859984669429175</v>
      </c>
      <c r="K1114" s="1">
        <v>736023</v>
      </c>
      <c r="L1114" s="1">
        <v>736023</v>
      </c>
      <c r="M1114" s="1">
        <v>967851.85542416666</v>
      </c>
      <c r="N1114" s="1">
        <v>0</v>
      </c>
      <c r="O1114" s="7">
        <v>0.53246165051848993</v>
      </c>
      <c r="P1114" s="4">
        <v>1.0539153772593934</v>
      </c>
      <c r="Q1114" s="1">
        <f>Scenario[[#This Row],[Electricity GHG 
kg CO2e]]+(Scenario[[#This Row],[Non-Electric GHG 
kg CO2e]]*(1-Q$3))+((Scenario[[#This Row],[Non-Electric Vehicle Miles]]*Q$3)*Scenario[[#This Row],[Typical kWh per Vehicle Mile]]*(Scenario[[#This Row],[eGRID Subregion Electricity Emissions Rate 
kg CO2 per kWh]]))</f>
        <v>829147.31020882539</v>
      </c>
      <c r="R1114" s="1">
        <f>((Scenario[[#This Row],[Electricity GHG 
kg CO2e]])*(1-R$3))+(Scenario[[#This Row],[Non-Electric GHG 
kg CO2e]]*(1-Q$3))+(((Scenario[[#This Row],[Non-Electric Vehicle Miles]]*Q$3)*Scenario[[#This Row],[Typical kWh per Vehicle Mile]]*(Scenario[[#This Row],[eGRID Subregion Electricity Emissions Rate 
kg CO2 per kWh]]))*(1-R$3))</f>
        <v>803332.70554865035</v>
      </c>
      <c r="S11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922549.23810550547</v>
      </c>
      <c r="T1114" s="1">
        <f>Scenario[[#This Row],[Transportation Efficiency Emissions Savings 
kg CO2e]]*(1+S$3)</f>
        <v>563597.01880311593</v>
      </c>
      <c r="U1114" s="1">
        <f>Scenario[[#This Row],[Land Use Efficiency Emissions Savings 
kg CO2e]]*(1+S$3)</f>
        <v>2894001.2972324151</v>
      </c>
    </row>
    <row r="1115" spans="1:21" x14ac:dyDescent="0.25">
      <c r="A1115" t="s">
        <v>293</v>
      </c>
      <c r="B1115" t="s">
        <v>294</v>
      </c>
      <c r="C1115" t="s">
        <v>135</v>
      </c>
      <c r="D1115" t="s">
        <v>38</v>
      </c>
      <c r="E1115" s="1">
        <v>3021988.8770370004</v>
      </c>
      <c r="F1115" s="1">
        <v>1591916.1178896029</v>
      </c>
      <c r="G1115" s="1">
        <v>8174293.2566275494</v>
      </c>
      <c r="H1115" s="1">
        <v>9512713</v>
      </c>
      <c r="I1115" s="1">
        <v>27.333333333333332</v>
      </c>
      <c r="J1115" s="2">
        <v>0.11853543598726783</v>
      </c>
      <c r="K1115" s="1">
        <v>4219211</v>
      </c>
      <c r="L1115" s="1">
        <v>4219211</v>
      </c>
      <c r="M1115" s="1">
        <v>3021988.8770370004</v>
      </c>
      <c r="N1115" s="1">
        <v>0</v>
      </c>
      <c r="O1115" s="7">
        <v>0.53246165051848993</v>
      </c>
      <c r="P1115" s="4">
        <v>2.3391780324537761</v>
      </c>
      <c r="Q1115" s="1">
        <f>Scenario[[#This Row],[Electricity GHG 
kg CO2e]]+(Scenario[[#This Row],[Non-Electric GHG 
kg CO2e]]*(1-Q$3))+((Scenario[[#This Row],[Non-Electric Vehicle Miles]]*Q$3)*Scenario[[#This Row],[Typical kWh per Vehicle Mile]]*(Scenario[[#This Row],[eGRID Subregion Electricity Emissions Rate 
kg CO2 per kWh]]))</f>
        <v>3580272.317243549</v>
      </c>
      <c r="R1115" s="1">
        <f>((Scenario[[#This Row],[Electricity GHG 
kg CO2e]])*(1-R$3))+(Scenario[[#This Row],[Non-Electric GHG 
kg CO2e]]*(1-Q$3))+(((Scenario[[#This Row],[Non-Electric Vehicle Miles]]*Q$3)*Scenario[[#This Row],[Typical kWh per Vehicle Mile]]*(Scenario[[#This Row],[eGRID Subregion Electricity Emissions Rate 
kg CO2 per kWh]]))*(1-R$3))</f>
        <v>3251827.1523770993</v>
      </c>
      <c r="S11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3385942.3547369945</v>
      </c>
      <c r="T1115" s="1">
        <f>Scenario[[#This Row],[Transportation Efficiency Emissions Savings 
kg CO2e]]*(1+S$3)</f>
        <v>1989895.1473620036</v>
      </c>
      <c r="U1115" s="1">
        <f>Scenario[[#This Row],[Land Use Efficiency Emissions Savings 
kg CO2e]]*(1+S$3)</f>
        <v>10217866.570784437</v>
      </c>
    </row>
    <row r="1116" spans="1:21" x14ac:dyDescent="0.25">
      <c r="A1116" t="s">
        <v>589</v>
      </c>
      <c r="B1116" t="s">
        <v>590</v>
      </c>
      <c r="C1116" t="s">
        <v>135</v>
      </c>
      <c r="D1116" t="s">
        <v>1730</v>
      </c>
      <c r="E1116" s="1">
        <v>569108.16056198638</v>
      </c>
      <c r="F1116" s="1">
        <v>63002.319963501453</v>
      </c>
      <c r="G1116" s="1">
        <v>320070.95686994056</v>
      </c>
      <c r="H1116" s="1">
        <v>376479</v>
      </c>
      <c r="I1116" s="1">
        <v>15</v>
      </c>
      <c r="J1116" s="2">
        <v>5.9958003167679158E-2</v>
      </c>
      <c r="K1116" s="1">
        <v>734889</v>
      </c>
      <c r="L1116" s="1">
        <v>734889</v>
      </c>
      <c r="M1116" s="1">
        <v>569108.16056198638</v>
      </c>
      <c r="N1116" s="1">
        <v>0</v>
      </c>
      <c r="O1116" s="7">
        <v>0.53246165051848993</v>
      </c>
      <c r="P1116" s="4">
        <v>1.0539153772593934</v>
      </c>
      <c r="Q1116" s="1">
        <f>Scenario[[#This Row],[Electricity GHG 
kg CO2e]]+(Scenario[[#This Row],[Non-Electric GHG 
kg CO2e]]*(1-Q$3))+((Scenario[[#This Row],[Non-Electric Vehicle Miles]]*Q$3)*Scenario[[#This Row],[Typical kWh per Vehicle Mile]]*(Scenario[[#This Row],[eGRID Subregion Electricity Emissions Rate 
kg CO2 per kWh]]))</f>
        <v>529930.44750290667</v>
      </c>
      <c r="R1116" s="1">
        <f>((Scenario[[#This Row],[Electricity GHG 
kg CO2e]])*(1-R$3))+(Scenario[[#This Row],[Non-Electric GHG 
kg CO2e]]*(1-Q$3))+(((Scenario[[#This Row],[Non-Electric Vehicle Miles]]*Q$3)*Scenario[[#This Row],[Typical kWh per Vehicle Mile]]*(Scenario[[#This Row],[eGRID Subregion Electricity Emissions Rate 
kg CO2 per kWh]]))*(1-R$3))</f>
        <v>504155.61573255248</v>
      </c>
      <c r="S11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512764.80714583059</v>
      </c>
      <c r="T1116" s="1">
        <f>Scenario[[#This Row],[Transportation Efficiency Emissions Savings 
kg CO2e]]*(1+S$3)</f>
        <v>78752.899954376815</v>
      </c>
      <c r="U1116" s="1">
        <f>Scenario[[#This Row],[Land Use Efficiency Emissions Savings 
kg CO2e]]*(1+S$3)</f>
        <v>400088.69608742569</v>
      </c>
    </row>
    <row r="1117" spans="1:21" x14ac:dyDescent="0.25">
      <c r="A1117" t="s">
        <v>589</v>
      </c>
      <c r="B1117" t="s">
        <v>590</v>
      </c>
      <c r="C1117" t="s">
        <v>135</v>
      </c>
      <c r="D1117" t="s">
        <v>38</v>
      </c>
      <c r="E1117" s="1">
        <v>3346860.4786280864</v>
      </c>
      <c r="F1117" s="1">
        <v>971055.95797154878</v>
      </c>
      <c r="G1117" s="1">
        <v>4933259.7565020956</v>
      </c>
      <c r="H1117" s="1">
        <v>5802678</v>
      </c>
      <c r="I1117" s="1">
        <v>31.651162790697676</v>
      </c>
      <c r="J1117" s="2">
        <v>0.13879572670274237</v>
      </c>
      <c r="K1117" s="1">
        <v>1189244</v>
      </c>
      <c r="L1117" s="1">
        <v>1189244</v>
      </c>
      <c r="M1117" s="1">
        <v>3346860.4786280864</v>
      </c>
      <c r="N1117" s="1">
        <v>0</v>
      </c>
      <c r="O1117" s="7">
        <v>0.53246165051848993</v>
      </c>
      <c r="P1117" s="4">
        <v>2.3391780324537761</v>
      </c>
      <c r="Q1117" s="1">
        <f>Scenario[[#This Row],[Electricity GHG 
kg CO2e]]+(Scenario[[#This Row],[Non-Electric GHG 
kg CO2e]]*(1-Q$3))+((Scenario[[#This Row],[Non-Electric Vehicle Miles]]*Q$3)*Scenario[[#This Row],[Typical kWh per Vehicle Mile]]*(Scenario[[#This Row],[eGRID Subregion Electricity Emissions Rate 
kg CO2 per kWh]]))</f>
        <v>2880452.9275154546</v>
      </c>
      <c r="R1117" s="1">
        <f>((Scenario[[#This Row],[Electricity GHG 
kg CO2e]])*(1-R$3))+(Scenario[[#This Row],[Non-Electric GHG 
kg CO2e]]*(1-Q$3))+(((Scenario[[#This Row],[Non-Electric Vehicle Miles]]*Q$3)*Scenario[[#This Row],[Typical kWh per Vehicle Mile]]*(Scenario[[#This Row],[eGRID Subregion Electricity Emissions Rate 
kg CO2 per kWh]]))*(1-R$3))</f>
        <v>2787876.0353793572</v>
      </c>
      <c r="S11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3002763.6059434195</v>
      </c>
      <c r="T1117" s="1">
        <f>Scenario[[#This Row],[Transportation Efficiency Emissions Savings 
kg CO2e]]*(1+S$3)</f>
        <v>1213819.9474644361</v>
      </c>
      <c r="U1117" s="1">
        <f>Scenario[[#This Row],[Land Use Efficiency Emissions Savings 
kg CO2e]]*(1+S$3)</f>
        <v>6166574.6956276195</v>
      </c>
    </row>
    <row r="1118" spans="1:21" x14ac:dyDescent="0.25">
      <c r="A1118" t="s">
        <v>366</v>
      </c>
      <c r="B1118" t="s">
        <v>367</v>
      </c>
      <c r="C1118" t="s">
        <v>368</v>
      </c>
      <c r="D1118" t="s">
        <v>1727</v>
      </c>
      <c r="E1118" s="1">
        <v>57575.798040599999</v>
      </c>
      <c r="F1118" s="1">
        <v>3527.9920247093137</v>
      </c>
      <c r="G1118" s="1">
        <v>17969.250377517681</v>
      </c>
      <c r="H1118" s="1">
        <v>21082</v>
      </c>
      <c r="I1118" s="1">
        <v>49</v>
      </c>
      <c r="J1118" s="2">
        <v>0.11787531450936539</v>
      </c>
      <c r="K1118" s="1">
        <v>3650</v>
      </c>
      <c r="L1118" s="1">
        <v>3650</v>
      </c>
      <c r="M1118" s="1">
        <v>57575.798040599999</v>
      </c>
      <c r="N1118" s="1">
        <v>0</v>
      </c>
      <c r="O1118" s="7">
        <v>0.53187107325275007</v>
      </c>
      <c r="P1118" s="4">
        <v>95.90629933060481</v>
      </c>
      <c r="Q1118" s="1">
        <f>Scenario[[#This Row],[Electricity GHG 
kg CO2e]]+(Scenario[[#This Row],[Non-Electric GHG 
kg CO2e]]*(1-Q$3))+((Scenario[[#This Row],[Non-Electric Vehicle Miles]]*Q$3)*Scenario[[#This Row],[Typical kWh per Vehicle Mile]]*(Scenario[[#This Row],[eGRID Subregion Electricity Emissions Rate 
kg CO2 per kWh]]))</f>
        <v>89728.278580909813</v>
      </c>
      <c r="R1118" s="1">
        <f>((Scenario[[#This Row],[Electricity GHG 
kg CO2e]])*(1-R$3))+(Scenario[[#This Row],[Non-Electric GHG 
kg CO2e]]*(1-Q$3))+(((Scenario[[#This Row],[Non-Electric Vehicle Miles]]*Q$3)*Scenario[[#This Row],[Typical kWh per Vehicle Mile]]*(Scenario[[#This Row],[eGRID Subregion Electricity Emissions Rate 
kg CO2 per kWh]]))*(1-R$3))</f>
        <v>78091.671068294861</v>
      </c>
      <c r="S11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82694.211212163442</v>
      </c>
      <c r="T1118" s="1">
        <f>Scenario[[#This Row],[Transportation Efficiency Emissions Savings 
kg CO2e]]*(1+S$3)</f>
        <v>4409.9900308866418</v>
      </c>
      <c r="U1118" s="1">
        <f>Scenario[[#This Row],[Land Use Efficiency Emissions Savings 
kg CO2e]]*(1+S$3)</f>
        <v>22461.562971897103</v>
      </c>
    </row>
    <row r="1119" spans="1:21" x14ac:dyDescent="0.25">
      <c r="A1119" t="s">
        <v>366</v>
      </c>
      <c r="B1119" t="s">
        <v>367</v>
      </c>
      <c r="C1119" t="s">
        <v>368</v>
      </c>
      <c r="D1119" t="s">
        <v>1730</v>
      </c>
      <c r="E1119" s="1">
        <v>881899.41539306671</v>
      </c>
      <c r="F1119" s="1">
        <v>97572.357743617205</v>
      </c>
      <c r="G1119" s="1">
        <v>496968.84628423909</v>
      </c>
      <c r="H1119" s="1">
        <v>583057</v>
      </c>
      <c r="I1119" s="1">
        <v>14.038461538461538</v>
      </c>
      <c r="J1119" s="2">
        <v>7.4133859173570432E-2</v>
      </c>
      <c r="K1119" s="1">
        <v>713976</v>
      </c>
      <c r="L1119" s="1">
        <v>713976</v>
      </c>
      <c r="M1119" s="1">
        <v>881899.41539306671</v>
      </c>
      <c r="N1119" s="1">
        <v>0</v>
      </c>
      <c r="O1119" s="7">
        <v>0.53187107325275007</v>
      </c>
      <c r="P1119" s="4">
        <v>1.0539153772593934</v>
      </c>
      <c r="Q1119" s="1">
        <f>Scenario[[#This Row],[Electricity GHG 
kg CO2e]]+(Scenario[[#This Row],[Non-Electric GHG 
kg CO2e]]*(1-Q$3))+((Scenario[[#This Row],[Non-Electric Vehicle Miles]]*Q$3)*Scenario[[#This Row],[Typical kWh per Vehicle Mile]]*(Scenario[[#This Row],[eGRID Subregion Electricity Emissions Rate 
kg CO2 per kWh]]))</f>
        <v>761478.85611564782</v>
      </c>
      <c r="R1119" s="1">
        <f>((Scenario[[#This Row],[Electricity GHG 
kg CO2e]])*(1-R$3))+(Scenario[[#This Row],[Non-Electric GHG 
kg CO2e]]*(1-Q$3))+(((Scenario[[#This Row],[Non-Electric Vehicle Miles]]*Q$3)*Scenario[[#This Row],[Typical kWh per Vehicle Mile]]*(Scenario[[#This Row],[eGRID Subregion Electricity Emissions Rate 
kg CO2 per kWh]]))*(1-R$3))</f>
        <v>736465.28247293597</v>
      </c>
      <c r="S11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757885.81023649033</v>
      </c>
      <c r="T1119" s="1">
        <f>Scenario[[#This Row],[Transportation Efficiency Emissions Savings 
kg CO2e]]*(1+S$3)</f>
        <v>121965.44717952151</v>
      </c>
      <c r="U1119" s="1">
        <f>Scenario[[#This Row],[Land Use Efficiency Emissions Savings 
kg CO2e]]*(1+S$3)</f>
        <v>621211.05785529886</v>
      </c>
    </row>
    <row r="1120" spans="1:21" x14ac:dyDescent="0.25">
      <c r="A1120" t="s">
        <v>366</v>
      </c>
      <c r="B1120" t="s">
        <v>367</v>
      </c>
      <c r="C1120" t="s">
        <v>368</v>
      </c>
      <c r="D1120" t="s">
        <v>38</v>
      </c>
      <c r="E1120" s="1">
        <v>7258134.2033077795</v>
      </c>
      <c r="F1120" s="1">
        <v>2477619.0009967787</v>
      </c>
      <c r="G1120" s="1">
        <v>12619347.168925254</v>
      </c>
      <c r="H1120" s="1">
        <v>14805352</v>
      </c>
      <c r="I1120" s="1">
        <v>34.254237288135592</v>
      </c>
      <c r="J1120" s="2">
        <v>0.15222992595822549</v>
      </c>
      <c r="K1120" s="1">
        <v>2734910</v>
      </c>
      <c r="L1120" s="1">
        <v>2734910</v>
      </c>
      <c r="M1120" s="1">
        <v>7258134.2033077795</v>
      </c>
      <c r="N1120" s="1">
        <v>0</v>
      </c>
      <c r="O1120" s="7">
        <v>0.53187107325275007</v>
      </c>
      <c r="P1120" s="4">
        <v>2.3391780324537761</v>
      </c>
      <c r="Q1120" s="1">
        <f>Scenario[[#This Row],[Electricity GHG 
kg CO2e]]+(Scenario[[#This Row],[Non-Electric GHG 
kg CO2e]]*(1-Q$3))+((Scenario[[#This Row],[Non-Electric Vehicle Miles]]*Q$3)*Scenario[[#This Row],[Typical kWh per Vehicle Mile]]*(Scenario[[#This Row],[eGRID Subregion Electricity Emissions Rate 
kg CO2 per kWh]]))</f>
        <v>6294254.1573876385</v>
      </c>
      <c r="R1120" s="1">
        <f>((Scenario[[#This Row],[Electricity GHG 
kg CO2e]])*(1-R$3))+(Scenario[[#This Row],[Non-Electric GHG 
kg CO2e]]*(1-Q$3))+(((Scenario[[#This Row],[Non-Electric Vehicle Miles]]*Q$3)*Scenario[[#This Row],[Typical kWh per Vehicle Mile]]*(Scenario[[#This Row],[eGRID Subregion Electricity Emissions Rate 
kg CO2 per kWh]]))*(1-R$3))</f>
        <v>6081590.7811609376</v>
      </c>
      <c r="S11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6562151.8606107188</v>
      </c>
      <c r="T1120" s="1">
        <f>Scenario[[#This Row],[Transportation Efficiency Emissions Savings 
kg CO2e]]*(1+S$3)</f>
        <v>3097023.7512459736</v>
      </c>
      <c r="U1120" s="1">
        <f>Scenario[[#This Row],[Land Use Efficiency Emissions Savings 
kg CO2e]]*(1+S$3)</f>
        <v>15774183.961156568</v>
      </c>
    </row>
    <row r="1121" spans="1:21" x14ac:dyDescent="0.25">
      <c r="A1121" t="s">
        <v>1093</v>
      </c>
      <c r="B1121" t="s">
        <v>1094</v>
      </c>
      <c r="C1121" t="s">
        <v>368</v>
      </c>
      <c r="D1121" t="s">
        <v>1730</v>
      </c>
      <c r="E1121" s="1">
        <v>257811.05108612339</v>
      </c>
      <c r="F1121" s="1">
        <v>28820.885099626019</v>
      </c>
      <c r="G1121" s="1">
        <v>143590.07620980992</v>
      </c>
      <c r="H1121" s="1">
        <v>172223.15</v>
      </c>
      <c r="I1121" s="1">
        <v>14.714285714285714</v>
      </c>
      <c r="J1121" s="2">
        <v>0.27982418289973454</v>
      </c>
      <c r="K1121" s="1">
        <v>134051</v>
      </c>
      <c r="L1121" s="1">
        <v>134051</v>
      </c>
      <c r="M1121" s="1">
        <v>257811.05108612339</v>
      </c>
      <c r="N1121" s="1">
        <v>0</v>
      </c>
      <c r="O1121" s="7">
        <v>0.53187107325275007</v>
      </c>
      <c r="P1121" s="4">
        <v>1.0539153772593934</v>
      </c>
      <c r="Q1121" s="1">
        <f>Scenario[[#This Row],[Electricity GHG 
kg CO2e]]+(Scenario[[#This Row],[Non-Electric GHG 
kg CO2e]]*(1-Q$3))+((Scenario[[#This Row],[Non-Electric Vehicle Miles]]*Q$3)*Scenario[[#This Row],[Typical kWh per Vehicle Mile]]*(Scenario[[#This Row],[eGRID Subregion Electricity Emissions Rate 
kg CO2 per kWh]]))</f>
        <v>212143.76323464129</v>
      </c>
      <c r="R1121" s="1">
        <f>((Scenario[[#This Row],[Electricity GHG 
kg CO2e]])*(1-R$3))+(Scenario[[#This Row],[Non-Electric GHG 
kg CO2e]]*(1-Q$3))+(((Scenario[[#This Row],[Non-Electric Vehicle Miles]]*Q$3)*Scenario[[#This Row],[Typical kWh per Vehicle Mile]]*(Scenario[[#This Row],[eGRID Subregion Electricity Emissions Rate 
kg CO2 per kWh]]))*(1-R$3))</f>
        <v>207447.3945046291</v>
      </c>
      <c r="S11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216503.89206378005</v>
      </c>
      <c r="T1121" s="1">
        <f>Scenario[[#This Row],[Transportation Efficiency Emissions Savings 
kg CO2e]]*(1+S$3)</f>
        <v>36026.106374532523</v>
      </c>
      <c r="U1121" s="1">
        <f>Scenario[[#This Row],[Land Use Efficiency Emissions Savings 
kg CO2e]]*(1+S$3)</f>
        <v>179487.59526226239</v>
      </c>
    </row>
    <row r="1122" spans="1:21" x14ac:dyDescent="0.25">
      <c r="A1122" t="s">
        <v>1093</v>
      </c>
      <c r="B1122" t="s">
        <v>1094</v>
      </c>
      <c r="C1122" t="s">
        <v>368</v>
      </c>
      <c r="D1122" t="s">
        <v>38</v>
      </c>
      <c r="E1122" s="1">
        <v>354306.75807518128</v>
      </c>
      <c r="F1122" s="1">
        <v>137887.67079338824</v>
      </c>
      <c r="G1122" s="1">
        <v>686977.55426923779</v>
      </c>
      <c r="H1122" s="1">
        <v>823966.68</v>
      </c>
      <c r="I1122" s="1">
        <v>27</v>
      </c>
      <c r="J1122" s="2">
        <v>0.13285077529785011</v>
      </c>
      <c r="K1122" s="1">
        <v>147325</v>
      </c>
      <c r="L1122" s="1">
        <v>147325</v>
      </c>
      <c r="M1122" s="1">
        <v>354306.75807518128</v>
      </c>
      <c r="N1122" s="1">
        <v>0</v>
      </c>
      <c r="O1122" s="7">
        <v>0.53187107325275007</v>
      </c>
      <c r="P1122" s="4">
        <v>2.3391780324537761</v>
      </c>
      <c r="Q1122" s="1">
        <f>Scenario[[#This Row],[Electricity GHG 
kg CO2e]]+(Scenario[[#This Row],[Non-Electric GHG 
kg CO2e]]*(1-Q$3))+((Scenario[[#This Row],[Non-Electric Vehicle Miles]]*Q$3)*Scenario[[#This Row],[Typical kWh per Vehicle Mile]]*(Scenario[[#This Row],[eGRID Subregion Electricity Emissions Rate 
kg CO2 per kWh]]))</f>
        <v>311553.34157465515</v>
      </c>
      <c r="R1122" s="1">
        <f>((Scenario[[#This Row],[Electricity GHG 
kg CO2e]])*(1-R$3))+(Scenario[[#This Row],[Non-Electric GHG 
kg CO2e]]*(1-Q$3))+(((Scenario[[#This Row],[Non-Electric Vehicle Miles]]*Q$3)*Scenario[[#This Row],[Typical kWh per Vehicle Mile]]*(Scenario[[#This Row],[eGRID Subregion Electricity Emissions Rate 
kg CO2 per kWh]]))*(1-R$3))</f>
        <v>300097.52332008787</v>
      </c>
      <c r="S11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331179.01485320315</v>
      </c>
      <c r="T1122" s="1">
        <f>Scenario[[#This Row],[Transportation Efficiency Emissions Savings 
kg CO2e]]*(1+S$3)</f>
        <v>172359.58849173531</v>
      </c>
      <c r="U1122" s="1">
        <f>Scenario[[#This Row],[Land Use Efficiency Emissions Savings 
kg CO2e]]*(1+S$3)</f>
        <v>858721.94283654727</v>
      </c>
    </row>
    <row r="1123" spans="1:21" x14ac:dyDescent="0.25">
      <c r="A1123" t="s">
        <v>891</v>
      </c>
      <c r="B1123" t="s">
        <v>892</v>
      </c>
      <c r="C1123" t="s">
        <v>368</v>
      </c>
      <c r="D1123" t="s">
        <v>1730</v>
      </c>
      <c r="E1123" s="1">
        <v>241511.83161046667</v>
      </c>
      <c r="F1123" s="1">
        <v>36368.726327649361</v>
      </c>
      <c r="G1123" s="1">
        <v>185063.46927061648</v>
      </c>
      <c r="H1123" s="1">
        <v>217326.31</v>
      </c>
      <c r="I1123" s="1">
        <v>8.8571428571428577</v>
      </c>
      <c r="J1123" s="2">
        <v>0.31591550620727576</v>
      </c>
      <c r="K1123" s="1">
        <v>161176</v>
      </c>
      <c r="L1123" s="1">
        <v>161176</v>
      </c>
      <c r="M1123" s="1">
        <v>241511.83161046667</v>
      </c>
      <c r="N1123" s="1">
        <v>0</v>
      </c>
      <c r="O1123" s="7">
        <v>0.53187107325275007</v>
      </c>
      <c r="P1123" s="4">
        <v>1.0539153772593934</v>
      </c>
      <c r="Q1123" s="1">
        <f>Scenario[[#This Row],[Electricity GHG 
kg CO2e]]+(Scenario[[#This Row],[Non-Electric GHG 
kg CO2e]]*(1-Q$3))+((Scenario[[#This Row],[Non-Electric Vehicle Miles]]*Q$3)*Scenario[[#This Row],[Typical kWh per Vehicle Mile]]*(Scenario[[#This Row],[eGRID Subregion Electricity Emissions Rate 
kg CO2 per kWh]]))</f>
        <v>203720.55866890046</v>
      </c>
      <c r="R1123" s="1">
        <f>((Scenario[[#This Row],[Electricity GHG 
kg CO2e]])*(1-R$3))+(Scenario[[#This Row],[Non-Electric GHG 
kg CO2e]]*(1-Q$3))+(((Scenario[[#This Row],[Non-Electric Vehicle Miles]]*Q$3)*Scenario[[#This Row],[Typical kWh per Vehicle Mile]]*(Scenario[[#This Row],[eGRID Subregion Electricity Emissions Rate 
kg CO2 per kWh]]))*(1-R$3))</f>
        <v>198073.88742863783</v>
      </c>
      <c r="S11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213150.90749223635</v>
      </c>
      <c r="T1123" s="1">
        <f>Scenario[[#This Row],[Transportation Efficiency Emissions Savings 
kg CO2e]]*(1+S$3)</f>
        <v>45460.907909561705</v>
      </c>
      <c r="U1123" s="1">
        <f>Scenario[[#This Row],[Land Use Efficiency Emissions Savings 
kg CO2e]]*(1+S$3)</f>
        <v>231329.33658827061</v>
      </c>
    </row>
    <row r="1124" spans="1:21" x14ac:dyDescent="0.25">
      <c r="A1124" t="s">
        <v>891</v>
      </c>
      <c r="B1124" t="s">
        <v>892</v>
      </c>
      <c r="C1124" t="s">
        <v>368</v>
      </c>
      <c r="D1124" t="s">
        <v>38</v>
      </c>
      <c r="E1124" s="1">
        <v>1334523.5173638</v>
      </c>
      <c r="F1124" s="1">
        <v>235058.32576232217</v>
      </c>
      <c r="G1124" s="1">
        <v>1196102.0810741617</v>
      </c>
      <c r="H1124" s="1">
        <v>1404623.25</v>
      </c>
      <c r="I1124" s="1">
        <v>25.666666666666668</v>
      </c>
      <c r="J1124" s="2">
        <v>0.10375638916211072</v>
      </c>
      <c r="K1124" s="1">
        <v>462796</v>
      </c>
      <c r="L1124" s="1">
        <v>462796</v>
      </c>
      <c r="M1124" s="1">
        <v>1334523.5173638</v>
      </c>
      <c r="N1124" s="1">
        <v>0</v>
      </c>
      <c r="O1124" s="7">
        <v>0.53187107325275007</v>
      </c>
      <c r="P1124" s="4">
        <v>2.3391780324537761</v>
      </c>
      <c r="Q1124" s="1">
        <f>Scenario[[#This Row],[Electricity GHG 
kg CO2e]]+(Scenario[[#This Row],[Non-Electric GHG 
kg CO2e]]*(1-Q$3))+((Scenario[[#This Row],[Non-Electric Vehicle Miles]]*Q$3)*Scenario[[#This Row],[Typical kWh per Vehicle Mile]]*(Scenario[[#This Row],[eGRID Subregion Electricity Emissions Rate 
kg CO2 per kWh]]))</f>
        <v>1144838.5226979761</v>
      </c>
      <c r="R1124" s="1">
        <f>((Scenario[[#This Row],[Electricity GHG 
kg CO2e]])*(1-R$3))+(Scenario[[#This Row],[Non-Electric GHG 
kg CO2e]]*(1-Q$3))+(((Scenario[[#This Row],[Non-Electric Vehicle Miles]]*Q$3)*Scenario[[#This Row],[Typical kWh per Vehicle Mile]]*(Scenario[[#This Row],[eGRID Subregion Electricity Emissions Rate 
kg CO2 per kWh]]))*(1-R$3))</f>
        <v>1108852.0515291945</v>
      </c>
      <c r="S11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1174412.8741704726</v>
      </c>
      <c r="T1124" s="1">
        <f>Scenario[[#This Row],[Transportation Efficiency Emissions Savings 
kg CO2e]]*(1+S$3)</f>
        <v>293822.90720290272</v>
      </c>
      <c r="U1124" s="1">
        <f>Scenario[[#This Row],[Land Use Efficiency Emissions Savings 
kg CO2e]]*(1+S$3)</f>
        <v>1495127.6013427021</v>
      </c>
    </row>
    <row r="1125" spans="1:21" x14ac:dyDescent="0.25">
      <c r="A1125" t="s">
        <v>380</v>
      </c>
      <c r="B1125" t="s">
        <v>381</v>
      </c>
      <c r="C1125" t="s">
        <v>368</v>
      </c>
      <c r="D1125" t="s">
        <v>1730</v>
      </c>
      <c r="E1125" s="1">
        <v>2502721.6037987866</v>
      </c>
      <c r="F1125" s="1">
        <v>149576.68720034056</v>
      </c>
      <c r="G1125" s="1">
        <v>767972.30126316543</v>
      </c>
      <c r="H1125" s="1">
        <v>893816</v>
      </c>
      <c r="I1125" s="1">
        <v>10.859154929577464</v>
      </c>
      <c r="J1125" s="2">
        <v>9.2095203592905683E-2</v>
      </c>
      <c r="K1125" s="1">
        <v>1403525</v>
      </c>
      <c r="L1125" s="1">
        <v>1403525</v>
      </c>
      <c r="M1125" s="1">
        <v>2502721.6037987866</v>
      </c>
      <c r="N1125" s="1">
        <v>0</v>
      </c>
      <c r="O1125" s="7">
        <v>0.53187107325275007</v>
      </c>
      <c r="P1125" s="4">
        <v>1.0539153772593934</v>
      </c>
      <c r="Q1125" s="1">
        <f>Scenario[[#This Row],[Electricity GHG 
kg CO2e]]+(Scenario[[#This Row],[Non-Electric GHG 
kg CO2e]]*(1-Q$3))+((Scenario[[#This Row],[Non-Electric Vehicle Miles]]*Q$3)*Scenario[[#This Row],[Typical kWh per Vehicle Mile]]*(Scenario[[#This Row],[eGRID Subregion Electricity Emissions Rate 
kg CO2 per kWh]]))</f>
        <v>2073726.6709706364</v>
      </c>
      <c r="R1125" s="1">
        <f>((Scenario[[#This Row],[Electricity GHG 
kg CO2e]])*(1-R$3))+(Scenario[[#This Row],[Non-Electric GHG 
kg CO2e]]*(1-Q$3))+(((Scenario[[#This Row],[Non-Electric Vehicle Miles]]*Q$3)*Scenario[[#This Row],[Typical kWh per Vehicle Mile]]*(Scenario[[#This Row],[eGRID Subregion Electricity Emissions Rate 
kg CO2 per kWh]]))*(1-R$3))</f>
        <v>2024555.3039402498</v>
      </c>
      <c r="S11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2083920.4569485779</v>
      </c>
      <c r="T1125" s="1">
        <f>Scenario[[#This Row],[Transportation Efficiency Emissions Savings 
kg CO2e]]*(1+S$3)</f>
        <v>186970.8590004257</v>
      </c>
      <c r="U1125" s="1">
        <f>Scenario[[#This Row],[Land Use Efficiency Emissions Savings 
kg CO2e]]*(1+S$3)</f>
        <v>959965.37657895684</v>
      </c>
    </row>
    <row r="1126" spans="1:21" x14ac:dyDescent="0.25">
      <c r="A1126" t="s">
        <v>380</v>
      </c>
      <c r="B1126" t="s">
        <v>381</v>
      </c>
      <c r="C1126" t="s">
        <v>368</v>
      </c>
      <c r="D1126" t="s">
        <v>38</v>
      </c>
      <c r="E1126" s="1">
        <v>6329553.9582419265</v>
      </c>
      <c r="F1126" s="1">
        <v>2478851.5055628526</v>
      </c>
      <c r="G1126" s="1">
        <v>12727179.153707268</v>
      </c>
      <c r="H1126" s="1">
        <v>14812717</v>
      </c>
      <c r="I1126" s="1">
        <v>34.96875</v>
      </c>
      <c r="J1126" s="2">
        <v>0.14709028712843128</v>
      </c>
      <c r="K1126" s="1">
        <v>2581825</v>
      </c>
      <c r="L1126" s="1">
        <v>2581825</v>
      </c>
      <c r="M1126" s="1">
        <v>6329553.9582419265</v>
      </c>
      <c r="N1126" s="1">
        <v>0</v>
      </c>
      <c r="O1126" s="7">
        <v>0.53187107325275007</v>
      </c>
      <c r="P1126" s="4">
        <v>2.3391780324537761</v>
      </c>
      <c r="Q1126" s="1">
        <f>Scenario[[#This Row],[Electricity GHG 
kg CO2e]]+(Scenario[[#This Row],[Non-Electric GHG 
kg CO2e]]*(1-Q$3))+((Scenario[[#This Row],[Non-Electric Vehicle Miles]]*Q$3)*Scenario[[#This Row],[Typical kWh per Vehicle Mile]]*(Scenario[[#This Row],[eGRID Subregion Electricity Emissions Rate 
kg CO2 per kWh]]))</f>
        <v>5550204.1373418421</v>
      </c>
      <c r="R1126" s="1">
        <f>((Scenario[[#This Row],[Electricity GHG 
kg CO2e]])*(1-R$3))+(Scenario[[#This Row],[Non-Electric GHG 
kg CO2e]]*(1-Q$3))+(((Scenario[[#This Row],[Non-Electric Vehicle Miles]]*Q$3)*Scenario[[#This Row],[Typical kWh per Vehicle Mile]]*(Scenario[[#This Row],[eGRID Subregion Electricity Emissions Rate 
kg CO2 per kWh]]))*(1-R$3))</f>
        <v>5349444.4701767433</v>
      </c>
      <c r="S11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5788284.7705600634</v>
      </c>
      <c r="T1126" s="1">
        <f>Scenario[[#This Row],[Transportation Efficiency Emissions Savings 
kg CO2e]]*(1+S$3)</f>
        <v>3098564.3819535659</v>
      </c>
      <c r="U1126" s="1">
        <f>Scenario[[#This Row],[Land Use Efficiency Emissions Savings 
kg CO2e]]*(1+S$3)</f>
        <v>15908973.942134084</v>
      </c>
    </row>
    <row r="1127" spans="1:21" x14ac:dyDescent="0.25">
      <c r="A1127" t="s">
        <v>875</v>
      </c>
      <c r="B1127" t="s">
        <v>876</v>
      </c>
      <c r="C1127" t="s">
        <v>368</v>
      </c>
      <c r="D1127" t="s">
        <v>1730</v>
      </c>
      <c r="E1127" s="1">
        <v>1358183.3658097144</v>
      </c>
      <c r="F1127" s="1">
        <v>99331.681450814387</v>
      </c>
      <c r="G1127" s="1">
        <v>527887.21347788861</v>
      </c>
      <c r="H1127" s="1">
        <v>593570.07999999996</v>
      </c>
      <c r="I1127" s="1">
        <v>15</v>
      </c>
      <c r="J1127" s="2">
        <v>0.18774565128346246</v>
      </c>
      <c r="K1127" s="1">
        <v>465120</v>
      </c>
      <c r="L1127" s="1">
        <v>465120</v>
      </c>
      <c r="M1127" s="1">
        <v>1358183.3658097144</v>
      </c>
      <c r="N1127" s="1">
        <v>0</v>
      </c>
      <c r="O1127" s="7">
        <v>0.53187107325275007</v>
      </c>
      <c r="P1127" s="4">
        <v>1.0539153772593934</v>
      </c>
      <c r="Q1127" s="1">
        <f>Scenario[[#This Row],[Electricity GHG 
kg CO2e]]+(Scenario[[#This Row],[Non-Electric GHG 
kg CO2e]]*(1-Q$3))+((Scenario[[#This Row],[Non-Electric Vehicle Miles]]*Q$3)*Scenario[[#This Row],[Typical kWh per Vehicle Mile]]*(Scenario[[#This Row],[eGRID Subregion Electricity Emissions Rate 
kg CO2 per kWh]]))</f>
        <v>1083817.941473257</v>
      </c>
      <c r="R1127" s="1">
        <f>((Scenario[[#This Row],[Electricity GHG 
kg CO2e]])*(1-R$3))+(Scenario[[#This Row],[Non-Electric GHG 
kg CO2e]]*(1-Q$3))+(((Scenario[[#This Row],[Non-Electric Vehicle Miles]]*Q$3)*Scenario[[#This Row],[Typical kWh per Vehicle Mile]]*(Scenario[[#This Row],[eGRID Subregion Electricity Emissions Rate 
kg CO2 per kWh]]))*(1-R$3))</f>
        <v>1067522.8371942644</v>
      </c>
      <c r="S11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1112934.0297091156</v>
      </c>
      <c r="T1127" s="1">
        <f>Scenario[[#This Row],[Transportation Efficiency Emissions Savings 
kg CO2e]]*(1+S$3)</f>
        <v>124164.60181351798</v>
      </c>
      <c r="U1127" s="1">
        <f>Scenario[[#This Row],[Land Use Efficiency Emissions Savings 
kg CO2e]]*(1+S$3)</f>
        <v>659859.01684736076</v>
      </c>
    </row>
    <row r="1128" spans="1:21" x14ac:dyDescent="0.25">
      <c r="A1128" t="s">
        <v>875</v>
      </c>
      <c r="B1128" t="s">
        <v>876</v>
      </c>
      <c r="C1128" t="s">
        <v>368</v>
      </c>
      <c r="D1128" t="s">
        <v>38</v>
      </c>
      <c r="E1128" s="1">
        <v>1474796.9048635024</v>
      </c>
      <c r="F1128" s="1">
        <v>771972.60303196078</v>
      </c>
      <c r="G1128" s="1">
        <v>4102562.8514866242</v>
      </c>
      <c r="H1128" s="1">
        <v>4613028.12</v>
      </c>
      <c r="I1128" s="1">
        <v>32.409090909090907</v>
      </c>
      <c r="J1128" s="2">
        <v>0.26105328000247069</v>
      </c>
      <c r="K1128" s="1">
        <v>478492</v>
      </c>
      <c r="L1128" s="1">
        <v>478492</v>
      </c>
      <c r="M1128" s="1">
        <v>1474796.9048635024</v>
      </c>
      <c r="N1128" s="1">
        <v>0</v>
      </c>
      <c r="O1128" s="7">
        <v>0.53187107325275007</v>
      </c>
      <c r="P1128" s="4">
        <v>2.3391780324537761</v>
      </c>
      <c r="Q1128" s="1">
        <f>Scenario[[#This Row],[Electricity GHG 
kg CO2e]]+(Scenario[[#This Row],[Non-Electric GHG 
kg CO2e]]*(1-Q$3))+((Scenario[[#This Row],[Non-Electric Vehicle Miles]]*Q$3)*Scenario[[#This Row],[Typical kWh per Vehicle Mile]]*(Scenario[[#This Row],[eGRID Subregion Electricity Emissions Rate 
kg CO2 per kWh]]))</f>
        <v>1254925.573119425</v>
      </c>
      <c r="R1128" s="1">
        <f>((Scenario[[#This Row],[Electricity GHG 
kg CO2e]])*(1-R$3))+(Scenario[[#This Row],[Non-Electric GHG 
kg CO2e]]*(1-Q$3))+(((Scenario[[#This Row],[Non-Electric Vehicle Miles]]*Q$3)*Scenario[[#This Row],[Typical kWh per Vehicle Mile]]*(Scenario[[#This Row],[eGRID Subregion Electricity Emissions Rate 
kg CO2 per kWh]]))*(1-R$3))</f>
        <v>1217718.5995014755</v>
      </c>
      <c r="S11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1398836.5585748982</v>
      </c>
      <c r="T1128" s="1">
        <f>Scenario[[#This Row],[Transportation Efficiency Emissions Savings 
kg CO2e]]*(1+S$3)</f>
        <v>964965.75378995098</v>
      </c>
      <c r="U1128" s="1">
        <f>Scenario[[#This Row],[Land Use Efficiency Emissions Savings 
kg CO2e]]*(1+S$3)</f>
        <v>5128203.56435828</v>
      </c>
    </row>
    <row r="1129" spans="1:21" x14ac:dyDescent="0.25">
      <c r="A1129" t="s">
        <v>1263</v>
      </c>
      <c r="B1129" t="s">
        <v>904</v>
      </c>
      <c r="C1129" t="s">
        <v>104</v>
      </c>
      <c r="D1129" t="s">
        <v>38</v>
      </c>
      <c r="E1129" s="1">
        <v>12453.265438799999</v>
      </c>
      <c r="F1129" s="1">
        <v>6842.6595150529029</v>
      </c>
      <c r="G1129" s="1">
        <v>35136.871398232113</v>
      </c>
      <c r="H1129" s="1">
        <v>40889.25</v>
      </c>
      <c r="I1129" s="1">
        <v>26</v>
      </c>
      <c r="J1129" s="2">
        <v>1.1179330244949114E-2</v>
      </c>
      <c r="K1129" s="1">
        <v>4320</v>
      </c>
      <c r="L1129" s="1">
        <v>4320</v>
      </c>
      <c r="M1129" s="1">
        <v>12453.265438799999</v>
      </c>
      <c r="N1129" s="1">
        <v>0</v>
      </c>
      <c r="O1129" s="7">
        <v>0.29175696267717999</v>
      </c>
      <c r="P1129" s="4">
        <v>2.3391780324537761</v>
      </c>
      <c r="Q1129" s="1">
        <f>Scenario[[#This Row],[Electricity GHG 
kg CO2e]]+(Scenario[[#This Row],[Non-Electric GHG 
kg CO2e]]*(1-Q$3))+((Scenario[[#This Row],[Non-Electric Vehicle Miles]]*Q$3)*Scenario[[#This Row],[Typical kWh per Vehicle Mile]]*(Scenario[[#This Row],[eGRID Subregion Electricity Emissions Rate 
kg CO2 per kWh]]))</f>
        <v>10077.018275242686</v>
      </c>
      <c r="R1129" s="1">
        <f>((Scenario[[#This Row],[Electricity GHG 
kg CO2e]])*(1-R$3))+(Scenario[[#This Row],[Non-Electric GHG 
kg CO2e]]*(1-Q$3))+(((Scenario[[#This Row],[Non-Electric Vehicle Miles]]*Q$3)*Scenario[[#This Row],[Typical kWh per Vehicle Mile]]*(Scenario[[#This Row],[eGRID Subregion Electricity Emissions Rate 
kg CO2 per kWh]]))*(1-R$3))</f>
        <v>9892.7509762070149</v>
      </c>
      <c r="S11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11693.44171629726</v>
      </c>
      <c r="T1129" s="1">
        <f>Scenario[[#This Row],[Transportation Efficiency Emissions Savings 
kg CO2e]]*(1+S$3)</f>
        <v>8553.3243938161286</v>
      </c>
      <c r="U1129" s="1">
        <f>Scenario[[#This Row],[Land Use Efficiency Emissions Savings 
kg CO2e]]*(1+S$3)</f>
        <v>43921.089247790143</v>
      </c>
    </row>
    <row r="1130" spans="1:21" x14ac:dyDescent="0.25">
      <c r="A1130" t="s">
        <v>1263</v>
      </c>
      <c r="B1130" t="s">
        <v>904</v>
      </c>
      <c r="C1130" t="s">
        <v>104</v>
      </c>
      <c r="D1130" t="s">
        <v>1730</v>
      </c>
      <c r="E1130" s="1">
        <v>1293112.8853093334</v>
      </c>
      <c r="F1130" s="1">
        <v>244540.67201863683</v>
      </c>
      <c r="G1130" s="1">
        <v>1255709.7317868914</v>
      </c>
      <c r="H1130" s="1">
        <v>1461286.31</v>
      </c>
      <c r="I1130" s="1">
        <v>9.1025641025641022</v>
      </c>
      <c r="J1130" s="2">
        <v>0.4371827157221731</v>
      </c>
      <c r="K1130" s="1">
        <v>740838</v>
      </c>
      <c r="L1130" s="1">
        <v>740838</v>
      </c>
      <c r="M1130" s="1">
        <v>1293112.8853093334</v>
      </c>
      <c r="N1130" s="1">
        <v>0</v>
      </c>
      <c r="O1130" s="7">
        <v>0.29175696267717999</v>
      </c>
      <c r="P1130" s="4">
        <v>1.0539153772593934</v>
      </c>
      <c r="Q1130" s="1">
        <f>Scenario[[#This Row],[Electricity GHG 
kg CO2e]]+(Scenario[[#This Row],[Non-Electric GHG 
kg CO2e]]*(1-Q$3))+((Scenario[[#This Row],[Non-Electric Vehicle Miles]]*Q$3)*Scenario[[#This Row],[Typical kWh per Vehicle Mile]]*(Scenario[[#This Row],[eGRID Subregion Electricity Emissions Rate 
kg CO2 per kWh]]))</f>
        <v>1026784.2051765722</v>
      </c>
      <c r="R1130" s="1">
        <f>((Scenario[[#This Row],[Electricity GHG 
kg CO2e]])*(1-R$3))+(Scenario[[#This Row],[Non-Electric GHG 
kg CO2e]]*(1-Q$3))+(((Scenario[[#This Row],[Non-Electric Vehicle Miles]]*Q$3)*Scenario[[#This Row],[Typical kWh per Vehicle Mile]]*(Scenario[[#This Row],[eGRID Subregion Electricity Emissions Rate 
kg CO2 per kWh]]))*(1-R$3))</f>
        <v>1012546.8198779292</v>
      </c>
      <c r="S11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1122253.5920580449</v>
      </c>
      <c r="T1130" s="1">
        <f>Scenario[[#This Row],[Transportation Efficiency Emissions Savings 
kg CO2e]]*(1+S$3)</f>
        <v>305675.84002329607</v>
      </c>
      <c r="U1130" s="1">
        <f>Scenario[[#This Row],[Land Use Efficiency Emissions Savings 
kg CO2e]]*(1+S$3)</f>
        <v>1569637.1647336143</v>
      </c>
    </row>
    <row r="1131" spans="1:21" x14ac:dyDescent="0.25">
      <c r="A1131" t="s">
        <v>1201</v>
      </c>
      <c r="B1131" t="s">
        <v>1202</v>
      </c>
      <c r="C1131" t="s">
        <v>104</v>
      </c>
      <c r="D1131" t="s">
        <v>1730</v>
      </c>
      <c r="E1131" s="1">
        <v>648850.89099333331</v>
      </c>
      <c r="F1131" s="1">
        <v>46814.087893002659</v>
      </c>
      <c r="G1131" s="1">
        <v>251150.69597521119</v>
      </c>
      <c r="H1131" s="1">
        <v>279744</v>
      </c>
      <c r="I1131" s="1">
        <v>23.365079365079364</v>
      </c>
      <c r="J1131" s="2">
        <v>3.6000009412689979E-2</v>
      </c>
      <c r="K1131" s="1">
        <v>1409486</v>
      </c>
      <c r="L1131" s="1">
        <v>1409486</v>
      </c>
      <c r="M1131" s="1">
        <v>648850.89099333331</v>
      </c>
      <c r="N1131" s="1">
        <v>0</v>
      </c>
      <c r="O1131" s="7">
        <v>0.29175696267717999</v>
      </c>
      <c r="P1131" s="4">
        <v>1.0539153772593934</v>
      </c>
      <c r="Q1131" s="1">
        <f>Scenario[[#This Row],[Electricity GHG 
kg CO2e]]+(Scenario[[#This Row],[Non-Electric GHG 
kg CO2e]]*(1-Q$3))+((Scenario[[#This Row],[Non-Electric Vehicle Miles]]*Q$3)*Scenario[[#This Row],[Typical kWh per Vehicle Mile]]*(Scenario[[#This Row],[eGRID Subregion Electricity Emissions Rate 
kg CO2 per kWh]]))</f>
        <v>594987.87630556477</v>
      </c>
      <c r="R1131" s="1">
        <f>((Scenario[[#This Row],[Electricity GHG 
kg CO2e]])*(1-R$3))+(Scenario[[#This Row],[Non-Electric GHG 
kg CO2e]]*(1-Q$3))+(((Scenario[[#This Row],[Non-Electric Vehicle Miles]]*Q$3)*Scenario[[#This Row],[Typical kWh per Vehicle Mile]]*(Scenario[[#This Row],[eGRID Subregion Electricity Emissions Rate 
kg CO2 per kWh]]))*(1-R$3))</f>
        <v>567900.44929042354</v>
      </c>
      <c r="S11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570312.4363308805</v>
      </c>
      <c r="T1131" s="1">
        <f>Scenario[[#This Row],[Transportation Efficiency Emissions Savings 
kg CO2e]]*(1+S$3)</f>
        <v>58517.609866253326</v>
      </c>
      <c r="U1131" s="1">
        <f>Scenario[[#This Row],[Land Use Efficiency Emissions Savings 
kg CO2e]]*(1+S$3)</f>
        <v>313938.36996901396</v>
      </c>
    </row>
    <row r="1132" spans="1:21" x14ac:dyDescent="0.25">
      <c r="A1132" t="s">
        <v>1201</v>
      </c>
      <c r="B1132" t="s">
        <v>1202</v>
      </c>
      <c r="C1132" t="s">
        <v>104</v>
      </c>
      <c r="D1132" t="s">
        <v>38</v>
      </c>
      <c r="E1132" s="1">
        <v>1469064.6310135</v>
      </c>
      <c r="F1132" s="1">
        <v>756439.67849441513</v>
      </c>
      <c r="G1132" s="1">
        <v>4058187.6154749114</v>
      </c>
      <c r="H1132" s="1">
        <v>4520209</v>
      </c>
      <c r="I1132" s="1">
        <v>35</v>
      </c>
      <c r="J1132" s="2">
        <v>0.12276469608112199</v>
      </c>
      <c r="K1132" s="1">
        <v>36157</v>
      </c>
      <c r="L1132" s="1">
        <v>36157</v>
      </c>
      <c r="M1132" s="1">
        <v>1469064.6310135</v>
      </c>
      <c r="N1132" s="1">
        <v>0</v>
      </c>
      <c r="O1132" s="7">
        <v>0.29175696267717999</v>
      </c>
      <c r="P1132" s="4">
        <v>2.3391780324537761</v>
      </c>
      <c r="Q1132" s="1">
        <f>Scenario[[#This Row],[Electricity GHG 
kg CO2e]]+(Scenario[[#This Row],[Non-Electric GHG 
kg CO2e]]*(1-Q$3))+((Scenario[[#This Row],[Non-Electric Vehicle Miles]]*Q$3)*Scenario[[#This Row],[Typical kWh per Vehicle Mile]]*(Scenario[[#This Row],[eGRID Subregion Electricity Emissions Rate 
kg CO2 per kWh]]))</f>
        <v>1107967.5035668223</v>
      </c>
      <c r="R1132" s="1">
        <f>((Scenario[[#This Row],[Electricity GHG 
kg CO2e]])*(1-R$3))+(Scenario[[#This Row],[Non-Electric GHG 
kg CO2e]]*(1-Q$3))+(((Scenario[[#This Row],[Non-Electric Vehicle Miles]]*Q$3)*Scenario[[#This Row],[Typical kWh per Vehicle Mile]]*(Scenario[[#This Row],[eGRID Subregion Electricity Emissions Rate 
kg CO2 per kWh]]))*(1-R$3))</f>
        <v>1106425.2459901478</v>
      </c>
      <c r="S11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3082439.9101144155</v>
      </c>
      <c r="T1132" s="1">
        <f>Scenario[[#This Row],[Transportation Efficiency Emissions Savings 
kg CO2e]]*(1+S$3)</f>
        <v>945549.59811801894</v>
      </c>
      <c r="U1132" s="1">
        <f>Scenario[[#This Row],[Land Use Efficiency Emissions Savings 
kg CO2e]]*(1+S$3)</f>
        <v>5072734.5193436388</v>
      </c>
    </row>
    <row r="1133" spans="1:21" x14ac:dyDescent="0.25">
      <c r="A1133" t="s">
        <v>800</v>
      </c>
      <c r="B1133" t="s">
        <v>204</v>
      </c>
      <c r="C1133" t="s">
        <v>104</v>
      </c>
      <c r="D1133" t="s">
        <v>1730</v>
      </c>
      <c r="E1133" s="1">
        <v>144982.41081999999</v>
      </c>
      <c r="F1133" s="1">
        <v>57770.345611092693</v>
      </c>
      <c r="G1133" s="1">
        <v>290822.38507182529</v>
      </c>
      <c r="H1133" s="1">
        <v>345214.62</v>
      </c>
      <c r="I1133" s="1">
        <v>7.9</v>
      </c>
      <c r="J1133" s="2">
        <v>0.41259220632943661</v>
      </c>
      <c r="K1133" s="1">
        <v>108072</v>
      </c>
      <c r="L1133" s="1">
        <v>108072</v>
      </c>
      <c r="M1133" s="1">
        <v>144982.41081999999</v>
      </c>
      <c r="N1133" s="1">
        <v>0</v>
      </c>
      <c r="O1133" s="7">
        <v>0.29175696267717999</v>
      </c>
      <c r="P1133" s="4">
        <v>1.0539153772593934</v>
      </c>
      <c r="Q1133" s="1">
        <f>Scenario[[#This Row],[Electricity GHG 
kg CO2e]]+(Scenario[[#This Row],[Non-Electric GHG 
kg CO2e]]*(1-Q$3))+((Scenario[[#This Row],[Non-Electric Vehicle Miles]]*Q$3)*Scenario[[#This Row],[Typical kWh per Vehicle Mile]]*(Scenario[[#This Row],[eGRID Subregion Electricity Emissions Rate 
kg CO2 per kWh]]))</f>
        <v>117044.4959171643</v>
      </c>
      <c r="R1133" s="1">
        <f>((Scenario[[#This Row],[Electricity GHG 
kg CO2e]])*(1-R$3))+(Scenario[[#This Row],[Non-Electric GHG 
kg CO2e]]*(1-Q$3))+(((Scenario[[#This Row],[Non-Electric Vehicle Miles]]*Q$3)*Scenario[[#This Row],[Typical kWh per Vehicle Mile]]*(Scenario[[#This Row],[eGRID Subregion Electricity Emissions Rate 
kg CO2 per kWh]]))*(1-R$3))</f>
        <v>114967.57396662323</v>
      </c>
      <c r="S11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138210.68577816384</v>
      </c>
      <c r="T1133" s="1">
        <f>Scenario[[#This Row],[Transportation Efficiency Emissions Savings 
kg CO2e]]*(1+S$3)</f>
        <v>72212.932013865866</v>
      </c>
      <c r="U1133" s="1">
        <f>Scenario[[#This Row],[Land Use Efficiency Emissions Savings 
kg CO2e]]*(1+S$3)</f>
        <v>363527.9813397816</v>
      </c>
    </row>
    <row r="1134" spans="1:21" x14ac:dyDescent="0.25">
      <c r="A1134" t="s">
        <v>800</v>
      </c>
      <c r="B1134" t="s">
        <v>204</v>
      </c>
      <c r="C1134" t="s">
        <v>104</v>
      </c>
      <c r="D1134" t="s">
        <v>38</v>
      </c>
      <c r="E1134" s="1">
        <v>582941.36693760008</v>
      </c>
      <c r="F1134" s="1">
        <v>122494.05692469804</v>
      </c>
      <c r="G1134" s="1">
        <v>616648.79126366752</v>
      </c>
      <c r="H1134" s="1">
        <v>731980.03</v>
      </c>
      <c r="I1134" s="1">
        <v>37.25</v>
      </c>
      <c r="J1134" s="2">
        <v>0.10708644968706899</v>
      </c>
      <c r="K1134" s="1">
        <v>202160</v>
      </c>
      <c r="L1134" s="1">
        <v>202160</v>
      </c>
      <c r="M1134" s="1">
        <v>582941.36693760008</v>
      </c>
      <c r="N1134" s="1">
        <v>0</v>
      </c>
      <c r="O1134" s="7">
        <v>0.29175696267717999</v>
      </c>
      <c r="P1134" s="4">
        <v>2.3391780324537761</v>
      </c>
      <c r="Q1134" s="1">
        <f>Scenario[[#This Row],[Electricity GHG 
kg CO2e]]+(Scenario[[#This Row],[Non-Electric GHG 
kg CO2e]]*(1-Q$3))+((Scenario[[#This Row],[Non-Electric Vehicle Miles]]*Q$3)*Scenario[[#This Row],[Typical kWh per Vehicle Mile]]*(Scenario[[#This Row],[eGRID Subregion Electricity Emissions Rate 
kg CO2 per kWh]]))</f>
        <v>471698.13369676616</v>
      </c>
      <c r="R1134" s="1">
        <f>((Scenario[[#This Row],[Electricity GHG 
kg CO2e]])*(1-R$3))+(Scenario[[#This Row],[Non-Electric GHG 
kg CO2e]]*(1-Q$3))+(((Scenario[[#This Row],[Non-Electric Vehicle Miles]]*Q$3)*Scenario[[#This Row],[Typical kWh per Vehicle Mile]]*(Scenario[[#This Row],[eGRID Subregion Electricity Emissions Rate 
kg CO2 per kWh]]))*(1-R$3))</f>
        <v>463075.10657337465</v>
      </c>
      <c r="S11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485581.15071953787</v>
      </c>
      <c r="T1134" s="1">
        <f>Scenario[[#This Row],[Transportation Efficiency Emissions Savings 
kg CO2e]]*(1+S$3)</f>
        <v>153117.57115587255</v>
      </c>
      <c r="U1134" s="1">
        <f>Scenario[[#This Row],[Land Use Efficiency Emissions Savings 
kg CO2e]]*(1+S$3)</f>
        <v>770810.98907958437</v>
      </c>
    </row>
    <row r="1135" spans="1:21" x14ac:dyDescent="0.25">
      <c r="A1135" t="s">
        <v>903</v>
      </c>
      <c r="B1135" t="s">
        <v>904</v>
      </c>
      <c r="C1135" t="s">
        <v>104</v>
      </c>
      <c r="D1135" t="s">
        <v>38</v>
      </c>
      <c r="E1135" s="1">
        <v>349206.85905400006</v>
      </c>
      <c r="F1135" s="1">
        <v>608925.03084100888</v>
      </c>
      <c r="G1135" s="1">
        <v>3271098.2843685593</v>
      </c>
      <c r="H1135" s="1">
        <v>3638715</v>
      </c>
      <c r="I1135" s="1">
        <v>31.578947368421051</v>
      </c>
      <c r="J1135" s="2">
        <v>0.2683161947741366</v>
      </c>
      <c r="K1135" s="1">
        <v>443362</v>
      </c>
      <c r="L1135" s="1">
        <v>443362</v>
      </c>
      <c r="M1135" s="1">
        <v>349206.85905400006</v>
      </c>
      <c r="N1135" s="1">
        <v>0</v>
      </c>
      <c r="O1135" s="7">
        <v>0.29175696267717999</v>
      </c>
      <c r="P1135" s="4">
        <v>2.3391780324537761</v>
      </c>
      <c r="Q1135" s="1">
        <f>Scenario[[#This Row],[Electricity GHG 
kg CO2e]]+(Scenario[[#This Row],[Non-Electric GHG 
kg CO2e]]*(1-Q$3))+((Scenario[[#This Row],[Non-Electric Vehicle Miles]]*Q$3)*Scenario[[#This Row],[Typical kWh per Vehicle Mile]]*(Scenario[[#This Row],[eGRID Subregion Electricity Emissions Rate 
kg CO2 per kWh]]))</f>
        <v>337550.62413777178</v>
      </c>
      <c r="R1135" s="1">
        <f>((Scenario[[#This Row],[Electricity GHG 
kg CO2e]])*(1-R$3))+(Scenario[[#This Row],[Non-Electric GHG 
kg CO2e]]*(1-Q$3))+(((Scenario[[#This Row],[Non-Electric Vehicle Miles]]*Q$3)*Scenario[[#This Row],[Typical kWh per Vehicle Mile]]*(Scenario[[#This Row],[eGRID Subregion Electricity Emissions Rate 
kg CO2 per kWh]]))*(1-R$3))</f>
        <v>318639.25417595386</v>
      </c>
      <c r="S11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360045.05658538127</v>
      </c>
      <c r="T1135" s="1">
        <f>Scenario[[#This Row],[Transportation Efficiency Emissions Savings 
kg CO2e]]*(1+S$3)</f>
        <v>761156.28855126107</v>
      </c>
      <c r="U1135" s="1">
        <f>Scenario[[#This Row],[Land Use Efficiency Emissions Savings 
kg CO2e]]*(1+S$3)</f>
        <v>4088872.8554606992</v>
      </c>
    </row>
    <row r="1136" spans="1:21" x14ac:dyDescent="0.25">
      <c r="A1136" t="s">
        <v>1317</v>
      </c>
      <c r="B1136" t="s">
        <v>1318</v>
      </c>
      <c r="C1136" t="s">
        <v>104</v>
      </c>
      <c r="D1136" t="s">
        <v>1730</v>
      </c>
      <c r="E1136" s="1">
        <v>32839.738053333334</v>
      </c>
      <c r="F1136" s="1">
        <v>3339.3041939712193</v>
      </c>
      <c r="G1136" s="1">
        <v>16619.398422949849</v>
      </c>
      <c r="H1136" s="1">
        <v>19954.47</v>
      </c>
      <c r="I1136" s="1">
        <v>13</v>
      </c>
      <c r="J1136" s="2">
        <v>7.0859534242878358E-2</v>
      </c>
      <c r="K1136" s="1">
        <v>24472</v>
      </c>
      <c r="L1136" s="1">
        <v>24472</v>
      </c>
      <c r="M1136" s="1">
        <v>32839.738053333334</v>
      </c>
      <c r="N1136" s="1">
        <v>0</v>
      </c>
      <c r="O1136" s="7">
        <v>0.29175696267717999</v>
      </c>
      <c r="P1136" s="4">
        <v>1.0539153772593934</v>
      </c>
      <c r="Q1136" s="1">
        <f>Scenario[[#This Row],[Electricity GHG 
kg CO2e]]+(Scenario[[#This Row],[Non-Electric GHG 
kg CO2e]]*(1-Q$3))+((Scenario[[#This Row],[Non-Electric Vehicle Miles]]*Q$3)*Scenario[[#This Row],[Typical kWh per Vehicle Mile]]*(Scenario[[#This Row],[eGRID Subregion Electricity Emissions Rate 
kg CO2 per kWh]]))</f>
        <v>26511.009919955632</v>
      </c>
      <c r="R1136" s="1">
        <f>((Scenario[[#This Row],[Electricity GHG 
kg CO2e]])*(1-R$3))+(Scenario[[#This Row],[Non-Electric GHG 
kg CO2e]]*(1-Q$3))+(((Scenario[[#This Row],[Non-Electric Vehicle Miles]]*Q$3)*Scenario[[#This Row],[Typical kWh per Vehicle Mile]]*(Scenario[[#This Row],[eGRID Subregion Electricity Emissions Rate 
kg CO2 per kWh]]))*(1-R$3))</f>
        <v>26040.708324966723</v>
      </c>
      <c r="S11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26857.385049778281</v>
      </c>
      <c r="T1136" s="1">
        <f>Scenario[[#This Row],[Transportation Efficiency Emissions Savings 
kg CO2e]]*(1+S$3)</f>
        <v>4174.1302424640244</v>
      </c>
      <c r="U1136" s="1">
        <f>Scenario[[#This Row],[Land Use Efficiency Emissions Savings 
kg CO2e]]*(1+S$3)</f>
        <v>20774.248028687311</v>
      </c>
    </row>
    <row r="1137" spans="1:21" x14ac:dyDescent="0.25">
      <c r="A1137" t="s">
        <v>1316</v>
      </c>
      <c r="B1137" t="s">
        <v>103</v>
      </c>
      <c r="C1137" t="s">
        <v>104</v>
      </c>
      <c r="D1137" t="s">
        <v>1729</v>
      </c>
      <c r="E1137" s="1">
        <v>833033.08072032768</v>
      </c>
      <c r="F1137" s="1">
        <v>1702186.2012218202</v>
      </c>
      <c r="G1137" s="1">
        <v>8529282.850840427</v>
      </c>
      <c r="H1137" s="1">
        <v>10171647</v>
      </c>
      <c r="I1137" s="1">
        <v>27.421052631578949</v>
      </c>
      <c r="J1137" s="2">
        <v>0.86687149355271431</v>
      </c>
      <c r="K1137" s="1">
        <v>466862</v>
      </c>
      <c r="L1137" s="1">
        <v>0</v>
      </c>
      <c r="M1137" s="1">
        <v>0</v>
      </c>
      <c r="N1137" s="1">
        <v>833033.08072032768</v>
      </c>
      <c r="O1137" s="7">
        <v>0.29175696267717999</v>
      </c>
      <c r="P1137" s="4">
        <v>7.7405845368707231</v>
      </c>
      <c r="Q1137" s="1">
        <f>Scenario[[#This Row],[Electricity GHG 
kg CO2e]]+(Scenario[[#This Row],[Non-Electric GHG 
kg CO2e]]*(1-Q$3))+((Scenario[[#This Row],[Non-Electric Vehicle Miles]]*Q$3)*Scenario[[#This Row],[Typical kWh per Vehicle Mile]]*(Scenario[[#This Row],[eGRID Subregion Electricity Emissions Rate 
kg CO2 per kWh]]))</f>
        <v>833033.08072032768</v>
      </c>
      <c r="R1137" s="1">
        <f>((Scenario[[#This Row],[Electricity GHG 
kg CO2e]])*(1-R$3))+(Scenario[[#This Row],[Non-Electric GHG 
kg CO2e]]*(1-Q$3))+(((Scenario[[#This Row],[Non-Electric Vehicle Miles]]*Q$3)*Scenario[[#This Row],[Typical kWh per Vehicle Mile]]*(Scenario[[#This Row],[eGRID Subregion Electricity Emissions Rate 
kg CO2 per kWh]]))*(1-R$3))</f>
        <v>624774.81054024573</v>
      </c>
      <c r="S11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872980.73708212678</v>
      </c>
      <c r="T1137" s="1">
        <f>Scenario[[#This Row],[Transportation Efficiency Emissions Savings 
kg CO2e]]*(1+S$3)</f>
        <v>2127732.7515272754</v>
      </c>
      <c r="U1137" s="1">
        <f>Scenario[[#This Row],[Land Use Efficiency Emissions Savings 
kg CO2e]]*(1+S$3)</f>
        <v>10661603.563550534</v>
      </c>
    </row>
    <row r="1138" spans="1:21" x14ac:dyDescent="0.25">
      <c r="A1138" t="s">
        <v>1072</v>
      </c>
      <c r="B1138" t="s">
        <v>1073</v>
      </c>
      <c r="C1138" t="s">
        <v>104</v>
      </c>
      <c r="D1138" t="s">
        <v>1730</v>
      </c>
      <c r="E1138" s="1">
        <v>138123.66075829297</v>
      </c>
      <c r="F1138" s="1">
        <v>20362.347670172654</v>
      </c>
      <c r="G1138" s="1">
        <v>101431.40772410591</v>
      </c>
      <c r="H1138" s="1">
        <v>121678</v>
      </c>
      <c r="I1138" s="1">
        <v>16.428571428571427</v>
      </c>
      <c r="J1138" s="2">
        <v>8.6891843503152807E-2</v>
      </c>
      <c r="K1138" s="1">
        <v>231984</v>
      </c>
      <c r="L1138" s="1">
        <v>231984</v>
      </c>
      <c r="M1138" s="1">
        <v>138123.66075829297</v>
      </c>
      <c r="N1138" s="1">
        <v>0</v>
      </c>
      <c r="O1138" s="7">
        <v>0.29175696267717999</v>
      </c>
      <c r="P1138" s="4">
        <v>1.0539153772593934</v>
      </c>
      <c r="Q1138" s="1">
        <f>Scenario[[#This Row],[Electricity GHG 
kg CO2e]]+(Scenario[[#This Row],[Non-Electric GHG 
kg CO2e]]*(1-Q$3))+((Scenario[[#This Row],[Non-Electric Vehicle Miles]]*Q$3)*Scenario[[#This Row],[Typical kWh per Vehicle Mile]]*(Scenario[[#This Row],[eGRID Subregion Electricity Emissions Rate 
kg CO2 per kWh]]))</f>
        <v>121425.77028462471</v>
      </c>
      <c r="R1138" s="1">
        <f>((Scenario[[#This Row],[Electricity GHG 
kg CO2e]])*(1-R$3))+(Scenario[[#This Row],[Non-Electric GHG 
kg CO2e]]*(1-Q$3))+(((Scenario[[#This Row],[Non-Electric Vehicle Miles]]*Q$3)*Scenario[[#This Row],[Typical kWh per Vehicle Mile]]*(Scenario[[#This Row],[eGRID Subregion Electricity Emissions Rate 
kg CO2 per kWh]]))*(1-R$3))</f>
        <v>116967.51410564847</v>
      </c>
      <c r="S11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118834.70832499173</v>
      </c>
      <c r="T1138" s="1">
        <f>Scenario[[#This Row],[Transportation Efficiency Emissions Savings 
kg CO2e]]*(1+S$3)</f>
        <v>25452.934587715819</v>
      </c>
      <c r="U1138" s="1">
        <f>Scenario[[#This Row],[Land Use Efficiency Emissions Savings 
kg CO2e]]*(1+S$3)</f>
        <v>126789.25965513239</v>
      </c>
    </row>
    <row r="1139" spans="1:21" x14ac:dyDescent="0.25">
      <c r="A1139" t="s">
        <v>1072</v>
      </c>
      <c r="B1139" t="s">
        <v>1073</v>
      </c>
      <c r="C1139" t="s">
        <v>104</v>
      </c>
      <c r="D1139" t="s">
        <v>38</v>
      </c>
      <c r="E1139" s="1">
        <v>995120.74517531227</v>
      </c>
      <c r="F1139" s="1">
        <v>339224.08089591854</v>
      </c>
      <c r="G1139" s="1">
        <v>1689784.3321667071</v>
      </c>
      <c r="H1139" s="1">
        <v>2027080</v>
      </c>
      <c r="I1139" s="1">
        <v>32.5</v>
      </c>
      <c r="J1139" s="2">
        <v>0.12187326912743356</v>
      </c>
      <c r="K1139" s="1">
        <v>169067</v>
      </c>
      <c r="L1139" s="1">
        <v>169067</v>
      </c>
      <c r="M1139" s="1">
        <v>995120.74517531227</v>
      </c>
      <c r="N1139" s="1">
        <v>0</v>
      </c>
      <c r="O1139" s="7">
        <v>0.29175696267717999</v>
      </c>
      <c r="P1139" s="4">
        <v>2.3391780324537761</v>
      </c>
      <c r="Q1139" s="1">
        <f>Scenario[[#This Row],[Electricity GHG 
kg CO2e]]+(Scenario[[#This Row],[Non-Electric GHG 
kg CO2e]]*(1-Q$3))+((Scenario[[#This Row],[Non-Electric Vehicle Miles]]*Q$3)*Scenario[[#This Row],[Typical kWh per Vehicle Mile]]*(Scenario[[#This Row],[eGRID Subregion Electricity Emissions Rate 
kg CO2 per kWh]]))</f>
        <v>775186.41022043233</v>
      </c>
      <c r="R1139" s="1">
        <f>((Scenario[[#This Row],[Electricity GHG 
kg CO2e]])*(1-R$3))+(Scenario[[#This Row],[Non-Electric GHG 
kg CO2e]]*(1-Q$3))+(((Scenario[[#This Row],[Non-Electric Vehicle Miles]]*Q$3)*Scenario[[#This Row],[Typical kWh per Vehicle Mile]]*(Scenario[[#This Row],[eGRID Subregion Electricity Emissions Rate 
kg CO2 per kWh]]))*(1-R$3))</f>
        <v>767974.9473856953</v>
      </c>
      <c r="S11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909634.45846224122</v>
      </c>
      <c r="T1139" s="1">
        <f>Scenario[[#This Row],[Transportation Efficiency Emissions Savings 
kg CO2e]]*(1+S$3)</f>
        <v>424030.10111989814</v>
      </c>
      <c r="U1139" s="1">
        <f>Scenario[[#This Row],[Land Use Efficiency Emissions Savings 
kg CO2e]]*(1+S$3)</f>
        <v>2112230.4152083839</v>
      </c>
    </row>
    <row r="1140" spans="1:21" x14ac:dyDescent="0.25">
      <c r="A1140" t="s">
        <v>996</v>
      </c>
      <c r="B1140" t="s">
        <v>997</v>
      </c>
      <c r="C1140" t="s">
        <v>104</v>
      </c>
      <c r="D1140" t="s">
        <v>1730</v>
      </c>
      <c r="E1140" s="1">
        <v>174814.96854333332</v>
      </c>
      <c r="F1140" s="1">
        <v>47744.546004033196</v>
      </c>
      <c r="G1140" s="1">
        <v>244568.11155341292</v>
      </c>
      <c r="H1140" s="1">
        <v>285304.08</v>
      </c>
      <c r="I1140" s="1">
        <v>10</v>
      </c>
      <c r="J1140" s="2">
        <v>0.33539932286278568</v>
      </c>
      <c r="K1140" s="1">
        <v>130300</v>
      </c>
      <c r="L1140" s="1">
        <v>130300</v>
      </c>
      <c r="M1140" s="1">
        <v>174814.96854333332</v>
      </c>
      <c r="N1140" s="1">
        <v>0</v>
      </c>
      <c r="O1140" s="7">
        <v>0.29175696267717999</v>
      </c>
      <c r="P1140" s="4">
        <v>1.0539153772593934</v>
      </c>
      <c r="Q1140" s="1">
        <f>Scenario[[#This Row],[Electricity GHG 
kg CO2e]]+(Scenario[[#This Row],[Non-Electric GHG 
kg CO2e]]*(1-Q$3))+((Scenario[[#This Row],[Non-Electric Vehicle Miles]]*Q$3)*Scenario[[#This Row],[Typical kWh per Vehicle Mile]]*(Scenario[[#This Row],[eGRID Subregion Electricity Emissions Rate 
kg CO2 per kWh]]))</f>
        <v>141127.62029881327</v>
      </c>
      <c r="R1140" s="1">
        <f>((Scenario[[#This Row],[Electricity GHG 
kg CO2e]])*(1-R$3))+(Scenario[[#This Row],[Non-Electric GHG 
kg CO2e]]*(1-Q$3))+(((Scenario[[#This Row],[Non-Electric Vehicle Miles]]*Q$3)*Scenario[[#This Row],[Typical kWh per Vehicle Mile]]*(Scenario[[#This Row],[eGRID Subregion Electricity Emissions Rate 
kg CO2 per kWh]]))*(1-R$3))</f>
        <v>138623.52182598494</v>
      </c>
      <c r="S11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153799.98244030672</v>
      </c>
      <c r="T1140" s="1">
        <f>Scenario[[#This Row],[Transportation Efficiency Emissions Savings 
kg CO2e]]*(1+S$3)</f>
        <v>59680.682505041492</v>
      </c>
      <c r="U1140" s="1">
        <f>Scenario[[#This Row],[Land Use Efficiency Emissions Savings 
kg CO2e]]*(1+S$3)</f>
        <v>305710.13944176614</v>
      </c>
    </row>
    <row r="1141" spans="1:21" x14ac:dyDescent="0.25">
      <c r="A1141" t="s">
        <v>996</v>
      </c>
      <c r="B1141" t="s">
        <v>997</v>
      </c>
      <c r="C1141" t="s">
        <v>104</v>
      </c>
      <c r="D1141" t="s">
        <v>38</v>
      </c>
      <c r="E1141" s="1">
        <v>516457.45696933335</v>
      </c>
      <c r="F1141" s="1">
        <v>139991.85312713508</v>
      </c>
      <c r="G1141" s="1">
        <v>717098.51737356489</v>
      </c>
      <c r="H1141" s="1">
        <v>836540.51</v>
      </c>
      <c r="I1141" s="1">
        <v>27</v>
      </c>
      <c r="J1141" s="2">
        <v>8.2916245662842891E-2</v>
      </c>
      <c r="K1141" s="1">
        <v>270320</v>
      </c>
      <c r="L1141" s="1">
        <v>270320</v>
      </c>
      <c r="M1141" s="1">
        <v>516457.45696933335</v>
      </c>
      <c r="N1141" s="1">
        <v>0</v>
      </c>
      <c r="O1141" s="7">
        <v>0.29175696267717999</v>
      </c>
      <c r="P1141" s="4">
        <v>2.3391780324537761</v>
      </c>
      <c r="Q1141" s="1">
        <f>Scenario[[#This Row],[Electricity GHG 
kg CO2e]]+(Scenario[[#This Row],[Non-Electric GHG 
kg CO2e]]*(1-Q$3))+((Scenario[[#This Row],[Non-Electric Vehicle Miles]]*Q$3)*Scenario[[#This Row],[Typical kWh per Vehicle Mile]]*(Scenario[[#This Row],[eGRID Subregion Electricity Emissions Rate 
kg CO2 per kWh]]))</f>
        <v>433464.51520415075</v>
      </c>
      <c r="R1141" s="1">
        <f>((Scenario[[#This Row],[Electricity GHG 
kg CO2e]])*(1-R$3))+(Scenario[[#This Row],[Non-Electric GHG 
kg CO2e]]*(1-Q$3))+(((Scenario[[#This Row],[Non-Electric Vehicle Miles]]*Q$3)*Scenario[[#This Row],[Typical kWh per Vehicle Mile]]*(Scenario[[#This Row],[eGRID Subregion Electricity Emissions Rate 
kg CO2 per kWh]]))*(1-R$3))</f>
        <v>421934.15958486305</v>
      </c>
      <c r="S11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446114.35048656136</v>
      </c>
      <c r="T1141" s="1">
        <f>Scenario[[#This Row],[Transportation Efficiency Emissions Savings 
kg CO2e]]*(1+S$3)</f>
        <v>174989.81640891885</v>
      </c>
      <c r="U1141" s="1">
        <f>Scenario[[#This Row],[Land Use Efficiency Emissions Savings 
kg CO2e]]*(1+S$3)</f>
        <v>896373.14671695605</v>
      </c>
    </row>
    <row r="1142" spans="1:21" x14ac:dyDescent="0.25">
      <c r="A1142" t="s">
        <v>299</v>
      </c>
      <c r="B1142" t="s">
        <v>300</v>
      </c>
      <c r="C1142" t="s">
        <v>104</v>
      </c>
      <c r="D1142" t="s">
        <v>1730</v>
      </c>
      <c r="E1142" s="1">
        <v>1818657.2648875001</v>
      </c>
      <c r="F1142" s="1">
        <v>587432.76180897118</v>
      </c>
      <c r="G1142" s="1">
        <v>3252478.8900002032</v>
      </c>
      <c r="H1142" s="1">
        <v>3510285</v>
      </c>
      <c r="I1142" s="1">
        <v>12.465753424657533</v>
      </c>
      <c r="J1142" s="2">
        <v>0.18520225746713101</v>
      </c>
      <c r="K1142" s="1">
        <v>1434291</v>
      </c>
      <c r="L1142" s="1">
        <v>1434291</v>
      </c>
      <c r="M1142" s="1">
        <v>1818657.2648875001</v>
      </c>
      <c r="N1142" s="1">
        <v>0</v>
      </c>
      <c r="O1142" s="7">
        <v>0.29175696267717999</v>
      </c>
      <c r="P1142" s="4">
        <v>1.0539153772593934</v>
      </c>
      <c r="Q1142" s="1">
        <f>Scenario[[#This Row],[Electricity GHG 
kg CO2e]]+(Scenario[[#This Row],[Non-Electric GHG 
kg CO2e]]*(1-Q$3))+((Scenario[[#This Row],[Non-Electric Vehicle Miles]]*Q$3)*Scenario[[#This Row],[Typical kWh per Vehicle Mile]]*(Scenario[[#This Row],[eGRID Subregion Electricity Emissions Rate 
kg CO2 per kWh]]))</f>
        <v>1474249.461411332</v>
      </c>
      <c r="R1142" s="1">
        <f>((Scenario[[#This Row],[Electricity GHG 
kg CO2e]])*(1-R$3))+(Scenario[[#This Row],[Non-Electric GHG 
kg CO2e]]*(1-Q$3))+(((Scenario[[#This Row],[Non-Electric Vehicle Miles]]*Q$3)*Scenario[[#This Row],[Typical kWh per Vehicle Mile]]*(Scenario[[#This Row],[eGRID Subregion Electricity Emissions Rate 
kg CO2 per kWh]]))*(1-R$3))</f>
        <v>1446685.3332249052</v>
      </c>
      <c r="S11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1588699.1682875324</v>
      </c>
      <c r="T1142" s="1">
        <f>Scenario[[#This Row],[Transportation Efficiency Emissions Savings 
kg CO2e]]*(1+S$3)</f>
        <v>734290.95226121391</v>
      </c>
      <c r="U1142" s="1">
        <f>Scenario[[#This Row],[Land Use Efficiency Emissions Savings 
kg CO2e]]*(1+S$3)</f>
        <v>4065598.6125002541</v>
      </c>
    </row>
    <row r="1143" spans="1:21" x14ac:dyDescent="0.25">
      <c r="A1143" t="s">
        <v>299</v>
      </c>
      <c r="B1143" t="s">
        <v>300</v>
      </c>
      <c r="C1143" t="s">
        <v>104</v>
      </c>
      <c r="D1143" t="s">
        <v>38</v>
      </c>
      <c r="E1143" s="1">
        <v>11614367.067342801</v>
      </c>
      <c r="F1143" s="1">
        <v>5990939.2846576935</v>
      </c>
      <c r="G1143" s="1">
        <v>33170440.638376545</v>
      </c>
      <c r="H1143" s="1">
        <v>35799679</v>
      </c>
      <c r="I1143" s="1">
        <v>42.947826086956525</v>
      </c>
      <c r="J1143" s="2">
        <v>0.21916113790888248</v>
      </c>
      <c r="K1143" s="1">
        <v>4001370</v>
      </c>
      <c r="L1143" s="1">
        <v>4001370</v>
      </c>
      <c r="M1143" s="1">
        <v>11614367.067342801</v>
      </c>
      <c r="N1143" s="1">
        <v>0</v>
      </c>
      <c r="O1143" s="7">
        <v>0.29175696267717999</v>
      </c>
      <c r="P1143" s="4">
        <v>2.3391780324537761</v>
      </c>
      <c r="Q1143" s="1">
        <f>Scenario[[#This Row],[Electricity GHG 
kg CO2e]]+(Scenario[[#This Row],[Non-Electric GHG 
kg CO2e]]*(1-Q$3))+((Scenario[[#This Row],[Non-Electric Vehicle Miles]]*Q$3)*Scenario[[#This Row],[Typical kWh per Vehicle Mile]]*(Scenario[[#This Row],[eGRID Subregion Electricity Emissions Rate 
kg CO2 per kWh]]))</f>
        <v>9393480.5248981807</v>
      </c>
      <c r="R1143" s="1">
        <f>((Scenario[[#This Row],[Electricity GHG 
kg CO2e]])*(1-R$3))+(Scenario[[#This Row],[Non-Electric GHG 
kg CO2e]]*(1-Q$3))+(((Scenario[[#This Row],[Non-Electric Vehicle Miles]]*Q$3)*Scenario[[#This Row],[Typical kWh per Vehicle Mile]]*(Scenario[[#This Row],[eGRID Subregion Electricity Emissions Rate 
kg CO2 per kWh]]))*(1-R$3))</f>
        <v>9222804.2188004106</v>
      </c>
      <c r="S11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10183447.675359836</v>
      </c>
      <c r="T1143" s="1">
        <f>Scenario[[#This Row],[Transportation Efficiency Emissions Savings 
kg CO2e]]*(1+S$3)</f>
        <v>7488674.1058221171</v>
      </c>
      <c r="U1143" s="1">
        <f>Scenario[[#This Row],[Land Use Efficiency Emissions Savings 
kg CO2e]]*(1+S$3)</f>
        <v>41463050.797970682</v>
      </c>
    </row>
    <row r="1144" spans="1:21" x14ac:dyDescent="0.25">
      <c r="A1144" t="s">
        <v>1300</v>
      </c>
      <c r="B1144" t="s">
        <v>103</v>
      </c>
      <c r="C1144" t="s">
        <v>104</v>
      </c>
      <c r="D1144" t="s">
        <v>1730</v>
      </c>
      <c r="E1144" s="1">
        <v>360385.32119333325</v>
      </c>
      <c r="F1144" s="1">
        <v>34495.401386840917</v>
      </c>
      <c r="G1144" s="1">
        <v>171665.97258364593</v>
      </c>
      <c r="H1144" s="1">
        <v>206132</v>
      </c>
      <c r="I1144" s="1">
        <v>10.358490566037736</v>
      </c>
      <c r="J1144" s="2">
        <v>5.4125873949874677E-2</v>
      </c>
      <c r="K1144" s="1">
        <v>541312</v>
      </c>
      <c r="L1144" s="1">
        <v>541312</v>
      </c>
      <c r="M1144" s="1">
        <v>360385.32119333325</v>
      </c>
      <c r="N1144" s="1">
        <v>0</v>
      </c>
      <c r="O1144" s="7">
        <v>0.29175696267717999</v>
      </c>
      <c r="P1144" s="4">
        <v>1.0539153772593934</v>
      </c>
      <c r="Q1144" s="1">
        <f>Scenario[[#This Row],[Electricity GHG 
kg CO2e]]+(Scenario[[#This Row],[Non-Electric GHG 
kg CO2e]]*(1-Q$3))+((Scenario[[#This Row],[Non-Electric Vehicle Miles]]*Q$3)*Scenario[[#This Row],[Typical kWh per Vehicle Mile]]*(Scenario[[#This Row],[eGRID Subregion Electricity Emissions Rate 
kg CO2 per kWh]]))</f>
        <v>311900.61184737581</v>
      </c>
      <c r="R1144" s="1">
        <f>((Scenario[[#This Row],[Electricity GHG 
kg CO2e]])*(1-R$3))+(Scenario[[#This Row],[Non-Electric GHG 
kg CO2e]]*(1-Q$3))+(((Scenario[[#This Row],[Non-Electric Vehicle Miles]]*Q$3)*Scenario[[#This Row],[Typical kWh per Vehicle Mile]]*(Scenario[[#This Row],[eGRID Subregion Electricity Emissions Rate 
kg CO2 per kWh]]))*(1-R$3))</f>
        <v>301497.70660928183</v>
      </c>
      <c r="S11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307039.56347482803</v>
      </c>
      <c r="T1144" s="1">
        <f>Scenario[[#This Row],[Transportation Efficiency Emissions Savings 
kg CO2e]]*(1+S$3)</f>
        <v>43119.251733551144</v>
      </c>
      <c r="U1144" s="1">
        <f>Scenario[[#This Row],[Land Use Efficiency Emissions Savings 
kg CO2e]]*(1+S$3)</f>
        <v>214582.46572955741</v>
      </c>
    </row>
    <row r="1145" spans="1:21" x14ac:dyDescent="0.25">
      <c r="A1145" t="s">
        <v>2033</v>
      </c>
      <c r="B1145" t="s">
        <v>103</v>
      </c>
      <c r="C1145" t="s">
        <v>104</v>
      </c>
      <c r="D1145" t="s">
        <v>38</v>
      </c>
      <c r="E1145" s="1">
        <v>332358.55541999999</v>
      </c>
      <c r="F1145" s="1">
        <v>56592.96152756716</v>
      </c>
      <c r="G1145" s="1">
        <v>281634.2292432267</v>
      </c>
      <c r="H1145" s="1">
        <v>338179</v>
      </c>
      <c r="I1145" s="1">
        <v>35</v>
      </c>
      <c r="J1145" s="2" t="s">
        <v>552</v>
      </c>
      <c r="K1145" s="96">
        <v>221653</v>
      </c>
      <c r="L1145" s="96">
        <v>221653</v>
      </c>
      <c r="M1145" s="1">
        <v>332358.55541999999</v>
      </c>
      <c r="N1145" s="1">
        <v>0</v>
      </c>
      <c r="O1145" s="7">
        <v>0.29175696267717999</v>
      </c>
      <c r="P1145" s="4">
        <v>2.3391780324537761</v>
      </c>
      <c r="Q1145" s="1">
        <f>Scenario[[#This Row],[Electricity GHG 
kg CO2e]]+(Scenario[[#This Row],[Non-Electric GHG 
kg CO2e]]*(1-Q$3))+((Scenario[[#This Row],[Non-Electric Vehicle Miles]]*Q$3)*Scenario[[#This Row],[Typical kWh per Vehicle Mile]]*(Scenario[[#This Row],[eGRID Subregion Electricity Emissions Rate 
kg CO2 per kWh]]))</f>
        <v>287086.87918829051</v>
      </c>
      <c r="R1145" s="1">
        <f>((Scenario[[#This Row],[Electricity GHG 
kg CO2e]])*(1-R$3))+(Scenario[[#This Row],[Non-Electric GHG 
kg CO2e]]*(1-Q$3))+(((Scenario[[#This Row],[Non-Electric Vehicle Miles]]*Q$3)*Scenario[[#This Row],[Typical kWh per Vehicle Mile]]*(Scenario[[#This Row],[eGRID Subregion Electricity Emissions Rate 
kg CO2 per kWh]]))*(1-R$3))</f>
        <v>277632.38853246788</v>
      </c>
      <c r="S11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283683.63875057077</v>
      </c>
      <c r="T1145" s="1">
        <f>Scenario[[#This Row],[Transportation Efficiency Emissions Savings 
kg CO2e]]*(1+S$3)</f>
        <v>70741.201909458949</v>
      </c>
      <c r="U1145" s="1">
        <f>Scenario[[#This Row],[Land Use Efficiency Emissions Savings 
kg CO2e]]*(1+S$3)</f>
        <v>352042.7865540334</v>
      </c>
    </row>
    <row r="1146" spans="1:21" x14ac:dyDescent="0.25">
      <c r="A1146" t="s">
        <v>683</v>
      </c>
      <c r="B1146" t="s">
        <v>684</v>
      </c>
      <c r="C1146" t="s">
        <v>104</v>
      </c>
      <c r="D1146" t="s">
        <v>1730</v>
      </c>
      <c r="E1146" s="1">
        <v>599823.50605833333</v>
      </c>
      <c r="F1146" s="1">
        <v>67485.691291363473</v>
      </c>
      <c r="G1146" s="1">
        <v>356037.28070264973</v>
      </c>
      <c r="H1146" s="1">
        <v>403270</v>
      </c>
      <c r="I1146" s="1">
        <v>7.0588235294117645</v>
      </c>
      <c r="J1146" s="2">
        <v>0.12812472199982208</v>
      </c>
      <c r="K1146" s="1">
        <v>542122</v>
      </c>
      <c r="L1146" s="1">
        <v>542122</v>
      </c>
      <c r="M1146" s="1">
        <v>599823.50605833333</v>
      </c>
      <c r="N1146" s="1">
        <v>0</v>
      </c>
      <c r="O1146" s="7">
        <v>0.29175696267717999</v>
      </c>
      <c r="P1146" s="4">
        <v>1.0539153772593934</v>
      </c>
      <c r="Q1146" s="1">
        <f>Scenario[[#This Row],[Electricity GHG 
kg CO2e]]+(Scenario[[#This Row],[Non-Electric GHG 
kg CO2e]]*(1-Q$3))+((Scenario[[#This Row],[Non-Electric Vehicle Miles]]*Q$3)*Scenario[[#This Row],[Typical kWh per Vehicle Mile]]*(Scenario[[#This Row],[eGRID Subregion Electricity Emissions Rate 
kg CO2 per kWh]]))</f>
        <v>491541.51664387691</v>
      </c>
      <c r="R1146" s="1">
        <f>((Scenario[[#This Row],[Electricity GHG 
kg CO2e]])*(1-R$3))+(Scenario[[#This Row],[Non-Electric GHG 
kg CO2e]]*(1-Q$3))+(((Scenario[[#This Row],[Non-Electric Vehicle Miles]]*Q$3)*Scenario[[#This Row],[Typical kWh per Vehicle Mile]]*(Scenario[[#This Row],[eGRID Subregion Electricity Emissions Rate 
kg CO2 per kWh]]))*(1-R$3))</f>
        <v>481123.04486884514</v>
      </c>
      <c r="S11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506473.90635368624</v>
      </c>
      <c r="T1146" s="1">
        <f>Scenario[[#This Row],[Transportation Efficiency Emissions Savings 
kg CO2e]]*(1+S$3)</f>
        <v>84357.114114204334</v>
      </c>
      <c r="U1146" s="1">
        <f>Scenario[[#This Row],[Land Use Efficiency Emissions Savings 
kg CO2e]]*(1+S$3)</f>
        <v>445046.60087831214</v>
      </c>
    </row>
    <row r="1147" spans="1:21" x14ac:dyDescent="0.25">
      <c r="A1147" t="s">
        <v>683</v>
      </c>
      <c r="B1147" t="s">
        <v>684</v>
      </c>
      <c r="C1147" t="s">
        <v>104</v>
      </c>
      <c r="D1147" t="s">
        <v>38</v>
      </c>
      <c r="E1147" s="1">
        <v>2493691.9347080435</v>
      </c>
      <c r="F1147" s="1">
        <v>1081892.0060617379</v>
      </c>
      <c r="G1147" s="1">
        <v>5707786.0577750551</v>
      </c>
      <c r="H1147" s="1">
        <v>6464994</v>
      </c>
      <c r="I1147" s="1">
        <v>30.222222222222221</v>
      </c>
      <c r="J1147" s="2">
        <v>0.23275868772958266</v>
      </c>
      <c r="K1147" s="1">
        <v>925341</v>
      </c>
      <c r="L1147" s="1">
        <v>925341</v>
      </c>
      <c r="M1147" s="1">
        <v>2493691.9347080435</v>
      </c>
      <c r="N1147" s="1">
        <v>0</v>
      </c>
      <c r="O1147" s="7">
        <v>0.29175696267717999</v>
      </c>
      <c r="P1147" s="4">
        <v>2.3391780324537761</v>
      </c>
      <c r="Q1147" s="1">
        <f>Scenario[[#This Row],[Electricity GHG 
kg CO2e]]+(Scenario[[#This Row],[Non-Electric GHG 
kg CO2e]]*(1-Q$3))+((Scenario[[#This Row],[Non-Electric Vehicle Miles]]*Q$3)*Scenario[[#This Row],[Typical kWh per Vehicle Mile]]*(Scenario[[#This Row],[eGRID Subregion Electricity Emissions Rate 
kg CO2 per kWh]]))</f>
        <v>2028148.6609911877</v>
      </c>
      <c r="R1147" s="1">
        <f>((Scenario[[#This Row],[Electricity GHG 
kg CO2e]])*(1-R$3))+(Scenario[[#This Row],[Non-Electric GHG 
kg CO2e]]*(1-Q$3))+(((Scenario[[#This Row],[Non-Electric Vehicle Miles]]*Q$3)*Scenario[[#This Row],[Typical kWh per Vehicle Mile]]*(Scenario[[#This Row],[eGRID Subregion Electricity Emissions Rate 
kg CO2 per kWh]]))*(1-R$3))</f>
        <v>1988678.7335011489</v>
      </c>
      <c r="S11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2218544.6390559357</v>
      </c>
      <c r="T1147" s="1">
        <f>Scenario[[#This Row],[Transportation Efficiency Emissions Savings 
kg CO2e]]*(1+S$3)</f>
        <v>1352365.0075771725</v>
      </c>
      <c r="U1147" s="1">
        <f>Scenario[[#This Row],[Land Use Efficiency Emissions Savings 
kg CO2e]]*(1+S$3)</f>
        <v>7134732.5722188186</v>
      </c>
    </row>
    <row r="1148" spans="1:21" x14ac:dyDescent="0.25">
      <c r="A1148" t="s">
        <v>374</v>
      </c>
      <c r="B1148" t="s">
        <v>375</v>
      </c>
      <c r="C1148" t="s">
        <v>104</v>
      </c>
      <c r="D1148" t="s">
        <v>1730</v>
      </c>
      <c r="E1148" s="1">
        <v>4550461.8869595667</v>
      </c>
      <c r="F1148" s="1">
        <v>1038617.4570794001</v>
      </c>
      <c r="G1148" s="1">
        <v>5217297.2245526295</v>
      </c>
      <c r="H1148" s="1">
        <v>6206401</v>
      </c>
      <c r="I1148" s="1">
        <v>11.396825396825397</v>
      </c>
      <c r="J1148" s="2">
        <v>0.12927267778103096</v>
      </c>
      <c r="K1148" s="1">
        <v>952625</v>
      </c>
      <c r="L1148" s="1">
        <v>952625</v>
      </c>
      <c r="M1148" s="1">
        <v>4550461.8869595667</v>
      </c>
      <c r="N1148" s="1">
        <v>0</v>
      </c>
      <c r="O1148" s="7">
        <v>0.29175696267717999</v>
      </c>
      <c r="P1148" s="4">
        <v>1.0539153772593934</v>
      </c>
      <c r="Q1148" s="1">
        <f>Scenario[[#This Row],[Electricity GHG 
kg CO2e]]+(Scenario[[#This Row],[Non-Electric GHG 
kg CO2e]]*(1-Q$3))+((Scenario[[#This Row],[Non-Electric Vehicle Miles]]*Q$3)*Scenario[[#This Row],[Typical kWh per Vehicle Mile]]*(Scenario[[#This Row],[eGRID Subregion Electricity Emissions Rate 
kg CO2 per kWh]]))</f>
        <v>3486076.4016411048</v>
      </c>
      <c r="R1148" s="1">
        <f>((Scenario[[#This Row],[Electricity GHG 
kg CO2e]])*(1-R$3))+(Scenario[[#This Row],[Non-Electric GHG 
kg CO2e]]*(1-Q$3))+(((Scenario[[#This Row],[Non-Electric Vehicle Miles]]*Q$3)*Scenario[[#This Row],[Typical kWh per Vehicle Mile]]*(Scenario[[#This Row],[eGRID Subregion Electricity Emissions Rate 
kg CO2 per kWh]]))*(1-R$3))</f>
        <v>3467768.9050357472</v>
      </c>
      <c r="S11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4458952.5222135531</v>
      </c>
      <c r="T1148" s="1">
        <f>Scenario[[#This Row],[Transportation Efficiency Emissions Savings 
kg CO2e]]*(1+S$3)</f>
        <v>1298271.8213492502</v>
      </c>
      <c r="U1148" s="1">
        <f>Scenario[[#This Row],[Land Use Efficiency Emissions Savings 
kg CO2e]]*(1+S$3)</f>
        <v>6521621.5306907874</v>
      </c>
    </row>
    <row r="1149" spans="1:21" x14ac:dyDescent="0.25">
      <c r="A1149" t="s">
        <v>374</v>
      </c>
      <c r="B1149" t="s">
        <v>375</v>
      </c>
      <c r="C1149" t="s">
        <v>104</v>
      </c>
      <c r="D1149" t="s">
        <v>38</v>
      </c>
      <c r="E1149" s="1">
        <v>4327119.6767235091</v>
      </c>
      <c r="F1149" s="1">
        <v>1542192.8841206133</v>
      </c>
      <c r="G1149" s="1">
        <v>7746912.5896197855</v>
      </c>
      <c r="H1149" s="1">
        <v>9215585</v>
      </c>
      <c r="I1149" s="1">
        <v>33.209876543209873</v>
      </c>
      <c r="J1149" s="2">
        <v>0.12925696271696763</v>
      </c>
      <c r="K1149" s="1">
        <v>2663239</v>
      </c>
      <c r="L1149" s="1">
        <v>2663239</v>
      </c>
      <c r="M1149" s="1">
        <v>4327119.6767235091</v>
      </c>
      <c r="N1149" s="1">
        <v>0</v>
      </c>
      <c r="O1149" s="7">
        <v>0.29175696267717999</v>
      </c>
      <c r="P1149" s="4">
        <v>2.3391780324537761</v>
      </c>
      <c r="Q1149" s="1">
        <f>Scenario[[#This Row],[Electricity GHG 
kg CO2e]]+(Scenario[[#This Row],[Non-Electric GHG 
kg CO2e]]*(1-Q$3))+((Scenario[[#This Row],[Non-Electric Vehicle Miles]]*Q$3)*Scenario[[#This Row],[Typical kWh per Vehicle Mile]]*(Scenario[[#This Row],[eGRID Subregion Electricity Emissions Rate 
kg CO2 per kWh]]))</f>
        <v>3699735.92163195</v>
      </c>
      <c r="R1149" s="1">
        <f>((Scenario[[#This Row],[Electricity GHG 
kg CO2e]])*(1-R$3))+(Scenario[[#This Row],[Non-Electric GHG 
kg CO2e]]*(1-Q$3))+(((Scenario[[#This Row],[Non-Electric Vehicle Miles]]*Q$3)*Scenario[[#This Row],[Typical kWh per Vehicle Mile]]*(Scenario[[#This Row],[eGRID Subregion Electricity Emissions Rate 
kg CO2 per kWh]]))*(1-R$3))</f>
        <v>3586136.8806096204</v>
      </c>
      <c r="S11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3772965.056160829</v>
      </c>
      <c r="T1149" s="1">
        <f>Scenario[[#This Row],[Transportation Efficiency Emissions Savings 
kg CO2e]]*(1+S$3)</f>
        <v>1927741.1051507667</v>
      </c>
      <c r="U1149" s="1">
        <f>Scenario[[#This Row],[Land Use Efficiency Emissions Savings 
kg CO2e]]*(1+S$3)</f>
        <v>9683640.7370247319</v>
      </c>
    </row>
    <row r="1150" spans="1:21" x14ac:dyDescent="0.25">
      <c r="A1150" t="s">
        <v>102</v>
      </c>
      <c r="B1150" t="s">
        <v>103</v>
      </c>
      <c r="C1150" t="s">
        <v>104</v>
      </c>
      <c r="D1150" t="s">
        <v>1726</v>
      </c>
      <c r="E1150" s="1">
        <v>397323.292938</v>
      </c>
      <c r="F1150" s="1">
        <v>591516.67782125692</v>
      </c>
      <c r="G1150" s="1">
        <v>3989664.8992442731</v>
      </c>
      <c r="H1150" s="1">
        <v>3534689</v>
      </c>
      <c r="I1150" s="1">
        <v>73</v>
      </c>
      <c r="J1150" s="2">
        <v>0.29981113205497095</v>
      </c>
      <c r="K1150" s="1">
        <v>165524</v>
      </c>
      <c r="L1150" s="1">
        <v>165524</v>
      </c>
      <c r="M1150" s="1">
        <v>397323.292938</v>
      </c>
      <c r="N1150" s="1">
        <v>0</v>
      </c>
      <c r="O1150" s="7">
        <v>0.29175696267717999</v>
      </c>
      <c r="P1150" s="4">
        <v>2.3391780324537761</v>
      </c>
      <c r="Q1150" s="1">
        <f>Scenario[[#This Row],[Electricity GHG 
kg CO2e]]+(Scenario[[#This Row],[Non-Electric GHG 
kg CO2e]]*(1-Q$3))+((Scenario[[#This Row],[Non-Electric Vehicle Miles]]*Q$3)*Scenario[[#This Row],[Typical kWh per Vehicle Mile]]*(Scenario[[#This Row],[eGRID Subregion Electricity Emissions Rate 
kg CO2 per kWh]]))</f>
        <v>326233.82193088939</v>
      </c>
      <c r="R1150" s="1">
        <f>((Scenario[[#This Row],[Electricity GHG 
kg CO2e]])*(1-R$3))+(Scenario[[#This Row],[Non-Electric GHG 
kg CO2e]]*(1-Q$3))+(((Scenario[[#This Row],[Non-Electric Vehicle Miles]]*Q$3)*Scenario[[#This Row],[Typical kWh per Vehicle Mile]]*(Scenario[[#This Row],[eGRID Subregion Electricity Emissions Rate 
kg CO2 per kWh]]))*(1-R$3))</f>
        <v>319173.48387404205</v>
      </c>
      <c r="S11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365857.0671735236</v>
      </c>
      <c r="T1150" s="1">
        <f>Scenario[[#This Row],[Transportation Efficiency Emissions Savings 
kg CO2e]]*(1+S$3)</f>
        <v>739395.84727657121</v>
      </c>
      <c r="U1150" s="1">
        <f>Scenario[[#This Row],[Land Use Efficiency Emissions Savings 
kg CO2e]]*(1+S$3)</f>
        <v>4987081.1240553409</v>
      </c>
    </row>
    <row r="1151" spans="1:21" x14ac:dyDescent="0.25">
      <c r="A1151" t="s">
        <v>102</v>
      </c>
      <c r="B1151" t="s">
        <v>103</v>
      </c>
      <c r="C1151" t="s">
        <v>104</v>
      </c>
      <c r="D1151" t="s">
        <v>1730</v>
      </c>
      <c r="E1151" s="1">
        <v>2904031.4890120002</v>
      </c>
      <c r="F1151" s="1">
        <v>1390108.0124754224</v>
      </c>
      <c r="G1151" s="1">
        <v>9376008.0678694062</v>
      </c>
      <c r="H1151" s="1">
        <v>8306781</v>
      </c>
      <c r="I1151" s="1">
        <v>10.665413533834586</v>
      </c>
      <c r="J1151" s="2">
        <v>0.13093951871448509</v>
      </c>
      <c r="K1151" s="1">
        <v>6791506</v>
      </c>
      <c r="L1151" s="1">
        <v>6791506</v>
      </c>
      <c r="M1151" s="1">
        <v>2904031.4890120002</v>
      </c>
      <c r="N1151" s="1">
        <v>0</v>
      </c>
      <c r="O1151" s="7">
        <v>0.29175696267717999</v>
      </c>
      <c r="P1151" s="4">
        <v>1.0539153772593934</v>
      </c>
      <c r="Q1151" s="1">
        <f>Scenario[[#This Row],[Electricity GHG 
kg CO2e]]+(Scenario[[#This Row],[Non-Electric GHG 
kg CO2e]]*(1-Q$3))+((Scenario[[#This Row],[Non-Electric Vehicle Miles]]*Q$3)*Scenario[[#This Row],[Typical kWh per Vehicle Mile]]*(Scenario[[#This Row],[eGRID Subregion Electricity Emissions Rate 
kg CO2 per kWh]]))</f>
        <v>2700098.8217568323</v>
      </c>
      <c r="R1151" s="1">
        <f>((Scenario[[#This Row],[Electricity GHG 
kg CO2e]])*(1-R$3))+(Scenario[[#This Row],[Non-Electric GHG 
kg CO2e]]*(1-Q$3))+(((Scenario[[#This Row],[Non-Electric Vehicle Miles]]*Q$3)*Scenario[[#This Row],[Typical kWh per Vehicle Mile]]*(Scenario[[#This Row],[eGRID Subregion Electricity Emissions Rate 
kg CO2 per kWh]]))*(1-R$3))</f>
        <v>2569580.0205073743</v>
      </c>
      <c r="S11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2716920.1761003705</v>
      </c>
      <c r="T1151" s="1">
        <f>Scenario[[#This Row],[Transportation Efficiency Emissions Savings 
kg CO2e]]*(1+S$3)</f>
        <v>1737635.015594278</v>
      </c>
      <c r="U1151" s="1">
        <f>Scenario[[#This Row],[Land Use Efficiency Emissions Savings 
kg CO2e]]*(1+S$3)</f>
        <v>11720010.084836759</v>
      </c>
    </row>
    <row r="1152" spans="1:21" x14ac:dyDescent="0.25">
      <c r="A1152" t="s">
        <v>102</v>
      </c>
      <c r="B1152" t="s">
        <v>103</v>
      </c>
      <c r="C1152" t="s">
        <v>104</v>
      </c>
      <c r="D1152" t="s">
        <v>38</v>
      </c>
      <c r="E1152" s="1">
        <v>19460798.396974001</v>
      </c>
      <c r="F1152" s="1">
        <v>34092400.507891633</v>
      </c>
      <c r="G1152" s="1">
        <v>229946607.9947356</v>
      </c>
      <c r="H1152" s="1">
        <v>203723813</v>
      </c>
      <c r="I1152" s="1">
        <v>38.495702005730656</v>
      </c>
      <c r="J1152" s="2">
        <v>0.24813379393926002</v>
      </c>
      <c r="K1152" s="1">
        <v>25021412</v>
      </c>
      <c r="L1152" s="1">
        <v>25021412</v>
      </c>
      <c r="M1152" s="1">
        <v>19460798.396974001</v>
      </c>
      <c r="N1152" s="1">
        <v>0</v>
      </c>
      <c r="O1152" s="7">
        <v>0.29175696267717999</v>
      </c>
      <c r="P1152" s="4">
        <v>2.3391780324537761</v>
      </c>
      <c r="Q1152" s="1">
        <f>Scenario[[#This Row],[Electricity GHG 
kg CO2e]]+(Scenario[[#This Row],[Non-Electric GHG 
kg CO2e]]*(1-Q$3))+((Scenario[[#This Row],[Non-Electric Vehicle Miles]]*Q$3)*Scenario[[#This Row],[Typical kWh per Vehicle Mile]]*(Scenario[[#This Row],[eGRID Subregion Electricity Emissions Rate 
kg CO2 per kWh]]))</f>
        <v>18864698.804488599</v>
      </c>
      <c r="R1152" s="1">
        <f>((Scenario[[#This Row],[Electricity GHG 
kg CO2e]])*(1-R$3))+(Scenario[[#This Row],[Non-Electric GHG 
kg CO2e]]*(1-Q$3))+(((Scenario[[#This Row],[Non-Electric Vehicle Miles]]*Q$3)*Scenario[[#This Row],[Typical kWh per Vehicle Mile]]*(Scenario[[#This Row],[eGRID Subregion Electricity Emissions Rate 
kg CO2 per kWh]]))*(1-R$3))</f>
        <v>17797423.802799076</v>
      </c>
      <c r="S11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19679533.294124071</v>
      </c>
      <c r="T1152" s="1">
        <f>Scenario[[#This Row],[Transportation Efficiency Emissions Savings 
kg CO2e]]*(1+S$3)</f>
        <v>42615500.634864539</v>
      </c>
      <c r="U1152" s="1">
        <f>Scenario[[#This Row],[Land Use Efficiency Emissions Savings 
kg CO2e]]*(1+S$3)</f>
        <v>287433259.99341953</v>
      </c>
    </row>
    <row r="1153" spans="1:21" x14ac:dyDescent="0.25">
      <c r="A1153" t="s">
        <v>102</v>
      </c>
      <c r="B1153" t="s">
        <v>103</v>
      </c>
      <c r="C1153" t="s">
        <v>104</v>
      </c>
      <c r="D1153" t="s">
        <v>1729</v>
      </c>
      <c r="E1153" s="1">
        <v>17389219.98102463</v>
      </c>
      <c r="F1153" s="1">
        <v>35172910.736600749</v>
      </c>
      <c r="G1153" s="1">
        <v>237234439.25020152</v>
      </c>
      <c r="H1153" s="1">
        <v>210180550</v>
      </c>
      <c r="I1153" s="1">
        <v>67.255172413793105</v>
      </c>
      <c r="J1153" s="2">
        <v>0.3498617260249407</v>
      </c>
      <c r="K1153" s="1">
        <v>9121033</v>
      </c>
      <c r="L1153" s="1">
        <v>0</v>
      </c>
      <c r="M1153" s="1">
        <v>0</v>
      </c>
      <c r="N1153" s="1">
        <v>17389219.98102463</v>
      </c>
      <c r="O1153" s="7">
        <v>0.29175696267717999</v>
      </c>
      <c r="P1153" s="4">
        <v>7.7405845368707231</v>
      </c>
      <c r="Q1153" s="1">
        <f>Scenario[[#This Row],[Electricity GHG 
kg CO2e]]+(Scenario[[#This Row],[Non-Electric GHG 
kg CO2e]]*(1-Q$3))+((Scenario[[#This Row],[Non-Electric Vehicle Miles]]*Q$3)*Scenario[[#This Row],[Typical kWh per Vehicle Mile]]*(Scenario[[#This Row],[eGRID Subregion Electricity Emissions Rate 
kg CO2 per kWh]]))</f>
        <v>17389219.98102463</v>
      </c>
      <c r="R1153" s="1">
        <f>((Scenario[[#This Row],[Electricity GHG 
kg CO2e]])*(1-R$3))+(Scenario[[#This Row],[Non-Electric GHG 
kg CO2e]]*(1-Q$3))+(((Scenario[[#This Row],[Non-Electric Vehicle Miles]]*Q$3)*Scenario[[#This Row],[Typical kWh per Vehicle Mile]]*(Scenario[[#This Row],[eGRID Subregion Electricity Emissions Rate 
kg CO2 per kWh]]))*(1-R$3))</f>
        <v>13041914.985768473</v>
      </c>
      <c r="S11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15276177.381190084</v>
      </c>
      <c r="T1153" s="1">
        <f>Scenario[[#This Row],[Transportation Efficiency Emissions Savings 
kg CO2e]]*(1+S$3)</f>
        <v>43966138.420750938</v>
      </c>
      <c r="U1153" s="1">
        <f>Scenario[[#This Row],[Land Use Efficiency Emissions Savings 
kg CO2e]]*(1+S$3)</f>
        <v>296543049.06275189</v>
      </c>
    </row>
    <row r="1154" spans="1:21" x14ac:dyDescent="0.25">
      <c r="A1154" t="s">
        <v>1406</v>
      </c>
      <c r="B1154" t="s">
        <v>97</v>
      </c>
      <c r="C1154" t="s">
        <v>65</v>
      </c>
      <c r="D1154" t="s">
        <v>1730</v>
      </c>
      <c r="E1154" s="1">
        <v>230561.64484416664</v>
      </c>
      <c r="F1154" s="1">
        <v>242860.45117407883</v>
      </c>
      <c r="G1154" s="1">
        <v>1209458.283254208</v>
      </c>
      <c r="H1154" s="1">
        <v>1451245.92</v>
      </c>
      <c r="I1154" s="1">
        <v>22.4</v>
      </c>
      <c r="J1154" s="2">
        <v>0.41173778716326637</v>
      </c>
      <c r="K1154" s="1">
        <v>171839</v>
      </c>
      <c r="L1154" s="1">
        <v>171839</v>
      </c>
      <c r="M1154" s="1">
        <v>230561.64484416664</v>
      </c>
      <c r="N1154" s="1">
        <v>0</v>
      </c>
      <c r="O1154" s="7">
        <v>0.53246165051848993</v>
      </c>
      <c r="P1154" s="4">
        <v>1.0539153772593934</v>
      </c>
      <c r="Q1154" s="1">
        <f>Scenario[[#This Row],[Electricity GHG 
kg CO2e]]+(Scenario[[#This Row],[Non-Electric GHG 
kg CO2e]]*(1-Q$3))+((Scenario[[#This Row],[Non-Electric Vehicle Miles]]*Q$3)*Scenario[[#This Row],[Typical kWh per Vehicle Mile]]*(Scenario[[#This Row],[eGRID Subregion Electricity Emissions Rate 
kg CO2 per kWh]]))</f>
        <v>197028.93597503455</v>
      </c>
      <c r="R1154" s="1">
        <f>((Scenario[[#This Row],[Electricity GHG 
kg CO2e]])*(1-R$3))+(Scenario[[#This Row],[Non-Electric GHG 
kg CO2e]]*(1-Q$3))+(((Scenario[[#This Row],[Non-Electric Vehicle Miles]]*Q$3)*Scenario[[#This Row],[Typical kWh per Vehicle Mile]]*(Scenario[[#This Row],[eGRID Subregion Electricity Emissions Rate 
kg CO2 per kWh]]))*(1-R$3))</f>
        <v>191002.01038955717</v>
      </c>
      <c r="S11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227008.36874597269</v>
      </c>
      <c r="T1154" s="1">
        <f>Scenario[[#This Row],[Transportation Efficiency Emissions Savings 
kg CO2e]]*(1+S$3)</f>
        <v>303575.56396759854</v>
      </c>
      <c r="U1154" s="1">
        <f>Scenario[[#This Row],[Land Use Efficiency Emissions Savings 
kg CO2e]]*(1+S$3)</f>
        <v>1511822.8540677601</v>
      </c>
    </row>
    <row r="1155" spans="1:21" x14ac:dyDescent="0.25">
      <c r="A1155" t="s">
        <v>830</v>
      </c>
      <c r="B1155" t="s">
        <v>831</v>
      </c>
      <c r="C1155" t="s">
        <v>65</v>
      </c>
      <c r="D1155" t="s">
        <v>38</v>
      </c>
      <c r="E1155" s="1">
        <v>1710072.0525897481</v>
      </c>
      <c r="F1155" s="1">
        <v>405604.45071288652</v>
      </c>
      <c r="G1155" s="1">
        <v>2102260.5464324374</v>
      </c>
      <c r="H1155" s="1">
        <v>2423745</v>
      </c>
      <c r="I1155" s="1">
        <v>30.5</v>
      </c>
      <c r="J1155" s="2">
        <v>0.16911624951122775</v>
      </c>
      <c r="K1155" s="1">
        <v>561069</v>
      </c>
      <c r="L1155" s="1">
        <v>561069</v>
      </c>
      <c r="M1155" s="1">
        <v>1710072.0525897481</v>
      </c>
      <c r="N1155" s="1">
        <v>0</v>
      </c>
      <c r="O1155" s="7">
        <v>0.32649306637178005</v>
      </c>
      <c r="P1155" s="4">
        <v>2.3391780324537761</v>
      </c>
      <c r="Q1155" s="1">
        <f>Scenario[[#This Row],[Electricity GHG 
kg CO2e]]+(Scenario[[#This Row],[Non-Electric GHG 
kg CO2e]]*(1-Q$3))+((Scenario[[#This Row],[Non-Electric Vehicle Miles]]*Q$3)*Scenario[[#This Row],[Typical kWh per Vehicle Mile]]*(Scenario[[#This Row],[eGRID Subregion Electricity Emissions Rate 
kg CO2 per kWh]]))</f>
        <v>1389679.7022625085</v>
      </c>
      <c r="R1155" s="1">
        <f>((Scenario[[#This Row],[Electricity GHG 
kg CO2e]])*(1-R$3))+(Scenario[[#This Row],[Non-Electric GHG 
kg CO2e]]*(1-Q$3))+(((Scenario[[#This Row],[Non-Electric Vehicle Miles]]*Q$3)*Scenario[[#This Row],[Typical kWh per Vehicle Mile]]*(Scenario[[#This Row],[eGRID Subregion Electricity Emissions Rate 
kg CO2 per kWh]]))*(1-R$3))</f>
        <v>1362898.286557459</v>
      </c>
      <c r="S11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1459415.3862062064</v>
      </c>
      <c r="T1155" s="1">
        <f>Scenario[[#This Row],[Transportation Efficiency Emissions Savings 
kg CO2e]]*(1+S$3)</f>
        <v>507005.56339110818</v>
      </c>
      <c r="U1155" s="1">
        <f>Scenario[[#This Row],[Land Use Efficiency Emissions Savings 
kg CO2e]]*(1+S$3)</f>
        <v>2627825.6830405467</v>
      </c>
    </row>
    <row r="1156" spans="1:21" x14ac:dyDescent="0.25">
      <c r="A1156" t="s">
        <v>2034</v>
      </c>
      <c r="B1156" t="s">
        <v>831</v>
      </c>
      <c r="C1156" t="s">
        <v>65</v>
      </c>
      <c r="D1156" t="s">
        <v>1730</v>
      </c>
      <c r="E1156" s="1">
        <v>109146.71178599999</v>
      </c>
      <c r="F1156" s="1">
        <v>10736.093745623091</v>
      </c>
      <c r="G1156" s="1">
        <v>55645.509472478734</v>
      </c>
      <c r="H1156" s="1">
        <v>64155</v>
      </c>
      <c r="I1156" s="1">
        <v>9</v>
      </c>
      <c r="J1156" s="2" t="s">
        <v>552</v>
      </c>
      <c r="K1156" s="96">
        <v>51898</v>
      </c>
      <c r="L1156" s="96">
        <v>51898</v>
      </c>
      <c r="M1156" s="1">
        <v>109146.71178599999</v>
      </c>
      <c r="N1156" s="1">
        <v>0</v>
      </c>
      <c r="O1156" s="7">
        <v>0.32649306637178005</v>
      </c>
      <c r="P1156" s="4">
        <v>1.0539153772593934</v>
      </c>
      <c r="Q1156" s="1">
        <f>Scenario[[#This Row],[Electricity GHG 
kg CO2e]]+(Scenario[[#This Row],[Non-Electric GHG 
kg CO2e]]*(1-Q$3))+((Scenario[[#This Row],[Non-Electric Vehicle Miles]]*Q$3)*Scenario[[#This Row],[Typical kWh per Vehicle Mile]]*(Scenario[[#This Row],[eGRID Subregion Electricity Emissions Rate 
kg CO2 per kWh]]))</f>
        <v>86324.508211719207</v>
      </c>
      <c r="R1156" s="1">
        <f>((Scenario[[#This Row],[Electricity GHG 
kg CO2e]])*(1-R$3))+(Scenario[[#This Row],[Non-Electric GHG 
kg CO2e]]*(1-Q$3))+(((Scenario[[#This Row],[Non-Electric Vehicle Miles]]*Q$3)*Scenario[[#This Row],[Typical kWh per Vehicle Mile]]*(Scenario[[#This Row],[eGRID Subregion Electricity Emissions Rate 
kg CO2 per kWh]]))*(1-R$3))</f>
        <v>85208.389618664398</v>
      </c>
      <c r="S11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91060.193194894498</v>
      </c>
      <c r="T1156" s="1">
        <f>Scenario[[#This Row],[Transportation Efficiency Emissions Savings 
kg CO2e]]*(1+S$3)</f>
        <v>13420.117182028864</v>
      </c>
      <c r="U1156" s="1">
        <f>Scenario[[#This Row],[Land Use Efficiency Emissions Savings 
kg CO2e]]*(1+S$3)</f>
        <v>69556.886840598425</v>
      </c>
    </row>
    <row r="1157" spans="1:21" x14ac:dyDescent="0.25">
      <c r="A1157" t="s">
        <v>584</v>
      </c>
      <c r="B1157" t="s">
        <v>254</v>
      </c>
      <c r="C1157" t="s">
        <v>65</v>
      </c>
      <c r="D1157" t="s">
        <v>38</v>
      </c>
      <c r="E1157" s="1">
        <v>2978374.3544205804</v>
      </c>
      <c r="F1157" s="1">
        <v>1594228.6746579104</v>
      </c>
      <c r="G1157" s="1">
        <v>7993403.2653917708</v>
      </c>
      <c r="H1157" s="1">
        <v>9526532</v>
      </c>
      <c r="I1157" s="1">
        <v>30.695652173913043</v>
      </c>
      <c r="J1157" s="2">
        <v>0.40321481346803378</v>
      </c>
      <c r="K1157" s="1">
        <v>1207978</v>
      </c>
      <c r="L1157" s="1">
        <v>1207978</v>
      </c>
      <c r="M1157" s="1">
        <v>2978374.3544205804</v>
      </c>
      <c r="N1157" s="1">
        <v>0</v>
      </c>
      <c r="O1157" s="7">
        <v>0.53246165051848993</v>
      </c>
      <c r="P1157" s="4">
        <v>2.3391780324537761</v>
      </c>
      <c r="Q1157" s="1">
        <f>Scenario[[#This Row],[Electricity GHG 
kg CO2e]]+(Scenario[[#This Row],[Non-Electric GHG 
kg CO2e]]*(1-Q$3))+((Scenario[[#This Row],[Non-Electric Vehicle Miles]]*Q$3)*Scenario[[#This Row],[Typical kWh per Vehicle Mile]]*(Scenario[[#This Row],[eGRID Subregion Electricity Emissions Rate 
kg CO2 per kWh]]))</f>
        <v>2609921.7394382707</v>
      </c>
      <c r="R1157" s="1">
        <f>((Scenario[[#This Row],[Electricity GHG 
kg CO2e]])*(1-R$3))+(Scenario[[#This Row],[Non-Electric GHG 
kg CO2e]]*(1-Q$3))+(((Scenario[[#This Row],[Non-Electric Vehicle Miles]]*Q$3)*Scenario[[#This Row],[Typical kWh per Vehicle Mile]]*(Scenario[[#This Row],[eGRID Subregion Electricity Emissions Rate 
kg CO2 per kWh]]))*(1-R$3))</f>
        <v>2515886.4960325616</v>
      </c>
      <c r="S11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2839078.0398463625</v>
      </c>
      <c r="T1157" s="1">
        <f>Scenario[[#This Row],[Transportation Efficiency Emissions Savings 
kg CO2e]]*(1+S$3)</f>
        <v>1992785.8433223879</v>
      </c>
      <c r="U1157" s="1">
        <f>Scenario[[#This Row],[Land Use Efficiency Emissions Savings 
kg CO2e]]*(1+S$3)</f>
        <v>9991754.0817397125</v>
      </c>
    </row>
    <row r="1158" spans="1:21" x14ac:dyDescent="0.25">
      <c r="A1158" t="s">
        <v>2035</v>
      </c>
      <c r="B1158" t="s">
        <v>254</v>
      </c>
      <c r="C1158" t="s">
        <v>65</v>
      </c>
      <c r="D1158" t="s">
        <v>1730</v>
      </c>
      <c r="E1158" s="1">
        <v>864328.02303839987</v>
      </c>
      <c r="F1158" s="1">
        <v>140762.73160080469</v>
      </c>
      <c r="G1158" s="1">
        <v>705779.09951643366</v>
      </c>
      <c r="H1158" s="1">
        <v>841147</v>
      </c>
      <c r="I1158" s="1">
        <v>9</v>
      </c>
      <c r="J1158" s="2" t="s">
        <v>552</v>
      </c>
      <c r="K1158" s="96">
        <v>441800</v>
      </c>
      <c r="L1158" s="96">
        <v>441800</v>
      </c>
      <c r="M1158" s="1">
        <v>864328.02303839987</v>
      </c>
      <c r="N1158" s="1">
        <v>0</v>
      </c>
      <c r="O1158" s="7">
        <v>0.53246165051848993</v>
      </c>
      <c r="P1158" s="4">
        <v>1.0539153772593934</v>
      </c>
      <c r="Q1158" s="1">
        <f>Scenario[[#This Row],[Electricity GHG 
kg CO2e]]+(Scenario[[#This Row],[Non-Electric GHG 
kg CO2e]]*(1-Q$3))+((Scenario[[#This Row],[Non-Electric Vehicle Miles]]*Q$3)*Scenario[[#This Row],[Typical kWh per Vehicle Mile]]*(Scenario[[#This Row],[eGRID Subregion Electricity Emissions Rate 
kg CO2 per kWh]]))</f>
        <v>710227.19090443582</v>
      </c>
      <c r="R1158" s="1">
        <f>((Scenario[[#This Row],[Electricity GHG 
kg CO2e]])*(1-R$3))+(Scenario[[#This Row],[Non-Electric GHG 
kg CO2e]]*(1-Q$3))+(((Scenario[[#This Row],[Non-Electric Vehicle Miles]]*Q$3)*Scenario[[#This Row],[Typical kWh per Vehicle Mile]]*(Scenario[[#This Row],[eGRID Subregion Electricity Emissions Rate 
kg CO2 per kWh]]))*(1-R$3))</f>
        <v>694731.89749802684</v>
      </c>
      <c r="S11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768215.58184297592</v>
      </c>
      <c r="T1158" s="1">
        <f>Scenario[[#This Row],[Transportation Efficiency Emissions Savings 
kg CO2e]]*(1+S$3)</f>
        <v>175953.41450100587</v>
      </c>
      <c r="U1158" s="1">
        <f>Scenario[[#This Row],[Land Use Efficiency Emissions Savings 
kg CO2e]]*(1+S$3)</f>
        <v>882223.87439554208</v>
      </c>
    </row>
    <row r="1159" spans="1:21" x14ac:dyDescent="0.25">
      <c r="A1159" t="s">
        <v>998</v>
      </c>
      <c r="B1159" t="s">
        <v>999</v>
      </c>
      <c r="C1159" t="s">
        <v>65</v>
      </c>
      <c r="D1159" t="s">
        <v>1730</v>
      </c>
      <c r="E1159" s="1">
        <v>25177.508580833332</v>
      </c>
      <c r="F1159" s="1">
        <v>2472.7070561191922</v>
      </c>
      <c r="G1159" s="1">
        <v>12343.313056879491</v>
      </c>
      <c r="H1159" s="1">
        <v>14776</v>
      </c>
      <c r="I1159" s="1">
        <v>15</v>
      </c>
      <c r="J1159" s="2">
        <v>6.5535670724946218E-2</v>
      </c>
      <c r="K1159" s="1">
        <v>22099</v>
      </c>
      <c r="L1159" s="1">
        <v>22099</v>
      </c>
      <c r="M1159" s="1">
        <v>25177.508580833332</v>
      </c>
      <c r="N1159" s="1">
        <v>0</v>
      </c>
      <c r="O1159" s="7">
        <v>0.32649306637178005</v>
      </c>
      <c r="P1159" s="4">
        <v>1.0539153772593934</v>
      </c>
      <c r="Q1159" s="1">
        <f>Scenario[[#This Row],[Electricity GHG 
kg CO2e]]+(Scenario[[#This Row],[Non-Electric GHG 
kg CO2e]]*(1-Q$3))+((Scenario[[#This Row],[Non-Electric Vehicle Miles]]*Q$3)*Scenario[[#This Row],[Typical kWh per Vehicle Mile]]*(Scenario[[#This Row],[eGRID Subregion Electricity Emissions Rate 
kg CO2 per kWh]]))</f>
        <v>20784.176160887491</v>
      </c>
      <c r="R1159" s="1">
        <f>((Scenario[[#This Row],[Electricity GHG 
kg CO2e]])*(1-R$3))+(Scenario[[#This Row],[Non-Electric GHG 
kg CO2e]]*(1-Q$3))+(((Scenario[[#This Row],[Non-Electric Vehicle Miles]]*Q$3)*Scenario[[#This Row],[Typical kWh per Vehicle Mile]]*(Scenario[[#This Row],[eGRID Subregion Electricity Emissions Rate 
kg CO2 per kWh]]))*(1-R$3))</f>
        <v>20308.914979571869</v>
      </c>
      <c r="S11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20761.551641469323</v>
      </c>
      <c r="T1159" s="1">
        <f>Scenario[[#This Row],[Transportation Efficiency Emissions Savings 
kg CO2e]]*(1+S$3)</f>
        <v>3090.8838201489903</v>
      </c>
      <c r="U1159" s="1">
        <f>Scenario[[#This Row],[Land Use Efficiency Emissions Savings 
kg CO2e]]*(1+S$3)</f>
        <v>15429.141321099363</v>
      </c>
    </row>
    <row r="1160" spans="1:21" x14ac:dyDescent="0.25">
      <c r="A1160" t="s">
        <v>998</v>
      </c>
      <c r="B1160" t="s">
        <v>999</v>
      </c>
      <c r="C1160" t="s">
        <v>65</v>
      </c>
      <c r="D1160" t="s">
        <v>38</v>
      </c>
      <c r="E1160" s="1">
        <v>905429.65716299997</v>
      </c>
      <c r="F1160" s="1">
        <v>44838.733663818115</v>
      </c>
      <c r="G1160" s="1">
        <v>223826.96944100506</v>
      </c>
      <c r="H1160" s="1">
        <v>267940</v>
      </c>
      <c r="I1160" s="1">
        <v>31</v>
      </c>
      <c r="J1160" s="2">
        <v>3.2969780613266962E-2</v>
      </c>
      <c r="K1160" s="1">
        <v>268144</v>
      </c>
      <c r="L1160" s="1">
        <v>268144</v>
      </c>
      <c r="M1160" s="1">
        <v>905429.65716299997</v>
      </c>
      <c r="N1160" s="1">
        <v>0</v>
      </c>
      <c r="O1160" s="7">
        <v>0.32649306637178005</v>
      </c>
      <c r="P1160" s="4">
        <v>2.3391780324537761</v>
      </c>
      <c r="Q1160" s="1">
        <f>Scenario[[#This Row],[Electricity GHG 
kg CO2e]]+(Scenario[[#This Row],[Non-Electric GHG 
kg CO2e]]*(1-Q$3))+((Scenario[[#This Row],[Non-Electric Vehicle Miles]]*Q$3)*Scenario[[#This Row],[Typical kWh per Vehicle Mile]]*(Scenario[[#This Row],[eGRID Subregion Electricity Emissions Rate 
kg CO2 per kWh]]))</f>
        <v>730269.33936351771</v>
      </c>
      <c r="R1160" s="1">
        <f>((Scenario[[#This Row],[Electricity GHG 
kg CO2e]])*(1-R$3))+(Scenario[[#This Row],[Non-Electric GHG 
kg CO2e]]*(1-Q$3))+(((Scenario[[#This Row],[Non-Electric Vehicle Miles]]*Q$3)*Scenario[[#This Row],[Typical kWh per Vehicle Mile]]*(Scenario[[#This Row],[eGRID Subregion Electricity Emissions Rate 
kg CO2 per kWh]]))*(1-R$3))</f>
        <v>717470.06524070073</v>
      </c>
      <c r="S11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729033.35918582894</v>
      </c>
      <c r="T1160" s="1">
        <f>Scenario[[#This Row],[Transportation Efficiency Emissions Savings 
kg CO2e]]*(1+S$3)</f>
        <v>56048.41707977264</v>
      </c>
      <c r="U1160" s="1">
        <f>Scenario[[#This Row],[Land Use Efficiency Emissions Savings 
kg CO2e]]*(1+S$3)</f>
        <v>279783.71180125634</v>
      </c>
    </row>
    <row r="1161" spans="1:21" x14ac:dyDescent="0.25">
      <c r="A1161" t="s">
        <v>1030</v>
      </c>
      <c r="B1161" t="s">
        <v>1031</v>
      </c>
      <c r="C1161" t="s">
        <v>65</v>
      </c>
      <c r="D1161" t="s">
        <v>38</v>
      </c>
      <c r="E1161" s="1">
        <v>693703.16013690014</v>
      </c>
      <c r="F1161" s="1">
        <v>149491.00595963039</v>
      </c>
      <c r="G1161" s="1">
        <v>744157.27130697132</v>
      </c>
      <c r="H1161" s="1">
        <v>893304</v>
      </c>
      <c r="I1161" s="1">
        <v>40.6</v>
      </c>
      <c r="J1161" s="2">
        <v>9.4102035687697511E-2</v>
      </c>
      <c r="K1161" s="1">
        <v>226227</v>
      </c>
      <c r="L1161" s="1">
        <v>226227</v>
      </c>
      <c r="M1161" s="1">
        <v>693703.16013690014</v>
      </c>
      <c r="N1161" s="1">
        <v>0</v>
      </c>
      <c r="O1161" s="7">
        <v>0.32649306637178005</v>
      </c>
      <c r="P1161" s="4">
        <v>2.3391780324537761</v>
      </c>
      <c r="Q1161" s="1">
        <f>Scenario[[#This Row],[Electricity GHG 
kg CO2e]]+(Scenario[[#This Row],[Non-Electric GHG 
kg CO2e]]*(1-Q$3))+((Scenario[[#This Row],[Non-Electric Vehicle Miles]]*Q$3)*Scenario[[#This Row],[Typical kWh per Vehicle Mile]]*(Scenario[[#This Row],[eGRID Subregion Electricity Emissions Rate 
kg CO2 per kWh]]))</f>
        <v>563471.19710581517</v>
      </c>
      <c r="R1161" s="1">
        <f>((Scenario[[#This Row],[Electricity GHG 
kg CO2e]])*(1-R$3))+(Scenario[[#This Row],[Non-Electric GHG 
kg CO2e]]*(1-Q$3))+(((Scenario[[#This Row],[Non-Electric Vehicle Miles]]*Q$3)*Scenario[[#This Row],[Typical kWh per Vehicle Mile]]*(Scenario[[#This Row],[eGRID Subregion Electricity Emissions Rate 
kg CO2 per kWh]]))*(1-R$3))</f>
        <v>552672.74035503017</v>
      </c>
      <c r="S11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579548.87804247299</v>
      </c>
      <c r="T1161" s="1">
        <f>Scenario[[#This Row],[Transportation Efficiency Emissions Savings 
kg CO2e]]*(1+S$3)</f>
        <v>186863.75744953798</v>
      </c>
      <c r="U1161" s="1">
        <f>Scenario[[#This Row],[Land Use Efficiency Emissions Savings 
kg CO2e]]*(1+S$3)</f>
        <v>930196.58913371409</v>
      </c>
    </row>
    <row r="1162" spans="1:21" x14ac:dyDescent="0.25">
      <c r="A1162" t="s">
        <v>706</v>
      </c>
      <c r="B1162" t="s">
        <v>707</v>
      </c>
      <c r="C1162" t="s">
        <v>65</v>
      </c>
      <c r="D1162" t="s">
        <v>1729</v>
      </c>
      <c r="E1162" s="1">
        <v>31748.132811655054</v>
      </c>
      <c r="F1162" s="1">
        <v>1464.613708388953</v>
      </c>
      <c r="G1162" s="1">
        <v>7904.6182254125388</v>
      </c>
      <c r="H1162" s="1">
        <v>8752</v>
      </c>
      <c r="I1162" s="1">
        <v>12</v>
      </c>
      <c r="J1162" s="2">
        <v>0.36686787391012743</v>
      </c>
      <c r="K1162" s="1">
        <v>1988</v>
      </c>
      <c r="L1162" s="1">
        <v>0</v>
      </c>
      <c r="M1162" s="1">
        <v>0</v>
      </c>
      <c r="N1162" s="1">
        <v>31748.132811655054</v>
      </c>
      <c r="O1162" s="7">
        <v>0.32649306637178005</v>
      </c>
      <c r="P1162" s="4">
        <v>7.7405845368707231</v>
      </c>
      <c r="Q1162" s="1">
        <f>Scenario[[#This Row],[Electricity GHG 
kg CO2e]]+(Scenario[[#This Row],[Non-Electric GHG 
kg CO2e]]*(1-Q$3))+((Scenario[[#This Row],[Non-Electric Vehicle Miles]]*Q$3)*Scenario[[#This Row],[Typical kWh per Vehicle Mile]]*(Scenario[[#This Row],[eGRID Subregion Electricity Emissions Rate 
kg CO2 per kWh]]))</f>
        <v>31748.132811655054</v>
      </c>
      <c r="R1162" s="1">
        <f>((Scenario[[#This Row],[Electricity GHG 
kg CO2e]])*(1-R$3))+(Scenario[[#This Row],[Non-Electric GHG 
kg CO2e]]*(1-Q$3))+(((Scenario[[#This Row],[Non-Electric Vehicle Miles]]*Q$3)*Scenario[[#This Row],[Typical kWh per Vehicle Mile]]*(Scenario[[#This Row],[eGRID Subregion Electricity Emissions Rate 
kg CO2 per kWh]]))*(1-R$3))</f>
        <v>23811.09960874129</v>
      </c>
      <c r="S11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28178.863353201883</v>
      </c>
      <c r="T1162" s="1">
        <f>Scenario[[#This Row],[Transportation Efficiency Emissions Savings 
kg CO2e]]*(1+S$3)</f>
        <v>1830.7671354861914</v>
      </c>
      <c r="U1162" s="1">
        <f>Scenario[[#This Row],[Land Use Efficiency Emissions Savings 
kg CO2e]]*(1+S$3)</f>
        <v>9880.7727817656742</v>
      </c>
    </row>
    <row r="1163" spans="1:21" x14ac:dyDescent="0.25">
      <c r="A1163" t="s">
        <v>706</v>
      </c>
      <c r="B1163" t="s">
        <v>707</v>
      </c>
      <c r="C1163" t="s">
        <v>65</v>
      </c>
      <c r="D1163" t="s">
        <v>1730</v>
      </c>
      <c r="E1163" s="1">
        <v>658893.55569944333</v>
      </c>
      <c r="F1163" s="1">
        <v>124409.16151112306</v>
      </c>
      <c r="G1163" s="1">
        <v>671444.57262443914</v>
      </c>
      <c r="H1163" s="1">
        <v>743424</v>
      </c>
      <c r="I1163" s="1">
        <v>15.125</v>
      </c>
      <c r="J1163" s="2">
        <v>0.12861561327395188</v>
      </c>
      <c r="K1163" s="1">
        <v>689810</v>
      </c>
      <c r="L1163" s="1">
        <v>689810</v>
      </c>
      <c r="M1163" s="1">
        <v>658893.55569944333</v>
      </c>
      <c r="N1163" s="1">
        <v>0</v>
      </c>
      <c r="O1163" s="7">
        <v>0.32649306637178005</v>
      </c>
      <c r="P1163" s="4">
        <v>1.0539153772593934</v>
      </c>
      <c r="Q1163" s="1">
        <f>Scenario[[#This Row],[Electricity GHG 
kg CO2e]]+(Scenario[[#This Row],[Non-Electric GHG 
kg CO2e]]*(1-Q$3))+((Scenario[[#This Row],[Non-Electric Vehicle Miles]]*Q$3)*Scenario[[#This Row],[Typical kWh per Vehicle Mile]]*(Scenario[[#This Row],[eGRID Subregion Electricity Emissions Rate 
kg CO2 per kWh]]))</f>
        <v>553510.39311664854</v>
      </c>
      <c r="R1163" s="1">
        <f>((Scenario[[#This Row],[Electricity GHG 
kg CO2e]])*(1-R$3))+(Scenario[[#This Row],[Non-Electric GHG 
kg CO2e]]*(1-Q$3))+(((Scenario[[#This Row],[Non-Electric Vehicle Miles]]*Q$3)*Scenario[[#This Row],[Typical kWh per Vehicle Mile]]*(Scenario[[#This Row],[eGRID Subregion Electricity Emissions Rate 
kg CO2 per kWh]]))*(1-R$3))</f>
        <v>538675.33653113199</v>
      </c>
      <c r="S11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557866.83139288973</v>
      </c>
      <c r="T1163" s="1">
        <f>Scenario[[#This Row],[Transportation Efficiency Emissions Savings 
kg CO2e]]*(1+S$3)</f>
        <v>155511.45188890383</v>
      </c>
      <c r="U1163" s="1">
        <f>Scenario[[#This Row],[Land Use Efficiency Emissions Savings 
kg CO2e]]*(1+S$3)</f>
        <v>839305.71578054898</v>
      </c>
    </row>
    <row r="1164" spans="1:21" x14ac:dyDescent="0.25">
      <c r="A1164" t="s">
        <v>706</v>
      </c>
      <c r="B1164" t="s">
        <v>707</v>
      </c>
      <c r="C1164" t="s">
        <v>65</v>
      </c>
      <c r="D1164" t="s">
        <v>38</v>
      </c>
      <c r="E1164" s="1">
        <v>2823853.9115343355</v>
      </c>
      <c r="F1164" s="1">
        <v>588153.68912338396</v>
      </c>
      <c r="G1164" s="1">
        <v>3174304.8312051343</v>
      </c>
      <c r="H1164" s="1">
        <v>3514593</v>
      </c>
      <c r="I1164" s="1">
        <v>29.055555555555557</v>
      </c>
      <c r="J1164" s="2">
        <v>0.11586360077553756</v>
      </c>
      <c r="K1164" s="1">
        <v>859193</v>
      </c>
      <c r="L1164" s="1">
        <v>859193</v>
      </c>
      <c r="M1164" s="1">
        <v>2823853.9115343355</v>
      </c>
      <c r="N1164" s="1">
        <v>0</v>
      </c>
      <c r="O1164" s="7">
        <v>0.32649306637178005</v>
      </c>
      <c r="P1164" s="4">
        <v>2.3391780324537761</v>
      </c>
      <c r="Q1164" s="1">
        <f>Scenario[[#This Row],[Electricity GHG 
kg CO2e]]+(Scenario[[#This Row],[Non-Electric GHG 
kg CO2e]]*(1-Q$3))+((Scenario[[#This Row],[Non-Electric Vehicle Miles]]*Q$3)*Scenario[[#This Row],[Typical kWh per Vehicle Mile]]*(Scenario[[#This Row],[eGRID Subregion Electricity Emissions Rate 
kg CO2 per kWh]]))</f>
        <v>2281937.3148997137</v>
      </c>
      <c r="R1164" s="1">
        <f>((Scenario[[#This Row],[Electricity GHG 
kg CO2e]])*(1-R$3))+(Scenario[[#This Row],[Non-Electric GHG 
kg CO2e]]*(1-Q$3))+(((Scenario[[#This Row],[Non-Electric Vehicle Miles]]*Q$3)*Scenario[[#This Row],[Typical kWh per Vehicle Mile]]*(Scenario[[#This Row],[eGRID Subregion Electricity Emissions Rate 
kg CO2 per kWh]]))*(1-R$3))</f>
        <v>2240925.5945874732</v>
      </c>
      <c r="S11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2398669.49209614</v>
      </c>
      <c r="T1164" s="1">
        <f>Scenario[[#This Row],[Transportation Efficiency Emissions Savings 
kg CO2e]]*(1+S$3)</f>
        <v>735192.11140422989</v>
      </c>
      <c r="U1164" s="1">
        <f>Scenario[[#This Row],[Land Use Efficiency Emissions Savings 
kg CO2e]]*(1+S$3)</f>
        <v>3967881.0390064176</v>
      </c>
    </row>
    <row r="1165" spans="1:21" x14ac:dyDescent="0.25">
      <c r="A1165" t="s">
        <v>553</v>
      </c>
      <c r="B1165" t="s">
        <v>554</v>
      </c>
      <c r="C1165" t="s">
        <v>65</v>
      </c>
      <c r="D1165" t="s">
        <v>38</v>
      </c>
      <c r="E1165" s="1">
        <v>4604319.7274229582</v>
      </c>
      <c r="F1165" s="1">
        <v>1328110.1042438396</v>
      </c>
      <c r="G1165" s="1">
        <v>6648433.9466451835</v>
      </c>
      <c r="H1165" s="1">
        <v>7936304</v>
      </c>
      <c r="I1165" s="1">
        <v>35.081632653061227</v>
      </c>
      <c r="J1165" s="2">
        <v>0.13678383178130288</v>
      </c>
      <c r="K1165" s="1">
        <v>1350549</v>
      </c>
      <c r="L1165" s="1">
        <v>1350549</v>
      </c>
      <c r="M1165" s="1">
        <v>4604319.7274229582</v>
      </c>
      <c r="N1165" s="1">
        <v>0</v>
      </c>
      <c r="O1165" s="7">
        <v>0.32649306637178005</v>
      </c>
      <c r="P1165" s="4">
        <v>2.3391780324537761</v>
      </c>
      <c r="Q1165" s="1">
        <f>Scenario[[#This Row],[Electricity GHG 
kg CO2e]]+(Scenario[[#This Row],[Non-Electric GHG 
kg CO2e]]*(1-Q$3))+((Scenario[[#This Row],[Non-Electric Vehicle Miles]]*Q$3)*Scenario[[#This Row],[Typical kWh per Vehicle Mile]]*(Scenario[[#This Row],[eGRID Subregion Electricity Emissions Rate 
kg CO2 per kWh]]))</f>
        <v>3711101.942283852</v>
      </c>
      <c r="R1165" s="1">
        <f>((Scenario[[#This Row],[Electricity GHG 
kg CO2e]])*(1-R$3))+(Scenario[[#This Row],[Non-Electric GHG 
kg CO2e]]*(1-Q$3))+(((Scenario[[#This Row],[Non-Electric Vehicle Miles]]*Q$3)*Scenario[[#This Row],[Typical kWh per Vehicle Mile]]*(Scenario[[#This Row],[eGRID Subregion Electricity Emissions Rate 
kg CO2 per kWh]]))*(1-R$3))</f>
        <v>3646636.405604694</v>
      </c>
      <c r="S11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3952051.586691122</v>
      </c>
      <c r="T1165" s="1">
        <f>Scenario[[#This Row],[Transportation Efficiency Emissions Savings 
kg CO2e]]*(1+S$3)</f>
        <v>1660137.6303047994</v>
      </c>
      <c r="U1165" s="1">
        <f>Scenario[[#This Row],[Land Use Efficiency Emissions Savings 
kg CO2e]]*(1+S$3)</f>
        <v>8310542.4333064798</v>
      </c>
    </row>
    <row r="1166" spans="1:21" x14ac:dyDescent="0.25">
      <c r="A1166" t="s">
        <v>553</v>
      </c>
      <c r="B1166" t="s">
        <v>554</v>
      </c>
      <c r="C1166" t="s">
        <v>65</v>
      </c>
      <c r="D1166" t="s">
        <v>1730</v>
      </c>
      <c r="E1166" s="1">
        <v>9104996.5364777651</v>
      </c>
      <c r="F1166" s="1">
        <v>1384874.5955990001</v>
      </c>
      <c r="G1166" s="1">
        <v>6932593.3473483119</v>
      </c>
      <c r="H1166" s="1">
        <v>8275508</v>
      </c>
      <c r="I1166" s="1">
        <v>13.215999999999999</v>
      </c>
      <c r="J1166" s="2">
        <v>0.10716160237013482</v>
      </c>
      <c r="K1166" s="1">
        <v>6948777</v>
      </c>
      <c r="L1166" s="1">
        <v>6948777</v>
      </c>
      <c r="M1166" s="1">
        <v>9104996.5364777651</v>
      </c>
      <c r="N1166" s="1">
        <v>0</v>
      </c>
      <c r="O1166" s="7">
        <v>0.32649306637178005</v>
      </c>
      <c r="P1166" s="4">
        <v>1.0539153772593934</v>
      </c>
      <c r="Q1166" s="1">
        <f>Scenario[[#This Row],[Electricity GHG 
kg CO2e]]+(Scenario[[#This Row],[Non-Electric GHG 
kg CO2e]]*(1-Q$3))+((Scenario[[#This Row],[Non-Electric Vehicle Miles]]*Q$3)*Scenario[[#This Row],[Typical kWh per Vehicle Mile]]*(Scenario[[#This Row],[eGRID Subregion Electricity Emissions Rate 
kg CO2 per kWh]]))</f>
        <v>7426509.104827906</v>
      </c>
      <c r="R1166" s="1">
        <f>((Scenario[[#This Row],[Electricity GHG 
kg CO2e]])*(1-R$3))+(Scenario[[#This Row],[Non-Electric GHG 
kg CO2e]]*(1-Q$3))+(((Scenario[[#This Row],[Non-Electric Vehicle Miles]]*Q$3)*Scenario[[#This Row],[Typical kWh per Vehicle Mile]]*(Scenario[[#This Row],[eGRID Subregion Electricity Emissions Rate 
kg CO2 per kWh]]))*(1-R$3))</f>
        <v>7277068.6792105101</v>
      </c>
      <c r="S11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7604947.0258023627</v>
      </c>
      <c r="T1166" s="1">
        <f>Scenario[[#This Row],[Transportation Efficiency Emissions Savings 
kg CO2e]]*(1+S$3)</f>
        <v>1731093.2444987502</v>
      </c>
      <c r="U1166" s="1">
        <f>Scenario[[#This Row],[Land Use Efficiency Emissions Savings 
kg CO2e]]*(1+S$3)</f>
        <v>8665741.6841853894</v>
      </c>
    </row>
    <row r="1167" spans="1:21" x14ac:dyDescent="0.25">
      <c r="A1167" t="s">
        <v>456</v>
      </c>
      <c r="B1167" t="s">
        <v>457</v>
      </c>
      <c r="C1167" t="s">
        <v>65</v>
      </c>
      <c r="D1167" t="s">
        <v>1730</v>
      </c>
      <c r="E1167" s="1">
        <v>1010191.6550912666</v>
      </c>
      <c r="F1167" s="1">
        <v>1190984.8090650572</v>
      </c>
      <c r="G1167" s="1">
        <v>8511358.2422301322</v>
      </c>
      <c r="H1167" s="1">
        <v>7116893</v>
      </c>
      <c r="I1167" s="1">
        <v>14.184210526315789</v>
      </c>
      <c r="J1167" s="2">
        <v>0.44918846530471862</v>
      </c>
      <c r="K1167" s="1">
        <v>1077963</v>
      </c>
      <c r="L1167" s="1">
        <v>1077963</v>
      </c>
      <c r="M1167" s="1">
        <v>1010191.6550912666</v>
      </c>
      <c r="N1167" s="1">
        <v>0</v>
      </c>
      <c r="O1167" s="7">
        <v>0.32649306637178005</v>
      </c>
      <c r="P1167" s="4">
        <v>1.0539153772593934</v>
      </c>
      <c r="Q1167" s="1">
        <f>Scenario[[#This Row],[Electricity GHG 
kg CO2e]]+(Scenario[[#This Row],[Non-Electric GHG 
kg CO2e]]*(1-Q$3))+((Scenario[[#This Row],[Non-Electric Vehicle Miles]]*Q$3)*Scenario[[#This Row],[Typical kWh per Vehicle Mile]]*(Scenario[[#This Row],[eGRID Subregion Electricity Emissions Rate 
kg CO2 per kWh]]))</f>
        <v>850374.44746705983</v>
      </c>
      <c r="R1167" s="1">
        <f>((Scenario[[#This Row],[Electricity GHG 
kg CO2e]])*(1-R$3))+(Scenario[[#This Row],[Non-Electric GHG 
kg CO2e]]*(1-Q$3))+(((Scenario[[#This Row],[Non-Electric Vehicle Miles]]*Q$3)*Scenario[[#This Row],[Typical kWh per Vehicle Mile]]*(Scenario[[#This Row],[eGRID Subregion Electricity Emissions Rate 
kg CO2 per kWh]]))*(1-R$3))</f>
        <v>827191.77092990733</v>
      </c>
      <c r="S11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1019703.689904413</v>
      </c>
      <c r="T1167" s="1">
        <f>Scenario[[#This Row],[Transportation Efficiency Emissions Savings 
kg CO2e]]*(1+S$3)</f>
        <v>1488731.0113313214</v>
      </c>
      <c r="U1167" s="1">
        <f>Scenario[[#This Row],[Land Use Efficiency Emissions Savings 
kg CO2e]]*(1+S$3)</f>
        <v>10639197.802787665</v>
      </c>
    </row>
    <row r="1168" spans="1:21" x14ac:dyDescent="0.25">
      <c r="A1168" t="s">
        <v>456</v>
      </c>
      <c r="B1168" t="s">
        <v>457</v>
      </c>
      <c r="C1168" t="s">
        <v>65</v>
      </c>
      <c r="D1168" t="s">
        <v>38</v>
      </c>
      <c r="E1168" s="1">
        <v>6383258.1967559746</v>
      </c>
      <c r="F1168" s="1">
        <v>2808541.8749680361</v>
      </c>
      <c r="G1168" s="1">
        <v>20071209.854408711</v>
      </c>
      <c r="H1168" s="1">
        <v>16782827</v>
      </c>
      <c r="I1168" s="1">
        <v>36.303030303030305</v>
      </c>
      <c r="J1168" s="2">
        <v>0.26101880695710827</v>
      </c>
      <c r="K1168" s="1">
        <v>1907996</v>
      </c>
      <c r="L1168" s="1">
        <v>1907996</v>
      </c>
      <c r="M1168" s="1">
        <v>6383258.1967559746</v>
      </c>
      <c r="N1168" s="1">
        <v>0</v>
      </c>
      <c r="O1168" s="7">
        <v>0.32649306637178005</v>
      </c>
      <c r="P1168" s="4">
        <v>2.3391780324537761</v>
      </c>
      <c r="Q1168" s="1">
        <f>Scenario[[#This Row],[Electricity GHG 
kg CO2e]]+(Scenario[[#This Row],[Non-Electric GHG 
kg CO2e]]*(1-Q$3))+((Scenario[[#This Row],[Non-Electric Vehicle Miles]]*Q$3)*Scenario[[#This Row],[Typical kWh per Vehicle Mile]]*(Scenario[[#This Row],[eGRID Subregion Electricity Emissions Rate 
kg CO2 per kWh]]))</f>
        <v>5151739.9037463199</v>
      </c>
      <c r="R1168" s="1">
        <f>((Scenario[[#This Row],[Electricity GHG 
kg CO2e]])*(1-R$3))+(Scenario[[#This Row],[Non-Electric GHG 
kg CO2e]]*(1-Q$3))+(((Scenario[[#This Row],[Non-Electric Vehicle Miles]]*Q$3)*Scenario[[#This Row],[Typical kWh per Vehicle Mile]]*(Scenario[[#This Row],[eGRID Subregion Electricity Emissions Rate 
kg CO2 per kWh]]))*(1-R$3))</f>
        <v>5060665.8397014849</v>
      </c>
      <c r="S11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5673753.3170141997</v>
      </c>
      <c r="T1168" s="1">
        <f>Scenario[[#This Row],[Transportation Efficiency Emissions Savings 
kg CO2e]]*(1+S$3)</f>
        <v>3510677.3437100453</v>
      </c>
      <c r="U1168" s="1">
        <f>Scenario[[#This Row],[Land Use Efficiency Emissions Savings 
kg CO2e]]*(1+S$3)</f>
        <v>25089012.318010889</v>
      </c>
    </row>
    <row r="1169" spans="1:21" x14ac:dyDescent="0.25">
      <c r="A1169" t="s">
        <v>950</v>
      </c>
      <c r="B1169" t="s">
        <v>951</v>
      </c>
      <c r="C1169" t="s">
        <v>65</v>
      </c>
      <c r="D1169" t="s">
        <v>1730</v>
      </c>
      <c r="E1169" s="1">
        <v>115185.14774806667</v>
      </c>
      <c r="F1169" s="1">
        <v>17748.966073885964</v>
      </c>
      <c r="G1169" s="1">
        <v>90171.320056352415</v>
      </c>
      <c r="H1169" s="1">
        <v>106061.38</v>
      </c>
      <c r="I1169" s="1">
        <v>14</v>
      </c>
      <c r="J1169" s="2">
        <v>0.17347071022950306</v>
      </c>
      <c r="K1169" s="1">
        <v>85572</v>
      </c>
      <c r="L1169" s="1">
        <v>85572</v>
      </c>
      <c r="M1169" s="1">
        <v>115185.14774806667</v>
      </c>
      <c r="N1169" s="1">
        <v>0</v>
      </c>
      <c r="O1169" s="7">
        <v>0.32649306637178005</v>
      </c>
      <c r="P1169" s="4">
        <v>1.0539153772593934</v>
      </c>
      <c r="Q1169" s="1">
        <f>Scenario[[#This Row],[Electricity GHG 
kg CO2e]]+(Scenario[[#This Row],[Non-Electric GHG 
kg CO2e]]*(1-Q$3))+((Scenario[[#This Row],[Non-Electric Vehicle Miles]]*Q$3)*Scenario[[#This Row],[Typical kWh per Vehicle Mile]]*(Scenario[[#This Row],[eGRID Subregion Electricity Emissions Rate 
kg CO2 per kWh]]))</f>
        <v>93750.107891468186</v>
      </c>
      <c r="R1169" s="1">
        <f>((Scenario[[#This Row],[Electricity GHG 
kg CO2e]])*(1-R$3))+(Scenario[[#This Row],[Non-Electric GHG 
kg CO2e]]*(1-Q$3))+(((Scenario[[#This Row],[Non-Electric Vehicle Miles]]*Q$3)*Scenario[[#This Row],[Typical kWh per Vehicle Mile]]*(Scenario[[#This Row],[eGRID Subregion Electricity Emissions Rate 
kg CO2 per kWh]]))*(1-R$3))</f>
        <v>91909.796121363644</v>
      </c>
      <c r="S11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95978.249675993691</v>
      </c>
      <c r="T1169" s="1">
        <f>Scenario[[#This Row],[Transportation Efficiency Emissions Savings 
kg CO2e]]*(1+S$3)</f>
        <v>22186.207592357456</v>
      </c>
      <c r="U1169" s="1">
        <f>Scenario[[#This Row],[Land Use Efficiency Emissions Savings 
kg CO2e]]*(1+S$3)</f>
        <v>112714.15007044052</v>
      </c>
    </row>
    <row r="1170" spans="1:21" x14ac:dyDescent="0.25">
      <c r="A1170" t="s">
        <v>950</v>
      </c>
      <c r="B1170" t="s">
        <v>951</v>
      </c>
      <c r="C1170" t="s">
        <v>65</v>
      </c>
      <c r="D1170" t="s">
        <v>38</v>
      </c>
      <c r="E1170" s="1">
        <v>1014790.6802794002</v>
      </c>
      <c r="F1170" s="1">
        <v>133970.12197925098</v>
      </c>
      <c r="G1170" s="1">
        <v>680617.82848034683</v>
      </c>
      <c r="H1170" s="1">
        <v>800556.83</v>
      </c>
      <c r="I1170" s="1">
        <v>30.3</v>
      </c>
      <c r="J1170" s="2">
        <v>6.960409255183006E-2</v>
      </c>
      <c r="K1170" s="1">
        <v>351916</v>
      </c>
      <c r="L1170" s="1">
        <v>351916</v>
      </c>
      <c r="M1170" s="1">
        <v>1014790.6802794002</v>
      </c>
      <c r="N1170" s="1">
        <v>0</v>
      </c>
      <c r="O1170" s="7">
        <v>0.32649306637178005</v>
      </c>
      <c r="P1170" s="4">
        <v>2.3391780324537761</v>
      </c>
      <c r="Q1170" s="1">
        <f>Scenario[[#This Row],[Electricity GHG 
kg CO2e]]+(Scenario[[#This Row],[Non-Electric GHG 
kg CO2e]]*(1-Q$3))+((Scenario[[#This Row],[Non-Electric Vehicle Miles]]*Q$3)*Scenario[[#This Row],[Typical kWh per Vehicle Mile]]*(Scenario[[#This Row],[eGRID Subregion Electricity Emissions Rate 
kg CO2 per kWh]]))</f>
        <v>828284.80793323938</v>
      </c>
      <c r="R1170" s="1">
        <f>((Scenario[[#This Row],[Electricity GHG 
kg CO2e]])*(1-R$3))+(Scenario[[#This Row],[Non-Electric GHG 
kg CO2e]]*(1-Q$3))+(((Scenario[[#This Row],[Non-Electric Vehicle Miles]]*Q$3)*Scenario[[#This Row],[Typical kWh per Vehicle Mile]]*(Scenario[[#This Row],[eGRID Subregion Electricity Emissions Rate 
kg CO2 per kWh]]))*(1-R$3))</f>
        <v>811486.8585023171</v>
      </c>
      <c r="S11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841949.11154397239</v>
      </c>
      <c r="T1170" s="1">
        <f>Scenario[[#This Row],[Transportation Efficiency Emissions Savings 
kg CO2e]]*(1+S$3)</f>
        <v>167462.65247406374</v>
      </c>
      <c r="U1170" s="1">
        <f>Scenario[[#This Row],[Land Use Efficiency Emissions Savings 
kg CO2e]]*(1+S$3)</f>
        <v>850772.28560043359</v>
      </c>
    </row>
    <row r="1171" spans="1:21" x14ac:dyDescent="0.25">
      <c r="A1171" t="s">
        <v>1089</v>
      </c>
      <c r="B1171" t="s">
        <v>1090</v>
      </c>
      <c r="C1171" t="s">
        <v>65</v>
      </c>
      <c r="D1171" t="s">
        <v>38</v>
      </c>
      <c r="E1171" s="1">
        <v>435975.50553259999</v>
      </c>
      <c r="F1171" s="1">
        <v>55993.351821460783</v>
      </c>
      <c r="G1171" s="1">
        <v>280390.70711141906</v>
      </c>
      <c r="H1171" s="1">
        <v>334595.95</v>
      </c>
      <c r="I1171" s="1">
        <v>28</v>
      </c>
      <c r="J1171" s="2">
        <v>7.7248344196561319E-2</v>
      </c>
      <c r="K1171" s="1">
        <v>151184</v>
      </c>
      <c r="L1171" s="1">
        <v>151184</v>
      </c>
      <c r="M1171" s="1">
        <v>435975.50553259999</v>
      </c>
      <c r="N1171" s="1">
        <v>0</v>
      </c>
      <c r="O1171" s="7">
        <v>0.53246165051848993</v>
      </c>
      <c r="P1171" s="4">
        <v>2.3391780324537761</v>
      </c>
      <c r="Q1171" s="1">
        <f>Scenario[[#This Row],[Electricity GHG 
kg CO2e]]+(Scenario[[#This Row],[Non-Electric GHG 
kg CO2e]]*(1-Q$3))+((Scenario[[#This Row],[Non-Electric Vehicle Miles]]*Q$3)*Scenario[[#This Row],[Typical kWh per Vehicle Mile]]*(Scenario[[#This Row],[eGRID Subregion Electricity Emissions Rate 
kg CO2 per kWh]]))</f>
        <v>374057.40118850593</v>
      </c>
      <c r="R1171" s="1">
        <f>((Scenario[[#This Row],[Electricity GHG 
kg CO2e]])*(1-R$3))+(Scenario[[#This Row],[Non-Electric GHG 
kg CO2e]]*(1-Q$3))+(((Scenario[[#This Row],[Non-Electric Vehicle Miles]]*Q$3)*Scenario[[#This Row],[Typical kWh per Vehicle Mile]]*(Scenario[[#This Row],[eGRID Subregion Electricity Emissions Rate 
kg CO2 per kWh]]))*(1-R$3))</f>
        <v>362288.45817874197</v>
      </c>
      <c r="S11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376606.42394495488</v>
      </c>
      <c r="T1171" s="1">
        <f>Scenario[[#This Row],[Transportation Efficiency Emissions Savings 
kg CO2e]]*(1+S$3)</f>
        <v>69991.689776825981</v>
      </c>
      <c r="U1171" s="1">
        <f>Scenario[[#This Row],[Land Use Efficiency Emissions Savings 
kg CO2e]]*(1+S$3)</f>
        <v>350488.38388927386</v>
      </c>
    </row>
    <row r="1172" spans="1:21" x14ac:dyDescent="0.25">
      <c r="A1172" t="s">
        <v>1089</v>
      </c>
      <c r="B1172" t="s">
        <v>1090</v>
      </c>
      <c r="C1172" t="s">
        <v>65</v>
      </c>
      <c r="D1172" t="s">
        <v>1730</v>
      </c>
      <c r="E1172" s="1">
        <v>1082361.9952345667</v>
      </c>
      <c r="F1172" s="1">
        <v>269112.79173762025</v>
      </c>
      <c r="G1172" s="1">
        <v>1347601.5189917388</v>
      </c>
      <c r="H1172" s="1">
        <v>1608120.38</v>
      </c>
      <c r="I1172" s="1">
        <v>14.4</v>
      </c>
      <c r="J1172" s="2">
        <v>0.19195767802837357</v>
      </c>
      <c r="K1172" s="1">
        <v>797227</v>
      </c>
      <c r="L1172" s="1">
        <v>797227</v>
      </c>
      <c r="M1172" s="1">
        <v>1082361.9952345667</v>
      </c>
      <c r="N1172" s="1">
        <v>0</v>
      </c>
      <c r="O1172" s="7">
        <v>0.53246165051848993</v>
      </c>
      <c r="P1172" s="4">
        <v>1.0539153772593934</v>
      </c>
      <c r="Q1172" s="1">
        <f>Scenario[[#This Row],[Electricity GHG 
kg CO2e]]+(Scenario[[#This Row],[Non-Electric GHG 
kg CO2e]]*(1-Q$3))+((Scenario[[#This Row],[Non-Electric Vehicle Miles]]*Q$3)*Scenario[[#This Row],[Typical kWh per Vehicle Mile]]*(Scenario[[#This Row],[eGRID Subregion Electricity Emissions Rate 
kg CO2 per kWh]]))</f>
        <v>923616.36991176684</v>
      </c>
      <c r="R1172" s="1">
        <f>((Scenario[[#This Row],[Electricity GHG 
kg CO2e]])*(1-R$3))+(Scenario[[#This Row],[Non-Electric GHG 
kg CO2e]]*(1-Q$3))+(((Scenario[[#This Row],[Non-Electric Vehicle Miles]]*Q$3)*Scenario[[#This Row],[Typical kWh per Vehicle Mile]]*(Scenario[[#This Row],[eGRID Subregion Electricity Emissions Rate 
kg CO2 per kWh]]))*(1-R$3))</f>
        <v>895655.1515403064</v>
      </c>
      <c r="S11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958386.53964156739</v>
      </c>
      <c r="T1172" s="1">
        <f>Scenario[[#This Row],[Transportation Efficiency Emissions Savings 
kg CO2e]]*(1+S$3)</f>
        <v>336390.98967202532</v>
      </c>
      <c r="U1172" s="1">
        <f>Scenario[[#This Row],[Land Use Efficiency Emissions Savings 
kg CO2e]]*(1+S$3)</f>
        <v>1684501.8987396734</v>
      </c>
    </row>
    <row r="1173" spans="1:21" x14ac:dyDescent="0.25">
      <c r="A1173" t="s">
        <v>670</v>
      </c>
      <c r="B1173" t="s">
        <v>671</v>
      </c>
      <c r="C1173" t="s">
        <v>65</v>
      </c>
      <c r="D1173" t="s">
        <v>1730</v>
      </c>
      <c r="E1173" s="1">
        <v>5360.9426216666661</v>
      </c>
      <c r="F1173" s="1">
        <v>572.49125872927425</v>
      </c>
      <c r="G1173" s="1">
        <v>3313.0701808754957</v>
      </c>
      <c r="H1173" s="1">
        <v>3421</v>
      </c>
      <c r="I1173" s="1">
        <v>12.25</v>
      </c>
      <c r="J1173" s="2">
        <v>8.1632653061224483E-2</v>
      </c>
      <c r="K1173" s="1">
        <v>43512</v>
      </c>
      <c r="L1173" s="1">
        <v>43512</v>
      </c>
      <c r="M1173" s="1">
        <v>5360.9426216666661</v>
      </c>
      <c r="N1173" s="1">
        <v>0</v>
      </c>
      <c r="O1173" s="7">
        <v>0.32649306637178005</v>
      </c>
      <c r="P1173" s="4">
        <v>1.0539153772593934</v>
      </c>
      <c r="Q1173" s="1">
        <f>Scenario[[#This Row],[Electricity GHG 
kg CO2e]]+(Scenario[[#This Row],[Non-Electric GHG 
kg CO2e]]*(1-Q$3))+((Scenario[[#This Row],[Non-Electric Vehicle Miles]]*Q$3)*Scenario[[#This Row],[Typical kWh per Vehicle Mile]]*(Scenario[[#This Row],[eGRID Subregion Electricity Emissions Rate 
kg CO2 per kWh]]))</f>
        <v>7763.7839419331276</v>
      </c>
      <c r="R1173" s="1">
        <f>((Scenario[[#This Row],[Electricity GHG 
kg CO2e]])*(1-R$3))+(Scenario[[#This Row],[Non-Electric GHG 
kg CO2e]]*(1-Q$3))+(((Scenario[[#This Row],[Non-Electric Vehicle Miles]]*Q$3)*Scenario[[#This Row],[Typical kWh per Vehicle Mile]]*(Scenario[[#This Row],[eGRID Subregion Electricity Emissions Rate 
kg CO2 per kWh]]))*(1-R$3))</f>
        <v>6828.0146980123454</v>
      </c>
      <c r="S11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6849.9262122480623</v>
      </c>
      <c r="T1173" s="1">
        <f>Scenario[[#This Row],[Transportation Efficiency Emissions Savings 
kg CO2e]]*(1+S$3)</f>
        <v>715.61407341159281</v>
      </c>
      <c r="U1173" s="1">
        <f>Scenario[[#This Row],[Land Use Efficiency Emissions Savings 
kg CO2e]]*(1+S$3)</f>
        <v>4141.3377260943698</v>
      </c>
    </row>
    <row r="1174" spans="1:21" x14ac:dyDescent="0.25">
      <c r="A1174" t="s">
        <v>670</v>
      </c>
      <c r="B1174" t="s">
        <v>671</v>
      </c>
      <c r="C1174" t="s">
        <v>65</v>
      </c>
      <c r="D1174" t="s">
        <v>38</v>
      </c>
      <c r="E1174" s="1">
        <v>2650071.6644766759</v>
      </c>
      <c r="F1174" s="1">
        <v>1077338.6840334525</v>
      </c>
      <c r="G1174" s="1">
        <v>6234678.0223290129</v>
      </c>
      <c r="H1174" s="1">
        <v>6437785</v>
      </c>
      <c r="I1174" s="1">
        <v>33.315789473684212</v>
      </c>
      <c r="J1174" s="2">
        <v>0.22153070514003409</v>
      </c>
      <c r="K1174" s="1">
        <v>977183</v>
      </c>
      <c r="L1174" s="1">
        <v>977183</v>
      </c>
      <c r="M1174" s="1">
        <v>2650071.6644766759</v>
      </c>
      <c r="N1174" s="1">
        <v>0</v>
      </c>
      <c r="O1174" s="7">
        <v>0.32649306637178005</v>
      </c>
      <c r="P1174" s="4">
        <v>2.3391780324537761</v>
      </c>
      <c r="Q1174" s="1">
        <f>Scenario[[#This Row],[Electricity GHG 
kg CO2e]]+(Scenario[[#This Row],[Non-Electric GHG 
kg CO2e]]*(1-Q$3))+((Scenario[[#This Row],[Non-Electric Vehicle Miles]]*Q$3)*Scenario[[#This Row],[Typical kWh per Vehicle Mile]]*(Scenario[[#This Row],[eGRID Subregion Electricity Emissions Rate 
kg CO2 per kWh]]))</f>
        <v>2174128.619846805</v>
      </c>
      <c r="R1174" s="1">
        <f>((Scenario[[#This Row],[Electricity GHG 
kg CO2e]])*(1-R$3))+(Scenario[[#This Row],[Non-Electric GHG 
kg CO2e]]*(1-Q$3))+(((Scenario[[#This Row],[Non-Electric Vehicle Miles]]*Q$3)*Scenario[[#This Row],[Typical kWh per Vehicle Mile]]*(Scenario[[#This Row],[eGRID Subregion Electricity Emissions Rate 
kg CO2 per kWh]]))*(1-R$3))</f>
        <v>2127484.9019744806</v>
      </c>
      <c r="S11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2337837.0482899286</v>
      </c>
      <c r="T1174" s="1">
        <f>Scenario[[#This Row],[Transportation Efficiency Emissions Savings 
kg CO2e]]*(1+S$3)</f>
        <v>1346673.3550418157</v>
      </c>
      <c r="U1174" s="1">
        <f>Scenario[[#This Row],[Land Use Efficiency Emissions Savings 
kg CO2e]]*(1+S$3)</f>
        <v>7793347.5279112663</v>
      </c>
    </row>
    <row r="1175" spans="1:21" x14ac:dyDescent="0.25">
      <c r="A1175" t="s">
        <v>1400</v>
      </c>
      <c r="B1175" t="s">
        <v>1401</v>
      </c>
      <c r="C1175" t="s">
        <v>65</v>
      </c>
      <c r="D1175" t="s">
        <v>1730</v>
      </c>
      <c r="E1175" s="1">
        <v>775547.72651653318</v>
      </c>
      <c r="F1175" s="1">
        <v>141324.77209101373</v>
      </c>
      <c r="G1175" s="1">
        <v>704207.89913907507</v>
      </c>
      <c r="H1175" s="1">
        <v>844505.54999999993</v>
      </c>
      <c r="I1175" s="1">
        <v>12</v>
      </c>
      <c r="J1175" s="2">
        <v>0.16754706166643651</v>
      </c>
      <c r="K1175" s="1">
        <v>561924</v>
      </c>
      <c r="L1175" s="1">
        <v>561924</v>
      </c>
      <c r="M1175" s="1">
        <v>775547.72651653318</v>
      </c>
      <c r="N1175" s="1">
        <v>0</v>
      </c>
      <c r="O1175" s="7">
        <v>0.32649306637178005</v>
      </c>
      <c r="P1175" s="4">
        <v>1.0539153772593934</v>
      </c>
      <c r="Q1175" s="1">
        <f>Scenario[[#This Row],[Electricity GHG 
kg CO2e]]+(Scenario[[#This Row],[Non-Electric GHG 
kg CO2e]]*(1-Q$3))+((Scenario[[#This Row],[Non-Electric Vehicle Miles]]*Q$3)*Scenario[[#This Row],[Typical kWh per Vehicle Mile]]*(Scenario[[#This Row],[eGRID Subregion Electricity Emissions Rate 
kg CO2 per kWh]]))</f>
        <v>629999.75394429837</v>
      </c>
      <c r="R1175" s="1">
        <f>((Scenario[[#This Row],[Electricity GHG 
kg CO2e]])*(1-R$3))+(Scenario[[#This Row],[Non-Electric GHG 
kg CO2e]]*(1-Q$3))+(((Scenario[[#This Row],[Non-Electric Vehicle Miles]]*Q$3)*Scenario[[#This Row],[Typical kWh per Vehicle Mile]]*(Scenario[[#This Row],[eGRID Subregion Electricity Emissions Rate 
kg CO2 per kWh]]))*(1-R$3))</f>
        <v>617915.01418007375</v>
      </c>
      <c r="S11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656608.90775697806</v>
      </c>
      <c r="T1175" s="1">
        <f>Scenario[[#This Row],[Transportation Efficiency Emissions Savings 
kg CO2e]]*(1+S$3)</f>
        <v>176655.96511376716</v>
      </c>
      <c r="U1175" s="1">
        <f>Scenario[[#This Row],[Land Use Efficiency Emissions Savings 
kg CO2e]]*(1+S$3)</f>
        <v>880259.87392384384</v>
      </c>
    </row>
    <row r="1176" spans="1:21" x14ac:dyDescent="0.25">
      <c r="A1176" t="s">
        <v>653</v>
      </c>
      <c r="B1176" t="s">
        <v>654</v>
      </c>
      <c r="C1176" t="s">
        <v>65</v>
      </c>
      <c r="D1176" t="s">
        <v>38</v>
      </c>
      <c r="E1176" s="1">
        <v>1165305.0735193333</v>
      </c>
      <c r="F1176" s="1">
        <v>229257.2288296519</v>
      </c>
      <c r="G1176" s="1">
        <v>1143032.5922123713</v>
      </c>
      <c r="H1176" s="1">
        <v>1369958</v>
      </c>
      <c r="I1176" s="1">
        <v>18.90909090909091</v>
      </c>
      <c r="J1176" s="2">
        <v>0.13820212868984399</v>
      </c>
      <c r="K1176" s="1">
        <v>1018518</v>
      </c>
      <c r="L1176" s="1">
        <v>1018518</v>
      </c>
      <c r="M1176" s="1">
        <v>1165305.0735193333</v>
      </c>
      <c r="N1176" s="1">
        <v>0</v>
      </c>
      <c r="O1176" s="7">
        <v>0.53246165051848993</v>
      </c>
      <c r="P1176" s="4">
        <v>2.3391780324537761</v>
      </c>
      <c r="Q1176" s="1">
        <f>Scenario[[#This Row],[Electricity GHG 
kg CO2e]]+(Scenario[[#This Row],[Non-Electric GHG 
kg CO2e]]*(1-Q$3))+((Scenario[[#This Row],[Non-Electric Vehicle Miles]]*Q$3)*Scenario[[#This Row],[Typical kWh per Vehicle Mile]]*(Scenario[[#This Row],[eGRID Subregion Electricity Emissions Rate 
kg CO2 per kWh]]))</f>
        <v>1191125.6010019933</v>
      </c>
      <c r="R1176" s="1">
        <f>((Scenario[[#This Row],[Electricity GHG 
kg CO2e]])*(1-R$3))+(Scenario[[#This Row],[Non-Electric GHG 
kg CO2e]]*(1-Q$3))+(((Scenario[[#This Row],[Non-Electric Vehicle Miles]]*Q$3)*Scenario[[#This Row],[Typical kWh per Vehicle Mile]]*(Scenario[[#This Row],[eGRID Subregion Electricity Emissions Rate 
kg CO2 per kWh]]))*(1-R$3))</f>
        <v>1111838.9020363698</v>
      </c>
      <c r="S11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1151382.8261687937</v>
      </c>
      <c r="T1176" s="1">
        <f>Scenario[[#This Row],[Transportation Efficiency Emissions Savings 
kg CO2e]]*(1+S$3)</f>
        <v>286571.53603706486</v>
      </c>
      <c r="U1176" s="1">
        <f>Scenario[[#This Row],[Land Use Efficiency Emissions Savings 
kg CO2e]]*(1+S$3)</f>
        <v>1428790.7402654642</v>
      </c>
    </row>
    <row r="1177" spans="1:21" x14ac:dyDescent="0.25">
      <c r="A1177" t="s">
        <v>653</v>
      </c>
      <c r="B1177" t="s">
        <v>654</v>
      </c>
      <c r="C1177" t="s">
        <v>65</v>
      </c>
      <c r="D1177" t="s">
        <v>1730</v>
      </c>
      <c r="E1177" s="1">
        <v>1536653.4364966666</v>
      </c>
      <c r="F1177" s="1">
        <v>282205.8927420926</v>
      </c>
      <c r="G1177" s="1">
        <v>1407024.4797309514</v>
      </c>
      <c r="H1177" s="1">
        <v>1686360</v>
      </c>
      <c r="I1177" s="1">
        <v>11.523809523809524</v>
      </c>
      <c r="J1177" s="2">
        <v>0.17130809134438546</v>
      </c>
      <c r="K1177" s="1">
        <v>531644</v>
      </c>
      <c r="L1177" s="1">
        <v>531644</v>
      </c>
      <c r="M1177" s="1">
        <v>1536653.4364966666</v>
      </c>
      <c r="N1177" s="1">
        <v>0</v>
      </c>
      <c r="O1177" s="7">
        <v>0.53246165051848993</v>
      </c>
      <c r="P1177" s="4">
        <v>1.0539153772593934</v>
      </c>
      <c r="Q1177" s="1">
        <f>Scenario[[#This Row],[Electricity GHG 
kg CO2e]]+(Scenario[[#This Row],[Non-Electric GHG 
kg CO2e]]*(1-Q$3))+((Scenario[[#This Row],[Non-Electric Vehicle Miles]]*Q$3)*Scenario[[#This Row],[Typical kWh per Vehicle Mile]]*(Scenario[[#This Row],[eGRID Subregion Electricity Emissions Rate 
kg CO2 per kWh]]))</f>
        <v>1227075.6796156589</v>
      </c>
      <c r="R1177" s="1">
        <f>((Scenario[[#This Row],[Electricity GHG 
kg CO2e]])*(1-R$3))+(Scenario[[#This Row],[Non-Electric GHG 
kg CO2e]]*(1-Q$3))+(((Scenario[[#This Row],[Non-Electric Vehicle Miles]]*Q$3)*Scenario[[#This Row],[Typical kWh per Vehicle Mile]]*(Scenario[[#This Row],[eGRID Subregion Electricity Emissions Rate 
kg CO2 per kWh]]))*(1-R$3))</f>
        <v>1208429.2790548692</v>
      </c>
      <c r="S11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1374741.6472656541</v>
      </c>
      <c r="T1177" s="1">
        <f>Scenario[[#This Row],[Transportation Efficiency Emissions Savings 
kg CO2e]]*(1+S$3)</f>
        <v>352757.36592761579</v>
      </c>
      <c r="U1177" s="1">
        <f>Scenario[[#This Row],[Land Use Efficiency Emissions Savings 
kg CO2e]]*(1+S$3)</f>
        <v>1758780.5996636893</v>
      </c>
    </row>
    <row r="1178" spans="1:21" x14ac:dyDescent="0.25">
      <c r="A1178" t="s">
        <v>651</v>
      </c>
      <c r="B1178" t="s">
        <v>652</v>
      </c>
      <c r="C1178" t="s">
        <v>65</v>
      </c>
      <c r="D1178" t="s">
        <v>1730</v>
      </c>
      <c r="E1178" s="1">
        <v>2237809.8212525002</v>
      </c>
      <c r="F1178" s="1">
        <v>138037.49916923317</v>
      </c>
      <c r="G1178" s="1">
        <v>700023.32170768769</v>
      </c>
      <c r="H1178" s="1">
        <v>824862</v>
      </c>
      <c r="I1178" s="1">
        <v>18.807692307692307</v>
      </c>
      <c r="J1178" s="2">
        <v>7.0068943497007208E-2</v>
      </c>
      <c r="K1178" s="1">
        <v>1052757</v>
      </c>
      <c r="L1178" s="1">
        <v>1052757</v>
      </c>
      <c r="M1178" s="1">
        <v>2237809.8212525002</v>
      </c>
      <c r="N1178" s="1">
        <v>0</v>
      </c>
      <c r="O1178" s="7">
        <v>0.32649306637178005</v>
      </c>
      <c r="P1178" s="4">
        <v>1.0539153772593934</v>
      </c>
      <c r="Q1178" s="1">
        <f>Scenario[[#This Row],[Electricity GHG 
kg CO2e]]+(Scenario[[#This Row],[Non-Electric GHG 
kg CO2e]]*(1-Q$3))+((Scenario[[#This Row],[Non-Electric Vehicle Miles]]*Q$3)*Scenario[[#This Row],[Typical kWh per Vehicle Mile]]*(Scenario[[#This Row],[eGRID Subregion Electricity Emissions Rate 
kg CO2 per kWh]]))</f>
        <v>1768919.750745618</v>
      </c>
      <c r="R1178" s="1">
        <f>((Scenario[[#This Row],[Electricity GHG 
kg CO2e]])*(1-R$3))+(Scenario[[#This Row],[Non-Electric GHG 
kg CO2e]]*(1-Q$3))+(((Scenario[[#This Row],[Non-Electric Vehicle Miles]]*Q$3)*Scenario[[#This Row],[Typical kWh per Vehicle Mile]]*(Scenario[[#This Row],[eGRID Subregion Electricity Emissions Rate 
kg CO2 per kWh]]))*(1-R$3))</f>
        <v>1746279.1545440573</v>
      </c>
      <c r="S11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1782654.0138380544</v>
      </c>
      <c r="T1178" s="1">
        <f>Scenario[[#This Row],[Transportation Efficiency Emissions Savings 
kg CO2e]]*(1+S$3)</f>
        <v>172546.87396154145</v>
      </c>
      <c r="U1178" s="1">
        <f>Scenario[[#This Row],[Land Use Efficiency Emissions Savings 
kg CO2e]]*(1+S$3)</f>
        <v>875029.15213460964</v>
      </c>
    </row>
    <row r="1179" spans="1:21" x14ac:dyDescent="0.25">
      <c r="A1179" t="s">
        <v>651</v>
      </c>
      <c r="B1179" t="s">
        <v>652</v>
      </c>
      <c r="C1179" t="s">
        <v>65</v>
      </c>
      <c r="D1179" t="s">
        <v>38</v>
      </c>
      <c r="E1179" s="1">
        <v>2725821.9498146931</v>
      </c>
      <c r="F1179" s="1">
        <v>793582.16164991423</v>
      </c>
      <c r="G1179" s="1">
        <v>4024457.297397634</v>
      </c>
      <c r="H1179" s="1">
        <v>4742159</v>
      </c>
      <c r="I1179" s="1">
        <v>28.764705882352942</v>
      </c>
      <c r="J1179" s="2">
        <v>0.14587654347205409</v>
      </c>
      <c r="K1179" s="1">
        <v>1045253</v>
      </c>
      <c r="L1179" s="1">
        <v>1045253</v>
      </c>
      <c r="M1179" s="1">
        <v>2725821.9498146931</v>
      </c>
      <c r="N1179" s="1">
        <v>0</v>
      </c>
      <c r="O1179" s="7">
        <v>0.32649306637178005</v>
      </c>
      <c r="P1179" s="4">
        <v>2.3391780324537761</v>
      </c>
      <c r="Q1179" s="1">
        <f>Scenario[[#This Row],[Electricity GHG 
kg CO2e]]+(Scenario[[#This Row],[Non-Electric GHG 
kg CO2e]]*(1-Q$3))+((Scenario[[#This Row],[Non-Electric Vehicle Miles]]*Q$3)*Scenario[[#This Row],[Typical kWh per Vehicle Mile]]*(Scenario[[#This Row],[eGRID Subregion Electricity Emissions Rate 
kg CO2 per kWh]]))</f>
        <v>2243938.0309912595</v>
      </c>
      <c r="R1179" s="1">
        <f>((Scenario[[#This Row],[Electricity GHG 
kg CO2e]])*(1-R$3))+(Scenario[[#This Row],[Non-Electric GHG 
kg CO2e]]*(1-Q$3))+(((Scenario[[#This Row],[Non-Electric Vehicle Miles]]*Q$3)*Scenario[[#This Row],[Typical kWh per Vehicle Mile]]*(Scenario[[#This Row],[eGRID Subregion Electricity Emissions Rate 
kg CO2 per kWh]]))*(1-R$3))</f>
        <v>2194045.1388336993</v>
      </c>
      <c r="S11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2367070.7187346914</v>
      </c>
      <c r="T1179" s="1">
        <f>Scenario[[#This Row],[Transportation Efficiency Emissions Savings 
kg CO2e]]*(1+S$3)</f>
        <v>991977.70206239284</v>
      </c>
      <c r="U1179" s="1">
        <f>Scenario[[#This Row],[Land Use Efficiency Emissions Savings 
kg CO2e]]*(1+S$3)</f>
        <v>5030571.621747043</v>
      </c>
    </row>
    <row r="1180" spans="1:21" x14ac:dyDescent="0.25">
      <c r="A1180" t="s">
        <v>856</v>
      </c>
      <c r="B1180" t="s">
        <v>857</v>
      </c>
      <c r="C1180" t="s">
        <v>65</v>
      </c>
      <c r="D1180" t="s">
        <v>1730</v>
      </c>
      <c r="E1180" s="1">
        <v>459353.97819166665</v>
      </c>
      <c r="F1180" s="1">
        <v>64490.529482320351</v>
      </c>
      <c r="G1180" s="1">
        <v>321816.67993155448</v>
      </c>
      <c r="H1180" s="1">
        <v>385372</v>
      </c>
      <c r="I1180" s="1">
        <v>12</v>
      </c>
      <c r="J1180" s="2">
        <v>0.13636196364171635</v>
      </c>
      <c r="K1180" s="1">
        <v>278954</v>
      </c>
      <c r="L1180" s="1">
        <v>278954</v>
      </c>
      <c r="M1180" s="1">
        <v>459353.97819166665</v>
      </c>
      <c r="N1180" s="1">
        <v>0</v>
      </c>
      <c r="O1180" s="7">
        <v>0.32649306637178005</v>
      </c>
      <c r="P1180" s="4">
        <v>1.0539153772593934</v>
      </c>
      <c r="Q1180" s="1">
        <f>Scenario[[#This Row],[Electricity GHG 
kg CO2e]]+(Scenario[[#This Row],[Non-Electric GHG 
kg CO2e]]*(1-Q$3))+((Scenario[[#This Row],[Non-Electric Vehicle Miles]]*Q$3)*Scenario[[#This Row],[Typical kWh per Vehicle Mile]]*(Scenario[[#This Row],[eGRID Subregion Electricity Emissions Rate 
kg CO2 per kWh]]))</f>
        <v>368512.22694846388</v>
      </c>
      <c r="R1180" s="1">
        <f>((Scenario[[#This Row],[Electricity GHG 
kg CO2e]])*(1-R$3))+(Scenario[[#This Row],[Non-Electric GHG 
kg CO2e]]*(1-Q$3))+(((Scenario[[#This Row],[Non-Electric Vehicle Miles]]*Q$3)*Scenario[[#This Row],[Typical kWh per Vehicle Mile]]*(Scenario[[#This Row],[eGRID Subregion Electricity Emissions Rate 
kg CO2 per kWh]]))*(1-R$3))</f>
        <v>362513.04112228542</v>
      </c>
      <c r="S11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383380.03826210316</v>
      </c>
      <c r="T1180" s="1">
        <f>Scenario[[#This Row],[Transportation Efficiency Emissions Savings 
kg CO2e]]*(1+S$3)</f>
        <v>80613.161852900434</v>
      </c>
      <c r="U1180" s="1">
        <f>Scenario[[#This Row],[Land Use Efficiency Emissions Savings 
kg CO2e]]*(1+S$3)</f>
        <v>402270.8499144431</v>
      </c>
    </row>
    <row r="1181" spans="1:21" x14ac:dyDescent="0.25">
      <c r="A1181" t="s">
        <v>856</v>
      </c>
      <c r="B1181" t="s">
        <v>857</v>
      </c>
      <c r="C1181" t="s">
        <v>65</v>
      </c>
      <c r="D1181" t="s">
        <v>38</v>
      </c>
      <c r="E1181" s="1">
        <v>1205926.5661425001</v>
      </c>
      <c r="F1181" s="1">
        <v>301788.07255251787</v>
      </c>
      <c r="G1181" s="1">
        <v>1505964.3071843486</v>
      </c>
      <c r="H1181" s="1">
        <v>1803376</v>
      </c>
      <c r="I1181" s="1">
        <v>31.111111111111111</v>
      </c>
      <c r="J1181" s="2">
        <v>0.11554308950497756</v>
      </c>
      <c r="K1181" s="1">
        <v>502895</v>
      </c>
      <c r="L1181" s="1">
        <v>502895</v>
      </c>
      <c r="M1181" s="1">
        <v>1205926.5661425001</v>
      </c>
      <c r="N1181" s="1">
        <v>0</v>
      </c>
      <c r="O1181" s="7">
        <v>0.32649306637178005</v>
      </c>
      <c r="P1181" s="4">
        <v>2.3391780324537761</v>
      </c>
      <c r="Q1181" s="1">
        <f>Scenario[[#This Row],[Electricity GHG 
kg CO2e]]+(Scenario[[#This Row],[Non-Electric GHG 
kg CO2e]]*(1-Q$3))+((Scenario[[#This Row],[Non-Electric Vehicle Miles]]*Q$3)*Scenario[[#This Row],[Typical kWh per Vehicle Mile]]*(Scenario[[#This Row],[eGRID Subregion Electricity Emissions Rate 
kg CO2 per kWh]]))</f>
        <v>1000463.3469470207</v>
      </c>
      <c r="R1181" s="1">
        <f>((Scenario[[#This Row],[Electricity GHG 
kg CO2e]])*(1-R$3))+(Scenario[[#This Row],[Non-Electric GHG 
kg CO2e]]*(1-Q$3))+(((Scenario[[#This Row],[Non-Electric Vehicle Miles]]*Q$3)*Scenario[[#This Row],[Typical kWh per Vehicle Mile]]*(Scenario[[#This Row],[eGRID Subregion Electricity Emissions Rate 
kg CO2 per kWh]]))*(1-R$3))</f>
        <v>976458.74136198428</v>
      </c>
      <c r="S11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1032733.9803442118</v>
      </c>
      <c r="T1181" s="1">
        <f>Scenario[[#This Row],[Transportation Efficiency Emissions Savings 
kg CO2e]]*(1+S$3)</f>
        <v>377235.09069064737</v>
      </c>
      <c r="U1181" s="1">
        <f>Scenario[[#This Row],[Land Use Efficiency Emissions Savings 
kg CO2e]]*(1+S$3)</f>
        <v>1882455.3839804358</v>
      </c>
    </row>
    <row r="1182" spans="1:21" x14ac:dyDescent="0.25">
      <c r="A1182" t="s">
        <v>432</v>
      </c>
      <c r="B1182" t="s">
        <v>433</v>
      </c>
      <c r="C1182" t="s">
        <v>65</v>
      </c>
      <c r="D1182" t="s">
        <v>1730</v>
      </c>
      <c r="E1182" s="1">
        <v>2880003.7126649995</v>
      </c>
      <c r="F1182" s="1">
        <v>282267.14144150657</v>
      </c>
      <c r="G1182" s="1">
        <v>1456336.8937575941</v>
      </c>
      <c r="H1182" s="1">
        <v>1686726</v>
      </c>
      <c r="I1182" s="1">
        <v>13.807692307692308</v>
      </c>
      <c r="J1182" s="2">
        <v>8.796451200480393E-2</v>
      </c>
      <c r="K1182" s="1">
        <v>1710018</v>
      </c>
      <c r="L1182" s="1">
        <v>1710018</v>
      </c>
      <c r="M1182" s="1">
        <v>2880003.7126649995</v>
      </c>
      <c r="N1182" s="1">
        <v>0</v>
      </c>
      <c r="O1182" s="7">
        <v>0.32649306637178005</v>
      </c>
      <c r="P1182" s="4">
        <v>1.0539153772593934</v>
      </c>
      <c r="Q1182" s="1">
        <f>Scenario[[#This Row],[Electricity GHG 
kg CO2e]]+(Scenario[[#This Row],[Non-Electric GHG 
kg CO2e]]*(1-Q$3))+((Scenario[[#This Row],[Non-Electric Vehicle Miles]]*Q$3)*Scenario[[#This Row],[Typical kWh per Vehicle Mile]]*(Scenario[[#This Row],[eGRID Subregion Electricity Emissions Rate 
kg CO2 per kWh]]))</f>
        <v>2307105.3999566399</v>
      </c>
      <c r="R1182" s="1">
        <f>((Scenario[[#This Row],[Electricity GHG 
kg CO2e]])*(1-R$3))+(Scenario[[#This Row],[Non-Electric GHG 
kg CO2e]]*(1-Q$3))+(((Scenario[[#This Row],[Non-Electric Vehicle Miles]]*Q$3)*Scenario[[#This Row],[Typical kWh per Vehicle Mile]]*(Scenario[[#This Row],[eGRID Subregion Electricity Emissions Rate 
kg CO2 per kWh]]))*(1-R$3))</f>
        <v>2270329.7460921672</v>
      </c>
      <c r="S11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2351422.4348898944</v>
      </c>
      <c r="T1182" s="1">
        <f>Scenario[[#This Row],[Transportation Efficiency Emissions Savings 
kg CO2e]]*(1+S$3)</f>
        <v>352833.92680188321</v>
      </c>
      <c r="U1182" s="1">
        <f>Scenario[[#This Row],[Land Use Efficiency Emissions Savings 
kg CO2e]]*(1+S$3)</f>
        <v>1820421.1171969925</v>
      </c>
    </row>
    <row r="1183" spans="1:21" x14ac:dyDescent="0.25">
      <c r="A1183" t="s">
        <v>432</v>
      </c>
      <c r="B1183" t="s">
        <v>433</v>
      </c>
      <c r="C1183" t="s">
        <v>65</v>
      </c>
      <c r="D1183" t="s">
        <v>38</v>
      </c>
      <c r="E1183" s="1">
        <v>6231786.5182184009</v>
      </c>
      <c r="F1183" s="1">
        <v>1775405.0050629661</v>
      </c>
      <c r="G1183" s="1">
        <v>9160073.6700374652</v>
      </c>
      <c r="H1183" s="1">
        <v>10609176</v>
      </c>
      <c r="I1183" s="1">
        <v>36.897435897435898</v>
      </c>
      <c r="J1183" s="2">
        <v>0.16126946641078188</v>
      </c>
      <c r="K1183" s="1">
        <v>2112730</v>
      </c>
      <c r="L1183" s="1">
        <v>2112730</v>
      </c>
      <c r="M1183" s="1">
        <v>6231786.5182184009</v>
      </c>
      <c r="N1183" s="1">
        <v>0</v>
      </c>
      <c r="O1183" s="7">
        <v>0.32649306637178005</v>
      </c>
      <c r="P1183" s="4">
        <v>2.3391780324537761</v>
      </c>
      <c r="Q1183" s="1">
        <f>Scenario[[#This Row],[Electricity GHG 
kg CO2e]]+(Scenario[[#This Row],[Non-Electric GHG 
kg CO2e]]*(1-Q$3))+((Scenario[[#This Row],[Non-Electric Vehicle Miles]]*Q$3)*Scenario[[#This Row],[Typical kWh per Vehicle Mile]]*(Scenario[[#This Row],[eGRID Subregion Electricity Emissions Rate 
kg CO2 per kWh]]))</f>
        <v>5077226.2842944907</v>
      </c>
      <c r="R1183" s="1">
        <f>((Scenario[[#This Row],[Electricity GHG 
kg CO2e]])*(1-R$3))+(Scenario[[#This Row],[Non-Electric GHG 
kg CO2e]]*(1-Q$3))+(((Scenario[[#This Row],[Non-Electric Vehicle Miles]]*Q$3)*Scenario[[#This Row],[Typical kWh per Vehicle Mile]]*(Scenario[[#This Row],[eGRID Subregion Electricity Emissions Rate 
kg CO2 per kWh]]))*(1-R$3))</f>
        <v>4976379.6853868179</v>
      </c>
      <c r="S11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5315009.3347683381</v>
      </c>
      <c r="T1183" s="1">
        <f>Scenario[[#This Row],[Transportation Efficiency Emissions Savings 
kg CO2e]]*(1+S$3)</f>
        <v>2219256.2563287076</v>
      </c>
      <c r="U1183" s="1">
        <f>Scenario[[#This Row],[Land Use Efficiency Emissions Savings 
kg CO2e]]*(1+S$3)</f>
        <v>11450092.087546831</v>
      </c>
    </row>
    <row r="1184" spans="1:21" x14ac:dyDescent="0.25">
      <c r="A1184" t="s">
        <v>426</v>
      </c>
      <c r="B1184" t="s">
        <v>427</v>
      </c>
      <c r="C1184" t="s">
        <v>65</v>
      </c>
      <c r="D1184" t="s">
        <v>1730</v>
      </c>
      <c r="E1184" s="1">
        <v>2326523.4076077333</v>
      </c>
      <c r="F1184" s="1">
        <v>235852.84355642681</v>
      </c>
      <c r="G1184" s="1">
        <v>1252998.1514765718</v>
      </c>
      <c r="H1184" s="1">
        <v>1409371</v>
      </c>
      <c r="I1184" s="1">
        <v>15.981132075471699</v>
      </c>
      <c r="J1184" s="2">
        <v>9.715002596453684E-2</v>
      </c>
      <c r="K1184" s="1">
        <v>1237680</v>
      </c>
      <c r="L1184" s="1">
        <v>1237680</v>
      </c>
      <c r="M1184" s="1">
        <v>2326523.4076077333</v>
      </c>
      <c r="N1184" s="1">
        <v>0</v>
      </c>
      <c r="O1184" s="7">
        <v>0.32649306637178005</v>
      </c>
      <c r="P1184" s="4">
        <v>1.0539153772593934</v>
      </c>
      <c r="Q1184" s="1">
        <f>Scenario[[#This Row],[Electricity GHG 
kg CO2e]]+(Scenario[[#This Row],[Non-Electric GHG 
kg CO2e]]*(1-Q$3))+((Scenario[[#This Row],[Non-Electric Vehicle Miles]]*Q$3)*Scenario[[#This Row],[Typical kWh per Vehicle Mile]]*(Scenario[[#This Row],[eGRID Subregion Electricity Emissions Rate 
kg CO2 per kWh]]))</f>
        <v>1851362.7595866488</v>
      </c>
      <c r="R1184" s="1">
        <f>((Scenario[[#This Row],[Electricity GHG 
kg CO2e]])*(1-R$3))+(Scenario[[#This Row],[Non-Electric GHG 
kg CO2e]]*(1-Q$3))+(((Scenario[[#This Row],[Non-Electric Vehicle Miles]]*Q$3)*Scenario[[#This Row],[Typical kWh per Vehicle Mile]]*(Scenario[[#This Row],[eGRID Subregion Electricity Emissions Rate 
kg CO2 per kWh]]))*(1-R$3))</f>
        <v>1824745.2086164365</v>
      </c>
      <c r="S11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1889755.4312640685</v>
      </c>
      <c r="T1184" s="1">
        <f>Scenario[[#This Row],[Transportation Efficiency Emissions Savings 
kg CO2e]]*(1+S$3)</f>
        <v>294816.05444553355</v>
      </c>
      <c r="U1184" s="1">
        <f>Scenario[[#This Row],[Land Use Efficiency Emissions Savings 
kg CO2e]]*(1+S$3)</f>
        <v>1566247.6893457146</v>
      </c>
    </row>
    <row r="1185" spans="1:21" x14ac:dyDescent="0.25">
      <c r="A1185" t="s">
        <v>426</v>
      </c>
      <c r="B1185" t="s">
        <v>427</v>
      </c>
      <c r="C1185" t="s">
        <v>65</v>
      </c>
      <c r="D1185" t="s">
        <v>38</v>
      </c>
      <c r="E1185" s="1">
        <v>6337742.5005938029</v>
      </c>
      <c r="F1185" s="1">
        <v>1404677.5050119578</v>
      </c>
      <c r="G1185" s="1">
        <v>7462527.4415214742</v>
      </c>
      <c r="H1185" s="1">
        <v>8393843</v>
      </c>
      <c r="I1185" s="1">
        <v>32.65</v>
      </c>
      <c r="J1185" s="2">
        <v>0.11558946914190865</v>
      </c>
      <c r="K1185" s="1">
        <v>2181281</v>
      </c>
      <c r="L1185" s="1">
        <v>2181281</v>
      </c>
      <c r="M1185" s="1">
        <v>6337742.5005938029</v>
      </c>
      <c r="N1185" s="1">
        <v>0</v>
      </c>
      <c r="O1185" s="7">
        <v>0.32649306637178005</v>
      </c>
      <c r="P1185" s="4">
        <v>2.3391780324537761</v>
      </c>
      <c r="Q1185" s="1">
        <f>Scenario[[#This Row],[Electricity GHG 
kg CO2e]]+(Scenario[[#This Row],[Non-Electric GHG 
kg CO2e]]*(1-Q$3))+((Scenario[[#This Row],[Non-Electric Vehicle Miles]]*Q$3)*Scenario[[#This Row],[Typical kWh per Vehicle Mile]]*(Scenario[[#This Row],[eGRID Subregion Electricity Emissions Rate 
kg CO2 per kWh]]))</f>
        <v>5169781.8061973685</v>
      </c>
      <c r="R1185" s="1">
        <f>((Scenario[[#This Row],[Electricity GHG 
kg CO2e]])*(1-R$3))+(Scenario[[#This Row],[Non-Electric GHG 
kg CO2e]]*(1-Q$3))+(((Scenario[[#This Row],[Non-Electric Vehicle Miles]]*Q$3)*Scenario[[#This Row],[Typical kWh per Vehicle Mile]]*(Scenario[[#This Row],[eGRID Subregion Electricity Emissions Rate 
kg CO2 per kWh]]))*(1-R$3))</f>
        <v>5065663.0735093644</v>
      </c>
      <c r="S11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5364182.3255392779</v>
      </c>
      <c r="T1185" s="1">
        <f>Scenario[[#This Row],[Transportation Efficiency Emissions Savings 
kg CO2e]]*(1+S$3)</f>
        <v>1755846.8812649474</v>
      </c>
      <c r="U1185" s="1">
        <f>Scenario[[#This Row],[Land Use Efficiency Emissions Savings 
kg CO2e]]*(1+S$3)</f>
        <v>9328159.3019018434</v>
      </c>
    </row>
    <row r="1186" spans="1:21" x14ac:dyDescent="0.25">
      <c r="A1186" t="s">
        <v>324</v>
      </c>
      <c r="B1186" t="s">
        <v>325</v>
      </c>
      <c r="C1186" t="s">
        <v>65</v>
      </c>
      <c r="D1186" t="s">
        <v>1730</v>
      </c>
      <c r="E1186" s="1">
        <v>4321626.0510017667</v>
      </c>
      <c r="F1186" s="1">
        <v>713516.38912975392</v>
      </c>
      <c r="G1186" s="1">
        <v>3739235.6127976729</v>
      </c>
      <c r="H1186" s="1">
        <v>4263715</v>
      </c>
      <c r="I1186" s="1">
        <v>12.025210084033613</v>
      </c>
      <c r="J1186" s="2">
        <v>0.13977228941926897</v>
      </c>
      <c r="K1186" s="1">
        <v>3426917</v>
      </c>
      <c r="L1186" s="1">
        <v>3426917</v>
      </c>
      <c r="M1186" s="1">
        <v>4321626.0510017667</v>
      </c>
      <c r="N1186" s="1">
        <v>0</v>
      </c>
      <c r="O1186" s="7">
        <v>0.32649306637178005</v>
      </c>
      <c r="P1186" s="4">
        <v>1.0539153772593934</v>
      </c>
      <c r="Q1186" s="1">
        <f>Scenario[[#This Row],[Electricity GHG 
kg CO2e]]+(Scenario[[#This Row],[Non-Electric GHG 
kg CO2e]]*(1-Q$3))+((Scenario[[#This Row],[Non-Electric Vehicle Miles]]*Q$3)*Scenario[[#This Row],[Typical kWh per Vehicle Mile]]*(Scenario[[#This Row],[eGRID Subregion Electricity Emissions Rate 
kg CO2 per kWh]]))</f>
        <v>3536016.7004198553</v>
      </c>
      <c r="R1186" s="1">
        <f>((Scenario[[#This Row],[Electricity GHG 
kg CO2e]])*(1-R$3))+(Scenario[[#This Row],[Non-Electric GHG 
kg CO2e]]*(1-Q$3))+(((Scenario[[#This Row],[Non-Electric Vehicle Miles]]*Q$3)*Scenario[[#This Row],[Typical kWh per Vehicle Mile]]*(Scenario[[#This Row],[eGRID Subregion Electricity Emissions Rate 
kg CO2 per kWh]]))*(1-R$3))</f>
        <v>3462317.4098777231</v>
      </c>
      <c r="S11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3641431.1047883988</v>
      </c>
      <c r="T1186" s="1">
        <f>Scenario[[#This Row],[Transportation Efficiency Emissions Savings 
kg CO2e]]*(1+S$3)</f>
        <v>891895.48641219246</v>
      </c>
      <c r="U1186" s="1">
        <f>Scenario[[#This Row],[Land Use Efficiency Emissions Savings 
kg CO2e]]*(1+S$3)</f>
        <v>4674044.5159970913</v>
      </c>
    </row>
    <row r="1187" spans="1:21" x14ac:dyDescent="0.25">
      <c r="A1187" t="s">
        <v>324</v>
      </c>
      <c r="B1187" t="s">
        <v>325</v>
      </c>
      <c r="C1187" t="s">
        <v>65</v>
      </c>
      <c r="D1187" t="s">
        <v>38</v>
      </c>
      <c r="E1187" s="1">
        <v>9826430.9428852908</v>
      </c>
      <c r="F1187" s="1">
        <v>3680090.7860868843</v>
      </c>
      <c r="G1187" s="1">
        <v>19285788.995608147</v>
      </c>
      <c r="H1187" s="1">
        <v>21990887</v>
      </c>
      <c r="I1187" s="1">
        <v>34.942857142857143</v>
      </c>
      <c r="J1187" s="2">
        <v>0.21518062154459608</v>
      </c>
      <c r="K1187" s="1">
        <v>3473397</v>
      </c>
      <c r="L1187" s="1">
        <v>3473397</v>
      </c>
      <c r="M1187" s="1">
        <v>9826430.9428852908</v>
      </c>
      <c r="N1187" s="1">
        <v>0</v>
      </c>
      <c r="O1187" s="7">
        <v>0.32649306637178005</v>
      </c>
      <c r="P1187" s="4">
        <v>2.3391780324537761</v>
      </c>
      <c r="Q1187" s="1">
        <f>Scenario[[#This Row],[Electricity GHG 
kg CO2e]]+(Scenario[[#This Row],[Non-Electric GHG 
kg CO2e]]*(1-Q$3))+((Scenario[[#This Row],[Non-Electric Vehicle Miles]]*Q$3)*Scenario[[#This Row],[Typical kWh per Vehicle Mile]]*(Scenario[[#This Row],[eGRID Subregion Electricity Emissions Rate 
kg CO2 per kWh]]))</f>
        <v>8033003.5929323593</v>
      </c>
      <c r="R1187" s="1">
        <f>((Scenario[[#This Row],[Electricity GHG 
kg CO2e]])*(1-R$3))+(Scenario[[#This Row],[Non-Electric GHG 
kg CO2e]]*(1-Q$3))+(((Scenario[[#This Row],[Non-Electric Vehicle Miles]]*Q$3)*Scenario[[#This Row],[Typical kWh per Vehicle Mile]]*(Scenario[[#This Row],[eGRID Subregion Electricity Emissions Rate 
kg CO2 per kWh]]))*(1-R$3))</f>
        <v>7867208.4964902615</v>
      </c>
      <c r="S11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8579931.1678570658</v>
      </c>
      <c r="T1187" s="1">
        <f>Scenario[[#This Row],[Transportation Efficiency Emissions Savings 
kg CO2e]]*(1+S$3)</f>
        <v>4600113.4826086052</v>
      </c>
      <c r="U1187" s="1">
        <f>Scenario[[#This Row],[Land Use Efficiency Emissions Savings 
kg CO2e]]*(1+S$3)</f>
        <v>24107236.244510185</v>
      </c>
    </row>
    <row r="1188" spans="1:21" x14ac:dyDescent="0.25">
      <c r="A1188" t="s">
        <v>597</v>
      </c>
      <c r="B1188" t="s">
        <v>598</v>
      </c>
      <c r="C1188" t="s">
        <v>65</v>
      </c>
      <c r="D1188" t="s">
        <v>1730</v>
      </c>
      <c r="E1188" s="1">
        <v>1556024.3705791663</v>
      </c>
      <c r="F1188" s="1">
        <v>226008.37022194357</v>
      </c>
      <c r="G1188" s="1">
        <v>1149043.9939693911</v>
      </c>
      <c r="H1188" s="1">
        <v>1350544</v>
      </c>
      <c r="I1188" s="1">
        <v>12.25</v>
      </c>
      <c r="J1188" s="2">
        <v>0.12072315506860057</v>
      </c>
      <c r="K1188" s="1">
        <v>1153037</v>
      </c>
      <c r="L1188" s="1">
        <v>1153037</v>
      </c>
      <c r="M1188" s="1">
        <v>1556024.3705791663</v>
      </c>
      <c r="N1188" s="1">
        <v>0</v>
      </c>
      <c r="O1188" s="7">
        <v>0.32649306637178005</v>
      </c>
      <c r="P1188" s="4">
        <v>1.0539153772593934</v>
      </c>
      <c r="Q1188" s="1">
        <f>Scenario[[#This Row],[Electricity GHG 
kg CO2e]]+(Scenario[[#This Row],[Non-Electric GHG 
kg CO2e]]*(1-Q$3))+((Scenario[[#This Row],[Non-Electric Vehicle Miles]]*Q$3)*Scenario[[#This Row],[Typical kWh per Vehicle Mile]]*(Scenario[[#This Row],[eGRID Subregion Electricity Emissions Rate 
kg CO2 per kWh]]))</f>
        <v>1266207.1510454877</v>
      </c>
      <c r="R1188" s="1">
        <f>((Scenario[[#This Row],[Electricity GHG 
kg CO2e]])*(1-R$3))+(Scenario[[#This Row],[Non-Electric GHG 
kg CO2e]]*(1-Q$3))+(((Scenario[[#This Row],[Non-Electric Vehicle Miles]]*Q$3)*Scenario[[#This Row],[Typical kWh per Vehicle Mile]]*(Scenario[[#This Row],[eGRID Subregion Electricity Emissions Rate 
kg CO2 per kWh]]))*(1-R$3))</f>
        <v>1241409.9327677095</v>
      </c>
      <c r="S11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1300759.0994923213</v>
      </c>
      <c r="T1188" s="1">
        <f>Scenario[[#This Row],[Transportation Efficiency Emissions Savings 
kg CO2e]]*(1+S$3)</f>
        <v>282510.46277742943</v>
      </c>
      <c r="U1188" s="1">
        <f>Scenario[[#This Row],[Land Use Efficiency Emissions Savings 
kg CO2e]]*(1+S$3)</f>
        <v>1436304.9924617389</v>
      </c>
    </row>
    <row r="1189" spans="1:21" x14ac:dyDescent="0.25">
      <c r="A1189" t="s">
        <v>597</v>
      </c>
      <c r="B1189" t="s">
        <v>598</v>
      </c>
      <c r="C1189" t="s">
        <v>65</v>
      </c>
      <c r="D1189" t="s">
        <v>38</v>
      </c>
      <c r="E1189" s="1">
        <v>3403294.6039572004</v>
      </c>
      <c r="F1189" s="1">
        <v>827848.46612555941</v>
      </c>
      <c r="G1189" s="1">
        <v>4208845.4820687417</v>
      </c>
      <c r="H1189" s="1">
        <v>4946922</v>
      </c>
      <c r="I1189" s="1">
        <v>33.921052631578945</v>
      </c>
      <c r="J1189" s="2">
        <v>0.12906612782462895</v>
      </c>
      <c r="K1189" s="1">
        <v>1174120</v>
      </c>
      <c r="L1189" s="1">
        <v>1174120</v>
      </c>
      <c r="M1189" s="1">
        <v>3403294.6039572004</v>
      </c>
      <c r="N1189" s="1">
        <v>0</v>
      </c>
      <c r="O1189" s="7">
        <v>0.32649306637178005</v>
      </c>
      <c r="P1189" s="4">
        <v>2.3391780324537761</v>
      </c>
      <c r="Q1189" s="1">
        <f>Scenario[[#This Row],[Electricity GHG 
kg CO2e]]+(Scenario[[#This Row],[Non-Electric GHG 
kg CO2e]]*(1-Q$3))+((Scenario[[#This Row],[Non-Electric Vehicle Miles]]*Q$3)*Scenario[[#This Row],[Typical kWh per Vehicle Mile]]*(Scenario[[#This Row],[eGRID Subregion Electricity Emissions Rate 
kg CO2 per kWh]]))</f>
        <v>2776647.272155826</v>
      </c>
      <c r="R1189" s="1">
        <f>((Scenario[[#This Row],[Electricity GHG 
kg CO2e]])*(1-R$3))+(Scenario[[#This Row],[Non-Electric GHG 
kg CO2e]]*(1-Q$3))+(((Scenario[[#This Row],[Non-Electric Vehicle Miles]]*Q$3)*Scenario[[#This Row],[Typical kWh per Vehicle Mile]]*(Scenario[[#This Row],[eGRID Subregion Electricity Emissions Rate 
kg CO2 per kWh]]))*(1-R$3))</f>
        <v>2720603.1923588444</v>
      </c>
      <c r="S11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2889564.9675408448</v>
      </c>
      <c r="T1189" s="1">
        <f>Scenario[[#This Row],[Transportation Efficiency Emissions Savings 
kg CO2e]]*(1+S$3)</f>
        <v>1034810.5826569493</v>
      </c>
      <c r="U1189" s="1">
        <f>Scenario[[#This Row],[Land Use Efficiency Emissions Savings 
kg CO2e]]*(1+S$3)</f>
        <v>5261056.8525859267</v>
      </c>
    </row>
    <row r="1190" spans="1:21" x14ac:dyDescent="0.25">
      <c r="A1190" t="s">
        <v>710</v>
      </c>
      <c r="B1190" t="s">
        <v>711</v>
      </c>
      <c r="C1190" t="s">
        <v>65</v>
      </c>
      <c r="D1190" t="s">
        <v>1730</v>
      </c>
      <c r="E1190" s="1">
        <v>9837.4077624999991</v>
      </c>
      <c r="F1190" s="1">
        <v>807.77997833563495</v>
      </c>
      <c r="G1190" s="1">
        <v>4031.1261229319753</v>
      </c>
      <c r="H1190" s="1">
        <v>4827</v>
      </c>
      <c r="I1190" s="1">
        <v>24</v>
      </c>
      <c r="J1190" s="2">
        <v>6.2733936369307547E-2</v>
      </c>
      <c r="K1190" s="1">
        <v>75139</v>
      </c>
      <c r="L1190" s="1">
        <v>75139</v>
      </c>
      <c r="M1190" s="1">
        <v>9837.4077624999991</v>
      </c>
      <c r="N1190" s="1">
        <v>0</v>
      </c>
      <c r="O1190" s="7">
        <v>0.53246165051848993</v>
      </c>
      <c r="P1190" s="4">
        <v>1.0539153772593934</v>
      </c>
      <c r="Q1190" s="1">
        <f>Scenario[[#This Row],[Electricity GHG 
kg CO2e]]+(Scenario[[#This Row],[Non-Electric GHG 
kg CO2e]]*(1-Q$3))+((Scenario[[#This Row],[Non-Electric Vehicle Miles]]*Q$3)*Scenario[[#This Row],[Typical kWh per Vehicle Mile]]*(Scenario[[#This Row],[eGRID Subregion Electricity Emissions Rate 
kg CO2 per kWh]]))</f>
        <v>17919.484986783693</v>
      </c>
      <c r="R1190" s="1">
        <f>((Scenario[[#This Row],[Electricity GHG 
kg CO2e]])*(1-R$3))+(Scenario[[#This Row],[Non-Electric GHG 
kg CO2e]]*(1-Q$3))+(((Scenario[[#This Row],[Non-Electric Vehicle Miles]]*Q$3)*Scenario[[#This Row],[Typical kWh per Vehicle Mile]]*(Scenario[[#This Row],[eGRID Subregion Electricity Emissions Rate 
kg CO2 per kWh]]))*(1-R$3))</f>
        <v>15284.127695556519</v>
      </c>
      <c r="S11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15304.583252476154</v>
      </c>
      <c r="T1190" s="1">
        <f>Scenario[[#This Row],[Transportation Efficiency Emissions Savings 
kg CO2e]]*(1+S$3)</f>
        <v>1009.7249729195437</v>
      </c>
      <c r="U1190" s="1">
        <f>Scenario[[#This Row],[Land Use Efficiency Emissions Savings 
kg CO2e]]*(1+S$3)</f>
        <v>5038.9076536649691</v>
      </c>
    </row>
    <row r="1191" spans="1:21" x14ac:dyDescent="0.25">
      <c r="A1191" t="s">
        <v>710</v>
      </c>
      <c r="B1191" t="s">
        <v>711</v>
      </c>
      <c r="C1191" t="s">
        <v>65</v>
      </c>
      <c r="D1191" t="s">
        <v>38</v>
      </c>
      <c r="E1191" s="1">
        <v>2088152.6884628737</v>
      </c>
      <c r="F1191" s="1">
        <v>723911.43137426896</v>
      </c>
      <c r="G1191" s="1">
        <v>3612590.5072747208</v>
      </c>
      <c r="H1191" s="1">
        <v>4325832</v>
      </c>
      <c r="I1191" s="1">
        <v>37.25</v>
      </c>
      <c r="J1191" s="2">
        <v>0.15083172360153388</v>
      </c>
      <c r="K1191" s="1">
        <v>847824</v>
      </c>
      <c r="L1191" s="1">
        <v>847824</v>
      </c>
      <c r="M1191" s="1">
        <v>2088152.6884628737</v>
      </c>
      <c r="N1191" s="1">
        <v>0</v>
      </c>
      <c r="O1191" s="7">
        <v>0.53246165051848993</v>
      </c>
      <c r="P1191" s="4">
        <v>2.3391780324537761</v>
      </c>
      <c r="Q1191" s="1">
        <f>Scenario[[#This Row],[Electricity GHG 
kg CO2e]]+(Scenario[[#This Row],[Non-Electric GHG 
kg CO2e]]*(1-Q$3))+((Scenario[[#This Row],[Non-Electric Vehicle Miles]]*Q$3)*Scenario[[#This Row],[Typical kWh per Vehicle Mile]]*(Scenario[[#This Row],[eGRID Subregion Electricity Emissions Rate 
kg CO2 per kWh]]))</f>
        <v>1830110.50370852</v>
      </c>
      <c r="R1191" s="1">
        <f>((Scenario[[#This Row],[Electricity GHG 
kg CO2e]])*(1-R$3))+(Scenario[[#This Row],[Non-Electric GHG 
kg CO2e]]*(1-Q$3))+(((Scenario[[#This Row],[Non-Electric Vehicle Miles]]*Q$3)*Scenario[[#This Row],[Typical kWh per Vehicle Mile]]*(Scenario[[#This Row],[eGRID Subregion Electricity Emissions Rate 
kg CO2 per kWh]]))*(1-R$3))</f>
        <v>1764111.5068681787</v>
      </c>
      <c r="S11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1884930.0800781085</v>
      </c>
      <c r="T1191" s="1">
        <f>Scenario[[#This Row],[Transportation Efficiency Emissions Savings 
kg CO2e]]*(1+S$3)</f>
        <v>904889.28921783622</v>
      </c>
      <c r="U1191" s="1">
        <f>Scenario[[#This Row],[Land Use Efficiency Emissions Savings 
kg CO2e]]*(1+S$3)</f>
        <v>4515738.134093401</v>
      </c>
    </row>
    <row r="1192" spans="1:21" x14ac:dyDescent="0.25">
      <c r="A1192" t="s">
        <v>828</v>
      </c>
      <c r="B1192" t="s">
        <v>829</v>
      </c>
      <c r="C1192" t="s">
        <v>65</v>
      </c>
      <c r="D1192" t="s">
        <v>1730</v>
      </c>
      <c r="E1192" s="1">
        <v>1760772.1637374996</v>
      </c>
      <c r="F1192" s="1">
        <v>253119.95640594565</v>
      </c>
      <c r="G1192" s="1">
        <v>1259982.5072450461</v>
      </c>
      <c r="H1192" s="1">
        <v>1512553</v>
      </c>
      <c r="I1192" s="1">
        <v>11.86046511627907</v>
      </c>
      <c r="J1192" s="2">
        <v>0.14011248028584422</v>
      </c>
      <c r="K1192" s="1">
        <v>1213479</v>
      </c>
      <c r="L1192" s="1">
        <v>1213479</v>
      </c>
      <c r="M1192" s="1">
        <v>1760772.1637374996</v>
      </c>
      <c r="N1192" s="1">
        <v>0</v>
      </c>
      <c r="O1192" s="7">
        <v>0.32649306637178005</v>
      </c>
      <c r="P1192" s="4">
        <v>1.0539153772593934</v>
      </c>
      <c r="Q1192" s="1">
        <f>Scenario[[#This Row],[Electricity GHG 
kg CO2e]]+(Scenario[[#This Row],[Non-Electric GHG 
kg CO2e]]*(1-Q$3))+((Scenario[[#This Row],[Non-Electric Vehicle Miles]]*Q$3)*Scenario[[#This Row],[Typical kWh per Vehicle Mile]]*(Scenario[[#This Row],[eGRID Subregion Electricity Emissions Rate 
kg CO2 per kWh]]))</f>
        <v>1424967.45947749</v>
      </c>
      <c r="R1192" s="1">
        <f>((Scenario[[#This Row],[Electricity GHG 
kg CO2e]])*(1-R$3))+(Scenario[[#This Row],[Non-Electric GHG 
kg CO2e]]*(1-Q$3))+(((Scenario[[#This Row],[Non-Electric Vehicle Miles]]*Q$3)*Scenario[[#This Row],[Typical kWh per Vehicle Mile]]*(Scenario[[#This Row],[eGRID Subregion Electricity Emissions Rate 
kg CO2 per kWh]]))*(1-R$3))</f>
        <v>1398870.3753088987</v>
      </c>
      <c r="S11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1472376.595820772</v>
      </c>
      <c r="T1192" s="1">
        <f>Scenario[[#This Row],[Transportation Efficiency Emissions Savings 
kg CO2e]]*(1+S$3)</f>
        <v>316399.94550743204</v>
      </c>
      <c r="U1192" s="1">
        <f>Scenario[[#This Row],[Land Use Efficiency Emissions Savings 
kg CO2e]]*(1+S$3)</f>
        <v>1574978.1340563076</v>
      </c>
    </row>
    <row r="1193" spans="1:21" x14ac:dyDescent="0.25">
      <c r="A1193" t="s">
        <v>828</v>
      </c>
      <c r="B1193" t="s">
        <v>829</v>
      </c>
      <c r="C1193" t="s">
        <v>65</v>
      </c>
      <c r="D1193" t="s">
        <v>38</v>
      </c>
      <c r="E1193" s="1">
        <v>1286667.665001</v>
      </c>
      <c r="F1193" s="1">
        <v>331347.43121282308</v>
      </c>
      <c r="G1193" s="1">
        <v>1649383.8458125289</v>
      </c>
      <c r="H1193" s="1">
        <v>1980012</v>
      </c>
      <c r="I1193" s="1">
        <v>30.714285714285715</v>
      </c>
      <c r="J1193" s="2">
        <v>0.12276314787781137</v>
      </c>
      <c r="K1193" s="1">
        <v>564260</v>
      </c>
      <c r="L1193" s="1">
        <v>564260</v>
      </c>
      <c r="M1193" s="1">
        <v>1286667.665001</v>
      </c>
      <c r="N1193" s="1">
        <v>0</v>
      </c>
      <c r="O1193" s="7">
        <v>0.32649306637178005</v>
      </c>
      <c r="P1193" s="4">
        <v>2.3391780324537761</v>
      </c>
      <c r="Q1193" s="1">
        <f>Scenario[[#This Row],[Electricity GHG 
kg CO2e]]+(Scenario[[#This Row],[Non-Electric GHG 
kg CO2e]]*(1-Q$3))+((Scenario[[#This Row],[Non-Electric Vehicle Miles]]*Q$3)*Scenario[[#This Row],[Typical kWh per Vehicle Mile]]*(Scenario[[#This Row],[eGRID Subregion Electricity Emissions Rate 
kg CO2 per kWh]]))</f>
        <v>1072735.6735156623</v>
      </c>
      <c r="R1193" s="1">
        <f>((Scenario[[#This Row],[Electricity GHG 
kg CO2e]])*(1-R$3))+(Scenario[[#This Row],[Non-Electric GHG 
kg CO2e]]*(1-Q$3))+(((Scenario[[#This Row],[Non-Electric Vehicle Miles]]*Q$3)*Scenario[[#This Row],[Typical kWh per Vehicle Mile]]*(Scenario[[#This Row],[eGRID Subregion Electricity Emissions Rate 
kg CO2 per kWh]]))*(1-R$3))</f>
        <v>1045801.9423244343</v>
      </c>
      <c r="S11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1105542.2680689567</v>
      </c>
      <c r="T1193" s="1">
        <f>Scenario[[#This Row],[Transportation Efficiency Emissions Savings 
kg CO2e]]*(1+S$3)</f>
        <v>414184.28901602887</v>
      </c>
      <c r="U1193" s="1">
        <f>Scenario[[#This Row],[Land Use Efficiency Emissions Savings 
kg CO2e]]*(1+S$3)</f>
        <v>2061729.8072656612</v>
      </c>
    </row>
    <row r="1194" spans="1:21" x14ac:dyDescent="0.25">
      <c r="A1194" t="s">
        <v>96</v>
      </c>
      <c r="B1194" t="s">
        <v>97</v>
      </c>
      <c r="C1194" t="s">
        <v>65</v>
      </c>
      <c r="D1194" t="s">
        <v>1730</v>
      </c>
      <c r="E1194" s="1">
        <v>14725030.369610831</v>
      </c>
      <c r="F1194" s="1">
        <v>1959119.9769164068</v>
      </c>
      <c r="G1194" s="1">
        <v>11942804.651592631</v>
      </c>
      <c r="H1194" s="1">
        <v>11706990</v>
      </c>
      <c r="I1194" s="1">
        <v>9.6902654867256643</v>
      </c>
      <c r="J1194" s="2">
        <v>0.13064064866876146</v>
      </c>
      <c r="K1194" s="1">
        <v>10132783</v>
      </c>
      <c r="L1194" s="1">
        <v>10132783</v>
      </c>
      <c r="M1194" s="1">
        <v>14725030.369610831</v>
      </c>
      <c r="N1194" s="1">
        <v>0</v>
      </c>
      <c r="O1194" s="7">
        <v>0.53246165051848993</v>
      </c>
      <c r="P1194" s="4">
        <v>1.0539153772593934</v>
      </c>
      <c r="Q1194" s="1">
        <f>Scenario[[#This Row],[Electricity GHG 
kg CO2e]]+(Scenario[[#This Row],[Non-Electric GHG 
kg CO2e]]*(1-Q$3))+((Scenario[[#This Row],[Non-Electric Vehicle Miles]]*Q$3)*Scenario[[#This Row],[Typical kWh per Vehicle Mile]]*(Scenario[[#This Row],[eGRID Subregion Electricity Emissions Rate 
kg CO2 per kWh]]))</f>
        <v>12465325.023550116</v>
      </c>
      <c r="R1194" s="1">
        <f>((Scenario[[#This Row],[Electricity GHG 
kg CO2e]])*(1-R$3))+(Scenario[[#This Row],[Non-Electric GHG 
kg CO2e]]*(1-Q$3))+(((Scenario[[#This Row],[Non-Electric Vehicle Miles]]*Q$3)*Scenario[[#This Row],[Typical kWh per Vehicle Mile]]*(Scenario[[#This Row],[eGRID Subregion Electricity Emissions Rate 
kg CO2 per kWh]]))*(1-R$3))</f>
        <v>12109936.961964618</v>
      </c>
      <c r="S11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12831863.017311648</v>
      </c>
      <c r="T1194" s="1">
        <f>Scenario[[#This Row],[Transportation Efficiency Emissions Savings 
kg CO2e]]*(1+S$3)</f>
        <v>2448899.9711455083</v>
      </c>
      <c r="U1194" s="1">
        <f>Scenario[[#This Row],[Land Use Efficiency Emissions Savings 
kg CO2e]]*(1+S$3)</f>
        <v>14928505.814490788</v>
      </c>
    </row>
    <row r="1195" spans="1:21" x14ac:dyDescent="0.25">
      <c r="A1195" t="s">
        <v>96</v>
      </c>
      <c r="B1195" t="s">
        <v>97</v>
      </c>
      <c r="C1195" t="s">
        <v>65</v>
      </c>
      <c r="D1195" t="s">
        <v>1729</v>
      </c>
      <c r="E1195" s="1">
        <v>17642791.868241962</v>
      </c>
      <c r="F1195" s="1">
        <v>5076108.4613248808</v>
      </c>
      <c r="G1195" s="1">
        <v>30943981.204927608</v>
      </c>
      <c r="H1195" s="1">
        <v>30332982</v>
      </c>
      <c r="I1195" s="1">
        <v>61.10588235294118</v>
      </c>
      <c r="J1195" s="2">
        <v>0.22570146775449695</v>
      </c>
      <c r="K1195" s="1">
        <v>2428151</v>
      </c>
      <c r="L1195" s="1">
        <v>0</v>
      </c>
      <c r="M1195" s="1">
        <v>0</v>
      </c>
      <c r="N1195" s="1">
        <v>17642791.868241962</v>
      </c>
      <c r="O1195" s="7">
        <v>0.53246165051848993</v>
      </c>
      <c r="P1195" s="4">
        <v>7.7405845368707231</v>
      </c>
      <c r="Q1195" s="1">
        <f>Scenario[[#This Row],[Electricity GHG 
kg CO2e]]+(Scenario[[#This Row],[Non-Electric GHG 
kg CO2e]]*(1-Q$3))+((Scenario[[#This Row],[Non-Electric Vehicle Miles]]*Q$3)*Scenario[[#This Row],[Typical kWh per Vehicle Mile]]*(Scenario[[#This Row],[eGRID Subregion Electricity Emissions Rate 
kg CO2 per kWh]]))</f>
        <v>17642791.868241962</v>
      </c>
      <c r="R1195" s="1">
        <f>((Scenario[[#This Row],[Electricity GHG 
kg CO2e]])*(1-R$3))+(Scenario[[#This Row],[Non-Electric GHG 
kg CO2e]]*(1-Q$3))+(((Scenario[[#This Row],[Non-Electric Vehicle Miles]]*Q$3)*Scenario[[#This Row],[Typical kWh per Vehicle Mile]]*(Scenario[[#This Row],[eGRID Subregion Electricity Emissions Rate 
kg CO2 per kWh]]))*(1-R$3))</f>
        <v>13232093.901181471</v>
      </c>
      <c r="S11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14584649.029859196</v>
      </c>
      <c r="T1195" s="1">
        <f>Scenario[[#This Row],[Transportation Efficiency Emissions Savings 
kg CO2e]]*(1+S$3)</f>
        <v>6345135.5766561013</v>
      </c>
      <c r="U1195" s="1">
        <f>Scenario[[#This Row],[Land Use Efficiency Emissions Savings 
kg CO2e]]*(1+S$3)</f>
        <v>38679976.506159514</v>
      </c>
    </row>
    <row r="1196" spans="1:21" x14ac:dyDescent="0.25">
      <c r="A1196" t="s">
        <v>96</v>
      </c>
      <c r="B1196" t="s">
        <v>97</v>
      </c>
      <c r="C1196" t="s">
        <v>65</v>
      </c>
      <c r="D1196" t="s">
        <v>38</v>
      </c>
      <c r="E1196" s="1">
        <v>83078442.649806708</v>
      </c>
      <c r="F1196" s="1">
        <v>37668311.941968352</v>
      </c>
      <c r="G1196" s="1">
        <v>229626207.87842488</v>
      </c>
      <c r="H1196" s="1">
        <v>225092162</v>
      </c>
      <c r="I1196" s="1">
        <v>42.36388508891929</v>
      </c>
      <c r="J1196" s="2">
        <v>0.25082860540049862</v>
      </c>
      <c r="K1196" s="1">
        <v>26163441</v>
      </c>
      <c r="L1196" s="1">
        <v>26163441</v>
      </c>
      <c r="M1196" s="1">
        <v>83078442.649806708</v>
      </c>
      <c r="N1196" s="1">
        <v>0</v>
      </c>
      <c r="O1196" s="7">
        <v>0.53246165051848993</v>
      </c>
      <c r="P1196" s="4">
        <v>2.3391780324537761</v>
      </c>
      <c r="Q1196" s="1">
        <f>Scenario[[#This Row],[Electricity GHG 
kg CO2e]]+(Scenario[[#This Row],[Non-Electric GHG 
kg CO2e]]*(1-Q$3))+((Scenario[[#This Row],[Non-Electric Vehicle Miles]]*Q$3)*Scenario[[#This Row],[Typical kWh per Vehicle Mile]]*(Scenario[[#This Row],[eGRID Subregion Electricity Emissions Rate 
kg CO2 per kWh]]))</f>
        <v>70455621.226118982</v>
      </c>
      <c r="R1196" s="1">
        <f>((Scenario[[#This Row],[Electricity GHG 
kg CO2e]])*(1-R$3))+(Scenario[[#This Row],[Non-Electric GHG 
kg CO2e]]*(1-Q$3))+(((Scenario[[#This Row],[Non-Electric Vehicle Miles]]*Q$3)*Scenario[[#This Row],[Typical kWh per Vehicle Mile]]*(Scenario[[#This Row],[eGRID Subregion Electricity Emissions Rate 
kg CO2 per kWh]]))*(1-R$3))</f>
        <v>68418923.916428</v>
      </c>
      <c r="S11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75366222.641214609</v>
      </c>
      <c r="T1196" s="1">
        <f>Scenario[[#This Row],[Transportation Efficiency Emissions Savings 
kg CO2e]]*(1+S$3)</f>
        <v>47085389.92746044</v>
      </c>
      <c r="U1196" s="1">
        <f>Scenario[[#This Row],[Land Use Efficiency Emissions Savings 
kg CO2e]]*(1+S$3)</f>
        <v>287032759.8480311</v>
      </c>
    </row>
    <row r="1197" spans="1:21" x14ac:dyDescent="0.25">
      <c r="A1197" t="s">
        <v>341</v>
      </c>
      <c r="B1197" t="s">
        <v>311</v>
      </c>
      <c r="C1197" t="s">
        <v>65</v>
      </c>
      <c r="D1197" t="s">
        <v>1730</v>
      </c>
      <c r="E1197" s="1">
        <v>6416480.4960974995</v>
      </c>
      <c r="F1197" s="1">
        <v>873374.15583061811</v>
      </c>
      <c r="G1197" s="1">
        <v>4571057.5877663158</v>
      </c>
      <c r="H1197" s="1">
        <v>5218967</v>
      </c>
      <c r="I1197" s="1">
        <v>11.045112781954888</v>
      </c>
      <c r="J1197" s="2">
        <v>0.15332761259939615</v>
      </c>
      <c r="K1197" s="1">
        <v>3856719</v>
      </c>
      <c r="L1197" s="1">
        <v>3856719</v>
      </c>
      <c r="M1197" s="1">
        <v>6416480.4960974995</v>
      </c>
      <c r="N1197" s="1">
        <v>0</v>
      </c>
      <c r="O1197" s="7">
        <v>0.32649306637178005</v>
      </c>
      <c r="P1197" s="4">
        <v>1.0539153772593934</v>
      </c>
      <c r="Q1197" s="1">
        <f>Scenario[[#This Row],[Electricity GHG 
kg CO2e]]+(Scenario[[#This Row],[Non-Electric GHG 
kg CO2e]]*(1-Q$3))+((Scenario[[#This Row],[Non-Electric Vehicle Miles]]*Q$3)*Scenario[[#This Row],[Typical kWh per Vehicle Mile]]*(Scenario[[#This Row],[eGRID Subregion Electricity Emissions Rate 
kg CO2 per kWh]]))</f>
        <v>5144130.8282824391</v>
      </c>
      <c r="R1197" s="1">
        <f>((Scenario[[#This Row],[Electricity GHG 
kg CO2e]])*(1-R$3))+(Scenario[[#This Row],[Non-Electric GHG 
kg CO2e]]*(1-Q$3))+(((Scenario[[#This Row],[Non-Electric Vehicle Miles]]*Q$3)*Scenario[[#This Row],[Typical kWh per Vehicle Mile]]*(Scenario[[#This Row],[eGRID Subregion Electricity Emissions Rate 
kg CO2 per kWh]]))*(1-R$3))</f>
        <v>5061188.2142301099</v>
      </c>
      <c r="S11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5371229.0443027774</v>
      </c>
      <c r="T1197" s="1">
        <f>Scenario[[#This Row],[Transportation Efficiency Emissions Savings 
kg CO2e]]*(1+S$3)</f>
        <v>1091717.6947882727</v>
      </c>
      <c r="U1197" s="1">
        <f>Scenario[[#This Row],[Land Use Efficiency Emissions Savings 
kg CO2e]]*(1+S$3)</f>
        <v>5713821.9847078947</v>
      </c>
    </row>
    <row r="1198" spans="1:21" x14ac:dyDescent="0.25">
      <c r="A1198" t="s">
        <v>341</v>
      </c>
      <c r="B1198" t="s">
        <v>311</v>
      </c>
      <c r="C1198" t="s">
        <v>65</v>
      </c>
      <c r="D1198" t="s">
        <v>38</v>
      </c>
      <c r="E1198" s="1">
        <v>2639584.4998910003</v>
      </c>
      <c r="F1198" s="1">
        <v>3434192.9884804077</v>
      </c>
      <c r="G1198" s="1">
        <v>17973847.534929447</v>
      </c>
      <c r="H1198" s="1">
        <v>20521491</v>
      </c>
      <c r="I1198" s="1">
        <v>33.680851063829785</v>
      </c>
      <c r="J1198" s="2">
        <v>0.19502859246710547</v>
      </c>
      <c r="K1198" s="1">
        <v>3251343</v>
      </c>
      <c r="L1198" s="1">
        <v>3251343</v>
      </c>
      <c r="M1198" s="1">
        <v>2639584.4998910003</v>
      </c>
      <c r="N1198" s="1">
        <v>0</v>
      </c>
      <c r="O1198" s="7">
        <v>0.32649306637178005</v>
      </c>
      <c r="P1198" s="4">
        <v>2.3391780324537761</v>
      </c>
      <c r="Q1198" s="1">
        <f>Scenario[[#This Row],[Electricity GHG 
kg CO2e]]+(Scenario[[#This Row],[Non-Electric GHG 
kg CO2e]]*(1-Q$3))+((Scenario[[#This Row],[Non-Electric Vehicle Miles]]*Q$3)*Scenario[[#This Row],[Typical kWh per Vehicle Mile]]*(Scenario[[#This Row],[eGRID Subregion Electricity Emissions Rate 
kg CO2 per kWh]]))</f>
        <v>2600471.6902160291</v>
      </c>
      <c r="R1198" s="1">
        <f>((Scenario[[#This Row],[Electricity GHG 
kg CO2e]])*(1-R$3))+(Scenario[[#This Row],[Non-Electric GHG 
kg CO2e]]*(1-Q$3))+(((Scenario[[#This Row],[Non-Electric Vehicle Miles]]*Q$3)*Scenario[[#This Row],[Typical kWh per Vehicle Mile]]*(Scenario[[#This Row],[eGRID Subregion Electricity Emissions Rate 
kg CO2 per kWh]]))*(1-R$3))</f>
        <v>2445275.8613915844</v>
      </c>
      <c r="S11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2674394.7699841373</v>
      </c>
      <c r="T1198" s="1">
        <f>Scenario[[#This Row],[Transportation Efficiency Emissions Savings 
kg CO2e]]*(1+S$3)</f>
        <v>4292741.2356005097</v>
      </c>
      <c r="U1198" s="1">
        <f>Scenario[[#This Row],[Land Use Efficiency Emissions Savings 
kg CO2e]]*(1+S$3)</f>
        <v>22467309.41866181</v>
      </c>
    </row>
    <row r="1199" spans="1:21" x14ac:dyDescent="0.25">
      <c r="A1199" t="s">
        <v>63</v>
      </c>
      <c r="B1199" t="s">
        <v>64</v>
      </c>
      <c r="C1199" t="s">
        <v>65</v>
      </c>
      <c r="D1199" t="s">
        <v>1730</v>
      </c>
      <c r="E1199" s="1">
        <v>24827859.905503329</v>
      </c>
      <c r="F1199" s="1">
        <v>1860716.9127687169</v>
      </c>
      <c r="G1199" s="1">
        <v>12507536.011170026</v>
      </c>
      <c r="H1199" s="1">
        <v>11118969</v>
      </c>
      <c r="I1199" s="1">
        <v>9.9869565217391312</v>
      </c>
      <c r="J1199" s="2">
        <v>0.10625177156934182</v>
      </c>
      <c r="K1199" s="1">
        <v>13885972</v>
      </c>
      <c r="L1199" s="1">
        <v>13885972</v>
      </c>
      <c r="M1199" s="1">
        <v>24827859.905503329</v>
      </c>
      <c r="N1199" s="1">
        <v>0</v>
      </c>
      <c r="O1199" s="7">
        <v>0.32649306637178005</v>
      </c>
      <c r="P1199" s="4">
        <v>1.0539153772593934</v>
      </c>
      <c r="Q1199" s="1">
        <f>Scenario[[#This Row],[Electricity GHG 
kg CO2e]]+(Scenario[[#This Row],[Non-Electric GHG 
kg CO2e]]*(1-Q$3))+((Scenario[[#This Row],[Non-Electric Vehicle Miles]]*Q$3)*Scenario[[#This Row],[Typical kWh per Vehicle Mile]]*(Scenario[[#This Row],[eGRID Subregion Electricity Emissions Rate 
kg CO2 per kWh]]))</f>
        <v>19815422.003915615</v>
      </c>
      <c r="R1199" s="1">
        <f>((Scenario[[#This Row],[Electricity GHG 
kg CO2e]])*(1-R$3))+(Scenario[[#This Row],[Non-Electric GHG 
kg CO2e]]*(1-Q$3))+(((Scenario[[#This Row],[Non-Electric Vehicle Miles]]*Q$3)*Scenario[[#This Row],[Typical kWh per Vehicle Mile]]*(Scenario[[#This Row],[eGRID Subregion Electricity Emissions Rate 
kg CO2 per kWh]]))*(1-R$3))</f>
        <v>19516790.235218585</v>
      </c>
      <c r="S11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20299198.579962548</v>
      </c>
      <c r="T1199" s="1">
        <f>Scenario[[#This Row],[Transportation Efficiency Emissions Savings 
kg CO2e]]*(1+S$3)</f>
        <v>2325896.1409608964</v>
      </c>
      <c r="U1199" s="1">
        <f>Scenario[[#This Row],[Land Use Efficiency Emissions Savings 
kg CO2e]]*(1+S$3)</f>
        <v>15634420.013962533</v>
      </c>
    </row>
    <row r="1200" spans="1:21" x14ac:dyDescent="0.25">
      <c r="A1200" t="s">
        <v>63</v>
      </c>
      <c r="B1200" t="s">
        <v>64</v>
      </c>
      <c r="C1200" t="s">
        <v>65</v>
      </c>
      <c r="D1200" t="s">
        <v>1729</v>
      </c>
      <c r="E1200" s="1">
        <v>9396330.928671442</v>
      </c>
      <c r="F1200" s="1">
        <v>9657451.936938446</v>
      </c>
      <c r="G1200" s="1">
        <v>64916337.917123765</v>
      </c>
      <c r="H1200" s="1">
        <v>57709428</v>
      </c>
      <c r="I1200" s="1">
        <v>50.251572327044023</v>
      </c>
      <c r="J1200" s="2">
        <v>0.37088830707785564</v>
      </c>
      <c r="K1200" s="1">
        <v>3212011</v>
      </c>
      <c r="L1200" s="1">
        <v>0</v>
      </c>
      <c r="M1200" s="1">
        <v>0</v>
      </c>
      <c r="N1200" s="1">
        <v>9396330.928671442</v>
      </c>
      <c r="O1200" s="7">
        <v>0.32649306637178005</v>
      </c>
      <c r="P1200" s="4">
        <v>7.7405845368707231</v>
      </c>
      <c r="Q1200" s="1">
        <f>Scenario[[#This Row],[Electricity GHG 
kg CO2e]]+(Scenario[[#This Row],[Non-Electric GHG 
kg CO2e]]*(1-Q$3))+((Scenario[[#This Row],[Non-Electric Vehicle Miles]]*Q$3)*Scenario[[#This Row],[Typical kWh per Vehicle Mile]]*(Scenario[[#This Row],[eGRID Subregion Electricity Emissions Rate 
kg CO2 per kWh]]))</f>
        <v>9396330.928671442</v>
      </c>
      <c r="R1200" s="1">
        <f>((Scenario[[#This Row],[Electricity GHG 
kg CO2e]])*(1-R$3))+(Scenario[[#This Row],[Non-Electric GHG 
kg CO2e]]*(1-Q$3))+(((Scenario[[#This Row],[Non-Electric Vehicle Miles]]*Q$3)*Scenario[[#This Row],[Typical kWh per Vehicle Mile]]*(Scenario[[#This Row],[eGRID Subregion Electricity Emissions Rate 
kg CO2 per kWh]]))*(1-R$3))</f>
        <v>7047248.1965035815</v>
      </c>
      <c r="S12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8307071.5721765757</v>
      </c>
      <c r="T1200" s="1">
        <f>Scenario[[#This Row],[Transportation Efficiency Emissions Savings 
kg CO2e]]*(1+S$3)</f>
        <v>12071814.921173058</v>
      </c>
      <c r="U1200" s="1">
        <f>Scenario[[#This Row],[Land Use Efficiency Emissions Savings 
kg CO2e]]*(1+S$3)</f>
        <v>81145422.396404713</v>
      </c>
    </row>
    <row r="1201" spans="1:21" x14ac:dyDescent="0.25">
      <c r="A1201" t="s">
        <v>63</v>
      </c>
      <c r="B1201" t="s">
        <v>64</v>
      </c>
      <c r="C1201" t="s">
        <v>65</v>
      </c>
      <c r="D1201" t="s">
        <v>1728</v>
      </c>
      <c r="E1201" s="1">
        <v>48507184.658323519</v>
      </c>
      <c r="F1201" s="1">
        <v>60145069.97665143</v>
      </c>
      <c r="G1201" s="1">
        <v>404288596.22066218</v>
      </c>
      <c r="H1201" s="1">
        <v>359405111</v>
      </c>
      <c r="I1201" s="1">
        <v>55.785907859078591</v>
      </c>
      <c r="J1201" s="2">
        <v>0.37961700345855903</v>
      </c>
      <c r="K1201" s="1">
        <v>17156873</v>
      </c>
      <c r="L1201" s="1">
        <v>0</v>
      </c>
      <c r="M1201" s="1">
        <v>0</v>
      </c>
      <c r="N1201" s="1">
        <v>48507184.658323519</v>
      </c>
      <c r="O1201" s="7">
        <v>0.32649306637178005</v>
      </c>
      <c r="P1201" s="4">
        <v>5.4623394781288033</v>
      </c>
      <c r="Q1201" s="1">
        <f>Scenario[[#This Row],[Electricity GHG 
kg CO2e]]+(Scenario[[#This Row],[Non-Electric GHG 
kg CO2e]]*(1-Q$3))+((Scenario[[#This Row],[Non-Electric Vehicle Miles]]*Q$3)*Scenario[[#This Row],[Typical kWh per Vehicle Mile]]*(Scenario[[#This Row],[eGRID Subregion Electricity Emissions Rate 
kg CO2 per kWh]]))</f>
        <v>48507184.658323519</v>
      </c>
      <c r="R1201" s="1">
        <f>((Scenario[[#This Row],[Electricity GHG 
kg CO2e]])*(1-R$3))+(Scenario[[#This Row],[Non-Electric GHG 
kg CO2e]]*(1-Q$3))+(((Scenario[[#This Row],[Non-Electric Vehicle Miles]]*Q$3)*Scenario[[#This Row],[Typical kWh per Vehicle Mile]]*(Scenario[[#This Row],[eGRID Subregion Electricity Emissions Rate 
kg CO2 per kWh]]))*(1-R$3))</f>
        <v>36380388.493742637</v>
      </c>
      <c r="S12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43210989.910763085</v>
      </c>
      <c r="T1201" s="1">
        <f>Scenario[[#This Row],[Transportation Efficiency Emissions Savings 
kg CO2e]]*(1+S$3)</f>
        <v>75181337.470814288</v>
      </c>
      <c r="U1201" s="1">
        <f>Scenario[[#This Row],[Land Use Efficiency Emissions Savings 
kg CO2e]]*(1+S$3)</f>
        <v>505360745.27582771</v>
      </c>
    </row>
    <row r="1202" spans="1:21" x14ac:dyDescent="0.25">
      <c r="A1202" t="s">
        <v>63</v>
      </c>
      <c r="B1202" t="s">
        <v>64</v>
      </c>
      <c r="C1202" t="s">
        <v>65</v>
      </c>
      <c r="D1202" t="s">
        <v>1726</v>
      </c>
      <c r="E1202" s="1">
        <v>71365382.430275813</v>
      </c>
      <c r="F1202" s="1">
        <v>73019000.710233733</v>
      </c>
      <c r="G1202" s="1">
        <v>490825753.56610286</v>
      </c>
      <c r="H1202" s="1">
        <v>436335049</v>
      </c>
      <c r="I1202" s="1">
        <v>114.8490099009901</v>
      </c>
      <c r="J1202" s="2">
        <v>0.18850933487273869</v>
      </c>
      <c r="K1202" s="1">
        <v>21331918</v>
      </c>
      <c r="L1202" s="1">
        <v>0</v>
      </c>
      <c r="M1202" s="1">
        <v>0</v>
      </c>
      <c r="N1202" s="1">
        <v>71365382.430275813</v>
      </c>
      <c r="O1202" s="7">
        <v>0.32649306637178005</v>
      </c>
      <c r="P1202" s="4">
        <v>2.3391780324537761</v>
      </c>
      <c r="Q1202" s="1">
        <f>Scenario[[#This Row],[Electricity GHG 
kg CO2e]]+(Scenario[[#This Row],[Non-Electric GHG 
kg CO2e]]*(1-Q$3))+((Scenario[[#This Row],[Non-Electric Vehicle Miles]]*Q$3)*Scenario[[#This Row],[Typical kWh per Vehicle Mile]]*(Scenario[[#This Row],[eGRID Subregion Electricity Emissions Rate 
kg CO2 per kWh]]))</f>
        <v>71365382.430275813</v>
      </c>
      <c r="R1202" s="1">
        <f>((Scenario[[#This Row],[Electricity GHG 
kg CO2e]])*(1-R$3))+(Scenario[[#This Row],[Non-Electric GHG 
kg CO2e]]*(1-Q$3))+(((Scenario[[#This Row],[Non-Electric Vehicle Miles]]*Q$3)*Scenario[[#This Row],[Typical kWh per Vehicle Mile]]*(Scenario[[#This Row],[eGRID Subregion Electricity Emissions Rate 
kg CO2 per kWh]]))*(1-R$3))</f>
        <v>53524036.822706863</v>
      </c>
      <c r="S12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58290341.534160659</v>
      </c>
      <c r="T1202" s="1">
        <f>Scenario[[#This Row],[Transportation Efficiency Emissions Savings 
kg CO2e]]*(1+S$3)</f>
        <v>91273750.88779217</v>
      </c>
      <c r="U1202" s="1">
        <f>Scenario[[#This Row],[Land Use Efficiency Emissions Savings 
kg CO2e]]*(1+S$3)</f>
        <v>613532191.95762861</v>
      </c>
    </row>
    <row r="1203" spans="1:21" x14ac:dyDescent="0.25">
      <c r="A1203" t="s">
        <v>63</v>
      </c>
      <c r="B1203" t="s">
        <v>64</v>
      </c>
      <c r="C1203" t="s">
        <v>65</v>
      </c>
      <c r="D1203" t="s">
        <v>38</v>
      </c>
      <c r="E1203" s="1">
        <v>51271931.12853615</v>
      </c>
      <c r="F1203" s="1">
        <v>77975108.912328243</v>
      </c>
      <c r="G1203" s="1">
        <v>524140171.99674642</v>
      </c>
      <c r="H1203" s="1">
        <v>465950953</v>
      </c>
      <c r="I1203" s="1">
        <v>40.875743555849304</v>
      </c>
      <c r="J1203" s="2">
        <v>0.27754070599011343</v>
      </c>
      <c r="K1203" s="1">
        <v>45110579</v>
      </c>
      <c r="L1203" s="1">
        <v>44353939</v>
      </c>
      <c r="M1203" s="1">
        <v>49171253.880487785</v>
      </c>
      <c r="N1203" s="1">
        <v>2100677.248048367</v>
      </c>
      <c r="O1203" s="7">
        <v>0.32649306637178005</v>
      </c>
      <c r="P1203" s="4">
        <v>2.3391780324537761</v>
      </c>
      <c r="Q1203" s="1">
        <f>Scenario[[#This Row],[Electricity GHG 
kg CO2e]]+(Scenario[[#This Row],[Non-Electric GHG 
kg CO2e]]*(1-Q$3))+((Scenario[[#This Row],[Non-Electric Vehicle Miles]]*Q$3)*Scenario[[#This Row],[Typical kWh per Vehicle Mile]]*(Scenario[[#This Row],[eGRID Subregion Electricity Emissions Rate 
kg CO2 per kWh]]))</f>
        <v>47447675.204922035</v>
      </c>
      <c r="R1203" s="1">
        <f>((Scenario[[#This Row],[Electricity GHG 
kg CO2e]])*(1-R$3))+(Scenario[[#This Row],[Non-Electric GHG 
kg CO2e]]*(1-Q$3))+(((Scenario[[#This Row],[Non-Electric Vehicle Miles]]*Q$3)*Scenario[[#This Row],[Typical kWh per Vehicle Mile]]*(Scenario[[#This Row],[eGRID Subregion Electricity Emissions Rate 
kg CO2 per kWh]]))*(1-R$3))</f>
        <v>44805366.506282985</v>
      </c>
      <c r="S12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50466405.881971493</v>
      </c>
      <c r="T1203" s="1">
        <f>Scenario[[#This Row],[Transportation Efficiency Emissions Savings 
kg CO2e]]*(1+S$3)</f>
        <v>97468886.140410304</v>
      </c>
      <c r="U1203" s="1">
        <f>Scenario[[#This Row],[Land Use Efficiency Emissions Savings 
kg CO2e]]*(1+S$3)</f>
        <v>655175214.99593306</v>
      </c>
    </row>
    <row r="1204" spans="1:21" x14ac:dyDescent="0.25">
      <c r="A1204" t="s">
        <v>1387</v>
      </c>
      <c r="B1204" t="s">
        <v>97</v>
      </c>
      <c r="C1204" t="s">
        <v>65</v>
      </c>
      <c r="D1204" t="s">
        <v>1730</v>
      </c>
      <c r="E1204" s="1">
        <v>674640.83930333331</v>
      </c>
      <c r="F1204" s="1">
        <v>938013.12136862183</v>
      </c>
      <c r="G1204" s="1">
        <v>4686148.4577628039</v>
      </c>
      <c r="H1204" s="1">
        <v>5605226</v>
      </c>
      <c r="I1204" s="1">
        <v>13.019607843137255</v>
      </c>
      <c r="J1204" s="2">
        <v>0.51529514139796972</v>
      </c>
      <c r="K1204" s="1">
        <v>700204</v>
      </c>
      <c r="L1204" s="1">
        <v>700204</v>
      </c>
      <c r="M1204" s="1">
        <v>674640.83930333331</v>
      </c>
      <c r="N1204" s="1">
        <v>0</v>
      </c>
      <c r="O1204" s="7">
        <v>0.53246165051848993</v>
      </c>
      <c r="P1204" s="4">
        <v>1.0539153772593934</v>
      </c>
      <c r="Q1204" s="1">
        <f>Scenario[[#This Row],[Electricity GHG 
kg CO2e]]+(Scenario[[#This Row],[Non-Electric GHG 
kg CO2e]]*(1-Q$3))+((Scenario[[#This Row],[Non-Electric Vehicle Miles]]*Q$3)*Scenario[[#This Row],[Typical kWh per Vehicle Mile]]*(Scenario[[#This Row],[eGRID Subregion Electricity Emissions Rate 
kg CO2 per kWh]]))</f>
        <v>604213.91534749721</v>
      </c>
      <c r="R1204" s="1">
        <f>((Scenario[[#This Row],[Electricity GHG 
kg CO2e]])*(1-R$3))+(Scenario[[#This Row],[Non-Electric GHG 
kg CO2e]]*(1-Q$3))+(((Scenario[[#This Row],[Non-Electric Vehicle Miles]]*Q$3)*Scenario[[#This Row],[Typical kWh per Vehicle Mile]]*(Scenario[[#This Row],[eGRID Subregion Electricity Emissions Rate 
kg CO2 per kWh]]))*(1-R$3))</f>
        <v>579655.59387999796</v>
      </c>
      <c r="S12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757856.81381335354</v>
      </c>
      <c r="T1204" s="1">
        <f>Scenario[[#This Row],[Transportation Efficiency Emissions Savings 
kg CO2e]]*(1+S$3)</f>
        <v>1172516.4017107773</v>
      </c>
      <c r="U1204" s="1">
        <f>Scenario[[#This Row],[Land Use Efficiency Emissions Savings 
kg CO2e]]*(1+S$3)</f>
        <v>5857685.5722035049</v>
      </c>
    </row>
    <row r="1205" spans="1:21" x14ac:dyDescent="0.25">
      <c r="A1205" t="s">
        <v>308</v>
      </c>
      <c r="B1205" t="s">
        <v>309</v>
      </c>
      <c r="C1205" t="s">
        <v>65</v>
      </c>
      <c r="D1205" t="s">
        <v>38</v>
      </c>
      <c r="E1205" s="1">
        <v>8502217.1198325008</v>
      </c>
      <c r="F1205" s="1">
        <v>13360834.130766109</v>
      </c>
      <c r="G1205" s="1">
        <v>66833487.584291264</v>
      </c>
      <c r="H1205" s="1">
        <v>79839496</v>
      </c>
      <c r="I1205" s="1">
        <v>55.296875</v>
      </c>
      <c r="J1205" s="2">
        <v>0.3653596585451559</v>
      </c>
      <c r="K1205" s="1">
        <v>3791783</v>
      </c>
      <c r="L1205" s="1">
        <v>3791783</v>
      </c>
      <c r="M1205" s="1">
        <v>8502217.1198325008</v>
      </c>
      <c r="N1205" s="1">
        <v>0</v>
      </c>
      <c r="O1205" s="7">
        <v>0.32649306637178005</v>
      </c>
      <c r="P1205" s="4">
        <v>2.3391780324537761</v>
      </c>
      <c r="Q1205" s="1">
        <f>Scenario[[#This Row],[Electricity GHG 
kg CO2e]]+(Scenario[[#This Row],[Non-Electric GHG 
kg CO2e]]*(1-Q$3))+((Scenario[[#This Row],[Non-Electric Vehicle Miles]]*Q$3)*Scenario[[#This Row],[Typical kWh per Vehicle Mile]]*(Scenario[[#This Row],[eGRID Subregion Electricity Emissions Rate 
kg CO2 per kWh]]))</f>
        <v>7100633.0951288212</v>
      </c>
      <c r="R1205" s="1">
        <f>((Scenario[[#This Row],[Electricity GHG 
kg CO2e]])*(1-R$3))+(Scenario[[#This Row],[Non-Electric GHG 
kg CO2e]]*(1-Q$3))+(((Scenario[[#This Row],[Non-Electric Vehicle Miles]]*Q$3)*Scenario[[#This Row],[Typical kWh per Vehicle Mile]]*(Scenario[[#This Row],[eGRID Subregion Electricity Emissions Rate 
kg CO2 per kWh]]))*(1-R$3))</f>
        <v>6919640.5313152103</v>
      </c>
      <c r="S12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8237069.6587050268</v>
      </c>
      <c r="T1205" s="1">
        <f>Scenario[[#This Row],[Transportation Efficiency Emissions Savings 
kg CO2e]]*(1+S$3)</f>
        <v>16701042.663457636</v>
      </c>
      <c r="U1205" s="1">
        <f>Scenario[[#This Row],[Land Use Efficiency Emissions Savings 
kg CO2e]]*(1+S$3)</f>
        <v>83541859.480364084</v>
      </c>
    </row>
    <row r="1206" spans="1:21" x14ac:dyDescent="0.25">
      <c r="A1206" t="s">
        <v>959</v>
      </c>
      <c r="B1206" t="s">
        <v>57</v>
      </c>
      <c r="C1206" t="s">
        <v>65</v>
      </c>
      <c r="D1206" t="s">
        <v>38</v>
      </c>
      <c r="E1206" s="1">
        <v>759510.75578010001</v>
      </c>
      <c r="F1206" s="1">
        <v>201891.94584698472</v>
      </c>
      <c r="G1206" s="1">
        <v>1006727.1700609147</v>
      </c>
      <c r="H1206" s="1">
        <v>1206433</v>
      </c>
      <c r="I1206" s="1">
        <v>30.076923076923077</v>
      </c>
      <c r="J1206" s="2">
        <v>0.11379333925361949</v>
      </c>
      <c r="K1206" s="1">
        <v>339807</v>
      </c>
      <c r="L1206" s="1">
        <v>339807</v>
      </c>
      <c r="M1206" s="1">
        <v>759510.75578010001</v>
      </c>
      <c r="N1206" s="1">
        <v>0</v>
      </c>
      <c r="O1206" s="7">
        <v>0.53246165051848993</v>
      </c>
      <c r="P1206" s="4">
        <v>2.3391780324537761</v>
      </c>
      <c r="Q1206" s="1">
        <f>Scenario[[#This Row],[Electricity GHG 
kg CO2e]]+(Scenario[[#This Row],[Non-Electric GHG 
kg CO2e]]*(1-Q$3))+((Scenario[[#This Row],[Non-Electric Vehicle Miles]]*Q$3)*Scenario[[#This Row],[Typical kWh per Vehicle Mile]]*(Scenario[[#This Row],[eGRID Subregion Electricity Emissions Rate 
kg CO2 per kWh]]))</f>
        <v>675442.39103125641</v>
      </c>
      <c r="R1206" s="1">
        <f>((Scenario[[#This Row],[Electricity GHG 
kg CO2e]])*(1-R$3))+(Scenario[[#This Row],[Non-Electric GHG 
kg CO2e]]*(1-Q$3))+(((Scenario[[#This Row],[Non-Electric Vehicle Miles]]*Q$3)*Scenario[[#This Row],[Typical kWh per Vehicle Mile]]*(Scenario[[#This Row],[eGRID Subregion Electricity Emissions Rate 
kg CO2 per kWh]]))*(1-R$3))</f>
        <v>648990.0599822111</v>
      </c>
      <c r="S12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687294.18369826616</v>
      </c>
      <c r="T1206" s="1">
        <f>Scenario[[#This Row],[Transportation Efficiency Emissions Savings 
kg CO2e]]*(1+S$3)</f>
        <v>252364.9323087309</v>
      </c>
      <c r="U1206" s="1">
        <f>Scenario[[#This Row],[Land Use Efficiency Emissions Savings 
kg CO2e]]*(1+S$3)</f>
        <v>1258408.9625761434</v>
      </c>
    </row>
    <row r="1207" spans="1:21" x14ac:dyDescent="0.25">
      <c r="A1207" t="s">
        <v>959</v>
      </c>
      <c r="B1207" t="s">
        <v>57</v>
      </c>
      <c r="C1207" t="s">
        <v>65</v>
      </c>
      <c r="D1207" t="s">
        <v>1730</v>
      </c>
      <c r="E1207" s="1">
        <v>2798483.6381000662</v>
      </c>
      <c r="F1207" s="1">
        <v>323823.54726296396</v>
      </c>
      <c r="G1207" s="1">
        <v>1614734.8620940512</v>
      </c>
      <c r="H1207" s="1">
        <v>1935052</v>
      </c>
      <c r="I1207" s="1">
        <v>10.5</v>
      </c>
      <c r="J1207" s="2">
        <v>0.10204723130492883</v>
      </c>
      <c r="K1207" s="1">
        <v>1898460</v>
      </c>
      <c r="L1207" s="1">
        <v>1898460</v>
      </c>
      <c r="M1207" s="1">
        <v>2798483.6381000662</v>
      </c>
      <c r="N1207" s="1">
        <v>0</v>
      </c>
      <c r="O1207" s="7">
        <v>0.53246165051848993</v>
      </c>
      <c r="P1207" s="4">
        <v>1.0539153772593934</v>
      </c>
      <c r="Q1207" s="1">
        <f>Scenario[[#This Row],[Electricity GHG 
kg CO2e]]+(Scenario[[#This Row],[Non-Electric GHG 
kg CO2e]]*(1-Q$3))+((Scenario[[#This Row],[Non-Electric Vehicle Miles]]*Q$3)*Scenario[[#This Row],[Typical kWh per Vehicle Mile]]*(Scenario[[#This Row],[eGRID Subregion Electricity Emissions Rate 
kg CO2 per kWh]]))</f>
        <v>2365202.2009184742</v>
      </c>
      <c r="R1207" s="1">
        <f>((Scenario[[#This Row],[Electricity GHG 
kg CO2e]])*(1-R$3))+(Scenario[[#This Row],[Non-Electric GHG 
kg CO2e]]*(1-Q$3))+(((Scenario[[#This Row],[Non-Electric Vehicle Miles]]*Q$3)*Scenario[[#This Row],[Typical kWh per Vehicle Mile]]*(Scenario[[#This Row],[eGRID Subregion Electricity Emissions Rate 
kg CO2 per kWh]]))*(1-R$3))</f>
        <v>2298617.3328326182</v>
      </c>
      <c r="S12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2410185.0563241001</v>
      </c>
      <c r="T1207" s="1">
        <f>Scenario[[#This Row],[Transportation Efficiency Emissions Savings 
kg CO2e]]*(1+S$3)</f>
        <v>404779.43407870492</v>
      </c>
      <c r="U1207" s="1">
        <f>Scenario[[#This Row],[Land Use Efficiency Emissions Savings 
kg CO2e]]*(1+S$3)</f>
        <v>2018418.577617564</v>
      </c>
    </row>
    <row r="1208" spans="1:21" x14ac:dyDescent="0.25">
      <c r="A1208" t="s">
        <v>752</v>
      </c>
      <c r="B1208" t="s">
        <v>753</v>
      </c>
      <c r="C1208" t="s">
        <v>65</v>
      </c>
      <c r="D1208" t="s">
        <v>38</v>
      </c>
      <c r="E1208" s="1">
        <v>3410577.5209356146</v>
      </c>
      <c r="F1208" s="1">
        <v>1086950.5461871016</v>
      </c>
      <c r="G1208" s="1">
        <v>5433892.8442024635</v>
      </c>
      <c r="H1208" s="1">
        <v>6495222</v>
      </c>
      <c r="I1208" s="1">
        <v>52.096774193548384</v>
      </c>
      <c r="J1208" s="2">
        <v>0.13281046317418935</v>
      </c>
      <c r="K1208" s="1">
        <v>736550</v>
      </c>
      <c r="L1208" s="1">
        <v>736550</v>
      </c>
      <c r="M1208" s="1">
        <v>3410577.5209356146</v>
      </c>
      <c r="N1208" s="1">
        <v>0</v>
      </c>
      <c r="O1208" s="7">
        <v>0.53246165051848993</v>
      </c>
      <c r="P1208" s="4">
        <v>2.3391780324537761</v>
      </c>
      <c r="Q1208" s="1">
        <f>Scenario[[#This Row],[Electricity GHG 
kg CO2e]]+(Scenario[[#This Row],[Non-Electric GHG 
kg CO2e]]*(1-Q$3))+((Scenario[[#This Row],[Non-Electric Vehicle Miles]]*Q$3)*Scenario[[#This Row],[Typical kWh per Vehicle Mile]]*(Scenario[[#This Row],[eGRID Subregion Electricity Emissions Rate 
kg CO2 per kWh]]))</f>
        <v>2787280.5577257788</v>
      </c>
      <c r="R1208" s="1">
        <f>((Scenario[[#This Row],[Electricity GHG 
kg CO2e]])*(1-R$3))+(Scenario[[#This Row],[Non-Electric GHG 
kg CO2e]]*(1-Q$3))+(((Scenario[[#This Row],[Non-Electric Vehicle Miles]]*Q$3)*Scenario[[#This Row],[Typical kWh per Vehicle Mile]]*(Scenario[[#This Row],[eGRID Subregion Electricity Emissions Rate 
kg CO2 per kWh]]))*(1-R$3))</f>
        <v>2729943.7034697621</v>
      </c>
      <c r="S12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2960992.9881116725</v>
      </c>
      <c r="T1208" s="1">
        <f>Scenario[[#This Row],[Transportation Efficiency Emissions Savings 
kg CO2e]]*(1+S$3)</f>
        <v>1358688.1827338771</v>
      </c>
      <c r="U1208" s="1">
        <f>Scenario[[#This Row],[Land Use Efficiency Emissions Savings 
kg CO2e]]*(1+S$3)</f>
        <v>6792366.0552530792</v>
      </c>
    </row>
    <row r="1209" spans="1:21" x14ac:dyDescent="0.25">
      <c r="A1209" t="s">
        <v>2085</v>
      </c>
      <c r="B1209" t="s">
        <v>753</v>
      </c>
      <c r="C1209" t="s">
        <v>65</v>
      </c>
      <c r="D1209" t="s">
        <v>1730</v>
      </c>
      <c r="E1209" s="1">
        <v>8240.4238124999993</v>
      </c>
      <c r="F1209" s="1">
        <v>0</v>
      </c>
      <c r="G1209" s="1">
        <v>0</v>
      </c>
      <c r="H1209" s="1">
        <f>Scenario[[#This Row],[Average Seating Capacity]]*Scenario[[#This Row],[Total Transit Vehicle Miles]]*0.21</f>
        <v>4145770.44</v>
      </c>
      <c r="I1209" s="1">
        <v>28</v>
      </c>
      <c r="J1209" s="2" t="s">
        <v>552</v>
      </c>
      <c r="K1209" s="1">
        <v>705063</v>
      </c>
      <c r="L1209" s="1">
        <v>705063</v>
      </c>
      <c r="M1209" s="1">
        <v>8240.4238124999993</v>
      </c>
      <c r="N1209" s="1">
        <v>0</v>
      </c>
      <c r="O1209" s="7">
        <v>0.53246165051848993</v>
      </c>
      <c r="P1209" s="4">
        <v>1.0539153772593934</v>
      </c>
      <c r="Q1209" s="1">
        <f>Scenario[[#This Row],[Electricity GHG 
kg CO2e]]+(Scenario[[#This Row],[Non-Electric GHG 
kg CO2e]]*(1-Q$3))+((Scenario[[#This Row],[Non-Electric Vehicle Miles]]*Q$3)*Scenario[[#This Row],[Typical kWh per Vehicle Mile]]*(Scenario[[#This Row],[eGRID Subregion Electricity Emissions Rate 
kg CO2 per kWh]]))</f>
        <v>105095.28440535003</v>
      </c>
      <c r="R1209" s="1">
        <f>((Scenario[[#This Row],[Electricity GHG 
kg CO2e]])*(1-R$3))+(Scenario[[#This Row],[Non-Electric GHG 
kg CO2e]]*(1-Q$3))+(((Scenario[[#This Row],[Non-Electric Vehicle Miles]]*Q$3)*Scenario[[#This Row],[Typical kWh per Vehicle Mile]]*(Scenario[[#This Row],[eGRID Subregion Electricity Emissions Rate 
kg CO2 per kWh]]))*(1-R$3))</f>
        <v>80366.542768856278</v>
      </c>
      <c r="S12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88805.029759586192</v>
      </c>
      <c r="T1209" s="1">
        <f>Scenario[[#This Row],[Transportation Efficiency Emissions Savings 
kg CO2e]]*(1+S$3)</f>
        <v>0</v>
      </c>
      <c r="U1209" s="1">
        <f>Scenario[[#This Row],[Land Use Efficiency Emissions Savings 
kg CO2e]]*(1+S$3)</f>
        <v>0</v>
      </c>
    </row>
    <row r="1210" spans="1:21" x14ac:dyDescent="0.25">
      <c r="A1210" t="s">
        <v>792</v>
      </c>
      <c r="B1210" t="s">
        <v>416</v>
      </c>
      <c r="C1210" t="s">
        <v>417</v>
      </c>
      <c r="D1210" t="s">
        <v>38</v>
      </c>
      <c r="E1210" s="1">
        <v>3040873.5561942002</v>
      </c>
      <c r="F1210" s="1">
        <v>711746.87069368153</v>
      </c>
      <c r="G1210" s="1">
        <v>3590424.4192134556</v>
      </c>
      <c r="H1210" s="1">
        <v>4253141</v>
      </c>
      <c r="I1210" s="1">
        <v>39.200000000000003</v>
      </c>
      <c r="J1210" s="2">
        <v>0.14927281105646603</v>
      </c>
      <c r="K1210" s="1">
        <v>634618</v>
      </c>
      <c r="L1210" s="1">
        <v>634618</v>
      </c>
      <c r="M1210" s="1">
        <v>3040873.5561942002</v>
      </c>
      <c r="N1210" s="1">
        <v>0</v>
      </c>
      <c r="O1210" s="7">
        <v>0.73099999999999998</v>
      </c>
      <c r="P1210" s="4">
        <v>2.3391780324537761</v>
      </c>
      <c r="Q1210" s="1">
        <f>Scenario[[#This Row],[Electricity GHG 
kg CO2e]]+(Scenario[[#This Row],[Non-Electric GHG 
kg CO2e]]*(1-Q$3))+((Scenario[[#This Row],[Non-Electric Vehicle Miles]]*Q$3)*Scenario[[#This Row],[Typical kWh per Vehicle Mile]]*(Scenario[[#This Row],[eGRID Subregion Electricity Emissions Rate 
kg CO2 per kWh]]))</f>
        <v>2551944.7067062543</v>
      </c>
      <c r="R1210" s="1">
        <f>((Scenario[[#This Row],[Electricity GHG 
kg CO2e]])*(1-R$3))+(Scenario[[#This Row],[Non-Electric GHG 
kg CO2e]]*(1-Q$3))+(((Scenario[[#This Row],[Non-Electric Vehicle Miles]]*Q$3)*Scenario[[#This Row],[Typical kWh per Vehicle Mile]]*(Scenario[[#This Row],[eGRID Subregion Electricity Emissions Rate 
kg CO2 per kWh]]))*(1-R$3))</f>
        <v>2484122.3218161031</v>
      </c>
      <c r="S12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2696473.3212042949</v>
      </c>
      <c r="T1210" s="1">
        <f>Scenario[[#This Row],[Transportation Efficiency Emissions Savings 
kg CO2e]]*(1+S$3)</f>
        <v>889683.58836710197</v>
      </c>
      <c r="U1210" s="1">
        <f>Scenario[[#This Row],[Land Use Efficiency Emissions Savings 
kg CO2e]]*(1+S$3)</f>
        <v>4488030.5240168199</v>
      </c>
    </row>
    <row r="1211" spans="1:21" x14ac:dyDescent="0.25">
      <c r="A1211" t="s">
        <v>792</v>
      </c>
      <c r="B1211" t="s">
        <v>416</v>
      </c>
      <c r="C1211" t="s">
        <v>417</v>
      </c>
      <c r="D1211" t="s">
        <v>1728</v>
      </c>
      <c r="E1211" s="1">
        <v>2875278.0755370604</v>
      </c>
      <c r="F1211" s="1">
        <v>3094022.0629361728</v>
      </c>
      <c r="G1211" s="1">
        <v>15607869.631410299</v>
      </c>
      <c r="H1211" s="1">
        <v>18488753</v>
      </c>
      <c r="I1211" s="1">
        <v>72</v>
      </c>
      <c r="J1211" s="2">
        <v>0.19438868929322781</v>
      </c>
      <c r="K1211" s="1">
        <v>1477384</v>
      </c>
      <c r="L1211" s="1">
        <v>0</v>
      </c>
      <c r="M1211" s="1">
        <v>0</v>
      </c>
      <c r="N1211" s="1">
        <v>2875278.0755370604</v>
      </c>
      <c r="O1211" s="7">
        <v>0.73099999999999998</v>
      </c>
      <c r="P1211" s="4">
        <v>5.4623394781288033</v>
      </c>
      <c r="Q1211" s="1">
        <f>Scenario[[#This Row],[Electricity GHG 
kg CO2e]]+(Scenario[[#This Row],[Non-Electric GHG 
kg CO2e]]*(1-Q$3))+((Scenario[[#This Row],[Non-Electric Vehicle Miles]]*Q$3)*Scenario[[#This Row],[Typical kWh per Vehicle Mile]]*(Scenario[[#This Row],[eGRID Subregion Electricity Emissions Rate 
kg CO2 per kWh]]))</f>
        <v>2875278.0755370604</v>
      </c>
      <c r="R1211" s="1">
        <f>((Scenario[[#This Row],[Electricity GHG 
kg CO2e]])*(1-R$3))+(Scenario[[#This Row],[Non-Electric GHG 
kg CO2e]]*(1-Q$3))+(((Scenario[[#This Row],[Non-Electric Vehicle Miles]]*Q$3)*Scenario[[#This Row],[Typical kWh per Vehicle Mile]]*(Scenario[[#This Row],[eGRID Subregion Electricity Emissions Rate 
kg CO2 per kWh]]))*(1-R$3))</f>
        <v>2156458.5566527955</v>
      </c>
      <c r="S12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2343868.5966321048</v>
      </c>
      <c r="T1211" s="1">
        <f>Scenario[[#This Row],[Transportation Efficiency Emissions Savings 
kg CO2e]]*(1+S$3)</f>
        <v>3867527.5786702158</v>
      </c>
      <c r="U1211" s="1">
        <f>Scenario[[#This Row],[Land Use Efficiency Emissions Savings 
kg CO2e]]*(1+S$3)</f>
        <v>19509837.039262872</v>
      </c>
    </row>
    <row r="1212" spans="1:21" x14ac:dyDescent="0.25">
      <c r="A1212" t="s">
        <v>2046</v>
      </c>
      <c r="B1212" t="s">
        <v>416</v>
      </c>
      <c r="C1212" t="s">
        <v>417</v>
      </c>
      <c r="D1212" t="s">
        <v>1730</v>
      </c>
      <c r="E1212" s="1">
        <v>4049.6486249999998</v>
      </c>
      <c r="F1212" s="1">
        <v>0</v>
      </c>
      <c r="G1212" s="1">
        <v>0</v>
      </c>
      <c r="H1212" s="1">
        <f>Scenario[[#This Row],[Average Seating Capacity]]*Scenario[[#This Row],[Total Transit Vehicle Miles]]*0.21</f>
        <v>1455274.8</v>
      </c>
      <c r="I1212" s="1">
        <v>20</v>
      </c>
      <c r="J1212" s="2" t="s">
        <v>552</v>
      </c>
      <c r="K1212" s="1">
        <v>346494</v>
      </c>
      <c r="L1212" s="1">
        <v>346494</v>
      </c>
      <c r="M1212" s="1">
        <v>4049.6486249999998</v>
      </c>
      <c r="N1212" s="1">
        <v>0</v>
      </c>
      <c r="O1212" s="7">
        <v>0.73099999999999998</v>
      </c>
      <c r="P1212" s="4">
        <v>1.0539153772593934</v>
      </c>
      <c r="Q1212" s="1">
        <f>Scenario[[#This Row],[Electricity GHG 
kg CO2e]]+(Scenario[[#This Row],[Non-Electric GHG 
kg CO2e]]*(1-Q$3))+((Scenario[[#This Row],[Non-Electric Vehicle Miles]]*Q$3)*Scenario[[#This Row],[Typical kWh per Vehicle Mile]]*(Scenario[[#This Row],[eGRID Subregion Electricity Emissions Rate 
kg CO2 per kWh]]))</f>
        <v>69773.032545313239</v>
      </c>
      <c r="R1212" s="1">
        <f>((Scenario[[#This Row],[Electricity GHG 
kg CO2e]])*(1-R$3))+(Scenario[[#This Row],[Non-Electric GHG 
kg CO2e]]*(1-Q$3))+(((Scenario[[#This Row],[Non-Electric Vehicle Miles]]*Q$3)*Scenario[[#This Row],[Typical kWh per Vehicle Mile]]*(Scenario[[#This Row],[eGRID Subregion Electricity Emissions Rate 
kg CO2 per kWh]]))*(1-R$3))</f>
        <v>53089.083526172435</v>
      </c>
      <c r="S12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58663.437296420539</v>
      </c>
      <c r="T1212" s="1">
        <f>Scenario[[#This Row],[Transportation Efficiency Emissions Savings 
kg CO2e]]*(1+S$3)</f>
        <v>0</v>
      </c>
      <c r="U1212" s="1">
        <f>Scenario[[#This Row],[Land Use Efficiency Emissions Savings 
kg CO2e]]*(1+S$3)</f>
        <v>0</v>
      </c>
    </row>
    <row r="1213" spans="1:21" x14ac:dyDescent="0.25">
      <c r="A1213" t="s">
        <v>1105</v>
      </c>
      <c r="B1213" t="s">
        <v>1106</v>
      </c>
      <c r="C1213" t="s">
        <v>417</v>
      </c>
      <c r="D1213" t="s">
        <v>1730</v>
      </c>
      <c r="E1213" s="1">
        <v>7939.3997783333334</v>
      </c>
      <c r="F1213" s="1">
        <v>7603.3599944647403</v>
      </c>
      <c r="G1213" s="1">
        <v>38453.708573479482</v>
      </c>
      <c r="H1213" s="1">
        <v>45434.92</v>
      </c>
      <c r="I1213" s="1">
        <v>11</v>
      </c>
      <c r="J1213" s="2">
        <v>0.43884905150098519</v>
      </c>
      <c r="K1213" s="1">
        <v>5914</v>
      </c>
      <c r="L1213" s="1">
        <v>5914</v>
      </c>
      <c r="M1213" s="1">
        <v>7939.3997783333334</v>
      </c>
      <c r="N1213" s="1">
        <v>0</v>
      </c>
      <c r="O1213" s="7">
        <v>0.73099999999999998</v>
      </c>
      <c r="P1213" s="4">
        <v>1.0539153772593934</v>
      </c>
      <c r="Q1213" s="1">
        <f>Scenario[[#This Row],[Electricity GHG 
kg CO2e]]+(Scenario[[#This Row],[Non-Electric GHG 
kg CO2e]]*(1-Q$3))+((Scenario[[#This Row],[Non-Electric Vehicle Miles]]*Q$3)*Scenario[[#This Row],[Typical kWh per Vehicle Mile]]*(Scenario[[#This Row],[eGRID Subregion Electricity Emissions Rate 
kg CO2 per kWh]]))</f>
        <v>7093.6041838882284</v>
      </c>
      <c r="R1213" s="1">
        <f>((Scenario[[#This Row],[Electricity GHG 
kg CO2e]])*(1-R$3))+(Scenario[[#This Row],[Non-Electric GHG 
kg CO2e]]*(1-Q$3))+(((Scenario[[#This Row],[Non-Electric Vehicle Miles]]*Q$3)*Scenario[[#This Row],[Typical kWh per Vehicle Mile]]*(Scenario[[#This Row],[eGRID Subregion Electricity Emissions Rate 
kg CO2 per kWh]]))*(1-R$3))</f>
        <v>6808.8405963536707</v>
      </c>
      <c r="S12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9186.550866191661</v>
      </c>
      <c r="T1213" s="1">
        <f>Scenario[[#This Row],[Transportation Efficiency Emissions Savings 
kg CO2e]]*(1+S$3)</f>
        <v>9504.1999930809252</v>
      </c>
      <c r="U1213" s="1">
        <f>Scenario[[#This Row],[Land Use Efficiency Emissions Savings 
kg CO2e]]*(1+S$3)</f>
        <v>48067.135716849356</v>
      </c>
    </row>
    <row r="1214" spans="1:21" x14ac:dyDescent="0.25">
      <c r="A1214" t="s">
        <v>1105</v>
      </c>
      <c r="B1214" t="s">
        <v>1106</v>
      </c>
      <c r="C1214" t="s">
        <v>417</v>
      </c>
      <c r="D1214" t="s">
        <v>38</v>
      </c>
      <c r="E1214" s="1">
        <v>400032.65886529995</v>
      </c>
      <c r="F1214" s="1">
        <v>305898.23011823278</v>
      </c>
      <c r="G1214" s="1">
        <v>1547068.8488606503</v>
      </c>
      <c r="H1214" s="1">
        <v>1827936.81</v>
      </c>
      <c r="I1214" s="1">
        <v>33.230769230769234</v>
      </c>
      <c r="J1214" s="2">
        <v>0.39235759472979687</v>
      </c>
      <c r="K1214" s="1">
        <v>138725</v>
      </c>
      <c r="L1214" s="1">
        <v>138725</v>
      </c>
      <c r="M1214" s="1">
        <v>400032.65886529995</v>
      </c>
      <c r="N1214" s="1">
        <v>0</v>
      </c>
      <c r="O1214" s="7">
        <v>0.73099999999999998</v>
      </c>
      <c r="P1214" s="4">
        <v>2.3391780324537761</v>
      </c>
      <c r="Q1214" s="1">
        <f>Scenario[[#This Row],[Electricity GHG 
kg CO2e]]+(Scenario[[#This Row],[Non-Electric GHG 
kg CO2e]]*(1-Q$3))+((Scenario[[#This Row],[Non-Electric Vehicle Miles]]*Q$3)*Scenario[[#This Row],[Typical kWh per Vehicle Mile]]*(Scenario[[#This Row],[eGRID Subregion Electricity Emissions Rate 
kg CO2 per kWh]]))</f>
        <v>359327.32100788038</v>
      </c>
      <c r="R1214" s="1">
        <f>((Scenario[[#This Row],[Electricity GHG 
kg CO2e]])*(1-R$3))+(Scenario[[#This Row],[Non-Electric GHG 
kg CO2e]]*(1-Q$3))+(((Scenario[[#This Row],[Non-Electric Vehicle Miles]]*Q$3)*Scenario[[#This Row],[Typical kWh per Vehicle Mile]]*(Scenario[[#This Row],[eGRID Subregion Electricity Emissions Rate 
kg CO2 per kWh]]))*(1-R$3))</f>
        <v>344501.61429315404</v>
      </c>
      <c r="S12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412802.6542229497</v>
      </c>
      <c r="T1214" s="1">
        <f>Scenario[[#This Row],[Transportation Efficiency Emissions Savings 
kg CO2e]]*(1+S$3)</f>
        <v>382372.78764779097</v>
      </c>
      <c r="U1214" s="1">
        <f>Scenario[[#This Row],[Land Use Efficiency Emissions Savings 
kg CO2e]]*(1+S$3)</f>
        <v>1933836.0610758129</v>
      </c>
    </row>
    <row r="1215" spans="1:21" x14ac:dyDescent="0.25">
      <c r="A1215" t="s">
        <v>1141</v>
      </c>
      <c r="B1215" t="s">
        <v>416</v>
      </c>
      <c r="C1215" t="s">
        <v>417</v>
      </c>
      <c r="D1215" t="s">
        <v>38</v>
      </c>
      <c r="E1215" s="1">
        <v>279336.4840984667</v>
      </c>
      <c r="F1215" s="1">
        <v>273925.36813098507</v>
      </c>
      <c r="G1215" s="1">
        <v>1364028.1036014834</v>
      </c>
      <c r="H1215" s="1">
        <v>1636878.59</v>
      </c>
      <c r="I1215" s="1">
        <v>28.32</v>
      </c>
      <c r="J1215" s="2">
        <v>0.43582049162365971</v>
      </c>
      <c r="K1215" s="1">
        <v>99114</v>
      </c>
      <c r="L1215" s="1">
        <v>99114</v>
      </c>
      <c r="M1215" s="1">
        <v>279336.4840984667</v>
      </c>
      <c r="N1215" s="1">
        <v>0</v>
      </c>
      <c r="O1215" s="7">
        <v>0.73099999999999998</v>
      </c>
      <c r="P1215" s="4">
        <v>2.3391780324537761</v>
      </c>
      <c r="Q1215" s="1">
        <f>Scenario[[#This Row],[Electricity GHG 
kg CO2e]]+(Scenario[[#This Row],[Non-Electric GHG 
kg CO2e]]*(1-Q$3))+((Scenario[[#This Row],[Non-Electric Vehicle Miles]]*Q$3)*Scenario[[#This Row],[Typical kWh per Vehicle Mile]]*(Scenario[[#This Row],[eGRID Subregion Electricity Emissions Rate 
kg CO2 per kWh]]))</f>
        <v>251872.09009705097</v>
      </c>
      <c r="R1215" s="1">
        <f>((Scenario[[#This Row],[Electricity GHG 
kg CO2e]])*(1-R$3))+(Scenario[[#This Row],[Non-Electric GHG 
kg CO2e]]*(1-Q$3))+(((Scenario[[#This Row],[Non-Electric Vehicle Miles]]*Q$3)*Scenario[[#This Row],[Typical kWh per Vehicle Mile]]*(Scenario[[#This Row],[eGRID Subregion Electricity Emissions Rate 
kg CO2 per kWh]]))*(1-R$3))</f>
        <v>241279.65834125073</v>
      </c>
      <c r="S12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311632.06023739453</v>
      </c>
      <c r="T1215" s="1">
        <f>Scenario[[#This Row],[Transportation Efficiency Emissions Savings 
kg CO2e]]*(1+S$3)</f>
        <v>342406.71016373136</v>
      </c>
      <c r="U1215" s="1">
        <f>Scenario[[#This Row],[Land Use Efficiency Emissions Savings 
kg CO2e]]*(1+S$3)</f>
        <v>1705035.1295018543</v>
      </c>
    </row>
    <row r="1216" spans="1:21" x14ac:dyDescent="0.25">
      <c r="A1216" t="s">
        <v>2057</v>
      </c>
      <c r="B1216" t="s">
        <v>416</v>
      </c>
      <c r="C1216" t="s">
        <v>417</v>
      </c>
      <c r="D1216" t="s">
        <v>1730</v>
      </c>
      <c r="E1216" s="1">
        <v>53240.712001666659</v>
      </c>
      <c r="F1216" s="1">
        <v>0</v>
      </c>
      <c r="G1216" s="1">
        <v>0</v>
      </c>
      <c r="H1216" s="1">
        <f>Scenario[[#This Row],[Average Seating Capacity]]*Scenario[[#This Row],[Total Transit Vehicle Miles]]*0.21</f>
        <v>158347.13999999998</v>
      </c>
      <c r="I1216" s="1">
        <v>19</v>
      </c>
      <c r="J1216" s="2" t="s">
        <v>552</v>
      </c>
      <c r="K1216" s="1">
        <v>39686</v>
      </c>
      <c r="L1216" s="1">
        <v>39686</v>
      </c>
      <c r="M1216" s="1">
        <v>53240.712001666659</v>
      </c>
      <c r="N1216" s="1">
        <v>0</v>
      </c>
      <c r="O1216" s="7">
        <v>0.73099999999999998</v>
      </c>
      <c r="P1216" s="4">
        <v>1.0539153772593934</v>
      </c>
      <c r="Q1216" s="1">
        <f>Scenario[[#This Row],[Electricity GHG 
kg CO2e]]+(Scenario[[#This Row],[Non-Electric GHG 
kg CO2e]]*(1-Q$3))+((Scenario[[#This Row],[Non-Electric Vehicle Miles]]*Q$3)*Scenario[[#This Row],[Typical kWh per Vehicle Mile]]*(Scenario[[#This Row],[eGRID Subregion Electricity Emissions Rate 
kg CO2 per kWh]]))</f>
        <v>47574.178055965196</v>
      </c>
      <c r="R1216" s="1">
        <f>((Scenario[[#This Row],[Electricity GHG 
kg CO2e]])*(1-R$3))+(Scenario[[#This Row],[Non-Electric GHG 
kg CO2e]]*(1-Q$3))+(((Scenario[[#This Row],[Non-Electric Vehicle Miles]]*Q$3)*Scenario[[#This Row],[Typical kWh per Vehicle Mile]]*(Scenario[[#This Row],[eGRID Subregion Electricity Emissions Rate 
kg CO2 per kWh]]))*(1-R$3))</f>
        <v>45663.267042286396</v>
      </c>
      <c r="S12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50457.91008172647</v>
      </c>
      <c r="T1216" s="1">
        <f>Scenario[[#This Row],[Transportation Efficiency Emissions Savings 
kg CO2e]]*(1+S$3)</f>
        <v>0</v>
      </c>
      <c r="U1216" s="1">
        <f>Scenario[[#This Row],[Land Use Efficiency Emissions Savings 
kg CO2e]]*(1+S$3)</f>
        <v>0</v>
      </c>
    </row>
    <row r="1217" spans="1:21" x14ac:dyDescent="0.25">
      <c r="A1217" t="s">
        <v>415</v>
      </c>
      <c r="B1217" t="s">
        <v>416</v>
      </c>
      <c r="C1217" t="s">
        <v>417</v>
      </c>
      <c r="D1217" t="s">
        <v>1730</v>
      </c>
      <c r="E1217" s="1">
        <v>688669.57275356655</v>
      </c>
      <c r="F1217" s="1">
        <v>81610.210353195376</v>
      </c>
      <c r="G1217" s="1">
        <v>411217.48936158692</v>
      </c>
      <c r="H1217" s="1">
        <v>487673</v>
      </c>
      <c r="I1217" s="1">
        <v>6.709090909090909</v>
      </c>
      <c r="J1217" s="2">
        <v>0.1323474348059723</v>
      </c>
      <c r="K1217" s="1">
        <v>780227</v>
      </c>
      <c r="L1217" s="1">
        <v>780227</v>
      </c>
      <c r="M1217" s="1">
        <v>688669.57275356655</v>
      </c>
      <c r="N1217" s="1">
        <v>0</v>
      </c>
      <c r="O1217" s="7">
        <v>0.73099999999999998</v>
      </c>
      <c r="P1217" s="4">
        <v>1.0539153772593934</v>
      </c>
      <c r="Q1217" s="1">
        <f>Scenario[[#This Row],[Electricity GHG 
kg CO2e]]+(Scenario[[#This Row],[Non-Electric GHG 
kg CO2e]]*(1-Q$3))+((Scenario[[#This Row],[Non-Electric Vehicle Miles]]*Q$3)*Scenario[[#This Row],[Typical kWh per Vehicle Mile]]*(Scenario[[#This Row],[eGRID Subregion Electricity Emissions Rate 
kg CO2 per kWh]]))</f>
        <v>666776.26790560421</v>
      </c>
      <c r="R1217" s="1">
        <f>((Scenario[[#This Row],[Electricity GHG 
kg CO2e]])*(1-R$3))+(Scenario[[#This Row],[Non-Electric GHG 
kg CO2e]]*(1-Q$3))+(((Scenario[[#This Row],[Non-Electric Vehicle Miles]]*Q$3)*Scenario[[#This Row],[Typical kWh per Vehicle Mile]]*(Scenario[[#This Row],[eGRID Subregion Electricity Emissions Rate 
kg CO2 per kWh]]))*(1-R$3))</f>
        <v>629207.74582049693</v>
      </c>
      <c r="S12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658517.226566175</v>
      </c>
      <c r="T1217" s="1">
        <f>Scenario[[#This Row],[Transportation Efficiency Emissions Savings 
kg CO2e]]*(1+S$3)</f>
        <v>102012.76294149422</v>
      </c>
      <c r="U1217" s="1">
        <f>Scenario[[#This Row],[Land Use Efficiency Emissions Savings 
kg CO2e]]*(1+S$3)</f>
        <v>514021.86170198367</v>
      </c>
    </row>
    <row r="1218" spans="1:21" x14ac:dyDescent="0.25">
      <c r="A1218" t="s">
        <v>415</v>
      </c>
      <c r="B1218" t="s">
        <v>416</v>
      </c>
      <c r="C1218" t="s">
        <v>417</v>
      </c>
      <c r="D1218" t="s">
        <v>38</v>
      </c>
      <c r="E1218" s="1">
        <v>12925405.439235702</v>
      </c>
      <c r="F1218" s="1">
        <v>3414695.1511413059</v>
      </c>
      <c r="G1218" s="1">
        <v>17205964.313906871</v>
      </c>
      <c r="H1218" s="1">
        <v>20404979</v>
      </c>
      <c r="I1218" s="1">
        <v>34.415929203539825</v>
      </c>
      <c r="J1218" s="2">
        <v>0.29676574817285739</v>
      </c>
      <c r="K1218" s="1">
        <v>2244645</v>
      </c>
      <c r="L1218" s="1">
        <v>2244645</v>
      </c>
      <c r="M1218" s="1">
        <v>12925405.439235702</v>
      </c>
      <c r="N1218" s="1">
        <v>0</v>
      </c>
      <c r="O1218" s="7">
        <v>0.73099999999999998</v>
      </c>
      <c r="P1218" s="4">
        <v>2.3391780324537761</v>
      </c>
      <c r="Q1218" s="1">
        <f>Scenario[[#This Row],[Electricity GHG 
kg CO2e]]+(Scenario[[#This Row],[Non-Electric GHG 
kg CO2e]]*(1-Q$3))+((Scenario[[#This Row],[Non-Electric Vehicle Miles]]*Q$3)*Scenario[[#This Row],[Typical kWh per Vehicle Mile]]*(Scenario[[#This Row],[eGRID Subregion Electricity Emissions Rate 
kg CO2 per kWh]]))</f>
        <v>10653605.665620381</v>
      </c>
      <c r="R1218" s="1">
        <f>((Scenario[[#This Row],[Electricity GHG 
kg CO2e]])*(1-R$3))+(Scenario[[#This Row],[Non-Electric GHG 
kg CO2e]]*(1-Q$3))+(((Scenario[[#This Row],[Non-Electric Vehicle Miles]]*Q$3)*Scenario[[#This Row],[Typical kWh per Vehicle Mile]]*(Scenario[[#This Row],[eGRID Subregion Electricity Emissions Rate 
kg CO2 per kWh]]))*(1-R$3))</f>
        <v>10413717.769071979</v>
      </c>
      <c r="S12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11789041.050770756</v>
      </c>
      <c r="T1218" s="1">
        <f>Scenario[[#This Row],[Transportation Efficiency Emissions Savings 
kg CO2e]]*(1+S$3)</f>
        <v>4268368.9389266325</v>
      </c>
      <c r="U1218" s="1">
        <f>Scenario[[#This Row],[Land Use Efficiency Emissions Savings 
kg CO2e]]*(1+S$3)</f>
        <v>21507455.39238359</v>
      </c>
    </row>
    <row r="1219" spans="1:21" x14ac:dyDescent="0.25">
      <c r="A1219" t="s">
        <v>1415</v>
      </c>
      <c r="B1219" t="s">
        <v>1416</v>
      </c>
      <c r="C1219" t="s">
        <v>417</v>
      </c>
      <c r="D1219" t="s">
        <v>1730</v>
      </c>
      <c r="E1219" s="1">
        <v>25321.803129999997</v>
      </c>
      <c r="F1219" s="1">
        <v>4594.2247799542329</v>
      </c>
      <c r="G1219" s="1">
        <v>22856.935460290886</v>
      </c>
      <c r="H1219" s="1">
        <v>27453.42</v>
      </c>
      <c r="I1219" s="1">
        <v>12.333333333333334</v>
      </c>
      <c r="J1219" s="2">
        <v>0.14582069917936277</v>
      </c>
      <c r="K1219" s="1">
        <v>18876</v>
      </c>
      <c r="L1219" s="1">
        <v>18876</v>
      </c>
      <c r="M1219" s="1">
        <v>25321.803129999997</v>
      </c>
      <c r="N1219" s="1">
        <v>0</v>
      </c>
      <c r="O1219" s="7">
        <v>0.73099999999999998</v>
      </c>
      <c r="P1219" s="4">
        <v>1.0539153772593934</v>
      </c>
      <c r="Q1219" s="1">
        <f>Scenario[[#This Row],[Electricity GHG 
kg CO2e]]+(Scenario[[#This Row],[Non-Electric GHG 
kg CO2e]]*(1-Q$3))+((Scenario[[#This Row],[Non-Electric Vehicle Miles]]*Q$3)*Scenario[[#This Row],[Typical kWh per Vehicle Mile]]*(Scenario[[#This Row],[eGRID Subregion Electricity Emissions Rate 
kg CO2 per kWh]]))</f>
        <v>22626.92723982485</v>
      </c>
      <c r="R1219" s="1">
        <f>((Scenario[[#This Row],[Electricity GHG 
kg CO2e]])*(1-R$3))+(Scenario[[#This Row],[Non-Electric GHG 
kg CO2e]]*(1-Q$3))+(((Scenario[[#This Row],[Non-Electric Vehicle Miles]]*Q$3)*Scenario[[#This Row],[Typical kWh per Vehicle Mile]]*(Scenario[[#This Row],[eGRID Subregion Electricity Emissions Rate 
kg CO2 per kWh]]))*(1-R$3))</f>
        <v>21718.033516743635</v>
      </c>
      <c r="S12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22998.583455123648</v>
      </c>
      <c r="T1219" s="1">
        <f>Scenario[[#This Row],[Transportation Efficiency Emissions Savings 
kg CO2e]]*(1+S$3)</f>
        <v>5742.7809749427906</v>
      </c>
      <c r="U1219" s="1">
        <f>Scenario[[#This Row],[Land Use Efficiency Emissions Savings 
kg CO2e]]*(1+S$3)</f>
        <v>28571.169325363608</v>
      </c>
    </row>
    <row r="1220" spans="1:21" x14ac:dyDescent="0.25">
      <c r="A1220" t="s">
        <v>1186</v>
      </c>
      <c r="B1220" t="s">
        <v>1187</v>
      </c>
      <c r="C1220" t="s">
        <v>417</v>
      </c>
      <c r="D1220" t="s">
        <v>1730</v>
      </c>
      <c r="E1220" s="1">
        <v>104282.04239896667</v>
      </c>
      <c r="F1220" s="1">
        <v>8307.5911811710539</v>
      </c>
      <c r="G1220" s="1">
        <v>41535.47187727975</v>
      </c>
      <c r="H1220" s="1">
        <v>49643.15</v>
      </c>
      <c r="I1220" s="1">
        <v>12.8</v>
      </c>
      <c r="J1220" s="2">
        <v>0.20684645833333334</v>
      </c>
      <c r="K1220" s="1">
        <v>37269</v>
      </c>
      <c r="L1220" s="1">
        <v>37269</v>
      </c>
      <c r="M1220" s="1">
        <v>104282.04239896667</v>
      </c>
      <c r="N1220" s="1">
        <v>0</v>
      </c>
      <c r="O1220" s="7">
        <v>0.73099999999999998</v>
      </c>
      <c r="P1220" s="4">
        <v>1.0539153772593934</v>
      </c>
      <c r="Q1220" s="1">
        <f>Scenario[[#This Row],[Electricity GHG 
kg CO2e]]+(Scenario[[#This Row],[Non-Electric GHG 
kg CO2e]]*(1-Q$3))+((Scenario[[#This Row],[Non-Electric Vehicle Miles]]*Q$3)*Scenario[[#This Row],[Typical kWh per Vehicle Mile]]*(Scenario[[#This Row],[eGRID Subregion Electricity Emissions Rate 
kg CO2 per kWh]]))</f>
        <v>85389.654317875931</v>
      </c>
      <c r="R1220" s="1">
        <f>((Scenario[[#This Row],[Electricity GHG 
kg CO2e]])*(1-R$3))+(Scenario[[#This Row],[Non-Electric GHG 
kg CO2e]]*(1-Q$3))+(((Scenario[[#This Row],[Non-Electric Vehicle Miles]]*Q$3)*Scenario[[#This Row],[Typical kWh per Vehicle Mile]]*(Scenario[[#This Row],[eGRID Subregion Electricity Emissions Rate 
kg CO2 per kWh]]))*(1-R$3))</f>
        <v>83595.123688213207</v>
      </c>
      <c r="S12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87944.756241955212</v>
      </c>
      <c r="T1220" s="1">
        <f>Scenario[[#This Row],[Transportation Efficiency Emissions Savings 
kg CO2e]]*(1+S$3)</f>
        <v>10384.488976463817</v>
      </c>
      <c r="U1220" s="1">
        <f>Scenario[[#This Row],[Land Use Efficiency Emissions Savings 
kg CO2e]]*(1+S$3)</f>
        <v>51919.339846599687</v>
      </c>
    </row>
    <row r="1221" spans="1:21" x14ac:dyDescent="0.25">
      <c r="A1221" t="s">
        <v>1186</v>
      </c>
      <c r="B1221" t="s">
        <v>1187</v>
      </c>
      <c r="C1221" t="s">
        <v>417</v>
      </c>
      <c r="D1221" t="s">
        <v>38</v>
      </c>
      <c r="E1221" s="1">
        <v>151825.27861540002</v>
      </c>
      <c r="F1221" s="1">
        <v>37566.163503116884</v>
      </c>
      <c r="G1221" s="1">
        <v>187819.58496675294</v>
      </c>
      <c r="H1221" s="1">
        <v>224481.76</v>
      </c>
      <c r="I1221" s="1">
        <v>22.666666666666668</v>
      </c>
      <c r="J1221" s="2">
        <v>0.18939410336049281</v>
      </c>
      <c r="K1221" s="1">
        <v>52654</v>
      </c>
      <c r="L1221" s="1">
        <v>52654</v>
      </c>
      <c r="M1221" s="1">
        <v>151825.27861540002</v>
      </c>
      <c r="N1221" s="1">
        <v>0</v>
      </c>
      <c r="O1221" s="7">
        <v>0.73099999999999998</v>
      </c>
      <c r="P1221" s="4">
        <v>2.3391780324537761</v>
      </c>
      <c r="Q1221" s="1">
        <f>Scenario[[#This Row],[Electricity GHG 
kg CO2e]]+(Scenario[[#This Row],[Non-Electric GHG 
kg CO2e]]*(1-Q$3))+((Scenario[[#This Row],[Non-Electric Vehicle Miles]]*Q$3)*Scenario[[#This Row],[Typical kWh per Vehicle Mile]]*(Scenario[[#This Row],[eGRID Subregion Electricity Emissions Rate 
kg CO2 per kWh]]))</f>
        <v>136377.74285363007</v>
      </c>
      <c r="R1221" s="1">
        <f>((Scenario[[#This Row],[Electricity GHG 
kg CO2e]])*(1-R$3))+(Scenario[[#This Row],[Non-Electric GHG 
kg CO2e]]*(1-Q$3))+(((Scenario[[#This Row],[Non-Electric Vehicle Miles]]*Q$3)*Scenario[[#This Row],[Typical kWh per Vehicle Mile]]*(Scenario[[#This Row],[eGRID Subregion Electricity Emissions Rate 
kg CO2 per kWh]]))*(1-R$3))</f>
        <v>130750.54688061005</v>
      </c>
      <c r="S12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143046.87801434961</v>
      </c>
      <c r="T1221" s="1">
        <f>Scenario[[#This Row],[Transportation Efficiency Emissions Savings 
kg CO2e]]*(1+S$3)</f>
        <v>46957.704378896102</v>
      </c>
      <c r="U1221" s="1">
        <f>Scenario[[#This Row],[Land Use Efficiency Emissions Savings 
kg CO2e]]*(1+S$3)</f>
        <v>234774.48120844117</v>
      </c>
    </row>
    <row r="1222" spans="1:21" x14ac:dyDescent="0.25">
      <c r="A1222" t="s">
        <v>1144</v>
      </c>
      <c r="B1222" t="s">
        <v>1145</v>
      </c>
      <c r="C1222" t="s">
        <v>417</v>
      </c>
      <c r="D1222" t="s">
        <v>1730</v>
      </c>
      <c r="E1222" s="1">
        <v>34514.198119999994</v>
      </c>
      <c r="F1222" s="1">
        <v>13868.389049807494</v>
      </c>
      <c r="G1222" s="1">
        <v>69034.919539474242</v>
      </c>
      <c r="H1222" s="1">
        <v>82872.460000000006</v>
      </c>
      <c r="I1222" s="1">
        <v>10</v>
      </c>
      <c r="J1222" s="2">
        <v>0.3865860894714746</v>
      </c>
      <c r="K1222" s="1">
        <v>25728</v>
      </c>
      <c r="L1222" s="1">
        <v>25728</v>
      </c>
      <c r="M1222" s="1">
        <v>34514.198119999994</v>
      </c>
      <c r="N1222" s="1">
        <v>0</v>
      </c>
      <c r="O1222" s="7">
        <v>0.73099999999999998</v>
      </c>
      <c r="P1222" s="4">
        <v>1.0539153772593934</v>
      </c>
      <c r="Q1222" s="1">
        <f>Scenario[[#This Row],[Electricity GHG 
kg CO2e]]+(Scenario[[#This Row],[Non-Electric GHG 
kg CO2e]]*(1-Q$3))+((Scenario[[#This Row],[Non-Electric Vehicle Miles]]*Q$3)*Scenario[[#This Row],[Typical kWh per Vehicle Mile]]*(Scenario[[#This Row],[eGRID Subregion Electricity Emissions Rate 
kg CO2 per kWh]]))</f>
        <v>30840.939479475193</v>
      </c>
      <c r="R1222" s="1">
        <f>((Scenario[[#This Row],[Electricity GHG 
kg CO2e]])*(1-R$3))+(Scenario[[#This Row],[Non-Electric GHG 
kg CO2e]]*(1-Q$3))+(((Scenario[[#This Row],[Non-Electric Vehicle Miles]]*Q$3)*Scenario[[#This Row],[Typical kWh per Vehicle Mile]]*(Scenario[[#This Row],[eGRID Subregion Electricity Emissions Rate 
kg CO2 per kWh]]))*(1-R$3))</f>
        <v>29602.116757106396</v>
      </c>
      <c r="S12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34369.685625398975</v>
      </c>
      <c r="T1222" s="1">
        <f>Scenario[[#This Row],[Transportation Efficiency Emissions Savings 
kg CO2e]]*(1+S$3)</f>
        <v>17335.486312259367</v>
      </c>
      <c r="U1222" s="1">
        <f>Scenario[[#This Row],[Land Use Efficiency Emissions Savings 
kg CO2e]]*(1+S$3)</f>
        <v>86293.649424342802</v>
      </c>
    </row>
    <row r="1223" spans="1:21" x14ac:dyDescent="0.25">
      <c r="A1223" t="s">
        <v>1144</v>
      </c>
      <c r="B1223" t="s">
        <v>1145</v>
      </c>
      <c r="C1223" t="s">
        <v>417</v>
      </c>
      <c r="D1223" t="s">
        <v>38</v>
      </c>
      <c r="E1223" s="1">
        <v>278793.73711829999</v>
      </c>
      <c r="F1223" s="1">
        <v>167057.44086849259</v>
      </c>
      <c r="G1223" s="1">
        <v>831588.79862740426</v>
      </c>
      <c r="H1223" s="1">
        <v>998274.64</v>
      </c>
      <c r="I1223" s="1">
        <v>24.181818181818183</v>
      </c>
      <c r="J1223" s="2">
        <v>0.50716898638724284</v>
      </c>
      <c r="K1223" s="1">
        <v>96685</v>
      </c>
      <c r="L1223" s="1">
        <v>96685</v>
      </c>
      <c r="M1223" s="1">
        <v>278793.73711829999</v>
      </c>
      <c r="N1223" s="1">
        <v>0</v>
      </c>
      <c r="O1223" s="7">
        <v>0.73099999999999998</v>
      </c>
      <c r="P1223" s="4">
        <v>2.3391780324537761</v>
      </c>
      <c r="Q1223" s="1">
        <f>Scenario[[#This Row],[Electricity GHG 
kg CO2e]]+(Scenario[[#This Row],[Non-Electric GHG 
kg CO2e]]*(1-Q$3))+((Scenario[[#This Row],[Non-Electric Vehicle Miles]]*Q$3)*Scenario[[#This Row],[Typical kWh per Vehicle Mile]]*(Scenario[[#This Row],[eGRID Subregion Electricity Emissions Rate 
kg CO2 per kWh]]))</f>
        <v>250426.6693181142</v>
      </c>
      <c r="R1223" s="1">
        <f>((Scenario[[#This Row],[Electricity GHG 
kg CO2e]])*(1-R$3))+(Scenario[[#This Row],[Non-Electric GHG 
kg CO2e]]*(1-Q$3))+(((Scenario[[#This Row],[Non-Electric Vehicle Miles]]*Q$3)*Scenario[[#This Row],[Typical kWh per Vehicle Mile]]*(Scenario[[#This Row],[eGRID Subregion Electricity Emissions Rate 
kg CO2 per kWh]]))*(1-R$3))</f>
        <v>240093.82769826689</v>
      </c>
      <c r="S12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291350.80424385081</v>
      </c>
      <c r="T1223" s="1">
        <f>Scenario[[#This Row],[Transportation Efficiency Emissions Savings 
kg CO2e]]*(1+S$3)</f>
        <v>208821.80108561573</v>
      </c>
      <c r="U1223" s="1">
        <f>Scenario[[#This Row],[Land Use Efficiency Emissions Savings 
kg CO2e]]*(1+S$3)</f>
        <v>1039485.9982842554</v>
      </c>
    </row>
    <row r="1224" spans="1:21" x14ac:dyDescent="0.25">
      <c r="A1224" t="s">
        <v>1172</v>
      </c>
      <c r="B1224" t="s">
        <v>1173</v>
      </c>
      <c r="C1224" t="s">
        <v>417</v>
      </c>
      <c r="D1224" t="s">
        <v>1730</v>
      </c>
      <c r="E1224" s="1">
        <v>161863.59927666665</v>
      </c>
      <c r="F1224" s="1">
        <v>12530.058110685504</v>
      </c>
      <c r="G1224" s="1">
        <v>62361.067756246048</v>
      </c>
      <c r="H1224" s="1">
        <v>74875.08</v>
      </c>
      <c r="I1224" s="1">
        <v>13.857142857142858</v>
      </c>
      <c r="J1224" s="2">
        <v>0.16854413077949384</v>
      </c>
      <c r="K1224" s="1">
        <v>120644</v>
      </c>
      <c r="L1224" s="1">
        <v>120644</v>
      </c>
      <c r="M1224" s="1">
        <v>161863.59927666665</v>
      </c>
      <c r="N1224" s="1">
        <v>0</v>
      </c>
      <c r="O1224" s="7">
        <v>0.73099999999999998</v>
      </c>
      <c r="P1224" s="4">
        <v>1.0539153772593934</v>
      </c>
      <c r="Q1224" s="1">
        <f>Scenario[[#This Row],[Electricity GHG 
kg CO2e]]+(Scenario[[#This Row],[Non-Electric GHG 
kg CO2e]]*(1-Q$3))+((Scenario[[#This Row],[Non-Electric Vehicle Miles]]*Q$3)*Scenario[[#This Row],[Typical kWh per Vehicle Mile]]*(Scenario[[#This Row],[eGRID Subregion Electricity Emissions Rate 
kg CO2 per kWh]]))</f>
        <v>144634.10003546352</v>
      </c>
      <c r="R1224" s="1">
        <f>((Scenario[[#This Row],[Electricity GHG 
kg CO2e]])*(1-R$3))+(Scenario[[#This Row],[Non-Electric GHG 
kg CO2e]]*(1-Q$3))+(((Scenario[[#This Row],[Non-Electric Vehicle Miles]]*Q$3)*Scenario[[#This Row],[Typical kWh per Vehicle Mile]]*(Scenario[[#This Row],[eGRID Subregion Electricity Emissions Rate 
kg CO2 per kWh]]))*(1-R$3))</f>
        <v>138824.99989097263</v>
      </c>
      <c r="S12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141933.81979160625</v>
      </c>
      <c r="T1224" s="1">
        <f>Scenario[[#This Row],[Transportation Efficiency Emissions Savings 
kg CO2e]]*(1+S$3)</f>
        <v>15662.57263835688</v>
      </c>
      <c r="U1224" s="1">
        <f>Scenario[[#This Row],[Land Use Efficiency Emissions Savings 
kg CO2e]]*(1+S$3)</f>
        <v>77951.334695307567</v>
      </c>
    </row>
    <row r="1225" spans="1:21" x14ac:dyDescent="0.25">
      <c r="A1225" t="s">
        <v>1172</v>
      </c>
      <c r="B1225" t="s">
        <v>1173</v>
      </c>
      <c r="C1225" t="s">
        <v>417</v>
      </c>
      <c r="D1225" t="s">
        <v>38</v>
      </c>
      <c r="E1225" s="1">
        <v>136057.55869933334</v>
      </c>
      <c r="F1225" s="1">
        <v>116740.09471518874</v>
      </c>
      <c r="G1225" s="1">
        <v>581005.84148098435</v>
      </c>
      <c r="H1225" s="1">
        <v>697596.44</v>
      </c>
      <c r="I1225" s="1">
        <v>23.76923076923077</v>
      </c>
      <c r="J1225" s="2">
        <v>0.21591052409661643</v>
      </c>
      <c r="K1225" s="1">
        <v>67774</v>
      </c>
      <c r="L1225" s="1">
        <v>67774</v>
      </c>
      <c r="M1225" s="1">
        <v>136057.55869933334</v>
      </c>
      <c r="N1225" s="1">
        <v>0</v>
      </c>
      <c r="O1225" s="7">
        <v>0.73099999999999998</v>
      </c>
      <c r="P1225" s="4">
        <v>2.3391780324537761</v>
      </c>
      <c r="Q1225" s="1">
        <f>Scenario[[#This Row],[Electricity GHG 
kg CO2e]]+(Scenario[[#This Row],[Non-Electric GHG 
kg CO2e]]*(1-Q$3))+((Scenario[[#This Row],[Non-Electric Vehicle Miles]]*Q$3)*Scenario[[#This Row],[Typical kWh per Vehicle Mile]]*(Scenario[[#This Row],[eGRID Subregion Electricity Emissions Rate 
kg CO2 per kWh]]))</f>
        <v>131015.5228722957</v>
      </c>
      <c r="R1225" s="1">
        <f>((Scenario[[#This Row],[Electricity GHG 
kg CO2e]])*(1-R$3))+(Scenario[[#This Row],[Non-Electric GHG 
kg CO2e]]*(1-Q$3))+(((Scenario[[#This Row],[Non-Electric Vehicle Miles]]*Q$3)*Scenario[[#This Row],[Typical kWh per Vehicle Mile]]*(Scenario[[#This Row],[eGRID Subregion Electricity Emissions Rate 
kg CO2 per kWh]]))*(1-R$3))</f>
        <v>123772.43441034676</v>
      </c>
      <c r="S12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150571.51825373451</v>
      </c>
      <c r="T1225" s="1">
        <f>Scenario[[#This Row],[Transportation Efficiency Emissions Savings 
kg CO2e]]*(1+S$3)</f>
        <v>145925.11839398593</v>
      </c>
      <c r="U1225" s="1">
        <f>Scenario[[#This Row],[Land Use Efficiency Emissions Savings 
kg CO2e]]*(1+S$3)</f>
        <v>726257.30185123044</v>
      </c>
    </row>
    <row r="1226" spans="1:21" x14ac:dyDescent="0.25">
      <c r="A1226" t="s">
        <v>1243</v>
      </c>
      <c r="B1226" t="s">
        <v>1244</v>
      </c>
      <c r="C1226" t="s">
        <v>417</v>
      </c>
      <c r="D1226" t="s">
        <v>38</v>
      </c>
      <c r="E1226" s="1">
        <v>24720.054149100004</v>
      </c>
      <c r="F1226" s="1">
        <v>7968.6415479992847</v>
      </c>
      <c r="G1226" s="1">
        <v>39679.61695851259</v>
      </c>
      <c r="H1226" s="1">
        <v>47617.71</v>
      </c>
      <c r="I1226" s="1">
        <v>25</v>
      </c>
      <c r="J1226" s="2">
        <v>8.8884614307713841E-2</v>
      </c>
      <c r="K1226" s="1">
        <v>8571</v>
      </c>
      <c r="L1226" s="1">
        <v>8571</v>
      </c>
      <c r="M1226" s="1">
        <v>24720.054149100004</v>
      </c>
      <c r="N1226" s="1">
        <v>0</v>
      </c>
      <c r="O1226" s="7">
        <v>0.73099999999999998</v>
      </c>
      <c r="P1226" s="4">
        <v>2.3391780324537761</v>
      </c>
      <c r="Q1226" s="1">
        <f>Scenario[[#This Row],[Electricity GHG 
kg CO2e]]+(Scenario[[#This Row],[Non-Electric GHG 
kg CO2e]]*(1-Q$3))+((Scenario[[#This Row],[Non-Electric Vehicle Miles]]*Q$3)*Scenario[[#This Row],[Typical kWh per Vehicle Mile]]*(Scenario[[#This Row],[eGRID Subregion Electricity Emissions Rate 
kg CO2 per kWh]]))</f>
        <v>22204.012707753482</v>
      </c>
      <c r="R1226" s="1">
        <f>((Scenario[[#This Row],[Electricity GHG 
kg CO2e]])*(1-R$3))+(Scenario[[#This Row],[Non-Electric GHG 
kg CO2e]]*(1-Q$3))+(((Scenario[[#This Row],[Non-Electric Vehicle Miles]]*Q$3)*Scenario[[#This Row],[Typical kWh per Vehicle Mile]]*(Scenario[[#This Row],[eGRID Subregion Electricity Emissions Rate 
kg CO2 per kWh]]))*(1-R$3))</f>
        <v>21288.019683771363</v>
      </c>
      <c r="S12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23653.407031283008</v>
      </c>
      <c r="T1226" s="1">
        <f>Scenario[[#This Row],[Transportation Efficiency Emissions Savings 
kg CO2e]]*(1+S$3)</f>
        <v>9960.8019349991064</v>
      </c>
      <c r="U1226" s="1">
        <f>Scenario[[#This Row],[Land Use Efficiency Emissions Savings 
kg CO2e]]*(1+S$3)</f>
        <v>49599.521198140734</v>
      </c>
    </row>
    <row r="1227" spans="1:21" x14ac:dyDescent="0.25">
      <c r="A1227" t="s">
        <v>1243</v>
      </c>
      <c r="B1227" t="s">
        <v>1244</v>
      </c>
      <c r="C1227" t="s">
        <v>417</v>
      </c>
      <c r="D1227" t="s">
        <v>1730</v>
      </c>
      <c r="E1227" s="1">
        <v>98830.552581299999</v>
      </c>
      <c r="F1227" s="1">
        <v>9455.9858871024135</v>
      </c>
      <c r="G1227" s="1">
        <v>47085.804488160211</v>
      </c>
      <c r="H1227" s="1">
        <v>56505.54</v>
      </c>
      <c r="I1227" s="1">
        <v>10</v>
      </c>
      <c r="J1227" s="2">
        <v>0.27147852407033729</v>
      </c>
      <c r="K1227" s="1">
        <v>34271</v>
      </c>
      <c r="L1227" s="1">
        <v>34271</v>
      </c>
      <c r="M1227" s="1">
        <v>98830.552581299999</v>
      </c>
      <c r="N1227" s="1">
        <v>0</v>
      </c>
      <c r="O1227" s="7">
        <v>0.73099999999999998</v>
      </c>
      <c r="P1227" s="4">
        <v>1.0539153772593934</v>
      </c>
      <c r="Q1227" s="1">
        <f>Scenario[[#This Row],[Electricity GHG 
kg CO2e]]+(Scenario[[#This Row],[Non-Electric GHG 
kg CO2e]]*(1-Q$3))+((Scenario[[#This Row],[Non-Electric Vehicle Miles]]*Q$3)*Scenario[[#This Row],[Typical kWh per Vehicle Mile]]*(Scenario[[#This Row],[eGRID Subregion Electricity Emissions Rate 
kg CO2 per kWh]]))</f>
        <v>80723.613055113849</v>
      </c>
      <c r="R1227" s="1">
        <f>((Scenario[[#This Row],[Electricity GHG 
kg CO2e]])*(1-R$3))+(Scenario[[#This Row],[Non-Electric GHG 
kg CO2e]]*(1-Q$3))+(((Scenario[[#This Row],[Non-Electric Vehicle Miles]]*Q$3)*Scenario[[#This Row],[Typical kWh per Vehicle Mile]]*(Scenario[[#This Row],[eGRID Subregion Electricity Emissions Rate 
kg CO2 per kWh]]))*(1-R$3))</f>
        <v>79073.438400329134</v>
      </c>
      <c r="S12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85592.196733128483</v>
      </c>
      <c r="T1227" s="1">
        <f>Scenario[[#This Row],[Transportation Efficiency Emissions Savings 
kg CO2e]]*(1+S$3)</f>
        <v>11819.982358878016</v>
      </c>
      <c r="U1227" s="1">
        <f>Scenario[[#This Row],[Land Use Efficiency Emissions Savings 
kg CO2e]]*(1+S$3)</f>
        <v>58857.255610200264</v>
      </c>
    </row>
    <row r="1228" spans="1:21" x14ac:dyDescent="0.25">
      <c r="A1228" t="s">
        <v>1018</v>
      </c>
      <c r="B1228" t="s">
        <v>1019</v>
      </c>
      <c r="C1228" t="s">
        <v>417</v>
      </c>
      <c r="D1228" t="s">
        <v>1730</v>
      </c>
      <c r="E1228" s="1">
        <v>66520.840042466662</v>
      </c>
      <c r="F1228" s="1">
        <v>5592.9400481348712</v>
      </c>
      <c r="G1228" s="1">
        <v>27857.701036527797</v>
      </c>
      <c r="H1228" s="1">
        <v>33421.379999999997</v>
      </c>
      <c r="I1228" s="1">
        <v>11.2</v>
      </c>
      <c r="J1228" s="2">
        <v>0.15410306681028121</v>
      </c>
      <c r="K1228" s="1">
        <v>25768</v>
      </c>
      <c r="L1228" s="1">
        <v>25768</v>
      </c>
      <c r="M1228" s="1">
        <v>66520.840042466662</v>
      </c>
      <c r="N1228" s="1">
        <v>0</v>
      </c>
      <c r="O1228" s="7">
        <v>0.73099999999999998</v>
      </c>
      <c r="P1228" s="4">
        <v>1.0539153772593934</v>
      </c>
      <c r="Q1228" s="1">
        <f>Scenario[[#This Row],[Electricity GHG 
kg CO2e]]+(Scenario[[#This Row],[Non-Electric GHG 
kg CO2e]]*(1-Q$3))+((Scenario[[#This Row],[Non-Electric Vehicle Miles]]*Q$3)*Scenario[[#This Row],[Typical kWh per Vehicle Mile]]*(Scenario[[#This Row],[eGRID Subregion Electricity Emissions Rate 
kg CO2 per kWh]]))</f>
        <v>54853.625042732965</v>
      </c>
      <c r="R1228" s="1">
        <f>((Scenario[[#This Row],[Electricity GHG 
kg CO2e]])*(1-R$3))+(Scenario[[#This Row],[Non-Electric GHG 
kg CO2e]]*(1-Q$3))+(((Scenario[[#This Row],[Non-Electric Vehicle Miles]]*Q$3)*Scenario[[#This Row],[Typical kWh per Vehicle Mile]]*(Scenario[[#This Row],[eGRID Subregion Electricity Emissions Rate 
kg CO2 per kWh]]))*(1-R$3))</f>
        <v>53612.876290012224</v>
      </c>
      <c r="S12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56717.183943506679</v>
      </c>
      <c r="T1228" s="1">
        <f>Scenario[[#This Row],[Transportation Efficiency Emissions Savings 
kg CO2e]]*(1+S$3)</f>
        <v>6991.175060168589</v>
      </c>
      <c r="U1228" s="1">
        <f>Scenario[[#This Row],[Land Use Efficiency Emissions Savings 
kg CO2e]]*(1+S$3)</f>
        <v>34822.126295659749</v>
      </c>
    </row>
    <row r="1229" spans="1:21" x14ac:dyDescent="0.25">
      <c r="A1229" t="s">
        <v>1018</v>
      </c>
      <c r="B1229" t="s">
        <v>1019</v>
      </c>
      <c r="C1229" t="s">
        <v>417</v>
      </c>
      <c r="D1229" t="s">
        <v>38</v>
      </c>
      <c r="E1229" s="1">
        <v>691379.03620260011</v>
      </c>
      <c r="F1229" s="1">
        <v>339871.55662796303</v>
      </c>
      <c r="G1229" s="1">
        <v>1692855.6597917611</v>
      </c>
      <c r="H1229" s="1">
        <v>2030949.08</v>
      </c>
      <c r="I1229" s="1">
        <v>29.875</v>
      </c>
      <c r="J1229" s="2">
        <v>0.27750746682551442</v>
      </c>
      <c r="K1229" s="1">
        <v>239760</v>
      </c>
      <c r="L1229" s="1">
        <v>239760</v>
      </c>
      <c r="M1229" s="1">
        <v>691379.03620260011</v>
      </c>
      <c r="N1229" s="1">
        <v>0</v>
      </c>
      <c r="O1229" s="7">
        <v>0.73099999999999998</v>
      </c>
      <c r="P1229" s="4">
        <v>2.3391780324537761</v>
      </c>
      <c r="Q1229" s="1">
        <f>Scenario[[#This Row],[Electricity GHG 
kg CO2e]]+(Scenario[[#This Row],[Non-Electric GHG 
kg CO2e]]*(1-Q$3))+((Scenario[[#This Row],[Non-Electric Vehicle Miles]]*Q$3)*Scenario[[#This Row],[Typical kWh per Vehicle Mile]]*(Scenario[[#This Row],[eGRID Subregion Electricity Emissions Rate 
kg CO2 per kWh]]))</f>
        <v>621028.02930686926</v>
      </c>
      <c r="R1229" s="1">
        <f>((Scenario[[#This Row],[Electricity GHG 
kg CO2e]])*(1-R$3))+(Scenario[[#This Row],[Non-Electric GHG 
kg CO2e]]*(1-Q$3))+(((Scenario[[#This Row],[Non-Electric Vehicle Miles]]*Q$3)*Scenario[[#This Row],[Typical kWh per Vehicle Mile]]*(Scenario[[#This Row],[eGRID Subregion Electricity Emissions Rate 
kg CO2 per kWh]]))*(1-R$3))</f>
        <v>595404.59126813943</v>
      </c>
      <c r="S12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679815.11105318274</v>
      </c>
      <c r="T1229" s="1">
        <f>Scenario[[#This Row],[Transportation Efficiency Emissions Savings 
kg CO2e]]*(1+S$3)</f>
        <v>424839.44578495377</v>
      </c>
      <c r="U1229" s="1">
        <f>Scenario[[#This Row],[Land Use Efficiency Emissions Savings 
kg CO2e]]*(1+S$3)</f>
        <v>2116069.5747397011</v>
      </c>
    </row>
    <row r="1230" spans="1:21" x14ac:dyDescent="0.25">
      <c r="A1230" t="s">
        <v>1272</v>
      </c>
      <c r="B1230" t="s">
        <v>1273</v>
      </c>
      <c r="C1230" t="s">
        <v>417</v>
      </c>
      <c r="D1230" t="s">
        <v>1730</v>
      </c>
      <c r="E1230" s="1">
        <v>5468.4880360000006</v>
      </c>
      <c r="F1230" s="1">
        <v>1452.2936831134055</v>
      </c>
      <c r="G1230" s="1">
        <v>7224.6265688431668</v>
      </c>
      <c r="H1230" s="1">
        <v>8678.3799999999992</v>
      </c>
      <c r="I1230" s="1">
        <v>13</v>
      </c>
      <c r="J1230" s="2">
        <v>0.37482745216602598</v>
      </c>
      <c r="K1230" s="1">
        <v>1896</v>
      </c>
      <c r="L1230" s="1">
        <v>1896</v>
      </c>
      <c r="M1230" s="1">
        <v>5468.4880360000006</v>
      </c>
      <c r="N1230" s="1">
        <v>0</v>
      </c>
      <c r="O1230" s="7">
        <v>0.73099999999999998</v>
      </c>
      <c r="P1230" s="4">
        <v>1.0539153772593934</v>
      </c>
      <c r="Q1230" s="1">
        <f>Scenario[[#This Row],[Electricity GHG 
kg CO2e]]+(Scenario[[#This Row],[Non-Electric GHG 
kg CO2e]]*(1-Q$3))+((Scenario[[#This Row],[Non-Electric Vehicle Miles]]*Q$3)*Scenario[[#This Row],[Typical kWh per Vehicle Mile]]*(Scenario[[#This Row],[eGRID Subregion Electricity Emissions Rate 
kg CO2 per kWh]]))</f>
        <v>4466.541381728116</v>
      </c>
      <c r="R1230" s="1">
        <f>((Scenario[[#This Row],[Electricity GHG 
kg CO2e]])*(1-R$3))+(Scenario[[#This Row],[Non-Electric GHG 
kg CO2e]]*(1-Q$3))+(((Scenario[[#This Row],[Non-Electric Vehicle Miles]]*Q$3)*Scenario[[#This Row],[Typical kWh per Vehicle Mile]]*(Scenario[[#This Row],[eGRID Subregion Electricity Emissions Rate 
kg CO2 per kWh]]))*(1-R$3))</f>
        <v>4375.2475430460872</v>
      </c>
      <c r="S12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5145.4938261648049</v>
      </c>
      <c r="T1230" s="1">
        <f>Scenario[[#This Row],[Transportation Efficiency Emissions Savings 
kg CO2e]]*(1+S$3)</f>
        <v>1815.3671038917569</v>
      </c>
      <c r="U1230" s="1">
        <f>Scenario[[#This Row],[Land Use Efficiency Emissions Savings 
kg CO2e]]*(1+S$3)</f>
        <v>9030.7832110539584</v>
      </c>
    </row>
    <row r="1231" spans="1:21" x14ac:dyDescent="0.25">
      <c r="A1231" t="s">
        <v>1272</v>
      </c>
      <c r="B1231" t="s">
        <v>1273</v>
      </c>
      <c r="C1231" t="s">
        <v>417</v>
      </c>
      <c r="D1231" t="s">
        <v>38</v>
      </c>
      <c r="E1231" s="1">
        <v>3293.5339535000003</v>
      </c>
      <c r="F1231" s="1">
        <v>2676.3255124357215</v>
      </c>
      <c r="G1231" s="1">
        <v>13313.734424957949</v>
      </c>
      <c r="H1231" s="1">
        <v>15992.75</v>
      </c>
      <c r="I1231" s="1">
        <v>24</v>
      </c>
      <c r="J1231" s="2">
        <v>0.64196973346178543</v>
      </c>
      <c r="K1231" s="1">
        <v>1143</v>
      </c>
      <c r="L1231" s="1">
        <v>1143</v>
      </c>
      <c r="M1231" s="1">
        <v>3293.5339535000003</v>
      </c>
      <c r="N1231" s="1">
        <v>0</v>
      </c>
      <c r="O1231" s="7">
        <v>0.73099999999999998</v>
      </c>
      <c r="P1231" s="4">
        <v>2.3391780324537761</v>
      </c>
      <c r="Q1231" s="1">
        <f>Scenario[[#This Row],[Electricity GHG 
kg CO2e]]+(Scenario[[#This Row],[Non-Electric GHG 
kg CO2e]]*(1-Q$3))+((Scenario[[#This Row],[Non-Electric Vehicle Miles]]*Q$3)*Scenario[[#This Row],[Typical kWh per Vehicle Mile]]*(Scenario[[#This Row],[eGRID Subregion Electricity Emissions Rate 
kg CO2 per kWh]]))</f>
        <v>2958.7655748725506</v>
      </c>
      <c r="R1231" s="1">
        <f>((Scenario[[#This Row],[Electricity GHG 
kg CO2e]])*(1-R$3))+(Scenario[[#This Row],[Non-Electric GHG 
kg CO2e]]*(1-Q$3))+(((Scenario[[#This Row],[Non-Electric Vehicle Miles]]*Q$3)*Scenario[[#This Row],[Typical kWh per Vehicle Mile]]*(Scenario[[#This Row],[eGRID Subregion Electricity Emissions Rate 
kg CO2 per kWh]]))*(1-R$3))</f>
        <v>2836.611797435663</v>
      </c>
      <c r="S12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3663.4786559118807</v>
      </c>
      <c r="T1231" s="1">
        <f>Scenario[[#This Row],[Transportation Efficiency Emissions Savings 
kg CO2e]]*(1+S$3)</f>
        <v>3345.406890544652</v>
      </c>
      <c r="U1231" s="1">
        <f>Scenario[[#This Row],[Land Use Efficiency Emissions Savings 
kg CO2e]]*(1+S$3)</f>
        <v>16642.168031197438</v>
      </c>
    </row>
    <row r="1232" spans="1:21" x14ac:dyDescent="0.25">
      <c r="A1232" t="s">
        <v>1239</v>
      </c>
      <c r="B1232" t="s">
        <v>1240</v>
      </c>
      <c r="C1232" t="s">
        <v>417</v>
      </c>
      <c r="D1232" t="s">
        <v>1730</v>
      </c>
      <c r="E1232" s="1">
        <v>58532.062555500001</v>
      </c>
      <c r="F1232" s="1">
        <v>5628.0057652801897</v>
      </c>
      <c r="G1232" s="1">
        <v>27999.905654016224</v>
      </c>
      <c r="H1232" s="1">
        <v>33630.92</v>
      </c>
      <c r="I1232" s="1">
        <v>14.25</v>
      </c>
      <c r="J1232" s="2">
        <v>0.30714010429509481</v>
      </c>
      <c r="K1232" s="1">
        <v>26695</v>
      </c>
      <c r="L1232" s="1">
        <v>26695</v>
      </c>
      <c r="M1232" s="1">
        <v>58532.062555500001</v>
      </c>
      <c r="N1232" s="1">
        <v>0</v>
      </c>
      <c r="O1232" s="7">
        <v>0.73099999999999998</v>
      </c>
      <c r="P1232" s="4">
        <v>1.0539153772593934</v>
      </c>
      <c r="Q1232" s="1">
        <f>Scenario[[#This Row],[Electricity GHG 
kg CO2e]]+(Scenario[[#This Row],[Non-Electric GHG 
kg CO2e]]*(1-Q$3))+((Scenario[[#This Row],[Non-Electric Vehicle Miles]]*Q$3)*Scenario[[#This Row],[Typical kWh per Vehicle Mile]]*(Scenario[[#This Row],[eGRID Subregion Electricity Emissions Rate 
kg CO2 per kWh]]))</f>
        <v>49040.58494113294</v>
      </c>
      <c r="R1232" s="1">
        <f>((Scenario[[#This Row],[Electricity GHG 
kg CO2e]])*(1-R$3))+(Scenario[[#This Row],[Non-Electric GHG 
kg CO2e]]*(1-Q$3))+(((Scenario[[#This Row],[Non-Electric Vehicle Miles]]*Q$3)*Scenario[[#This Row],[Typical kWh per Vehicle Mile]]*(Scenario[[#This Row],[eGRID Subregion Electricity Emissions Rate 
kg CO2 per kWh]]))*(1-R$3))</f>
        <v>47755.200435005958</v>
      </c>
      <c r="S12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49866.182944265725</v>
      </c>
      <c r="T1232" s="1">
        <f>Scenario[[#This Row],[Transportation Efficiency Emissions Savings 
kg CO2e]]*(1+S$3)</f>
        <v>7035.0072066002376</v>
      </c>
      <c r="U1232" s="1">
        <f>Scenario[[#This Row],[Land Use Efficiency Emissions Savings 
kg CO2e]]*(1+S$3)</f>
        <v>34999.882067520281</v>
      </c>
    </row>
    <row r="1233" spans="1:21" x14ac:dyDescent="0.25">
      <c r="A1233" t="s">
        <v>1239</v>
      </c>
      <c r="B1233" t="s">
        <v>1240</v>
      </c>
      <c r="C1233" t="s">
        <v>417</v>
      </c>
      <c r="D1233" t="s">
        <v>38</v>
      </c>
      <c r="E1233" s="1">
        <v>37869.328736800002</v>
      </c>
      <c r="F1233" s="1">
        <v>24267.921192151265</v>
      </c>
      <c r="G1233" s="1">
        <v>120735.39582906022</v>
      </c>
      <c r="H1233" s="1">
        <v>145016.29</v>
      </c>
      <c r="I1233" s="1">
        <v>24</v>
      </c>
      <c r="J1233" s="2">
        <v>0.25224786744037186</v>
      </c>
      <c r="K1233" s="1">
        <v>13134</v>
      </c>
      <c r="L1233" s="1">
        <v>13134</v>
      </c>
      <c r="M1233" s="1">
        <v>37869.328736800002</v>
      </c>
      <c r="N1233" s="1">
        <v>0</v>
      </c>
      <c r="O1233" s="7">
        <v>0.73099999999999998</v>
      </c>
      <c r="P1233" s="4">
        <v>2.3391780324537761</v>
      </c>
      <c r="Q1233" s="1">
        <f>Scenario[[#This Row],[Electricity GHG 
kg CO2e]]+(Scenario[[#This Row],[Non-Electric GHG 
kg CO2e]]*(1-Q$3))+((Scenario[[#This Row],[Non-Electric Vehicle Miles]]*Q$3)*Scenario[[#This Row],[Typical kWh per Vehicle Mile]]*(Scenario[[#This Row],[eGRID Subregion Electricity Emissions Rate 
kg CO2 per kWh]]))</f>
        <v>34016.581724449803</v>
      </c>
      <c r="R1233" s="1">
        <f>((Scenario[[#This Row],[Electricity GHG 
kg CO2e]])*(1-R$3))+(Scenario[[#This Row],[Non-Electric GHG 
kg CO2e]]*(1-Q$3))+(((Scenario[[#This Row],[Non-Electric Vehicle Miles]]*Q$3)*Scenario[[#This Row],[Typical kWh per Vehicle Mile]]*(Scenario[[#This Row],[eGRID Subregion Electricity Emissions Rate 
kg CO2 per kWh]]))*(1-R$3))</f>
        <v>32612.935431487353</v>
      </c>
      <c r="S12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40114.786388107328</v>
      </c>
      <c r="T1233" s="1">
        <f>Scenario[[#This Row],[Transportation Efficiency Emissions Savings 
kg CO2e]]*(1+S$3)</f>
        <v>30334.901490189081</v>
      </c>
      <c r="U1233" s="1">
        <f>Scenario[[#This Row],[Land Use Efficiency Emissions Savings 
kg CO2e]]*(1+S$3)</f>
        <v>150919.24478632526</v>
      </c>
    </row>
    <row r="1234" spans="1:21" x14ac:dyDescent="0.25">
      <c r="A1234" t="s">
        <v>1164</v>
      </c>
      <c r="B1234" t="s">
        <v>1165</v>
      </c>
      <c r="C1234" t="s">
        <v>417</v>
      </c>
      <c r="D1234" t="s">
        <v>1730</v>
      </c>
      <c r="E1234" s="1">
        <v>18863.199353333333</v>
      </c>
      <c r="F1234" s="1">
        <v>7127.0542957412617</v>
      </c>
      <c r="G1234" s="1">
        <v>35460.326975131175</v>
      </c>
      <c r="H1234" s="1">
        <v>42588.69</v>
      </c>
      <c r="I1234" s="1">
        <v>10</v>
      </c>
      <c r="J1234" s="2">
        <v>0.47739816164107163</v>
      </c>
      <c r="K1234" s="1">
        <v>14056</v>
      </c>
      <c r="L1234" s="1">
        <v>14056</v>
      </c>
      <c r="M1234" s="1">
        <v>18863.199353333333</v>
      </c>
      <c r="N1234" s="1">
        <v>0</v>
      </c>
      <c r="O1234" s="7">
        <v>0.73099999999999998</v>
      </c>
      <c r="P1234" s="4">
        <v>1.0539153772593934</v>
      </c>
      <c r="Q1234" s="1">
        <f>Scenario[[#This Row],[Electricity GHG 
kg CO2e]]+(Scenario[[#This Row],[Non-Electric GHG 
kg CO2e]]*(1-Q$3))+((Scenario[[#This Row],[Non-Electric Vehicle Miles]]*Q$3)*Scenario[[#This Row],[Typical kWh per Vehicle Mile]]*(Scenario[[#This Row],[eGRID Subregion Electricity Emissions Rate 
kg CO2 per kWh]]))</f>
        <v>16854.627777689031</v>
      </c>
      <c r="R1234" s="1">
        <f>((Scenario[[#This Row],[Electricity GHG 
kg CO2e]])*(1-R$3))+(Scenario[[#This Row],[Non-Electric GHG 
kg CO2e]]*(1-Q$3))+(((Scenario[[#This Row],[Non-Electric Vehicle Miles]]*Q$3)*Scenario[[#This Row],[Typical kWh per Vehicle Mile]]*(Scenario[[#This Row],[eGRID Subregion Electricity Emissions Rate 
kg CO2 per kWh]]))*(1-R$3))</f>
        <v>16177.820712016774</v>
      </c>
      <c r="S12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18628.703577624561</v>
      </c>
      <c r="T1234" s="1">
        <f>Scenario[[#This Row],[Transportation Efficiency Emissions Savings 
kg CO2e]]*(1+S$3)</f>
        <v>8908.8178696765772</v>
      </c>
      <c r="U1234" s="1">
        <f>Scenario[[#This Row],[Land Use Efficiency Emissions Savings 
kg CO2e]]*(1+S$3)</f>
        <v>44325.408718913968</v>
      </c>
    </row>
    <row r="1235" spans="1:21" x14ac:dyDescent="0.25">
      <c r="A1235" t="s">
        <v>1164</v>
      </c>
      <c r="B1235" t="s">
        <v>1165</v>
      </c>
      <c r="C1235" t="s">
        <v>417</v>
      </c>
      <c r="D1235" t="s">
        <v>38</v>
      </c>
      <c r="E1235" s="1">
        <v>206100.03639770002</v>
      </c>
      <c r="F1235" s="1">
        <v>41984.676474607753</v>
      </c>
      <c r="G1235" s="1">
        <v>208892.80394907447</v>
      </c>
      <c r="H1235" s="1">
        <v>250885.19</v>
      </c>
      <c r="I1235" s="1">
        <v>24.571428571428573</v>
      </c>
      <c r="J1235" s="2">
        <v>0.12932470081910233</v>
      </c>
      <c r="K1235" s="1">
        <v>71473</v>
      </c>
      <c r="L1235" s="1">
        <v>71473</v>
      </c>
      <c r="M1235" s="1">
        <v>206100.03639770002</v>
      </c>
      <c r="N1235" s="1">
        <v>0</v>
      </c>
      <c r="O1235" s="7">
        <v>0.73099999999999998</v>
      </c>
      <c r="P1235" s="4">
        <v>2.3391780324537761</v>
      </c>
      <c r="Q1235" s="1">
        <f>Scenario[[#This Row],[Electricity GHG 
kg CO2e]]+(Scenario[[#This Row],[Non-Electric GHG 
kg CO2e]]*(1-Q$3))+((Scenario[[#This Row],[Non-Electric Vehicle Miles]]*Q$3)*Scenario[[#This Row],[Typical kWh per Vehicle Mile]]*(Scenario[[#This Row],[eGRID Subregion Electricity Emissions Rate 
kg CO2 per kWh]]))</f>
        <v>185128.64736737972</v>
      </c>
      <c r="R1235" s="1">
        <f>((Scenario[[#This Row],[Electricity GHG 
kg CO2e]])*(1-R$3))+(Scenario[[#This Row],[Non-Electric GHG 
kg CO2e]]*(1-Q$3))+(((Scenario[[#This Row],[Non-Electric Vehicle Miles]]*Q$3)*Scenario[[#This Row],[Typical kWh per Vehicle Mile]]*(Scenario[[#This Row],[eGRID Subregion Electricity Emissions Rate 
kg CO2 per kWh]]))*(1-R$3))</f>
        <v>177490.24235010354</v>
      </c>
      <c r="S12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190168.13568639278</v>
      </c>
      <c r="T1235" s="1">
        <f>Scenario[[#This Row],[Transportation Efficiency Emissions Savings 
kg CO2e]]*(1+S$3)</f>
        <v>52480.845593259692</v>
      </c>
      <c r="U1235" s="1">
        <f>Scenario[[#This Row],[Land Use Efficiency Emissions Savings 
kg CO2e]]*(1+S$3)</f>
        <v>261116.00493634309</v>
      </c>
    </row>
    <row r="1236" spans="1:21" x14ac:dyDescent="0.25">
      <c r="A1236" t="s">
        <v>1237</v>
      </c>
      <c r="B1236" t="s">
        <v>1238</v>
      </c>
      <c r="C1236" t="s">
        <v>417</v>
      </c>
      <c r="D1236" t="s">
        <v>38</v>
      </c>
      <c r="E1236" s="1">
        <v>38987.873545300004</v>
      </c>
      <c r="F1236" s="1">
        <v>25850.125709567954</v>
      </c>
      <c r="G1236" s="1">
        <v>129346.13606791422</v>
      </c>
      <c r="H1236" s="1">
        <v>154470.97</v>
      </c>
      <c r="I1236" s="1">
        <v>24</v>
      </c>
      <c r="J1236" s="2">
        <v>0.49350486249552727</v>
      </c>
      <c r="K1236" s="1">
        <v>13521</v>
      </c>
      <c r="L1236" s="1">
        <v>13521</v>
      </c>
      <c r="M1236" s="1">
        <v>38987.873545300004</v>
      </c>
      <c r="N1236" s="1">
        <v>0</v>
      </c>
      <c r="O1236" s="7">
        <v>0.73099999999999998</v>
      </c>
      <c r="P1236" s="4">
        <v>2.3391780324537761</v>
      </c>
      <c r="Q1236" s="1">
        <f>Scenario[[#This Row],[Electricity GHG 
kg CO2e]]+(Scenario[[#This Row],[Non-Electric GHG 
kg CO2e]]*(1-Q$3))+((Scenario[[#This Row],[Non-Electric Vehicle Miles]]*Q$3)*Scenario[[#This Row],[Typical kWh per Vehicle Mile]]*(Scenario[[#This Row],[eGRID Subregion Electricity Emissions Rate 
kg CO2 per kWh]]))</f>
        <v>35020.926942786573</v>
      </c>
      <c r="R1236" s="1">
        <f>((Scenario[[#This Row],[Electricity GHG 
kg CO2e]])*(1-R$3))+(Scenario[[#This Row],[Non-Electric GHG 
kg CO2e]]*(1-Q$3))+(((Scenario[[#This Row],[Non-Electric Vehicle Miles]]*Q$3)*Scenario[[#This Row],[Typical kWh per Vehicle Mile]]*(Scenario[[#This Row],[eGRID Subregion Electricity Emissions Rate 
kg CO2 per kWh]]))*(1-R$3))</f>
        <v>33575.921496833682</v>
      </c>
      <c r="S12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41567.356367066022</v>
      </c>
      <c r="T1236" s="1">
        <f>Scenario[[#This Row],[Transportation Efficiency Emissions Savings 
kg CO2e]]*(1+S$3)</f>
        <v>32312.657136959941</v>
      </c>
      <c r="U1236" s="1">
        <f>Scenario[[#This Row],[Land Use Efficiency Emissions Savings 
kg CO2e]]*(1+S$3)</f>
        <v>161682.67008489277</v>
      </c>
    </row>
    <row r="1237" spans="1:21" x14ac:dyDescent="0.25">
      <c r="A1237" t="s">
        <v>1237</v>
      </c>
      <c r="B1237" t="s">
        <v>1238</v>
      </c>
      <c r="C1237" t="s">
        <v>417</v>
      </c>
      <c r="D1237" t="s">
        <v>1730</v>
      </c>
      <c r="E1237" s="1">
        <v>25025.638023333333</v>
      </c>
      <c r="F1237" s="1">
        <v>37271.661013563498</v>
      </c>
      <c r="G1237" s="1">
        <v>186496.01131932499</v>
      </c>
      <c r="H1237" s="1">
        <v>222721.92000000001</v>
      </c>
      <c r="I1237" s="1">
        <v>14</v>
      </c>
      <c r="J1237" s="2">
        <v>0.89778265075782016</v>
      </c>
      <c r="K1237" s="1">
        <v>18652</v>
      </c>
      <c r="L1237" s="1">
        <v>18652</v>
      </c>
      <c r="M1237" s="1">
        <v>25025.638023333333</v>
      </c>
      <c r="N1237" s="1">
        <v>0</v>
      </c>
      <c r="O1237" s="7">
        <v>0.73099999999999998</v>
      </c>
      <c r="P1237" s="4">
        <v>1.0539153772593934</v>
      </c>
      <c r="Q1237" s="1">
        <f>Scenario[[#This Row],[Electricity GHG 
kg CO2e]]+(Scenario[[#This Row],[Non-Electric GHG 
kg CO2e]]*(1-Q$3))+((Scenario[[#This Row],[Non-Electric Vehicle Miles]]*Q$3)*Scenario[[#This Row],[Typical kWh per Vehicle Mile]]*(Scenario[[#This Row],[eGRID Subregion Electricity Emissions Rate 
kg CO2 per kWh]]))</f>
        <v>22361.660329941362</v>
      </c>
      <c r="R1237" s="1">
        <f>((Scenario[[#This Row],[Electricity GHG 
kg CO2e]])*(1-R$3))+(Scenario[[#This Row],[Non-Electric GHG 
kg CO2e]]*(1-Q$3))+(((Scenario[[#This Row],[Non-Electric Vehicle Miles]]*Q$3)*Scenario[[#This Row],[Typical kWh per Vehicle Mile]]*(Scenario[[#This Row],[eGRID Subregion Electricity Emissions Rate 
kg CO2 per kWh]]))*(1-R$3))</f>
        <v>21463.552376831023</v>
      </c>
      <c r="S12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30616.924660516361</v>
      </c>
      <c r="T1237" s="1">
        <f>Scenario[[#This Row],[Transportation Efficiency Emissions Savings 
kg CO2e]]*(1+S$3)</f>
        <v>46589.576266954376</v>
      </c>
      <c r="U1237" s="1">
        <f>Scenario[[#This Row],[Land Use Efficiency Emissions Savings 
kg CO2e]]*(1+S$3)</f>
        <v>233120.01414915622</v>
      </c>
    </row>
    <row r="1238" spans="1:21" x14ac:dyDescent="0.25">
      <c r="A1238" t="s">
        <v>1091</v>
      </c>
      <c r="B1238" t="s">
        <v>1092</v>
      </c>
      <c r="C1238" t="s">
        <v>417</v>
      </c>
      <c r="D1238" t="s">
        <v>1730</v>
      </c>
      <c r="E1238" s="1">
        <v>83096.236395900021</v>
      </c>
      <c r="F1238" s="1">
        <v>4427.0141570925844</v>
      </c>
      <c r="G1238" s="1">
        <v>22039.662037076901</v>
      </c>
      <c r="H1238" s="1">
        <v>26454.23</v>
      </c>
      <c r="I1238" s="1">
        <v>14</v>
      </c>
      <c r="J1238" s="2">
        <v>0.13316334440753044</v>
      </c>
      <c r="K1238" s="1">
        <v>28817</v>
      </c>
      <c r="L1238" s="1">
        <v>28817</v>
      </c>
      <c r="M1238" s="1">
        <v>83096.236395900021</v>
      </c>
      <c r="N1238" s="1">
        <v>0</v>
      </c>
      <c r="O1238" s="7">
        <v>0.73099999999999998</v>
      </c>
      <c r="P1238" s="4">
        <v>1.0539153772593934</v>
      </c>
      <c r="Q1238" s="1">
        <f>Scenario[[#This Row],[Electricity GHG 
kg CO2e]]+(Scenario[[#This Row],[Non-Electric GHG 
kg CO2e]]*(1-Q$3))+((Scenario[[#This Row],[Non-Electric Vehicle Miles]]*Q$3)*Scenario[[#This Row],[Typical kWh per Vehicle Mile]]*(Scenario[[#This Row],[eGRID Subregion Electricity Emissions Rate 
kg CO2 per kWh]]))</f>
        <v>67872.418962114956</v>
      </c>
      <c r="R1238" s="1">
        <f>((Scenario[[#This Row],[Electricity GHG 
kg CO2e]])*(1-R$3))+(Scenario[[#This Row],[Non-Electric GHG 
kg CO2e]]*(1-Q$3))+(((Scenario[[#This Row],[Non-Electric Vehicle Miles]]*Q$3)*Scenario[[#This Row],[Typical kWh per Vehicle Mile]]*(Scenario[[#This Row],[eGRID Subregion Electricity Emissions Rate 
kg CO2 per kWh]]))*(1-R$3))</f>
        <v>66484.858545817464</v>
      </c>
      <c r="S12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68664.630579548204</v>
      </c>
      <c r="T1238" s="1">
        <f>Scenario[[#This Row],[Transportation Efficiency Emissions Savings 
kg CO2e]]*(1+S$3)</f>
        <v>5533.7676963657304</v>
      </c>
      <c r="U1238" s="1">
        <f>Scenario[[#This Row],[Land Use Efficiency Emissions Savings 
kg CO2e]]*(1+S$3)</f>
        <v>27549.577546346125</v>
      </c>
    </row>
    <row r="1239" spans="1:21" x14ac:dyDescent="0.25">
      <c r="A1239" t="s">
        <v>1091</v>
      </c>
      <c r="B1239" t="s">
        <v>1092</v>
      </c>
      <c r="C1239" t="s">
        <v>417</v>
      </c>
      <c r="D1239" t="s">
        <v>38</v>
      </c>
      <c r="E1239" s="1">
        <v>428605.54859090003</v>
      </c>
      <c r="F1239" s="1">
        <v>208623.85733803455</v>
      </c>
      <c r="G1239" s="1">
        <v>1038623.1318540296</v>
      </c>
      <c r="H1239" s="1">
        <v>1246660.46</v>
      </c>
      <c r="I1239" s="1">
        <v>31.285714285714285</v>
      </c>
      <c r="J1239" s="2">
        <v>0.24778993241718372</v>
      </c>
      <c r="K1239" s="1">
        <v>148635</v>
      </c>
      <c r="L1239" s="1">
        <v>148635</v>
      </c>
      <c r="M1239" s="1">
        <v>428605.54859090003</v>
      </c>
      <c r="N1239" s="1">
        <v>0</v>
      </c>
      <c r="O1239" s="7">
        <v>0.73099999999999998</v>
      </c>
      <c r="P1239" s="4">
        <v>2.3391780324537761</v>
      </c>
      <c r="Q1239" s="1">
        <f>Scenario[[#This Row],[Electricity GHG 
kg CO2e]]+(Scenario[[#This Row],[Non-Electric GHG 
kg CO2e]]*(1-Q$3))+((Scenario[[#This Row],[Non-Electric Vehicle Miles]]*Q$3)*Scenario[[#This Row],[Typical kWh per Vehicle Mile]]*(Scenario[[#This Row],[eGRID Subregion Electricity Emissions Rate 
kg CO2 per kWh]]))</f>
        <v>384993.36252570094</v>
      </c>
      <c r="R1239" s="1">
        <f>((Scenario[[#This Row],[Electricity GHG 
kg CO2e]])*(1-R$3))+(Scenario[[#This Row],[Non-Electric GHG 
kg CO2e]]*(1-Q$3))+(((Scenario[[#This Row],[Non-Electric Vehicle Miles]]*Q$3)*Scenario[[#This Row],[Typical kWh per Vehicle Mile]]*(Scenario[[#This Row],[eGRID Subregion Electricity Emissions Rate 
kg CO2 per kWh]]))*(1-R$3))</f>
        <v>369108.5622550695</v>
      </c>
      <c r="S12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418585.7659974955</v>
      </c>
      <c r="T1239" s="1">
        <f>Scenario[[#This Row],[Transportation Efficiency Emissions Savings 
kg CO2e]]*(1+S$3)</f>
        <v>260779.82167254318</v>
      </c>
      <c r="U1239" s="1">
        <f>Scenario[[#This Row],[Land Use Efficiency Emissions Savings 
kg CO2e]]*(1+S$3)</f>
        <v>1298278.9148175369</v>
      </c>
    </row>
    <row r="1240" spans="1:21" x14ac:dyDescent="0.25">
      <c r="A1240" t="s">
        <v>1241</v>
      </c>
      <c r="B1240" t="s">
        <v>1242</v>
      </c>
      <c r="C1240" t="s">
        <v>417</v>
      </c>
      <c r="D1240" t="s">
        <v>1730</v>
      </c>
      <c r="E1240" s="1">
        <v>17405.17479833333</v>
      </c>
      <c r="F1240" s="1">
        <v>1946.1322404095433</v>
      </c>
      <c r="G1240" s="1">
        <v>9681.5622468956062</v>
      </c>
      <c r="H1240" s="1">
        <v>11629.38</v>
      </c>
      <c r="I1240" s="1">
        <v>12</v>
      </c>
      <c r="J1240" s="2">
        <v>0.16700241254523521</v>
      </c>
      <c r="K1240" s="1">
        <v>12970</v>
      </c>
      <c r="L1240" s="1">
        <v>12970</v>
      </c>
      <c r="M1240" s="1">
        <v>17405.17479833333</v>
      </c>
      <c r="N1240" s="1">
        <v>0</v>
      </c>
      <c r="O1240" s="7">
        <v>0.73099999999999998</v>
      </c>
      <c r="P1240" s="4">
        <v>1.0539153772593934</v>
      </c>
      <c r="Q1240" s="1">
        <f>Scenario[[#This Row],[Electricity GHG 
kg CO2e]]+(Scenario[[#This Row],[Non-Electric GHG 
kg CO2e]]*(1-Q$3))+((Scenario[[#This Row],[Non-Electric Vehicle Miles]]*Q$3)*Scenario[[#This Row],[Typical kWh per Vehicle Mile]]*(Scenario[[#This Row],[eGRID Subregion Electricity Emissions Rate 
kg CO2 per kWh]]))</f>
        <v>15551.942465218175</v>
      </c>
      <c r="R1240" s="1">
        <f>((Scenario[[#This Row],[Electricity GHG 
kg CO2e]])*(1-R$3))+(Scenario[[#This Row],[Non-Electric GHG 
kg CO2e]]*(1-Q$3))+(((Scenario[[#This Row],[Non-Electric Vehicle Miles]]*Q$3)*Scenario[[#This Row],[Typical kWh per Vehicle Mile]]*(Scenario[[#This Row],[eGRID Subregion Electricity Emissions Rate 
kg CO2 per kWh]]))*(1-R$3))</f>
        <v>14927.42712360113</v>
      </c>
      <c r="S12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15485.113844375559</v>
      </c>
      <c r="T1240" s="1">
        <f>Scenario[[#This Row],[Transportation Efficiency Emissions Savings 
kg CO2e]]*(1+S$3)</f>
        <v>2432.6653005119292</v>
      </c>
      <c r="U1240" s="1">
        <f>Scenario[[#This Row],[Land Use Efficiency Emissions Savings 
kg CO2e]]*(1+S$3)</f>
        <v>12101.952808619508</v>
      </c>
    </row>
    <row r="1241" spans="1:21" x14ac:dyDescent="0.25">
      <c r="A1241" t="s">
        <v>1241</v>
      </c>
      <c r="B1241" t="s">
        <v>1242</v>
      </c>
      <c r="C1241" t="s">
        <v>417</v>
      </c>
      <c r="D1241" t="s">
        <v>38</v>
      </c>
      <c r="E1241" s="1">
        <v>33904.670235700003</v>
      </c>
      <c r="F1241" s="1">
        <v>9796.9219193508034</v>
      </c>
      <c r="G1241" s="1">
        <v>48737.443129872139</v>
      </c>
      <c r="H1241" s="1">
        <v>58542.85</v>
      </c>
      <c r="I1241" s="1">
        <v>22</v>
      </c>
      <c r="J1241" s="2">
        <v>0.14461380557380774</v>
      </c>
      <c r="K1241" s="1">
        <v>11759</v>
      </c>
      <c r="L1241" s="1">
        <v>11759</v>
      </c>
      <c r="M1241" s="1">
        <v>33904.670235700003</v>
      </c>
      <c r="N1241" s="1">
        <v>0</v>
      </c>
      <c r="O1241" s="7">
        <v>0.73099999999999998</v>
      </c>
      <c r="P1241" s="4">
        <v>2.3391780324537761</v>
      </c>
      <c r="Q1241" s="1">
        <f>Scenario[[#This Row],[Electricity GHG 
kg CO2e]]+(Scenario[[#This Row],[Non-Electric GHG 
kg CO2e]]*(1-Q$3))+((Scenario[[#This Row],[Non-Electric Vehicle Miles]]*Q$3)*Scenario[[#This Row],[Typical kWh per Vehicle Mile]]*(Scenario[[#This Row],[eGRID Subregion Electricity Emissions Rate 
kg CO2 per kWh]]))</f>
        <v>30455.296268657279</v>
      </c>
      <c r="R1241" s="1">
        <f>((Scenario[[#This Row],[Electricity GHG 
kg CO2e]])*(1-R$3))+(Scenario[[#This Row],[Non-Electric GHG 
kg CO2e]]*(1-Q$3))+(((Scenario[[#This Row],[Non-Electric Vehicle Miles]]*Q$3)*Scenario[[#This Row],[Typical kWh per Vehicle Mile]]*(Scenario[[#This Row],[eGRID Subregion Electricity Emissions Rate 
kg CO2 per kWh]]))*(1-R$3))</f>
        <v>29198.59787068671</v>
      </c>
      <c r="S12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32502.390585268833</v>
      </c>
      <c r="T1241" s="1">
        <f>Scenario[[#This Row],[Transportation Efficiency Emissions Savings 
kg CO2e]]*(1+S$3)</f>
        <v>12246.152399188504</v>
      </c>
      <c r="U1241" s="1">
        <f>Scenario[[#This Row],[Land Use Efficiency Emissions Savings 
kg CO2e]]*(1+S$3)</f>
        <v>60921.803912340176</v>
      </c>
    </row>
    <row r="1242" spans="1:21" x14ac:dyDescent="0.25">
      <c r="A1242" t="s">
        <v>1261</v>
      </c>
      <c r="B1242" t="s">
        <v>1262</v>
      </c>
      <c r="C1242" t="s">
        <v>417</v>
      </c>
      <c r="D1242" t="s">
        <v>38</v>
      </c>
      <c r="E1242" s="1">
        <v>13236.212911000001</v>
      </c>
      <c r="F1242" s="1">
        <v>1400.5284913382729</v>
      </c>
      <c r="G1242" s="1">
        <v>6969.6346619520791</v>
      </c>
      <c r="H1242" s="1">
        <v>8369.0499999999993</v>
      </c>
      <c r="I1242" s="1">
        <v>24.666666666666668</v>
      </c>
      <c r="J1242" s="2">
        <v>3.1947816460528321E-2</v>
      </c>
      <c r="K1242" s="1">
        <v>4588</v>
      </c>
      <c r="L1242" s="1">
        <v>4588</v>
      </c>
      <c r="M1242" s="1">
        <v>13236.212911000001</v>
      </c>
      <c r="N1242" s="1">
        <v>0</v>
      </c>
      <c r="O1242" s="7">
        <v>0.73099999999999998</v>
      </c>
      <c r="P1242" s="4">
        <v>2.3391780324537761</v>
      </c>
      <c r="Q1242" s="1">
        <f>Scenario[[#This Row],[Electricity GHG 
kg CO2e]]+(Scenario[[#This Row],[Non-Electric GHG 
kg CO2e]]*(1-Q$3))+((Scenario[[#This Row],[Non-Electric Vehicle Miles]]*Q$3)*Scenario[[#This Row],[Typical kWh per Vehicle Mile]]*(Scenario[[#This Row],[eGRID Subregion Electricity Emissions Rate 
kg CO2 per kWh]]))</f>
        <v>11888.459878807096</v>
      </c>
      <c r="R1242" s="1">
        <f>((Scenario[[#This Row],[Electricity GHG 
kg CO2e]])*(1-R$3))+(Scenario[[#This Row],[Non-Electric GHG 
kg CO2e]]*(1-Q$3))+(((Scenario[[#This Row],[Non-Electric Vehicle Miles]]*Q$3)*Scenario[[#This Row],[Typical kWh per Vehicle Mile]]*(Scenario[[#This Row],[eGRID Subregion Electricity Emissions Rate 
kg CO2 per kWh]]))*(1-R$3))</f>
        <v>11398.134829917821</v>
      </c>
      <c r="S12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11819.584853620918</v>
      </c>
      <c r="T1242" s="1">
        <f>Scenario[[#This Row],[Transportation Efficiency Emissions Savings 
kg CO2e]]*(1+S$3)</f>
        <v>1750.6606141728412</v>
      </c>
      <c r="U1242" s="1">
        <f>Scenario[[#This Row],[Land Use Efficiency Emissions Savings 
kg CO2e]]*(1+S$3)</f>
        <v>8712.0433274400984</v>
      </c>
    </row>
    <row r="1243" spans="1:21" x14ac:dyDescent="0.25">
      <c r="A1243" t="s">
        <v>1261</v>
      </c>
      <c r="B1243" t="s">
        <v>1262</v>
      </c>
      <c r="C1243" t="s">
        <v>417</v>
      </c>
      <c r="D1243" t="s">
        <v>1730</v>
      </c>
      <c r="E1243" s="1">
        <v>47625.612778299997</v>
      </c>
      <c r="F1243" s="1">
        <v>5251.0518161606215</v>
      </c>
      <c r="G1243" s="1">
        <v>26131.501769484457</v>
      </c>
      <c r="H1243" s="1">
        <v>31378.38</v>
      </c>
      <c r="I1243" s="1">
        <v>10.666666666666666</v>
      </c>
      <c r="J1243" s="2">
        <v>0.32857401150452364</v>
      </c>
      <c r="K1243" s="1">
        <v>16517</v>
      </c>
      <c r="L1243" s="1">
        <v>16517</v>
      </c>
      <c r="M1243" s="1">
        <v>47625.612778299997</v>
      </c>
      <c r="N1243" s="1">
        <v>0</v>
      </c>
      <c r="O1243" s="7">
        <v>0.73099999999999998</v>
      </c>
      <c r="P1243" s="4">
        <v>1.0539153772593934</v>
      </c>
      <c r="Q1243" s="1">
        <f>Scenario[[#This Row],[Electricity GHG 
kg CO2e]]+(Scenario[[#This Row],[Non-Electric GHG 
kg CO2e]]*(1-Q$3))+((Scenario[[#This Row],[Non-Electric Vehicle Miles]]*Q$3)*Scenario[[#This Row],[Typical kWh per Vehicle Mile]]*(Scenario[[#This Row],[eGRID Subregion Electricity Emissions Rate 
kg CO2 per kWh]]))</f>
        <v>38900.433916026836</v>
      </c>
      <c r="R1243" s="1">
        <f>((Scenario[[#This Row],[Electricity GHG 
kg CO2e]])*(1-R$3))+(Scenario[[#This Row],[Non-Electric GHG 
kg CO2e]]*(1-Q$3))+(((Scenario[[#This Row],[Non-Electric Vehicle Miles]]*Q$3)*Scenario[[#This Row],[Typical kWh per Vehicle Mile]]*(Scenario[[#This Row],[eGRID Subregion Electricity Emissions Rate 
kg CO2 per kWh]]))*(1-R$3))</f>
        <v>38105.127832951373</v>
      </c>
      <c r="S12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41498.441864775377</v>
      </c>
      <c r="T1243" s="1">
        <f>Scenario[[#This Row],[Transportation Efficiency Emissions Savings 
kg CO2e]]*(1+S$3)</f>
        <v>6563.8147702007773</v>
      </c>
      <c r="U1243" s="1">
        <f>Scenario[[#This Row],[Land Use Efficiency Emissions Savings 
kg CO2e]]*(1+S$3)</f>
        <v>32664.377211855572</v>
      </c>
    </row>
    <row r="1244" spans="1:21" x14ac:dyDescent="0.25">
      <c r="A1244" t="s">
        <v>1417</v>
      </c>
      <c r="B1244" t="s">
        <v>1418</v>
      </c>
      <c r="C1244" t="s">
        <v>417</v>
      </c>
      <c r="D1244" t="s">
        <v>1730</v>
      </c>
      <c r="E1244" s="1">
        <v>80058.149407166668</v>
      </c>
      <c r="F1244" s="1">
        <v>32039.065806851944</v>
      </c>
      <c r="G1244" s="1">
        <v>159748.07679673037</v>
      </c>
      <c r="H1244" s="1">
        <v>191453.83000000002</v>
      </c>
      <c r="I1244" s="1">
        <v>15.2</v>
      </c>
      <c r="J1244" s="2">
        <v>0.2883552737008383</v>
      </c>
      <c r="K1244" s="1">
        <v>43725</v>
      </c>
      <c r="L1244" s="1">
        <v>43725</v>
      </c>
      <c r="M1244" s="1">
        <v>80058.149407166668</v>
      </c>
      <c r="N1244" s="1">
        <v>0</v>
      </c>
      <c r="O1244" s="7">
        <v>0.73099999999999998</v>
      </c>
      <c r="P1244" s="4">
        <v>1.0539153772593934</v>
      </c>
      <c r="Q1244" s="1">
        <f>Scenario[[#This Row],[Electricity GHG 
kg CO2e]]+(Scenario[[#This Row],[Non-Electric GHG 
kg CO2e]]*(1-Q$3))+((Scenario[[#This Row],[Non-Electric Vehicle Miles]]*Q$3)*Scenario[[#This Row],[Typical kWh per Vehicle Mile]]*(Scenario[[#This Row],[eGRID Subregion Electricity Emissions Rate 
kg CO2 per kWh]]))</f>
        <v>68465.179769239388</v>
      </c>
      <c r="R1244" s="1">
        <f>((Scenario[[#This Row],[Electricity GHG 
kg CO2e]])*(1-R$3))+(Scenario[[#This Row],[Non-Electric GHG 
kg CO2e]]*(1-Q$3))+(((Scenario[[#This Row],[Non-Electric Vehicle Miles]]*Q$3)*Scenario[[#This Row],[Typical kWh per Vehicle Mile]]*(Scenario[[#This Row],[eGRID Subregion Electricity Emissions Rate 
kg CO2 per kWh]]))*(1-R$3))</f>
        <v>66359.787840773293</v>
      </c>
      <c r="S12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75917.757462589885</v>
      </c>
      <c r="T1244" s="1">
        <f>Scenario[[#This Row],[Transportation Efficiency Emissions Savings 
kg CO2e]]*(1+S$3)</f>
        <v>40048.832258564929</v>
      </c>
      <c r="U1244" s="1">
        <f>Scenario[[#This Row],[Land Use Efficiency Emissions Savings 
kg CO2e]]*(1+S$3)</f>
        <v>199685.09599591297</v>
      </c>
    </row>
    <row r="1245" spans="1:21" x14ac:dyDescent="0.25">
      <c r="A1245" t="s">
        <v>1253</v>
      </c>
      <c r="B1245" t="s">
        <v>1254</v>
      </c>
      <c r="C1245" t="s">
        <v>417</v>
      </c>
      <c r="D1245" t="s">
        <v>38</v>
      </c>
      <c r="E1245" s="1">
        <v>17287.868172900002</v>
      </c>
      <c r="F1245" s="1">
        <v>15527.15778841501</v>
      </c>
      <c r="G1245" s="1">
        <v>77259.360316753038</v>
      </c>
      <c r="H1245" s="1">
        <v>92784.66</v>
      </c>
      <c r="I1245" s="1">
        <v>21.333333333333332</v>
      </c>
      <c r="J1245" s="2">
        <v>0.79832616327092509</v>
      </c>
      <c r="K1245" s="1">
        <v>5993</v>
      </c>
      <c r="L1245" s="1">
        <v>5993</v>
      </c>
      <c r="M1245" s="1">
        <v>17287.868172900002</v>
      </c>
      <c r="N1245" s="1">
        <v>0</v>
      </c>
      <c r="O1245" s="7">
        <v>0.73099999999999998</v>
      </c>
      <c r="P1245" s="4">
        <v>2.3391780324537761</v>
      </c>
      <c r="Q1245" s="1">
        <f>Scenario[[#This Row],[Electricity GHG 
kg CO2e]]+(Scenario[[#This Row],[Non-Electric GHG 
kg CO2e]]*(1-Q$3))+((Scenario[[#This Row],[Non-Electric Vehicle Miles]]*Q$3)*Scenario[[#This Row],[Typical kWh per Vehicle Mile]]*(Scenario[[#This Row],[eGRID Subregion Electricity Emissions Rate 
kg CO2 per kWh]]))</f>
        <v>15527.817448762551</v>
      </c>
      <c r="R1245" s="1">
        <f>((Scenario[[#This Row],[Electricity GHG 
kg CO2e]])*(1-R$3))+(Scenario[[#This Row],[Non-Electric GHG 
kg CO2e]]*(1-Q$3))+(((Scenario[[#This Row],[Non-Electric Vehicle Miles]]*Q$3)*Scenario[[#This Row],[Typical kWh per Vehicle Mile]]*(Scenario[[#This Row],[eGRID Subregion Electricity Emissions Rate 
kg CO2 per kWh]]))*(1-R$3))</f>
        <v>14887.338368990662</v>
      </c>
      <c r="S12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20289.408866100912</v>
      </c>
      <c r="T1245" s="1">
        <f>Scenario[[#This Row],[Transportation Efficiency Emissions Savings 
kg CO2e]]*(1+S$3)</f>
        <v>19408.947235518761</v>
      </c>
      <c r="U1245" s="1">
        <f>Scenario[[#This Row],[Land Use Efficiency Emissions Savings 
kg CO2e]]*(1+S$3)</f>
        <v>96574.200395941298</v>
      </c>
    </row>
    <row r="1246" spans="1:21" x14ac:dyDescent="0.25">
      <c r="A1246" t="s">
        <v>1253</v>
      </c>
      <c r="B1246" t="s">
        <v>1254</v>
      </c>
      <c r="C1246" t="s">
        <v>417</v>
      </c>
      <c r="D1246" t="s">
        <v>1730</v>
      </c>
      <c r="E1246" s="1">
        <v>30246.337920600003</v>
      </c>
      <c r="F1246" s="1">
        <v>50190.360530109188</v>
      </c>
      <c r="G1246" s="1">
        <v>249735.02565399473</v>
      </c>
      <c r="H1246" s="1">
        <v>299919.38</v>
      </c>
      <c r="I1246" s="1">
        <v>9</v>
      </c>
      <c r="J1246" s="2">
        <v>2.275011984950543</v>
      </c>
      <c r="K1246" s="1">
        <v>16112</v>
      </c>
      <c r="L1246" s="1">
        <v>16112</v>
      </c>
      <c r="M1246" s="1">
        <v>30246.337920600003</v>
      </c>
      <c r="N1246" s="1">
        <v>0</v>
      </c>
      <c r="O1246" s="7">
        <v>0.73099999999999998</v>
      </c>
      <c r="P1246" s="4">
        <v>1.0539153772593934</v>
      </c>
      <c r="Q1246" s="1">
        <f>Scenario[[#This Row],[Electricity GHG 
kg CO2e]]+(Scenario[[#This Row],[Non-Electric GHG 
kg CO2e]]*(1-Q$3))+((Scenario[[#This Row],[Non-Electric Vehicle Miles]]*Q$3)*Scenario[[#This Row],[Typical kWh per Vehicle Mile]]*(Scenario[[#This Row],[eGRID Subregion Electricity Emissions Rate 
kg CO2 per kWh]]))</f>
        <v>25787.973543498214</v>
      </c>
      <c r="R1246" s="1">
        <f>((Scenario[[#This Row],[Electricity GHG 
kg CO2e]])*(1-R$3))+(Scenario[[#This Row],[Non-Electric GHG 
kg CO2e]]*(1-Q$3))+(((Scenario[[#This Row],[Non-Electric Vehicle Miles]]*Q$3)*Scenario[[#This Row],[Typical kWh per Vehicle Mile]]*(Scenario[[#This Row],[eGRID Subregion Electricity Emissions Rate 
kg CO2 per kWh]]))*(1-R$3))</f>
        <v>25012.168517736161</v>
      </c>
      <c r="S12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50878.445117285664</v>
      </c>
      <c r="T1246" s="1">
        <f>Scenario[[#This Row],[Transportation Efficiency Emissions Savings 
kg CO2e]]*(1+S$3)</f>
        <v>62737.950662636489</v>
      </c>
      <c r="U1246" s="1">
        <f>Scenario[[#This Row],[Land Use Efficiency Emissions Savings 
kg CO2e]]*(1+S$3)</f>
        <v>312168.78206749342</v>
      </c>
    </row>
    <row r="1247" spans="1:21" x14ac:dyDescent="0.25">
      <c r="A1247" t="s">
        <v>1251</v>
      </c>
      <c r="B1247" t="s">
        <v>1252</v>
      </c>
      <c r="C1247" t="s">
        <v>417</v>
      </c>
      <c r="D1247" t="s">
        <v>1730</v>
      </c>
      <c r="E1247" s="1">
        <v>36542.042140633333</v>
      </c>
      <c r="F1247" s="1">
        <v>3842.5894427479971</v>
      </c>
      <c r="G1247" s="1">
        <v>19117.667516141439</v>
      </c>
      <c r="H1247" s="1">
        <v>22961.919999999998</v>
      </c>
      <c r="I1247" s="1">
        <v>14</v>
      </c>
      <c r="J1247" s="2">
        <v>0.29314336780288519</v>
      </c>
      <c r="K1247" s="1">
        <v>21581</v>
      </c>
      <c r="L1247" s="1">
        <v>21581</v>
      </c>
      <c r="M1247" s="1">
        <v>36542.042140633333</v>
      </c>
      <c r="N1247" s="1">
        <v>0</v>
      </c>
      <c r="O1247" s="7">
        <v>0.73099999999999998</v>
      </c>
      <c r="P1247" s="4">
        <v>1.0539153772593934</v>
      </c>
      <c r="Q1247" s="1">
        <f>Scenario[[#This Row],[Electricity GHG 
kg CO2e]]+(Scenario[[#This Row],[Non-Electric GHG 
kg CO2e]]*(1-Q$3))+((Scenario[[#This Row],[Non-Electric Vehicle Miles]]*Q$3)*Scenario[[#This Row],[Typical kWh per Vehicle Mile]]*(Scenario[[#This Row],[eGRID Subregion Electricity Emissions Rate 
kg CO2 per kWh]]))</f>
        <v>31563.097708000041</v>
      </c>
      <c r="R1247" s="1">
        <f>((Scenario[[#This Row],[Electricity GHG 
kg CO2e]])*(1-R$3))+(Scenario[[#This Row],[Non-Electric GHG 
kg CO2e]]*(1-Q$3))+(((Scenario[[#This Row],[Non-Electric Vehicle Miles]]*Q$3)*Scenario[[#This Row],[Typical kWh per Vehicle Mile]]*(Scenario[[#This Row],[eGRID Subregion Electricity Emissions Rate 
kg CO2 per kWh]]))*(1-R$3))</f>
        <v>30523.95618236878</v>
      </c>
      <c r="S12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31683.853181619208</v>
      </c>
      <c r="T1247" s="1">
        <f>Scenario[[#This Row],[Transportation Efficiency Emissions Savings 
kg CO2e]]*(1+S$3)</f>
        <v>4803.2368034349965</v>
      </c>
      <c r="U1247" s="1">
        <f>Scenario[[#This Row],[Land Use Efficiency Emissions Savings 
kg CO2e]]*(1+S$3)</f>
        <v>23897.084395176797</v>
      </c>
    </row>
    <row r="1248" spans="1:21" x14ac:dyDescent="0.25">
      <c r="A1248" t="s">
        <v>1251</v>
      </c>
      <c r="B1248" t="s">
        <v>1252</v>
      </c>
      <c r="C1248" t="s">
        <v>417</v>
      </c>
      <c r="D1248" t="s">
        <v>38</v>
      </c>
      <c r="E1248" s="1">
        <v>18978.162748800001</v>
      </c>
      <c r="F1248" s="1">
        <v>31626.458755518906</v>
      </c>
      <c r="G1248" s="1">
        <v>157348.09357321786</v>
      </c>
      <c r="H1248" s="1">
        <v>188988.24</v>
      </c>
      <c r="I1248" s="1">
        <v>26.166666666666668</v>
      </c>
      <c r="J1248" s="2">
        <v>0.37499898803500209</v>
      </c>
      <c r="K1248" s="1">
        <v>6582</v>
      </c>
      <c r="L1248" s="1">
        <v>6582</v>
      </c>
      <c r="M1248" s="1">
        <v>18978.162748800001</v>
      </c>
      <c r="N1248" s="1">
        <v>0</v>
      </c>
      <c r="O1248" s="7">
        <v>0.73099999999999998</v>
      </c>
      <c r="P1248" s="4">
        <v>2.3391780324537761</v>
      </c>
      <c r="Q1248" s="1">
        <f>Scenario[[#This Row],[Electricity GHG 
kg CO2e]]+(Scenario[[#This Row],[Non-Electric GHG 
kg CO2e]]*(1-Q$3))+((Scenario[[#This Row],[Non-Electric Vehicle Miles]]*Q$3)*Scenario[[#This Row],[Typical kWh per Vehicle Mile]]*(Scenario[[#This Row],[eGRID Subregion Electricity Emissions Rate 
kg CO2 per kWh]]))</f>
        <v>17047.326919306368</v>
      </c>
      <c r="R1248" s="1">
        <f>((Scenario[[#This Row],[Electricity GHG 
kg CO2e]])*(1-R$3))+(Scenario[[#This Row],[Non-Electric GHG 
kg CO2e]]*(1-Q$3))+(((Scenario[[#This Row],[Non-Electric Vehicle Miles]]*Q$3)*Scenario[[#This Row],[Typical kWh per Vehicle Mile]]*(Scenario[[#This Row],[eGRID Subregion Electricity Emissions Rate 
kg CO2 per kWh]]))*(1-R$3))</f>
        <v>16343.900704879776</v>
      </c>
      <c r="S12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25311.046275457287</v>
      </c>
      <c r="T1248" s="1">
        <f>Scenario[[#This Row],[Transportation Efficiency Emissions Savings 
kg CO2e]]*(1+S$3)</f>
        <v>39533.073444398629</v>
      </c>
      <c r="U1248" s="1">
        <f>Scenario[[#This Row],[Land Use Efficiency Emissions Savings 
kg CO2e]]*(1+S$3)</f>
        <v>196685.11696652233</v>
      </c>
    </row>
    <row r="1249" spans="1:21" x14ac:dyDescent="0.25">
      <c r="A1249" t="s">
        <v>1235</v>
      </c>
      <c r="B1249" t="s">
        <v>1236</v>
      </c>
      <c r="C1249" t="s">
        <v>417</v>
      </c>
      <c r="D1249" t="s">
        <v>1730</v>
      </c>
      <c r="E1249" s="1">
        <v>78756.149665000004</v>
      </c>
      <c r="F1249" s="1">
        <v>3114.9816690987172</v>
      </c>
      <c r="G1249" s="1">
        <v>15500.112840968204</v>
      </c>
      <c r="H1249" s="1">
        <v>18614</v>
      </c>
      <c r="I1249" s="1">
        <v>10</v>
      </c>
      <c r="J1249" s="2">
        <v>6.5243603224675775E-2</v>
      </c>
      <c r="K1249" s="1">
        <v>58698</v>
      </c>
      <c r="L1249" s="1">
        <v>58698</v>
      </c>
      <c r="M1249" s="1">
        <v>78756.149665000004</v>
      </c>
      <c r="N1249" s="1">
        <v>0</v>
      </c>
      <c r="O1249" s="7">
        <v>0.73099999999999998</v>
      </c>
      <c r="P1249" s="4">
        <v>1.0539153772593934</v>
      </c>
      <c r="Q1249" s="1">
        <f>Scenario[[#This Row],[Electricity GHG 
kg CO2e]]+(Scenario[[#This Row],[Non-Electric GHG 
kg CO2e]]*(1-Q$3))+((Scenario[[#This Row],[Non-Electric Vehicle Miles]]*Q$3)*Scenario[[#This Row],[Typical kWh per Vehicle Mile]]*(Scenario[[#This Row],[eGRID Subregion Electricity Emissions Rate 
kg CO2 per kWh]]))</f>
        <v>70372.525208576466</v>
      </c>
      <c r="R1249" s="1">
        <f>((Scenario[[#This Row],[Electricity GHG 
kg CO2e]])*(1-R$3))+(Scenario[[#This Row],[Non-Electric GHG 
kg CO2e]]*(1-Q$3))+(((Scenario[[#This Row],[Non-Electric Vehicle Miles]]*Q$3)*Scenario[[#This Row],[Typical kWh per Vehicle Mile]]*(Scenario[[#This Row],[eGRID Subregion Electricity Emissions Rate 
kg CO2 per kWh]]))*(1-R$3))</f>
        <v>67546.171968619848</v>
      </c>
      <c r="S12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68617.166248683818</v>
      </c>
      <c r="T1249" s="1">
        <f>Scenario[[#This Row],[Transportation Efficiency Emissions Savings 
kg CO2e]]*(1+S$3)</f>
        <v>3893.7270863733966</v>
      </c>
      <c r="U1249" s="1">
        <f>Scenario[[#This Row],[Land Use Efficiency Emissions Savings 
kg CO2e]]*(1+S$3)</f>
        <v>19375.141051210256</v>
      </c>
    </row>
    <row r="1250" spans="1:21" x14ac:dyDescent="0.25">
      <c r="A1250" t="s">
        <v>1235</v>
      </c>
      <c r="B1250" t="s">
        <v>1236</v>
      </c>
      <c r="C1250" t="s">
        <v>417</v>
      </c>
      <c r="D1250" t="s">
        <v>38</v>
      </c>
      <c r="E1250" s="1">
        <v>40069.108983099999</v>
      </c>
      <c r="F1250" s="1">
        <v>8059.4803977693582</v>
      </c>
      <c r="G1250" s="1">
        <v>40103.881459161617</v>
      </c>
      <c r="H1250" s="1">
        <v>48160.53</v>
      </c>
      <c r="I1250" s="1">
        <v>20.571428571428573</v>
      </c>
      <c r="J1250" s="2">
        <v>0.17618429221854301</v>
      </c>
      <c r="K1250" s="1">
        <v>13893</v>
      </c>
      <c r="L1250" s="1">
        <v>13893</v>
      </c>
      <c r="M1250" s="1">
        <v>40069.108983099999</v>
      </c>
      <c r="N1250" s="1">
        <v>0</v>
      </c>
      <c r="O1250" s="7">
        <v>0.73099999999999998</v>
      </c>
      <c r="P1250" s="4">
        <v>2.3391780324537761</v>
      </c>
      <c r="Q1250" s="1">
        <f>Scenario[[#This Row],[Electricity GHG 
kg CO2e]]+(Scenario[[#This Row],[Non-Electric GHG 
kg CO2e]]*(1-Q$3))+((Scenario[[#This Row],[Non-Electric Vehicle Miles]]*Q$3)*Scenario[[#This Row],[Typical kWh per Vehicle Mile]]*(Scenario[[#This Row],[eGRID Subregion Electricity Emissions Rate 
kg CO2 per kWh]]))</f>
        <v>35990.877861316876</v>
      </c>
      <c r="R1250" s="1">
        <f>((Scenario[[#This Row],[Electricity GHG 
kg CO2e]])*(1-R$3))+(Scenario[[#This Row],[Non-Electric GHG 
kg CO2e]]*(1-Q$3))+(((Scenario[[#This Row],[Non-Electric Vehicle Miles]]*Q$3)*Scenario[[#This Row],[Typical kWh per Vehicle Mile]]*(Scenario[[#This Row],[eGRID Subregion Electricity Emissions Rate 
kg CO2 per kWh]]))*(1-R$3))</f>
        <v>34506.11633031891</v>
      </c>
      <c r="S12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37413.463244374521</v>
      </c>
      <c r="T1250" s="1">
        <f>Scenario[[#This Row],[Transportation Efficiency Emissions Savings 
kg CO2e]]*(1+S$3)</f>
        <v>10074.350497211697</v>
      </c>
      <c r="U1250" s="1">
        <f>Scenario[[#This Row],[Land Use Efficiency Emissions Savings 
kg CO2e]]*(1+S$3)</f>
        <v>50129.85182395202</v>
      </c>
    </row>
    <row r="1251" spans="1:21" x14ac:dyDescent="0.25">
      <c r="A1251" t="s">
        <v>1424</v>
      </c>
      <c r="B1251" t="s">
        <v>1425</v>
      </c>
      <c r="C1251" t="s">
        <v>417</v>
      </c>
      <c r="D1251" t="s">
        <v>1730</v>
      </c>
      <c r="E1251" s="1">
        <v>115283.4970912</v>
      </c>
      <c r="F1251" s="1">
        <v>20187.111124841358</v>
      </c>
      <c r="G1251" s="1">
        <v>100429.36808491475</v>
      </c>
      <c r="H1251" s="1">
        <v>120630.85</v>
      </c>
      <c r="I1251" s="1">
        <v>10</v>
      </c>
      <c r="J1251" s="2">
        <v>0.35851888727078196</v>
      </c>
      <c r="K1251" s="1">
        <v>55594</v>
      </c>
      <c r="L1251" s="1">
        <v>55594</v>
      </c>
      <c r="M1251" s="1">
        <v>115283.4970912</v>
      </c>
      <c r="N1251" s="1">
        <v>0</v>
      </c>
      <c r="O1251" s="7">
        <v>0.73099999999999998</v>
      </c>
      <c r="P1251" s="4">
        <v>1.0539153772593934</v>
      </c>
      <c r="Q1251" s="1">
        <f>Scenario[[#This Row],[Electricity GHG 
kg CO2e]]+(Scenario[[#This Row],[Non-Electric GHG 
kg CO2e]]*(1-Q$3))+((Scenario[[#This Row],[Non-Electric Vehicle Miles]]*Q$3)*Scenario[[#This Row],[Typical kWh per Vehicle Mile]]*(Scenario[[#This Row],[eGRID Subregion Electricity Emissions Rate 
kg CO2 per kWh]]))</f>
        <v>97170.195956983807</v>
      </c>
      <c r="R1251" s="1">
        <f>((Scenario[[#This Row],[Electricity GHG 
kg CO2e]])*(1-R$3))+(Scenario[[#This Row],[Non-Electric GHG 
kg CO2e]]*(1-Q$3))+(((Scenario[[#This Row],[Non-Electric Vehicle Miles]]*Q$3)*Scenario[[#This Row],[Typical kWh per Vehicle Mile]]*(Scenario[[#This Row],[eGRID Subregion Electricity Emissions Rate 
kg CO2 per kWh]]))*(1-R$3))</f>
        <v>94493.302672337857</v>
      </c>
      <c r="S12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104745.13508291398</v>
      </c>
      <c r="T1251" s="1">
        <f>Scenario[[#This Row],[Transportation Efficiency Emissions Savings 
kg CO2e]]*(1+S$3)</f>
        <v>25233.888906051696</v>
      </c>
      <c r="U1251" s="1">
        <f>Scenario[[#This Row],[Land Use Efficiency Emissions Savings 
kg CO2e]]*(1+S$3)</f>
        <v>125536.71010614344</v>
      </c>
    </row>
    <row r="1252" spans="1:21" x14ac:dyDescent="0.25">
      <c r="A1252" t="s">
        <v>1257</v>
      </c>
      <c r="B1252" t="s">
        <v>1258</v>
      </c>
      <c r="C1252" t="s">
        <v>417</v>
      </c>
      <c r="D1252" t="s">
        <v>1730</v>
      </c>
      <c r="E1252" s="1">
        <v>445032.86439100001</v>
      </c>
      <c r="F1252" s="1">
        <v>2758.4824427369631</v>
      </c>
      <c r="G1252" s="1">
        <v>13826.833321697819</v>
      </c>
      <c r="H1252" s="1">
        <v>16483.689999999999</v>
      </c>
      <c r="I1252" s="1">
        <v>16.133333333333333</v>
      </c>
      <c r="J1252" s="2">
        <v>3.5949344580206523E-2</v>
      </c>
      <c r="K1252" s="1">
        <v>186864</v>
      </c>
      <c r="L1252" s="1">
        <v>186864</v>
      </c>
      <c r="M1252" s="1">
        <v>445032.86439100001</v>
      </c>
      <c r="N1252" s="1">
        <v>0</v>
      </c>
      <c r="O1252" s="7">
        <v>0.73099999999999998</v>
      </c>
      <c r="P1252" s="4">
        <v>1.0539153772593934</v>
      </c>
      <c r="Q1252" s="1">
        <f>Scenario[[#This Row],[Electricity GHG 
kg CO2e]]+(Scenario[[#This Row],[Non-Electric GHG 
kg CO2e]]*(1-Q$3))+((Scenario[[#This Row],[Non-Electric Vehicle Miles]]*Q$3)*Scenario[[#This Row],[Typical kWh per Vehicle Mile]]*(Scenario[[#This Row],[eGRID Subregion Electricity Emissions Rate 
kg CO2 per kWh]]))</f>
        <v>369765.22186177043</v>
      </c>
      <c r="R1252" s="1">
        <f>((Scenario[[#This Row],[Electricity GHG 
kg CO2e]])*(1-R$3))+(Scenario[[#This Row],[Non-Electric GHG 
kg CO2e]]*(1-Q$3))+(((Scenario[[#This Row],[Non-Electric Vehicle Miles]]*Q$3)*Scenario[[#This Row],[Typical kWh per Vehicle Mile]]*(Scenario[[#This Row],[eGRID Subregion Electricity Emissions Rate 
kg CO2 per kWh]]))*(1-R$3))</f>
        <v>360767.57846964034</v>
      </c>
      <c r="S12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361753.86294253013</v>
      </c>
      <c r="T1252" s="1">
        <f>Scenario[[#This Row],[Transportation Efficiency Emissions Savings 
kg CO2e]]*(1+S$3)</f>
        <v>3448.1030534212041</v>
      </c>
      <c r="U1252" s="1">
        <f>Scenario[[#This Row],[Land Use Efficiency Emissions Savings 
kg CO2e]]*(1+S$3)</f>
        <v>17283.541652122272</v>
      </c>
    </row>
    <row r="1253" spans="1:21" x14ac:dyDescent="0.25">
      <c r="A1253" t="s">
        <v>1257</v>
      </c>
      <c r="B1253" t="s">
        <v>1258</v>
      </c>
      <c r="C1253" t="s">
        <v>417</v>
      </c>
      <c r="D1253" t="s">
        <v>38</v>
      </c>
      <c r="E1253" s="1">
        <v>16206.6444226</v>
      </c>
      <c r="F1253" s="1">
        <v>102770.05959974189</v>
      </c>
      <c r="G1253" s="1">
        <v>515132.69126943679</v>
      </c>
      <c r="H1253" s="1">
        <v>614116.57999999996</v>
      </c>
      <c r="I1253" s="1">
        <v>26</v>
      </c>
      <c r="J1253" s="2">
        <v>0.18517689479305433</v>
      </c>
      <c r="K1253" s="1">
        <v>5622</v>
      </c>
      <c r="L1253" s="1">
        <v>5622</v>
      </c>
      <c r="M1253" s="1">
        <v>16206.6444226</v>
      </c>
      <c r="N1253" s="1">
        <v>0</v>
      </c>
      <c r="O1253" s="7">
        <v>0.73099999999999998</v>
      </c>
      <c r="P1253" s="4">
        <v>2.3391780324537761</v>
      </c>
      <c r="Q1253" s="1">
        <f>Scenario[[#This Row],[Electricity GHG 
kg CO2e]]+(Scenario[[#This Row],[Non-Electric GHG 
kg CO2e]]*(1-Q$3))+((Scenario[[#This Row],[Non-Electric Vehicle Miles]]*Q$3)*Scenario[[#This Row],[Typical kWh per Vehicle Mile]]*(Scenario[[#This Row],[eGRID Subregion Electricity Emissions Rate 
kg CO2 per kWh]]))</f>
        <v>14558.302780642674</v>
      </c>
      <c r="R1253" s="1">
        <f>((Scenario[[#This Row],[Electricity GHG 
kg CO2e]])*(1-R$3))+(Scenario[[#This Row],[Non-Electric GHG 
kg CO2e]]*(1-Q$3))+(((Scenario[[#This Row],[Non-Electric Vehicle Miles]]*Q$3)*Scenario[[#This Row],[Typical kWh per Vehicle Mile]]*(Scenario[[#This Row],[eGRID Subregion Electricity Emissions Rate 
kg CO2 per kWh]]))*(1-R$3))</f>
        <v>13957.472914719507</v>
      </c>
      <c r="S12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43277.436833357053</v>
      </c>
      <c r="T1253" s="1">
        <f>Scenario[[#This Row],[Transportation Efficiency Emissions Savings 
kg CO2e]]*(1+S$3)</f>
        <v>128462.57449967736</v>
      </c>
      <c r="U1253" s="1">
        <f>Scenario[[#This Row],[Land Use Efficiency Emissions Savings 
kg CO2e]]*(1+S$3)</f>
        <v>643915.86408679595</v>
      </c>
    </row>
    <row r="1254" spans="1:21" x14ac:dyDescent="0.25">
      <c r="A1254" t="s">
        <v>1062</v>
      </c>
      <c r="B1254" t="s">
        <v>1063</v>
      </c>
      <c r="C1254" t="s">
        <v>417</v>
      </c>
      <c r="D1254" t="s">
        <v>1730</v>
      </c>
      <c r="E1254" s="1">
        <v>130891.94219333332</v>
      </c>
      <c r="F1254" s="1">
        <v>18771.708905623556</v>
      </c>
      <c r="G1254" s="1">
        <v>93402.874206643828</v>
      </c>
      <c r="H1254" s="1">
        <v>112172.92</v>
      </c>
      <c r="I1254" s="1">
        <v>10</v>
      </c>
      <c r="J1254" s="2">
        <v>0.1450386863201448</v>
      </c>
      <c r="K1254" s="1">
        <v>97552</v>
      </c>
      <c r="L1254" s="1">
        <v>97552</v>
      </c>
      <c r="M1254" s="1">
        <v>130891.94219333332</v>
      </c>
      <c r="N1254" s="1">
        <v>0</v>
      </c>
      <c r="O1254" s="7">
        <v>0.73099999999999998</v>
      </c>
      <c r="P1254" s="4">
        <v>1.0539153772593934</v>
      </c>
      <c r="Q1254" s="1">
        <f>Scenario[[#This Row],[Electricity GHG 
kg CO2e]]+(Scenario[[#This Row],[Non-Electric GHG 
kg CO2e]]*(1-Q$3))+((Scenario[[#This Row],[Non-Electric Vehicle Miles]]*Q$3)*Scenario[[#This Row],[Typical kWh per Vehicle Mile]]*(Scenario[[#This Row],[eGRID Subregion Electricity Emissions Rate 
kg CO2 per kWh]]))</f>
        <v>116957.76793426012</v>
      </c>
      <c r="R1254" s="1">
        <f>((Scenario[[#This Row],[Electricity GHG 
kg CO2e]])*(1-R$3))+(Scenario[[#This Row],[Non-Electric GHG 
kg CO2e]]*(1-Q$3))+(((Scenario[[#This Row],[Non-Electric Vehicle Miles]]*Q$3)*Scenario[[#This Row],[Typical kWh per Vehicle Mile]]*(Scenario[[#This Row],[eGRID Subregion Electricity Emissions Rate 
kg CO2 per kWh]]))*(1-R$3))</f>
        <v>112260.56511194509</v>
      </c>
      <c r="S12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118714.8640445436</v>
      </c>
      <c r="T1254" s="1">
        <f>Scenario[[#This Row],[Transportation Efficiency Emissions Savings 
kg CO2e]]*(1+S$3)</f>
        <v>23464.636132029445</v>
      </c>
      <c r="U1254" s="1">
        <f>Scenario[[#This Row],[Land Use Efficiency Emissions Savings 
kg CO2e]]*(1+S$3)</f>
        <v>116753.59275830479</v>
      </c>
    </row>
    <row r="1255" spans="1:21" x14ac:dyDescent="0.25">
      <c r="A1255" t="s">
        <v>1062</v>
      </c>
      <c r="B1255" t="s">
        <v>1063</v>
      </c>
      <c r="C1255" t="s">
        <v>417</v>
      </c>
      <c r="D1255" t="s">
        <v>38</v>
      </c>
      <c r="E1255" s="1">
        <v>512907.36161860009</v>
      </c>
      <c r="F1255" s="1">
        <v>45244.666949761464</v>
      </c>
      <c r="G1255" s="1">
        <v>225125.05158036313</v>
      </c>
      <c r="H1255" s="1">
        <v>270365.71000000002</v>
      </c>
      <c r="I1255" s="1">
        <v>24</v>
      </c>
      <c r="J1255" s="2">
        <v>6.7784477692468148E-2</v>
      </c>
      <c r="K1255" s="1">
        <v>177872</v>
      </c>
      <c r="L1255" s="1">
        <v>177872</v>
      </c>
      <c r="M1255" s="1">
        <v>512907.36161860009</v>
      </c>
      <c r="N1255" s="1">
        <v>0</v>
      </c>
      <c r="O1255" s="7">
        <v>0.73099999999999998</v>
      </c>
      <c r="P1255" s="4">
        <v>2.3391780324537761</v>
      </c>
      <c r="Q1255" s="1">
        <f>Scenario[[#This Row],[Electricity GHG 
kg CO2e]]+(Scenario[[#This Row],[Non-Electric GHG 
kg CO2e]]*(1-Q$3))+((Scenario[[#This Row],[Non-Electric Vehicle Miles]]*Q$3)*Scenario[[#This Row],[Typical kWh per Vehicle Mile]]*(Scenario[[#This Row],[eGRID Subregion Electricity Emissions Rate 
kg CO2 per kWh]]))</f>
        <v>460718.09496811999</v>
      </c>
      <c r="R1255" s="1">
        <f>((Scenario[[#This Row],[Electricity GHG 
kg CO2e]])*(1-R$3))+(Scenario[[#This Row],[Non-Electric GHG 
kg CO2e]]*(1-Q$3))+(((Scenario[[#This Row],[Non-Electric Vehicle Miles]]*Q$3)*Scenario[[#This Row],[Typical kWh per Vehicle Mile]]*(Scenario[[#This Row],[eGRID Subregion Electricity Emissions Rate 
kg CO2 per kWh]]))*(1-R$3))</f>
        <v>441708.70152957755</v>
      </c>
      <c r="S12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455696.1577132169</v>
      </c>
      <c r="T1255" s="1">
        <f>Scenario[[#This Row],[Transportation Efficiency Emissions Savings 
kg CO2e]]*(1+S$3)</f>
        <v>56555.833687201826</v>
      </c>
      <c r="U1255" s="1">
        <f>Scenario[[#This Row],[Land Use Efficiency Emissions Savings 
kg CO2e]]*(1+S$3)</f>
        <v>281406.31447545392</v>
      </c>
    </row>
    <row r="1256" spans="1:21" x14ac:dyDescent="0.25">
      <c r="A1256" t="s">
        <v>1249</v>
      </c>
      <c r="B1256" t="s">
        <v>1250</v>
      </c>
      <c r="C1256" t="s">
        <v>417</v>
      </c>
      <c r="D1256" t="s">
        <v>38</v>
      </c>
      <c r="E1256" s="1">
        <v>19500.143313600001</v>
      </c>
      <c r="F1256" s="1">
        <v>4029.4013228838239</v>
      </c>
      <c r="G1256" s="1">
        <v>20049.650659007915</v>
      </c>
      <c r="H1256" s="1">
        <v>24078.240000000002</v>
      </c>
      <c r="I1256" s="1">
        <v>24</v>
      </c>
      <c r="J1256" s="2">
        <v>4.9032794096085242E-2</v>
      </c>
      <c r="K1256" s="1">
        <v>6762</v>
      </c>
      <c r="L1256" s="1">
        <v>6762</v>
      </c>
      <c r="M1256" s="1">
        <v>19500.143313600001</v>
      </c>
      <c r="N1256" s="1">
        <v>0</v>
      </c>
      <c r="O1256" s="7">
        <v>0.73099999999999998</v>
      </c>
      <c r="P1256" s="4">
        <v>2.3391780324537761</v>
      </c>
      <c r="Q1256" s="1">
        <f>Scenario[[#This Row],[Electricity GHG 
kg CO2e]]+(Scenario[[#This Row],[Non-Electric GHG 
kg CO2e]]*(1-Q$3))+((Scenario[[#This Row],[Non-Electric Vehicle Miles]]*Q$3)*Scenario[[#This Row],[Typical kWh per Vehicle Mile]]*(Scenario[[#This Row],[eGRID Subregion Electricity Emissions Rate 
kg CO2 per kWh]]))</f>
        <v>17515.759604283936</v>
      </c>
      <c r="R1256" s="1">
        <f>((Scenario[[#This Row],[Electricity GHG 
kg CO2e]])*(1-R$3))+(Scenario[[#This Row],[Non-Electric GHG 
kg CO2e]]*(1-Q$3))+(((Scenario[[#This Row],[Non-Electric Vehicle Miles]]*Q$3)*Scenario[[#This Row],[Typical kWh per Vehicle Mile]]*(Scenario[[#This Row],[eGRID Subregion Electricity Emissions Rate 
kg CO2 per kWh]]))*(1-R$3))</f>
        <v>16793.096574512951</v>
      </c>
      <c r="S12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18038.870167336514</v>
      </c>
      <c r="T1256" s="1">
        <f>Scenario[[#This Row],[Transportation Efficiency Emissions Savings 
kg CO2e]]*(1+S$3)</f>
        <v>5036.7516536047797</v>
      </c>
      <c r="U1256" s="1">
        <f>Scenario[[#This Row],[Land Use Efficiency Emissions Savings 
kg CO2e]]*(1+S$3)</f>
        <v>25062.063323759896</v>
      </c>
    </row>
    <row r="1257" spans="1:21" x14ac:dyDescent="0.25">
      <c r="A1257" t="s">
        <v>1249</v>
      </c>
      <c r="B1257" t="s">
        <v>1250</v>
      </c>
      <c r="C1257" t="s">
        <v>417</v>
      </c>
      <c r="D1257" t="s">
        <v>1730</v>
      </c>
      <c r="E1257" s="1">
        <v>131609.46450916666</v>
      </c>
      <c r="F1257" s="1">
        <v>5975.7393990864794</v>
      </c>
      <c r="G1257" s="1">
        <v>29734.314797714225</v>
      </c>
      <c r="H1257" s="1">
        <v>35708.85</v>
      </c>
      <c r="I1257" s="1">
        <v>10.777777777777779</v>
      </c>
      <c r="J1257" s="2">
        <v>4.7326585456329173E-2</v>
      </c>
      <c r="K1257" s="1">
        <v>95869</v>
      </c>
      <c r="L1257" s="1">
        <v>95869</v>
      </c>
      <c r="M1257" s="1">
        <v>131609.46450916666</v>
      </c>
      <c r="N1257" s="1">
        <v>0</v>
      </c>
      <c r="O1257" s="7">
        <v>0.73099999999999998</v>
      </c>
      <c r="P1257" s="4">
        <v>1.0539153772593934</v>
      </c>
      <c r="Q1257" s="1">
        <f>Scenario[[#This Row],[Electricity GHG 
kg CO2e]]+(Scenario[[#This Row],[Non-Electric GHG 
kg CO2e]]*(1-Q$3))+((Scenario[[#This Row],[Non-Electric Vehicle Miles]]*Q$3)*Scenario[[#This Row],[Typical kWh per Vehicle Mile]]*(Scenario[[#This Row],[eGRID Subregion Electricity Emissions Rate 
kg CO2 per kWh]]))</f>
        <v>117171.75876290337</v>
      </c>
      <c r="R1257" s="1">
        <f>((Scenario[[#This Row],[Electricity GHG 
kg CO2e]])*(1-R$3))+(Scenario[[#This Row],[Non-Electric GHG 
kg CO2e]]*(1-Q$3))+(((Scenario[[#This Row],[Non-Electric Vehicle Miles]]*Q$3)*Scenario[[#This Row],[Typical kWh per Vehicle Mile]]*(Scenario[[#This Row],[eGRID Subregion Electricity Emissions Rate 
kg CO2 per kWh]]))*(1-R$3))</f>
        <v>112555.59366764627</v>
      </c>
      <c r="S12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114500.53062674899</v>
      </c>
      <c r="T1257" s="1">
        <f>Scenario[[#This Row],[Transportation Efficiency Emissions Savings 
kg CO2e]]*(1+S$3)</f>
        <v>7469.6742488580994</v>
      </c>
      <c r="U1257" s="1">
        <f>Scenario[[#This Row],[Land Use Efficiency Emissions Savings 
kg CO2e]]*(1+S$3)</f>
        <v>37167.893497142781</v>
      </c>
    </row>
    <row r="1258" spans="1:21" x14ac:dyDescent="0.25">
      <c r="A1258" t="s">
        <v>1209</v>
      </c>
      <c r="B1258" t="s">
        <v>1210</v>
      </c>
      <c r="C1258" t="s">
        <v>417</v>
      </c>
      <c r="D1258" t="s">
        <v>1730</v>
      </c>
      <c r="E1258" s="1">
        <v>230667.59817023331</v>
      </c>
      <c r="F1258" s="1">
        <v>19236.327147606418</v>
      </c>
      <c r="G1258" s="1">
        <v>95715.702340098927</v>
      </c>
      <c r="H1258" s="1">
        <v>114949.31</v>
      </c>
      <c r="I1258" s="1">
        <v>12</v>
      </c>
      <c r="J1258" s="2">
        <v>0.20983809784592916</v>
      </c>
      <c r="K1258" s="1">
        <v>108397</v>
      </c>
      <c r="L1258" s="1">
        <v>108397</v>
      </c>
      <c r="M1258" s="1">
        <v>230667.59817023331</v>
      </c>
      <c r="N1258" s="1">
        <v>0</v>
      </c>
      <c r="O1258" s="7">
        <v>0.73099999999999998</v>
      </c>
      <c r="P1258" s="4">
        <v>1.0539153772593934</v>
      </c>
      <c r="Q1258" s="1">
        <f>Scenario[[#This Row],[Electricity GHG 
kg CO2e]]+(Scenario[[#This Row],[Non-Electric GHG 
kg CO2e]]*(1-Q$3))+((Scenario[[#This Row],[Non-Electric Vehicle Miles]]*Q$3)*Scenario[[#This Row],[Typical kWh per Vehicle Mile]]*(Scenario[[#This Row],[eGRID Subregion Electricity Emissions Rate 
kg CO2 per kWh]]))</f>
        <v>193878.28983361571</v>
      </c>
      <c r="R1258" s="1">
        <f>((Scenario[[#This Row],[Electricity GHG 
kg CO2e]])*(1-R$3))+(Scenario[[#This Row],[Non-Electric GHG 
kg CO2e]]*(1-Q$3))+(((Scenario[[#This Row],[Non-Electric Vehicle Miles]]*Q$3)*Scenario[[#This Row],[Typical kWh per Vehicle Mile]]*(Scenario[[#This Row],[eGRID Subregion Electricity Emissions Rate 
kg CO2 per kWh]]))*(1-R$3))</f>
        <v>188658.89203213053</v>
      </c>
      <c r="S12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196994.84285197867</v>
      </c>
      <c r="T1258" s="1">
        <f>Scenario[[#This Row],[Transportation Efficiency Emissions Savings 
kg CO2e]]*(1+S$3)</f>
        <v>24045.408934508021</v>
      </c>
      <c r="U1258" s="1">
        <f>Scenario[[#This Row],[Land Use Efficiency Emissions Savings 
kg CO2e]]*(1+S$3)</f>
        <v>119644.62792512366</v>
      </c>
    </row>
    <row r="1259" spans="1:21" x14ac:dyDescent="0.25">
      <c r="A1259" t="s">
        <v>1209</v>
      </c>
      <c r="B1259" t="s">
        <v>1210</v>
      </c>
      <c r="C1259" t="s">
        <v>417</v>
      </c>
      <c r="D1259" t="s">
        <v>38</v>
      </c>
      <c r="E1259" s="1">
        <v>83009.227947600011</v>
      </c>
      <c r="F1259" s="1">
        <v>47669.492918786935</v>
      </c>
      <c r="G1259" s="1">
        <v>237192.83623671392</v>
      </c>
      <c r="H1259" s="1">
        <v>284855.59000000003</v>
      </c>
      <c r="I1259" s="1">
        <v>24</v>
      </c>
      <c r="J1259" s="2">
        <v>0.33979338438782331</v>
      </c>
      <c r="K1259" s="1">
        <v>28786</v>
      </c>
      <c r="L1259" s="1">
        <v>28786</v>
      </c>
      <c r="M1259" s="1">
        <v>83009.227947600011</v>
      </c>
      <c r="N1259" s="1">
        <v>0</v>
      </c>
      <c r="O1259" s="7">
        <v>0.73099999999999998</v>
      </c>
      <c r="P1259" s="4">
        <v>2.3391780324537761</v>
      </c>
      <c r="Q1259" s="1">
        <f>Scenario[[#This Row],[Electricity GHG 
kg CO2e]]+(Scenario[[#This Row],[Non-Electric GHG 
kg CO2e]]*(1-Q$3))+((Scenario[[#This Row],[Non-Electric Vehicle Miles]]*Q$3)*Scenario[[#This Row],[Typical kWh per Vehicle Mile]]*(Scenario[[#This Row],[eGRID Subregion Electricity Emissions Rate 
kg CO2 per kWh]]))</f>
        <v>74562.497994114688</v>
      </c>
      <c r="R1259" s="1">
        <f>((Scenario[[#This Row],[Electricity GHG 
kg CO2e]])*(1-R$3))+(Scenario[[#This Row],[Non-Electric GHG 
kg CO2e]]*(1-Q$3))+(((Scenario[[#This Row],[Non-Electric Vehicle Miles]]*Q$3)*Scenario[[#This Row],[Typical kWh per Vehicle Mile]]*(Scenario[[#This Row],[eGRID Subregion Electricity Emissions Rate 
kg CO2 per kWh]]))*(1-R$3))</f>
        <v>71486.103735761018</v>
      </c>
      <c r="S12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86223.603631870385</v>
      </c>
      <c r="T1259" s="1">
        <f>Scenario[[#This Row],[Transportation Efficiency Emissions Savings 
kg CO2e]]*(1+S$3)</f>
        <v>59586.86614848367</v>
      </c>
      <c r="U1259" s="1">
        <f>Scenario[[#This Row],[Land Use Efficiency Emissions Savings 
kg CO2e]]*(1+S$3)</f>
        <v>296491.0452958924</v>
      </c>
    </row>
    <row r="1260" spans="1:21" x14ac:dyDescent="0.25">
      <c r="A1260" t="s">
        <v>1227</v>
      </c>
      <c r="B1260" t="s">
        <v>1228</v>
      </c>
      <c r="C1260" t="s">
        <v>417</v>
      </c>
      <c r="D1260" t="s">
        <v>1730</v>
      </c>
      <c r="E1260" s="1">
        <v>114136.04667</v>
      </c>
      <c r="F1260" s="1">
        <v>25150.70070495773</v>
      </c>
      <c r="G1260" s="1">
        <v>125137.65419553523</v>
      </c>
      <c r="H1260" s="1">
        <v>150291.46</v>
      </c>
      <c r="I1260" s="1">
        <v>13.666666666666666</v>
      </c>
      <c r="J1260" s="2">
        <v>0.36044891991087796</v>
      </c>
      <c r="K1260" s="1">
        <v>85068</v>
      </c>
      <c r="L1260" s="1">
        <v>85068</v>
      </c>
      <c r="M1260" s="1">
        <v>114136.04667</v>
      </c>
      <c r="N1260" s="1">
        <v>0</v>
      </c>
      <c r="O1260" s="7">
        <v>0.73099999999999998</v>
      </c>
      <c r="P1260" s="4">
        <v>1.0539153772593934</v>
      </c>
      <c r="Q1260" s="1">
        <f>Scenario[[#This Row],[Electricity GHG 
kg CO2e]]+(Scenario[[#This Row],[Non-Electric GHG 
kg CO2e]]*(1-Q$3))+((Scenario[[#This Row],[Non-Electric Vehicle Miles]]*Q$3)*Scenario[[#This Row],[Typical kWh per Vehicle Mile]]*(Scenario[[#This Row],[eGRID Subregion Electricity Emissions Rate 
kg CO2 per kWh]]))</f>
        <v>101986.39000039629</v>
      </c>
      <c r="R1260" s="1">
        <f>((Scenario[[#This Row],[Electricity GHG 
kg CO2e]])*(1-R$3))+(Scenario[[#This Row],[Non-Electric GHG 
kg CO2e]]*(1-Q$3))+(((Scenario[[#This Row],[Non-Electric Vehicle Miles]]*Q$3)*Scenario[[#This Row],[Typical kWh per Vehicle Mile]]*(Scenario[[#This Row],[eGRID Subregion Electricity Emissions Rate 
kg CO2 per kWh]]))*(1-R$3))</f>
        <v>97890.301250922217</v>
      </c>
      <c r="S12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104217.55349281919</v>
      </c>
      <c r="T1260" s="1">
        <f>Scenario[[#This Row],[Transportation Efficiency Emissions Savings 
kg CO2e]]*(1+S$3)</f>
        <v>31438.375881197164</v>
      </c>
      <c r="U1260" s="1">
        <f>Scenario[[#This Row],[Land Use Efficiency Emissions Savings 
kg CO2e]]*(1+S$3)</f>
        <v>156422.06774441904</v>
      </c>
    </row>
    <row r="1261" spans="1:21" x14ac:dyDescent="0.25">
      <c r="A1261" t="s">
        <v>1227</v>
      </c>
      <c r="B1261" t="s">
        <v>1228</v>
      </c>
      <c r="C1261" t="s">
        <v>417</v>
      </c>
      <c r="D1261" t="s">
        <v>38</v>
      </c>
      <c r="E1261" s="1">
        <v>59121.855410799995</v>
      </c>
      <c r="F1261" s="1">
        <v>27255.398464918202</v>
      </c>
      <c r="G1261" s="1">
        <v>135609.60659009157</v>
      </c>
      <c r="H1261" s="1">
        <v>162868.37</v>
      </c>
      <c r="I1261" s="1">
        <v>25.666666666666668</v>
      </c>
      <c r="J1261" s="2">
        <v>0.17533906905473634</v>
      </c>
      <c r="K1261" s="1">
        <v>20502</v>
      </c>
      <c r="L1261" s="1">
        <v>20502</v>
      </c>
      <c r="M1261" s="1">
        <v>59121.855410799995</v>
      </c>
      <c r="N1261" s="1">
        <v>0</v>
      </c>
      <c r="O1261" s="7">
        <v>0.73099999999999998</v>
      </c>
      <c r="P1261" s="4">
        <v>2.3391780324537761</v>
      </c>
      <c r="Q1261" s="1">
        <f>Scenario[[#This Row],[Electricity GHG 
kg CO2e]]+(Scenario[[#This Row],[Non-Electric GHG 
kg CO2e]]*(1-Q$3))+((Scenario[[#This Row],[Non-Electric Vehicle Miles]]*Q$3)*Scenario[[#This Row],[Typical kWh per Vehicle Mile]]*(Scenario[[#This Row],[eGRID Subregion Electricity Emissions Rate 
kg CO2 per kWh]]))</f>
        <v>53105.684629004871</v>
      </c>
      <c r="R1261" s="1">
        <f>((Scenario[[#This Row],[Electricity GHG 
kg CO2e]])*(1-R$3))+(Scenario[[#This Row],[Non-Electric GHG 
kg CO2e]]*(1-Q$3))+(((Scenario[[#This Row],[Non-Electric Vehicle Miles]]*Q$3)*Scenario[[#This Row],[Typical kWh per Vehicle Mile]]*(Scenario[[#This Row],[eGRID Subregion Electricity Emissions Rate 
kg CO2 per kWh]]))*(1-R$3))</f>
        <v>50914.611361278658</v>
      </c>
      <c r="S12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58793.836094749327</v>
      </c>
      <c r="T1261" s="1">
        <f>Scenario[[#This Row],[Transportation Efficiency Emissions Savings 
kg CO2e]]*(1+S$3)</f>
        <v>34069.248081147751</v>
      </c>
      <c r="U1261" s="1">
        <f>Scenario[[#This Row],[Land Use Efficiency Emissions Savings 
kg CO2e]]*(1+S$3)</f>
        <v>169512.00823761447</v>
      </c>
    </row>
    <row r="1262" spans="1:21" x14ac:dyDescent="0.25">
      <c r="A1262" t="s">
        <v>1190</v>
      </c>
      <c r="B1262" t="s">
        <v>1191</v>
      </c>
      <c r="C1262" t="s">
        <v>417</v>
      </c>
      <c r="D1262" t="s">
        <v>1730</v>
      </c>
      <c r="E1262" s="1">
        <v>336627.70778359997</v>
      </c>
      <c r="F1262" s="1">
        <v>23558.144153263049</v>
      </c>
      <c r="G1262" s="1">
        <v>118090.69097354385</v>
      </c>
      <c r="H1262" s="1">
        <v>140774.92000000001</v>
      </c>
      <c r="I1262" s="1">
        <v>10.421052631578947</v>
      </c>
      <c r="J1262" s="2">
        <v>0.27793400634607124</v>
      </c>
      <c r="K1262" s="1">
        <v>220964</v>
      </c>
      <c r="L1262" s="1">
        <v>220964</v>
      </c>
      <c r="M1262" s="1">
        <v>336627.70778359997</v>
      </c>
      <c r="N1262" s="1">
        <v>0</v>
      </c>
      <c r="O1262" s="7">
        <v>0.73099999999999998</v>
      </c>
      <c r="P1262" s="4">
        <v>1.0539153772593934</v>
      </c>
      <c r="Q1262" s="1">
        <f>Scenario[[#This Row],[Electricity GHG 
kg CO2e]]+(Scenario[[#This Row],[Non-Electric GHG 
kg CO2e]]*(1-Q$3))+((Scenario[[#This Row],[Non-Electric Vehicle Miles]]*Q$3)*Scenario[[#This Row],[Typical kWh per Vehicle Mile]]*(Scenario[[#This Row],[eGRID Subregion Electricity Emissions Rate 
kg CO2 per kWh]]))</f>
        <v>295029.11790634104</v>
      </c>
      <c r="R1262" s="1">
        <f>((Scenario[[#This Row],[Electricity GHG 
kg CO2e]])*(1-R$3))+(Scenario[[#This Row],[Non-Electric GHG 
kg CO2e]]*(1-Q$3))+(((Scenario[[#This Row],[Non-Electric Vehicle Miles]]*Q$3)*Scenario[[#This Row],[Typical kWh per Vehicle Mile]]*(Scenario[[#This Row],[eGRID Subregion Electricity Emissions Rate 
kg CO2 per kWh]]))*(1-R$3))</f>
        <v>284389.53363918077</v>
      </c>
      <c r="S12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293082.65595101682</v>
      </c>
      <c r="T1262" s="1">
        <f>Scenario[[#This Row],[Transportation Efficiency Emissions Savings 
kg CO2e]]*(1+S$3)</f>
        <v>29447.680191578809</v>
      </c>
      <c r="U1262" s="1">
        <f>Scenario[[#This Row],[Land Use Efficiency Emissions Savings 
kg CO2e]]*(1+S$3)</f>
        <v>147613.3637169298</v>
      </c>
    </row>
    <row r="1263" spans="1:21" x14ac:dyDescent="0.25">
      <c r="A1263" t="s">
        <v>1190</v>
      </c>
      <c r="B1263" t="s">
        <v>1191</v>
      </c>
      <c r="C1263" t="s">
        <v>417</v>
      </c>
      <c r="D1263" t="s">
        <v>38</v>
      </c>
      <c r="E1263" s="1">
        <v>146754.4767002</v>
      </c>
      <c r="F1263" s="1">
        <v>64572.775106093424</v>
      </c>
      <c r="G1263" s="1">
        <v>323686.09262039931</v>
      </c>
      <c r="H1263" s="1">
        <v>385863.47</v>
      </c>
      <c r="I1263" s="1">
        <v>24</v>
      </c>
      <c r="J1263" s="2">
        <v>7.3218985911174053E-2</v>
      </c>
      <c r="K1263" s="1">
        <v>50894</v>
      </c>
      <c r="L1263" s="1">
        <v>50894</v>
      </c>
      <c r="M1263" s="1">
        <v>146754.4767002</v>
      </c>
      <c r="N1263" s="1">
        <v>0</v>
      </c>
      <c r="O1263" s="7">
        <v>0.73099999999999998</v>
      </c>
      <c r="P1263" s="4">
        <v>2.3391780324537761</v>
      </c>
      <c r="Q1263" s="1">
        <f>Scenario[[#This Row],[Electricity GHG 
kg CO2e]]+(Scenario[[#This Row],[Non-Electric GHG 
kg CO2e]]*(1-Q$3))+((Scenario[[#This Row],[Non-Electric Vehicle Miles]]*Q$3)*Scenario[[#This Row],[Typical kWh per Vehicle Mile]]*(Scenario[[#This Row],[eGRID Subregion Electricity Emissions Rate 
kg CO2 per kWh]]))</f>
        <v>131822.26819487163</v>
      </c>
      <c r="R1263" s="1">
        <f>((Scenario[[#This Row],[Electricity GHG 
kg CO2e]])*(1-R$3))+(Scenario[[#This Row],[Non-Electric GHG 
kg CO2e]]*(1-Q$3))+(((Scenario[[#This Row],[Non-Electric Vehicle Miles]]*Q$3)*Scenario[[#This Row],[Typical kWh per Vehicle Mile]]*(Scenario[[#This Row],[eGRID Subregion Electricity Emissions Rate 
kg CO2 per kWh]]))*(1-R$3))</f>
        <v>126383.16552744122</v>
      </c>
      <c r="S12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146345.67207700291</v>
      </c>
      <c r="T1263" s="1">
        <f>Scenario[[#This Row],[Transportation Efficiency Emissions Savings 
kg CO2e]]*(1+S$3)</f>
        <v>80715.968882616784</v>
      </c>
      <c r="U1263" s="1">
        <f>Scenario[[#This Row],[Land Use Efficiency Emissions Savings 
kg CO2e]]*(1+S$3)</f>
        <v>404607.61577549914</v>
      </c>
    </row>
    <row r="1264" spans="1:21" x14ac:dyDescent="0.25">
      <c r="A1264" t="s">
        <v>1435</v>
      </c>
      <c r="B1264" t="s">
        <v>1436</v>
      </c>
      <c r="C1264" t="s">
        <v>417</v>
      </c>
      <c r="D1264" t="s">
        <v>1727</v>
      </c>
      <c r="E1264" s="1">
        <v>22966759.2408862</v>
      </c>
      <c r="F1264" s="1">
        <v>1888920.2653870801</v>
      </c>
      <c r="G1264" s="1">
        <v>9459411.7221571319</v>
      </c>
      <c r="H1264" s="1">
        <v>11287502</v>
      </c>
      <c r="I1264" s="1">
        <v>232.42857142857142</v>
      </c>
      <c r="J1264" s="2">
        <v>0.31624359581566486</v>
      </c>
      <c r="K1264" s="1">
        <v>153092</v>
      </c>
      <c r="L1264" s="1">
        <v>153092</v>
      </c>
      <c r="M1264" s="1">
        <v>22966759.2408862</v>
      </c>
      <c r="N1264" s="1">
        <v>0</v>
      </c>
      <c r="O1264" s="7">
        <v>0.73099999999999998</v>
      </c>
      <c r="P1264" s="4">
        <v>95.90629933060481</v>
      </c>
      <c r="Q1264" s="1">
        <f>Scenario[[#This Row],[Electricity GHG 
kg CO2e]]+(Scenario[[#This Row],[Non-Electric GHG 
kg CO2e]]*(1-Q$3))+((Scenario[[#This Row],[Non-Electric Vehicle Miles]]*Q$3)*Scenario[[#This Row],[Typical kWh per Vehicle Mile]]*(Scenario[[#This Row],[eGRID Subregion Electricity Emissions Rate 
kg CO2 per kWh]]))</f>
        <v>19908293.962283507</v>
      </c>
      <c r="R1264" s="1">
        <f>((Scenario[[#This Row],[Electricity GHG 
kg CO2e]])*(1-R$3))+(Scenario[[#This Row],[Non-Electric GHG 
kg CO2e]]*(1-Q$3))+(((Scenario[[#This Row],[Non-Electric Vehicle Miles]]*Q$3)*Scenario[[#This Row],[Typical kWh per Vehicle Mile]]*(Scenario[[#This Row],[eGRID Subregion Electricity Emissions Rate 
kg CO2 per kWh]]))*(1-R$3))</f>
        <v>19237487.829378791</v>
      </c>
      <c r="S12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22288712.541054189</v>
      </c>
      <c r="T1264" s="1">
        <f>Scenario[[#This Row],[Transportation Efficiency Emissions Savings 
kg CO2e]]*(1+S$3)</f>
        <v>2361150.3317338503</v>
      </c>
      <c r="U1264" s="1">
        <f>Scenario[[#This Row],[Land Use Efficiency Emissions Savings 
kg CO2e]]*(1+S$3)</f>
        <v>11824264.652696416</v>
      </c>
    </row>
    <row r="1265" spans="1:21" x14ac:dyDescent="0.25">
      <c r="A1265" t="s">
        <v>1340</v>
      </c>
      <c r="B1265" t="s">
        <v>169</v>
      </c>
      <c r="C1265" t="s">
        <v>170</v>
      </c>
      <c r="D1265" t="s">
        <v>1727</v>
      </c>
      <c r="E1265" s="1">
        <v>1605349.4582614</v>
      </c>
      <c r="F1265" s="1">
        <v>180773.02612749455</v>
      </c>
      <c r="G1265" s="1">
        <v>900342.71939610108</v>
      </c>
      <c r="H1265" s="1">
        <v>1080234</v>
      </c>
      <c r="I1265" s="1">
        <v>149</v>
      </c>
      <c r="J1265" s="2">
        <v>0.35336026794607711</v>
      </c>
      <c r="K1265" s="1">
        <v>20717</v>
      </c>
      <c r="L1265" s="1">
        <v>20717</v>
      </c>
      <c r="M1265" s="1">
        <v>1605349.4582614</v>
      </c>
      <c r="N1265" s="1">
        <v>0</v>
      </c>
      <c r="O1265" s="7">
        <v>0.23928040779951004</v>
      </c>
      <c r="P1265" s="4">
        <v>95.90629933060481</v>
      </c>
      <c r="Q1265" s="1">
        <f>Scenario[[#This Row],[Electricity GHG 
kg CO2e]]+(Scenario[[#This Row],[Non-Electric GHG 
kg CO2e]]*(1-Q$3))+((Scenario[[#This Row],[Non-Electric Vehicle Miles]]*Q$3)*Scenario[[#This Row],[Typical kWh per Vehicle Mile]]*(Scenario[[#This Row],[eGRID Subregion Electricity Emissions Rate 
kg CO2 per kWh]]))</f>
        <v>1322868.1041086705</v>
      </c>
      <c r="R1265" s="1">
        <f>((Scenario[[#This Row],[Electricity GHG 
kg CO2e]])*(1-R$3))+(Scenario[[#This Row],[Non-Electric GHG 
kg CO2e]]*(1-Q$3))+(((Scenario[[#This Row],[Non-Electric Vehicle Miles]]*Q$3)*Scenario[[#This Row],[Typical kWh per Vehicle Mile]]*(Scenario[[#This Row],[eGRID Subregion Electricity Emissions Rate 
kg CO2 per kWh]]))*(1-R$3))</f>
        <v>1293154.1015055154</v>
      </c>
      <c r="S12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1519423.0683860867</v>
      </c>
      <c r="T1265" s="1">
        <f>Scenario[[#This Row],[Transportation Efficiency Emissions Savings 
kg CO2e]]*(1+S$3)</f>
        <v>225966.28265936818</v>
      </c>
      <c r="U1265" s="1">
        <f>Scenario[[#This Row],[Land Use Efficiency Emissions Savings 
kg CO2e]]*(1+S$3)</f>
        <v>1125428.3992451264</v>
      </c>
    </row>
    <row r="1266" spans="1:21" x14ac:dyDescent="0.25">
      <c r="A1266" t="s">
        <v>168</v>
      </c>
      <c r="B1266" t="s">
        <v>169</v>
      </c>
      <c r="C1266" t="s">
        <v>170</v>
      </c>
      <c r="D1266" t="s">
        <v>1730</v>
      </c>
      <c r="E1266" s="1">
        <v>4088892.8128599999</v>
      </c>
      <c r="F1266" s="1">
        <v>690172.09999822569</v>
      </c>
      <c r="G1266" s="1">
        <v>3731904.6698635085</v>
      </c>
      <c r="H1266" s="1">
        <v>4124218</v>
      </c>
      <c r="I1266" s="1">
        <v>12.168674698795181</v>
      </c>
      <c r="J1266" s="2">
        <v>0.13517014281866216</v>
      </c>
      <c r="K1266" s="1">
        <v>2278968</v>
      </c>
      <c r="L1266" s="1">
        <v>2278968</v>
      </c>
      <c r="M1266" s="1">
        <v>4088892.8128599999</v>
      </c>
      <c r="N1266" s="1">
        <v>0</v>
      </c>
      <c r="O1266" s="7">
        <v>0.23928040779951004</v>
      </c>
      <c r="P1266" s="4">
        <v>1.0539153772593934</v>
      </c>
      <c r="Q1266" s="1">
        <f>Scenario[[#This Row],[Electricity GHG 
kg CO2e]]+(Scenario[[#This Row],[Non-Electric GHG 
kg CO2e]]*(1-Q$3))+((Scenario[[#This Row],[Non-Electric Vehicle Miles]]*Q$3)*Scenario[[#This Row],[Typical kWh per Vehicle Mile]]*(Scenario[[#This Row],[eGRID Subregion Electricity Emissions Rate 
kg CO2 per kWh]]))</f>
        <v>3210347.8885856527</v>
      </c>
      <c r="R1266" s="1">
        <f>((Scenario[[#This Row],[Electricity GHG 
kg CO2e]])*(1-R$3))+(Scenario[[#This Row],[Non-Electric GHG 
kg CO2e]]*(1-Q$3))+(((Scenario[[#This Row],[Non-Electric Vehicle Miles]]*Q$3)*Scenario[[#This Row],[Typical kWh per Vehicle Mile]]*(Scenario[[#This Row],[eGRID Subregion Electricity Emissions Rate 
kg CO2 per kWh]]))*(1-R$3))</f>
        <v>3174428.3188504893</v>
      </c>
      <c r="S12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3410473.7691739076</v>
      </c>
      <c r="T1266" s="1">
        <f>Scenario[[#This Row],[Transportation Efficiency Emissions Savings 
kg CO2e]]*(1+S$3)</f>
        <v>862715.12499778206</v>
      </c>
      <c r="U1266" s="1">
        <f>Scenario[[#This Row],[Land Use Efficiency Emissions Savings 
kg CO2e]]*(1+S$3)</f>
        <v>4664880.8373293858</v>
      </c>
    </row>
    <row r="1267" spans="1:21" x14ac:dyDescent="0.25">
      <c r="A1267" t="s">
        <v>168</v>
      </c>
      <c r="B1267" t="s">
        <v>169</v>
      </c>
      <c r="C1267" t="s">
        <v>170</v>
      </c>
      <c r="D1267" t="s">
        <v>38</v>
      </c>
      <c r="E1267" s="1">
        <v>24399800.574812502</v>
      </c>
      <c r="F1267" s="1">
        <v>11915470.420033656</v>
      </c>
      <c r="G1267" s="1">
        <v>64429436.808961719</v>
      </c>
      <c r="H1267" s="1">
        <v>71202527</v>
      </c>
      <c r="I1267" s="1">
        <v>35.541984732824424</v>
      </c>
      <c r="J1267" s="2">
        <v>0.22577533492920138</v>
      </c>
      <c r="K1267" s="1">
        <v>11882999</v>
      </c>
      <c r="L1267" s="1">
        <v>11882999</v>
      </c>
      <c r="M1267" s="1">
        <v>24399800.574812502</v>
      </c>
      <c r="N1267" s="1">
        <v>0</v>
      </c>
      <c r="O1267" s="7">
        <v>0.23928040779951004</v>
      </c>
      <c r="P1267" s="4">
        <v>2.3391780324537761</v>
      </c>
      <c r="Q1267" s="1">
        <f>Scenario[[#This Row],[Electricity GHG 
kg CO2e]]+(Scenario[[#This Row],[Non-Electric GHG 
kg CO2e]]*(1-Q$3))+((Scenario[[#This Row],[Non-Electric Vehicle Miles]]*Q$3)*Scenario[[#This Row],[Typical kWh per Vehicle Mile]]*(Scenario[[#This Row],[eGRID Subregion Electricity Emissions Rate 
kg CO2 per kWh]]))</f>
        <v>19962636.9171426</v>
      </c>
      <c r="R1267" s="1">
        <f>((Scenario[[#This Row],[Electricity GHG 
kg CO2e]])*(1-R$3))+(Scenario[[#This Row],[Non-Electric GHG 
kg CO2e]]*(1-Q$3))+(((Scenario[[#This Row],[Non-Electric Vehicle Miles]]*Q$3)*Scenario[[#This Row],[Typical kWh per Vehicle Mile]]*(Scenario[[#This Row],[eGRID Subregion Electricity Emissions Rate 
kg CO2 per kWh]]))*(1-R$3))</f>
        <v>19546940.295634292</v>
      </c>
      <c r="S12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21194633.92056606</v>
      </c>
      <c r="T1267" s="1">
        <f>Scenario[[#This Row],[Transportation Efficiency Emissions Savings 
kg CO2e]]*(1+S$3)</f>
        <v>14894338.02504207</v>
      </c>
      <c r="U1267" s="1">
        <f>Scenario[[#This Row],[Land Use Efficiency Emissions Savings 
kg CO2e]]*(1+S$3)</f>
        <v>80536796.011202157</v>
      </c>
    </row>
    <row r="1268" spans="1:21" x14ac:dyDescent="0.25">
      <c r="A1268" t="s">
        <v>1451</v>
      </c>
      <c r="B1268" t="s">
        <v>1452</v>
      </c>
      <c r="C1268" t="s">
        <v>442</v>
      </c>
      <c r="D1268" t="s">
        <v>1730</v>
      </c>
      <c r="E1268" s="1">
        <v>938322.17073353322</v>
      </c>
      <c r="F1268" s="1">
        <v>63207.49808615278</v>
      </c>
      <c r="G1268" s="1">
        <v>314715.19871193217</v>
      </c>
      <c r="H1268" s="1">
        <v>377705.07</v>
      </c>
      <c r="I1268" s="1">
        <v>17.46153846153846</v>
      </c>
      <c r="J1268" s="2">
        <v>2.24773875394161E-2</v>
      </c>
      <c r="K1268" s="1">
        <v>636546</v>
      </c>
      <c r="L1268" s="1">
        <v>636546</v>
      </c>
      <c r="M1268" s="1">
        <v>938322.17073353322</v>
      </c>
      <c r="N1268" s="1">
        <v>0</v>
      </c>
      <c r="O1268" s="7">
        <v>0.33910066629593</v>
      </c>
      <c r="P1268" s="4">
        <v>1.0539153772593934</v>
      </c>
      <c r="Q1268" s="1">
        <f>Scenario[[#This Row],[Electricity GHG 
kg CO2e]]+(Scenario[[#This Row],[Non-Electric GHG 
kg CO2e]]*(1-Q$3))+((Scenario[[#This Row],[Non-Electric Vehicle Miles]]*Q$3)*Scenario[[#This Row],[Typical kWh per Vehicle Mile]]*(Scenario[[#This Row],[eGRID Subregion Electricity Emissions Rate 
kg CO2 per kWh]]))</f>
        <v>760614.372542219</v>
      </c>
      <c r="R1268" s="1">
        <f>((Scenario[[#This Row],[Electricity GHG 
kg CO2e]])*(1-R$3))+(Scenario[[#This Row],[Non-Electric GHG 
kg CO2e]]*(1-Q$3))+(((Scenario[[#This Row],[Non-Electric Vehicle Miles]]*Q$3)*Scenario[[#This Row],[Typical kWh per Vehicle Mile]]*(Scenario[[#This Row],[eGRID Subregion Electricity Emissions Rate 
kg CO2 per kWh]]))*(1-R$3))</f>
        <v>746396.18641920178</v>
      </c>
      <c r="S12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759077.95816719171</v>
      </c>
      <c r="T1268" s="1">
        <f>Scenario[[#This Row],[Transportation Efficiency Emissions Savings 
kg CO2e]]*(1+S$3)</f>
        <v>79009.372607690981</v>
      </c>
      <c r="U1268" s="1">
        <f>Scenario[[#This Row],[Land Use Efficiency Emissions Savings 
kg CO2e]]*(1+S$3)</f>
        <v>393393.99838991521</v>
      </c>
    </row>
    <row r="1269" spans="1:21" x14ac:dyDescent="0.25">
      <c r="A1269" t="s">
        <v>440</v>
      </c>
      <c r="B1269" t="s">
        <v>441</v>
      </c>
      <c r="C1269" t="s">
        <v>442</v>
      </c>
      <c r="D1269" t="s">
        <v>1730</v>
      </c>
      <c r="E1269" s="1">
        <v>1116894.6045362665</v>
      </c>
      <c r="F1269" s="1">
        <v>141173.90114850941</v>
      </c>
      <c r="G1269" s="1">
        <v>714913.09232121985</v>
      </c>
      <c r="H1269" s="1">
        <v>843604</v>
      </c>
      <c r="I1269" s="1">
        <v>14.764705882352942</v>
      </c>
      <c r="J1269" s="2">
        <v>8.9761374649140094E-2</v>
      </c>
      <c r="K1269" s="1">
        <v>1195566</v>
      </c>
      <c r="L1269" s="1">
        <v>1195566</v>
      </c>
      <c r="M1269" s="1">
        <v>1116894.6045362665</v>
      </c>
      <c r="N1269" s="1">
        <v>0</v>
      </c>
      <c r="O1269" s="7">
        <v>0.33910066629593</v>
      </c>
      <c r="P1269" s="4">
        <v>1.0539153772593934</v>
      </c>
      <c r="Q1269" s="1">
        <f>Scenario[[#This Row],[Electricity GHG 
kg CO2e]]+(Scenario[[#This Row],[Non-Electric GHG 
kg CO2e]]*(1-Q$3))+((Scenario[[#This Row],[Non-Electric Vehicle Miles]]*Q$3)*Scenario[[#This Row],[Typical kWh per Vehicle Mile]]*(Scenario[[#This Row],[eGRID Subregion Electricity Emissions Rate 
kg CO2 per kWh]]))</f>
        <v>944489.81589038647</v>
      </c>
      <c r="R1269" s="1">
        <f>((Scenario[[#This Row],[Electricity GHG 
kg CO2e]])*(1-R$3))+(Scenario[[#This Row],[Non-Electric GHG 
kg CO2e]]*(1-Q$3))+(((Scenario[[#This Row],[Non-Electric Vehicle Miles]]*Q$3)*Scenario[[#This Row],[Typical kWh per Vehicle Mile]]*(Scenario[[#This Row],[eGRID Subregion Electricity Emissions Rate 
kg CO2 per kWh]]))*(1-R$3))</f>
        <v>917785.10026833974</v>
      </c>
      <c r="S12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939715.73904061376</v>
      </c>
      <c r="T1269" s="1">
        <f>Scenario[[#This Row],[Transportation Efficiency Emissions Savings 
kg CO2e]]*(1+S$3)</f>
        <v>176467.37643563678</v>
      </c>
      <c r="U1269" s="1">
        <f>Scenario[[#This Row],[Land Use Efficiency Emissions Savings 
kg CO2e]]*(1+S$3)</f>
        <v>893641.36540152482</v>
      </c>
    </row>
    <row r="1270" spans="1:21" x14ac:dyDescent="0.25">
      <c r="A1270" t="s">
        <v>440</v>
      </c>
      <c r="B1270" t="s">
        <v>441</v>
      </c>
      <c r="C1270" t="s">
        <v>442</v>
      </c>
      <c r="D1270" t="s">
        <v>38</v>
      </c>
      <c r="E1270" s="1">
        <v>6253168.2312581996</v>
      </c>
      <c r="F1270" s="1">
        <v>1102337.0227415022</v>
      </c>
      <c r="G1270" s="1">
        <v>5582300.7177457698</v>
      </c>
      <c r="H1270" s="1">
        <v>6587166</v>
      </c>
      <c r="I1270" s="1">
        <v>35.652173913043477</v>
      </c>
      <c r="J1270" s="2">
        <v>7.0942949503693301E-2</v>
      </c>
      <c r="K1270" s="1">
        <v>2030824</v>
      </c>
      <c r="L1270" s="1">
        <v>2030824</v>
      </c>
      <c r="M1270" s="1">
        <v>6253168.2312581996</v>
      </c>
      <c r="N1270" s="1">
        <v>0</v>
      </c>
      <c r="O1270" s="7">
        <v>0.33910066629593</v>
      </c>
      <c r="P1270" s="4">
        <v>2.3391780324537761</v>
      </c>
      <c r="Q1270" s="1">
        <f>Scenario[[#This Row],[Electricity GHG 
kg CO2e]]+(Scenario[[#This Row],[Non-Electric GHG 
kg CO2e]]*(1-Q$3))+((Scenario[[#This Row],[Non-Electric Vehicle Miles]]*Q$3)*Scenario[[#This Row],[Typical kWh per Vehicle Mile]]*(Scenario[[#This Row],[eGRID Subregion Electricity Emissions Rate 
kg CO2 per kWh]]))</f>
        <v>5092597.1170258671</v>
      </c>
      <c r="R1270" s="1">
        <f>((Scenario[[#This Row],[Electricity GHG 
kg CO2e]])*(1-R$3))+(Scenario[[#This Row],[Non-Electric GHG 
kg CO2e]]*(1-Q$3))+(((Scenario[[#This Row],[Non-Electric Vehicle Miles]]*Q$3)*Scenario[[#This Row],[Typical kWh per Vehicle Mile]]*(Scenario[[#This Row],[eGRID Subregion Electricity Emissions Rate 
kg CO2 per kWh]]))*(1-R$3))</f>
        <v>4991916.8811303126</v>
      </c>
      <c r="S12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5218996.2373083765</v>
      </c>
      <c r="T1270" s="1">
        <f>Scenario[[#This Row],[Transportation Efficiency Emissions Savings 
kg CO2e]]*(1+S$3)</f>
        <v>1377921.2784268777</v>
      </c>
      <c r="U1270" s="1">
        <f>Scenario[[#This Row],[Land Use Efficiency Emissions Savings 
kg CO2e]]*(1+S$3)</f>
        <v>6977875.8971822122</v>
      </c>
    </row>
    <row r="1271" spans="1:21" x14ac:dyDescent="0.25">
      <c r="A1271" t="s">
        <v>487</v>
      </c>
      <c r="B1271" t="s">
        <v>488</v>
      </c>
      <c r="C1271" t="s">
        <v>442</v>
      </c>
      <c r="D1271" t="s">
        <v>1730</v>
      </c>
      <c r="E1271" s="1">
        <v>668142.57085833338</v>
      </c>
      <c r="F1271" s="1">
        <v>106404.88876838515</v>
      </c>
      <c r="G1271" s="1">
        <v>551131.73096019961</v>
      </c>
      <c r="H1271" s="1">
        <v>635837</v>
      </c>
      <c r="I1271" s="1">
        <v>9.2682926829268286</v>
      </c>
      <c r="J1271" s="2">
        <v>0.12156406738752117</v>
      </c>
      <c r="K1271" s="1">
        <v>941026</v>
      </c>
      <c r="L1271" s="1">
        <v>941026</v>
      </c>
      <c r="M1271" s="1">
        <v>668142.57085833338</v>
      </c>
      <c r="N1271" s="1">
        <v>0</v>
      </c>
      <c r="O1271" s="7">
        <v>0.33910066629593</v>
      </c>
      <c r="P1271" s="4">
        <v>1.0539153772593934</v>
      </c>
      <c r="Q1271" s="1">
        <f>Scenario[[#This Row],[Electricity GHG 
kg CO2e]]+(Scenario[[#This Row],[Non-Electric GHG 
kg CO2e]]*(1-Q$3))+((Scenario[[#This Row],[Non-Electric Vehicle Miles]]*Q$3)*Scenario[[#This Row],[Typical kWh per Vehicle Mile]]*(Scenario[[#This Row],[eGRID Subregion Electricity Emissions Rate 
kg CO2 per kWh]]))</f>
        <v>585183.6975498792</v>
      </c>
      <c r="R1271" s="1">
        <f>((Scenario[[#This Row],[Electricity GHG 
kg CO2e]])*(1-R$3))+(Scenario[[#This Row],[Non-Electric GHG 
kg CO2e]]*(1-Q$3))+(((Scenario[[#This Row],[Non-Electric Vehicle Miles]]*Q$3)*Scenario[[#This Row],[Typical kWh per Vehicle Mile]]*(Scenario[[#This Row],[eGRID Subregion Electricity Emissions Rate 
kg CO2 per kWh]]))*(1-R$3))</f>
        <v>564164.50519834692</v>
      </c>
      <c r="S12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584729.10188962333</v>
      </c>
      <c r="T1271" s="1">
        <f>Scenario[[#This Row],[Transportation Efficiency Emissions Savings 
kg CO2e]]*(1+S$3)</f>
        <v>133006.11096048143</v>
      </c>
      <c r="U1271" s="1">
        <f>Scenario[[#This Row],[Land Use Efficiency Emissions Savings 
kg CO2e]]*(1+S$3)</f>
        <v>688914.66370024951</v>
      </c>
    </row>
    <row r="1272" spans="1:21" x14ac:dyDescent="0.25">
      <c r="A1272" t="s">
        <v>487</v>
      </c>
      <c r="B1272" t="s">
        <v>488</v>
      </c>
      <c r="C1272" t="s">
        <v>442</v>
      </c>
      <c r="D1272" t="s">
        <v>38</v>
      </c>
      <c r="E1272" s="1">
        <v>7010056.9976870008</v>
      </c>
      <c r="F1272" s="1">
        <v>2703648.1221442064</v>
      </c>
      <c r="G1272" s="1">
        <v>14003738.80102543</v>
      </c>
      <c r="H1272" s="1">
        <v>16156020</v>
      </c>
      <c r="I1272" s="1">
        <v>34.670731707317074</v>
      </c>
      <c r="J1272" s="2">
        <v>0.184016486519544</v>
      </c>
      <c r="K1272" s="1">
        <v>1807324</v>
      </c>
      <c r="L1272" s="1">
        <v>1807324</v>
      </c>
      <c r="M1272" s="1">
        <v>7010056.9976870008</v>
      </c>
      <c r="N1272" s="1">
        <v>0</v>
      </c>
      <c r="O1272" s="7">
        <v>0.33910066629593</v>
      </c>
      <c r="P1272" s="4">
        <v>2.3391780324537761</v>
      </c>
      <c r="Q1272" s="1">
        <f>Scenario[[#This Row],[Electricity GHG 
kg CO2e]]+(Scenario[[#This Row],[Non-Electric GHG 
kg CO2e]]*(1-Q$3))+((Scenario[[#This Row],[Non-Electric Vehicle Miles]]*Q$3)*Scenario[[#This Row],[Typical kWh per Vehicle Mile]]*(Scenario[[#This Row],[eGRID Subregion Electricity Emissions Rate 
kg CO2 per kWh]]))</f>
        <v>5615942.701505309</v>
      </c>
      <c r="R1272" s="1">
        <f>((Scenario[[#This Row],[Electricity GHG 
kg CO2e]])*(1-R$3))+(Scenario[[#This Row],[Non-Electric GHG 
kg CO2e]]*(1-Q$3))+(((Scenario[[#This Row],[Non-Electric Vehicle Miles]]*Q$3)*Scenario[[#This Row],[Typical kWh per Vehicle Mile]]*(Scenario[[#This Row],[eGRID Subregion Electricity Emissions Rate 
kg CO2 per kWh]]))*(1-R$3))</f>
        <v>5526342.7131952941</v>
      </c>
      <c r="S12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6238774.3180208085</v>
      </c>
      <c r="T1272" s="1">
        <f>Scenario[[#This Row],[Transportation Efficiency Emissions Savings 
kg CO2e]]*(1+S$3)</f>
        <v>3379560.1526802583</v>
      </c>
      <c r="U1272" s="1">
        <f>Scenario[[#This Row],[Land Use Efficiency Emissions Savings 
kg CO2e]]*(1+S$3)</f>
        <v>17504673.501281787</v>
      </c>
    </row>
    <row r="1273" spans="1:21" x14ac:dyDescent="0.25">
      <c r="A1273" t="s">
        <v>1023</v>
      </c>
      <c r="B1273" t="s">
        <v>1024</v>
      </c>
      <c r="C1273" t="s">
        <v>442</v>
      </c>
      <c r="D1273" t="s">
        <v>38</v>
      </c>
      <c r="E1273" s="1">
        <v>701981.93607178947</v>
      </c>
      <c r="F1273" s="1">
        <v>230447.2927327255</v>
      </c>
      <c r="G1273" s="1">
        <v>1174216.1868693752</v>
      </c>
      <c r="H1273" s="1">
        <v>1377069.39</v>
      </c>
      <c r="I1273" s="1">
        <v>34.5</v>
      </c>
      <c r="J1273" s="2">
        <v>0.16749074651133258</v>
      </c>
      <c r="K1273" s="1">
        <v>234126</v>
      </c>
      <c r="L1273" s="1">
        <v>234126</v>
      </c>
      <c r="M1273" s="1">
        <v>701981.93607178947</v>
      </c>
      <c r="N1273" s="1">
        <v>0</v>
      </c>
      <c r="O1273" s="7">
        <v>0.33910066629593</v>
      </c>
      <c r="P1273" s="4">
        <v>2.3391780324537761</v>
      </c>
      <c r="Q1273" s="1">
        <f>Scenario[[#This Row],[Electricity GHG 
kg CO2e]]+(Scenario[[#This Row],[Non-Electric GHG 
kg CO2e]]*(1-Q$3))+((Scenario[[#This Row],[Non-Electric Vehicle Miles]]*Q$3)*Scenario[[#This Row],[Typical kWh per Vehicle Mile]]*(Scenario[[#This Row],[eGRID Subregion Electricity Emissions Rate 
kg CO2 per kWh]]))</f>
        <v>572914.62290327577</v>
      </c>
      <c r="R1273" s="1">
        <f>((Scenario[[#This Row],[Electricity GHG 
kg CO2e]])*(1-R$3))+(Scenario[[#This Row],[Non-Electric GHG 
kg CO2e]]*(1-Q$3))+(((Scenario[[#This Row],[Non-Electric Vehicle Miles]]*Q$3)*Scenario[[#This Row],[Typical kWh per Vehicle Mile]]*(Scenario[[#This Row],[eGRID Subregion Electricity Emissions Rate 
kg CO2 per kWh]]))*(1-R$3))</f>
        <v>561307.58019091736</v>
      </c>
      <c r="S12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609154.94189618283</v>
      </c>
      <c r="T1273" s="1">
        <f>Scenario[[#This Row],[Transportation Efficiency Emissions Savings 
kg CO2e]]*(1+S$3)</f>
        <v>288059.11591590685</v>
      </c>
      <c r="U1273" s="1">
        <f>Scenario[[#This Row],[Land Use Efficiency Emissions Savings 
kg CO2e]]*(1+S$3)</f>
        <v>1467770.233586719</v>
      </c>
    </row>
    <row r="1274" spans="1:21" x14ac:dyDescent="0.25">
      <c r="A1274" t="s">
        <v>780</v>
      </c>
      <c r="B1274" t="s">
        <v>781</v>
      </c>
      <c r="C1274" t="s">
        <v>442</v>
      </c>
      <c r="D1274" t="s">
        <v>38</v>
      </c>
      <c r="E1274" s="1">
        <v>1639692.7949645545</v>
      </c>
      <c r="F1274" s="1">
        <v>682576.59188621049</v>
      </c>
      <c r="G1274" s="1">
        <v>3441452.2934462316</v>
      </c>
      <c r="H1274" s="1">
        <v>4078830</v>
      </c>
      <c r="I1274" s="1">
        <v>34.344827586206897</v>
      </c>
      <c r="J1274" s="2">
        <v>0.16117691491853872</v>
      </c>
      <c r="K1274" s="1">
        <v>659302</v>
      </c>
      <c r="L1274" s="1">
        <v>515041</v>
      </c>
      <c r="M1274" s="1">
        <v>1620496.9900489</v>
      </c>
      <c r="N1274" s="1">
        <v>19195.804915654498</v>
      </c>
      <c r="O1274" s="7">
        <v>0.33910066629593</v>
      </c>
      <c r="P1274" s="4">
        <v>2.3391780324537761</v>
      </c>
      <c r="Q1274" s="1">
        <f>Scenario[[#This Row],[Electricity GHG 
kg CO2e]]+(Scenario[[#This Row],[Non-Electric GHG 
kg CO2e]]*(1-Q$3))+((Scenario[[#This Row],[Non-Electric Vehicle Miles]]*Q$3)*Scenario[[#This Row],[Typical kWh per Vehicle Mile]]*(Scenario[[#This Row],[eGRID Subregion Electricity Emissions Rate 
kg CO2 per kWh]]))</f>
        <v>1336703.3447087775</v>
      </c>
      <c r="R1274" s="1">
        <f>((Scenario[[#This Row],[Electricity GHG 
kg CO2e]])*(1-R$3))+(Scenario[[#This Row],[Non-Electric GHG 
kg CO2e]]*(1-Q$3))+(((Scenario[[#This Row],[Non-Electric Vehicle Miles]]*Q$3)*Scenario[[#This Row],[Typical kWh per Vehicle Mile]]*(Scenario[[#This Row],[eGRID Subregion Electricity Emissions Rate 
kg CO2 per kWh]]))*(1-R$3))</f>
        <v>1306370.6941657518</v>
      </c>
      <c r="S12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1424030.0062368326</v>
      </c>
      <c r="T1274" s="1">
        <f>Scenario[[#This Row],[Transportation Efficiency Emissions Savings 
kg CO2e]]*(1+S$3)</f>
        <v>853220.73985776305</v>
      </c>
      <c r="U1274" s="1">
        <f>Scenario[[#This Row],[Land Use Efficiency Emissions Savings 
kg CO2e]]*(1+S$3)</f>
        <v>4301815.3668077895</v>
      </c>
    </row>
    <row r="1275" spans="1:21" x14ac:dyDescent="0.25">
      <c r="A1275" t="s">
        <v>2050</v>
      </c>
      <c r="B1275" t="s">
        <v>781</v>
      </c>
      <c r="C1275" t="s">
        <v>442</v>
      </c>
      <c r="D1275" t="s">
        <v>1730</v>
      </c>
      <c r="E1275" s="1">
        <v>541.80912499999999</v>
      </c>
      <c r="F1275" s="1">
        <v>0</v>
      </c>
      <c r="G1275" s="1">
        <v>0</v>
      </c>
      <c r="H1275" s="1">
        <f>Scenario[[#This Row],[Average Seating Capacity]]*Scenario[[#This Row],[Total Transit Vehicle Miles]]*0.21</f>
        <v>97351.8</v>
      </c>
      <c r="I1275" s="1">
        <v>10</v>
      </c>
      <c r="J1275" s="2" t="s">
        <v>552</v>
      </c>
      <c r="K1275" s="1">
        <v>46358</v>
      </c>
      <c r="L1275" s="1">
        <v>46358</v>
      </c>
      <c r="M1275" s="1">
        <v>541.80912499999999</v>
      </c>
      <c r="N1275" s="1">
        <v>0</v>
      </c>
      <c r="O1275" s="7">
        <v>0.33910066629593</v>
      </c>
      <c r="P1275" s="4">
        <v>1.0539153772593934</v>
      </c>
      <c r="Q1275" s="1">
        <f>Scenario[[#This Row],[Electricity GHG 
kg CO2e]]+(Scenario[[#This Row],[Non-Electric GHG 
kg CO2e]]*(1-Q$3))+((Scenario[[#This Row],[Non-Electric Vehicle Miles]]*Q$3)*Scenario[[#This Row],[Typical kWh per Vehicle Mile]]*(Scenario[[#This Row],[eGRID Subregion Electricity Emissions Rate 
kg CO2 per kWh]]))</f>
        <v>4548.2518350991604</v>
      </c>
      <c r="R1275" s="1">
        <f>((Scenario[[#This Row],[Electricity GHG 
kg CO2e]])*(1-R$3))+(Scenario[[#This Row],[Non-Electric GHG 
kg CO2e]]*(1-Q$3))+(((Scenario[[#This Row],[Non-Electric Vehicle Miles]]*Q$3)*Scenario[[#This Row],[Typical kWh per Vehicle Mile]]*(Scenario[[#This Row],[eGRID Subregion Electricity Emissions Rate 
kg CO2 per kWh]]))*(1-R$3))</f>
        <v>3512.7780872618705</v>
      </c>
      <c r="S12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3881.6197864243668</v>
      </c>
      <c r="T1275" s="1">
        <f>Scenario[[#This Row],[Transportation Efficiency Emissions Savings 
kg CO2e]]*(1+S$3)</f>
        <v>0</v>
      </c>
      <c r="U1275" s="1">
        <f>Scenario[[#This Row],[Land Use Efficiency Emissions Savings 
kg CO2e]]*(1+S$3)</f>
        <v>0</v>
      </c>
    </row>
    <row r="1276" spans="1:21" x14ac:dyDescent="0.25">
      <c r="A1276" t="s">
        <v>769</v>
      </c>
      <c r="B1276" t="s">
        <v>770</v>
      </c>
      <c r="C1276" t="s">
        <v>442</v>
      </c>
      <c r="D1276" t="s">
        <v>1730</v>
      </c>
      <c r="E1276" s="1">
        <v>197756.92047499999</v>
      </c>
      <c r="F1276" s="1">
        <v>11865.847761314797</v>
      </c>
      <c r="G1276" s="1">
        <v>59682.230307264676</v>
      </c>
      <c r="H1276" s="1">
        <v>70906</v>
      </c>
      <c r="I1276" s="1">
        <v>14.5</v>
      </c>
      <c r="J1276" s="2">
        <v>5.2581386725991844E-2</v>
      </c>
      <c r="K1276" s="1">
        <v>228294</v>
      </c>
      <c r="L1276" s="1">
        <v>228294</v>
      </c>
      <c r="M1276" s="1">
        <v>197756.92047499999</v>
      </c>
      <c r="N1276" s="1">
        <v>0</v>
      </c>
      <c r="O1276" s="7">
        <v>0.33910066629593</v>
      </c>
      <c r="P1276" s="4">
        <v>1.0539153772593934</v>
      </c>
      <c r="Q1276" s="1">
        <f>Scenario[[#This Row],[Electricity GHG 
kg CO2e]]+(Scenario[[#This Row],[Non-Electric GHG 
kg CO2e]]*(1-Q$3))+((Scenario[[#This Row],[Non-Electric Vehicle Miles]]*Q$3)*Scenario[[#This Row],[Typical kWh per Vehicle Mile]]*(Scenario[[#This Row],[eGRID Subregion Electricity Emissions Rate 
kg CO2 per kWh]]))</f>
        <v>168714.81221558526</v>
      </c>
      <c r="R1276" s="1">
        <f>((Scenario[[#This Row],[Electricity GHG 
kg CO2e]])*(1-R$3))+(Scenario[[#This Row],[Non-Electric GHG 
kg CO2e]]*(1-Q$3))+(((Scenario[[#This Row],[Non-Electric Vehicle Miles]]*Q$3)*Scenario[[#This Row],[Typical kWh per Vehicle Mile]]*(Scenario[[#This Row],[eGRID Subregion Electricity Emissions Rate 
kg CO2 per kWh]]))*(1-R$3))</f>
        <v>163615.53175075146</v>
      </c>
      <c r="S12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165367.85821156722</v>
      </c>
      <c r="T1276" s="1">
        <f>Scenario[[#This Row],[Transportation Efficiency Emissions Savings 
kg CO2e]]*(1+S$3)</f>
        <v>14832.309701643497</v>
      </c>
      <c r="U1276" s="1">
        <f>Scenario[[#This Row],[Land Use Efficiency Emissions Savings 
kg CO2e]]*(1+S$3)</f>
        <v>74602.787884080841</v>
      </c>
    </row>
    <row r="1277" spans="1:21" x14ac:dyDescent="0.25">
      <c r="A1277" t="s">
        <v>769</v>
      </c>
      <c r="B1277" t="s">
        <v>770</v>
      </c>
      <c r="C1277" t="s">
        <v>442</v>
      </c>
      <c r="D1277" t="s">
        <v>38</v>
      </c>
      <c r="E1277" s="1">
        <v>2589972.9758472005</v>
      </c>
      <c r="F1277" s="1">
        <v>717305.44118475169</v>
      </c>
      <c r="G1277" s="1">
        <v>3607865.9867029036</v>
      </c>
      <c r="H1277" s="1">
        <v>4286357</v>
      </c>
      <c r="I1277" s="1">
        <v>30.84</v>
      </c>
      <c r="J1277" s="2">
        <v>0.16425143060507316</v>
      </c>
      <c r="K1277" s="1">
        <v>701184</v>
      </c>
      <c r="L1277" s="1">
        <v>701184</v>
      </c>
      <c r="M1277" s="1">
        <v>2589972.9758472005</v>
      </c>
      <c r="N1277" s="1">
        <v>0</v>
      </c>
      <c r="O1277" s="7">
        <v>0.33910066629593</v>
      </c>
      <c r="P1277" s="4">
        <v>2.3391780324537761</v>
      </c>
      <c r="Q1277" s="1">
        <f>Scenario[[#This Row],[Electricity GHG 
kg CO2e]]+(Scenario[[#This Row],[Non-Electric GHG 
kg CO2e]]*(1-Q$3))+((Scenario[[#This Row],[Non-Electric Vehicle Miles]]*Q$3)*Scenario[[#This Row],[Typical kWh per Vehicle Mile]]*(Scenario[[#This Row],[eGRID Subregion Electricity Emissions Rate 
kg CO2 per kWh]]))</f>
        <v>2081527.4692101285</v>
      </c>
      <c r="R1277" s="1">
        <f>((Scenario[[#This Row],[Electricity GHG 
kg CO2e]])*(1-R$3))+(Scenario[[#This Row],[Non-Electric GHG 
kg CO2e]]*(1-Q$3))+(((Scenario[[#This Row],[Non-Electric Vehicle Miles]]*Q$3)*Scenario[[#This Row],[Typical kWh per Vehicle Mile]]*(Scenario[[#This Row],[eGRID Subregion Electricity Emissions Rate 
kg CO2 per kWh]]))*(1-R$3))</f>
        <v>2046765.5348789464</v>
      </c>
      <c r="S12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2249617.8984185955</v>
      </c>
      <c r="T1277" s="1">
        <f>Scenario[[#This Row],[Transportation Efficiency Emissions Savings 
kg CO2e]]*(1+S$3)</f>
        <v>896631.80148093961</v>
      </c>
      <c r="U1277" s="1">
        <f>Scenario[[#This Row],[Land Use Efficiency Emissions Savings 
kg CO2e]]*(1+S$3)</f>
        <v>4509832.4833786292</v>
      </c>
    </row>
    <row r="1278" spans="1:21" x14ac:dyDescent="0.25">
      <c r="A1278" t="s">
        <v>1477</v>
      </c>
      <c r="B1278" t="s">
        <v>311</v>
      </c>
      <c r="C1278" t="s">
        <v>442</v>
      </c>
      <c r="D1278" t="s">
        <v>1730</v>
      </c>
      <c r="E1278" s="1">
        <v>543627.05516666663</v>
      </c>
      <c r="F1278" s="1">
        <v>72424.784738637754</v>
      </c>
      <c r="G1278" s="1">
        <v>360445.92039892788</v>
      </c>
      <c r="H1278" s="1">
        <v>432784.23</v>
      </c>
      <c r="I1278" s="1">
        <v>11.4</v>
      </c>
      <c r="J1278" s="2">
        <v>0.1133371614825858</v>
      </c>
      <c r="K1278" s="1">
        <v>405200</v>
      </c>
      <c r="L1278" s="1">
        <v>405200</v>
      </c>
      <c r="M1278" s="1">
        <v>543627.05516666663</v>
      </c>
      <c r="N1278" s="1">
        <v>0</v>
      </c>
      <c r="O1278" s="7">
        <v>0.33910066629593</v>
      </c>
      <c r="P1278" s="4">
        <v>1.0539153772593934</v>
      </c>
      <c r="Q1278" s="1">
        <f>Scenario[[#This Row],[Electricity GHG 
kg CO2e]]+(Scenario[[#This Row],[Non-Electric GHG 
kg CO2e]]*(1-Q$3))+((Scenario[[#This Row],[Non-Electric Vehicle Miles]]*Q$3)*Scenario[[#This Row],[Typical kWh per Vehicle Mile]]*(Scenario[[#This Row],[eGRID Subregion Electricity Emissions Rate 
kg CO2 per kWh]]))</f>
        <v>443923.23046846129</v>
      </c>
      <c r="R1278" s="1">
        <f>((Scenario[[#This Row],[Electricity GHG 
kg CO2e]])*(1-R$3))+(Scenario[[#This Row],[Non-Electric GHG 
kg CO2e]]*(1-Q$3))+(((Scenario[[#This Row],[Non-Electric Vehicle Miles]]*Q$3)*Scenario[[#This Row],[Typical kWh per Vehicle Mile]]*(Scenario[[#This Row],[eGRID Subregion Electricity Emissions Rate 
kg CO2 per kWh]]))*(1-R$3))</f>
        <v>434872.49569509597</v>
      </c>
      <c r="S12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455244.28071327851</v>
      </c>
      <c r="T1278" s="1">
        <f>Scenario[[#This Row],[Transportation Efficiency Emissions Savings 
kg CO2e]]*(1+S$3)</f>
        <v>90530.980923297189</v>
      </c>
      <c r="U1278" s="1">
        <f>Scenario[[#This Row],[Land Use Efficiency Emissions Savings 
kg CO2e]]*(1+S$3)</f>
        <v>450557.40049865982</v>
      </c>
    </row>
    <row r="1279" spans="1:21" x14ac:dyDescent="0.25">
      <c r="A1279" t="s">
        <v>1428</v>
      </c>
      <c r="B1279" t="s">
        <v>1429</v>
      </c>
      <c r="C1279" t="s">
        <v>442</v>
      </c>
      <c r="D1279" t="s">
        <v>1730</v>
      </c>
      <c r="E1279" s="1">
        <v>164791.04206083334</v>
      </c>
      <c r="F1279" s="1">
        <v>45103.410044911005</v>
      </c>
      <c r="G1279" s="1">
        <v>224575.89005694649</v>
      </c>
      <c r="H1279" s="1">
        <v>269521.61</v>
      </c>
      <c r="I1279" s="1">
        <v>14.6</v>
      </c>
      <c r="J1279" s="2">
        <v>9.7466680639989769E-2</v>
      </c>
      <c r="K1279" s="1">
        <v>122827</v>
      </c>
      <c r="L1279" s="1">
        <v>122827</v>
      </c>
      <c r="M1279" s="1">
        <v>164791.04206083334</v>
      </c>
      <c r="N1279" s="1">
        <v>0</v>
      </c>
      <c r="O1279" s="7">
        <v>0.33910066629593</v>
      </c>
      <c r="P1279" s="4">
        <v>1.0539153772593934</v>
      </c>
      <c r="Q1279" s="1">
        <f>Scenario[[#This Row],[Electricity GHG 
kg CO2e]]+(Scenario[[#This Row],[Non-Electric GHG 
kg CO2e]]*(1-Q$3))+((Scenario[[#This Row],[Non-Electric Vehicle Miles]]*Q$3)*Scenario[[#This Row],[Typical kWh per Vehicle Mile]]*(Scenario[[#This Row],[eGRID Subregion Electricity Emissions Rate 
kg CO2 per kWh]]))</f>
        <v>134567.36446771922</v>
      </c>
      <c r="R1279" s="1">
        <f>((Scenario[[#This Row],[Electricity GHG 
kg CO2e]])*(1-R$3))+(Scenario[[#This Row],[Non-Electric GHG 
kg CO2e]]*(1-Q$3))+(((Scenario[[#This Row],[Non-Electric Vehicle Miles]]*Q$3)*Scenario[[#This Row],[Typical kWh per Vehicle Mile]]*(Scenario[[#This Row],[eGRID Subregion Electricity Emissions Rate 
kg CO2 per kWh]]))*(1-R$3))</f>
        <v>131823.84373719565</v>
      </c>
      <c r="S12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141730.1298479414</v>
      </c>
      <c r="T1279" s="1">
        <f>Scenario[[#This Row],[Transportation Efficiency Emissions Savings 
kg CO2e]]*(1+S$3)</f>
        <v>56379.262556138754</v>
      </c>
      <c r="U1279" s="1">
        <f>Scenario[[#This Row],[Land Use Efficiency Emissions Savings 
kg CO2e]]*(1+S$3)</f>
        <v>280719.86257118313</v>
      </c>
    </row>
    <row r="1280" spans="1:21" x14ac:dyDescent="0.25">
      <c r="A1280" t="s">
        <v>816</v>
      </c>
      <c r="B1280" t="s">
        <v>817</v>
      </c>
      <c r="C1280" t="s">
        <v>442</v>
      </c>
      <c r="D1280" t="s">
        <v>1730</v>
      </c>
      <c r="E1280" s="1">
        <v>351919.48518333328</v>
      </c>
      <c r="F1280" s="1">
        <v>3339.985292896396</v>
      </c>
      <c r="G1280" s="1">
        <v>16868.679205582488</v>
      </c>
      <c r="H1280" s="1">
        <v>19958.54</v>
      </c>
      <c r="I1280" s="1">
        <v>14.666666666666666</v>
      </c>
      <c r="J1280" s="2">
        <v>0.13763624410382783</v>
      </c>
      <c r="K1280" s="1">
        <v>262300</v>
      </c>
      <c r="L1280" s="1">
        <v>262300</v>
      </c>
      <c r="M1280" s="1">
        <v>351919.48518333328</v>
      </c>
      <c r="N1280" s="1">
        <v>0</v>
      </c>
      <c r="O1280" s="7">
        <v>0.33910066629593</v>
      </c>
      <c r="P1280" s="4">
        <v>1.0539153772593934</v>
      </c>
      <c r="Q1280" s="1">
        <f>Scenario[[#This Row],[Electricity GHG 
kg CO2e]]+(Scenario[[#This Row],[Non-Electric GHG 
kg CO2e]]*(1-Q$3))+((Scenario[[#This Row],[Non-Electric Vehicle Miles]]*Q$3)*Scenario[[#This Row],[Typical kWh per Vehicle Mile]]*(Scenario[[#This Row],[eGRID Subregion Electricity Emissions Rate 
kg CO2 per kWh]]))</f>
        <v>287375.03077845479</v>
      </c>
      <c r="R1280" s="1">
        <f>((Scenario[[#This Row],[Electricity GHG 
kg CO2e]])*(1-R$3))+(Scenario[[#This Row],[Non-Electric GHG 
kg CO2e]]*(1-Q$3))+(((Scenario[[#This Row],[Non-Electric Vehicle Miles]]*Q$3)*Scenario[[#This Row],[Typical kWh per Vehicle Mile]]*(Scenario[[#This Row],[eGRID Subregion Electricity Emissions Rate 
kg CO2 per kWh]]))*(1-R$3))</f>
        <v>281516.17655571608</v>
      </c>
      <c r="S12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282246.42798586644</v>
      </c>
      <c r="T1280" s="1">
        <f>Scenario[[#This Row],[Transportation Efficiency Emissions Savings 
kg CO2e]]*(1+S$3)</f>
        <v>4174.9816161204953</v>
      </c>
      <c r="U1280" s="1">
        <f>Scenario[[#This Row],[Land Use Efficiency Emissions Savings 
kg CO2e]]*(1+S$3)</f>
        <v>21085.849006978111</v>
      </c>
    </row>
    <row r="1281" spans="1:21" x14ac:dyDescent="0.25">
      <c r="A1281" t="s">
        <v>816</v>
      </c>
      <c r="B1281" t="s">
        <v>817</v>
      </c>
      <c r="C1281" t="s">
        <v>442</v>
      </c>
      <c r="D1281" t="s">
        <v>38</v>
      </c>
      <c r="E1281" s="1">
        <v>1665752.6438307001</v>
      </c>
      <c r="F1281" s="1">
        <v>168815.89772251225</v>
      </c>
      <c r="G1281" s="1">
        <v>852608.91104523081</v>
      </c>
      <c r="H1281" s="1">
        <v>1008782.54</v>
      </c>
      <c r="I1281" s="1">
        <v>33.157894736842103</v>
      </c>
      <c r="J1281" s="2">
        <v>5.5419725434677158E-2</v>
      </c>
      <c r="K1281" s="1">
        <v>577665</v>
      </c>
      <c r="L1281" s="1">
        <v>577665</v>
      </c>
      <c r="M1281" s="1">
        <v>1665752.6438307001</v>
      </c>
      <c r="N1281" s="1">
        <v>0</v>
      </c>
      <c r="O1281" s="7">
        <v>0.33910066629593</v>
      </c>
      <c r="P1281" s="4">
        <v>2.3391780324537761</v>
      </c>
      <c r="Q1281" s="1">
        <f>Scenario[[#This Row],[Electricity GHG 
kg CO2e]]+(Scenario[[#This Row],[Non-Electric GHG 
kg CO2e]]*(1-Q$3))+((Scenario[[#This Row],[Non-Electric Vehicle Miles]]*Q$3)*Scenario[[#This Row],[Typical kWh per Vehicle Mile]]*(Scenario[[#This Row],[eGRID Subregion Electricity Emissions Rate 
kg CO2 per kWh]]))</f>
        <v>1363867.882810401</v>
      </c>
      <c r="R1281" s="1">
        <f>((Scenario[[#This Row],[Electricity GHG 
kg CO2e]])*(1-R$3))+(Scenario[[#This Row],[Non-Electric GHG 
kg CO2e]]*(1-Q$3))+(((Scenario[[#This Row],[Non-Electric Vehicle Miles]]*Q$3)*Scenario[[#This Row],[Typical kWh per Vehicle Mile]]*(Scenario[[#This Row],[eGRID Subregion Electricity Emissions Rate 
kg CO2 per kWh]]))*(1-R$3))</f>
        <v>1335229.5328260572</v>
      </c>
      <c r="S12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1370390.473653296</v>
      </c>
      <c r="T1281" s="1">
        <f>Scenario[[#This Row],[Transportation Efficiency Emissions Savings 
kg CO2e]]*(1+S$3)</f>
        <v>211019.87215314031</v>
      </c>
      <c r="U1281" s="1">
        <f>Scenario[[#This Row],[Land Use Efficiency Emissions Savings 
kg CO2e]]*(1+S$3)</f>
        <v>1065761.1388065384</v>
      </c>
    </row>
    <row r="1282" spans="1:21" x14ac:dyDescent="0.25">
      <c r="A1282" t="s">
        <v>1120</v>
      </c>
      <c r="B1282" t="s">
        <v>1121</v>
      </c>
      <c r="C1282" t="s">
        <v>442</v>
      </c>
      <c r="D1282" t="s">
        <v>1730</v>
      </c>
      <c r="E1282" s="1">
        <v>242511.51156603332</v>
      </c>
      <c r="F1282" s="1">
        <v>35441.07461194443</v>
      </c>
      <c r="G1282" s="1">
        <v>176907.96290756299</v>
      </c>
      <c r="H1282" s="1">
        <v>211783</v>
      </c>
      <c r="I1282" s="1">
        <v>16.117647058823529</v>
      </c>
      <c r="J1282" s="2">
        <v>0.10634278751291437</v>
      </c>
      <c r="K1282" s="1">
        <v>477462</v>
      </c>
      <c r="L1282" s="1">
        <v>477462</v>
      </c>
      <c r="M1282" s="1">
        <v>242511.51156603332</v>
      </c>
      <c r="N1282" s="1">
        <v>0</v>
      </c>
      <c r="O1282" s="7">
        <v>0.33910066629593</v>
      </c>
      <c r="P1282" s="4">
        <v>1.0539153772593934</v>
      </c>
      <c r="Q1282" s="1">
        <f>Scenario[[#This Row],[Electricity GHG 
kg CO2e]]+(Scenario[[#This Row],[Non-Electric GHG 
kg CO2e]]*(1-Q$3))+((Scenario[[#This Row],[Non-Electric Vehicle Miles]]*Q$3)*Scenario[[#This Row],[Typical kWh per Vehicle Mile]]*(Scenario[[#This Row],[eGRID Subregion Electricity Emissions Rate 
kg CO2 per kWh]]))</f>
        <v>224542.88270078914</v>
      </c>
      <c r="R1282" s="1">
        <f>((Scenario[[#This Row],[Electricity GHG 
kg CO2e]])*(1-R$3))+(Scenario[[#This Row],[Non-Electric GHG 
kg CO2e]]*(1-Q$3))+(((Scenario[[#This Row],[Non-Electric Vehicle Miles]]*Q$3)*Scenario[[#This Row],[Typical kWh per Vehicle Mile]]*(Scenario[[#This Row],[eGRID Subregion Electricity Emissions Rate 
kg CO2 per kWh]]))*(1-R$3))</f>
        <v>213878.07044422309</v>
      </c>
      <c r="S12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216821.04768363587</v>
      </c>
      <c r="T1282" s="1">
        <f>Scenario[[#This Row],[Transportation Efficiency Emissions Savings 
kg CO2e]]*(1+S$3)</f>
        <v>44301.34326493054</v>
      </c>
      <c r="U1282" s="1">
        <f>Scenario[[#This Row],[Land Use Efficiency Emissions Savings 
kg CO2e]]*(1+S$3)</f>
        <v>221134.95363445373</v>
      </c>
    </row>
    <row r="1283" spans="1:21" x14ac:dyDescent="0.25">
      <c r="A1283" t="s">
        <v>1120</v>
      </c>
      <c r="B1283" t="s">
        <v>1121</v>
      </c>
      <c r="C1283" t="s">
        <v>442</v>
      </c>
      <c r="D1283" t="s">
        <v>38</v>
      </c>
      <c r="E1283" s="1">
        <v>731622.29064080003</v>
      </c>
      <c r="F1283" s="1">
        <v>234852.11344032013</v>
      </c>
      <c r="G1283" s="1">
        <v>1172289.7634503609</v>
      </c>
      <c r="H1283" s="1">
        <v>1403391</v>
      </c>
      <c r="I1283" s="1">
        <v>35.6</v>
      </c>
      <c r="J1283" s="2">
        <v>8.9558796614076328E-2</v>
      </c>
      <c r="K1283" s="1">
        <v>116974</v>
      </c>
      <c r="L1283" s="1">
        <v>116974</v>
      </c>
      <c r="M1283" s="1">
        <v>731622.29064080003</v>
      </c>
      <c r="N1283" s="1">
        <v>0</v>
      </c>
      <c r="O1283" s="7">
        <v>0.33910066629593</v>
      </c>
      <c r="P1283" s="4">
        <v>2.3391780324537761</v>
      </c>
      <c r="Q1283" s="1">
        <f>Scenario[[#This Row],[Electricity GHG 
kg CO2e]]+(Scenario[[#This Row],[Non-Electric GHG 
kg CO2e]]*(1-Q$3))+((Scenario[[#This Row],[Non-Electric Vehicle Miles]]*Q$3)*Scenario[[#This Row],[Typical kWh per Vehicle Mile]]*(Scenario[[#This Row],[eGRID Subregion Electricity Emissions Rate 
kg CO2 per kWh]]))</f>
        <v>571913.15433086292</v>
      </c>
      <c r="R1283" s="1">
        <f>((Scenario[[#This Row],[Electricity GHG 
kg CO2e]])*(1-R$3))+(Scenario[[#This Row],[Non-Electric GHG 
kg CO2e]]*(1-Q$3))+(((Scenario[[#This Row],[Non-Electric Vehicle Miles]]*Q$3)*Scenario[[#This Row],[Typical kWh per Vehicle Mile]]*(Scenario[[#This Row],[eGRID Subregion Electricity Emissions Rate 
kg CO2 per kWh]]))*(1-R$3))</f>
        <v>566114.04524329712</v>
      </c>
      <c r="S12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661506.33688335284</v>
      </c>
      <c r="T1283" s="1">
        <f>Scenario[[#This Row],[Transportation Efficiency Emissions Savings 
kg CO2e]]*(1+S$3)</f>
        <v>293565.14180040016</v>
      </c>
      <c r="U1283" s="1">
        <f>Scenario[[#This Row],[Land Use Efficiency Emissions Savings 
kg CO2e]]*(1+S$3)</f>
        <v>1465362.2043129511</v>
      </c>
    </row>
    <row r="1284" spans="1:21" x14ac:dyDescent="0.25">
      <c r="A1284" t="s">
        <v>1486</v>
      </c>
      <c r="B1284" t="s">
        <v>991</v>
      </c>
      <c r="C1284" t="s">
        <v>442</v>
      </c>
      <c r="D1284" t="s">
        <v>1730</v>
      </c>
      <c r="E1284" s="1">
        <v>2664768.8833886329</v>
      </c>
      <c r="F1284" s="1">
        <v>406269.98644394946</v>
      </c>
      <c r="G1284" s="1">
        <v>2057138.7515985116</v>
      </c>
      <c r="H1284" s="1">
        <v>2427722</v>
      </c>
      <c r="I1284" s="1">
        <v>15.51063829787234</v>
      </c>
      <c r="J1284" s="2">
        <v>9.380835293708957E-2</v>
      </c>
      <c r="K1284" s="1">
        <v>1706930</v>
      </c>
      <c r="L1284" s="1">
        <v>1706930</v>
      </c>
      <c r="M1284" s="1">
        <v>2664768.8833886329</v>
      </c>
      <c r="N1284" s="1">
        <v>0</v>
      </c>
      <c r="O1284" s="7">
        <v>0.33910066629593</v>
      </c>
      <c r="P1284" s="4">
        <v>1.0539153772593934</v>
      </c>
      <c r="Q1284" s="1">
        <f>Scenario[[#This Row],[Electricity GHG 
kg CO2e]]+(Scenario[[#This Row],[Non-Electric GHG 
kg CO2e]]*(1-Q$3))+((Scenario[[#This Row],[Non-Electric Vehicle Miles]]*Q$3)*Scenario[[#This Row],[Typical kWh per Vehicle Mile]]*(Scenario[[#This Row],[eGRID Subregion Electricity Emissions Rate 
kg CO2 per kWh]]))</f>
        <v>2151083.777118972</v>
      </c>
      <c r="R1284" s="1">
        <f>((Scenario[[#This Row],[Electricity GHG 
kg CO2e]])*(1-R$3))+(Scenario[[#This Row],[Non-Electric GHG 
kg CO2e]]*(1-Q$3))+(((Scenario[[#This Row],[Non-Electric Vehicle Miles]]*Q$3)*Scenario[[#This Row],[Typical kWh per Vehicle Mile]]*(Scenario[[#This Row],[eGRID Subregion Electricity Emissions Rate 
kg CO2 per kWh]]))*(1-R$3))</f>
        <v>2112956.9984745979</v>
      </c>
      <c r="S12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2209832.5605158526</v>
      </c>
      <c r="T1284" s="1">
        <f>Scenario[[#This Row],[Transportation Efficiency Emissions Savings 
kg CO2e]]*(1+S$3)</f>
        <v>507837.48305493681</v>
      </c>
      <c r="U1284" s="1">
        <f>Scenario[[#This Row],[Land Use Efficiency Emissions Savings 
kg CO2e]]*(1+S$3)</f>
        <v>2571423.4394981395</v>
      </c>
    </row>
    <row r="1285" spans="1:21" x14ac:dyDescent="0.25">
      <c r="A1285" t="s">
        <v>990</v>
      </c>
      <c r="B1285" t="s">
        <v>991</v>
      </c>
      <c r="C1285" t="s">
        <v>442</v>
      </c>
      <c r="D1285" t="s">
        <v>38</v>
      </c>
      <c r="E1285" s="1">
        <v>833634.46075500001</v>
      </c>
      <c r="F1285" s="1">
        <v>264625.34385697759</v>
      </c>
      <c r="G1285" s="1">
        <v>1331674.5562240817</v>
      </c>
      <c r="H1285" s="1">
        <v>1581305.02</v>
      </c>
      <c r="I1285" s="1">
        <v>33.799999999999997</v>
      </c>
      <c r="J1285" s="2">
        <v>0.16946980094815337</v>
      </c>
      <c r="K1285" s="1">
        <v>289096</v>
      </c>
      <c r="L1285" s="1">
        <v>289096</v>
      </c>
      <c r="M1285" s="1">
        <v>833634.46075500001</v>
      </c>
      <c r="N1285" s="1">
        <v>0</v>
      </c>
      <c r="O1285" s="7">
        <v>0.33910066629593</v>
      </c>
      <c r="P1285" s="4">
        <v>2.3391780324537761</v>
      </c>
      <c r="Q1285" s="1">
        <f>Scenario[[#This Row],[Electricity GHG 
kg CO2e]]+(Scenario[[#This Row],[Non-Electric GHG 
kg CO2e]]*(1-Q$3))+((Scenario[[#This Row],[Non-Electric Vehicle Miles]]*Q$3)*Scenario[[#This Row],[Typical kWh per Vehicle Mile]]*(Scenario[[#This Row],[eGRID Subregion Electricity Emissions Rate 
kg CO2 per kWh]]))</f>
        <v>682554.79869357403</v>
      </c>
      <c r="R1285" s="1">
        <f>((Scenario[[#This Row],[Electricity GHG 
kg CO2e]])*(1-R$3))+(Scenario[[#This Row],[Non-Electric GHG 
kg CO2e]]*(1-Q$3))+(((Scenario[[#This Row],[Non-Electric Vehicle Miles]]*Q$3)*Scenario[[#This Row],[Typical kWh per Vehicle Mile]]*(Scenario[[#This Row],[eGRID Subregion Electricity Emissions Rate 
kg CO2 per kWh]]))*(1-R$3))</f>
        <v>668222.56041174312</v>
      </c>
      <c r="S12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722291.51903986442</v>
      </c>
      <c r="T1285" s="1">
        <f>Scenario[[#This Row],[Transportation Efficiency Emissions Savings 
kg CO2e]]*(1+S$3)</f>
        <v>330781.67982122197</v>
      </c>
      <c r="U1285" s="1">
        <f>Scenario[[#This Row],[Land Use Efficiency Emissions Savings 
kg CO2e]]*(1+S$3)</f>
        <v>1664593.1952801021</v>
      </c>
    </row>
    <row r="1286" spans="1:21" x14ac:dyDescent="0.25">
      <c r="A1286" t="s">
        <v>2078</v>
      </c>
      <c r="B1286" t="s">
        <v>991</v>
      </c>
      <c r="C1286" t="s">
        <v>442</v>
      </c>
      <c r="D1286" t="s">
        <v>1730</v>
      </c>
      <c r="E1286" s="1">
        <v>14090.449317499999</v>
      </c>
      <c r="F1286" s="1">
        <v>0</v>
      </c>
      <c r="G1286" s="1">
        <v>0</v>
      </c>
      <c r="H1286" s="1">
        <f>Scenario[[#This Row],[Average Seating Capacity]]*Scenario[[#This Row],[Total Transit Vehicle Miles]]*0.21</f>
        <v>35290.080000000002</v>
      </c>
      <c r="I1286" s="1">
        <v>16</v>
      </c>
      <c r="J1286" s="2" t="s">
        <v>552</v>
      </c>
      <c r="K1286" s="1">
        <v>10503</v>
      </c>
      <c r="L1286" s="1">
        <v>10503</v>
      </c>
      <c r="M1286" s="1">
        <v>14090.449317499999</v>
      </c>
      <c r="N1286" s="1">
        <v>0</v>
      </c>
      <c r="O1286" s="7">
        <v>0.33910066629593</v>
      </c>
      <c r="P1286" s="4">
        <v>1.0539153772593934</v>
      </c>
      <c r="Q1286" s="1">
        <f>Scenario[[#This Row],[Electricity GHG 
kg CO2e]]+(Scenario[[#This Row],[Non-Electric GHG 
kg CO2e]]*(1-Q$3))+((Scenario[[#This Row],[Non-Electric Vehicle Miles]]*Q$3)*Scenario[[#This Row],[Typical kWh per Vehicle Mile]]*(Scenario[[#This Row],[eGRID Subregion Electricity Emissions Rate 
kg CO2 per kWh]]))</f>
        <v>11506.236468131476</v>
      </c>
      <c r="R1286" s="1">
        <f>((Scenario[[#This Row],[Electricity GHG 
kg CO2e]])*(1-R$3))+(Scenario[[#This Row],[Non-Electric GHG 
kg CO2e]]*(1-Q$3))+(((Scenario[[#This Row],[Non-Electric Vehicle Miles]]*Q$3)*Scenario[[#This Row],[Typical kWh per Vehicle Mile]]*(Scenario[[#This Row],[eGRID Subregion Electricity Emissions Rate 
kg CO2 per kWh]]))*(1-R$3))</f>
        <v>11271.636598129857</v>
      </c>
      <c r="S12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12455.158440933492</v>
      </c>
      <c r="T1286" s="1">
        <f>Scenario[[#This Row],[Transportation Efficiency Emissions Savings 
kg CO2e]]*(1+S$3)</f>
        <v>0</v>
      </c>
      <c r="U1286" s="1">
        <f>Scenario[[#This Row],[Land Use Efficiency Emissions Savings 
kg CO2e]]*(1+S$3)</f>
        <v>0</v>
      </c>
    </row>
    <row r="1287" spans="1:21" x14ac:dyDescent="0.25">
      <c r="A1287" t="s">
        <v>788</v>
      </c>
      <c r="B1287" t="s">
        <v>789</v>
      </c>
      <c r="C1287" t="s">
        <v>442</v>
      </c>
      <c r="D1287" t="s">
        <v>1730</v>
      </c>
      <c r="E1287" s="1">
        <v>525686.47649999987</v>
      </c>
      <c r="F1287" s="1">
        <v>40018.455999559847</v>
      </c>
      <c r="G1287" s="1">
        <v>201904.05009828013</v>
      </c>
      <c r="H1287" s="1">
        <v>239135.77</v>
      </c>
      <c r="I1287" s="1">
        <v>14</v>
      </c>
      <c r="J1287" s="2">
        <v>7.3485226178338039E-2</v>
      </c>
      <c r="K1287" s="1">
        <v>391800</v>
      </c>
      <c r="L1287" s="1">
        <v>391800</v>
      </c>
      <c r="M1287" s="1">
        <v>525686.47649999987</v>
      </c>
      <c r="N1287" s="1">
        <v>0</v>
      </c>
      <c r="O1287" s="7">
        <v>0.33910066629593</v>
      </c>
      <c r="P1287" s="4">
        <v>1.0539153772593934</v>
      </c>
      <c r="Q1287" s="1">
        <f>Scenario[[#This Row],[Electricity GHG 
kg CO2e]]+(Scenario[[#This Row],[Non-Electric GHG 
kg CO2e]]*(1-Q$3))+((Scenario[[#This Row],[Non-Electric Vehicle Miles]]*Q$3)*Scenario[[#This Row],[Typical kWh per Vehicle Mile]]*(Scenario[[#This Row],[eGRID Subregion Electricity Emissions Rate 
kg CO2 per kWh]]))</f>
        <v>429270.56205618981</v>
      </c>
      <c r="R1287" s="1">
        <f>((Scenario[[#This Row],[Electricity GHG 
kg CO2e]])*(1-R$3))+(Scenario[[#This Row],[Non-Electric GHG 
kg CO2e]]*(1-Q$3))+(((Scenario[[#This Row],[Non-Electric Vehicle Miles]]*Q$3)*Scenario[[#This Row],[Typical kWh per Vehicle Mile]]*(Scenario[[#This Row],[eGRID Subregion Electricity Emissions Rate 
kg CO2 per kWh]]))*(1-R$3))</f>
        <v>420519.13588589232</v>
      </c>
      <c r="S12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429685.72665375925</v>
      </c>
      <c r="T1287" s="1">
        <f>Scenario[[#This Row],[Transportation Efficiency Emissions Savings 
kg CO2e]]*(1+S$3)</f>
        <v>50023.069999449806</v>
      </c>
      <c r="U1287" s="1">
        <f>Scenario[[#This Row],[Land Use Efficiency Emissions Savings 
kg CO2e]]*(1+S$3)</f>
        <v>252380.06262285018</v>
      </c>
    </row>
    <row r="1288" spans="1:21" x14ac:dyDescent="0.25">
      <c r="A1288" t="s">
        <v>788</v>
      </c>
      <c r="B1288" t="s">
        <v>789</v>
      </c>
      <c r="C1288" t="s">
        <v>442</v>
      </c>
      <c r="D1288" t="s">
        <v>38</v>
      </c>
      <c r="E1288" s="1">
        <v>1846337.1837127004</v>
      </c>
      <c r="F1288" s="1">
        <v>345445.19998885912</v>
      </c>
      <c r="G1288" s="1">
        <v>1742865.4660121854</v>
      </c>
      <c r="H1288" s="1">
        <v>2064255.15</v>
      </c>
      <c r="I1288" s="1">
        <v>35.6</v>
      </c>
      <c r="J1288" s="2">
        <v>6.3880691398749481E-2</v>
      </c>
      <c r="K1288" s="1">
        <v>640289</v>
      </c>
      <c r="L1288" s="1">
        <v>640289</v>
      </c>
      <c r="M1288" s="1">
        <v>1846337.1837127004</v>
      </c>
      <c r="N1288" s="1">
        <v>0</v>
      </c>
      <c r="O1288" s="7">
        <v>0.33910066629593</v>
      </c>
      <c r="P1288" s="4">
        <v>2.3391780324537761</v>
      </c>
      <c r="Q1288" s="1">
        <f>Scenario[[#This Row],[Electricity GHG 
kg CO2e]]+(Scenario[[#This Row],[Non-Electric GHG 
kg CO2e]]*(1-Q$3))+((Scenario[[#This Row],[Non-Electric Vehicle Miles]]*Q$3)*Scenario[[#This Row],[Typical kWh per Vehicle Mile]]*(Scenario[[#This Row],[eGRID Subregion Electricity Emissions Rate 
kg CO2 per kWh]]))</f>
        <v>1511724.8904028293</v>
      </c>
      <c r="R1288" s="1">
        <f>((Scenario[[#This Row],[Electricity GHG 
kg CO2e]])*(1-R$3))+(Scenario[[#This Row],[Non-Electric GHG 
kg CO2e]]*(1-Q$3))+(((Scenario[[#This Row],[Non-Electric Vehicle Miles]]*Q$3)*Scenario[[#This Row],[Typical kWh per Vehicle Mile]]*(Scenario[[#This Row],[eGRID Subregion Electricity Emissions Rate 
kg CO2 per kWh]]))*(1-R$3))</f>
        <v>1479981.8897482532</v>
      </c>
      <c r="S12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1546995.612313498</v>
      </c>
      <c r="T1288" s="1">
        <f>Scenario[[#This Row],[Transportation Efficiency Emissions Savings 
kg CO2e]]*(1+S$3)</f>
        <v>431806.49998607393</v>
      </c>
      <c r="U1288" s="1">
        <f>Scenario[[#This Row],[Land Use Efficiency Emissions Savings 
kg CO2e]]*(1+S$3)</f>
        <v>2178581.8325152318</v>
      </c>
    </row>
    <row r="1289" spans="1:21" x14ac:dyDescent="0.25">
      <c r="A1289" t="s">
        <v>1442</v>
      </c>
      <c r="B1289" t="s">
        <v>1443</v>
      </c>
      <c r="C1289" t="s">
        <v>442</v>
      </c>
      <c r="D1289" t="s">
        <v>1730</v>
      </c>
      <c r="E1289" s="1">
        <v>226119.2284433333</v>
      </c>
      <c r="F1289" s="1">
        <v>65677.606256201223</v>
      </c>
      <c r="G1289" s="1">
        <v>328332.51642943616</v>
      </c>
      <c r="H1289" s="1">
        <v>392465.54</v>
      </c>
      <c r="I1289" s="1">
        <v>10.875</v>
      </c>
      <c r="J1289" s="2">
        <v>0.1974676090094897</v>
      </c>
      <c r="K1289" s="1">
        <v>168532</v>
      </c>
      <c r="L1289" s="1">
        <v>168532</v>
      </c>
      <c r="M1289" s="1">
        <v>226119.2284433333</v>
      </c>
      <c r="N1289" s="1">
        <v>0</v>
      </c>
      <c r="O1289" s="7">
        <v>0.33910066629593</v>
      </c>
      <c r="P1289" s="4">
        <v>1.0539153772593934</v>
      </c>
      <c r="Q1289" s="1">
        <f>Scenario[[#This Row],[Electricity GHG 
kg CO2e]]+(Scenario[[#This Row],[Non-Electric GHG 
kg CO2e]]*(1-Q$3))+((Scenario[[#This Row],[Non-Electric Vehicle Miles]]*Q$3)*Scenario[[#This Row],[Typical kWh per Vehicle Mile]]*(Scenario[[#This Row],[eGRID Subregion Electricity Emissions Rate 
kg CO2 per kWh]]))</f>
        <v>184647.05640480801</v>
      </c>
      <c r="R1289" s="1">
        <f>((Scenario[[#This Row],[Electricity GHG 
kg CO2e]])*(1-R$3))+(Scenario[[#This Row],[Non-Electric GHG 
kg CO2e]]*(1-Q$3))+(((Scenario[[#This Row],[Non-Electric Vehicle Miles]]*Q$3)*Scenario[[#This Row],[Typical kWh per Vehicle Mile]]*(Scenario[[#This Row],[eGRID Subregion Electricity Emissions Rate 
kg CO2 per kWh]]))*(1-R$3))</f>
        <v>180882.64763673101</v>
      </c>
      <c r="S12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200249.40004212142</v>
      </c>
      <c r="T1289" s="1">
        <f>Scenario[[#This Row],[Transportation Efficiency Emissions Savings 
kg CO2e]]*(1+S$3)</f>
        <v>82097.007820251529</v>
      </c>
      <c r="U1289" s="1">
        <f>Scenario[[#This Row],[Land Use Efficiency Emissions Savings 
kg CO2e]]*(1+S$3)</f>
        <v>410415.6455367952</v>
      </c>
    </row>
    <row r="1290" spans="1:21" x14ac:dyDescent="0.25">
      <c r="A1290" t="s">
        <v>1158</v>
      </c>
      <c r="B1290" t="s">
        <v>1159</v>
      </c>
      <c r="C1290" t="s">
        <v>749</v>
      </c>
      <c r="D1290" t="s">
        <v>1730</v>
      </c>
      <c r="E1290" s="1">
        <v>1214911.3821394334</v>
      </c>
      <c r="F1290" s="1">
        <v>244745.22091967671</v>
      </c>
      <c r="G1290" s="1">
        <v>1277425.6251147357</v>
      </c>
      <c r="H1290" s="1">
        <v>1462508.62</v>
      </c>
      <c r="I1290" s="1">
        <v>20.108108108108109</v>
      </c>
      <c r="J1290" s="2">
        <v>0.27918226126119544</v>
      </c>
      <c r="K1290" s="1">
        <v>502345</v>
      </c>
      <c r="L1290" s="1">
        <v>502345</v>
      </c>
      <c r="M1290" s="1">
        <v>1214911.3821394334</v>
      </c>
      <c r="N1290" s="1">
        <v>0</v>
      </c>
      <c r="O1290" s="7">
        <v>0.58142785404473007</v>
      </c>
      <c r="P1290" s="4">
        <v>1.0539153772593934</v>
      </c>
      <c r="Q1290" s="1">
        <f>Scenario[[#This Row],[Electricity GHG 
kg CO2e]]+(Scenario[[#This Row],[Non-Electric GHG 
kg CO2e]]*(1-Q$3))+((Scenario[[#This Row],[Non-Electric Vehicle Miles]]*Q$3)*Scenario[[#This Row],[Typical kWh per Vehicle Mile]]*(Scenario[[#This Row],[eGRID Subregion Electricity Emissions Rate 
kg CO2 per kWh]]))</f>
        <v>988139.74590969877</v>
      </c>
      <c r="R1290" s="1">
        <f>((Scenario[[#This Row],[Electricity GHG 
kg CO2e]])*(1-R$3))+(Scenario[[#This Row],[Non-Electric GHG 
kg CO2e]]*(1-Q$3))+(((Scenario[[#This Row],[Non-Electric Vehicle Miles]]*Q$3)*Scenario[[#This Row],[Typical kWh per Vehicle Mile]]*(Scenario[[#This Row],[eGRID Subregion Electricity Emissions Rate 
kg CO2 per kWh]]))*(1-R$3))</f>
        <v>968900.69358341792</v>
      </c>
      <c r="S12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1039042.0903823234</v>
      </c>
      <c r="T1290" s="1">
        <f>Scenario[[#This Row],[Transportation Efficiency Emissions Savings 
kg CO2e]]*(1+S$3)</f>
        <v>305931.52614959585</v>
      </c>
      <c r="U1290" s="1">
        <f>Scenario[[#This Row],[Land Use Efficiency Emissions Savings 
kg CO2e]]*(1+S$3)</f>
        <v>1596782.0313934195</v>
      </c>
    </row>
    <row r="1291" spans="1:21" x14ac:dyDescent="0.25">
      <c r="A1291" t="s">
        <v>1158</v>
      </c>
      <c r="B1291" t="s">
        <v>1159</v>
      </c>
      <c r="C1291" t="s">
        <v>749</v>
      </c>
      <c r="D1291" t="s">
        <v>38</v>
      </c>
      <c r="E1291" s="1">
        <v>221784.6535055</v>
      </c>
      <c r="F1291" s="1">
        <v>250615.31133265939</v>
      </c>
      <c r="G1291" s="1">
        <v>1308064.0330358669</v>
      </c>
      <c r="H1291" s="1">
        <v>1497586.15</v>
      </c>
      <c r="I1291" s="1">
        <v>26</v>
      </c>
      <c r="J1291" s="2">
        <v>0.20003704646630005</v>
      </c>
      <c r="K1291" s="1">
        <v>76911</v>
      </c>
      <c r="L1291" s="1">
        <v>76911</v>
      </c>
      <c r="M1291" s="1">
        <v>221784.6535055</v>
      </c>
      <c r="N1291" s="1">
        <v>0</v>
      </c>
      <c r="O1291" s="7">
        <v>0.58142785404473007</v>
      </c>
      <c r="P1291" s="4">
        <v>2.3391780324537761</v>
      </c>
      <c r="Q1291" s="1">
        <f>Scenario[[#This Row],[Electricity GHG 
kg CO2e]]+(Scenario[[#This Row],[Non-Electric GHG 
kg CO2e]]*(1-Q$3))+((Scenario[[#This Row],[Non-Electric Vehicle Miles]]*Q$3)*Scenario[[#This Row],[Typical kWh per Vehicle Mile]]*(Scenario[[#This Row],[eGRID Subregion Electricity Emissions Rate 
kg CO2 per kWh]]))</f>
        <v>192489.44654654388</v>
      </c>
      <c r="R1291" s="1">
        <f>((Scenario[[#This Row],[Electricity GHG 
kg CO2e]])*(1-R$3))+(Scenario[[#This Row],[Non-Electric GHG 
kg CO2e]]*(1-Q$3))+(((Scenario[[#This Row],[Non-Electric Vehicle Miles]]*Q$3)*Scenario[[#This Row],[Typical kWh per Vehicle Mile]]*(Scenario[[#This Row],[eGRID Subregion Electricity Emissions Rate 
kg CO2 per kWh]]))*(1-R$3))</f>
        <v>185951.70744218916</v>
      </c>
      <c r="S12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255582.31485612175</v>
      </c>
      <c r="T1291" s="1">
        <f>Scenario[[#This Row],[Transportation Efficiency Emissions Savings 
kg CO2e]]*(1+S$3)</f>
        <v>313269.13916582422</v>
      </c>
      <c r="U1291" s="1">
        <f>Scenario[[#This Row],[Land Use Efficiency Emissions Savings 
kg CO2e]]*(1+S$3)</f>
        <v>1635080.0412948336</v>
      </c>
    </row>
    <row r="1292" spans="1:21" x14ac:dyDescent="0.25">
      <c r="A1292" t="s">
        <v>1640</v>
      </c>
      <c r="B1292" t="s">
        <v>1641</v>
      </c>
      <c r="C1292" t="s">
        <v>749</v>
      </c>
      <c r="D1292" t="s">
        <v>1730</v>
      </c>
      <c r="E1292" s="1">
        <v>161212.50909793333</v>
      </c>
      <c r="F1292" s="1">
        <v>68792.587925299915</v>
      </c>
      <c r="G1292" s="1">
        <v>343398.79863692727</v>
      </c>
      <c r="H1292" s="1">
        <v>411079.54</v>
      </c>
      <c r="I1292" s="1">
        <v>16</v>
      </c>
      <c r="J1292" s="2">
        <v>0.44736242186275704</v>
      </c>
      <c r="K1292" s="1">
        <v>76770</v>
      </c>
      <c r="L1292" s="1">
        <v>76770</v>
      </c>
      <c r="M1292" s="1">
        <v>161212.50909793333</v>
      </c>
      <c r="N1292" s="1">
        <v>0</v>
      </c>
      <c r="O1292" s="7">
        <v>0.56654231323843995</v>
      </c>
      <c r="P1292" s="4">
        <v>1.0539153772593934</v>
      </c>
      <c r="Q1292" s="1">
        <f>Scenario[[#This Row],[Electricity GHG 
kg CO2e]]+(Scenario[[#This Row],[Non-Electric GHG 
kg CO2e]]*(1-Q$3))+((Scenario[[#This Row],[Non-Electric Vehicle Miles]]*Q$3)*Scenario[[#This Row],[Typical kWh per Vehicle Mile]]*(Scenario[[#This Row],[eGRID Subregion Electricity Emissions Rate 
kg CO2 per kWh]]))</f>
        <v>132368.98665720149</v>
      </c>
      <c r="R1292" s="1">
        <f>((Scenario[[#This Row],[Electricity GHG 
kg CO2e]])*(1-R$3))+(Scenario[[#This Row],[Non-Electric GHG 
kg CO2e]]*(1-Q$3))+(((Scenario[[#This Row],[Non-Electric Vehicle Miles]]*Q$3)*Scenario[[#This Row],[Typical kWh per Vehicle Mile]]*(Scenario[[#This Row],[eGRID Subregion Electricity Emissions Rate 
kg CO2 per kWh]]))*(1-R$3))</f>
        <v>129504.08544876362</v>
      </c>
      <c r="S12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151174.52958156227</v>
      </c>
      <c r="T1292" s="1">
        <f>Scenario[[#This Row],[Transportation Efficiency Emissions Savings 
kg CO2e]]*(1+S$3)</f>
        <v>85990.734906624886</v>
      </c>
      <c r="U1292" s="1">
        <f>Scenario[[#This Row],[Land Use Efficiency Emissions Savings 
kg CO2e]]*(1+S$3)</f>
        <v>429248.49829615909</v>
      </c>
    </row>
    <row r="1293" spans="1:21" x14ac:dyDescent="0.25">
      <c r="A1293" t="s">
        <v>747</v>
      </c>
      <c r="B1293" t="s">
        <v>748</v>
      </c>
      <c r="C1293" t="s">
        <v>749</v>
      </c>
      <c r="D1293" t="s">
        <v>1730</v>
      </c>
      <c r="E1293" s="1">
        <v>876050.15666700003</v>
      </c>
      <c r="F1293" s="1">
        <v>111206.38517161821</v>
      </c>
      <c r="G1293" s="1">
        <v>571824.09382717649</v>
      </c>
      <c r="H1293" s="1">
        <v>664529</v>
      </c>
      <c r="I1293" s="1">
        <v>15.5625</v>
      </c>
      <c r="J1293" s="2">
        <v>8.7796944702221116E-2</v>
      </c>
      <c r="K1293" s="1">
        <v>497412</v>
      </c>
      <c r="L1293" s="1">
        <v>497412</v>
      </c>
      <c r="M1293" s="1">
        <v>876050.15666700003</v>
      </c>
      <c r="N1293" s="1">
        <v>0</v>
      </c>
      <c r="O1293" s="7">
        <v>0.56654231323843995</v>
      </c>
      <c r="P1293" s="4">
        <v>1.0539153772593934</v>
      </c>
      <c r="Q1293" s="1">
        <f>Scenario[[#This Row],[Electricity GHG 
kg CO2e]]+(Scenario[[#This Row],[Non-Electric GHG 
kg CO2e]]*(1-Q$3))+((Scenario[[#This Row],[Non-Electric Vehicle Miles]]*Q$3)*Scenario[[#This Row],[Typical kWh per Vehicle Mile]]*(Scenario[[#This Row],[eGRID Subregion Electricity Emissions Rate 
kg CO2 per kWh]]))</f>
        <v>731287.2587607163</v>
      </c>
      <c r="R1293" s="1">
        <f>((Scenario[[#This Row],[Electricity GHG 
kg CO2e]])*(1-R$3))+(Scenario[[#This Row],[Non-Electric GHG 
kg CO2e]]*(1-Q$3))+(((Scenario[[#This Row],[Non-Electric Vehicle Miles]]*Q$3)*Scenario[[#This Row],[Typical kWh per Vehicle Mile]]*(Scenario[[#This Row],[eGRID Subregion Electricity Emissions Rate 
kg CO2 per kWh]]))*(1-R$3))</f>
        <v>712724.84844559967</v>
      </c>
      <c r="S12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743317.01394806895</v>
      </c>
      <c r="T1293" s="1">
        <f>Scenario[[#This Row],[Transportation Efficiency Emissions Savings 
kg CO2e]]*(1+S$3)</f>
        <v>139007.98146452277</v>
      </c>
      <c r="U1293" s="1">
        <f>Scenario[[#This Row],[Land Use Efficiency Emissions Savings 
kg CO2e]]*(1+S$3)</f>
        <v>714780.11728397058</v>
      </c>
    </row>
    <row r="1294" spans="1:21" x14ac:dyDescent="0.25">
      <c r="A1294" t="s">
        <v>747</v>
      </c>
      <c r="B1294" t="s">
        <v>748</v>
      </c>
      <c r="C1294" t="s">
        <v>749</v>
      </c>
      <c r="D1294" t="s">
        <v>38</v>
      </c>
      <c r="E1294" s="1">
        <v>1818943.1684375</v>
      </c>
      <c r="F1294" s="1">
        <v>547288.75768984505</v>
      </c>
      <c r="G1294" s="1">
        <v>2814163.0307003967</v>
      </c>
      <c r="H1294" s="1">
        <v>3270399</v>
      </c>
      <c r="I1294" s="1">
        <v>29.103448275862068</v>
      </c>
      <c r="J1294" s="2">
        <v>0.15263163347833356</v>
      </c>
      <c r="K1294" s="1">
        <v>740777</v>
      </c>
      <c r="L1294" s="1">
        <v>740777</v>
      </c>
      <c r="M1294" s="1">
        <v>1818943.1684375</v>
      </c>
      <c r="N1294" s="1">
        <v>0</v>
      </c>
      <c r="O1294" s="7">
        <v>0.56654231323843995</v>
      </c>
      <c r="P1294" s="4">
        <v>2.3391780324537761</v>
      </c>
      <c r="Q1294" s="1">
        <f>Scenario[[#This Row],[Electricity GHG 
kg CO2e]]+(Scenario[[#This Row],[Non-Electric GHG 
kg CO2e]]*(1-Q$3))+((Scenario[[#This Row],[Non-Electric Vehicle Miles]]*Q$3)*Scenario[[#This Row],[Typical kWh per Vehicle Mile]]*(Scenario[[#This Row],[eGRID Subregion Electricity Emissions Rate 
kg CO2 per kWh]]))</f>
        <v>1609634.8215585111</v>
      </c>
      <c r="R1294" s="1">
        <f>((Scenario[[#This Row],[Electricity GHG 
kg CO2e]])*(1-R$3))+(Scenario[[#This Row],[Non-Electric GHG 
kg CO2e]]*(1-Q$3))+(((Scenario[[#This Row],[Non-Electric Vehicle Miles]]*Q$3)*Scenario[[#This Row],[Typical kWh per Vehicle Mile]]*(Scenario[[#This Row],[eGRID Subregion Electricity Emissions Rate 
kg CO2 per kWh]]))*(1-R$3))</f>
        <v>1548277.9602509146</v>
      </c>
      <c r="S12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1665710.3067409175</v>
      </c>
      <c r="T1294" s="1">
        <f>Scenario[[#This Row],[Transportation Efficiency Emissions Savings 
kg CO2e]]*(1+S$3)</f>
        <v>684110.94711230625</v>
      </c>
      <c r="U1294" s="1">
        <f>Scenario[[#This Row],[Land Use Efficiency Emissions Savings 
kg CO2e]]*(1+S$3)</f>
        <v>3517703.7883754959</v>
      </c>
    </row>
    <row r="1295" spans="1:21" x14ac:dyDescent="0.25">
      <c r="A1295" t="s">
        <v>407</v>
      </c>
      <c r="B1295" t="s">
        <v>408</v>
      </c>
      <c r="C1295" t="s">
        <v>223</v>
      </c>
      <c r="D1295" t="s">
        <v>1729</v>
      </c>
      <c r="E1295" s="1">
        <v>52076.196066456258</v>
      </c>
      <c r="F1295" s="1">
        <v>81923.984428061609</v>
      </c>
      <c r="G1295" s="1">
        <v>419846.89996919245</v>
      </c>
      <c r="H1295" s="1">
        <v>489548</v>
      </c>
      <c r="I1295" s="1">
        <v>44</v>
      </c>
      <c r="J1295" s="2">
        <v>0.56693456861609726</v>
      </c>
      <c r="K1295" s="1">
        <v>19625</v>
      </c>
      <c r="L1295" s="1">
        <v>0</v>
      </c>
      <c r="M1295" s="1">
        <v>0</v>
      </c>
      <c r="N1295" s="1">
        <v>52076.196066456258</v>
      </c>
      <c r="O1295" s="7">
        <v>0.47081209714231009</v>
      </c>
      <c r="P1295" s="4">
        <v>7.7405845368707231</v>
      </c>
      <c r="Q1295" s="1">
        <f>Scenario[[#This Row],[Electricity GHG 
kg CO2e]]+(Scenario[[#This Row],[Non-Electric GHG 
kg CO2e]]*(1-Q$3))+((Scenario[[#This Row],[Non-Electric Vehicle Miles]]*Q$3)*Scenario[[#This Row],[Typical kWh per Vehicle Mile]]*(Scenario[[#This Row],[eGRID Subregion Electricity Emissions Rate 
kg CO2 per kWh]]))</f>
        <v>52076.196066456258</v>
      </c>
      <c r="R1295" s="1">
        <f>((Scenario[[#This Row],[Electricity GHG 
kg CO2e]])*(1-R$3))+(Scenario[[#This Row],[Non-Electric GHG 
kg CO2e]]*(1-Q$3))+(((Scenario[[#This Row],[Non-Electric Vehicle Miles]]*Q$3)*Scenario[[#This Row],[Typical kWh per Vehicle Mile]]*(Scenario[[#This Row],[eGRID Subregion Electricity Emissions Rate 
kg CO2 per kWh]]))*(1-R$3))</f>
        <v>39057.147049842191</v>
      </c>
      <c r="S12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50128.570456881076</v>
      </c>
      <c r="T1295" s="1">
        <f>Scenario[[#This Row],[Transportation Efficiency Emissions Savings 
kg CO2e]]*(1+S$3)</f>
        <v>102404.98053507702</v>
      </c>
      <c r="U1295" s="1">
        <f>Scenario[[#This Row],[Land Use Efficiency Emissions Savings 
kg CO2e]]*(1+S$3)</f>
        <v>524808.62496149051</v>
      </c>
    </row>
    <row r="1296" spans="1:21" x14ac:dyDescent="0.25">
      <c r="A1296" t="s">
        <v>407</v>
      </c>
      <c r="B1296" t="s">
        <v>408</v>
      </c>
      <c r="C1296" t="s">
        <v>223</v>
      </c>
      <c r="D1296" t="s">
        <v>1730</v>
      </c>
      <c r="E1296" s="1">
        <v>1024158.9448133666</v>
      </c>
      <c r="F1296" s="1">
        <v>84268.839007808652</v>
      </c>
      <c r="G1296" s="1">
        <v>431863.89271018695</v>
      </c>
      <c r="H1296" s="1">
        <v>503560</v>
      </c>
      <c r="I1296" s="1">
        <v>13.65</v>
      </c>
      <c r="J1296" s="2">
        <v>8.1607700217104909E-2</v>
      </c>
      <c r="K1296" s="1">
        <v>545739</v>
      </c>
      <c r="L1296" s="1">
        <v>545739</v>
      </c>
      <c r="M1296" s="1">
        <v>1024158.9448133666</v>
      </c>
      <c r="N1296" s="1">
        <v>0</v>
      </c>
      <c r="O1296" s="7">
        <v>0.47081209714231009</v>
      </c>
      <c r="P1296" s="4">
        <v>1.0539153772593934</v>
      </c>
      <c r="Q1296" s="1">
        <f>Scenario[[#This Row],[Electricity GHG 
kg CO2e]]+(Scenario[[#This Row],[Non-Electric GHG 
kg CO2e]]*(1-Q$3))+((Scenario[[#This Row],[Non-Electric Vehicle Miles]]*Q$3)*Scenario[[#This Row],[Typical kWh per Vehicle Mile]]*(Scenario[[#This Row],[eGRID Subregion Electricity Emissions Rate 
kg CO2 per kWh]]))</f>
        <v>835817.60068941442</v>
      </c>
      <c r="R1296" s="1">
        <f>((Scenario[[#This Row],[Electricity GHG 
kg CO2e]])*(1-R$3))+(Scenario[[#This Row],[Non-Electric GHG 
kg CO2e]]*(1-Q$3))+(((Scenario[[#This Row],[Non-Electric Vehicle Miles]]*Q$3)*Scenario[[#This Row],[Typical kWh per Vehicle Mile]]*(Scenario[[#This Row],[eGRID Subregion Electricity Emissions Rate 
kg CO2 per kWh]]))*(1-R$3))</f>
        <v>818893.00266956713</v>
      </c>
      <c r="S12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846570.75043758086</v>
      </c>
      <c r="T1296" s="1">
        <f>Scenario[[#This Row],[Transportation Efficiency Emissions Savings 
kg CO2e]]*(1+S$3)</f>
        <v>105336.04875976082</v>
      </c>
      <c r="U1296" s="1">
        <f>Scenario[[#This Row],[Land Use Efficiency Emissions Savings 
kg CO2e]]*(1+S$3)</f>
        <v>539829.86588773364</v>
      </c>
    </row>
    <row r="1297" spans="1:21" x14ac:dyDescent="0.25">
      <c r="A1297" t="s">
        <v>407</v>
      </c>
      <c r="B1297" t="s">
        <v>408</v>
      </c>
      <c r="C1297" t="s">
        <v>223</v>
      </c>
      <c r="D1297" t="s">
        <v>38</v>
      </c>
      <c r="E1297" s="1">
        <v>6444231.4432098828</v>
      </c>
      <c r="F1297" s="1">
        <v>1272749.3125900002</v>
      </c>
      <c r="G1297" s="1">
        <v>6522630.1803968027</v>
      </c>
      <c r="H1297" s="1">
        <v>7605488</v>
      </c>
      <c r="I1297" s="1">
        <v>27.095238095238095</v>
      </c>
      <c r="J1297" s="2">
        <v>0.12342614855298717</v>
      </c>
      <c r="K1297" s="1">
        <v>2322388</v>
      </c>
      <c r="L1297" s="1">
        <v>2143388</v>
      </c>
      <c r="M1297" s="1">
        <v>6289054.3935849331</v>
      </c>
      <c r="N1297" s="1">
        <v>155177.04962494996</v>
      </c>
      <c r="O1297" s="7">
        <v>0.47081209714231009</v>
      </c>
      <c r="P1297" s="4">
        <v>2.3391780324537761</v>
      </c>
      <c r="Q1297" s="1">
        <f>Scenario[[#This Row],[Electricity GHG 
kg CO2e]]+(Scenario[[#This Row],[Non-Electric GHG 
kg CO2e]]*(1-Q$3))+((Scenario[[#This Row],[Non-Electric Vehicle Miles]]*Q$3)*Scenario[[#This Row],[Typical kWh per Vehicle Mile]]*(Scenario[[#This Row],[eGRID Subregion Electricity Emissions Rate 
kg CO2 per kWh]]))</f>
        <v>5462103.2807425959</v>
      </c>
      <c r="R1297" s="1">
        <f>((Scenario[[#This Row],[Electricity GHG 
kg CO2e]])*(1-R$3))+(Scenario[[#This Row],[Non-Electric GHG 
kg CO2e]]*(1-Q$3))+(((Scenario[[#This Row],[Non-Electric Vehicle Miles]]*Q$3)*Scenario[[#This Row],[Typical kWh per Vehicle Mile]]*(Scenario[[#This Row],[eGRID Subregion Electricity Emissions Rate 
kg CO2 per kWh]]))*(1-R$3))</f>
        <v>5275775.1593541224</v>
      </c>
      <c r="S12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5594602.5450123977</v>
      </c>
      <c r="T1297" s="1">
        <f>Scenario[[#This Row],[Transportation Efficiency Emissions Savings 
kg CO2e]]*(1+S$3)</f>
        <v>1590936.6407375003</v>
      </c>
      <c r="U1297" s="1">
        <f>Scenario[[#This Row],[Land Use Efficiency Emissions Savings 
kg CO2e]]*(1+S$3)</f>
        <v>8153287.7254960034</v>
      </c>
    </row>
    <row r="1298" spans="1:21" x14ac:dyDescent="0.25">
      <c r="A1298" t="s">
        <v>1122</v>
      </c>
      <c r="B1298" t="s">
        <v>1123</v>
      </c>
      <c r="C1298" t="s">
        <v>223</v>
      </c>
      <c r="D1298" t="s">
        <v>1730</v>
      </c>
      <c r="E1298" s="1">
        <v>117268.5324275</v>
      </c>
      <c r="F1298" s="1">
        <v>22444.816837938735</v>
      </c>
      <c r="G1298" s="1">
        <v>112339.95362775383</v>
      </c>
      <c r="H1298" s="1">
        <v>134122.07999999999</v>
      </c>
      <c r="I1298" s="1">
        <v>11.166666666666666</v>
      </c>
      <c r="J1298" s="2">
        <v>0.14339870983790914</v>
      </c>
      <c r="K1298" s="1">
        <v>87411</v>
      </c>
      <c r="L1298" s="1">
        <v>87411</v>
      </c>
      <c r="M1298" s="1">
        <v>117268.5324275</v>
      </c>
      <c r="N1298" s="1">
        <v>0</v>
      </c>
      <c r="O1298" s="7">
        <v>0.47081209714231009</v>
      </c>
      <c r="P1298" s="4">
        <v>1.0539153772593934</v>
      </c>
      <c r="Q1298" s="1">
        <f>Scenario[[#This Row],[Electricity GHG 
kg CO2e]]+(Scenario[[#This Row],[Non-Electric GHG 
kg CO2e]]*(1-Q$3))+((Scenario[[#This Row],[Non-Electric Vehicle Miles]]*Q$3)*Scenario[[#This Row],[Typical kWh per Vehicle Mile]]*(Scenario[[#This Row],[eGRID Subregion Electricity Emissions Rate 
kg CO2 per kWh]]))</f>
        <v>98794.648841094517</v>
      </c>
      <c r="R1298" s="1">
        <f>((Scenario[[#This Row],[Electricity GHG 
kg CO2e]])*(1-R$3))+(Scenario[[#This Row],[Non-Electric GHG 
kg CO2e]]*(1-Q$3))+(((Scenario[[#This Row],[Non-Electric Vehicle Miles]]*Q$3)*Scenario[[#This Row],[Typical kWh per Vehicle Mile]]*(Scenario[[#This Row],[eGRID Subregion Electricity Emissions Rate 
kg CO2 per kWh]]))*(1-R$3))</f>
        <v>96083.836460977138</v>
      </c>
      <c r="S12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102685.15939321138</v>
      </c>
      <c r="T1298" s="1">
        <f>Scenario[[#This Row],[Transportation Efficiency Emissions Savings 
kg CO2e]]*(1+S$3)</f>
        <v>28056.021047423419</v>
      </c>
      <c r="U1298" s="1">
        <f>Scenario[[#This Row],[Land Use Efficiency Emissions Savings 
kg CO2e]]*(1+S$3)</f>
        <v>140424.94203469227</v>
      </c>
    </row>
    <row r="1299" spans="1:21" x14ac:dyDescent="0.25">
      <c r="A1299" t="s">
        <v>1122</v>
      </c>
      <c r="B1299" t="s">
        <v>1123</v>
      </c>
      <c r="C1299" t="s">
        <v>223</v>
      </c>
      <c r="D1299" t="s">
        <v>38</v>
      </c>
      <c r="E1299" s="1">
        <v>330856.24313490005</v>
      </c>
      <c r="F1299" s="1">
        <v>31616.289128569777</v>
      </c>
      <c r="G1299" s="1">
        <v>158244.66201843016</v>
      </c>
      <c r="H1299" s="1">
        <v>188927.47</v>
      </c>
      <c r="I1299" s="1">
        <v>27</v>
      </c>
      <c r="J1299" s="2">
        <v>7.6012315503815153E-2</v>
      </c>
      <c r="K1299" s="1">
        <v>114737</v>
      </c>
      <c r="L1299" s="1">
        <v>114737</v>
      </c>
      <c r="M1299" s="1">
        <v>330856.24313490005</v>
      </c>
      <c r="N1299" s="1">
        <v>0</v>
      </c>
      <c r="O1299" s="7">
        <v>0.47081209714231009</v>
      </c>
      <c r="P1299" s="4">
        <v>2.3391780324537761</v>
      </c>
      <c r="Q1299" s="1">
        <f>Scenario[[#This Row],[Electricity GHG 
kg CO2e]]+(Scenario[[#This Row],[Non-Electric GHG 
kg CO2e]]*(1-Q$3))+((Scenario[[#This Row],[Non-Electric Vehicle Miles]]*Q$3)*Scenario[[#This Row],[Typical kWh per Vehicle Mile]]*(Scenario[[#This Row],[eGRID Subregion Electricity Emissions Rate 
kg CO2 per kWh]]))</f>
        <v>279732.52880836319</v>
      </c>
      <c r="R1299" s="1">
        <f>((Scenario[[#This Row],[Electricity GHG 
kg CO2e]])*(1-R$3))+(Scenario[[#This Row],[Non-Electric GHG 
kg CO2e]]*(1-Q$3))+(((Scenario[[#This Row],[Non-Electric Vehicle Miles]]*Q$3)*Scenario[[#This Row],[Typical kWh per Vehicle Mile]]*(Scenario[[#This Row],[eGRID Subregion Electricity Emissions Rate 
kg CO2 per kWh]]))*(1-R$3))</f>
        <v>271834.94219406613</v>
      </c>
      <c r="S12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280123.96128189325</v>
      </c>
      <c r="T1299" s="1">
        <f>Scenario[[#This Row],[Transportation Efficiency Emissions Savings 
kg CO2e]]*(1+S$3)</f>
        <v>39520.361410712219</v>
      </c>
      <c r="U1299" s="1">
        <f>Scenario[[#This Row],[Land Use Efficiency Emissions Savings 
kg CO2e]]*(1+S$3)</f>
        <v>197805.8275230377</v>
      </c>
    </row>
    <row r="1300" spans="1:21" x14ac:dyDescent="0.25">
      <c r="A1300" t="s">
        <v>605</v>
      </c>
      <c r="B1300" t="s">
        <v>606</v>
      </c>
      <c r="C1300" t="s">
        <v>223</v>
      </c>
      <c r="D1300" t="s">
        <v>1730</v>
      </c>
      <c r="E1300" s="1">
        <v>631347.76041333331</v>
      </c>
      <c r="F1300" s="1">
        <v>104398.63908869299</v>
      </c>
      <c r="G1300" s="1">
        <v>533784.46520889283</v>
      </c>
      <c r="H1300" s="1">
        <v>623848.38</v>
      </c>
      <c r="I1300" s="1">
        <v>9.6111111111111107</v>
      </c>
      <c r="J1300" s="2">
        <v>0.18292853257729694</v>
      </c>
      <c r="K1300" s="1">
        <v>470560</v>
      </c>
      <c r="L1300" s="1">
        <v>470560</v>
      </c>
      <c r="M1300" s="1">
        <v>631347.76041333331</v>
      </c>
      <c r="N1300" s="1">
        <v>0</v>
      </c>
      <c r="O1300" s="7">
        <v>0.47081209714231009</v>
      </c>
      <c r="P1300" s="4">
        <v>1.0539153772593934</v>
      </c>
      <c r="Q1300" s="1">
        <f>Scenario[[#This Row],[Electricity GHG 
kg CO2e]]+(Scenario[[#This Row],[Non-Electric GHG 
kg CO2e]]*(1-Q$3))+((Scenario[[#This Row],[Non-Electric Vehicle Miles]]*Q$3)*Scenario[[#This Row],[Typical kWh per Vehicle Mile]]*(Scenario[[#This Row],[eGRID Subregion Electricity Emissions Rate 
kg CO2 per kWh]]))</f>
        <v>531883.33057017473</v>
      </c>
      <c r="R1300" s="1">
        <f>((Scenario[[#This Row],[Electricity GHG 
kg CO2e]])*(1-R$3))+(Scenario[[#This Row],[Non-Electric GHG 
kg CO2e]]*(1-Q$3))+(((Scenario[[#This Row],[Non-Electric Vehicle Miles]]*Q$3)*Scenario[[#This Row],[Typical kWh per Vehicle Mile]]*(Scenario[[#This Row],[eGRID Subregion Electricity Emissions Rate 
kg CO2 per kWh]]))*(1-R$3))</f>
        <v>517290.20300513104</v>
      </c>
      <c r="S13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552967.72677476332</v>
      </c>
      <c r="T1300" s="1">
        <f>Scenario[[#This Row],[Transportation Efficiency Emissions Savings 
kg CO2e]]*(1+S$3)</f>
        <v>130498.29886086623</v>
      </c>
      <c r="U1300" s="1">
        <f>Scenario[[#This Row],[Land Use Efficiency Emissions Savings 
kg CO2e]]*(1+S$3)</f>
        <v>667230.581511116</v>
      </c>
    </row>
    <row r="1301" spans="1:21" x14ac:dyDescent="0.25">
      <c r="A1301" t="s">
        <v>605</v>
      </c>
      <c r="B1301" t="s">
        <v>606</v>
      </c>
      <c r="C1301" t="s">
        <v>223</v>
      </c>
      <c r="D1301" t="s">
        <v>38</v>
      </c>
      <c r="E1301" s="1">
        <v>3297699.9337684</v>
      </c>
      <c r="F1301" s="1">
        <v>447857.3312259196</v>
      </c>
      <c r="G1301" s="1">
        <v>2289869.7542907055</v>
      </c>
      <c r="H1301" s="1">
        <v>2676232.88</v>
      </c>
      <c r="I1301" s="1">
        <v>26.758620689655171</v>
      </c>
      <c r="J1301" s="2">
        <v>8.5136218338069919E-2</v>
      </c>
      <c r="K1301" s="1">
        <v>1143596</v>
      </c>
      <c r="L1301" s="1">
        <v>1143596</v>
      </c>
      <c r="M1301" s="1">
        <v>3297699.9337684</v>
      </c>
      <c r="N1301" s="1">
        <v>0</v>
      </c>
      <c r="O1301" s="7">
        <v>0.47081209714231009</v>
      </c>
      <c r="P1301" s="4">
        <v>2.3391780324537761</v>
      </c>
      <c r="Q1301" s="1">
        <f>Scenario[[#This Row],[Electricity GHG 
kg CO2e]]+(Scenario[[#This Row],[Non-Electric GHG 
kg CO2e]]*(1-Q$3))+((Scenario[[#This Row],[Non-Electric Vehicle Miles]]*Q$3)*Scenario[[#This Row],[Typical kWh per Vehicle Mile]]*(Scenario[[#This Row],[eGRID Subregion Electricity Emissions Rate 
kg CO2 per kWh]]))</f>
        <v>2788139.3257854329</v>
      </c>
      <c r="R1301" s="1">
        <f>((Scenario[[#This Row],[Electricity GHG 
kg CO2e]])*(1-R$3))+(Scenario[[#This Row],[Non-Electric GHG 
kg CO2e]]*(1-Q$3))+(((Scenario[[#This Row],[Non-Electric Vehicle Miles]]*Q$3)*Scenario[[#This Row],[Typical kWh per Vehicle Mile]]*(Scenario[[#This Row],[eGRID Subregion Electricity Emissions Rate 
kg CO2 per kWh]]))*(1-R$3))</f>
        <v>2709423.2319206498</v>
      </c>
      <c r="S13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2827900.3293281496</v>
      </c>
      <c r="T1301" s="1">
        <f>Scenario[[#This Row],[Transportation Efficiency Emissions Savings 
kg CO2e]]*(1+S$3)</f>
        <v>559821.66403239954</v>
      </c>
      <c r="U1301" s="1">
        <f>Scenario[[#This Row],[Land Use Efficiency Emissions Savings 
kg CO2e]]*(1+S$3)</f>
        <v>2862337.1928633819</v>
      </c>
    </row>
    <row r="1302" spans="1:21" x14ac:dyDescent="0.25">
      <c r="A1302" t="s">
        <v>1276</v>
      </c>
      <c r="B1302" t="s">
        <v>1277</v>
      </c>
      <c r="C1302" t="s">
        <v>223</v>
      </c>
      <c r="D1302" t="s">
        <v>38</v>
      </c>
      <c r="E1302" s="1">
        <v>1976.1227096</v>
      </c>
      <c r="F1302" s="1">
        <v>33447.280507928132</v>
      </c>
      <c r="G1302" s="1">
        <v>166542.55943654221</v>
      </c>
      <c r="H1302" s="1">
        <v>199868.81</v>
      </c>
      <c r="I1302" s="1">
        <v>30</v>
      </c>
      <c r="J1302" s="2">
        <v>3.1993649894191581E-2</v>
      </c>
      <c r="K1302" s="1">
        <v>686</v>
      </c>
      <c r="L1302" s="1">
        <v>686</v>
      </c>
      <c r="M1302" s="1">
        <v>1976.1227096</v>
      </c>
      <c r="N1302" s="1">
        <v>0</v>
      </c>
      <c r="O1302" s="7">
        <v>0.47081209714231009</v>
      </c>
      <c r="P1302" s="4">
        <v>2.3391780324537761</v>
      </c>
      <c r="Q1302" s="1">
        <f>Scenario[[#This Row],[Electricity GHG 
kg CO2e]]+(Scenario[[#This Row],[Non-Electric GHG 
kg CO2e]]*(1-Q$3))+((Scenario[[#This Row],[Non-Electric Vehicle Miles]]*Q$3)*Scenario[[#This Row],[Typical kWh per Vehicle Mile]]*(Scenario[[#This Row],[eGRID Subregion Electricity Emissions Rate 
kg CO2 per kWh]]))</f>
        <v>1670.9672657308665</v>
      </c>
      <c r="R1302" s="1">
        <f>((Scenario[[#This Row],[Electricity GHG 
kg CO2e]])*(1-R$3))+(Scenario[[#This Row],[Non-Electric GHG 
kg CO2e]]*(1-Q$3))+(((Scenario[[#This Row],[Non-Electric Vehicle Miles]]*Q$3)*Scenario[[#This Row],[Typical kWh per Vehicle Mile]]*(Scenario[[#This Row],[eGRID Subregion Electricity Emissions Rate 
kg CO2 per kWh]]))*(1-R$3))</f>
        <v>1623.7484573481499</v>
      </c>
      <c r="S13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9508.5072500962178</v>
      </c>
      <c r="T1302" s="1">
        <f>Scenario[[#This Row],[Transportation Efficiency Emissions Savings 
kg CO2e]]*(1+S$3)</f>
        <v>41809.100634910166</v>
      </c>
      <c r="U1302" s="1">
        <f>Scenario[[#This Row],[Land Use Efficiency Emissions Savings 
kg CO2e]]*(1+S$3)</f>
        <v>208178.19929567777</v>
      </c>
    </row>
    <row r="1303" spans="1:21" x14ac:dyDescent="0.25">
      <c r="A1303" t="s">
        <v>1276</v>
      </c>
      <c r="B1303" t="s">
        <v>1277</v>
      </c>
      <c r="C1303" t="s">
        <v>223</v>
      </c>
      <c r="D1303" t="s">
        <v>1730</v>
      </c>
      <c r="E1303" s="1">
        <v>477423.57454499998</v>
      </c>
      <c r="F1303" s="1">
        <v>82637.600388164457</v>
      </c>
      <c r="G1303" s="1">
        <v>411473.73614057759</v>
      </c>
      <c r="H1303" s="1">
        <v>493812.31</v>
      </c>
      <c r="I1303" s="1">
        <v>12.076923076923077</v>
      </c>
      <c r="J1303" s="2">
        <v>0.27948296939573641</v>
      </c>
      <c r="K1303" s="1">
        <v>355842</v>
      </c>
      <c r="L1303" s="1">
        <v>355842</v>
      </c>
      <c r="M1303" s="1">
        <v>477423.57454499998</v>
      </c>
      <c r="N1303" s="1">
        <v>0</v>
      </c>
      <c r="O1303" s="7">
        <v>0.47081209714231009</v>
      </c>
      <c r="P1303" s="4">
        <v>1.0539153772593934</v>
      </c>
      <c r="Q1303" s="1">
        <f>Scenario[[#This Row],[Electricity GHG 
kg CO2e]]+(Scenario[[#This Row],[Non-Electric GHG 
kg CO2e]]*(1-Q$3))+((Scenario[[#This Row],[Non-Electric Vehicle Miles]]*Q$3)*Scenario[[#This Row],[Typical kWh per Vehicle Mile]]*(Scenario[[#This Row],[eGRID Subregion Electricity Emissions Rate 
kg CO2 per kWh]]))</f>
        <v>402209.53486148949</v>
      </c>
      <c r="R1303" s="1">
        <f>((Scenario[[#This Row],[Electricity GHG 
kg CO2e]])*(1-R$3))+(Scenario[[#This Row],[Non-Electric GHG 
kg CO2e]]*(1-Q$3))+(((Scenario[[#This Row],[Non-Electric Vehicle Miles]]*Q$3)*Scenario[[#This Row],[Typical kWh per Vehicle Mile]]*(Scenario[[#This Row],[eGRID Subregion Electricity Emissions Rate 
kg CO2 per kWh]]))*(1-R$3))</f>
        <v>391174.07137330458</v>
      </c>
      <c r="S13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413648.49020093028</v>
      </c>
      <c r="T1303" s="1">
        <f>Scenario[[#This Row],[Transportation Efficiency Emissions Savings 
kg CO2e]]*(1+S$3)</f>
        <v>103297.00048520557</v>
      </c>
      <c r="U1303" s="1">
        <f>Scenario[[#This Row],[Land Use Efficiency Emissions Savings 
kg CO2e]]*(1+S$3)</f>
        <v>514342.17017572199</v>
      </c>
    </row>
    <row r="1304" spans="1:21" x14ac:dyDescent="0.25">
      <c r="A1304" t="s">
        <v>1103</v>
      </c>
      <c r="B1304" t="s">
        <v>1104</v>
      </c>
      <c r="C1304" t="s">
        <v>223</v>
      </c>
      <c r="D1304" t="s">
        <v>1730</v>
      </c>
      <c r="E1304" s="1">
        <v>843501.85632499983</v>
      </c>
      <c r="F1304" s="1">
        <v>130805.85351520317</v>
      </c>
      <c r="G1304" s="1">
        <v>673741.39101951709</v>
      </c>
      <c r="H1304" s="1">
        <v>781648.31</v>
      </c>
      <c r="I1304" s="1">
        <v>14.485714285714286</v>
      </c>
      <c r="J1304" s="2">
        <v>0.22113642978595713</v>
      </c>
      <c r="K1304" s="1">
        <v>628698</v>
      </c>
      <c r="L1304" s="1">
        <v>628698</v>
      </c>
      <c r="M1304" s="1">
        <v>843501.85632499983</v>
      </c>
      <c r="N1304" s="1">
        <v>0</v>
      </c>
      <c r="O1304" s="7">
        <v>0.47081209714231009</v>
      </c>
      <c r="P1304" s="4">
        <v>1.0539153772593934</v>
      </c>
      <c r="Q1304" s="1">
        <f>Scenario[[#This Row],[Electricity GHG 
kg CO2e]]+(Scenario[[#This Row],[Non-Electric GHG 
kg CO2e]]*(1-Q$3))+((Scenario[[#This Row],[Non-Electric Vehicle Miles]]*Q$3)*Scenario[[#This Row],[Typical kWh per Vehicle Mile]]*(Scenario[[#This Row],[eGRID Subregion Electricity Emissions Rate 
kg CO2 per kWh]]))</f>
        <v>710615.76757431636</v>
      </c>
      <c r="R1304" s="1">
        <f>((Scenario[[#This Row],[Electricity GHG 
kg CO2e]])*(1-R$3))+(Scenario[[#This Row],[Non-Electric GHG 
kg CO2e]]*(1-Q$3))+(((Scenario[[#This Row],[Non-Electric Vehicle Miles]]*Q$3)*Scenario[[#This Row],[Typical kWh per Vehicle Mile]]*(Scenario[[#This Row],[eGRID Subregion Electricity Emissions Rate 
kg CO2 per kWh]]))*(1-R$3))</f>
        <v>691118.42374167475</v>
      </c>
      <c r="S13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720777.10756856727</v>
      </c>
      <c r="T1304" s="1">
        <f>Scenario[[#This Row],[Transportation Efficiency Emissions Savings 
kg CO2e]]*(1+S$3)</f>
        <v>163507.31689400395</v>
      </c>
      <c r="U1304" s="1">
        <f>Scenario[[#This Row],[Land Use Efficiency Emissions Savings 
kg CO2e]]*(1+S$3)</f>
        <v>842176.73877439636</v>
      </c>
    </row>
    <row r="1305" spans="1:21" x14ac:dyDescent="0.25">
      <c r="A1305" t="s">
        <v>1103</v>
      </c>
      <c r="B1305" t="s">
        <v>1104</v>
      </c>
      <c r="C1305" t="s">
        <v>223</v>
      </c>
      <c r="D1305" t="s">
        <v>38</v>
      </c>
      <c r="E1305" s="1">
        <v>402779.35102770006</v>
      </c>
      <c r="F1305" s="1">
        <v>400767.43675784033</v>
      </c>
      <c r="G1305" s="1">
        <v>2064231.8601221535</v>
      </c>
      <c r="H1305" s="1">
        <v>2394840.7599999998</v>
      </c>
      <c r="I1305" s="1">
        <v>31</v>
      </c>
      <c r="J1305" s="2">
        <v>0.17349564815727761</v>
      </c>
      <c r="K1305" s="1">
        <v>139679</v>
      </c>
      <c r="L1305" s="1">
        <v>139679</v>
      </c>
      <c r="M1305" s="1">
        <v>402779.35102770006</v>
      </c>
      <c r="N1305" s="1">
        <v>0</v>
      </c>
      <c r="O1305" s="7">
        <v>0.47081209714231009</v>
      </c>
      <c r="P1305" s="4">
        <v>2.3391780324537761</v>
      </c>
      <c r="Q1305" s="1">
        <f>Scenario[[#This Row],[Electricity GHG 
kg CO2e]]+(Scenario[[#This Row],[Non-Electric GHG 
kg CO2e]]*(1-Q$3))+((Scenario[[#This Row],[Non-Electric Vehicle Miles]]*Q$3)*Scenario[[#This Row],[Typical kWh per Vehicle Mile]]*(Scenario[[#This Row],[eGRID Subregion Electricity Emissions Rate 
kg CO2 per kWh]]))</f>
        <v>340542.09890394984</v>
      </c>
      <c r="R1305" s="1">
        <f>((Scenario[[#This Row],[Electricity GHG 
kg CO2e]])*(1-R$3))+(Scenario[[#This Row],[Non-Electric GHG 
kg CO2e]]*(1-Q$3))+(((Scenario[[#This Row],[Non-Electric Vehicle Miles]]*Q$3)*Scenario[[#This Row],[Typical kWh per Vehicle Mile]]*(Scenario[[#This Row],[eGRID Subregion Electricity Emissions Rate 
kg CO2 per kWh]]))*(1-R$3))</f>
        <v>330927.70249565615</v>
      </c>
      <c r="S13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422441.58034666325</v>
      </c>
      <c r="T1305" s="1">
        <f>Scenario[[#This Row],[Transportation Efficiency Emissions Savings 
kg CO2e]]*(1+S$3)</f>
        <v>500959.29594730039</v>
      </c>
      <c r="U1305" s="1">
        <f>Scenario[[#This Row],[Land Use Efficiency Emissions Savings 
kg CO2e]]*(1+S$3)</f>
        <v>2580289.8251526919</v>
      </c>
    </row>
    <row r="1306" spans="1:21" x14ac:dyDescent="0.25">
      <c r="A1306" t="s">
        <v>1409</v>
      </c>
      <c r="B1306" t="s">
        <v>1410</v>
      </c>
      <c r="C1306" t="s">
        <v>223</v>
      </c>
      <c r="D1306" t="s">
        <v>1730</v>
      </c>
      <c r="E1306" s="1">
        <v>554890.63469219999</v>
      </c>
      <c r="F1306" s="1">
        <v>151995.76650177623</v>
      </c>
      <c r="G1306" s="1">
        <v>764662.40355466481</v>
      </c>
      <c r="H1306" s="1">
        <v>908271.54</v>
      </c>
      <c r="I1306" s="1">
        <v>15</v>
      </c>
      <c r="J1306" s="2">
        <v>0.18477478456167762</v>
      </c>
      <c r="K1306" s="1">
        <v>385528</v>
      </c>
      <c r="L1306" s="1">
        <v>385528</v>
      </c>
      <c r="M1306" s="1">
        <v>554890.63469219999</v>
      </c>
      <c r="N1306" s="1">
        <v>0</v>
      </c>
      <c r="O1306" s="7">
        <v>0.47081209714231009</v>
      </c>
      <c r="P1306" s="4">
        <v>1.0539153772593934</v>
      </c>
      <c r="Q1306" s="1">
        <f>Scenario[[#This Row],[Electricity GHG 
kg CO2e]]+(Scenario[[#This Row],[Non-Electric GHG 
kg CO2e]]*(1-Q$3))+((Scenario[[#This Row],[Non-Electric Vehicle Miles]]*Q$3)*Scenario[[#This Row],[Typical kWh per Vehicle Mile]]*(Scenario[[#This Row],[eGRID Subregion Electricity Emissions Rate 
kg CO2 per kWh]]))</f>
        <v>463992.34939466987</v>
      </c>
      <c r="R1306" s="1">
        <f>((Scenario[[#This Row],[Electricity GHG 
kg CO2e]])*(1-R$3))+(Scenario[[#This Row],[Non-Electric GHG 
kg CO2e]]*(1-Q$3))+(((Scenario[[#This Row],[Non-Electric Vehicle Miles]]*Q$3)*Scenario[[#This Row],[Typical kWh per Vehicle Mile]]*(Scenario[[#This Row],[eGRID Subregion Electricity Emissions Rate 
kg CO2 per kWh]]))*(1-R$3))</f>
        <v>452036.2560507899</v>
      </c>
      <c r="S13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487534.90261853469</v>
      </c>
      <c r="T1306" s="1">
        <f>Scenario[[#This Row],[Transportation Efficiency Emissions Savings 
kg CO2e]]*(1+S$3)</f>
        <v>189994.70812722028</v>
      </c>
      <c r="U1306" s="1">
        <f>Scenario[[#This Row],[Land Use Efficiency Emissions Savings 
kg CO2e]]*(1+S$3)</f>
        <v>955828.00444333104</v>
      </c>
    </row>
    <row r="1307" spans="1:21" x14ac:dyDescent="0.25">
      <c r="A1307" t="s">
        <v>401</v>
      </c>
      <c r="B1307" t="s">
        <v>402</v>
      </c>
      <c r="C1307" t="s">
        <v>223</v>
      </c>
      <c r="D1307" t="s">
        <v>1730</v>
      </c>
      <c r="E1307" s="1">
        <v>987381.18950083316</v>
      </c>
      <c r="F1307" s="1">
        <v>78356.66605263573</v>
      </c>
      <c r="G1307" s="1">
        <v>397472.4935909484</v>
      </c>
      <c r="H1307" s="1">
        <v>468231</v>
      </c>
      <c r="I1307" s="1">
        <v>13.363636363636363</v>
      </c>
      <c r="J1307" s="2">
        <v>8.3453481571979848E-2</v>
      </c>
      <c r="K1307" s="1">
        <v>1038163</v>
      </c>
      <c r="L1307" s="1">
        <v>1038163</v>
      </c>
      <c r="M1307" s="1">
        <v>987381.18950083316</v>
      </c>
      <c r="N1307" s="1">
        <v>0</v>
      </c>
      <c r="O1307" s="7">
        <v>0.47081209714231009</v>
      </c>
      <c r="P1307" s="4">
        <v>1.0539153772593934</v>
      </c>
      <c r="Q1307" s="1">
        <f>Scenario[[#This Row],[Electricity GHG 
kg CO2e]]+(Scenario[[#This Row],[Non-Electric GHG 
kg CO2e]]*(1-Q$3))+((Scenario[[#This Row],[Non-Electric Vehicle Miles]]*Q$3)*Scenario[[#This Row],[Typical kWh per Vehicle Mile]]*(Scenario[[#This Row],[eGRID Subregion Electricity Emissions Rate 
kg CO2 per kWh]]))</f>
        <v>869319.00239686295</v>
      </c>
      <c r="R1307" s="1">
        <f>((Scenario[[#This Row],[Electricity GHG 
kg CO2e]])*(1-R$3))+(Scenario[[#This Row],[Non-Electric GHG 
kg CO2e]]*(1-Q$3))+(((Scenario[[#This Row],[Non-Electric Vehicle Miles]]*Q$3)*Scenario[[#This Row],[Typical kWh per Vehicle Mile]]*(Scenario[[#This Row],[eGRID Subregion Electricity Emissions Rate 
kg CO2 per kWh]]))*(1-R$3))</f>
        <v>837123.22482905351</v>
      </c>
      <c r="S13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851249.55532308412</v>
      </c>
      <c r="T1307" s="1">
        <f>Scenario[[#This Row],[Transportation Efficiency Emissions Savings 
kg CO2e]]*(1+S$3)</f>
        <v>97945.83256579467</v>
      </c>
      <c r="U1307" s="1">
        <f>Scenario[[#This Row],[Land Use Efficiency Emissions Savings 
kg CO2e]]*(1+S$3)</f>
        <v>496840.61698868551</v>
      </c>
    </row>
    <row r="1308" spans="1:21" x14ac:dyDescent="0.25">
      <c r="A1308" t="s">
        <v>401</v>
      </c>
      <c r="B1308" t="s">
        <v>402</v>
      </c>
      <c r="C1308" t="s">
        <v>223</v>
      </c>
      <c r="D1308" t="s">
        <v>38</v>
      </c>
      <c r="E1308" s="1">
        <v>8690705.4424710013</v>
      </c>
      <c r="F1308" s="1">
        <v>1304852.3330838878</v>
      </c>
      <c r="G1308" s="1">
        <v>6619001.7611318948</v>
      </c>
      <c r="H1308" s="1">
        <v>7797324</v>
      </c>
      <c r="I1308" s="1">
        <v>32.266666666666666</v>
      </c>
      <c r="J1308" s="2">
        <v>9.0666941049220809E-2</v>
      </c>
      <c r="K1308" s="1">
        <v>2334700</v>
      </c>
      <c r="L1308" s="1">
        <v>2334700</v>
      </c>
      <c r="M1308" s="1">
        <v>8690705.4424710013</v>
      </c>
      <c r="N1308" s="1">
        <v>0</v>
      </c>
      <c r="O1308" s="7">
        <v>0.47081209714231009</v>
      </c>
      <c r="P1308" s="4">
        <v>2.3391780324537761</v>
      </c>
      <c r="Q1308" s="1">
        <f>Scenario[[#This Row],[Electricity GHG 
kg CO2e]]+(Scenario[[#This Row],[Non-Electric GHG 
kg CO2e]]*(1-Q$3))+((Scenario[[#This Row],[Non-Electric Vehicle Miles]]*Q$3)*Scenario[[#This Row],[Typical kWh per Vehicle Mile]]*(Scenario[[#This Row],[eGRID Subregion Electricity Emissions Rate 
kg CO2 per kWh]]))</f>
        <v>7160838.1310143508</v>
      </c>
      <c r="R1308" s="1">
        <f>((Scenario[[#This Row],[Electricity GHG 
kg CO2e]])*(1-R$3))+(Scenario[[#This Row],[Non-Electric GHG 
kg CO2e]]*(1-Q$3))+(((Scenario[[#This Row],[Non-Electric Vehicle Miles]]*Q$3)*Scenario[[#This Row],[Typical kWh per Vehicle Mile]]*(Scenario[[#This Row],[eGRID Subregion Electricity Emissions Rate 
kg CO2 per kWh]]))*(1-R$3))</f>
        <v>7000135.8687240761</v>
      </c>
      <c r="S13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7362409.6204205202</v>
      </c>
      <c r="T1308" s="1">
        <f>Scenario[[#This Row],[Transportation Efficiency Emissions Savings 
kg CO2e]]*(1+S$3)</f>
        <v>1631065.4163548597</v>
      </c>
      <c r="U1308" s="1">
        <f>Scenario[[#This Row],[Land Use Efficiency Emissions Savings 
kg CO2e]]*(1+S$3)</f>
        <v>8273752.2014148682</v>
      </c>
    </row>
    <row r="1309" spans="1:21" x14ac:dyDescent="0.25">
      <c r="A1309" t="s">
        <v>221</v>
      </c>
      <c r="B1309" t="s">
        <v>222</v>
      </c>
      <c r="C1309" t="s">
        <v>223</v>
      </c>
      <c r="D1309" t="s">
        <v>1729</v>
      </c>
      <c r="E1309" s="1">
        <v>76582.641274200389</v>
      </c>
      <c r="F1309" s="1">
        <v>14987.857969690518</v>
      </c>
      <c r="G1309" s="1">
        <v>77907.904230395274</v>
      </c>
      <c r="H1309" s="1">
        <v>89562</v>
      </c>
      <c r="I1309" s="1">
        <v>52</v>
      </c>
      <c r="J1309" s="2">
        <v>0.14458916670971741</v>
      </c>
      <c r="K1309" s="1">
        <v>7366</v>
      </c>
      <c r="L1309" s="1">
        <v>0</v>
      </c>
      <c r="M1309" s="1">
        <v>0</v>
      </c>
      <c r="N1309" s="1">
        <v>76582.641274200389</v>
      </c>
      <c r="O1309" s="7">
        <v>0.47081209714231009</v>
      </c>
      <c r="P1309" s="4">
        <v>7.7405845368707231</v>
      </c>
      <c r="Q1309" s="1">
        <f>Scenario[[#This Row],[Electricity GHG 
kg CO2e]]+(Scenario[[#This Row],[Non-Electric GHG 
kg CO2e]]*(1-Q$3))+((Scenario[[#This Row],[Non-Electric Vehicle Miles]]*Q$3)*Scenario[[#This Row],[Typical kWh per Vehicle Mile]]*(Scenario[[#This Row],[eGRID Subregion Electricity Emissions Rate 
kg CO2 per kWh]]))</f>
        <v>76582.641274200389</v>
      </c>
      <c r="R1309" s="1">
        <f>((Scenario[[#This Row],[Electricity GHG 
kg CO2e]])*(1-R$3))+(Scenario[[#This Row],[Non-Electric GHG 
kg CO2e]]*(1-Q$3))+(((Scenario[[#This Row],[Non-Electric Vehicle Miles]]*Q$3)*Scenario[[#This Row],[Typical kWh per Vehicle Mile]]*(Scenario[[#This Row],[eGRID Subregion Electricity Emissions Rate 
kg CO2 per kWh]]))*(1-R$3))</f>
        <v>57436.980955650288</v>
      </c>
      <c r="S13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64152.047697267109</v>
      </c>
      <c r="T1309" s="1">
        <f>Scenario[[#This Row],[Transportation Efficiency Emissions Savings 
kg CO2e]]*(1+S$3)</f>
        <v>18734.822462113149</v>
      </c>
      <c r="U1309" s="1">
        <f>Scenario[[#This Row],[Land Use Efficiency Emissions Savings 
kg CO2e]]*(1+S$3)</f>
        <v>97384.880287994092</v>
      </c>
    </row>
    <row r="1310" spans="1:21" x14ac:dyDescent="0.25">
      <c r="A1310" t="s">
        <v>221</v>
      </c>
      <c r="B1310" t="s">
        <v>222</v>
      </c>
      <c r="C1310" t="s">
        <v>223</v>
      </c>
      <c r="D1310" t="s">
        <v>1730</v>
      </c>
      <c r="E1310" s="1">
        <v>4475674.0786315333</v>
      </c>
      <c r="F1310" s="1">
        <v>364143.59955636173</v>
      </c>
      <c r="G1310" s="1">
        <v>1892843.1759708114</v>
      </c>
      <c r="H1310" s="1">
        <v>2175990</v>
      </c>
      <c r="I1310" s="1">
        <v>7.44</v>
      </c>
      <c r="J1310" s="2">
        <v>0.1787810019020151</v>
      </c>
      <c r="K1310" s="1">
        <v>1183174</v>
      </c>
      <c r="L1310" s="1">
        <v>1183174</v>
      </c>
      <c r="M1310" s="1">
        <v>4475674.0786315333</v>
      </c>
      <c r="N1310" s="1">
        <v>0</v>
      </c>
      <c r="O1310" s="7">
        <v>0.47081209714231009</v>
      </c>
      <c r="P1310" s="4">
        <v>1.0539153772593934</v>
      </c>
      <c r="Q1310" s="1">
        <f>Scenario[[#This Row],[Electricity GHG 
kg CO2e]]+(Scenario[[#This Row],[Non-Electric GHG 
kg CO2e]]*(1-Q$3))+((Scenario[[#This Row],[Non-Electric Vehicle Miles]]*Q$3)*Scenario[[#This Row],[Typical kWh per Vehicle Mile]]*(Scenario[[#This Row],[eGRID Subregion Electricity Emissions Rate 
kg CO2 per kWh]]))</f>
        <v>3503527.1427346412</v>
      </c>
      <c r="R1310" s="1">
        <f>((Scenario[[#This Row],[Electricity GHG 
kg CO2e]])*(1-R$3))+(Scenario[[#This Row],[Non-Electric GHG 
kg CO2e]]*(1-Q$3))+(((Scenario[[#This Row],[Non-Electric Vehicle Miles]]*Q$3)*Scenario[[#This Row],[Typical kWh per Vehicle Mile]]*(Scenario[[#This Row],[eGRID Subregion Electricity Emissions Rate 
kg CO2 per kWh]]))*(1-R$3))</f>
        <v>3466834.2467943933</v>
      </c>
      <c r="S13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3895322.0106376279</v>
      </c>
      <c r="T1310" s="1">
        <f>Scenario[[#This Row],[Transportation Efficiency Emissions Savings 
kg CO2e]]*(1+S$3)</f>
        <v>455179.49944545218</v>
      </c>
      <c r="U1310" s="1">
        <f>Scenario[[#This Row],[Land Use Efficiency Emissions Savings 
kg CO2e]]*(1+S$3)</f>
        <v>2366053.9699635142</v>
      </c>
    </row>
    <row r="1311" spans="1:21" x14ac:dyDescent="0.25">
      <c r="A1311" t="s">
        <v>221</v>
      </c>
      <c r="B1311" t="s">
        <v>222</v>
      </c>
      <c r="C1311" t="s">
        <v>223</v>
      </c>
      <c r="D1311" t="s">
        <v>38</v>
      </c>
      <c r="E1311" s="1">
        <v>16984033.725781202</v>
      </c>
      <c r="F1311" s="1">
        <v>5532344.1661428772</v>
      </c>
      <c r="G1311" s="1">
        <v>28757500.927555501</v>
      </c>
      <c r="H1311" s="1">
        <v>33059281</v>
      </c>
      <c r="I1311" s="1">
        <v>33.012345679012348</v>
      </c>
      <c r="J1311" s="2">
        <v>0.18987253761409259</v>
      </c>
      <c r="K1311" s="1">
        <v>7265440</v>
      </c>
      <c r="L1311" s="1">
        <v>7265440</v>
      </c>
      <c r="M1311" s="1">
        <v>16984033.725781202</v>
      </c>
      <c r="N1311" s="1">
        <v>0</v>
      </c>
      <c r="O1311" s="7">
        <v>0.47081209714231009</v>
      </c>
      <c r="P1311" s="4">
        <v>2.3391780324537761</v>
      </c>
      <c r="Q1311" s="1">
        <f>Scenario[[#This Row],[Electricity GHG 
kg CO2e]]+(Scenario[[#This Row],[Non-Electric GHG 
kg CO2e]]*(1-Q$3))+((Scenario[[#This Row],[Non-Electric Vehicle Miles]]*Q$3)*Scenario[[#This Row],[Typical kWh per Vehicle Mile]]*(Scenario[[#This Row],[eGRID Subregion Electricity Emissions Rate 
kg CO2 per kWh]]))</f>
        <v>14738406.747257913</v>
      </c>
      <c r="R1311" s="1">
        <f>((Scenario[[#This Row],[Electricity GHG 
kg CO2e]])*(1-R$3))+(Scenario[[#This Row],[Non-Electric GHG 
kg CO2e]]*(1-Q$3))+(((Scenario[[#This Row],[Non-Electric Vehicle Miles]]*Q$3)*Scenario[[#This Row],[Typical kWh per Vehicle Mile]]*(Scenario[[#This Row],[eGRID Subregion Electricity Emissions Rate 
kg CO2 per kWh]]))*(1-R$3))</f>
        <v>14238311.38402741</v>
      </c>
      <c r="S13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15219570.241799599</v>
      </c>
      <c r="T1311" s="1">
        <f>Scenario[[#This Row],[Transportation Efficiency Emissions Savings 
kg CO2e]]*(1+S$3)</f>
        <v>6915430.2076785965</v>
      </c>
      <c r="U1311" s="1">
        <f>Scenario[[#This Row],[Land Use Efficiency Emissions Savings 
kg CO2e]]*(1+S$3)</f>
        <v>35946876.159444377</v>
      </c>
    </row>
    <row r="1312" spans="1:21" x14ac:dyDescent="0.25">
      <c r="A1312" t="s">
        <v>1440</v>
      </c>
      <c r="B1312" t="s">
        <v>1441</v>
      </c>
      <c r="C1312" t="s">
        <v>223</v>
      </c>
      <c r="D1312" t="s">
        <v>1730</v>
      </c>
      <c r="E1312" s="1">
        <v>363207.78692166659</v>
      </c>
      <c r="F1312" s="1">
        <v>157392.70903832489</v>
      </c>
      <c r="G1312" s="1">
        <v>790286.39219362626</v>
      </c>
      <c r="H1312" s="1">
        <v>940521.71</v>
      </c>
      <c r="I1312" s="1">
        <v>23</v>
      </c>
      <c r="J1312" s="2">
        <v>0.16562808135083179</v>
      </c>
      <c r="K1312" s="1">
        <v>270710</v>
      </c>
      <c r="L1312" s="1">
        <v>270710</v>
      </c>
      <c r="M1312" s="1">
        <v>363207.78692166659</v>
      </c>
      <c r="N1312" s="1">
        <v>0</v>
      </c>
      <c r="O1312" s="7">
        <v>0.47081209714231009</v>
      </c>
      <c r="P1312" s="4">
        <v>1.0539153772593934</v>
      </c>
      <c r="Q1312" s="1">
        <f>Scenario[[#This Row],[Electricity GHG 
kg CO2e]]+(Scenario[[#This Row],[Non-Electric GHG 
kg CO2e]]*(1-Q$3))+((Scenario[[#This Row],[Non-Electric Vehicle Miles]]*Q$3)*Scenario[[#This Row],[Typical kWh per Vehicle Mile]]*(Scenario[[#This Row],[eGRID Subregion Electricity Emissions Rate 
kg CO2 per kWh]]))</f>
        <v>305987.15235661017</v>
      </c>
      <c r="R1312" s="1">
        <f>((Scenario[[#This Row],[Electricity GHG 
kg CO2e]])*(1-R$3))+(Scenario[[#This Row],[Non-Electric GHG 
kg CO2e]]*(1-Q$3))+(((Scenario[[#This Row],[Non-Electric Vehicle Miles]]*Q$3)*Scenario[[#This Row],[Typical kWh per Vehicle Mile]]*(Scenario[[#This Row],[eGRID Subregion Electricity Emissions Rate 
kg CO2 per kWh]]))*(1-R$3))</f>
        <v>297591.82431527012</v>
      </c>
      <c r="S13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320068.27284008468</v>
      </c>
      <c r="T1312" s="1">
        <f>Scenario[[#This Row],[Transportation Efficiency Emissions Savings 
kg CO2e]]*(1+S$3)</f>
        <v>196740.88629790611</v>
      </c>
      <c r="U1312" s="1">
        <f>Scenario[[#This Row],[Land Use Efficiency Emissions Savings 
kg CO2e]]*(1+S$3)</f>
        <v>987857.9902420328</v>
      </c>
    </row>
    <row r="1313" spans="1:21" x14ac:dyDescent="0.25">
      <c r="A1313" t="s">
        <v>1444</v>
      </c>
      <c r="B1313" t="s">
        <v>402</v>
      </c>
      <c r="C1313" t="s">
        <v>223</v>
      </c>
      <c r="D1313" t="s">
        <v>1730</v>
      </c>
      <c r="E1313" s="1">
        <v>6904422.1793441661</v>
      </c>
      <c r="F1313" s="1">
        <v>785238.37181800487</v>
      </c>
      <c r="G1313" s="1">
        <v>3945561.5047820192</v>
      </c>
      <c r="H1313" s="1">
        <v>4692299.54</v>
      </c>
      <c r="I1313" s="1">
        <v>9.3672316384180796</v>
      </c>
      <c r="J1313" s="2">
        <v>0.11556668493383988</v>
      </c>
      <c r="K1313" s="1">
        <v>5146103</v>
      </c>
      <c r="L1313" s="1">
        <v>5146103</v>
      </c>
      <c r="M1313" s="1">
        <v>6904422.1793441661</v>
      </c>
      <c r="N1313" s="1">
        <v>0</v>
      </c>
      <c r="O1313" s="7">
        <v>0.47081209714231009</v>
      </c>
      <c r="P1313" s="4">
        <v>1.0539153772593934</v>
      </c>
      <c r="Q1313" s="1">
        <f>Scenario[[#This Row],[Electricity GHG 
kg CO2e]]+(Scenario[[#This Row],[Non-Electric GHG 
kg CO2e]]*(1-Q$3))+((Scenario[[#This Row],[Non-Electric Vehicle Miles]]*Q$3)*Scenario[[#This Row],[Typical kWh per Vehicle Mile]]*(Scenario[[#This Row],[eGRID Subregion Electricity Emissions Rate 
kg CO2 per kWh]]))</f>
        <v>5816685.7057581581</v>
      </c>
      <c r="R1313" s="1">
        <f>((Scenario[[#This Row],[Electricity GHG 
kg CO2e]])*(1-R$3))+(Scenario[[#This Row],[Non-Electric GHG 
kg CO2e]]*(1-Q$3))+(((Scenario[[#This Row],[Non-Electric Vehicle Miles]]*Q$3)*Scenario[[#This Row],[Typical kWh per Vehicle Mile]]*(Scenario[[#This Row],[eGRID Subregion Electricity Emissions Rate 
kg CO2 per kWh]]))*(1-R$3))</f>
        <v>5657093.43794565</v>
      </c>
      <c r="S13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5932427.1248144004</v>
      </c>
      <c r="T1313" s="1">
        <f>Scenario[[#This Row],[Transportation Efficiency Emissions Savings 
kg CO2e]]*(1+S$3)</f>
        <v>981547.96477250615</v>
      </c>
      <c r="U1313" s="1">
        <f>Scenario[[#This Row],[Land Use Efficiency Emissions Savings 
kg CO2e]]*(1+S$3)</f>
        <v>4931951.8809775244</v>
      </c>
    </row>
    <row r="1314" spans="1:21" x14ac:dyDescent="0.25">
      <c r="A1314" t="s">
        <v>1517</v>
      </c>
      <c r="B1314" t="s">
        <v>1104</v>
      </c>
      <c r="C1314" t="s">
        <v>223</v>
      </c>
      <c r="D1314" t="s">
        <v>1730</v>
      </c>
      <c r="E1314" s="1">
        <v>2607929.5262686331</v>
      </c>
      <c r="F1314" s="1">
        <v>551369.99616335856</v>
      </c>
      <c r="G1314" s="1">
        <v>2783333.5640820498</v>
      </c>
      <c r="H1314" s="1">
        <v>3294787</v>
      </c>
      <c r="I1314" s="1">
        <v>6.3214285714285712</v>
      </c>
      <c r="J1314" s="2">
        <v>0.16940825916854038</v>
      </c>
      <c r="K1314" s="1">
        <v>3540319</v>
      </c>
      <c r="L1314" s="1">
        <v>3540319</v>
      </c>
      <c r="M1314" s="1">
        <v>2607929.5262686331</v>
      </c>
      <c r="N1314" s="1">
        <v>0</v>
      </c>
      <c r="O1314" s="7">
        <v>0.47081209714231009</v>
      </c>
      <c r="P1314" s="4">
        <v>1.0539153772593934</v>
      </c>
      <c r="Q1314" s="1">
        <f>Scenario[[#This Row],[Electricity GHG 
kg CO2e]]+(Scenario[[#This Row],[Non-Electric GHG 
kg CO2e]]*(1-Q$3))+((Scenario[[#This Row],[Non-Electric Vehicle Miles]]*Q$3)*Scenario[[#This Row],[Typical kWh per Vehicle Mile]]*(Scenario[[#This Row],[eGRID Subregion Electricity Emissions Rate 
kg CO2 per kWh]]))</f>
        <v>2395120.2727867169</v>
      </c>
      <c r="R1314" s="1">
        <f>((Scenario[[#This Row],[Electricity GHG 
kg CO2e]])*(1-R$3))+(Scenario[[#This Row],[Non-Electric GHG 
kg CO2e]]*(1-Q$3))+(((Scenario[[#This Row],[Non-Electric Vehicle Miles]]*Q$3)*Scenario[[#This Row],[Typical kWh per Vehicle Mile]]*(Scenario[[#This Row],[eGRID Subregion Electricity Emissions Rate 
kg CO2 per kWh]]))*(1-R$3))</f>
        <v>2285326.9907654063</v>
      </c>
      <c r="S13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2453551.0336725963</v>
      </c>
      <c r="T1314" s="1">
        <f>Scenario[[#This Row],[Transportation Efficiency Emissions Savings 
kg CO2e]]*(1+S$3)</f>
        <v>689212.49520419817</v>
      </c>
      <c r="U1314" s="1">
        <f>Scenario[[#This Row],[Land Use Efficiency Emissions Savings 
kg CO2e]]*(1+S$3)</f>
        <v>3479166.955102562</v>
      </c>
    </row>
    <row r="1315" spans="1:21" x14ac:dyDescent="0.25">
      <c r="A1315" t="s">
        <v>860</v>
      </c>
      <c r="B1315" t="s">
        <v>724</v>
      </c>
      <c r="C1315" t="s">
        <v>223</v>
      </c>
      <c r="D1315" t="s">
        <v>1730</v>
      </c>
      <c r="E1315" s="1">
        <v>432168.76786936657</v>
      </c>
      <c r="F1315" s="1">
        <v>40059.326955455617</v>
      </c>
      <c r="G1315" s="1">
        <v>209108.19924052519</v>
      </c>
      <c r="H1315" s="1">
        <v>239380</v>
      </c>
      <c r="I1315" s="1">
        <v>16</v>
      </c>
      <c r="J1315" s="2">
        <v>6.9957168841735126E-2</v>
      </c>
      <c r="K1315" s="1">
        <v>312601</v>
      </c>
      <c r="L1315" s="1">
        <v>312601</v>
      </c>
      <c r="M1315" s="1">
        <v>432168.76786936657</v>
      </c>
      <c r="N1315" s="1">
        <v>0</v>
      </c>
      <c r="O1315" s="7">
        <v>0.47081209714231009</v>
      </c>
      <c r="P1315" s="4">
        <v>1.0539153772593934</v>
      </c>
      <c r="Q1315" s="1">
        <f>Scenario[[#This Row],[Electricity GHG 
kg CO2e]]+(Scenario[[#This Row],[Non-Electric GHG 
kg CO2e]]*(1-Q$3))+((Scenario[[#This Row],[Non-Electric Vehicle Miles]]*Q$3)*Scenario[[#This Row],[Typical kWh per Vehicle Mile]]*(Scenario[[#This Row],[eGRID Subregion Electricity Emissions Rate 
kg CO2 per kWh]]))</f>
        <v>362904.42586768477</v>
      </c>
      <c r="R1315" s="1">
        <f>((Scenario[[#This Row],[Electricity GHG 
kg CO2e]])*(1-R$3))+(Scenario[[#This Row],[Non-Electric GHG 
kg CO2e]]*(1-Q$3))+(((Scenario[[#This Row],[Non-Electric Vehicle Miles]]*Q$3)*Scenario[[#This Row],[Typical kWh per Vehicle Mile]]*(Scenario[[#This Row],[eGRID Subregion Electricity Emissions Rate 
kg CO2 per kWh]]))*(1-R$3))</f>
        <v>353209.96337626979</v>
      </c>
      <c r="S13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361662.37166121323</v>
      </c>
      <c r="T1315" s="1">
        <f>Scenario[[#This Row],[Transportation Efficiency Emissions Savings 
kg CO2e]]*(1+S$3)</f>
        <v>50074.158694319522</v>
      </c>
      <c r="U1315" s="1">
        <f>Scenario[[#This Row],[Land Use Efficiency Emissions Savings 
kg CO2e]]*(1+S$3)</f>
        <v>261385.24905065651</v>
      </c>
    </row>
    <row r="1316" spans="1:21" x14ac:dyDescent="0.25">
      <c r="A1316" t="s">
        <v>860</v>
      </c>
      <c r="B1316" t="s">
        <v>724</v>
      </c>
      <c r="C1316" t="s">
        <v>223</v>
      </c>
      <c r="D1316" t="s">
        <v>38</v>
      </c>
      <c r="E1316" s="1">
        <v>1358948.1342891001</v>
      </c>
      <c r="F1316" s="1">
        <v>399136.01907779078</v>
      </c>
      <c r="G1316" s="1">
        <v>2083475.1990265797</v>
      </c>
      <c r="H1316" s="1">
        <v>2385092</v>
      </c>
      <c r="I1316" s="1">
        <v>28.6</v>
      </c>
      <c r="J1316" s="2">
        <v>0.14543309169972859</v>
      </c>
      <c r="K1316" s="1">
        <v>498125</v>
      </c>
      <c r="L1316" s="1">
        <v>498125</v>
      </c>
      <c r="M1316" s="1">
        <v>1358948.1342891001</v>
      </c>
      <c r="N1316" s="1">
        <v>0</v>
      </c>
      <c r="O1316" s="7">
        <v>0.47081209714231009</v>
      </c>
      <c r="P1316" s="4">
        <v>2.3391780324537761</v>
      </c>
      <c r="Q1316" s="1">
        <f>Scenario[[#This Row],[Electricity GHG 
kg CO2e]]+(Scenario[[#This Row],[Non-Electric GHG 
kg CO2e]]*(1-Q$3))+((Scenario[[#This Row],[Non-Electric Vehicle Miles]]*Q$3)*Scenario[[#This Row],[Typical kWh per Vehicle Mile]]*(Scenario[[#This Row],[eGRID Subregion Electricity Emissions Rate 
kg CO2 per kWh]]))</f>
        <v>1156359.0244814942</v>
      </c>
      <c r="R1316" s="1">
        <f>((Scenario[[#This Row],[Electricity GHG 
kg CO2e]])*(1-R$3))+(Scenario[[#This Row],[Non-Electric GHG 
kg CO2e]]*(1-Q$3))+(((Scenario[[#This Row],[Non-Electric Vehicle Miles]]*Q$3)*Scenario[[#This Row],[Typical kWh per Vehicle Mile]]*(Scenario[[#This Row],[eGRID Subregion Electricity Emissions Rate 
kg CO2 per kWh]]))*(1-R$3))</f>
        <v>1122072.0435403269</v>
      </c>
      <c r="S13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1215999.2725537315</v>
      </c>
      <c r="T1316" s="1">
        <f>Scenario[[#This Row],[Transportation Efficiency Emissions Savings 
kg CO2e]]*(1+S$3)</f>
        <v>498920.02384723851</v>
      </c>
      <c r="U1316" s="1">
        <f>Scenario[[#This Row],[Land Use Efficiency Emissions Savings 
kg CO2e]]*(1+S$3)</f>
        <v>2604343.9987832247</v>
      </c>
    </row>
    <row r="1317" spans="1:21" x14ac:dyDescent="0.25">
      <c r="A1317" t="s">
        <v>1434</v>
      </c>
      <c r="B1317" t="s">
        <v>402</v>
      </c>
      <c r="C1317" t="s">
        <v>223</v>
      </c>
      <c r="D1317" t="s">
        <v>1730</v>
      </c>
      <c r="E1317" s="1">
        <v>2421772.7297655665</v>
      </c>
      <c r="F1317" s="1">
        <v>340519.17293079314</v>
      </c>
      <c r="G1317" s="1">
        <v>1702092.8105635594</v>
      </c>
      <c r="H1317" s="1">
        <v>2034819</v>
      </c>
      <c r="I1317" s="1">
        <v>15.955223880597014</v>
      </c>
      <c r="J1317" s="2">
        <v>9.1155356902890575E-2</v>
      </c>
      <c r="K1317" s="1">
        <v>1670131</v>
      </c>
      <c r="L1317" s="1">
        <v>1670131</v>
      </c>
      <c r="M1317" s="1">
        <v>2421772.7297655665</v>
      </c>
      <c r="N1317" s="1">
        <v>0</v>
      </c>
      <c r="O1317" s="7">
        <v>0.47081209714231009</v>
      </c>
      <c r="P1317" s="4">
        <v>1.0539153772593934</v>
      </c>
      <c r="Q1317" s="1">
        <f>Scenario[[#This Row],[Electricity GHG 
kg CO2e]]+(Scenario[[#This Row],[Non-Electric GHG 
kg CO2e]]*(1-Q$3))+((Scenario[[#This Row],[Non-Electric Vehicle Miles]]*Q$3)*Scenario[[#This Row],[Typical kWh per Vehicle Mile]]*(Scenario[[#This Row],[eGRID Subregion Electricity Emissions Rate 
kg CO2 per kWh]]))</f>
        <v>2023507.6732450691</v>
      </c>
      <c r="R1317" s="1">
        <f>((Scenario[[#This Row],[Electricity GHG 
kg CO2e]])*(1-R$3))+(Scenario[[#This Row],[Non-Electric GHG 
kg CO2e]]*(1-Q$3))+(((Scenario[[#This Row],[Non-Electric Vehicle Miles]]*Q$3)*Scenario[[#This Row],[Typical kWh per Vehicle Mile]]*(Scenario[[#This Row],[eGRID Subregion Electricity Emissions Rate 
kg CO2 per kWh]]))*(1-R$3))</f>
        <v>1971713.1417648455</v>
      </c>
      <c r="S13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2046994.2631785385</v>
      </c>
      <c r="T1317" s="1">
        <f>Scenario[[#This Row],[Transportation Efficiency Emissions Savings 
kg CO2e]]*(1+S$3)</f>
        <v>425648.96616349142</v>
      </c>
      <c r="U1317" s="1">
        <f>Scenario[[#This Row],[Land Use Efficiency Emissions Savings 
kg CO2e]]*(1+S$3)</f>
        <v>2127616.0132044493</v>
      </c>
    </row>
    <row r="1318" spans="1:21" x14ac:dyDescent="0.25">
      <c r="A1318" t="s">
        <v>226</v>
      </c>
      <c r="B1318" t="s">
        <v>227</v>
      </c>
      <c r="C1318" t="s">
        <v>223</v>
      </c>
      <c r="D1318" t="s">
        <v>1730</v>
      </c>
      <c r="E1318" s="1">
        <v>5642586.6711741667</v>
      </c>
      <c r="F1318" s="1">
        <v>579411.69237835077</v>
      </c>
      <c r="G1318" s="1">
        <v>3048474.271675677</v>
      </c>
      <c r="H1318" s="1">
        <v>3462354</v>
      </c>
      <c r="I1318" s="1">
        <v>14.10752688172043</v>
      </c>
      <c r="J1318" s="2">
        <v>0.10906596174827951</v>
      </c>
      <c r="K1318" s="1">
        <v>3519251</v>
      </c>
      <c r="L1318" s="1">
        <v>3519251</v>
      </c>
      <c r="M1318" s="1">
        <v>5642586.6711741667</v>
      </c>
      <c r="N1318" s="1">
        <v>0</v>
      </c>
      <c r="O1318" s="7">
        <v>0.47081209714231009</v>
      </c>
      <c r="P1318" s="4">
        <v>1.0539153772593934</v>
      </c>
      <c r="Q1318" s="1">
        <f>Scenario[[#This Row],[Electricity GHG 
kg CO2e]]+(Scenario[[#This Row],[Non-Electric GHG 
kg CO2e]]*(1-Q$3))+((Scenario[[#This Row],[Non-Electric Vehicle Miles]]*Q$3)*Scenario[[#This Row],[Typical kWh per Vehicle Mile]]*(Scenario[[#This Row],[eGRID Subregion Electricity Emissions Rate 
kg CO2 per kWh]]))</f>
        <v>4668499.6665598797</v>
      </c>
      <c r="R1318" s="1">
        <f>((Scenario[[#This Row],[Electricity GHG 
kg CO2e]])*(1-R$3))+(Scenario[[#This Row],[Non-Electric GHG 
kg CO2e]]*(1-Q$3))+(((Scenario[[#This Row],[Non-Electric Vehicle Miles]]*Q$3)*Scenario[[#This Row],[Typical kWh per Vehicle Mile]]*(Scenario[[#This Row],[eGRID Subregion Electricity Emissions Rate 
kg CO2 per kWh]]))*(1-R$3))</f>
        <v>4559359.7507650657</v>
      </c>
      <c r="S13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4718340.3777425792</v>
      </c>
      <c r="T1318" s="1">
        <f>Scenario[[#This Row],[Transportation Efficiency Emissions Savings 
kg CO2e]]*(1+S$3)</f>
        <v>724264.6154729384</v>
      </c>
      <c r="U1318" s="1">
        <f>Scenario[[#This Row],[Land Use Efficiency Emissions Savings 
kg CO2e]]*(1+S$3)</f>
        <v>3810592.8395945961</v>
      </c>
    </row>
    <row r="1319" spans="1:21" x14ac:dyDescent="0.25">
      <c r="A1319" t="s">
        <v>226</v>
      </c>
      <c r="B1319" t="s">
        <v>227</v>
      </c>
      <c r="C1319" t="s">
        <v>223</v>
      </c>
      <c r="D1319" t="s">
        <v>38</v>
      </c>
      <c r="E1319" s="1">
        <v>22722954.007781401</v>
      </c>
      <c r="F1319" s="1">
        <v>7263959.8653945522</v>
      </c>
      <c r="G1319" s="1">
        <v>38218066.793308981</v>
      </c>
      <c r="H1319" s="1">
        <v>43406788</v>
      </c>
      <c r="I1319" s="1">
        <v>43.521739130434781</v>
      </c>
      <c r="J1319" s="2">
        <v>0.15707651807954998</v>
      </c>
      <c r="K1319" s="1">
        <v>6934136</v>
      </c>
      <c r="L1319" s="1">
        <v>6813458</v>
      </c>
      <c r="M1319" s="1">
        <v>22531119.400533199</v>
      </c>
      <c r="N1319" s="1">
        <v>191834.60724820054</v>
      </c>
      <c r="O1319" s="7">
        <v>0.47081209714231009</v>
      </c>
      <c r="P1319" s="4">
        <v>2.3391780324537761</v>
      </c>
      <c r="Q1319" s="1">
        <f>Scenario[[#This Row],[Electricity GHG 
kg CO2e]]+(Scenario[[#This Row],[Non-Electric GHG 
kg CO2e]]*(1-Q$3))+((Scenario[[#This Row],[Non-Electric Vehicle Miles]]*Q$3)*Scenario[[#This Row],[Typical kWh per Vehicle Mile]]*(Scenario[[#This Row],[eGRID Subregion Electricity Emissions Rate 
kg CO2 per kWh]]))</f>
        <v>18966112.161879517</v>
      </c>
      <c r="R1319" s="1">
        <f>((Scenario[[#This Row],[Electricity GHG 
kg CO2e]])*(1-R$3))+(Scenario[[#This Row],[Non-Electric GHG 
kg CO2e]]*(1-Q$3))+(((Scenario[[#This Row],[Non-Electric Vehicle Miles]]*Q$3)*Scenario[[#This Row],[Typical kWh per Vehicle Mile]]*(Scenario[[#This Row],[eGRID Subregion Electricity Emissions Rate 
kg CO2 per kWh]]))*(1-R$3))</f>
        <v>18449169.009009615</v>
      </c>
      <c r="S13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19775970.24440746</v>
      </c>
      <c r="T1319" s="1">
        <f>Scenario[[#This Row],[Transportation Efficiency Emissions Savings 
kg CO2e]]*(1+S$3)</f>
        <v>9079949.8317431901</v>
      </c>
      <c r="U1319" s="1">
        <f>Scenario[[#This Row],[Land Use Efficiency Emissions Savings 
kg CO2e]]*(1+S$3)</f>
        <v>47772583.491636224</v>
      </c>
    </row>
    <row r="1320" spans="1:21" x14ac:dyDescent="0.25">
      <c r="A1320" t="s">
        <v>1448</v>
      </c>
      <c r="B1320" t="s">
        <v>227</v>
      </c>
      <c r="C1320" t="s">
        <v>223</v>
      </c>
      <c r="D1320" t="s">
        <v>1730</v>
      </c>
      <c r="E1320" s="1">
        <v>5711267.6417458327</v>
      </c>
      <c r="F1320" s="1">
        <v>695327.61053714762</v>
      </c>
      <c r="G1320" s="1">
        <v>3604196.2125552278</v>
      </c>
      <c r="H1320" s="1">
        <v>4155025.46</v>
      </c>
      <c r="I1320" s="1">
        <v>5.1103896103896105</v>
      </c>
      <c r="J1320" s="2">
        <v>0.22610190513000356</v>
      </c>
      <c r="K1320" s="1">
        <v>4256821</v>
      </c>
      <c r="L1320" s="1">
        <v>4256821</v>
      </c>
      <c r="M1320" s="1">
        <v>5711267.6417458327</v>
      </c>
      <c r="N1320" s="1">
        <v>0</v>
      </c>
      <c r="O1320" s="7">
        <v>0.47081209714231009</v>
      </c>
      <c r="P1320" s="4">
        <v>1.0539153772593934</v>
      </c>
      <c r="Q1320" s="1">
        <f>Scenario[[#This Row],[Electricity GHG 
kg CO2e]]+(Scenario[[#This Row],[Non-Electric GHG 
kg CO2e]]*(1-Q$3))+((Scenario[[#This Row],[Non-Electric Vehicle Miles]]*Q$3)*Scenario[[#This Row],[Typical kWh per Vehicle Mile]]*(Scenario[[#This Row],[eGRID Subregion Electricity Emissions Rate 
kg CO2 per kWh]]))</f>
        <v>4811505.2355133602</v>
      </c>
      <c r="R1320" s="1">
        <f>((Scenario[[#This Row],[Electricity GHG 
kg CO2e]])*(1-R$3))+(Scenario[[#This Row],[Non-Electric GHG 
kg CO2e]]*(1-Q$3))+(((Scenario[[#This Row],[Non-Electric Vehicle Miles]]*Q$3)*Scenario[[#This Row],[Typical kWh per Vehicle Mile]]*(Scenario[[#This Row],[eGRID Subregion Electricity Emissions Rate 
kg CO2 per kWh]]))*(1-R$3))</f>
        <v>4679491.6094623636</v>
      </c>
      <c r="S13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5126384.0070098378</v>
      </c>
      <c r="T1320" s="1">
        <f>Scenario[[#This Row],[Transportation Efficiency Emissions Savings 
kg CO2e]]*(1+S$3)</f>
        <v>869159.51317143452</v>
      </c>
      <c r="U1320" s="1">
        <f>Scenario[[#This Row],[Land Use Efficiency Emissions Savings 
kg CO2e]]*(1+S$3)</f>
        <v>4505245.2656940352</v>
      </c>
    </row>
    <row r="1321" spans="1:21" x14ac:dyDescent="0.25">
      <c r="A1321" t="s">
        <v>1280</v>
      </c>
      <c r="B1321" t="s">
        <v>227</v>
      </c>
      <c r="C1321" t="s">
        <v>223</v>
      </c>
      <c r="D1321" t="s">
        <v>1726</v>
      </c>
      <c r="E1321" s="1">
        <v>2858865.7974767997</v>
      </c>
      <c r="F1321" s="1">
        <v>824838.41050709609</v>
      </c>
      <c r="G1321" s="1">
        <v>4173055.9046648638</v>
      </c>
      <c r="H1321" s="1">
        <v>4928935</v>
      </c>
      <c r="I1321" s="1">
        <v>110.26666666666667</v>
      </c>
      <c r="J1321" s="2">
        <v>0.21998639746970799</v>
      </c>
      <c r="K1321" s="1">
        <v>325583</v>
      </c>
      <c r="L1321" s="1">
        <v>325583</v>
      </c>
      <c r="M1321" s="1">
        <v>2858865.7974767997</v>
      </c>
      <c r="N1321" s="1">
        <v>0</v>
      </c>
      <c r="O1321" s="7">
        <v>0.47081209714231009</v>
      </c>
      <c r="P1321" s="4">
        <v>2.3391780324537761</v>
      </c>
      <c r="Q1321" s="1">
        <f>Scenario[[#This Row],[Electricity GHG 
kg CO2e]]+(Scenario[[#This Row],[Non-Electric GHG 
kg CO2e]]*(1-Q$3))+((Scenario[[#This Row],[Non-Electric Vehicle Miles]]*Q$3)*Scenario[[#This Row],[Typical kWh per Vehicle Mile]]*(Scenario[[#This Row],[eGRID Subregion Electricity Emissions Rate 
kg CO2 per kWh]]))</f>
        <v>2233791.5713709816</v>
      </c>
      <c r="R1321" s="1">
        <f>((Scenario[[#This Row],[Electricity GHG 
kg CO2e]])*(1-R$3))+(Scenario[[#This Row],[Non-Electric GHG 
kg CO2e]]*(1-Q$3))+(((Scenario[[#This Row],[Non-Electric Vehicle Miles]]*Q$3)*Scenario[[#This Row],[Typical kWh per Vehicle Mile]]*(Scenario[[#This Row],[eGRID Subregion Electricity Emissions Rate 
kg CO2 per kWh]]))*(1-R$3))</f>
        <v>2211381.0155551364</v>
      </c>
      <c r="S13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2363184.1382888234</v>
      </c>
      <c r="T1321" s="1">
        <f>Scenario[[#This Row],[Transportation Efficiency Emissions Savings 
kg CO2e]]*(1+S$3)</f>
        <v>1031048.0131338701</v>
      </c>
      <c r="U1321" s="1">
        <f>Scenario[[#This Row],[Land Use Efficiency Emissions Savings 
kg CO2e]]*(1+S$3)</f>
        <v>5216319.8808310796</v>
      </c>
    </row>
    <row r="1322" spans="1:21" x14ac:dyDescent="0.25">
      <c r="A1322" t="s">
        <v>1280</v>
      </c>
      <c r="B1322" t="s">
        <v>227</v>
      </c>
      <c r="C1322" t="s">
        <v>223</v>
      </c>
      <c r="D1322" t="s">
        <v>1730</v>
      </c>
      <c r="E1322" s="1">
        <v>452404.35981666663</v>
      </c>
      <c r="F1322" s="1">
        <v>852506.5900633675</v>
      </c>
      <c r="G1322" s="1">
        <v>4313035.8796488643</v>
      </c>
      <c r="H1322" s="1">
        <v>5094270</v>
      </c>
      <c r="I1322" s="1">
        <v>13.943661971830986</v>
      </c>
      <c r="J1322" s="2">
        <v>0.64233834824893521</v>
      </c>
      <c r="K1322" s="1">
        <v>593348</v>
      </c>
      <c r="L1322" s="1">
        <v>593348</v>
      </c>
      <c r="M1322" s="1">
        <v>452404.35981666663</v>
      </c>
      <c r="N1322" s="1">
        <v>0</v>
      </c>
      <c r="O1322" s="7">
        <v>0.47081209714231009</v>
      </c>
      <c r="P1322" s="4">
        <v>1.0539153772593934</v>
      </c>
      <c r="Q1322" s="1">
        <f>Scenario[[#This Row],[Electricity GHG 
kg CO2e]]+(Scenario[[#This Row],[Non-Electric GHG 
kg CO2e]]*(1-Q$3))+((Scenario[[#This Row],[Non-Electric Vehicle Miles]]*Q$3)*Scenario[[#This Row],[Typical kWh per Vehicle Mile]]*(Scenario[[#This Row],[eGRID Subregion Electricity Emissions Rate 
kg CO2 per kWh]]))</f>
        <v>412907.51207997312</v>
      </c>
      <c r="R1322" s="1">
        <f>((Scenario[[#This Row],[Electricity GHG 
kg CO2e]])*(1-R$3))+(Scenario[[#This Row],[Non-Electric GHG 
kg CO2e]]*(1-Q$3))+(((Scenario[[#This Row],[Non-Electric Vehicle Miles]]*Q$3)*Scenario[[#This Row],[Typical kWh per Vehicle Mile]]*(Scenario[[#This Row],[eGRID Subregion Electricity Emissions Rate 
kg CO2 per kWh]]))*(1-R$3))</f>
        <v>394506.45152560482</v>
      </c>
      <c r="S13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515962.6670084527</v>
      </c>
      <c r="T1322" s="1">
        <f>Scenario[[#This Row],[Transportation Efficiency Emissions Savings 
kg CO2e]]*(1+S$3)</f>
        <v>1065633.2375792093</v>
      </c>
      <c r="U1322" s="1">
        <f>Scenario[[#This Row],[Land Use Efficiency Emissions Savings 
kg CO2e]]*(1+S$3)</f>
        <v>5391294.8495610803</v>
      </c>
    </row>
    <row r="1323" spans="1:21" x14ac:dyDescent="0.25">
      <c r="A1323" t="s">
        <v>2036</v>
      </c>
      <c r="B1323" t="s">
        <v>227</v>
      </c>
      <c r="C1323" t="s">
        <v>223</v>
      </c>
      <c r="D1323" t="s">
        <v>38</v>
      </c>
      <c r="E1323" s="1">
        <v>1683908.5159908</v>
      </c>
      <c r="F1323" s="1">
        <v>1023521.1587894354</v>
      </c>
      <c r="G1323" s="1">
        <v>5178239.7143821325</v>
      </c>
      <c r="H1323" s="1">
        <v>6116191</v>
      </c>
      <c r="I1323" s="1">
        <v>35</v>
      </c>
      <c r="J1323" s="2" t="s">
        <v>552</v>
      </c>
      <c r="K1323" s="96">
        <v>362852</v>
      </c>
      <c r="L1323" s="96">
        <v>362852</v>
      </c>
      <c r="M1323" s="1">
        <v>1683908.5159908</v>
      </c>
      <c r="N1323" s="1">
        <v>0</v>
      </c>
      <c r="O1323" s="7">
        <v>0.47081209714231009</v>
      </c>
      <c r="P1323" s="4">
        <v>2.3391780324537761</v>
      </c>
      <c r="Q1323" s="1">
        <f>Scenario[[#This Row],[Electricity GHG 
kg CO2e]]+(Scenario[[#This Row],[Non-Electric GHG 
kg CO2e]]*(1-Q$3))+((Scenario[[#This Row],[Non-Electric Vehicle Miles]]*Q$3)*Scenario[[#This Row],[Typical kWh per Vehicle Mile]]*(Scenario[[#This Row],[eGRID Subregion Electricity Emissions Rate 
kg CO2 per kWh]]))</f>
        <v>1362834.8217411204</v>
      </c>
      <c r="R1323" s="1">
        <f>((Scenario[[#This Row],[Electricity GHG 
kg CO2e]])*(1-R$3))+(Scenario[[#This Row],[Non-Electric GHG 
kg CO2e]]*(1-Q$3))+(((Scenario[[#This Row],[Non-Electric Vehicle Miles]]*Q$3)*Scenario[[#This Row],[Typical kWh per Vehicle Mile]]*(Scenario[[#This Row],[eGRID Subregion Electricity Emissions Rate 
kg CO2 per kWh]]))*(1-R$3))</f>
        <v>1337858.9630541152</v>
      </c>
      <c r="S13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1660013.1726846814</v>
      </c>
      <c r="T1323" s="1">
        <f>Scenario[[#This Row],[Transportation Efficiency Emissions Savings 
kg CO2e]]*(1+S$3)</f>
        <v>1279401.4484867943</v>
      </c>
      <c r="U1323" s="1">
        <f>Scenario[[#This Row],[Land Use Efficiency Emissions Savings 
kg CO2e]]*(1+S$3)</f>
        <v>6472799.6429776661</v>
      </c>
    </row>
    <row r="1324" spans="1:21" x14ac:dyDescent="0.25">
      <c r="A1324" t="s">
        <v>1489</v>
      </c>
      <c r="B1324" t="s">
        <v>222</v>
      </c>
      <c r="C1324" t="s">
        <v>223</v>
      </c>
      <c r="D1324" t="s">
        <v>1730</v>
      </c>
      <c r="E1324" s="1">
        <v>397847.2791108333</v>
      </c>
      <c r="F1324" s="1">
        <v>145688.21813073105</v>
      </c>
      <c r="G1324" s="1">
        <v>725520.18485292699</v>
      </c>
      <c r="H1324" s="1">
        <v>870579.92</v>
      </c>
      <c r="I1324" s="1">
        <v>7.4565217391304346</v>
      </c>
      <c r="J1324" s="2">
        <v>0.41615129320368749</v>
      </c>
      <c r="K1324" s="1">
        <v>296527</v>
      </c>
      <c r="L1324" s="1">
        <v>296527</v>
      </c>
      <c r="M1324" s="1">
        <v>397847.2791108333</v>
      </c>
      <c r="N1324" s="1">
        <v>0</v>
      </c>
      <c r="O1324" s="7">
        <v>0.47081209714231009</v>
      </c>
      <c r="P1324" s="4">
        <v>1.0539153772593934</v>
      </c>
      <c r="Q1324" s="1">
        <f>Scenario[[#This Row],[Electricity GHG 
kg CO2e]]+(Scenario[[#This Row],[Non-Electric GHG 
kg CO2e]]*(1-Q$3))+((Scenario[[#This Row],[Non-Electric Vehicle Miles]]*Q$3)*Scenario[[#This Row],[Typical kWh per Vehicle Mile]]*(Scenario[[#This Row],[eGRID Subregion Electricity Emissions Rate 
kg CO2 per kWh]]))</f>
        <v>335169.34523485659</v>
      </c>
      <c r="R1324" s="1">
        <f>((Scenario[[#This Row],[Electricity GHG 
kg CO2e]])*(1-R$3))+(Scenario[[#This Row],[Non-Electric GHG 
kg CO2e]]*(1-Q$3))+(((Scenario[[#This Row],[Non-Electric Vehicle Miles]]*Q$3)*Scenario[[#This Row],[Typical kWh per Vehicle Mile]]*(Scenario[[#This Row],[eGRID Subregion Electricity Emissions Rate 
kg CO2 per kWh]]))*(1-R$3))</f>
        <v>325973.37375942367</v>
      </c>
      <c r="S13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390147.54154759494</v>
      </c>
      <c r="T1324" s="1">
        <f>Scenario[[#This Row],[Transportation Efficiency Emissions Savings 
kg CO2e]]*(1+S$3)</f>
        <v>182110.27266341381</v>
      </c>
      <c r="U1324" s="1">
        <f>Scenario[[#This Row],[Land Use Efficiency Emissions Savings 
kg CO2e]]*(1+S$3)</f>
        <v>906900.23106615874</v>
      </c>
    </row>
    <row r="1325" spans="1:21" x14ac:dyDescent="0.25">
      <c r="A1325" t="s">
        <v>1433</v>
      </c>
      <c r="B1325" t="s">
        <v>155</v>
      </c>
      <c r="C1325" t="s">
        <v>223</v>
      </c>
      <c r="D1325" t="s">
        <v>1730</v>
      </c>
      <c r="E1325" s="1">
        <v>515525.88726249995</v>
      </c>
      <c r="F1325" s="1">
        <v>153938.91663337822</v>
      </c>
      <c r="G1325" s="1">
        <v>779822.74361826607</v>
      </c>
      <c r="H1325" s="1">
        <v>919883.1</v>
      </c>
      <c r="I1325" s="1">
        <v>10.074074074074074</v>
      </c>
      <c r="J1325" s="2">
        <v>0.25159166843735153</v>
      </c>
      <c r="K1325" s="1">
        <v>384249</v>
      </c>
      <c r="L1325" s="1">
        <v>384249</v>
      </c>
      <c r="M1325" s="1">
        <v>515525.88726249995</v>
      </c>
      <c r="N1325" s="1">
        <v>0</v>
      </c>
      <c r="O1325" s="7">
        <v>0.47081209714231009</v>
      </c>
      <c r="P1325" s="4">
        <v>1.0539153772593934</v>
      </c>
      <c r="Q1325" s="1">
        <f>Scenario[[#This Row],[Electricity GHG 
kg CO2e]]+(Scenario[[#This Row],[Non-Electric GHG 
kg CO2e]]*(1-Q$3))+((Scenario[[#This Row],[Non-Electric Vehicle Miles]]*Q$3)*Scenario[[#This Row],[Typical kWh per Vehicle Mile]]*(Scenario[[#This Row],[eGRID Subregion Electricity Emissions Rate 
kg CO2 per kWh]]))</f>
        <v>434310.13011654915</v>
      </c>
      <c r="R1325" s="1">
        <f>((Scenario[[#This Row],[Electricity GHG 
kg CO2e]])*(1-R$3))+(Scenario[[#This Row],[Non-Electric GHG 
kg CO2e]]*(1-Q$3))+(((Scenario[[#This Row],[Non-Electric Vehicle Miles]]*Q$3)*Scenario[[#This Row],[Typical kWh per Vehicle Mile]]*(Scenario[[#This Row],[eGRID Subregion Electricity Emissions Rate 
kg CO2 per kWh]]))*(1-R$3))</f>
        <v>422393.7014491306</v>
      </c>
      <c r="S13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472581.9675766771</v>
      </c>
      <c r="T1325" s="1">
        <f>Scenario[[#This Row],[Transportation Efficiency Emissions Savings 
kg CO2e]]*(1+S$3)</f>
        <v>192423.64579172278</v>
      </c>
      <c r="U1325" s="1">
        <f>Scenario[[#This Row],[Land Use Efficiency Emissions Savings 
kg CO2e]]*(1+S$3)</f>
        <v>974778.42952283262</v>
      </c>
    </row>
    <row r="1326" spans="1:21" x14ac:dyDescent="0.25">
      <c r="A1326" t="s">
        <v>1437</v>
      </c>
      <c r="B1326" t="s">
        <v>1277</v>
      </c>
      <c r="C1326" t="s">
        <v>223</v>
      </c>
      <c r="D1326" t="s">
        <v>1730</v>
      </c>
      <c r="E1326" s="1">
        <v>377651.69193083327</v>
      </c>
      <c r="F1326" s="1">
        <v>743045.29078652523</v>
      </c>
      <c r="G1326" s="1">
        <v>3713529.6653856402</v>
      </c>
      <c r="H1326" s="1">
        <v>4440169</v>
      </c>
      <c r="I1326" s="1">
        <v>12.4</v>
      </c>
      <c r="J1326" s="2">
        <v>0.68033010689356543</v>
      </c>
      <c r="K1326" s="1">
        <v>572359</v>
      </c>
      <c r="L1326" s="1">
        <v>572359</v>
      </c>
      <c r="M1326" s="1">
        <v>377651.69193083327</v>
      </c>
      <c r="N1326" s="1">
        <v>0</v>
      </c>
      <c r="O1326" s="7">
        <v>0.47081209714231009</v>
      </c>
      <c r="P1326" s="4">
        <v>1.0539153772593934</v>
      </c>
      <c r="Q1326" s="1">
        <f>Scenario[[#This Row],[Electricity GHG 
kg CO2e]]+(Scenario[[#This Row],[Non-Electric GHG 
kg CO2e]]*(1-Q$3))+((Scenario[[#This Row],[Non-Electric Vehicle Miles]]*Q$3)*Scenario[[#This Row],[Typical kWh per Vehicle Mile]]*(Scenario[[#This Row],[eGRID Subregion Electricity Emissions Rate 
kg CO2 per kWh]]))</f>
        <v>354239.34613276314</v>
      </c>
      <c r="R1326" s="1">
        <f>((Scenario[[#This Row],[Electricity GHG 
kg CO2e]])*(1-R$3))+(Scenario[[#This Row],[Non-Electric GHG 
kg CO2e]]*(1-Q$3))+(((Scenario[[#This Row],[Non-Electric Vehicle Miles]]*Q$3)*Scenario[[#This Row],[Typical kWh per Vehicle Mile]]*(Scenario[[#This Row],[eGRID Subregion Electricity Emissions Rate 
kg CO2 per kWh]]))*(1-R$3))</f>
        <v>336489.20183660358</v>
      </c>
      <c r="S13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441746.0679472562</v>
      </c>
      <c r="T1326" s="1">
        <f>Scenario[[#This Row],[Transportation Efficiency Emissions Savings 
kg CO2e]]*(1+S$3)</f>
        <v>928806.61348315654</v>
      </c>
      <c r="U1326" s="1">
        <f>Scenario[[#This Row],[Land Use Efficiency Emissions Savings 
kg CO2e]]*(1+S$3)</f>
        <v>4641912.0817320505</v>
      </c>
    </row>
    <row r="1327" spans="1:21" x14ac:dyDescent="0.25">
      <c r="A1327" t="s">
        <v>551</v>
      </c>
      <c r="B1327" t="s">
        <v>114</v>
      </c>
      <c r="C1327" t="s">
        <v>68</v>
      </c>
      <c r="D1327" t="s">
        <v>1730</v>
      </c>
      <c r="E1327" s="1">
        <v>2099048.7748436998</v>
      </c>
      <c r="F1327" s="1">
        <v>205923.48250703933</v>
      </c>
      <c r="G1327" s="1">
        <v>1025324.5939944659</v>
      </c>
      <c r="H1327" s="1">
        <v>1230524</v>
      </c>
      <c r="I1327" s="1">
        <v>7.2</v>
      </c>
      <c r="J1327" s="2">
        <v>0.15963790962249749</v>
      </c>
      <c r="K1327" s="1">
        <v>93009</v>
      </c>
      <c r="L1327" s="1">
        <v>93009</v>
      </c>
      <c r="M1327" s="1">
        <v>2099048.7748436998</v>
      </c>
      <c r="N1327" s="1">
        <v>0</v>
      </c>
      <c r="O1327" s="7">
        <v>0.42451936704484999</v>
      </c>
      <c r="P1327" s="4">
        <v>1.0539153772593934</v>
      </c>
      <c r="Q1327" s="1">
        <f>Scenario[[#This Row],[Electricity GHG 
kg CO2e]]+(Scenario[[#This Row],[Non-Electric GHG 
kg CO2e]]*(1-Q$3))+((Scenario[[#This Row],[Non-Electric Vehicle Miles]]*Q$3)*Scenario[[#This Row],[Typical kWh per Vehicle Mile]]*(Scenario[[#This Row],[eGRID Subregion Electricity Emissions Rate 
kg CO2 per kWh]]))</f>
        <v>1584689.8119159217</v>
      </c>
      <c r="R1327" s="1">
        <f>((Scenario[[#This Row],[Electricity GHG 
kg CO2e]])*(1-R$3))+(Scenario[[#This Row],[Non-Electric GHG 
kg CO2e]]*(1-Q$3))+(((Scenario[[#This Row],[Non-Electric Vehicle Miles]]*Q$3)*Scenario[[#This Row],[Typical kWh per Vehicle Mile]]*(Scenario[[#This Row],[eGRID Subregion Electricity Emissions Rate 
kg CO2 per kWh]]))*(1-R$3))</f>
        <v>1582089.004220135</v>
      </c>
      <c r="S13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3035650.9129758119</v>
      </c>
      <c r="T1327" s="1">
        <f>Scenario[[#This Row],[Transportation Efficiency Emissions Savings 
kg CO2e]]*(1+S$3)</f>
        <v>257404.35313379916</v>
      </c>
      <c r="U1327" s="1">
        <f>Scenario[[#This Row],[Land Use Efficiency Emissions Savings 
kg CO2e]]*(1+S$3)</f>
        <v>1281655.7424930823</v>
      </c>
    </row>
    <row r="1328" spans="1:21" x14ac:dyDescent="0.25">
      <c r="A1328" t="s">
        <v>2045</v>
      </c>
      <c r="B1328" t="s">
        <v>114</v>
      </c>
      <c r="C1328" t="s">
        <v>68</v>
      </c>
      <c r="D1328" t="s">
        <v>38</v>
      </c>
      <c r="E1328" s="1">
        <v>1605.0385058333336</v>
      </c>
      <c r="F1328" s="1">
        <v>0</v>
      </c>
      <c r="G1328" s="1">
        <v>0</v>
      </c>
      <c r="H1328" s="1">
        <f>Scenario[[#This Row],[Average Seating Capacity]]*Scenario[[#This Row],[Total Transit Vehicle Miles]]*0.24</f>
        <v>4326018.483</v>
      </c>
      <c r="I1328" s="1">
        <v>13.262499999999999</v>
      </c>
      <c r="J1328" s="2" t="s">
        <v>552</v>
      </c>
      <c r="K1328" s="1">
        <v>1359101</v>
      </c>
      <c r="L1328" s="1">
        <v>1359101</v>
      </c>
      <c r="M1328" s="1">
        <v>1605.0385058333336</v>
      </c>
      <c r="N1328" s="1">
        <v>0</v>
      </c>
      <c r="O1328" s="7">
        <v>0.42451936704484999</v>
      </c>
      <c r="P1328" s="4">
        <v>2.3391780324537761</v>
      </c>
      <c r="Q1328" s="95">
        <f>Scenario[[#This Row],[Electricity GHG 
kg CO2e]]+(Scenario[[#This Row],[Non-Electric GHG 
kg CO2e]]*(1-Q$3))+((Scenario[[#This Row],[Non-Electric Vehicle Miles]]*Q$3)*Scenario[[#This Row],[Typical kWh per Vehicle Mile]]*(Scenario[[#This Row],[eGRID Subregion Electricity Emissions Rate 
kg CO2 per kWh]]))</f>
        <v>338609.56463342556</v>
      </c>
      <c r="R1328" s="95">
        <f>((Scenario[[#This Row],[Electricity GHG 
kg CO2e]])*(1-R$3))+(Scenario[[#This Row],[Non-Electric GHG 
kg CO2e]]*(1-Q$3))+(((Scenario[[#This Row],[Non-Electric Vehicle Miles]]*Q$3)*Scenario[[#This Row],[Typical kWh per Vehicle Mile]]*(Scenario[[#This Row],[eGRID Subregion Electricity Emissions Rate 
kg CO2 per kWh]]))*(1-R$3))</f>
        <v>254258.11819491288</v>
      </c>
      <c r="S13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284769.09237830242</v>
      </c>
      <c r="T1328" s="95">
        <f>Scenario[[#This Row],[Transportation Efficiency Emissions Savings 
kg CO2e]]*(1+S$3)</f>
        <v>0</v>
      </c>
      <c r="U1328" s="95">
        <f>Scenario[[#This Row],[Land Use Efficiency Emissions Savings 
kg CO2e]]*(1+S$3)</f>
        <v>0</v>
      </c>
    </row>
    <row r="1329" spans="1:21" x14ac:dyDescent="0.25">
      <c r="A1329" t="s">
        <v>1287</v>
      </c>
      <c r="B1329" t="s">
        <v>1288</v>
      </c>
      <c r="C1329" t="s">
        <v>68</v>
      </c>
      <c r="D1329" t="s">
        <v>1730</v>
      </c>
      <c r="E1329" s="1">
        <v>1653765.6613208333</v>
      </c>
      <c r="F1329" s="1">
        <v>170860.44290049371</v>
      </c>
      <c r="G1329" s="1">
        <v>874016.84324577497</v>
      </c>
      <c r="H1329" s="1">
        <v>1021000</v>
      </c>
      <c r="I1329" s="1">
        <v>15.760683760683762</v>
      </c>
      <c r="J1329" s="2">
        <v>7.7849317676801547E-2</v>
      </c>
      <c r="K1329" s="1">
        <v>1694993</v>
      </c>
      <c r="L1329" s="1">
        <v>1694993</v>
      </c>
      <c r="M1329" s="1">
        <v>1653765.6613208333</v>
      </c>
      <c r="N1329" s="1">
        <v>0</v>
      </c>
      <c r="O1329" s="7">
        <v>0.42451936704484999</v>
      </c>
      <c r="P1329" s="4">
        <v>1.0539153772593934</v>
      </c>
      <c r="Q1329" s="1">
        <f>Scenario[[#This Row],[Electricity GHG 
kg CO2e]]+(Scenario[[#This Row],[Non-Electric GHG 
kg CO2e]]*(1-Q$3))+((Scenario[[#This Row],[Non-Electric Vehicle Miles]]*Q$3)*Scenario[[#This Row],[Typical kWh per Vehicle Mile]]*(Scenario[[#This Row],[eGRID Subregion Electricity Emissions Rate 
kg CO2 per kWh]]))</f>
        <v>1429912.3864374496</v>
      </c>
      <c r="R1329" s="1">
        <f>((Scenario[[#This Row],[Electricity GHG 
kg CO2e]])*(1-R$3))+(Scenario[[#This Row],[Non-Electric GHG 
kg CO2e]]*(1-Q$3))+(((Scenario[[#This Row],[Non-Electric Vehicle Miles]]*Q$3)*Scenario[[#This Row],[Typical kWh per Vehicle Mile]]*(Scenario[[#This Row],[eGRID Subregion Electricity Emissions Rate 
kg CO2 per kWh]]))*(1-R$3))</f>
        <v>1382515.3513257436</v>
      </c>
      <c r="S13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1408934.7388260199</v>
      </c>
      <c r="T1329" s="1">
        <f>Scenario[[#This Row],[Transportation Efficiency Emissions Savings 
kg CO2e]]*(1+S$3)</f>
        <v>213575.55362561715</v>
      </c>
      <c r="U1329" s="1">
        <f>Scenario[[#This Row],[Land Use Efficiency Emissions Savings 
kg CO2e]]*(1+S$3)</f>
        <v>1092521.0540572186</v>
      </c>
    </row>
    <row r="1330" spans="1:21" x14ac:dyDescent="0.25">
      <c r="A1330" t="s">
        <v>2038</v>
      </c>
      <c r="B1330" t="s">
        <v>1288</v>
      </c>
      <c r="C1330" t="s">
        <v>68</v>
      </c>
      <c r="D1330" t="s">
        <v>38</v>
      </c>
      <c r="E1330" s="1">
        <v>1532705.7643823999</v>
      </c>
      <c r="F1330" s="1">
        <v>435940.79765564721</v>
      </c>
      <c r="G1330" s="1">
        <v>2230004.7532414119</v>
      </c>
      <c r="H1330" s="1">
        <v>2605024</v>
      </c>
      <c r="I1330" s="1">
        <v>35</v>
      </c>
      <c r="J1330" s="2" t="s">
        <v>552</v>
      </c>
      <c r="K1330" s="96">
        <v>830095</v>
      </c>
      <c r="L1330" s="96">
        <v>830095</v>
      </c>
      <c r="M1330" s="1">
        <v>1532705.7643823999</v>
      </c>
      <c r="N1330" s="1">
        <v>0</v>
      </c>
      <c r="O1330" s="7">
        <v>0.42451936704484999</v>
      </c>
      <c r="P1330" s="4">
        <v>2.3391780324537761</v>
      </c>
      <c r="Q1330" s="1">
        <f>Scenario[[#This Row],[Electricity GHG 
kg CO2e]]+(Scenario[[#This Row],[Non-Electric GHG 
kg CO2e]]*(1-Q$3))+((Scenario[[#This Row],[Non-Electric Vehicle Miles]]*Q$3)*Scenario[[#This Row],[Typical kWh per Vehicle Mile]]*(Scenario[[#This Row],[eGRID Subregion Electricity Emissions Rate 
kg CO2 per kWh]]))</f>
        <v>1355605.881044839</v>
      </c>
      <c r="R1330" s="1">
        <f>((Scenario[[#This Row],[Electricity GHG 
kg CO2e]])*(1-R$3))+(Scenario[[#This Row],[Non-Electric GHG 
kg CO2e]]*(1-Q$3))+(((Scenario[[#This Row],[Non-Electric Vehicle Miles]]*Q$3)*Scenario[[#This Row],[Typical kWh per Vehicle Mile]]*(Scenario[[#This Row],[eGRID Subregion Electricity Emissions Rate 
kg CO2 per kWh]]))*(1-R$3))</f>
        <v>1304086.7416053293</v>
      </c>
      <c r="S13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1362551.2591771337</v>
      </c>
      <c r="T1330" s="1">
        <f>Scenario[[#This Row],[Transportation Efficiency Emissions Savings 
kg CO2e]]*(1+S$3)</f>
        <v>544925.99706955906</v>
      </c>
      <c r="U1330" s="1">
        <f>Scenario[[#This Row],[Land Use Efficiency Emissions Savings 
kg CO2e]]*(1+S$3)</f>
        <v>2787505.941551765</v>
      </c>
    </row>
    <row r="1331" spans="1:21" x14ac:dyDescent="0.25">
      <c r="A1331" t="s">
        <v>131</v>
      </c>
      <c r="B1331" t="s">
        <v>132</v>
      </c>
      <c r="C1331" t="s">
        <v>68</v>
      </c>
      <c r="D1331" t="s">
        <v>1726</v>
      </c>
      <c r="E1331" s="1">
        <v>3058374.9078768003</v>
      </c>
      <c r="F1331" s="1">
        <v>2053258.5585308608</v>
      </c>
      <c r="G1331" s="1">
        <v>10836480.632018419</v>
      </c>
      <c r="H1331" s="1">
        <v>12269528</v>
      </c>
      <c r="I1331" s="1">
        <v>100</v>
      </c>
      <c r="J1331" s="2">
        <v>0.39544425536303629</v>
      </c>
      <c r="K1331" s="1">
        <v>389734</v>
      </c>
      <c r="L1331" s="1">
        <v>389734</v>
      </c>
      <c r="M1331" s="1">
        <v>3058374.9078768003</v>
      </c>
      <c r="N1331" s="1">
        <v>0</v>
      </c>
      <c r="O1331" s="7">
        <v>0.42451936704484999</v>
      </c>
      <c r="P1331" s="4">
        <v>2.3391780324537761</v>
      </c>
      <c r="Q1331" s="1">
        <f>Scenario[[#This Row],[Electricity GHG 
kg CO2e]]+(Scenario[[#This Row],[Non-Electric GHG 
kg CO2e]]*(1-Q$3))+((Scenario[[#This Row],[Non-Electric Vehicle Miles]]*Q$3)*Scenario[[#This Row],[Typical kWh per Vehicle Mile]]*(Scenario[[#This Row],[eGRID Subregion Electricity Emissions Rate 
kg CO2 per kWh]]))</f>
        <v>2390535.2164833737</v>
      </c>
      <c r="R1331" s="1">
        <f>((Scenario[[#This Row],[Electricity GHG 
kg CO2e]])*(1-R$3))+(Scenario[[#This Row],[Non-Electric GHG 
kg CO2e]]*(1-Q$3))+(((Scenario[[#This Row],[Non-Electric Vehicle Miles]]*Q$3)*Scenario[[#This Row],[Typical kWh per Vehicle Mile]]*(Scenario[[#This Row],[eGRID Subregion Electricity Emissions Rate 
kg CO2 per kWh]]))*(1-R$3))</f>
        <v>2366346.7075894303</v>
      </c>
      <c r="S13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2738830.9813053021</v>
      </c>
      <c r="T1331" s="1">
        <f>Scenario[[#This Row],[Transportation Efficiency Emissions Savings 
kg CO2e]]*(1+S$3)</f>
        <v>2566573.198163576</v>
      </c>
      <c r="U1331" s="1">
        <f>Scenario[[#This Row],[Land Use Efficiency Emissions Savings 
kg CO2e]]*(1+S$3)</f>
        <v>13545600.790023023</v>
      </c>
    </row>
    <row r="1332" spans="1:21" x14ac:dyDescent="0.25">
      <c r="A1332" t="s">
        <v>131</v>
      </c>
      <c r="B1332" t="s">
        <v>132</v>
      </c>
      <c r="C1332" t="s">
        <v>68</v>
      </c>
      <c r="D1332" t="s">
        <v>1730</v>
      </c>
      <c r="E1332" s="1">
        <v>10059841.658714233</v>
      </c>
      <c r="F1332" s="1">
        <v>4211087.2223864626</v>
      </c>
      <c r="G1332" s="1">
        <v>22224850.803876609</v>
      </c>
      <c r="H1332" s="1">
        <v>25163929</v>
      </c>
      <c r="I1332" s="1">
        <v>8.0346666666666664</v>
      </c>
      <c r="J1332" s="2">
        <v>0.31982629615147096</v>
      </c>
      <c r="K1332" s="1">
        <v>8983369</v>
      </c>
      <c r="L1332" s="1">
        <v>8983369</v>
      </c>
      <c r="M1332" s="1">
        <v>10059841.658714233</v>
      </c>
      <c r="N1332" s="1">
        <v>0</v>
      </c>
      <c r="O1332" s="7">
        <v>0.42451936704484999</v>
      </c>
      <c r="P1332" s="4">
        <v>1.0539153772593934</v>
      </c>
      <c r="Q1332" s="1">
        <f>Scenario[[#This Row],[Electricity GHG 
kg CO2e]]+(Scenario[[#This Row],[Non-Electric GHG 
kg CO2e]]*(1-Q$3))+((Scenario[[#This Row],[Non-Electric Vehicle Miles]]*Q$3)*Scenario[[#This Row],[Typical kWh per Vehicle Mile]]*(Scenario[[#This Row],[eGRID Subregion Electricity Emissions Rate 
kg CO2 per kWh]]))</f>
        <v>8549687.8855130449</v>
      </c>
      <c r="R1332" s="1">
        <f>((Scenario[[#This Row],[Electricity GHG 
kg CO2e]])*(1-R$3))+(Scenario[[#This Row],[Non-Electric GHG 
kg CO2e]]*(1-Q$3))+(((Scenario[[#This Row],[Non-Electric Vehicle Miles]]*Q$3)*Scenario[[#This Row],[Typical kWh per Vehicle Mile]]*(Scenario[[#This Row],[eGRID Subregion Electricity Emissions Rate 
kg CO2 per kWh]]))*(1-R$3))</f>
        <v>8298486.2251437018</v>
      </c>
      <c r="S13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9745058.8090374582</v>
      </c>
      <c r="T1332" s="1">
        <f>Scenario[[#This Row],[Transportation Efficiency Emissions Savings 
kg CO2e]]*(1+S$3)</f>
        <v>5263859.0279830787</v>
      </c>
      <c r="U1332" s="1">
        <f>Scenario[[#This Row],[Land Use Efficiency Emissions Savings 
kg CO2e]]*(1+S$3)</f>
        <v>27781063.504845761</v>
      </c>
    </row>
    <row r="1333" spans="1:21" x14ac:dyDescent="0.25">
      <c r="A1333" t="s">
        <v>131</v>
      </c>
      <c r="B1333" t="s">
        <v>132</v>
      </c>
      <c r="C1333" t="s">
        <v>68</v>
      </c>
      <c r="D1333" t="s">
        <v>38</v>
      </c>
      <c r="E1333" s="1">
        <v>61911463.780288205</v>
      </c>
      <c r="F1333" s="1">
        <v>21163598.637558468</v>
      </c>
      <c r="G1333" s="1">
        <v>111695103.27223931</v>
      </c>
      <c r="H1333" s="1">
        <v>126465985</v>
      </c>
      <c r="I1333" s="1">
        <v>33.320960698689959</v>
      </c>
      <c r="J1333" s="2">
        <v>0.23248535713171389</v>
      </c>
      <c r="K1333" s="1">
        <v>19527554</v>
      </c>
      <c r="L1333" s="1">
        <v>19527554</v>
      </c>
      <c r="M1333" s="1">
        <v>61911463.780288205</v>
      </c>
      <c r="N1333" s="1">
        <v>0</v>
      </c>
      <c r="O1333" s="7">
        <v>0.42451936704484999</v>
      </c>
      <c r="P1333" s="4">
        <v>2.3391780324537761</v>
      </c>
      <c r="Q1333" s="1">
        <f>Scenario[[#This Row],[Electricity GHG 
kg CO2e]]+(Scenario[[#This Row],[Non-Electric GHG 
kg CO2e]]*(1-Q$3))+((Scenario[[#This Row],[Non-Electric Vehicle Miles]]*Q$3)*Scenario[[#This Row],[Typical kWh per Vehicle Mile]]*(Scenario[[#This Row],[eGRID Subregion Electricity Emissions Rate 
kg CO2 per kWh]]))</f>
        <v>51281441.888913892</v>
      </c>
      <c r="R1333" s="1">
        <f>((Scenario[[#This Row],[Electricity GHG 
kg CO2e]])*(1-R$3))+(Scenario[[#This Row],[Non-Electric GHG 
kg CO2e]]*(1-Q$3))+(((Scenario[[#This Row],[Non-Electric Vehicle Miles]]*Q$3)*Scenario[[#This Row],[Typical kWh per Vehicle Mile]]*(Scenario[[#This Row],[eGRID Subregion Electricity Emissions Rate 
kg CO2 per kWh]]))*(1-R$3))</f>
        <v>50069480.875489458</v>
      </c>
      <c r="S13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54935249.594723098</v>
      </c>
      <c r="T1333" s="1">
        <f>Scenario[[#This Row],[Transportation Efficiency Emissions Savings 
kg CO2e]]*(1+S$3)</f>
        <v>26454498.296948083</v>
      </c>
      <c r="U1333" s="1">
        <f>Scenario[[#This Row],[Land Use Efficiency Emissions Savings 
kg CO2e]]*(1+S$3)</f>
        <v>139618879.09029913</v>
      </c>
    </row>
    <row r="1334" spans="1:21" x14ac:dyDescent="0.25">
      <c r="A1334" t="s">
        <v>946</v>
      </c>
      <c r="B1334" t="s">
        <v>947</v>
      </c>
      <c r="C1334" t="s">
        <v>68</v>
      </c>
      <c r="D1334" t="s">
        <v>1730</v>
      </c>
      <c r="E1334" s="1">
        <v>675680.85340083332</v>
      </c>
      <c r="F1334" s="1">
        <v>206605.68926388264</v>
      </c>
      <c r="G1334" s="1">
        <v>1058844.6960561401</v>
      </c>
      <c r="H1334" s="1">
        <v>1234600.6200000001</v>
      </c>
      <c r="I1334" s="1">
        <v>11.26923076923077</v>
      </c>
      <c r="J1334" s="2">
        <v>0.24916589260661695</v>
      </c>
      <c r="K1334" s="1">
        <v>503611</v>
      </c>
      <c r="L1334" s="1">
        <v>503611</v>
      </c>
      <c r="M1334" s="1">
        <v>675680.85340083332</v>
      </c>
      <c r="N1334" s="1">
        <v>0</v>
      </c>
      <c r="O1334" s="7">
        <v>0.42451936704484999</v>
      </c>
      <c r="P1334" s="4">
        <v>1.0539153772593934</v>
      </c>
      <c r="Q1334" s="1">
        <f>Scenario[[#This Row],[Electricity GHG 
kg CO2e]]+(Scenario[[#This Row],[Non-Electric GHG 
kg CO2e]]*(1-Q$3))+((Scenario[[#This Row],[Non-Electric Vehicle Miles]]*Q$3)*Scenario[[#This Row],[Typical kWh per Vehicle Mile]]*(Scenario[[#This Row],[eGRID Subregion Electricity Emissions Rate 
kg CO2 per kWh]]))</f>
        <v>563090.47327032906</v>
      </c>
      <c r="R1334" s="1">
        <f>((Scenario[[#This Row],[Electricity GHG 
kg CO2e]])*(1-R$3))+(Scenario[[#This Row],[Non-Electric GHG 
kg CO2e]]*(1-Q$3))+(((Scenario[[#This Row],[Non-Electric Vehicle Miles]]*Q$3)*Scenario[[#This Row],[Typical kWh per Vehicle Mile]]*(Scenario[[#This Row],[eGRID Subregion Electricity Emissions Rate 
kg CO2 per kWh]]))*(1-R$3))</f>
        <v>549008.01496540301</v>
      </c>
      <c r="S13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608723.32616604387</v>
      </c>
      <c r="T1334" s="1">
        <f>Scenario[[#This Row],[Transportation Efficiency Emissions Savings 
kg CO2e]]*(1+S$3)</f>
        <v>258257.11157985328</v>
      </c>
      <c r="U1334" s="1">
        <f>Scenario[[#This Row],[Land Use Efficiency Emissions Savings 
kg CO2e]]*(1+S$3)</f>
        <v>1323555.8700701753</v>
      </c>
    </row>
    <row r="1335" spans="1:21" x14ac:dyDescent="0.25">
      <c r="A1335" t="s">
        <v>946</v>
      </c>
      <c r="B1335" t="s">
        <v>947</v>
      </c>
      <c r="C1335" t="s">
        <v>68</v>
      </c>
      <c r="D1335" t="s">
        <v>38</v>
      </c>
      <c r="E1335" s="1">
        <v>1045749.8152923002</v>
      </c>
      <c r="F1335" s="1">
        <v>210630.42330199416</v>
      </c>
      <c r="G1335" s="1">
        <v>1079471.2736904472</v>
      </c>
      <c r="H1335" s="1">
        <v>1258650.97</v>
      </c>
      <c r="I1335" s="1">
        <v>30.411764705882351</v>
      </c>
      <c r="J1335" s="2">
        <v>0.11453431798175712</v>
      </c>
      <c r="K1335" s="1">
        <v>362653</v>
      </c>
      <c r="L1335" s="1">
        <v>362653</v>
      </c>
      <c r="M1335" s="1">
        <v>1045749.8152923002</v>
      </c>
      <c r="N1335" s="1">
        <v>0</v>
      </c>
      <c r="O1335" s="7">
        <v>0.42451936704484999</v>
      </c>
      <c r="P1335" s="4">
        <v>2.3391780324537761</v>
      </c>
      <c r="Q1335" s="1">
        <f>Scenario[[#This Row],[Electricity GHG 
kg CO2e]]+(Scenario[[#This Row],[Non-Electric GHG 
kg CO2e]]*(1-Q$3))+((Scenario[[#This Row],[Non-Electric Vehicle Miles]]*Q$3)*Scenario[[#This Row],[Typical kWh per Vehicle Mile]]*(Scenario[[#This Row],[eGRID Subregion Electricity Emissions Rate 
kg CO2 per kWh]]))</f>
        <v>874343.36021108739</v>
      </c>
      <c r="R1335" s="1">
        <f>((Scenario[[#This Row],[Electricity GHG 
kg CO2e]])*(1-R$3))+(Scenario[[#This Row],[Non-Electric GHG 
kg CO2e]]*(1-Q$3))+(((Scenario[[#This Row],[Non-Electric Vehicle Miles]]*Q$3)*Scenario[[#This Row],[Typical kWh per Vehicle Mile]]*(Scenario[[#This Row],[eGRID Subregion Electricity Emissions Rate 
kg CO2 per kWh]]))*(1-R$3))</f>
        <v>851835.6105256218</v>
      </c>
      <c r="S13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900442.5430488725</v>
      </c>
      <c r="T1335" s="1">
        <f>Scenario[[#This Row],[Transportation Efficiency Emissions Savings 
kg CO2e]]*(1+S$3)</f>
        <v>263288.02912749269</v>
      </c>
      <c r="U1335" s="1">
        <f>Scenario[[#This Row],[Land Use Efficiency Emissions Savings 
kg CO2e]]*(1+S$3)</f>
        <v>1349339.092113059</v>
      </c>
    </row>
    <row r="1336" spans="1:21" x14ac:dyDescent="0.25">
      <c r="A1336" t="s">
        <v>1587</v>
      </c>
      <c r="B1336" t="s">
        <v>1588</v>
      </c>
      <c r="C1336" t="s">
        <v>68</v>
      </c>
      <c r="D1336" t="s">
        <v>1730</v>
      </c>
      <c r="E1336" s="1">
        <v>2977942.2705202005</v>
      </c>
      <c r="F1336" s="1">
        <v>352439.29272955848</v>
      </c>
      <c r="G1336" s="1">
        <v>1778178.9859506933</v>
      </c>
      <c r="H1336" s="1">
        <v>2106049.31</v>
      </c>
      <c r="I1336" s="1">
        <v>18.666666666666668</v>
      </c>
      <c r="J1336" s="2">
        <v>0.11140147336371677</v>
      </c>
      <c r="K1336" s="1">
        <v>1032710</v>
      </c>
      <c r="L1336" s="1">
        <v>1032710</v>
      </c>
      <c r="M1336" s="1">
        <v>2977942.2705202005</v>
      </c>
      <c r="N1336" s="1">
        <v>0</v>
      </c>
      <c r="O1336" s="7">
        <v>0.53187107325275007</v>
      </c>
      <c r="P1336" s="4">
        <v>1.0539153772593934</v>
      </c>
      <c r="Q1336" s="1">
        <f>Scenario[[#This Row],[Electricity GHG 
kg CO2e]]+(Scenario[[#This Row],[Non-Electric GHG 
kg CO2e]]*(1-Q$3))+((Scenario[[#This Row],[Non-Electric Vehicle Miles]]*Q$3)*Scenario[[#This Row],[Typical kWh per Vehicle Mile]]*(Scenario[[#This Row],[eGRID Subregion Electricity Emissions Rate 
kg CO2 per kWh]]))</f>
        <v>2378177.3525285977</v>
      </c>
      <c r="R1336" s="1">
        <f>((Scenario[[#This Row],[Electricity GHG 
kg CO2e]])*(1-R$3))+(Scenario[[#This Row],[Non-Electric GHG 
kg CO2e]]*(1-Q$3))+(((Scenario[[#This Row],[Non-Electric Vehicle Miles]]*Q$3)*Scenario[[#This Row],[Typical kWh per Vehicle Mile]]*(Scenario[[#This Row],[eGRID Subregion Electricity Emissions Rate 
kg CO2 per kWh]]))*(1-R$3))</f>
        <v>2341997.1901189857</v>
      </c>
      <c r="S13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2469929.356620715</v>
      </c>
      <c r="T1336" s="1">
        <f>Scenario[[#This Row],[Transportation Efficiency Emissions Savings 
kg CO2e]]*(1+S$3)</f>
        <v>440549.11591194809</v>
      </c>
      <c r="U1336" s="1">
        <f>Scenario[[#This Row],[Land Use Efficiency Emissions Savings 
kg CO2e]]*(1+S$3)</f>
        <v>2222723.7324383664</v>
      </c>
    </row>
    <row r="1337" spans="1:21" x14ac:dyDescent="0.25">
      <c r="A1337" t="s">
        <v>1589</v>
      </c>
      <c r="B1337" t="s">
        <v>471</v>
      </c>
      <c r="C1337" t="s">
        <v>68</v>
      </c>
      <c r="D1337" t="s">
        <v>1730</v>
      </c>
      <c r="E1337" s="1">
        <v>465547.45791326667</v>
      </c>
      <c r="F1337" s="1">
        <v>53693.856421976423</v>
      </c>
      <c r="G1337" s="1">
        <v>267125.20910189842</v>
      </c>
      <c r="H1337" s="1">
        <v>320855</v>
      </c>
      <c r="I1337" s="1">
        <v>11.666666666666666</v>
      </c>
      <c r="J1337" s="2">
        <v>0.10445184389817258</v>
      </c>
      <c r="K1337" s="1">
        <v>314092</v>
      </c>
      <c r="L1337" s="1">
        <v>314092</v>
      </c>
      <c r="M1337" s="1">
        <v>465547.45791326667</v>
      </c>
      <c r="N1337" s="1">
        <v>0</v>
      </c>
      <c r="O1337" s="7">
        <v>0.42451936704484999</v>
      </c>
      <c r="P1337" s="4">
        <v>1.0539153772593934</v>
      </c>
      <c r="Q1337" s="1">
        <f>Scenario[[#This Row],[Electricity GHG 
kg CO2e]]+(Scenario[[#This Row],[Non-Electric GHG 
kg CO2e]]*(1-Q$3))+((Scenario[[#This Row],[Non-Electric Vehicle Miles]]*Q$3)*Scenario[[#This Row],[Typical kWh per Vehicle Mile]]*(Scenario[[#This Row],[eGRID Subregion Electricity Emissions Rate 
kg CO2 per kWh]]))</f>
        <v>384292.37168372393</v>
      </c>
      <c r="R1337" s="1">
        <f>((Scenario[[#This Row],[Electricity GHG 
kg CO2e]])*(1-R$3))+(Scenario[[#This Row],[Non-Electric GHG 
kg CO2e]]*(1-Q$3))+(((Scenario[[#This Row],[Non-Electric Vehicle Miles]]*Q$3)*Scenario[[#This Row],[Typical kWh per Vehicle Mile]]*(Scenario[[#This Row],[eGRID Subregion Electricity Emissions Rate 
kg CO2 per kWh]]))*(1-R$3))</f>
        <v>375509.42712153046</v>
      </c>
      <c r="S13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391949.20690021385</v>
      </c>
      <c r="T1337" s="1">
        <f>Scenario[[#This Row],[Transportation Efficiency Emissions Savings 
kg CO2e]]*(1+S$3)</f>
        <v>67117.320527470525</v>
      </c>
      <c r="U1337" s="1">
        <f>Scenario[[#This Row],[Land Use Efficiency Emissions Savings 
kg CO2e]]*(1+S$3)</f>
        <v>333906.51137737301</v>
      </c>
    </row>
    <row r="1338" spans="1:21" x14ac:dyDescent="0.25">
      <c r="A1338" t="s">
        <v>763</v>
      </c>
      <c r="B1338" t="s">
        <v>764</v>
      </c>
      <c r="C1338" t="s">
        <v>68</v>
      </c>
      <c r="D1338" t="s">
        <v>1730</v>
      </c>
      <c r="E1338" s="1">
        <v>391238.75747470011</v>
      </c>
      <c r="F1338" s="1">
        <v>15612.561234477536</v>
      </c>
      <c r="G1338" s="1">
        <v>78706.290540969261</v>
      </c>
      <c r="H1338" s="1">
        <v>93295</v>
      </c>
      <c r="I1338" s="1">
        <v>20</v>
      </c>
      <c r="J1338" s="2">
        <v>3.1884171889845048E-2</v>
      </c>
      <c r="K1338" s="1">
        <v>206035</v>
      </c>
      <c r="L1338" s="1">
        <v>206035</v>
      </c>
      <c r="M1338" s="1">
        <v>391238.75747470011</v>
      </c>
      <c r="N1338" s="1">
        <v>0</v>
      </c>
      <c r="O1338" s="7">
        <v>0.38932059913285</v>
      </c>
      <c r="P1338" s="4">
        <v>1.0539153772593934</v>
      </c>
      <c r="Q1338" s="1">
        <f>Scenario[[#This Row],[Electricity GHG 
kg CO2e]]+(Scenario[[#This Row],[Non-Electric GHG 
kg CO2e]]*(1-Q$3))+((Scenario[[#This Row],[Non-Electric Vehicle Miles]]*Q$3)*Scenario[[#This Row],[Typical kWh per Vehicle Mile]]*(Scenario[[#This Row],[eGRID Subregion Electricity Emissions Rate 
kg CO2 per kWh]]))</f>
        <v>314563.67308164103</v>
      </c>
      <c r="R1338" s="1">
        <f>((Scenario[[#This Row],[Electricity GHG 
kg CO2e]])*(1-R$3))+(Scenario[[#This Row],[Non-Electric GHG 
kg CO2e]]*(1-Q$3))+(((Scenario[[#This Row],[Non-Electric Vehicle Miles]]*Q$3)*Scenario[[#This Row],[Typical kWh per Vehicle Mile]]*(Scenario[[#This Row],[eGRID Subregion Electricity Emissions Rate 
kg CO2 per kWh]]))*(1-R$3))</f>
        <v>309280.02183773706</v>
      </c>
      <c r="S13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312781.15994987235</v>
      </c>
      <c r="T1338" s="1">
        <f>Scenario[[#This Row],[Transportation Efficiency Emissions Savings 
kg CO2e]]*(1+S$3)</f>
        <v>19515.701543096919</v>
      </c>
      <c r="U1338" s="1">
        <f>Scenario[[#This Row],[Land Use Efficiency Emissions Savings 
kg CO2e]]*(1+S$3)</f>
        <v>98382.863176211569</v>
      </c>
    </row>
    <row r="1339" spans="1:21" x14ac:dyDescent="0.25">
      <c r="A1339" t="s">
        <v>763</v>
      </c>
      <c r="B1339" t="s">
        <v>764</v>
      </c>
      <c r="C1339" t="s">
        <v>68</v>
      </c>
      <c r="D1339" t="s">
        <v>38</v>
      </c>
      <c r="E1339" s="1">
        <v>2685554.7904537399</v>
      </c>
      <c r="F1339" s="1">
        <v>234117.96577821969</v>
      </c>
      <c r="G1339" s="1">
        <v>1180239.1906530701</v>
      </c>
      <c r="H1339" s="1">
        <v>1399004</v>
      </c>
      <c r="I1339" s="1">
        <v>30.833333333333332</v>
      </c>
      <c r="J1339" s="2">
        <v>6.4353534029306297E-2</v>
      </c>
      <c r="K1339" s="1">
        <v>722195</v>
      </c>
      <c r="L1339" s="1">
        <v>722195</v>
      </c>
      <c r="M1339" s="1">
        <v>2685554.7904537399</v>
      </c>
      <c r="N1339" s="1">
        <v>0</v>
      </c>
      <c r="O1339" s="7">
        <v>0.38932059913285</v>
      </c>
      <c r="P1339" s="4">
        <v>2.3391780324537761</v>
      </c>
      <c r="Q1339" s="1">
        <f>Scenario[[#This Row],[Electricity GHG 
kg CO2e]]+(Scenario[[#This Row],[Non-Electric GHG 
kg CO2e]]*(1-Q$3))+((Scenario[[#This Row],[Non-Electric Vehicle Miles]]*Q$3)*Scenario[[#This Row],[Typical kWh per Vehicle Mile]]*(Scenario[[#This Row],[eGRID Subregion Electricity Emissions Rate 
kg CO2 per kWh]]))</f>
        <v>2178590.0688369488</v>
      </c>
      <c r="R1339" s="1">
        <f>((Scenario[[#This Row],[Electricity GHG 
kg CO2e]])*(1-R$3))+(Scenario[[#This Row],[Non-Electric GHG 
kg CO2e]]*(1-Q$3))+(((Scenario[[#This Row],[Non-Electric Vehicle Miles]]*Q$3)*Scenario[[#This Row],[Typical kWh per Vehicle Mile]]*(Scenario[[#This Row],[eGRID Subregion Electricity Emissions Rate 
kg CO2 per kWh]]))*(1-R$3))</f>
        <v>2137484.074837788</v>
      </c>
      <c r="S13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2204629.5718662958</v>
      </c>
      <c r="T1339" s="1">
        <f>Scenario[[#This Row],[Transportation Efficiency Emissions Savings 
kg CO2e]]*(1+S$3)</f>
        <v>292647.45722277462</v>
      </c>
      <c r="U1339" s="1">
        <f>Scenario[[#This Row],[Land Use Efficiency Emissions Savings 
kg CO2e]]*(1+S$3)</f>
        <v>1475298.9883163376</v>
      </c>
    </row>
    <row r="1340" spans="1:21" x14ac:dyDescent="0.25">
      <c r="A1340" t="s">
        <v>699</v>
      </c>
      <c r="B1340" t="s">
        <v>700</v>
      </c>
      <c r="C1340" t="s">
        <v>68</v>
      </c>
      <c r="D1340" t="s">
        <v>1730</v>
      </c>
      <c r="E1340" s="1">
        <v>361906.51470333338</v>
      </c>
      <c r="F1340" s="1">
        <v>24922.028853042146</v>
      </c>
      <c r="G1340" s="1">
        <v>126156.18277057614</v>
      </c>
      <c r="H1340" s="1">
        <v>148925</v>
      </c>
      <c r="I1340" s="1">
        <v>17.149999999999999</v>
      </c>
      <c r="J1340" s="2">
        <v>5.3356888110919133E-2</v>
      </c>
      <c r="K1340" s="1">
        <v>774126</v>
      </c>
      <c r="L1340" s="1">
        <v>774126</v>
      </c>
      <c r="M1340" s="1">
        <v>361906.51470333338</v>
      </c>
      <c r="N1340" s="1">
        <v>0</v>
      </c>
      <c r="O1340" s="7">
        <v>0.42451936704484999</v>
      </c>
      <c r="P1340" s="4">
        <v>1.0539153772593934</v>
      </c>
      <c r="Q1340" s="1">
        <f>Scenario[[#This Row],[Electricity GHG 
kg CO2e]]+(Scenario[[#This Row],[Non-Electric GHG 
kg CO2e]]*(1-Q$3))+((Scenario[[#This Row],[Non-Electric Vehicle Miles]]*Q$3)*Scenario[[#This Row],[Typical kWh per Vehicle Mile]]*(Scenario[[#This Row],[eGRID Subregion Electricity Emissions Rate 
kg CO2 per kWh]]))</f>
        <v>358017.32846032351</v>
      </c>
      <c r="R1340" s="1">
        <f>((Scenario[[#This Row],[Electricity GHG 
kg CO2e]])*(1-R$3))+(Scenario[[#This Row],[Non-Electric GHG 
kg CO2e]]*(1-Q$3))+(((Scenario[[#This Row],[Non-Electric Vehicle Miles]]*Q$3)*Scenario[[#This Row],[Typical kWh per Vehicle Mile]]*(Scenario[[#This Row],[eGRID Subregion Electricity Emissions Rate 
kg CO2 per kWh]]))*(1-R$3))</f>
        <v>336370.46785211761</v>
      </c>
      <c r="S13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338257.06726072356</v>
      </c>
      <c r="T1340" s="1">
        <f>Scenario[[#This Row],[Transportation Efficiency Emissions Savings 
kg CO2e]]*(1+S$3)</f>
        <v>31152.53606630268</v>
      </c>
      <c r="U1340" s="1">
        <f>Scenario[[#This Row],[Land Use Efficiency Emissions Savings 
kg CO2e]]*(1+S$3)</f>
        <v>157695.22846322018</v>
      </c>
    </row>
    <row r="1341" spans="1:21" x14ac:dyDescent="0.25">
      <c r="A1341" t="s">
        <v>699</v>
      </c>
      <c r="B1341" t="s">
        <v>700</v>
      </c>
      <c r="C1341" t="s">
        <v>68</v>
      </c>
      <c r="D1341" t="s">
        <v>38</v>
      </c>
      <c r="E1341" s="1">
        <v>3905719.8787296</v>
      </c>
      <c r="F1341" s="1">
        <v>2067690.1578206285</v>
      </c>
      <c r="G1341" s="1">
        <v>10466719.985002318</v>
      </c>
      <c r="H1341" s="1">
        <v>12355766</v>
      </c>
      <c r="I1341" s="1">
        <v>31.375</v>
      </c>
      <c r="J1341" s="2">
        <v>0.28525411131486039</v>
      </c>
      <c r="K1341" s="1">
        <v>882044</v>
      </c>
      <c r="L1341" s="1">
        <v>882044</v>
      </c>
      <c r="M1341" s="1">
        <v>3905719.8787296</v>
      </c>
      <c r="N1341" s="1">
        <v>0</v>
      </c>
      <c r="O1341" s="7">
        <v>0.42451936704484999</v>
      </c>
      <c r="P1341" s="4">
        <v>2.3391780324537761</v>
      </c>
      <c r="Q1341" s="1">
        <f>Scenario[[#This Row],[Electricity GHG 
kg CO2e]]+(Scenario[[#This Row],[Non-Electric GHG 
kg CO2e]]*(1-Q$3))+((Scenario[[#This Row],[Non-Electric Vehicle Miles]]*Q$3)*Scenario[[#This Row],[Typical kWh per Vehicle Mile]]*(Scenario[[#This Row],[eGRID Subregion Electricity Emissions Rate 
kg CO2 per kWh]]))</f>
        <v>3148263.148629575</v>
      </c>
      <c r="R1341" s="1">
        <f>((Scenario[[#This Row],[Electricity GHG 
kg CO2e]])*(1-R$3))+(Scenario[[#This Row],[Non-Electric GHG 
kg CO2e]]*(1-Q$3))+(((Scenario[[#This Row],[Non-Electric Vehicle Miles]]*Q$3)*Scenario[[#This Row],[Typical kWh per Vehicle Mile]]*(Scenario[[#This Row],[eGRID Subregion Electricity Emissions Rate 
kg CO2 per kWh]]))*(1-R$3))</f>
        <v>3093519.8387339814</v>
      </c>
      <c r="S13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3784107.158970742</v>
      </c>
      <c r="T1341" s="1">
        <f>Scenario[[#This Row],[Transportation Efficiency Emissions Savings 
kg CO2e]]*(1+S$3)</f>
        <v>2584612.6972757857</v>
      </c>
      <c r="U1341" s="1">
        <f>Scenario[[#This Row],[Land Use Efficiency Emissions Savings 
kg CO2e]]*(1+S$3)</f>
        <v>13083399.981252898</v>
      </c>
    </row>
    <row r="1342" spans="1:21" x14ac:dyDescent="0.25">
      <c r="A1342" t="s">
        <v>1598</v>
      </c>
      <c r="B1342" t="s">
        <v>1599</v>
      </c>
      <c r="C1342" t="s">
        <v>68</v>
      </c>
      <c r="D1342" t="s">
        <v>1730</v>
      </c>
      <c r="E1342" s="1">
        <v>529684.67250083329</v>
      </c>
      <c r="F1342" s="1">
        <v>95950.652835463756</v>
      </c>
      <c r="G1342" s="1">
        <v>477382.47133636265</v>
      </c>
      <c r="H1342" s="1">
        <v>573366.28</v>
      </c>
      <c r="I1342" s="1">
        <v>13.65</v>
      </c>
      <c r="J1342" s="2">
        <v>0.11748656941858052</v>
      </c>
      <c r="K1342" s="1">
        <v>394795</v>
      </c>
      <c r="L1342" s="1">
        <v>394795</v>
      </c>
      <c r="M1342" s="1">
        <v>529684.67250083329</v>
      </c>
      <c r="N1342" s="1">
        <v>0</v>
      </c>
      <c r="O1342" s="7">
        <v>0.42451936704484999</v>
      </c>
      <c r="P1342" s="4">
        <v>1.0539153772593934</v>
      </c>
      <c r="Q1342" s="1">
        <f>Scenario[[#This Row],[Electricity GHG 
kg CO2e]]+(Scenario[[#This Row],[Non-Electric GHG 
kg CO2e]]*(1-Q$3))+((Scenario[[#This Row],[Non-Electric Vehicle Miles]]*Q$3)*Scenario[[#This Row],[Typical kWh per Vehicle Mile]]*(Scenario[[#This Row],[eGRID Subregion Electricity Emissions Rate 
kg CO2 per kWh]]))</f>
        <v>441422.06426802813</v>
      </c>
      <c r="R1342" s="1">
        <f>((Scenario[[#This Row],[Electricity GHG 
kg CO2e]])*(1-R$3))+(Scenario[[#This Row],[Non-Electric GHG 
kg CO2e]]*(1-Q$3))+(((Scenario[[#This Row],[Non-Electric Vehicle Miles]]*Q$3)*Scenario[[#This Row],[Typical kWh per Vehicle Mile]]*(Scenario[[#This Row],[eGRID Subregion Electricity Emissions Rate 
kg CO2 per kWh]]))*(1-R$3))</f>
        <v>430382.42429492733</v>
      </c>
      <c r="S13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453278.04305745976</v>
      </c>
      <c r="T1342" s="1">
        <f>Scenario[[#This Row],[Transportation Efficiency Emissions Savings 
kg CO2e]]*(1+S$3)</f>
        <v>119938.31604432969</v>
      </c>
      <c r="U1342" s="1">
        <f>Scenario[[#This Row],[Land Use Efficiency Emissions Savings 
kg CO2e]]*(1+S$3)</f>
        <v>596728.08917045337</v>
      </c>
    </row>
    <row r="1343" spans="1:21" x14ac:dyDescent="0.25">
      <c r="A1343" t="s">
        <v>1608</v>
      </c>
      <c r="B1343" t="s">
        <v>1609</v>
      </c>
      <c r="C1343" t="s">
        <v>68</v>
      </c>
      <c r="D1343" t="s">
        <v>1730</v>
      </c>
      <c r="E1343" s="1">
        <v>130994.46595166664</v>
      </c>
      <c r="F1343" s="1">
        <v>31602.87967970629</v>
      </c>
      <c r="G1343" s="1">
        <v>157373.69138959926</v>
      </c>
      <c r="H1343" s="1">
        <v>188847.34</v>
      </c>
      <c r="I1343" s="1">
        <v>14.333333333333334</v>
      </c>
      <c r="J1343" s="2">
        <v>0.14221838705936279</v>
      </c>
      <c r="K1343" s="1">
        <v>97634</v>
      </c>
      <c r="L1343" s="1">
        <v>97634</v>
      </c>
      <c r="M1343" s="1">
        <v>130994.46595166664</v>
      </c>
      <c r="N1343" s="1">
        <v>0</v>
      </c>
      <c r="O1343" s="7">
        <v>0.38932059913285</v>
      </c>
      <c r="P1343" s="4">
        <v>1.0539153772593934</v>
      </c>
      <c r="Q1343" s="1">
        <f>Scenario[[#This Row],[Electricity GHG 
kg CO2e]]+(Scenario[[#This Row],[Non-Electric GHG 
kg CO2e]]*(1-Q$3))+((Scenario[[#This Row],[Non-Electric Vehicle Miles]]*Q$3)*Scenario[[#This Row],[Typical kWh per Vehicle Mile]]*(Scenario[[#This Row],[eGRID Subregion Electricity Emissions Rate 
kg CO2 per kWh]]))</f>
        <v>108260.92468004471</v>
      </c>
      <c r="R1343" s="1">
        <f>((Scenario[[#This Row],[Electricity GHG 
kg CO2e]])*(1-R$3))+(Scenario[[#This Row],[Non-Electric GHG 
kg CO2e]]*(1-Q$3))+(((Scenario[[#This Row],[Non-Electric Vehicle Miles]]*Q$3)*Scenario[[#This Row],[Typical kWh per Vehicle Mile]]*(Scenario[[#This Row],[eGRID Subregion Electricity Emissions Rate 
kg CO2 per kWh]]))*(1-R$3))</f>
        <v>105757.15587597103</v>
      </c>
      <c r="S13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112892.95072624806</v>
      </c>
      <c r="T1343" s="1">
        <f>Scenario[[#This Row],[Transportation Efficiency Emissions Savings 
kg CO2e]]*(1+S$3)</f>
        <v>39503.599599632864</v>
      </c>
      <c r="U1343" s="1">
        <f>Scenario[[#This Row],[Land Use Efficiency Emissions Savings 
kg CO2e]]*(1+S$3)</f>
        <v>196717.11423699907</v>
      </c>
    </row>
    <row r="1344" spans="1:21" x14ac:dyDescent="0.25">
      <c r="A1344" t="s">
        <v>215</v>
      </c>
      <c r="B1344" t="s">
        <v>216</v>
      </c>
      <c r="C1344" t="s">
        <v>68</v>
      </c>
      <c r="D1344" t="s">
        <v>1730</v>
      </c>
      <c r="E1344" s="1">
        <v>4896778.3107309062</v>
      </c>
      <c r="F1344" s="1">
        <v>507645.28597494541</v>
      </c>
      <c r="G1344" s="1">
        <v>2869459.4927433087</v>
      </c>
      <c r="H1344" s="1">
        <v>3033504</v>
      </c>
      <c r="I1344" s="1">
        <v>15.50632911392405</v>
      </c>
      <c r="J1344" s="2">
        <v>7.1384569026246972E-2</v>
      </c>
      <c r="K1344" s="1">
        <v>3551935</v>
      </c>
      <c r="L1344" s="1">
        <v>3551935</v>
      </c>
      <c r="M1344" s="1">
        <v>4896778.3107309062</v>
      </c>
      <c r="N1344" s="1">
        <v>0</v>
      </c>
      <c r="O1344" s="7">
        <v>0.46603259433962002</v>
      </c>
      <c r="P1344" s="4">
        <v>1.0539153772593934</v>
      </c>
      <c r="Q1344" s="1">
        <f>Scenario[[#This Row],[Electricity GHG 
kg CO2e]]+(Scenario[[#This Row],[Non-Electric GHG 
kg CO2e]]*(1-Q$3))+((Scenario[[#This Row],[Non-Electric Vehicle Miles]]*Q$3)*Scenario[[#This Row],[Typical kWh per Vehicle Mile]]*(Scenario[[#This Row],[eGRID Subregion Electricity Emissions Rate 
kg CO2 per kWh]]))</f>
        <v>4108724.8704367802</v>
      </c>
      <c r="R1344" s="1">
        <f>((Scenario[[#This Row],[Electricity GHG 
kg CO2e]])*(1-R$3))+(Scenario[[#This Row],[Non-Electric GHG 
kg CO2e]]*(1-Q$3))+(((Scenario[[#This Row],[Non-Electric Vehicle Miles]]*Q$3)*Scenario[[#This Row],[Typical kWh per Vehicle Mile]]*(Scenario[[#This Row],[eGRID Subregion Electricity Emissions Rate 
kg CO2 per kWh]]))*(1-R$3))</f>
        <v>3999689.5860896301</v>
      </c>
      <c r="S13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4109835.1108838893</v>
      </c>
      <c r="T1344" s="1">
        <f>Scenario[[#This Row],[Transportation Efficiency Emissions Savings 
kg CO2e]]*(1+S$3)</f>
        <v>634556.60746868176</v>
      </c>
      <c r="U1344" s="1">
        <f>Scenario[[#This Row],[Land Use Efficiency Emissions Savings 
kg CO2e]]*(1+S$3)</f>
        <v>3586824.3659291361</v>
      </c>
    </row>
    <row r="1345" spans="1:21" x14ac:dyDescent="0.25">
      <c r="A1345" t="s">
        <v>215</v>
      </c>
      <c r="B1345" t="s">
        <v>216</v>
      </c>
      <c r="C1345" t="s">
        <v>68</v>
      </c>
      <c r="D1345" t="s">
        <v>38</v>
      </c>
      <c r="E1345" s="1">
        <v>25181211.328398626</v>
      </c>
      <c r="F1345" s="1">
        <v>12514366.227364903</v>
      </c>
      <c r="G1345" s="1">
        <v>70737319.854775071</v>
      </c>
      <c r="H1345" s="1">
        <v>74781311</v>
      </c>
      <c r="I1345" s="1">
        <v>37.56707317073171</v>
      </c>
      <c r="J1345" s="2">
        <v>0.27412003101110716</v>
      </c>
      <c r="K1345" s="1">
        <v>7824294</v>
      </c>
      <c r="L1345" s="1">
        <v>7824294</v>
      </c>
      <c r="M1345" s="1">
        <v>25181211.328398626</v>
      </c>
      <c r="N1345" s="1">
        <v>0</v>
      </c>
      <c r="O1345" s="7">
        <v>0.46603259433962002</v>
      </c>
      <c r="P1345" s="4">
        <v>2.3391780324537761</v>
      </c>
      <c r="Q1345" s="1">
        <f>Scenario[[#This Row],[Electricity GHG 
kg CO2e]]+(Scenario[[#This Row],[Non-Electric GHG 
kg CO2e]]*(1-Q$3))+((Scenario[[#This Row],[Non-Electric Vehicle Miles]]*Q$3)*Scenario[[#This Row],[Typical kWh per Vehicle Mile]]*(Scenario[[#This Row],[eGRID Subregion Electricity Emissions Rate 
kg CO2 per kWh]]))</f>
        <v>21018289.174151238</v>
      </c>
      <c r="R1345" s="1">
        <f>((Scenario[[#This Row],[Electricity GHG 
kg CO2e]])*(1-R$3))+(Scenario[[#This Row],[Non-Electric GHG 
kg CO2e]]*(1-Q$3))+(((Scenario[[#This Row],[Non-Electric Vehicle Miles]]*Q$3)*Scenario[[#This Row],[Typical kWh per Vehicle Mile]]*(Scenario[[#This Row],[eGRID Subregion Electricity Emissions Rate 
kg CO2 per kWh]]))*(1-R$3))</f>
        <v>20485194.00468817</v>
      </c>
      <c r="S13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23091051.359230515</v>
      </c>
      <c r="T1345" s="1">
        <f>Scenario[[#This Row],[Transportation Efficiency Emissions Savings 
kg CO2e]]*(1+S$3)</f>
        <v>15642957.78420613</v>
      </c>
      <c r="U1345" s="1">
        <f>Scenario[[#This Row],[Land Use Efficiency Emissions Savings 
kg CO2e]]*(1+S$3)</f>
        <v>88421649.818468839</v>
      </c>
    </row>
    <row r="1346" spans="1:21" x14ac:dyDescent="0.25">
      <c r="A1346" t="s">
        <v>1064</v>
      </c>
      <c r="B1346" t="s">
        <v>1065</v>
      </c>
      <c r="C1346" t="s">
        <v>68</v>
      </c>
      <c r="D1346" t="s">
        <v>1730</v>
      </c>
      <c r="E1346" s="1">
        <v>203303.40664999999</v>
      </c>
      <c r="F1346" s="1">
        <v>61344.100120342249</v>
      </c>
      <c r="G1346" s="1">
        <v>305378.81686260033</v>
      </c>
      <c r="H1346" s="1">
        <v>366570.08</v>
      </c>
      <c r="I1346" s="1">
        <v>16</v>
      </c>
      <c r="J1346" s="2">
        <v>0.26718559033446848</v>
      </c>
      <c r="K1346" s="1">
        <v>151524</v>
      </c>
      <c r="L1346" s="1">
        <v>151524</v>
      </c>
      <c r="M1346" s="1">
        <v>203303.40664999999</v>
      </c>
      <c r="N1346" s="1">
        <v>0</v>
      </c>
      <c r="O1346" s="7">
        <v>0.42451936704484999</v>
      </c>
      <c r="P1346" s="4">
        <v>1.0539153772593934</v>
      </c>
      <c r="Q1346" s="1">
        <f>Scenario[[#This Row],[Electricity GHG 
kg CO2e]]+(Scenario[[#This Row],[Non-Electric GHG 
kg CO2e]]*(1-Q$3))+((Scenario[[#This Row],[Non-Electric Vehicle Miles]]*Q$3)*Scenario[[#This Row],[Typical kWh per Vehicle Mile]]*(Scenario[[#This Row],[eGRID Subregion Electricity Emissions Rate 
kg CO2 per kWh]]))</f>
        <v>169425.7980734978</v>
      </c>
      <c r="R1346" s="1">
        <f>((Scenario[[#This Row],[Electricity GHG 
kg CO2e]])*(1-R$3))+(Scenario[[#This Row],[Non-Electric GHG 
kg CO2e]]*(1-Q$3))+(((Scenario[[#This Row],[Non-Electric Vehicle Miles]]*Q$3)*Scenario[[#This Row],[Typical kWh per Vehicle Mile]]*(Scenario[[#This Row],[eGRID Subregion Electricity Emissions Rate 
kg CO2 per kWh]]))*(1-R$3))</f>
        <v>165188.73730199834</v>
      </c>
      <c r="S13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177677.11551433857</v>
      </c>
      <c r="T1346" s="1">
        <f>Scenario[[#This Row],[Transportation Efficiency Emissions Savings 
kg CO2e]]*(1+S$3)</f>
        <v>76680.125150427804</v>
      </c>
      <c r="U1346" s="1">
        <f>Scenario[[#This Row],[Land Use Efficiency Emissions Savings 
kg CO2e]]*(1+S$3)</f>
        <v>381723.52107825043</v>
      </c>
    </row>
    <row r="1347" spans="1:21" x14ac:dyDescent="0.25">
      <c r="A1347" t="s">
        <v>1064</v>
      </c>
      <c r="B1347" t="s">
        <v>1065</v>
      </c>
      <c r="C1347" t="s">
        <v>68</v>
      </c>
      <c r="D1347" t="s">
        <v>38</v>
      </c>
      <c r="E1347" s="1">
        <v>507065.97856310004</v>
      </c>
      <c r="F1347" s="1">
        <v>408342.22239322058</v>
      </c>
      <c r="G1347" s="1">
        <v>2032780.0799890661</v>
      </c>
      <c r="H1347" s="1">
        <v>2440104.9300000002</v>
      </c>
      <c r="I1347" s="1">
        <v>30</v>
      </c>
      <c r="J1347" s="2">
        <v>0.12576764859143716</v>
      </c>
      <c r="K1347" s="1">
        <v>175843</v>
      </c>
      <c r="L1347" s="1">
        <v>175843</v>
      </c>
      <c r="M1347" s="1">
        <v>507065.97856310004</v>
      </c>
      <c r="N1347" s="1">
        <v>0</v>
      </c>
      <c r="O1347" s="7">
        <v>0.42451936704484999</v>
      </c>
      <c r="P1347" s="4">
        <v>2.3391780324537761</v>
      </c>
      <c r="Q1347" s="1">
        <f>Scenario[[#This Row],[Electricity GHG 
kg CO2e]]+(Scenario[[#This Row],[Non-Electric GHG 
kg CO2e]]*(1-Q$3))+((Scenario[[#This Row],[Non-Electric Vehicle Miles]]*Q$3)*Scenario[[#This Row],[Typical kWh per Vehicle Mile]]*(Scenario[[#This Row],[eGRID Subregion Electricity Emissions Rate 
kg CO2 per kWh]]))</f>
        <v>423953.66825766838</v>
      </c>
      <c r="R1347" s="1">
        <f>((Scenario[[#This Row],[Electricity GHG 
kg CO2e]])*(1-R$3))+(Scenario[[#This Row],[Non-Electric GHG 
kg CO2e]]*(1-Q$3))+(((Scenario[[#This Row],[Non-Electric Vehicle Miles]]*Q$3)*Scenario[[#This Row],[Typical kWh per Vehicle Mile]]*(Scenario[[#This Row],[eGRID Subregion Electricity Emissions Rate 
kg CO2 per kWh]]))*(1-R$3))</f>
        <v>413040.12217383255</v>
      </c>
      <c r="S13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508566.74141222239</v>
      </c>
      <c r="T1347" s="1">
        <f>Scenario[[#This Row],[Transportation Efficiency Emissions Savings 
kg CO2e]]*(1+S$3)</f>
        <v>510427.77799152571</v>
      </c>
      <c r="U1347" s="1">
        <f>Scenario[[#This Row],[Land Use Efficiency Emissions Savings 
kg CO2e]]*(1+S$3)</f>
        <v>2540975.0999863325</v>
      </c>
    </row>
    <row r="1348" spans="1:21" x14ac:dyDescent="0.25">
      <c r="A1348" t="s">
        <v>1590</v>
      </c>
      <c r="B1348" t="s">
        <v>1591</v>
      </c>
      <c r="C1348" t="s">
        <v>68</v>
      </c>
      <c r="D1348" t="s">
        <v>1730</v>
      </c>
      <c r="E1348" s="1">
        <v>301171.11648933333</v>
      </c>
      <c r="F1348" s="1">
        <v>154352.30853826387</v>
      </c>
      <c r="G1348" s="1">
        <v>768016.79262853309</v>
      </c>
      <c r="H1348" s="1">
        <v>922353.38</v>
      </c>
      <c r="I1348" s="1">
        <v>17.09090909090909</v>
      </c>
      <c r="J1348" s="2">
        <v>0.3485888823578806</v>
      </c>
      <c r="K1348" s="1">
        <v>177401</v>
      </c>
      <c r="L1348" s="1">
        <v>177401</v>
      </c>
      <c r="M1348" s="1">
        <v>301171.11648933333</v>
      </c>
      <c r="N1348" s="1">
        <v>0</v>
      </c>
      <c r="O1348" s="7">
        <v>0.42451936704484999</v>
      </c>
      <c r="P1348" s="4">
        <v>1.0539153772593934</v>
      </c>
      <c r="Q1348" s="1">
        <f>Scenario[[#This Row],[Electricity GHG 
kg CO2e]]+(Scenario[[#This Row],[Non-Electric GHG 
kg CO2e]]*(1-Q$3))+((Scenario[[#This Row],[Non-Electric Vehicle Miles]]*Q$3)*Scenario[[#This Row],[Typical kWh per Vehicle Mile]]*(Scenario[[#This Row],[eGRID Subregion Electricity Emissions Rate 
kg CO2 per kWh]]))</f>
        <v>245720.97135038942</v>
      </c>
      <c r="R1348" s="1">
        <f>((Scenario[[#This Row],[Electricity GHG 
kg CO2e]])*(1-R$3))+(Scenario[[#This Row],[Non-Electric GHG 
kg CO2e]]*(1-Q$3))+(((Scenario[[#This Row],[Non-Electric Vehicle Miles]]*Q$3)*Scenario[[#This Row],[Typical kWh per Vehicle Mile]]*(Scenario[[#This Row],[eGRID Subregion Electricity Emissions Rate 
kg CO2 per kWh]]))*(1-R$3))</f>
        <v>240760.31285454205</v>
      </c>
      <c r="S13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277381.38199330901</v>
      </c>
      <c r="T1348" s="1">
        <f>Scenario[[#This Row],[Transportation Efficiency Emissions Savings 
kg CO2e]]*(1+S$3)</f>
        <v>192940.38567282984</v>
      </c>
      <c r="U1348" s="1">
        <f>Scenario[[#This Row],[Land Use Efficiency Emissions Savings 
kg CO2e]]*(1+S$3)</f>
        <v>960020.99078566639</v>
      </c>
    </row>
    <row r="1349" spans="1:21" x14ac:dyDescent="0.25">
      <c r="A1349" t="s">
        <v>987</v>
      </c>
      <c r="B1349" t="s">
        <v>961</v>
      </c>
      <c r="C1349" t="s">
        <v>68</v>
      </c>
      <c r="D1349" t="s">
        <v>1730</v>
      </c>
      <c r="E1349" s="1">
        <v>101275.810895</v>
      </c>
      <c r="F1349" s="1">
        <v>15317.760868735746</v>
      </c>
      <c r="G1349" s="1">
        <v>77328.718396734272</v>
      </c>
      <c r="H1349" s="1">
        <v>91533.38</v>
      </c>
      <c r="I1349" s="1">
        <v>8.8000000000000007</v>
      </c>
      <c r="J1349" s="2">
        <v>0.25171261657056493</v>
      </c>
      <c r="K1349" s="1">
        <v>75486</v>
      </c>
      <c r="L1349" s="1">
        <v>75486</v>
      </c>
      <c r="M1349" s="1">
        <v>101275.810895</v>
      </c>
      <c r="N1349" s="1">
        <v>0</v>
      </c>
      <c r="O1349" s="7">
        <v>0.53187107325275007</v>
      </c>
      <c r="P1349" s="4">
        <v>1.0539153772593934</v>
      </c>
      <c r="Q1349" s="1">
        <f>Scenario[[#This Row],[Electricity GHG 
kg CO2e]]+(Scenario[[#This Row],[Non-Electric GHG 
kg CO2e]]*(1-Q$3))+((Scenario[[#This Row],[Non-Electric Vehicle Miles]]*Q$3)*Scenario[[#This Row],[Typical kWh per Vehicle Mile]]*(Scenario[[#This Row],[eGRID Subregion Electricity Emissions Rate 
kg CO2 per kWh]]))</f>
        <v>86535.222822127645</v>
      </c>
      <c r="R1349" s="1">
        <f>((Scenario[[#This Row],[Electricity GHG 
kg CO2e]])*(1-R$3))+(Scenario[[#This Row],[Non-Electric GHG 
kg CO2e]]*(1-Q$3))+(((Scenario[[#This Row],[Non-Electric Vehicle Miles]]*Q$3)*Scenario[[#This Row],[Typical kWh per Vehicle Mile]]*(Scenario[[#This Row],[eGRID Subregion Electricity Emissions Rate 
kg CO2 per kWh]]))*(1-R$3))</f>
        <v>83890.631659408231</v>
      </c>
      <c r="S13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89670.445937221826</v>
      </c>
      <c r="T1349" s="1">
        <f>Scenario[[#This Row],[Transportation Efficiency Emissions Savings 
kg CO2e]]*(1+S$3)</f>
        <v>19147.201085919682</v>
      </c>
      <c r="U1349" s="1">
        <f>Scenario[[#This Row],[Land Use Efficiency Emissions Savings 
kg CO2e]]*(1+S$3)</f>
        <v>96660.89799591784</v>
      </c>
    </row>
    <row r="1350" spans="1:21" x14ac:dyDescent="0.25">
      <c r="A1350" t="s">
        <v>987</v>
      </c>
      <c r="B1350" t="s">
        <v>961</v>
      </c>
      <c r="C1350" t="s">
        <v>68</v>
      </c>
      <c r="D1350" t="s">
        <v>38</v>
      </c>
      <c r="E1350" s="1">
        <v>841041.80887990003</v>
      </c>
      <c r="F1350" s="1">
        <v>169250.42879600436</v>
      </c>
      <c r="G1350" s="1">
        <v>854427.67118827347</v>
      </c>
      <c r="H1350" s="1">
        <v>1011379.14</v>
      </c>
      <c r="I1350" s="1">
        <v>28</v>
      </c>
      <c r="J1350" s="2">
        <v>0.11510183889052013</v>
      </c>
      <c r="K1350" s="1">
        <v>291667</v>
      </c>
      <c r="L1350" s="1">
        <v>291667</v>
      </c>
      <c r="M1350" s="1">
        <v>841041.80887990003</v>
      </c>
      <c r="N1350" s="1">
        <v>0</v>
      </c>
      <c r="O1350" s="7">
        <v>0.53187107325275007</v>
      </c>
      <c r="P1350" s="4">
        <v>2.3391780324537761</v>
      </c>
      <c r="Q1350" s="1">
        <f>Scenario[[#This Row],[Electricity GHG 
kg CO2e]]+(Scenario[[#This Row],[Non-Electric GHG 
kg CO2e]]*(1-Q$3))+((Scenario[[#This Row],[Non-Electric Vehicle Miles]]*Q$3)*Scenario[[#This Row],[Typical kWh per Vehicle Mile]]*(Scenario[[#This Row],[eGRID Subregion Electricity Emissions Rate 
kg CO2 per kWh]]))</f>
        <v>721500.08444828098</v>
      </c>
      <c r="R1350" s="1">
        <f>((Scenario[[#This Row],[Electricity GHG 
kg CO2e]])*(1-R$3))+(Scenario[[#This Row],[Non-Electric GHG 
kg CO2e]]*(1-Q$3))+(((Scenario[[#This Row],[Non-Electric Vehicle Miles]]*Q$3)*Scenario[[#This Row],[Typical kWh per Vehicle Mile]]*(Scenario[[#This Row],[eGRID Subregion Electricity Emissions Rate 
kg CO2 per kWh]]))*(1-R$3))</f>
        <v>698820.40250119206</v>
      </c>
      <c r="S13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742092.13127408014</v>
      </c>
      <c r="T1350" s="1">
        <f>Scenario[[#This Row],[Transportation Efficiency Emissions Savings 
kg CO2e]]*(1+S$3)</f>
        <v>211563.03599500546</v>
      </c>
      <c r="U1350" s="1">
        <f>Scenario[[#This Row],[Land Use Efficiency Emissions Savings 
kg CO2e]]*(1+S$3)</f>
        <v>1068034.5889853418</v>
      </c>
    </row>
    <row r="1351" spans="1:21" x14ac:dyDescent="0.25">
      <c r="A1351" t="s">
        <v>473</v>
      </c>
      <c r="B1351" t="s">
        <v>474</v>
      </c>
      <c r="C1351" t="s">
        <v>68</v>
      </c>
      <c r="D1351" t="s">
        <v>1730</v>
      </c>
      <c r="E1351" s="1">
        <v>1248418.5879048333</v>
      </c>
      <c r="F1351" s="1">
        <v>112722.3741551986</v>
      </c>
      <c r="G1351" s="1">
        <v>589522.24391395715</v>
      </c>
      <c r="H1351" s="1">
        <v>673588</v>
      </c>
      <c r="I1351" s="1">
        <v>11</v>
      </c>
      <c r="J1351" s="2">
        <v>0.10330411903373961</v>
      </c>
      <c r="K1351" s="1">
        <v>739873</v>
      </c>
      <c r="L1351" s="1">
        <v>739873</v>
      </c>
      <c r="M1351" s="1">
        <v>1248418.5879048333</v>
      </c>
      <c r="N1351" s="1">
        <v>0</v>
      </c>
      <c r="O1351" s="7">
        <v>0.53187107325275007</v>
      </c>
      <c r="P1351" s="4">
        <v>1.0539153772593934</v>
      </c>
      <c r="Q1351" s="1">
        <f>Scenario[[#This Row],[Electricity GHG 
kg CO2e]]+(Scenario[[#This Row],[Non-Electric GHG 
kg CO2e]]*(1-Q$3))+((Scenario[[#This Row],[Non-Electric Vehicle Miles]]*Q$3)*Scenario[[#This Row],[Typical kWh per Vehicle Mile]]*(Scenario[[#This Row],[eGRID Subregion Electricity Emissions Rate 
kg CO2 per kWh]]))</f>
        <v>1039997.3575799086</v>
      </c>
      <c r="R1351" s="1">
        <f>((Scenario[[#This Row],[Electricity GHG 
kg CO2e]])*(1-R$3))+(Scenario[[#This Row],[Non-Electric GHG 
kg CO2e]]*(1-Q$3))+(((Scenario[[#This Row],[Non-Electric Vehicle Miles]]*Q$3)*Scenario[[#This Row],[Typical kWh per Vehicle Mile]]*(Scenario[[#This Row],[eGRID Subregion Electricity Emissions Rate 
kg CO2 per kWh]]))*(1-R$3))</f>
        <v>1014076.5034170876</v>
      </c>
      <c r="S13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1056041.3076828632</v>
      </c>
      <c r="T1351" s="1">
        <f>Scenario[[#This Row],[Transportation Efficiency Emissions Savings 
kg CO2e]]*(1+S$3)</f>
        <v>140902.96769399825</v>
      </c>
      <c r="U1351" s="1">
        <f>Scenario[[#This Row],[Land Use Efficiency Emissions Savings 
kg CO2e]]*(1+S$3)</f>
        <v>736902.80489244638</v>
      </c>
    </row>
    <row r="1352" spans="1:21" x14ac:dyDescent="0.25">
      <c r="A1352" t="s">
        <v>473</v>
      </c>
      <c r="B1352" t="s">
        <v>474</v>
      </c>
      <c r="C1352" t="s">
        <v>68</v>
      </c>
      <c r="D1352" t="s">
        <v>38</v>
      </c>
      <c r="E1352" s="1">
        <v>5839715.3881337</v>
      </c>
      <c r="F1352" s="1">
        <v>1394627.5305767087</v>
      </c>
      <c r="G1352" s="1">
        <v>7293706.8386954768</v>
      </c>
      <c r="H1352" s="1">
        <v>8333788</v>
      </c>
      <c r="I1352" s="1">
        <v>33.273809523809526</v>
      </c>
      <c r="J1352" s="2">
        <v>0.13148775061626661</v>
      </c>
      <c r="K1352" s="1">
        <v>1861953</v>
      </c>
      <c r="L1352" s="1">
        <v>1861953</v>
      </c>
      <c r="M1352" s="1">
        <v>5839715.3881337</v>
      </c>
      <c r="N1352" s="1">
        <v>0</v>
      </c>
      <c r="O1352" s="7">
        <v>0.53187107325275007</v>
      </c>
      <c r="P1352" s="4">
        <v>2.3391780324537761</v>
      </c>
      <c r="Q1352" s="1">
        <f>Scenario[[#This Row],[Electricity GHG 
kg CO2e]]+(Scenario[[#This Row],[Non-Electric GHG 
kg CO2e]]*(1-Q$3))+((Scenario[[#This Row],[Non-Electric Vehicle Miles]]*Q$3)*Scenario[[#This Row],[Typical kWh per Vehicle Mile]]*(Scenario[[#This Row],[eGRID Subregion Electricity Emissions Rate 
kg CO2 per kWh]]))</f>
        <v>4958919.6187597718</v>
      </c>
      <c r="R1352" s="1">
        <f>((Scenario[[#This Row],[Electricity GHG 
kg CO2e]])*(1-R$3))+(Scenario[[#This Row],[Non-Electric GHG 
kg CO2e]]*(1-Q$3))+(((Scenario[[#This Row],[Non-Electric Vehicle Miles]]*Q$3)*Scenario[[#This Row],[Typical kWh per Vehicle Mile]]*(Scenario[[#This Row],[eGRID Subregion Electricity Emissions Rate 
kg CO2 per kWh]]))*(1-R$3))</f>
        <v>4814136.349344898</v>
      </c>
      <c r="S13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5137923.4917440349</v>
      </c>
      <c r="T1352" s="1">
        <f>Scenario[[#This Row],[Transportation Efficiency Emissions Savings 
kg CO2e]]*(1+S$3)</f>
        <v>1743284.4132208859</v>
      </c>
      <c r="U1352" s="1">
        <f>Scenario[[#This Row],[Land Use Efficiency Emissions Savings 
kg CO2e]]*(1+S$3)</f>
        <v>9117133.5483693462</v>
      </c>
    </row>
    <row r="1353" spans="1:21" x14ac:dyDescent="0.25">
      <c r="A1353" t="s">
        <v>848</v>
      </c>
      <c r="B1353" t="s">
        <v>849</v>
      </c>
      <c r="C1353" t="s">
        <v>68</v>
      </c>
      <c r="D1353" t="s">
        <v>1730</v>
      </c>
      <c r="E1353" s="1">
        <v>163276.05708583334</v>
      </c>
      <c r="F1353" s="1">
        <v>42993.176473539017</v>
      </c>
      <c r="G1353" s="1">
        <v>214920.26288830349</v>
      </c>
      <c r="H1353" s="1">
        <v>256911.62</v>
      </c>
      <c r="I1353" s="1">
        <v>15</v>
      </c>
      <c r="J1353" s="2">
        <v>0.20507239470459815</v>
      </c>
      <c r="K1353" s="1">
        <v>121693</v>
      </c>
      <c r="L1353" s="1">
        <v>121693</v>
      </c>
      <c r="M1353" s="1">
        <v>163276.05708583334</v>
      </c>
      <c r="N1353" s="1">
        <v>0</v>
      </c>
      <c r="O1353" s="7">
        <v>0.42451936704484999</v>
      </c>
      <c r="P1353" s="4">
        <v>1.0539153772593934</v>
      </c>
      <c r="Q1353" s="1">
        <f>Scenario[[#This Row],[Electricity GHG 
kg CO2e]]+(Scenario[[#This Row],[Non-Electric GHG 
kg CO2e]]*(1-Q$3))+((Scenario[[#This Row],[Non-Electric Vehicle Miles]]*Q$3)*Scenario[[#This Row],[Typical kWh per Vehicle Mile]]*(Scenario[[#This Row],[eGRID Subregion Electricity Emissions Rate 
kg CO2 per kWh]]))</f>
        <v>136068.63270023026</v>
      </c>
      <c r="R1353" s="1">
        <f>((Scenario[[#This Row],[Electricity GHG 
kg CO2e]])*(1-R$3))+(Scenario[[#This Row],[Non-Electric GHG 
kg CO2e]]*(1-Q$3))+(((Scenario[[#This Row],[Non-Electric Vehicle Miles]]*Q$3)*Scenario[[#This Row],[Typical kWh per Vehicle Mile]]*(Scenario[[#This Row],[eGRID Subregion Electricity Emissions Rate 
kg CO2 per kWh]]))*(1-R$3))</f>
        <v>132665.73522876645</v>
      </c>
      <c r="S13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142001.62388741662</v>
      </c>
      <c r="T1353" s="1">
        <f>Scenario[[#This Row],[Transportation Efficiency Emissions Savings 
kg CO2e]]*(1+S$3)</f>
        <v>53741.470591923775</v>
      </c>
      <c r="U1353" s="1">
        <f>Scenario[[#This Row],[Land Use Efficiency Emissions Savings 
kg CO2e]]*(1+S$3)</f>
        <v>268650.32861037937</v>
      </c>
    </row>
    <row r="1354" spans="1:21" x14ac:dyDescent="0.25">
      <c r="A1354" t="s">
        <v>848</v>
      </c>
      <c r="B1354" t="s">
        <v>849</v>
      </c>
      <c r="C1354" t="s">
        <v>68</v>
      </c>
      <c r="D1354" t="s">
        <v>38</v>
      </c>
      <c r="E1354" s="1">
        <v>1444058.6943530424</v>
      </c>
      <c r="F1354" s="1">
        <v>408914.36557190958</v>
      </c>
      <c r="G1354" s="1">
        <v>2044137.9343442675</v>
      </c>
      <c r="H1354" s="1">
        <v>2443523.85</v>
      </c>
      <c r="I1354" s="1">
        <v>32.06666666666667</v>
      </c>
      <c r="J1354" s="2">
        <v>0.16529903504323828</v>
      </c>
      <c r="K1354" s="1">
        <v>513853</v>
      </c>
      <c r="L1354" s="1">
        <v>500459</v>
      </c>
      <c r="M1354" s="1">
        <v>1443135.2152129002</v>
      </c>
      <c r="N1354" s="1">
        <v>923.47914014215337</v>
      </c>
      <c r="O1354" s="7">
        <v>0.42451936704484999</v>
      </c>
      <c r="P1354" s="4">
        <v>2.3391780324537761</v>
      </c>
      <c r="Q1354" s="1">
        <f>Scenario[[#This Row],[Electricity GHG 
kg CO2e]]+(Scenario[[#This Row],[Non-Electric GHG 
kg CO2e]]*(1-Q$3))+((Scenario[[#This Row],[Non-Electric Vehicle Miles]]*Q$3)*Scenario[[#This Row],[Typical kWh per Vehicle Mile]]*(Scenario[[#This Row],[eGRID Subregion Electricity Emissions Rate 
kg CO2 per kWh]]))</f>
        <v>1207517.137544475</v>
      </c>
      <c r="R1354" s="1">
        <f>((Scenario[[#This Row],[Electricity GHG 
kg CO2e]])*(1-R$3))+(Scenario[[#This Row],[Non-Electric GHG 
kg CO2e]]*(1-Q$3))+(((Scenario[[#This Row],[Non-Electric Vehicle Miles]]*Q$3)*Scenario[[#This Row],[Typical kWh per Vehicle Mile]]*(Scenario[[#This Row],[eGRID Subregion Electricity Emissions Rate 
kg CO2 per kWh]]))*(1-R$3))</f>
        <v>1176225.7060107752</v>
      </c>
      <c r="S13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1263439.3714402656</v>
      </c>
      <c r="T1354" s="1">
        <f>Scenario[[#This Row],[Transportation Efficiency Emissions Savings 
kg CO2e]]*(1+S$3)</f>
        <v>511142.95696488698</v>
      </c>
      <c r="U1354" s="1">
        <f>Scenario[[#This Row],[Land Use Efficiency Emissions Savings 
kg CO2e]]*(1+S$3)</f>
        <v>2555172.4179303343</v>
      </c>
    </row>
    <row r="1355" spans="1:21" x14ac:dyDescent="0.25">
      <c r="A1355" t="s">
        <v>1070</v>
      </c>
      <c r="B1355" t="s">
        <v>1071</v>
      </c>
      <c r="C1355" t="s">
        <v>68</v>
      </c>
      <c r="D1355" t="s">
        <v>1730</v>
      </c>
      <c r="E1355" s="1">
        <v>341310.76468300004</v>
      </c>
      <c r="F1355" s="1">
        <v>49077.033214784875</v>
      </c>
      <c r="G1355" s="1">
        <v>245474.94671965984</v>
      </c>
      <c r="H1355" s="1">
        <v>293266.53999999998</v>
      </c>
      <c r="I1355" s="1">
        <v>14.733333333333333</v>
      </c>
      <c r="J1355" s="2">
        <v>0.17781025305534451</v>
      </c>
      <c r="K1355" s="1">
        <v>168797</v>
      </c>
      <c r="L1355" s="1">
        <v>168797</v>
      </c>
      <c r="M1355" s="1">
        <v>341310.76468300004</v>
      </c>
      <c r="N1355" s="1">
        <v>0</v>
      </c>
      <c r="O1355" s="7">
        <v>0.38932059913285</v>
      </c>
      <c r="P1355" s="4">
        <v>1.0539153772593934</v>
      </c>
      <c r="Q1355" s="1">
        <f>Scenario[[#This Row],[Electricity GHG 
kg CO2e]]+(Scenario[[#This Row],[Non-Electric GHG 
kg CO2e]]*(1-Q$3))+((Scenario[[#This Row],[Non-Electric Vehicle Miles]]*Q$3)*Scenario[[#This Row],[Typical kWh per Vehicle Mile]]*(Scenario[[#This Row],[eGRID Subregion Electricity Emissions Rate 
kg CO2 per kWh]]))</f>
        <v>273297.88854886539</v>
      </c>
      <c r="R1355" s="1">
        <f>((Scenario[[#This Row],[Electricity GHG 
kg CO2e]])*(1-R$3))+(Scenario[[#This Row],[Non-Electric GHG 
kg CO2e]]*(1-Q$3))+(((Scenario[[#This Row],[Non-Electric Vehicle Miles]]*Q$3)*Scenario[[#This Row],[Typical kWh per Vehicle Mile]]*(Scenario[[#This Row],[eGRID Subregion Electricity Emissions Rate 
kg CO2 per kWh]]))*(1-R$3))</f>
        <v>268969.18478971155</v>
      </c>
      <c r="S13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284827.94775812561</v>
      </c>
      <c r="T1355" s="1">
        <f>Scenario[[#This Row],[Transportation Efficiency Emissions Savings 
kg CO2e]]*(1+S$3)</f>
        <v>61346.291518481092</v>
      </c>
      <c r="U1355" s="1">
        <f>Scenario[[#This Row],[Land Use Efficiency Emissions Savings 
kg CO2e]]*(1+S$3)</f>
        <v>306843.68339957483</v>
      </c>
    </row>
    <row r="1356" spans="1:21" x14ac:dyDescent="0.25">
      <c r="A1356" t="s">
        <v>1070</v>
      </c>
      <c r="B1356" t="s">
        <v>1071</v>
      </c>
      <c r="C1356" t="s">
        <v>68</v>
      </c>
      <c r="D1356" t="s">
        <v>38</v>
      </c>
      <c r="E1356" s="1">
        <v>489914.79454110004</v>
      </c>
      <c r="F1356" s="1">
        <v>57111.199156924893</v>
      </c>
      <c r="G1356" s="1">
        <v>285660.47398966586</v>
      </c>
      <c r="H1356" s="1">
        <v>341275.8</v>
      </c>
      <c r="I1356" s="1">
        <v>32</v>
      </c>
      <c r="J1356" s="2">
        <v>4.6313217342591743E-2</v>
      </c>
      <c r="K1356" s="1">
        <v>169895</v>
      </c>
      <c r="L1356" s="1">
        <v>169895</v>
      </c>
      <c r="M1356" s="1">
        <v>489914.79454110004</v>
      </c>
      <c r="N1356" s="1">
        <v>0</v>
      </c>
      <c r="O1356" s="7">
        <v>0.38932059913285</v>
      </c>
      <c r="P1356" s="4">
        <v>2.3391780324537761</v>
      </c>
      <c r="Q1356" s="1">
        <f>Scenario[[#This Row],[Electricity GHG 
kg CO2e]]+(Scenario[[#This Row],[Non-Electric GHG 
kg CO2e]]*(1-Q$3))+((Scenario[[#This Row],[Non-Electric Vehicle Miles]]*Q$3)*Scenario[[#This Row],[Typical kWh per Vehicle Mile]]*(Scenario[[#This Row],[eGRID Subregion Electricity Emissions Rate 
kg CO2 per kWh]]))</f>
        <v>406116.52349387232</v>
      </c>
      <c r="R1356" s="1">
        <f>((Scenario[[#This Row],[Electricity GHG 
kg CO2e]])*(1-R$3))+(Scenario[[#This Row],[Non-Electric GHG 
kg CO2e]]*(1-Q$3))+(((Scenario[[#This Row],[Non-Electric Vehicle Miles]]*Q$3)*Scenario[[#This Row],[Typical kWh per Vehicle Mile]]*(Scenario[[#This Row],[eGRID Subregion Electricity Emissions Rate 
kg CO2 per kWh]]))*(1-R$3))</f>
        <v>396446.41659686051</v>
      </c>
      <c r="S13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408889.5402891803</v>
      </c>
      <c r="T1356" s="1">
        <f>Scenario[[#This Row],[Transportation Efficiency Emissions Savings 
kg CO2e]]*(1+S$3)</f>
        <v>71388.99894615612</v>
      </c>
      <c r="U1356" s="1">
        <f>Scenario[[#This Row],[Land Use Efficiency Emissions Savings 
kg CO2e]]*(1+S$3)</f>
        <v>357075.59248708235</v>
      </c>
    </row>
    <row r="1357" spans="1:21" x14ac:dyDescent="0.25">
      <c r="A1357" t="s">
        <v>1604</v>
      </c>
      <c r="B1357" t="s">
        <v>1605</v>
      </c>
      <c r="C1357" t="s">
        <v>68</v>
      </c>
      <c r="D1357" t="s">
        <v>1730</v>
      </c>
      <c r="E1357" s="1">
        <v>166306.01908499998</v>
      </c>
      <c r="F1357" s="1">
        <v>78517.897396726723</v>
      </c>
      <c r="G1357" s="1">
        <v>390769.28260594758</v>
      </c>
      <c r="H1357" s="1">
        <v>469194.46</v>
      </c>
      <c r="I1357" s="1">
        <v>19.666666666666668</v>
      </c>
      <c r="J1357" s="2">
        <v>9.146843268588567E-2</v>
      </c>
      <c r="K1357" s="1">
        <v>123954</v>
      </c>
      <c r="L1357" s="1">
        <v>123954</v>
      </c>
      <c r="M1357" s="1">
        <v>166306.01908499998</v>
      </c>
      <c r="N1357" s="1">
        <v>0</v>
      </c>
      <c r="O1357" s="7">
        <v>0.42451936704484999</v>
      </c>
      <c r="P1357" s="4">
        <v>1.0539153772593934</v>
      </c>
      <c r="Q1357" s="1">
        <f>Scenario[[#This Row],[Electricity GHG 
kg CO2e]]+(Scenario[[#This Row],[Non-Electric GHG 
kg CO2e]]*(1-Q$3))+((Scenario[[#This Row],[Non-Electric Vehicle Miles]]*Q$3)*Scenario[[#This Row],[Typical kWh per Vehicle Mile]]*(Scenario[[#This Row],[eGRID Subregion Electricity Emissions Rate 
kg CO2 per kWh]]))</f>
        <v>138594.0012826907</v>
      </c>
      <c r="R1357" s="1">
        <f>((Scenario[[#This Row],[Electricity GHG 
kg CO2e]])*(1-R$3))+(Scenario[[#This Row],[Non-Electric GHG 
kg CO2e]]*(1-Q$3))+(((Scenario[[#This Row],[Non-Electric Vehicle Miles]]*Q$3)*Scenario[[#This Row],[Typical kWh per Vehicle Mile]]*(Scenario[[#This Row],[eGRID Subregion Electricity Emissions Rate 
kg CO2 per kWh]]))*(1-R$3))</f>
        <v>135127.87954045553</v>
      </c>
      <c r="S13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148131.86690097905</v>
      </c>
      <c r="T1357" s="1">
        <f>Scenario[[#This Row],[Transportation Efficiency Emissions Savings 
kg CO2e]]*(1+S$3)</f>
        <v>98147.3717459084</v>
      </c>
      <c r="U1357" s="1">
        <f>Scenario[[#This Row],[Land Use Efficiency Emissions Savings 
kg CO2e]]*(1+S$3)</f>
        <v>488461.60325743444</v>
      </c>
    </row>
    <row r="1358" spans="1:21" x14ac:dyDescent="0.25">
      <c r="A1358" t="s">
        <v>1137</v>
      </c>
      <c r="B1358" t="s">
        <v>1138</v>
      </c>
      <c r="C1358" t="s">
        <v>68</v>
      </c>
      <c r="D1358" t="s">
        <v>1730</v>
      </c>
      <c r="E1358" s="1">
        <v>751514.0057087678</v>
      </c>
      <c r="F1358" s="1">
        <v>98896.285197606543</v>
      </c>
      <c r="G1358" s="1">
        <v>497977.14412837662</v>
      </c>
      <c r="H1358" s="1">
        <v>590968.31000000006</v>
      </c>
      <c r="I1358" s="1">
        <v>11.476190476190476</v>
      </c>
      <c r="J1358" s="2">
        <v>0.32694511848530017</v>
      </c>
      <c r="K1358" s="1">
        <v>472684</v>
      </c>
      <c r="L1358" s="1">
        <v>472684</v>
      </c>
      <c r="M1358" s="1">
        <v>751514.0057087678</v>
      </c>
      <c r="N1358" s="1">
        <v>0</v>
      </c>
      <c r="O1358" s="7">
        <v>0.42451936704484999</v>
      </c>
      <c r="P1358" s="4">
        <v>1.0539153772593934</v>
      </c>
      <c r="Q1358" s="1">
        <f>Scenario[[#This Row],[Electricity GHG 
kg CO2e]]+(Scenario[[#This Row],[Non-Electric GHG 
kg CO2e]]*(1-Q$3))+((Scenario[[#This Row],[Non-Electric Vehicle Miles]]*Q$3)*Scenario[[#This Row],[Typical kWh per Vehicle Mile]]*(Scenario[[#This Row],[eGRID Subregion Electricity Emissions Rate 
kg CO2 per kWh]]))</f>
        <v>616506.09464918613</v>
      </c>
      <c r="R1358" s="1">
        <f>((Scenario[[#This Row],[Electricity GHG 
kg CO2e]])*(1-R$3))+(Scenario[[#This Row],[Non-Electric GHG 
kg CO2e]]*(1-Q$3))+(((Scenario[[#This Row],[Non-Electric Vehicle Miles]]*Q$3)*Scenario[[#This Row],[Typical kWh per Vehicle Mile]]*(Scenario[[#This Row],[eGRID Subregion Electricity Emissions Rate 
kg CO2 per kWh]]))*(1-R$3))</f>
        <v>603288.4470572836</v>
      </c>
      <c r="S13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636150.18712620321</v>
      </c>
      <c r="T1358" s="1">
        <f>Scenario[[#This Row],[Transportation Efficiency Emissions Savings 
kg CO2e]]*(1+S$3)</f>
        <v>123620.35649700818</v>
      </c>
      <c r="U1358" s="1">
        <f>Scenario[[#This Row],[Land Use Efficiency Emissions Savings 
kg CO2e]]*(1+S$3)</f>
        <v>622471.43016047077</v>
      </c>
    </row>
    <row r="1359" spans="1:21" x14ac:dyDescent="0.25">
      <c r="A1359" t="s">
        <v>1137</v>
      </c>
      <c r="B1359" t="s">
        <v>1138</v>
      </c>
      <c r="C1359" t="s">
        <v>68</v>
      </c>
      <c r="D1359" t="s">
        <v>38</v>
      </c>
      <c r="E1359" s="1">
        <v>290650.41493840003</v>
      </c>
      <c r="F1359" s="1">
        <v>101749.15088206326</v>
      </c>
      <c r="G1359" s="1">
        <v>512342.31369252107</v>
      </c>
      <c r="H1359" s="1">
        <v>608016</v>
      </c>
      <c r="I1359" s="1">
        <v>25</v>
      </c>
      <c r="J1359" s="2">
        <v>6.3403687327938607E-2</v>
      </c>
      <c r="K1359" s="1">
        <v>100796</v>
      </c>
      <c r="L1359" s="1">
        <v>100796</v>
      </c>
      <c r="M1359" s="1">
        <v>290650.41493840003</v>
      </c>
      <c r="N1359" s="1">
        <v>0</v>
      </c>
      <c r="O1359" s="7">
        <v>0.42451936704484999</v>
      </c>
      <c r="P1359" s="4">
        <v>2.3391780324537761</v>
      </c>
      <c r="Q1359" s="1">
        <f>Scenario[[#This Row],[Electricity GHG 
kg CO2e]]+(Scenario[[#This Row],[Non-Electric GHG 
kg CO2e]]*(1-Q$3))+((Scenario[[#This Row],[Non-Electric Vehicle Miles]]*Q$3)*Scenario[[#This Row],[Typical kWh per Vehicle Mile]]*(Scenario[[#This Row],[eGRID Subregion Electricity Emissions Rate 
kg CO2 per kWh]]))</f>
        <v>243011.08289653316</v>
      </c>
      <c r="R1359" s="1">
        <f>((Scenario[[#This Row],[Electricity GHG 
kg CO2e]])*(1-R$3))+(Scenario[[#This Row],[Non-Electric GHG 
kg CO2e]]*(1-Q$3))+(((Scenario[[#This Row],[Non-Electric Vehicle Miles]]*Q$3)*Scenario[[#This Row],[Typical kWh per Vehicle Mile]]*(Scenario[[#This Row],[eGRID Subregion Electricity Emissions Rate 
kg CO2 per kWh]]))*(1-R$3))</f>
        <v>236755.26497334987</v>
      </c>
      <c r="S13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265318.10262326384</v>
      </c>
      <c r="T1359" s="1">
        <f>Scenario[[#This Row],[Transportation Efficiency Emissions Savings 
kg CO2e]]*(1+S$3)</f>
        <v>127186.43860257907</v>
      </c>
      <c r="U1359" s="1">
        <f>Scenario[[#This Row],[Land Use Efficiency Emissions Savings 
kg CO2e]]*(1+S$3)</f>
        <v>640427.8921156514</v>
      </c>
    </row>
    <row r="1360" spans="1:21" x14ac:dyDescent="0.25">
      <c r="A1360" t="s">
        <v>790</v>
      </c>
      <c r="B1360" t="s">
        <v>791</v>
      </c>
      <c r="C1360" t="s">
        <v>68</v>
      </c>
      <c r="D1360" t="s">
        <v>1730</v>
      </c>
      <c r="E1360" s="1">
        <v>748651.21540503332</v>
      </c>
      <c r="F1360" s="1">
        <v>77026.096629029635</v>
      </c>
      <c r="G1360" s="1">
        <v>398397.20661764365</v>
      </c>
      <c r="H1360" s="1">
        <v>460280</v>
      </c>
      <c r="I1360" s="1">
        <v>9.5555555555555554</v>
      </c>
      <c r="J1360" s="2">
        <v>0.10681659613238377</v>
      </c>
      <c r="K1360" s="1">
        <v>634415</v>
      </c>
      <c r="L1360" s="1">
        <v>634415</v>
      </c>
      <c r="M1360" s="1">
        <v>748651.21540503332</v>
      </c>
      <c r="N1360" s="1">
        <v>0</v>
      </c>
      <c r="O1360" s="7">
        <v>0.42451936704484999</v>
      </c>
      <c r="P1360" s="4">
        <v>1.0539153772593934</v>
      </c>
      <c r="Q1360" s="1">
        <f>Scenario[[#This Row],[Electricity GHG 
kg CO2e]]+(Scenario[[#This Row],[Non-Electric GHG 
kg CO2e]]*(1-Q$3))+((Scenario[[#This Row],[Non-Electric Vehicle Miles]]*Q$3)*Scenario[[#This Row],[Typical kWh per Vehicle Mile]]*(Scenario[[#This Row],[eGRID Subregion Electricity Emissions Rate 
kg CO2 per kWh]]))</f>
        <v>632448.91706711473</v>
      </c>
      <c r="R1360" s="1">
        <f>((Scenario[[#This Row],[Electricity GHG 
kg CO2e]])*(1-R$3))+(Scenario[[#This Row],[Non-Electric GHG 
kg CO2e]]*(1-Q$3))+(((Scenario[[#This Row],[Non-Electric Vehicle Miles]]*Q$3)*Scenario[[#This Row],[Typical kWh per Vehicle Mile]]*(Scenario[[#This Row],[eGRID Subregion Electricity Emissions Rate 
kg CO2 per kWh]]))*(1-R$3))</f>
        <v>614708.79068877979</v>
      </c>
      <c r="S13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638045.09868103638</v>
      </c>
      <c r="T1360" s="1">
        <f>Scenario[[#This Row],[Transportation Efficiency Emissions Savings 
kg CO2e]]*(1+S$3)</f>
        <v>96282.620786287036</v>
      </c>
      <c r="U1360" s="1">
        <f>Scenario[[#This Row],[Land Use Efficiency Emissions Savings 
kg CO2e]]*(1+S$3)</f>
        <v>497996.50827205455</v>
      </c>
    </row>
    <row r="1361" spans="1:21" x14ac:dyDescent="0.25">
      <c r="A1361" t="s">
        <v>790</v>
      </c>
      <c r="B1361" t="s">
        <v>791</v>
      </c>
      <c r="C1361" t="s">
        <v>68</v>
      </c>
      <c r="D1361" t="s">
        <v>38</v>
      </c>
      <c r="E1361" s="1">
        <v>2094528.7805771001</v>
      </c>
      <c r="F1361" s="1">
        <v>775242.02513743949</v>
      </c>
      <c r="G1361" s="1">
        <v>4009735.2817299562</v>
      </c>
      <c r="H1361" s="1">
        <v>4632565</v>
      </c>
      <c r="I1361" s="1">
        <v>29.272727272727273</v>
      </c>
      <c r="J1361" s="2">
        <v>0.20288103954535217</v>
      </c>
      <c r="K1361" s="1">
        <v>640283</v>
      </c>
      <c r="L1361" s="1">
        <v>640283</v>
      </c>
      <c r="M1361" s="1">
        <v>2094528.7805771001</v>
      </c>
      <c r="N1361" s="1">
        <v>0</v>
      </c>
      <c r="O1361" s="7">
        <v>0.42451936704484999</v>
      </c>
      <c r="P1361" s="4">
        <v>2.3391780324537761</v>
      </c>
      <c r="Q1361" s="1">
        <f>Scenario[[#This Row],[Electricity GHG 
kg CO2e]]+(Scenario[[#This Row],[Non-Electric GHG 
kg CO2e]]*(1-Q$3))+((Scenario[[#This Row],[Non-Electric Vehicle Miles]]*Q$3)*Scenario[[#This Row],[Typical kWh per Vehicle Mile]]*(Scenario[[#This Row],[eGRID Subregion Electricity Emissions Rate 
kg CO2 per kWh]]))</f>
        <v>1729851.0624878495</v>
      </c>
      <c r="R1361" s="1">
        <f>((Scenario[[#This Row],[Electricity GHG 
kg CO2e]])*(1-R$3))+(Scenario[[#This Row],[Non-Electric GHG 
kg CO2e]]*(1-Q$3))+(((Scenario[[#This Row],[Non-Electric Vehicle Miles]]*Q$3)*Scenario[[#This Row],[Typical kWh per Vehicle Mile]]*(Scenario[[#This Row],[eGRID Subregion Electricity Emissions Rate 
kg CO2 per kWh]]))*(1-R$3))</f>
        <v>1690112.4432240934</v>
      </c>
      <c r="S13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1898980.4717568294</v>
      </c>
      <c r="T1361" s="1">
        <f>Scenario[[#This Row],[Transportation Efficiency Emissions Savings 
kg CO2e]]*(1+S$3)</f>
        <v>969052.53142179933</v>
      </c>
      <c r="U1361" s="1">
        <f>Scenario[[#This Row],[Land Use Efficiency Emissions Savings 
kg CO2e]]*(1+S$3)</f>
        <v>5012169.102162445</v>
      </c>
    </row>
    <row r="1362" spans="1:21" x14ac:dyDescent="0.25">
      <c r="A1362" t="s">
        <v>824</v>
      </c>
      <c r="B1362" t="s">
        <v>825</v>
      </c>
      <c r="C1362" t="s">
        <v>68</v>
      </c>
      <c r="D1362" t="s">
        <v>38</v>
      </c>
      <c r="E1362" s="1">
        <v>1637565.0154565</v>
      </c>
      <c r="F1362" s="1">
        <v>330707.11120314727</v>
      </c>
      <c r="G1362" s="1">
        <v>1688822.2587346372</v>
      </c>
      <c r="H1362" s="1">
        <v>1976185.68</v>
      </c>
      <c r="I1362" s="1">
        <v>31</v>
      </c>
      <c r="J1362" s="2">
        <v>0.11100746719085429</v>
      </c>
      <c r="K1362" s="1">
        <v>567887</v>
      </c>
      <c r="L1362" s="1">
        <v>567887</v>
      </c>
      <c r="M1362" s="1">
        <v>1637565.0154565</v>
      </c>
      <c r="N1362" s="1">
        <v>0</v>
      </c>
      <c r="O1362" s="7">
        <v>0.42451936704484999</v>
      </c>
      <c r="P1362" s="4">
        <v>2.3391780324537761</v>
      </c>
      <c r="Q1362" s="1">
        <f>Scenario[[#This Row],[Electricity GHG 
kg CO2e]]+(Scenario[[#This Row],[Non-Electric GHG 
kg CO2e]]*(1-Q$3))+((Scenario[[#This Row],[Non-Electric Vehicle Miles]]*Q$3)*Scenario[[#This Row],[Typical kWh per Vehicle Mile]]*(Scenario[[#This Row],[eGRID Subregion Electricity Emissions Rate 
kg CO2 per kWh]]))</f>
        <v>1369155.454236638</v>
      </c>
      <c r="R1362" s="1">
        <f>((Scenario[[#This Row],[Electricity GHG 
kg CO2e]])*(1-R$3))+(Scenario[[#This Row],[Non-Electric GHG 
kg CO2e]]*(1-Q$3))+(((Scenario[[#This Row],[Non-Electric Vehicle Miles]]*Q$3)*Scenario[[#This Row],[Typical kWh per Vehicle Mile]]*(Scenario[[#This Row],[eGRID Subregion Electricity Emissions Rate 
kg CO2 per kWh]]))*(1-R$3))</f>
        <v>1333910.0310755724</v>
      </c>
      <c r="S13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1408778.7961933687</v>
      </c>
      <c r="T1362" s="1">
        <f>Scenario[[#This Row],[Transportation Efficiency Emissions Savings 
kg CO2e]]*(1+S$3)</f>
        <v>413383.88900393411</v>
      </c>
      <c r="U1362" s="1">
        <f>Scenario[[#This Row],[Land Use Efficiency Emissions Savings 
kg CO2e]]*(1+S$3)</f>
        <v>2111027.8234182964</v>
      </c>
    </row>
    <row r="1363" spans="1:21" x14ac:dyDescent="0.25">
      <c r="A1363" t="s">
        <v>2061</v>
      </c>
      <c r="B1363" t="s">
        <v>825</v>
      </c>
      <c r="C1363" t="s">
        <v>68</v>
      </c>
      <c r="D1363" t="s">
        <v>1730</v>
      </c>
      <c r="E1363" s="1">
        <v>28146.727834999998</v>
      </c>
      <c r="F1363" s="1">
        <v>0</v>
      </c>
      <c r="G1363" s="1">
        <v>0</v>
      </c>
      <c r="H1363" s="1">
        <f>Scenario[[#This Row],[Average Seating Capacity]]*Scenario[[#This Row],[Total Transit Vehicle Miles]]*0.21</f>
        <v>96936.84</v>
      </c>
      <c r="I1363" s="1">
        <v>22</v>
      </c>
      <c r="J1363" s="2" t="s">
        <v>552</v>
      </c>
      <c r="K1363" s="1">
        <v>20982</v>
      </c>
      <c r="L1363" s="1">
        <v>20982</v>
      </c>
      <c r="M1363" s="1">
        <v>28146.727834999998</v>
      </c>
      <c r="N1363" s="1">
        <v>0</v>
      </c>
      <c r="O1363" s="7">
        <v>0.42451936704484999</v>
      </c>
      <c r="P1363" s="4">
        <v>1.0539153772593934</v>
      </c>
      <c r="Q1363" s="1">
        <f>Scenario[[#This Row],[Electricity GHG 
kg CO2e]]+(Scenario[[#This Row],[Non-Electric GHG 
kg CO2e]]*(1-Q$3))+((Scenario[[#This Row],[Non-Electric Vehicle Miles]]*Q$3)*Scenario[[#This Row],[Typical kWh per Vehicle Mile]]*(Scenario[[#This Row],[eGRID Subregion Electricity Emissions Rate 
kg CO2 per kWh]]))</f>
        <v>23456.921859133279</v>
      </c>
      <c r="R1363" s="1">
        <f>((Scenario[[#This Row],[Electricity GHG 
kg CO2e]])*(1-R$3))+(Scenario[[#This Row],[Non-Electric GHG 
kg CO2e]]*(1-Q$3))+(((Scenario[[#This Row],[Non-Electric Vehicle Miles]]*Q$3)*Scenario[[#This Row],[Typical kWh per Vehicle Mile]]*(Scenario[[#This Row],[eGRID Subregion Electricity Emissions Rate 
kg CO2 per kWh]]))*(1-R$3))</f>
        <v>22870.202863412458</v>
      </c>
      <c r="S13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25271.574164070767</v>
      </c>
      <c r="T1363" s="1">
        <f>Scenario[[#This Row],[Transportation Efficiency Emissions Savings 
kg CO2e]]*(1+S$3)</f>
        <v>0</v>
      </c>
      <c r="U1363" s="1">
        <f>Scenario[[#This Row],[Land Use Efficiency Emissions Savings 
kg CO2e]]*(1+S$3)</f>
        <v>0</v>
      </c>
    </row>
    <row r="1364" spans="1:21" x14ac:dyDescent="0.25">
      <c r="A1364" t="s">
        <v>1614</v>
      </c>
      <c r="B1364" t="s">
        <v>1615</v>
      </c>
      <c r="C1364" t="s">
        <v>68</v>
      </c>
      <c r="D1364" t="s">
        <v>1730</v>
      </c>
      <c r="E1364" s="1">
        <v>518301.62137186673</v>
      </c>
      <c r="F1364" s="1">
        <v>158738.41324984081</v>
      </c>
      <c r="G1364" s="1">
        <v>789846.23868109693</v>
      </c>
      <c r="H1364" s="1">
        <v>948563.15</v>
      </c>
      <c r="I1364" s="1">
        <v>11.666666666666666</v>
      </c>
      <c r="J1364" s="2">
        <v>0.38562247017739765</v>
      </c>
      <c r="K1364" s="1">
        <v>256738</v>
      </c>
      <c r="L1364" s="1">
        <v>256738</v>
      </c>
      <c r="M1364" s="1">
        <v>518301.62137186673</v>
      </c>
      <c r="N1364" s="1">
        <v>0</v>
      </c>
      <c r="O1364" s="7">
        <v>0.42451936704484999</v>
      </c>
      <c r="P1364" s="4">
        <v>1.0539153772593934</v>
      </c>
      <c r="Q1364" s="1">
        <f>Scenario[[#This Row],[Electricity GHG 
kg CO2e]]+(Scenario[[#This Row],[Non-Electric GHG 
kg CO2e]]*(1-Q$3))+((Scenario[[#This Row],[Non-Electric Vehicle Miles]]*Q$3)*Scenario[[#This Row],[Typical kWh per Vehicle Mile]]*(Scenario[[#This Row],[eGRID Subregion Electricity Emissions Rate 
kg CO2 per kWh]]))</f>
        <v>417442.84199846862</v>
      </c>
      <c r="R1364" s="1">
        <f>((Scenario[[#This Row],[Electricity GHG 
kg CO2e]])*(1-R$3))+(Scenario[[#This Row],[Non-Electric GHG 
kg CO2e]]*(1-Q$3))+(((Scenario[[#This Row],[Non-Electric Vehicle Miles]]*Q$3)*Scenario[[#This Row],[Typical kWh per Vehicle Mile]]*(Scenario[[#This Row],[eGRID Subregion Electricity Emissions Rate 
kg CO2 per kWh]]))*(1-R$3))</f>
        <v>410263.68550607649</v>
      </c>
      <c r="S13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475226.13424830511</v>
      </c>
      <c r="T1364" s="1">
        <f>Scenario[[#This Row],[Transportation Efficiency Emissions Savings 
kg CO2e]]*(1+S$3)</f>
        <v>198423.01656230103</v>
      </c>
      <c r="U1364" s="1">
        <f>Scenario[[#This Row],[Land Use Efficiency Emissions Savings 
kg CO2e]]*(1+S$3)</f>
        <v>987307.7983513712</v>
      </c>
    </row>
    <row r="1365" spans="1:21" x14ac:dyDescent="0.25">
      <c r="A1365" t="s">
        <v>1264</v>
      </c>
      <c r="B1365" t="s">
        <v>1265</v>
      </c>
      <c r="C1365" t="s">
        <v>68</v>
      </c>
      <c r="D1365" t="s">
        <v>38</v>
      </c>
      <c r="E1365" s="1">
        <v>620116.05193493329</v>
      </c>
      <c r="F1365" s="1">
        <v>221901.19309157453</v>
      </c>
      <c r="G1365" s="1">
        <v>1147112.5062898952</v>
      </c>
      <c r="H1365" s="1">
        <v>1326001</v>
      </c>
      <c r="I1365" s="1">
        <v>22</v>
      </c>
      <c r="J1365" s="2">
        <v>0.20850724648619953</v>
      </c>
      <c r="K1365" s="1">
        <v>3994</v>
      </c>
      <c r="L1365" s="1">
        <v>3994</v>
      </c>
      <c r="M1365" s="1">
        <v>620116.05193493329</v>
      </c>
      <c r="N1365" s="1">
        <v>0</v>
      </c>
      <c r="O1365" s="7">
        <v>0.42451936704484999</v>
      </c>
      <c r="P1365" s="4">
        <v>2.3391780324537761</v>
      </c>
      <c r="Q1365" s="1">
        <f>Scenario[[#This Row],[Electricity GHG 
kg CO2e]]+(Scenario[[#This Row],[Non-Electric GHG 
kg CO2e]]*(1-Q$3))+((Scenario[[#This Row],[Non-Electric Vehicle Miles]]*Q$3)*Scenario[[#This Row],[Typical kWh per Vehicle Mile]]*(Scenario[[#This Row],[eGRID Subregion Electricity Emissions Rate 
kg CO2 per kWh]]))</f>
        <v>466078.57578937587</v>
      </c>
      <c r="R1365" s="1">
        <f>((Scenario[[#This Row],[Electricity GHG 
kg CO2e]])*(1-R$3))+(Scenario[[#This Row],[Non-Electric GHG 
kg CO2e]]*(1-Q$3))+(((Scenario[[#This Row],[Non-Electric Vehicle Miles]]*Q$3)*Scenario[[#This Row],[Typical kWh per Vehicle Mile]]*(Scenario[[#This Row],[eGRID Subregion Electricity Emissions Rate 
kg CO2 per kWh]]))*(1-R$3))</f>
        <v>465830.69157983188</v>
      </c>
      <c r="S13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3980716.4455832727</v>
      </c>
      <c r="T1365" s="1">
        <f>Scenario[[#This Row],[Transportation Efficiency Emissions Savings 
kg CO2e]]*(1+S$3)</f>
        <v>277376.49136446818</v>
      </c>
      <c r="U1365" s="1">
        <f>Scenario[[#This Row],[Land Use Efficiency Emissions Savings 
kg CO2e]]*(1+S$3)</f>
        <v>1433890.6328623691</v>
      </c>
    </row>
    <row r="1366" spans="1:21" x14ac:dyDescent="0.25">
      <c r="A1366" t="s">
        <v>1264</v>
      </c>
      <c r="B1366" t="s">
        <v>1265</v>
      </c>
      <c r="C1366" t="s">
        <v>68</v>
      </c>
      <c r="D1366" t="s">
        <v>1730</v>
      </c>
      <c r="E1366" s="1">
        <v>1436582.6396297335</v>
      </c>
      <c r="F1366" s="1">
        <v>231523.26336179255</v>
      </c>
      <c r="G1366" s="1">
        <v>1196853.550894429</v>
      </c>
      <c r="H1366" s="1">
        <v>1383499</v>
      </c>
      <c r="I1366" s="1">
        <v>14.722222222222221</v>
      </c>
      <c r="J1366" s="2">
        <v>0.11509662510319615</v>
      </c>
      <c r="K1366" s="1">
        <v>1334574</v>
      </c>
      <c r="L1366" s="1">
        <v>1334574</v>
      </c>
      <c r="M1366" s="1">
        <v>1436582.6396297335</v>
      </c>
      <c r="N1366" s="1">
        <v>0</v>
      </c>
      <c r="O1366" s="7">
        <v>0.42451936704484999</v>
      </c>
      <c r="P1366" s="4">
        <v>1.0539153772593934</v>
      </c>
      <c r="Q1366" s="1">
        <f>Scenario[[#This Row],[Electricity GHG 
kg CO2e]]+(Scenario[[#This Row],[Non-Electric GHG 
kg CO2e]]*(1-Q$3))+((Scenario[[#This Row],[Non-Electric Vehicle Miles]]*Q$3)*Scenario[[#This Row],[Typical kWh per Vehicle Mile]]*(Scenario[[#This Row],[eGRID Subregion Electricity Emissions Rate 
kg CO2 per kWh]]))</f>
        <v>1226711.5802360962</v>
      </c>
      <c r="R1366" s="1">
        <f>((Scenario[[#This Row],[Electricity GHG 
kg CO2e]])*(1-R$3))+(Scenario[[#This Row],[Non-Electric GHG 
kg CO2e]]*(1-Q$3))+(((Scenario[[#This Row],[Non-Electric Vehicle Miles]]*Q$3)*Scenario[[#This Row],[Typical kWh per Vehicle Mile]]*(Scenario[[#This Row],[eGRID Subregion Electricity Emissions Rate 
kg CO2 per kWh]]))*(1-R$3))</f>
        <v>1189392.9301076471</v>
      </c>
      <c r="S13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1231268.2538868866</v>
      </c>
      <c r="T1366" s="1">
        <f>Scenario[[#This Row],[Transportation Efficiency Emissions Savings 
kg CO2e]]*(1+S$3)</f>
        <v>289404.07920224068</v>
      </c>
      <c r="U1366" s="1">
        <f>Scenario[[#This Row],[Land Use Efficiency Emissions Savings 
kg CO2e]]*(1+S$3)</f>
        <v>1496066.9386180362</v>
      </c>
    </row>
    <row r="1367" spans="1:21" x14ac:dyDescent="0.25">
      <c r="A1367" t="s">
        <v>337</v>
      </c>
      <c r="B1367" t="s">
        <v>338</v>
      </c>
      <c r="C1367" t="s">
        <v>68</v>
      </c>
      <c r="D1367" t="s">
        <v>1730</v>
      </c>
      <c r="E1367" s="1">
        <v>2790591.0572054591</v>
      </c>
      <c r="F1367" s="1">
        <v>348552.62597823504</v>
      </c>
      <c r="G1367" s="1">
        <v>1919087.9860443037</v>
      </c>
      <c r="H1367" s="1">
        <v>2082824</v>
      </c>
      <c r="I1367" s="1">
        <v>12.388059701492537</v>
      </c>
      <c r="J1367" s="2">
        <v>0.11726872784439352</v>
      </c>
      <c r="K1367" s="1">
        <v>2533515</v>
      </c>
      <c r="L1367" s="1">
        <v>2533515</v>
      </c>
      <c r="M1367" s="1">
        <v>2790591.0572054591</v>
      </c>
      <c r="N1367" s="1">
        <v>0</v>
      </c>
      <c r="O1367" s="7">
        <v>0.42451936704484999</v>
      </c>
      <c r="P1367" s="4">
        <v>1.0539153772593934</v>
      </c>
      <c r="Q1367" s="1">
        <f>Scenario[[#This Row],[Electricity GHG 
kg CO2e]]+(Scenario[[#This Row],[Non-Electric GHG 
kg CO2e]]*(1-Q$3))+((Scenario[[#This Row],[Non-Electric Vehicle Miles]]*Q$3)*Scenario[[#This Row],[Typical kWh per Vehicle Mile]]*(Scenario[[#This Row],[eGRID Subregion Electricity Emissions Rate 
kg CO2 per kWh]]))</f>
        <v>2376321.688947109</v>
      </c>
      <c r="R1367" s="1">
        <f>((Scenario[[#This Row],[Electricity GHG 
kg CO2e]])*(1-R$3))+(Scenario[[#This Row],[Non-Electric GHG 
kg CO2e]]*(1-Q$3))+(((Scenario[[#This Row],[Non-Electric Vehicle Miles]]*Q$3)*Scenario[[#This Row],[Typical kWh per Vehicle Mile]]*(Scenario[[#This Row],[eGRID Subregion Electricity Emissions Rate 
kg CO2 per kWh]]))*(1-R$3))</f>
        <v>2305477.0899363551</v>
      </c>
      <c r="S13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2381976.2415775885</v>
      </c>
      <c r="T1367" s="1">
        <f>Scenario[[#This Row],[Transportation Efficiency Emissions Savings 
kg CO2e]]*(1+S$3)</f>
        <v>435690.78247279383</v>
      </c>
      <c r="U1367" s="1">
        <f>Scenario[[#This Row],[Land Use Efficiency Emissions Savings 
kg CO2e]]*(1+S$3)</f>
        <v>2398859.9825553796</v>
      </c>
    </row>
    <row r="1368" spans="1:21" x14ac:dyDescent="0.25">
      <c r="A1368" t="s">
        <v>337</v>
      </c>
      <c r="B1368" t="s">
        <v>338</v>
      </c>
      <c r="C1368" t="s">
        <v>68</v>
      </c>
      <c r="D1368" t="s">
        <v>38</v>
      </c>
      <c r="E1368" s="1">
        <v>10435416.409000028</v>
      </c>
      <c r="F1368" s="1">
        <v>3773955.0873233634</v>
      </c>
      <c r="G1368" s="1">
        <v>20778933.590376396</v>
      </c>
      <c r="H1368" s="1">
        <v>22551786</v>
      </c>
      <c r="I1368" s="1">
        <v>33.557142857142857</v>
      </c>
      <c r="J1368" s="2">
        <v>0.18059562869401977</v>
      </c>
      <c r="K1368" s="1">
        <v>3309003</v>
      </c>
      <c r="L1368" s="1">
        <v>3309003</v>
      </c>
      <c r="M1368" s="1">
        <v>10435416.409000028</v>
      </c>
      <c r="N1368" s="1">
        <v>0</v>
      </c>
      <c r="O1368" s="7">
        <v>0.42451936704484999</v>
      </c>
      <c r="P1368" s="4">
        <v>2.3391780324537761</v>
      </c>
      <c r="Q1368" s="1">
        <f>Scenario[[#This Row],[Electricity GHG 
kg CO2e]]+(Scenario[[#This Row],[Non-Electric GHG 
kg CO2e]]*(1-Q$3))+((Scenario[[#This Row],[Non-Electric Vehicle Miles]]*Q$3)*Scenario[[#This Row],[Typical kWh per Vehicle Mile]]*(Scenario[[#This Row],[eGRID Subregion Electricity Emissions Rate 
kg CO2 per kWh]]))</f>
        <v>8648044.1225072835</v>
      </c>
      <c r="R1368" s="1">
        <f>((Scenario[[#This Row],[Electricity GHG 
kg CO2e]])*(1-R$3))+(Scenario[[#This Row],[Non-Electric GHG 
kg CO2e]]*(1-Q$3))+(((Scenario[[#This Row],[Non-Electric Vehicle Miles]]*Q$3)*Scenario[[#This Row],[Typical kWh per Vehicle Mile]]*(Scenario[[#This Row],[eGRID Subregion Electricity Emissions Rate 
kg CO2 per kWh]]))*(1-R$3))</f>
        <v>8442673.6685679667</v>
      </c>
      <c r="S13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9300005.2289115768</v>
      </c>
      <c r="T1368" s="1">
        <f>Scenario[[#This Row],[Transportation Efficiency Emissions Savings 
kg CO2e]]*(1+S$3)</f>
        <v>4717443.8591542039</v>
      </c>
      <c r="U1368" s="1">
        <f>Scenario[[#This Row],[Land Use Efficiency Emissions Savings 
kg CO2e]]*(1+S$3)</f>
        <v>25973666.987970494</v>
      </c>
    </row>
    <row r="1369" spans="1:21" x14ac:dyDescent="0.25">
      <c r="A1369" t="s">
        <v>109</v>
      </c>
      <c r="B1369" t="s">
        <v>110</v>
      </c>
      <c r="C1369" t="s">
        <v>68</v>
      </c>
      <c r="D1369" t="s">
        <v>1730</v>
      </c>
      <c r="E1369" s="1">
        <v>9621248.1498405766</v>
      </c>
      <c r="F1369" s="1">
        <v>3766159.9352266467</v>
      </c>
      <c r="G1369" s="1">
        <v>20638699.123655386</v>
      </c>
      <c r="H1369" s="1">
        <v>22505205</v>
      </c>
      <c r="I1369" s="1">
        <v>12.736842105263158</v>
      </c>
      <c r="J1369" s="2">
        <v>0.3248895681472363</v>
      </c>
      <c r="K1369" s="1">
        <v>10560238</v>
      </c>
      <c r="L1369" s="1">
        <v>10560238</v>
      </c>
      <c r="M1369" s="1">
        <v>9621248.1498405766</v>
      </c>
      <c r="N1369" s="1">
        <v>0</v>
      </c>
      <c r="O1369" s="7">
        <v>0.42451936704484999</v>
      </c>
      <c r="P1369" s="4">
        <v>1.0539153772593934</v>
      </c>
      <c r="Q1369" s="1">
        <f>Scenario[[#This Row],[Electricity GHG 
kg CO2e]]+(Scenario[[#This Row],[Non-Electric GHG 
kg CO2e]]*(1-Q$3))+((Scenario[[#This Row],[Non-Electric Vehicle Miles]]*Q$3)*Scenario[[#This Row],[Typical kWh per Vehicle Mile]]*(Scenario[[#This Row],[eGRID Subregion Electricity Emissions Rate 
kg CO2 per kWh]]))</f>
        <v>8397118.5037507191</v>
      </c>
      <c r="R1369" s="1">
        <f>((Scenario[[#This Row],[Electricity GHG 
kg CO2e]])*(1-R$3))+(Scenario[[#This Row],[Non-Electric GHG 
kg CO2e]]*(1-Q$3))+(((Scenario[[#This Row],[Non-Electric Vehicle Miles]]*Q$3)*Scenario[[#This Row],[Typical kWh per Vehicle Mile]]*(Scenario[[#This Row],[eGRID Subregion Electricity Emissions Rate 
kg CO2 per kWh]]))*(1-R$3))</f>
        <v>8101822.9059081469</v>
      </c>
      <c r="S13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8779620.8580177594</v>
      </c>
      <c r="T1369" s="1">
        <f>Scenario[[#This Row],[Transportation Efficiency Emissions Savings 
kg CO2e]]*(1+S$3)</f>
        <v>4707699.9190333085</v>
      </c>
      <c r="U1369" s="1">
        <f>Scenario[[#This Row],[Land Use Efficiency Emissions Savings 
kg CO2e]]*(1+S$3)</f>
        <v>25798373.904569231</v>
      </c>
    </row>
    <row r="1370" spans="1:21" x14ac:dyDescent="0.25">
      <c r="A1370" t="s">
        <v>109</v>
      </c>
      <c r="B1370" t="s">
        <v>110</v>
      </c>
      <c r="C1370" t="s">
        <v>68</v>
      </c>
      <c r="D1370" t="s">
        <v>1726</v>
      </c>
      <c r="E1370" s="1">
        <v>17390249.015974201</v>
      </c>
      <c r="F1370" s="1">
        <v>6639095.9482812025</v>
      </c>
      <c r="G1370" s="1">
        <v>36382497.314578161</v>
      </c>
      <c r="H1370" s="1">
        <v>39672828</v>
      </c>
      <c r="I1370" s="1">
        <v>112.05882352941177</v>
      </c>
      <c r="J1370" s="2">
        <v>0.21759364213335231</v>
      </c>
      <c r="K1370" s="1">
        <v>2246556</v>
      </c>
      <c r="L1370" s="1">
        <v>2246556</v>
      </c>
      <c r="M1370" s="1">
        <v>17390249.015974201</v>
      </c>
      <c r="N1370" s="1">
        <v>0</v>
      </c>
      <c r="O1370" s="7">
        <v>0.42451936704484999</v>
      </c>
      <c r="P1370" s="4">
        <v>2.3391780324537761</v>
      </c>
      <c r="Q1370" s="1">
        <f>Scenario[[#This Row],[Electricity GHG 
kg CO2e]]+(Scenario[[#This Row],[Non-Electric GHG 
kg CO2e]]*(1-Q$3))+((Scenario[[#This Row],[Non-Electric Vehicle Miles]]*Q$3)*Scenario[[#This Row],[Typical kWh per Vehicle Mile]]*(Scenario[[#This Row],[eGRID Subregion Electricity Emissions Rate 
kg CO2 per kWh]]))</f>
        <v>13600409.103749568</v>
      </c>
      <c r="R1370" s="1">
        <f>((Scenario[[#This Row],[Electricity GHG 
kg CO2e]])*(1-R$3))+(Scenario[[#This Row],[Non-Electric GHG 
kg CO2e]]*(1-Q$3))+(((Scenario[[#This Row],[Non-Electric Vehicle Miles]]*Q$3)*Scenario[[#This Row],[Typical kWh per Vehicle Mile]]*(Scenario[[#This Row],[eGRID Subregion Electricity Emissions Rate 
kg CO2 per kWh]]))*(1-R$3))</f>
        <v>13460978.518307339</v>
      </c>
      <c r="S13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14521639.242851421</v>
      </c>
      <c r="T1370" s="1">
        <f>Scenario[[#This Row],[Transportation Efficiency Emissions Savings 
kg CO2e]]*(1+S$3)</f>
        <v>8298869.9353515031</v>
      </c>
      <c r="U1370" s="1">
        <f>Scenario[[#This Row],[Land Use Efficiency Emissions Savings 
kg CO2e]]*(1+S$3)</f>
        <v>45478121.643222705</v>
      </c>
    </row>
    <row r="1371" spans="1:21" x14ac:dyDescent="0.25">
      <c r="A1371" t="s">
        <v>109</v>
      </c>
      <c r="B1371" t="s">
        <v>110</v>
      </c>
      <c r="C1371" t="s">
        <v>68</v>
      </c>
      <c r="D1371" t="s">
        <v>38</v>
      </c>
      <c r="E1371" s="1">
        <v>85322796.738132045</v>
      </c>
      <c r="F1371" s="1">
        <v>20943060.14435577</v>
      </c>
      <c r="G1371" s="1">
        <v>114768763.00580302</v>
      </c>
      <c r="H1371" s="1">
        <v>125148127</v>
      </c>
      <c r="I1371" s="1">
        <v>37.954631379962194</v>
      </c>
      <c r="J1371" s="2">
        <v>0.11705568887736784</v>
      </c>
      <c r="K1371" s="1">
        <v>24731855</v>
      </c>
      <c r="L1371" s="1">
        <v>24701044</v>
      </c>
      <c r="M1371" s="1">
        <v>85293851.424938783</v>
      </c>
      <c r="N1371" s="1">
        <v>28945.313193256781</v>
      </c>
      <c r="O1371" s="7">
        <v>0.42451936704484999</v>
      </c>
      <c r="P1371" s="4">
        <v>2.3391780324537761</v>
      </c>
      <c r="Q1371" s="1">
        <f>Scenario[[#This Row],[Electricity GHG 
kg CO2e]]+(Scenario[[#This Row],[Non-Electric GHG 
kg CO2e]]*(1-Q$3))+((Scenario[[#This Row],[Non-Electric Vehicle Miles]]*Q$3)*Scenario[[#This Row],[Typical kWh per Vehicle Mile]]*(Scenario[[#This Row],[eGRID Subregion Electricity Emissions Rate 
kg CO2 per kWh]]))</f>
        <v>70131530.944341838</v>
      </c>
      <c r="R1371" s="1">
        <f>((Scenario[[#This Row],[Electricity GHG 
kg CO2e]])*(1-R$3))+(Scenario[[#This Row],[Non-Electric GHG 
kg CO2e]]*(1-Q$3))+(((Scenario[[#This Row],[Non-Electric Vehicle Miles]]*Q$3)*Scenario[[#This Row],[Typical kWh per Vehicle Mile]]*(Scenario[[#This Row],[eGRID Subregion Electricity Emissions Rate 
kg CO2 per kWh]]))*(1-R$3))</f>
        <v>68591245.350432396</v>
      </c>
      <c r="S13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73163617.56661424</v>
      </c>
      <c r="T1371" s="1">
        <f>Scenario[[#This Row],[Transportation Efficiency Emissions Savings 
kg CO2e]]*(1+S$3)</f>
        <v>26178825.180444714</v>
      </c>
      <c r="U1371" s="1">
        <f>Scenario[[#This Row],[Land Use Efficiency Emissions Savings 
kg CO2e]]*(1+S$3)</f>
        <v>143460953.75725377</v>
      </c>
    </row>
    <row r="1372" spans="1:21" x14ac:dyDescent="0.25">
      <c r="A1372" t="s">
        <v>109</v>
      </c>
      <c r="B1372" t="s">
        <v>110</v>
      </c>
      <c r="C1372" t="s">
        <v>68</v>
      </c>
      <c r="D1372" t="s">
        <v>1729</v>
      </c>
      <c r="E1372" s="1">
        <v>56035243.415450528</v>
      </c>
      <c r="F1372" s="1">
        <v>38910026.404688396</v>
      </c>
      <c r="G1372" s="1">
        <v>213228418.779704</v>
      </c>
      <c r="H1372" s="1">
        <v>232512197</v>
      </c>
      <c r="I1372" s="1">
        <v>71.084337349397586</v>
      </c>
      <c r="J1372" s="2">
        <v>0.3166327695439875</v>
      </c>
      <c r="K1372" s="1">
        <v>10769368</v>
      </c>
      <c r="L1372" s="1">
        <v>0</v>
      </c>
      <c r="M1372" s="1">
        <v>0</v>
      </c>
      <c r="N1372" s="1">
        <v>56035243.415450528</v>
      </c>
      <c r="O1372" s="7">
        <v>0.42451936704484999</v>
      </c>
      <c r="P1372" s="4">
        <v>7.7405845368707231</v>
      </c>
      <c r="Q1372" s="1">
        <f>Scenario[[#This Row],[Electricity GHG 
kg CO2e]]+(Scenario[[#This Row],[Non-Electric GHG 
kg CO2e]]*(1-Q$3))+((Scenario[[#This Row],[Non-Electric Vehicle Miles]]*Q$3)*Scenario[[#This Row],[Typical kWh per Vehicle Mile]]*(Scenario[[#This Row],[eGRID Subregion Electricity Emissions Rate 
kg CO2 per kWh]]))</f>
        <v>56035243.415450528</v>
      </c>
      <c r="R1372" s="1">
        <f>((Scenario[[#This Row],[Electricity GHG 
kg CO2e]])*(1-R$3))+(Scenario[[#This Row],[Non-Electric GHG 
kg CO2e]]*(1-Q$3))+(((Scenario[[#This Row],[Non-Electric Vehicle Miles]]*Q$3)*Scenario[[#This Row],[Typical kWh per Vehicle Mile]]*(Scenario[[#This Row],[eGRID Subregion Electricity Emissions Rate 
kg CO2 per kWh]]))*(1-R$3))</f>
        <v>42026432.5615879</v>
      </c>
      <c r="S13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48408687.288002461</v>
      </c>
      <c r="T1372" s="1">
        <f>Scenario[[#This Row],[Transportation Efficiency Emissions Savings 
kg CO2e]]*(1+S$3)</f>
        <v>48637533.005860493</v>
      </c>
      <c r="U1372" s="1">
        <f>Scenario[[#This Row],[Land Use Efficiency Emissions Savings 
kg CO2e]]*(1+S$3)</f>
        <v>266535523.47463</v>
      </c>
    </row>
    <row r="1373" spans="1:21" x14ac:dyDescent="0.25">
      <c r="A1373" t="s">
        <v>562</v>
      </c>
      <c r="B1373" t="s">
        <v>563</v>
      </c>
      <c r="C1373" t="s">
        <v>68</v>
      </c>
      <c r="D1373" t="s">
        <v>1730</v>
      </c>
      <c r="E1373" s="1">
        <v>1235171.7596683332</v>
      </c>
      <c r="F1373" s="1">
        <v>974518.18295016605</v>
      </c>
      <c r="G1373" s="1">
        <v>4867466.8334948514</v>
      </c>
      <c r="H1373" s="1">
        <v>5823367</v>
      </c>
      <c r="I1373" s="1">
        <v>14.532467532467532</v>
      </c>
      <c r="J1373" s="2">
        <v>0.41982512118226739</v>
      </c>
      <c r="K1373" s="1">
        <v>1588846</v>
      </c>
      <c r="L1373" s="1">
        <v>1588846</v>
      </c>
      <c r="M1373" s="1">
        <v>1235171.7596683332</v>
      </c>
      <c r="N1373" s="1">
        <v>0</v>
      </c>
      <c r="O1373" s="7">
        <v>0.42451936704484999</v>
      </c>
      <c r="P1373" s="4">
        <v>1.0539153772593934</v>
      </c>
      <c r="Q1373" s="1">
        <f>Scenario[[#This Row],[Electricity GHG 
kg CO2e]]+(Scenario[[#This Row],[Non-Electric GHG 
kg CO2e]]*(1-Q$3))+((Scenario[[#This Row],[Non-Electric Vehicle Miles]]*Q$3)*Scenario[[#This Row],[Typical kWh per Vehicle Mile]]*(Scenario[[#This Row],[eGRID Subregion Electricity Emissions Rate 
kg CO2 per kWh]]))</f>
        <v>1104094.2195177244</v>
      </c>
      <c r="R1373" s="1">
        <f>((Scenario[[#This Row],[Electricity GHG 
kg CO2e]])*(1-R$3))+(Scenario[[#This Row],[Non-Electric GHG 
kg CO2e]]*(1-Q$3))+(((Scenario[[#This Row],[Non-Electric Vehicle Miles]]*Q$3)*Scenario[[#This Row],[Typical kWh per Vehicle Mile]]*(Scenario[[#This Row],[eGRID Subregion Electricity Emissions Rate 
kg CO2 per kWh]]))*(1-R$3))</f>
        <v>1059665.3695761056</v>
      </c>
      <c r="S13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1193291.6072253443</v>
      </c>
      <c r="T1373" s="1">
        <f>Scenario[[#This Row],[Transportation Efficiency Emissions Savings 
kg CO2e]]*(1+S$3)</f>
        <v>1218147.7286877076</v>
      </c>
      <c r="U1373" s="1">
        <f>Scenario[[#This Row],[Land Use Efficiency Emissions Savings 
kg CO2e]]*(1+S$3)</f>
        <v>6084333.5418685637</v>
      </c>
    </row>
    <row r="1374" spans="1:21" x14ac:dyDescent="0.25">
      <c r="A1374" t="s">
        <v>562</v>
      </c>
      <c r="B1374" t="s">
        <v>563</v>
      </c>
      <c r="C1374" t="s">
        <v>68</v>
      </c>
      <c r="D1374" t="s">
        <v>38</v>
      </c>
      <c r="E1374" s="1">
        <v>4984497.0152099924</v>
      </c>
      <c r="F1374" s="1">
        <v>975343.19958434766</v>
      </c>
      <c r="G1374" s="1">
        <v>4871587.5786735648</v>
      </c>
      <c r="H1374" s="1">
        <v>5828297</v>
      </c>
      <c r="I1374" s="1">
        <v>31.322580645161292</v>
      </c>
      <c r="J1374" s="2">
        <v>0.11448362924914313</v>
      </c>
      <c r="K1374" s="1">
        <v>1310718</v>
      </c>
      <c r="L1374" s="1">
        <v>1310718</v>
      </c>
      <c r="M1374" s="1">
        <v>4984497.0152099924</v>
      </c>
      <c r="N1374" s="1">
        <v>0</v>
      </c>
      <c r="O1374" s="7">
        <v>0.42451936704484999</v>
      </c>
      <c r="P1374" s="4">
        <v>2.3391780324537761</v>
      </c>
      <c r="Q1374" s="1">
        <f>Scenario[[#This Row],[Electricity GHG 
kg CO2e]]+(Scenario[[#This Row],[Non-Electric GHG 
kg CO2e]]*(1-Q$3))+((Scenario[[#This Row],[Non-Electric Vehicle Miles]]*Q$3)*Scenario[[#This Row],[Typical kWh per Vehicle Mile]]*(Scenario[[#This Row],[eGRID Subregion Electricity Emissions Rate 
kg CO2 per kWh]]))</f>
        <v>4063767.1483529662</v>
      </c>
      <c r="R1374" s="1">
        <f>((Scenario[[#This Row],[Electricity GHG 
kg CO2e]])*(1-R$3))+(Scenario[[#This Row],[Non-Electric GHG 
kg CO2e]]*(1-Q$3))+(((Scenario[[#This Row],[Non-Electric Vehicle Miles]]*Q$3)*Scenario[[#This Row],[Typical kWh per Vehicle Mile]]*(Scenario[[#This Row],[eGRID Subregion Electricity Emissions Rate 
kg CO2 per kWh]]))*(1-R$3))</f>
        <v>3982418.5516165984</v>
      </c>
      <c r="S13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4265096.4029907789</v>
      </c>
      <c r="T1374" s="1">
        <f>Scenario[[#This Row],[Transportation Efficiency Emissions Savings 
kg CO2e]]*(1+S$3)</f>
        <v>1219178.9994804347</v>
      </c>
      <c r="U1374" s="1">
        <f>Scenario[[#This Row],[Land Use Efficiency Emissions Savings 
kg CO2e]]*(1+S$3)</f>
        <v>6089484.4733419558</v>
      </c>
    </row>
    <row r="1375" spans="1:21" x14ac:dyDescent="0.25">
      <c r="A1375" t="s">
        <v>562</v>
      </c>
      <c r="B1375" t="s">
        <v>563</v>
      </c>
      <c r="C1375" t="s">
        <v>68</v>
      </c>
      <c r="D1375" t="s">
        <v>1726</v>
      </c>
      <c r="E1375" s="1">
        <v>2792391.8557554004</v>
      </c>
      <c r="F1375" s="1">
        <v>987514.62145803892</v>
      </c>
      <c r="G1375" s="1">
        <v>4932380.6898983512</v>
      </c>
      <c r="H1375" s="1">
        <v>5901029</v>
      </c>
      <c r="I1375" s="1">
        <v>104</v>
      </c>
      <c r="J1375" s="2">
        <v>0.17264348794655374</v>
      </c>
      <c r="K1375" s="1">
        <v>344673</v>
      </c>
      <c r="L1375" s="1">
        <v>344673</v>
      </c>
      <c r="M1375" s="1">
        <v>2792391.8557554004</v>
      </c>
      <c r="N1375" s="1">
        <v>0</v>
      </c>
      <c r="O1375" s="7">
        <v>0.42451936704484999</v>
      </c>
      <c r="P1375" s="4">
        <v>2.3391780324537761</v>
      </c>
      <c r="Q1375" s="1">
        <f>Scenario[[#This Row],[Electricity GHG 
kg CO2e]]+(Scenario[[#This Row],[Non-Electric GHG 
kg CO2e]]*(1-Q$3))+((Scenario[[#This Row],[Non-Electric Vehicle Miles]]*Q$3)*Scenario[[#This Row],[Typical kWh per Vehicle Mile]]*(Scenario[[#This Row],[eGRID Subregion Electricity Emissions Rate 
kg CO2 per kWh]]))</f>
        <v>2179861.2369904602</v>
      </c>
      <c r="R1375" s="1">
        <f>((Scenario[[#This Row],[Electricity GHG 
kg CO2e]])*(1-R$3))+(Scenario[[#This Row],[Non-Electric GHG 
kg CO2e]]*(1-Q$3))+(((Scenario[[#This Row],[Non-Electric Vehicle Miles]]*Q$3)*Scenario[[#This Row],[Typical kWh per Vehicle Mile]]*(Scenario[[#This Row],[eGRID Subregion Electricity Emissions Rate 
kg CO2 per kWh]]))*(1-R$3))</f>
        <v>2158469.4006969826</v>
      </c>
      <c r="S13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2336134.8776229038</v>
      </c>
      <c r="T1375" s="1">
        <f>Scenario[[#This Row],[Transportation Efficiency Emissions Savings 
kg CO2e]]*(1+S$3)</f>
        <v>1234393.2768225486</v>
      </c>
      <c r="U1375" s="1">
        <f>Scenario[[#This Row],[Land Use Efficiency Emissions Savings 
kg CO2e]]*(1+S$3)</f>
        <v>6165475.8623729385</v>
      </c>
    </row>
    <row r="1376" spans="1:21" x14ac:dyDescent="0.25">
      <c r="A1376" t="s">
        <v>1283</v>
      </c>
      <c r="B1376" t="s">
        <v>1284</v>
      </c>
      <c r="C1376" t="s">
        <v>68</v>
      </c>
      <c r="D1376" t="s">
        <v>1730</v>
      </c>
      <c r="E1376" s="1">
        <v>1303565.7059875666</v>
      </c>
      <c r="F1376" s="1">
        <v>301011.25161623571</v>
      </c>
      <c r="G1376" s="1">
        <v>1500197.4178807836</v>
      </c>
      <c r="H1376" s="1">
        <v>1798734</v>
      </c>
      <c r="I1376" s="1">
        <v>18.491525423728813</v>
      </c>
      <c r="J1376" s="2">
        <v>8.9400544252769887E-2</v>
      </c>
      <c r="K1376" s="1">
        <v>1859889</v>
      </c>
      <c r="L1376" s="1">
        <v>1859889</v>
      </c>
      <c r="M1376" s="1">
        <v>1303565.7059875666</v>
      </c>
      <c r="N1376" s="1">
        <v>0</v>
      </c>
      <c r="O1376" s="7">
        <v>0.42451936704484999</v>
      </c>
      <c r="P1376" s="4">
        <v>1.0539153772593934</v>
      </c>
      <c r="Q1376" s="1">
        <f>Scenario[[#This Row],[Electricity GHG 
kg CO2e]]+(Scenario[[#This Row],[Non-Electric GHG 
kg CO2e]]*(1-Q$3))+((Scenario[[#This Row],[Non-Electric Vehicle Miles]]*Q$3)*Scenario[[#This Row],[Typical kWh per Vehicle Mile]]*(Scenario[[#This Row],[eGRID Subregion Electricity Emissions Rate 
kg CO2 per kWh]]))</f>
        <v>1185706.3462588</v>
      </c>
      <c r="R1376" s="1">
        <f>((Scenario[[#This Row],[Electricity GHG 
kg CO2e]])*(1-R$3))+(Scenario[[#This Row],[Non-Electric GHG 
kg CO2e]]*(1-Q$3))+(((Scenario[[#This Row],[Non-Electric Vehicle Miles]]*Q$3)*Scenario[[#This Row],[Typical kWh per Vehicle Mile]]*(Scenario[[#This Row],[eGRID Subregion Electricity Emissions Rate 
kg CO2 per kWh]]))*(1-R$3))</f>
        <v>1133698.3295667688</v>
      </c>
      <c r="S13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1163344.9156620468</v>
      </c>
      <c r="T1376" s="1">
        <f>Scenario[[#This Row],[Transportation Efficiency Emissions Savings 
kg CO2e]]*(1+S$3)</f>
        <v>376264.06452029466</v>
      </c>
      <c r="U1376" s="1">
        <f>Scenario[[#This Row],[Land Use Efficiency Emissions Savings 
kg CO2e]]*(1+S$3)</f>
        <v>1875246.7723509795</v>
      </c>
    </row>
    <row r="1377" spans="1:21" x14ac:dyDescent="0.25">
      <c r="A1377" t="s">
        <v>2037</v>
      </c>
      <c r="B1377" t="s">
        <v>1284</v>
      </c>
      <c r="C1377" t="s">
        <v>68</v>
      </c>
      <c r="D1377" t="s">
        <v>38</v>
      </c>
      <c r="E1377" s="1">
        <v>1715935.9170060002</v>
      </c>
      <c r="F1377" s="1">
        <v>870253.98643014836</v>
      </c>
      <c r="G1377" s="1">
        <v>4337222.533486682</v>
      </c>
      <c r="H1377" s="1">
        <v>5200322</v>
      </c>
      <c r="I1377" s="1">
        <v>35</v>
      </c>
      <c r="J1377" s="2" t="s">
        <v>552</v>
      </c>
      <c r="K1377" s="96">
        <v>666731</v>
      </c>
      <c r="L1377" s="96">
        <v>666731</v>
      </c>
      <c r="M1377" s="1">
        <v>1715935.9170060002</v>
      </c>
      <c r="N1377" s="1">
        <v>0</v>
      </c>
      <c r="O1377" s="7">
        <v>0.42451936704484999</v>
      </c>
      <c r="P1377" s="4">
        <v>2.3391780324537761</v>
      </c>
      <c r="Q1377" s="1">
        <f>Scenario[[#This Row],[Electricity GHG 
kg CO2e]]+(Scenario[[#This Row],[Non-Electric GHG 
kg CO2e]]*(1-Q$3))+((Scenario[[#This Row],[Non-Electric Vehicle Miles]]*Q$3)*Scenario[[#This Row],[Typical kWh per Vehicle Mile]]*(Scenario[[#This Row],[eGRID Subregion Electricity Emissions Rate 
kg CO2 per kWh]]))</f>
        <v>1452472.3052191581</v>
      </c>
      <c r="R1377" s="1">
        <f>((Scenario[[#This Row],[Electricity GHG 
kg CO2e]])*(1-R$3))+(Scenario[[#This Row],[Non-Electric GHG 
kg CO2e]]*(1-Q$3))+(((Scenario[[#This Row],[Non-Electric Vehicle Miles]]*Q$3)*Scenario[[#This Row],[Typical kWh per Vehicle Mile]]*(Scenario[[#This Row],[eGRID Subregion Electricity Emissions Rate 
kg CO2 per kWh]]))*(1-R$3))</f>
        <v>1411092.2133529936</v>
      </c>
      <c r="S13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1568322.7666287797</v>
      </c>
      <c r="T1377" s="1">
        <f>Scenario[[#This Row],[Transportation Efficiency Emissions Savings 
kg CO2e]]*(1+S$3)</f>
        <v>1087817.4830376855</v>
      </c>
      <c r="U1377" s="1">
        <f>Scenario[[#This Row],[Land Use Efficiency Emissions Savings 
kg CO2e]]*(1+S$3)</f>
        <v>5421528.1668583527</v>
      </c>
    </row>
    <row r="1378" spans="1:21" x14ac:dyDescent="0.25">
      <c r="A1378" t="s">
        <v>259</v>
      </c>
      <c r="B1378" t="s">
        <v>260</v>
      </c>
      <c r="C1378" t="s">
        <v>68</v>
      </c>
      <c r="D1378" t="s">
        <v>1730</v>
      </c>
      <c r="E1378" s="1">
        <v>4919930.8463935731</v>
      </c>
      <c r="F1378" s="1">
        <v>2087511.1406202987</v>
      </c>
      <c r="G1378" s="1">
        <v>10466977.888533045</v>
      </c>
      <c r="H1378" s="1">
        <v>12474209</v>
      </c>
      <c r="I1378" s="1">
        <v>9.1627906976744189</v>
      </c>
      <c r="J1378" s="2">
        <v>0.2885317595460879</v>
      </c>
      <c r="K1378" s="1">
        <v>1488031</v>
      </c>
      <c r="L1378" s="1">
        <v>1488031</v>
      </c>
      <c r="M1378" s="1">
        <v>4919930.8463935731</v>
      </c>
      <c r="N1378" s="1">
        <v>0</v>
      </c>
      <c r="O1378" s="7">
        <v>0.42451936704484999</v>
      </c>
      <c r="P1378" s="4">
        <v>1.0539153772593934</v>
      </c>
      <c r="Q1378" s="1">
        <f>Scenario[[#This Row],[Electricity GHG 
kg CO2e]]+(Scenario[[#This Row],[Non-Electric GHG 
kg CO2e]]*(1-Q$3))+((Scenario[[#This Row],[Non-Electric Vehicle Miles]]*Q$3)*Scenario[[#This Row],[Typical kWh per Vehicle Mile]]*(Scenario[[#This Row],[eGRID Subregion Electricity Emissions Rate 
kg CO2 per kWh]]))</f>
        <v>3856387.1880639712</v>
      </c>
      <c r="R1378" s="1">
        <f>((Scenario[[#This Row],[Electricity GHG 
kg CO2e]])*(1-R$3))+(Scenario[[#This Row],[Non-Electric GHG 
kg CO2e]]*(1-Q$3))+(((Scenario[[#This Row],[Non-Electric Vehicle Miles]]*Q$3)*Scenario[[#This Row],[Typical kWh per Vehicle Mile]]*(Scenario[[#This Row],[eGRID Subregion Electricity Emissions Rate 
kg CO2 per kWh]]))*(1-R$3))</f>
        <v>3814777.4247467732</v>
      </c>
      <c r="S13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5559845.9249582086</v>
      </c>
      <c r="T1378" s="1">
        <f>Scenario[[#This Row],[Transportation Efficiency Emissions Savings 
kg CO2e]]*(1+S$3)</f>
        <v>2609388.9257753734</v>
      </c>
      <c r="U1378" s="1">
        <f>Scenario[[#This Row],[Land Use Efficiency Emissions Savings 
kg CO2e]]*(1+S$3)</f>
        <v>13083722.360666305</v>
      </c>
    </row>
    <row r="1379" spans="1:21" x14ac:dyDescent="0.25">
      <c r="A1379" t="s">
        <v>259</v>
      </c>
      <c r="B1379" t="s">
        <v>260</v>
      </c>
      <c r="C1379" t="s">
        <v>68</v>
      </c>
      <c r="D1379" t="s">
        <v>38</v>
      </c>
      <c r="E1379" s="1">
        <v>18569231.914656006</v>
      </c>
      <c r="F1379" s="1">
        <v>3054792.9403462699</v>
      </c>
      <c r="G1379" s="1">
        <v>15317020.129123777</v>
      </c>
      <c r="H1379" s="1">
        <v>18254334</v>
      </c>
      <c r="I1379" s="1">
        <v>37.636363636363633</v>
      </c>
      <c r="J1379" s="2">
        <v>9.4719027472327785E-2</v>
      </c>
      <c r="K1379" s="1">
        <v>5513577</v>
      </c>
      <c r="L1379" s="1">
        <v>5513577</v>
      </c>
      <c r="M1379" s="1">
        <v>18569231.914656006</v>
      </c>
      <c r="N1379" s="1">
        <v>0</v>
      </c>
      <c r="O1379" s="7">
        <v>0.42451936704484999</v>
      </c>
      <c r="P1379" s="4">
        <v>2.3391780324537761</v>
      </c>
      <c r="Q1379" s="1">
        <f>Scenario[[#This Row],[Electricity GHG 
kg CO2e]]+(Scenario[[#This Row],[Non-Electric GHG 
kg CO2e]]*(1-Q$3))+((Scenario[[#This Row],[Non-Electric Vehicle Miles]]*Q$3)*Scenario[[#This Row],[Typical kWh per Vehicle Mile]]*(Scenario[[#This Row],[eGRID Subregion Electricity Emissions Rate 
kg CO2 per kWh]]))</f>
        <v>15295705.785170587</v>
      </c>
      <c r="R1379" s="1">
        <f>((Scenario[[#This Row],[Electricity GHG 
kg CO2e]])*(1-R$3))+(Scenario[[#This Row],[Non-Electric GHG 
kg CO2e]]*(1-Q$3))+(((Scenario[[#This Row],[Non-Electric Vehicle Miles]]*Q$3)*Scenario[[#This Row],[Typical kWh per Vehicle Mile]]*(Scenario[[#This Row],[eGRID Subregion Electricity Emissions Rate 
kg CO2 per kWh]]))*(1-R$3))</f>
        <v>14953510.322875941</v>
      </c>
      <c r="S13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15611225.78493711</v>
      </c>
      <c r="T1379" s="1">
        <f>Scenario[[#This Row],[Transportation Efficiency Emissions Savings 
kg CO2e]]*(1+S$3)</f>
        <v>3818491.1754328376</v>
      </c>
      <c r="U1379" s="1">
        <f>Scenario[[#This Row],[Land Use Efficiency Emissions Savings 
kg CO2e]]*(1+S$3)</f>
        <v>19146275.161404721</v>
      </c>
    </row>
    <row r="1380" spans="1:21" x14ac:dyDescent="0.25">
      <c r="A1380" t="s">
        <v>1066</v>
      </c>
      <c r="B1380" t="s">
        <v>1067</v>
      </c>
      <c r="C1380" t="s">
        <v>68</v>
      </c>
      <c r="D1380" t="s">
        <v>38</v>
      </c>
      <c r="E1380" s="1">
        <v>371651.77914783335</v>
      </c>
      <c r="F1380" s="1">
        <v>174010.59906175043</v>
      </c>
      <c r="G1380" s="1">
        <v>906961.79130330868</v>
      </c>
      <c r="H1380" s="1">
        <v>1039824.19</v>
      </c>
      <c r="I1380" s="1">
        <v>35.428571428571431</v>
      </c>
      <c r="J1380" s="2">
        <v>4.2786446378436642E-2</v>
      </c>
      <c r="K1380" s="1">
        <v>170731</v>
      </c>
      <c r="L1380" s="1">
        <v>170731</v>
      </c>
      <c r="M1380" s="1">
        <v>371651.77914783335</v>
      </c>
      <c r="N1380" s="1">
        <v>0</v>
      </c>
      <c r="O1380" s="7">
        <v>0.42451936704484999</v>
      </c>
      <c r="P1380" s="4">
        <v>2.3391780324537761</v>
      </c>
      <c r="Q1380" s="1">
        <f>Scenario[[#This Row],[Electricity GHG 
kg CO2e]]+(Scenario[[#This Row],[Non-Electric GHG 
kg CO2e]]*(1-Q$3))+((Scenario[[#This Row],[Non-Electric Vehicle Miles]]*Q$3)*Scenario[[#This Row],[Typical kWh per Vehicle Mile]]*(Scenario[[#This Row],[eGRID Subregion Electricity Emissions Rate 
kg CO2 per kWh]]))</f>
        <v>321123.93098546349</v>
      </c>
      <c r="R1380" s="1">
        <f>((Scenario[[#This Row],[Electricity GHG 
kg CO2e]])*(1-R$3))+(Scenario[[#This Row],[Non-Electric GHG 
kg CO2e]]*(1-Q$3))+(((Scenario[[#This Row],[Non-Electric Vehicle Miles]]*Q$3)*Scenario[[#This Row],[Typical kWh per Vehicle Mile]]*(Scenario[[#This Row],[eGRID Subregion Electricity Emissions Rate 
kg CO2 per kWh]]))*(1-R$3))</f>
        <v>310527.65682931634</v>
      </c>
      <c r="S13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337218.61607276206</v>
      </c>
      <c r="T1380" s="1">
        <f>Scenario[[#This Row],[Transportation Efficiency Emissions Savings 
kg CO2e]]*(1+S$3)</f>
        <v>217513.24882718804</v>
      </c>
      <c r="U1380" s="1">
        <f>Scenario[[#This Row],[Land Use Efficiency Emissions Savings 
kg CO2e]]*(1+S$3)</f>
        <v>1133702.2391291359</v>
      </c>
    </row>
    <row r="1381" spans="1:21" x14ac:dyDescent="0.25">
      <c r="A1381" t="s">
        <v>1066</v>
      </c>
      <c r="B1381" t="s">
        <v>1067</v>
      </c>
      <c r="C1381" t="s">
        <v>68</v>
      </c>
      <c r="D1381" t="s">
        <v>1730</v>
      </c>
      <c r="E1381" s="1">
        <v>1240557.9456322</v>
      </c>
      <c r="F1381" s="1">
        <v>202923.81573901197</v>
      </c>
      <c r="G1381" s="1">
        <v>1057660.5586849679</v>
      </c>
      <c r="H1381" s="1">
        <v>1212599.08</v>
      </c>
      <c r="I1381" s="1">
        <v>15.074074074074074</v>
      </c>
      <c r="J1381" s="2">
        <v>0.20725441099311018</v>
      </c>
      <c r="K1381" s="1">
        <v>738560</v>
      </c>
      <c r="L1381" s="1">
        <v>738560</v>
      </c>
      <c r="M1381" s="1">
        <v>1240557.9456322</v>
      </c>
      <c r="N1381" s="1">
        <v>0</v>
      </c>
      <c r="O1381" s="7">
        <v>0.42451936704484999</v>
      </c>
      <c r="P1381" s="4">
        <v>1.0539153772593934</v>
      </c>
      <c r="Q1381" s="1">
        <f>Scenario[[#This Row],[Electricity GHG 
kg CO2e]]+(Scenario[[#This Row],[Non-Electric GHG 
kg CO2e]]*(1-Q$3))+((Scenario[[#This Row],[Non-Electric Vehicle Miles]]*Q$3)*Scenario[[#This Row],[Typical kWh per Vehicle Mile]]*(Scenario[[#This Row],[eGRID Subregion Electricity Emissions Rate 
kg CO2 per kWh]]))</f>
        <v>1013027.7779696593</v>
      </c>
      <c r="R1381" s="1">
        <f>((Scenario[[#This Row],[Electricity GHG 
kg CO2e]])*(1-R$3))+(Scenario[[#This Row],[Non-Electric GHG 
kg CO2e]]*(1-Q$3))+(((Scenario[[#This Row],[Non-Electric Vehicle Miles]]*Q$3)*Scenario[[#This Row],[Typical kWh per Vehicle Mile]]*(Scenario[[#This Row],[eGRID Subregion Electricity Emissions Rate 
kg CO2 per kWh]]))*(1-R$3))</f>
        <v>992375.44828328199</v>
      </c>
      <c r="S13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1046419.3657405582</v>
      </c>
      <c r="T1381" s="1">
        <f>Scenario[[#This Row],[Transportation Efficiency Emissions Savings 
kg CO2e]]*(1+S$3)</f>
        <v>253654.76967376497</v>
      </c>
      <c r="U1381" s="1">
        <f>Scenario[[#This Row],[Land Use Efficiency Emissions Savings 
kg CO2e]]*(1+S$3)</f>
        <v>1322075.6983562098</v>
      </c>
    </row>
    <row r="1382" spans="1:21" x14ac:dyDescent="0.25">
      <c r="A1382" t="s">
        <v>834</v>
      </c>
      <c r="B1382" t="s">
        <v>835</v>
      </c>
      <c r="C1382" t="s">
        <v>68</v>
      </c>
      <c r="D1382" t="s">
        <v>1730</v>
      </c>
      <c r="E1382" s="1">
        <v>2751404.9454489998</v>
      </c>
      <c r="F1382" s="1">
        <v>313434.86417303275</v>
      </c>
      <c r="G1382" s="1">
        <v>1589702.8356723106</v>
      </c>
      <c r="H1382" s="1">
        <v>1872973</v>
      </c>
      <c r="I1382" s="1">
        <v>12.382113821138212</v>
      </c>
      <c r="J1382" s="2">
        <v>0.10764387221699125</v>
      </c>
      <c r="K1382" s="1">
        <v>2075334</v>
      </c>
      <c r="L1382" s="1">
        <v>2075334</v>
      </c>
      <c r="M1382" s="1">
        <v>2751404.9454489998</v>
      </c>
      <c r="N1382" s="1">
        <v>0</v>
      </c>
      <c r="O1382" s="7">
        <v>0.42451936704484999</v>
      </c>
      <c r="P1382" s="4">
        <v>1.0539153772593934</v>
      </c>
      <c r="Q1382" s="1">
        <f>Scenario[[#This Row],[Electricity GHG 
kg CO2e]]+(Scenario[[#This Row],[Non-Electric GHG 
kg CO2e]]*(1-Q$3))+((Scenario[[#This Row],[Non-Electric Vehicle Miles]]*Q$3)*Scenario[[#This Row],[Typical kWh per Vehicle Mile]]*(Scenario[[#This Row],[eGRID Subregion Electricity Emissions Rate 
kg CO2 per kWh]]))</f>
        <v>2295683.7024649354</v>
      </c>
      <c r="R1382" s="1">
        <f>((Scenario[[#This Row],[Electricity GHG 
kg CO2e]])*(1-R$3))+(Scenario[[#This Row],[Non-Electric GHG 
kg CO2e]]*(1-Q$3))+(((Scenario[[#This Row],[Non-Electric Vehicle Miles]]*Q$3)*Scenario[[#This Row],[Typical kWh per Vehicle Mile]]*(Scenario[[#This Row],[eGRID Subregion Electricity Emissions Rate 
kg CO2 per kWh]]))*(1-R$3))</f>
        <v>2237651.2041203887</v>
      </c>
      <c r="S13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2319198.792019065</v>
      </c>
      <c r="T1382" s="1">
        <f>Scenario[[#This Row],[Transportation Efficiency Emissions Savings 
kg CO2e]]*(1+S$3)</f>
        <v>391793.58021629095</v>
      </c>
      <c r="U1382" s="1">
        <f>Scenario[[#This Row],[Land Use Efficiency Emissions Savings 
kg CO2e]]*(1+S$3)</f>
        <v>1987128.5445903882</v>
      </c>
    </row>
    <row r="1383" spans="1:21" x14ac:dyDescent="0.25">
      <c r="A1383" t="s">
        <v>834</v>
      </c>
      <c r="B1383" t="s">
        <v>835</v>
      </c>
      <c r="C1383" t="s">
        <v>68</v>
      </c>
      <c r="D1383" t="s">
        <v>38</v>
      </c>
      <c r="E1383" s="1">
        <v>1586608.3984568669</v>
      </c>
      <c r="F1383" s="1">
        <v>443532.4568056775</v>
      </c>
      <c r="G1383" s="1">
        <v>2249541.7226701616</v>
      </c>
      <c r="H1383" s="1">
        <v>2650389</v>
      </c>
      <c r="I1383" s="1">
        <v>28.23076923076923</v>
      </c>
      <c r="J1383" s="2">
        <v>0.19701752724605515</v>
      </c>
      <c r="K1383" s="1">
        <v>549938</v>
      </c>
      <c r="L1383" s="1">
        <v>549938</v>
      </c>
      <c r="M1383" s="1">
        <v>1586608.3984568669</v>
      </c>
      <c r="N1383" s="1">
        <v>0</v>
      </c>
      <c r="O1383" s="7">
        <v>0.42451936704484999</v>
      </c>
      <c r="P1383" s="4">
        <v>2.3391780324537761</v>
      </c>
      <c r="Q1383" s="1">
        <f>Scenario[[#This Row],[Electricity GHG 
kg CO2e]]+(Scenario[[#This Row],[Non-Electric GHG 
kg CO2e]]*(1-Q$3))+((Scenario[[#This Row],[Non-Electric Vehicle Miles]]*Q$3)*Scenario[[#This Row],[Typical kWh per Vehicle Mile]]*(Scenario[[#This Row],[eGRID Subregion Electricity Emissions Rate 
kg CO2 per kWh]]))</f>
        <v>1326482.0338733881</v>
      </c>
      <c r="R1383" s="1">
        <f>((Scenario[[#This Row],[Electricity GHG 
kg CO2e]])*(1-R$3))+(Scenario[[#This Row],[Non-Electric GHG 
kg CO2e]]*(1-Q$3))+(((Scenario[[#This Row],[Non-Electric Vehicle Miles]]*Q$3)*Scenario[[#This Row],[Typical kWh per Vehicle Mile]]*(Scenario[[#This Row],[eGRID Subregion Electricity Emissions Rate 
kg CO2 per kWh]]))*(1-R$3))</f>
        <v>1292350.6001157037</v>
      </c>
      <c r="S13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1402662.7964952022</v>
      </c>
      <c r="T1383" s="1">
        <f>Scenario[[#This Row],[Transportation Efficiency Emissions Savings 
kg CO2e]]*(1+S$3)</f>
        <v>554415.57100709691</v>
      </c>
      <c r="U1383" s="1">
        <f>Scenario[[#This Row],[Land Use Efficiency Emissions Savings 
kg CO2e]]*(1+S$3)</f>
        <v>2811927.1533377022</v>
      </c>
    </row>
    <row r="1384" spans="1:21" x14ac:dyDescent="0.25">
      <c r="A1384" t="s">
        <v>503</v>
      </c>
      <c r="B1384" t="s">
        <v>504</v>
      </c>
      <c r="C1384" t="s">
        <v>68</v>
      </c>
      <c r="D1384" t="s">
        <v>1730</v>
      </c>
      <c r="E1384" s="1">
        <v>467437.79757676669</v>
      </c>
      <c r="F1384" s="1">
        <v>40895.053744726007</v>
      </c>
      <c r="G1384" s="1">
        <v>214611.95353309085</v>
      </c>
      <c r="H1384" s="1">
        <v>244374</v>
      </c>
      <c r="I1384" s="1">
        <v>7.4285714285714288</v>
      </c>
      <c r="J1384" s="2">
        <v>0.12568196405648266</v>
      </c>
      <c r="K1384" s="1">
        <v>320117</v>
      </c>
      <c r="L1384" s="1">
        <v>320117</v>
      </c>
      <c r="M1384" s="1">
        <v>467437.79757676669</v>
      </c>
      <c r="N1384" s="1">
        <v>0</v>
      </c>
      <c r="O1384" s="7">
        <v>0.42451936704484999</v>
      </c>
      <c r="P1384" s="4">
        <v>1.0539153772593934</v>
      </c>
      <c r="Q1384" s="1">
        <f>Scenario[[#This Row],[Electricity GHG 
kg CO2e]]+(Scenario[[#This Row],[Non-Electric GHG 
kg CO2e]]*(1-Q$3))+((Scenario[[#This Row],[Non-Electric Vehicle Miles]]*Q$3)*Scenario[[#This Row],[Typical kWh per Vehicle Mile]]*(Scenario[[#This Row],[eGRID Subregion Electricity Emissions Rate 
kg CO2 per kWh]]))</f>
        <v>386384.03396146389</v>
      </c>
      <c r="R1384" s="1">
        <f>((Scenario[[#This Row],[Electricity GHG 
kg CO2e]])*(1-R$3))+(Scenario[[#This Row],[Non-Electric GHG 
kg CO2e]]*(1-Q$3))+(((Scenario[[#This Row],[Non-Electric Vehicle Miles]]*Q$3)*Scenario[[#This Row],[Typical kWh per Vehicle Mile]]*(Scenario[[#This Row],[eGRID Subregion Electricity Emissions Rate 
kg CO2 per kWh]]))*(1-R$3))</f>
        <v>377432.61251674168</v>
      </c>
      <c r="S13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396825.85301577329</v>
      </c>
      <c r="T1384" s="1">
        <f>Scenario[[#This Row],[Transportation Efficiency Emissions Savings 
kg CO2e]]*(1+S$3)</f>
        <v>51118.817180907507</v>
      </c>
      <c r="U1384" s="1">
        <f>Scenario[[#This Row],[Land Use Efficiency Emissions Savings 
kg CO2e]]*(1+S$3)</f>
        <v>268264.94191636355</v>
      </c>
    </row>
    <row r="1385" spans="1:21" x14ac:dyDescent="0.25">
      <c r="A1385" t="s">
        <v>503</v>
      </c>
      <c r="B1385" t="s">
        <v>504</v>
      </c>
      <c r="C1385" t="s">
        <v>68</v>
      </c>
      <c r="D1385" t="s">
        <v>38</v>
      </c>
      <c r="E1385" s="1">
        <v>6606760.081715174</v>
      </c>
      <c r="F1385" s="1">
        <v>1559011.341879617</v>
      </c>
      <c r="G1385" s="1">
        <v>8181489.9119475819</v>
      </c>
      <c r="H1385" s="1">
        <v>9316086</v>
      </c>
      <c r="I1385" s="1">
        <v>40.382978723404257</v>
      </c>
      <c r="J1385" s="2">
        <v>0.13635827468536438</v>
      </c>
      <c r="K1385" s="1">
        <v>1738322</v>
      </c>
      <c r="L1385" s="1">
        <v>1738322</v>
      </c>
      <c r="M1385" s="1">
        <v>6606760.081715174</v>
      </c>
      <c r="N1385" s="1">
        <v>0</v>
      </c>
      <c r="O1385" s="7">
        <v>0.42451936704484999</v>
      </c>
      <c r="P1385" s="4">
        <v>2.3391780324537761</v>
      </c>
      <c r="Q1385" s="1">
        <f>Scenario[[#This Row],[Electricity GHG 
kg CO2e]]+(Scenario[[#This Row],[Non-Electric GHG 
kg CO2e]]*(1-Q$3))+((Scenario[[#This Row],[Non-Electric Vehicle Miles]]*Q$3)*Scenario[[#This Row],[Typical kWh per Vehicle Mile]]*(Scenario[[#This Row],[eGRID Subregion Electricity Emissions Rate 
kg CO2 per kWh]]))</f>
        <v>5386619.9610389024</v>
      </c>
      <c r="R1385" s="1">
        <f>((Scenario[[#This Row],[Electricity GHG 
kg CO2e]])*(1-R$3))+(Scenario[[#This Row],[Non-Electric GHG 
kg CO2e]]*(1-Q$3))+(((Scenario[[#This Row],[Non-Electric Vehicle Miles]]*Q$3)*Scenario[[#This Row],[Typical kWh per Vehicle Mile]]*(Scenario[[#This Row],[eGRID Subregion Electricity Emissions Rate 
kg CO2 per kWh]]))*(1-R$3))</f>
        <v>5278732.4861007724</v>
      </c>
      <c r="S13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5629003.7989344578</v>
      </c>
      <c r="T1385" s="1">
        <f>Scenario[[#This Row],[Transportation Efficiency Emissions Savings 
kg CO2e]]*(1+S$3)</f>
        <v>1948764.1773495213</v>
      </c>
      <c r="U1385" s="1">
        <f>Scenario[[#This Row],[Land Use Efficiency Emissions Savings 
kg CO2e]]*(1+S$3)</f>
        <v>10226862.389934476</v>
      </c>
    </row>
    <row r="1386" spans="1:21" x14ac:dyDescent="0.25">
      <c r="A1386" t="s">
        <v>726</v>
      </c>
      <c r="B1386" t="s">
        <v>727</v>
      </c>
      <c r="C1386" t="s">
        <v>68</v>
      </c>
      <c r="D1386" t="s">
        <v>1730</v>
      </c>
      <c r="E1386" s="1">
        <v>154766.93025333332</v>
      </c>
      <c r="F1386" s="1">
        <v>41588.201594377177</v>
      </c>
      <c r="G1386" s="1">
        <v>208908.75495168491</v>
      </c>
      <c r="H1386" s="1">
        <v>248516</v>
      </c>
      <c r="I1386" s="1">
        <v>19.092592592592592</v>
      </c>
      <c r="J1386" s="2">
        <v>0.10667571124764011</v>
      </c>
      <c r="K1386" s="1">
        <v>1304632</v>
      </c>
      <c r="L1386" s="1">
        <v>1304632</v>
      </c>
      <c r="M1386" s="1">
        <v>154766.93025333332</v>
      </c>
      <c r="N1386" s="1">
        <v>0</v>
      </c>
      <c r="O1386" s="7">
        <v>0.42451936704484999</v>
      </c>
      <c r="P1386" s="4">
        <v>1.0539153772593934</v>
      </c>
      <c r="Q1386" s="1">
        <f>Scenario[[#This Row],[Electricity GHG 
kg CO2e]]+(Scenario[[#This Row],[Non-Electric GHG 
kg CO2e]]*(1-Q$3))+((Scenario[[#This Row],[Non-Electric Vehicle Miles]]*Q$3)*Scenario[[#This Row],[Typical kWh per Vehicle Mile]]*(Scenario[[#This Row],[eGRID Subregion Electricity Emissions Rate 
kg CO2 per kWh]]))</f>
        <v>262000.72944583732</v>
      </c>
      <c r="R1386" s="1">
        <f>((Scenario[[#This Row],[Electricity GHG 
kg CO2e]])*(1-R$3))+(Scenario[[#This Row],[Non-Electric GHG 
kg CO2e]]*(1-Q$3))+(((Scenario[[#This Row],[Non-Electric Vehicle Miles]]*Q$3)*Scenario[[#This Row],[Typical kWh per Vehicle Mile]]*(Scenario[[#This Row],[eGRID Subregion Electricity Emissions Rate 
kg CO2 per kWh]]))*(1-R$3))</f>
        <v>225519.34650687798</v>
      </c>
      <c r="S13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226644.35352413831</v>
      </c>
      <c r="T1386" s="1">
        <f>Scenario[[#This Row],[Transportation Efficiency Emissions Savings 
kg CO2e]]*(1+S$3)</f>
        <v>51985.251992971469</v>
      </c>
      <c r="U1386" s="1">
        <f>Scenario[[#This Row],[Land Use Efficiency Emissions Savings 
kg CO2e]]*(1+S$3)</f>
        <v>261135.94368960615</v>
      </c>
    </row>
    <row r="1387" spans="1:21" x14ac:dyDescent="0.25">
      <c r="A1387" t="s">
        <v>726</v>
      </c>
      <c r="B1387" t="s">
        <v>727</v>
      </c>
      <c r="C1387" t="s">
        <v>68</v>
      </c>
      <c r="D1387" t="s">
        <v>38</v>
      </c>
      <c r="E1387" s="1">
        <v>2520598.6326927999</v>
      </c>
      <c r="F1387" s="1">
        <v>1026815.5355562711</v>
      </c>
      <c r="G1387" s="1">
        <v>5157971.4167565852</v>
      </c>
      <c r="H1387" s="1">
        <v>6135877</v>
      </c>
      <c r="I1387" s="1">
        <v>28.681818181818183</v>
      </c>
      <c r="J1387" s="2">
        <v>0.10316480903110394</v>
      </c>
      <c r="K1387" s="1">
        <v>818178</v>
      </c>
      <c r="L1387" s="1">
        <v>818178</v>
      </c>
      <c r="M1387" s="1">
        <v>2520598.6326927999</v>
      </c>
      <c r="N1387" s="1">
        <v>0</v>
      </c>
      <c r="O1387" s="7">
        <v>0.42451936704484999</v>
      </c>
      <c r="P1387" s="4">
        <v>2.3391780324537761</v>
      </c>
      <c r="Q1387" s="1">
        <f>Scenario[[#This Row],[Electricity GHG 
kg CO2e]]+(Scenario[[#This Row],[Non-Electric GHG 
kg CO2e]]*(1-Q$3))+((Scenario[[#This Row],[Non-Electric Vehicle Miles]]*Q$3)*Scenario[[#This Row],[Typical kWh per Vehicle Mile]]*(Scenario[[#This Row],[eGRID Subregion Electricity Emissions Rate 
kg CO2 per kWh]]))</f>
        <v>2093567.0584417495</v>
      </c>
      <c r="R1387" s="1">
        <f>((Scenario[[#This Row],[Electricity GHG 
kg CO2e]])*(1-R$3))+(Scenario[[#This Row],[Non-Electric GHG 
kg CO2e]]*(1-Q$3))+(((Scenario[[#This Row],[Non-Electric Vehicle Miles]]*Q$3)*Scenario[[#This Row],[Typical kWh per Vehicle Mile]]*(Scenario[[#This Row],[eGRID Subregion Electricity Emissions Rate 
kg CO2 per kWh]]))*(1-R$3))</f>
        <v>2042787.5374612121</v>
      </c>
      <c r="S13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2309851.5520477407</v>
      </c>
      <c r="T1387" s="1">
        <f>Scenario[[#This Row],[Transportation Efficiency Emissions Savings 
kg CO2e]]*(1+S$3)</f>
        <v>1283519.4194453389</v>
      </c>
      <c r="U1387" s="1">
        <f>Scenario[[#This Row],[Land Use Efficiency Emissions Savings 
kg CO2e]]*(1+S$3)</f>
        <v>6447464.2709457316</v>
      </c>
    </row>
    <row r="1388" spans="1:21" x14ac:dyDescent="0.25">
      <c r="A1388" t="s">
        <v>1611</v>
      </c>
      <c r="B1388" t="s">
        <v>110</v>
      </c>
      <c r="C1388" t="s">
        <v>68</v>
      </c>
      <c r="D1388" t="s">
        <v>1729</v>
      </c>
      <c r="E1388" s="1">
        <v>115740.347582419</v>
      </c>
      <c r="F1388" s="1">
        <v>111172.41389844603</v>
      </c>
      <c r="G1388" s="1">
        <v>553128.13387466245</v>
      </c>
      <c r="H1388" s="1">
        <v>664326</v>
      </c>
      <c r="I1388" s="1">
        <v>41.6</v>
      </c>
      <c r="J1388" s="2">
        <v>0.2790141521796104</v>
      </c>
      <c r="K1388" s="1">
        <v>59313</v>
      </c>
      <c r="L1388" s="1">
        <v>0</v>
      </c>
      <c r="M1388" s="1">
        <v>0</v>
      </c>
      <c r="N1388" s="1">
        <v>115740.347582419</v>
      </c>
      <c r="O1388" s="7">
        <v>0.42451936704484999</v>
      </c>
      <c r="P1388" s="4">
        <v>7.7405845368707231</v>
      </c>
      <c r="Q1388" s="1">
        <f>Scenario[[#This Row],[Electricity GHG 
kg CO2e]]+(Scenario[[#This Row],[Non-Electric GHG 
kg CO2e]]*(1-Q$3))+((Scenario[[#This Row],[Non-Electric Vehicle Miles]]*Q$3)*Scenario[[#This Row],[Typical kWh per Vehicle Mile]]*(Scenario[[#This Row],[eGRID Subregion Electricity Emissions Rate 
kg CO2 per kWh]]))</f>
        <v>115740.347582419</v>
      </c>
      <c r="R1388" s="1">
        <f>((Scenario[[#This Row],[Electricity GHG 
kg CO2e]])*(1-R$3))+(Scenario[[#This Row],[Non-Electric GHG 
kg CO2e]]*(1-Q$3))+(((Scenario[[#This Row],[Non-Electric Vehicle Miles]]*Q$3)*Scenario[[#This Row],[Typical kWh per Vehicle Mile]]*(Scenario[[#This Row],[eGRID Subregion Electricity Emissions Rate 
kg CO2 per kWh]]))*(1-R$3))</f>
        <v>86805.260686814247</v>
      </c>
      <c r="S13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98490.943082583253</v>
      </c>
      <c r="T1388" s="1">
        <f>Scenario[[#This Row],[Transportation Efficiency Emissions Savings 
kg CO2e]]*(1+S$3)</f>
        <v>138965.51737305755</v>
      </c>
      <c r="U1388" s="1">
        <f>Scenario[[#This Row],[Land Use Efficiency Emissions Savings 
kg CO2e]]*(1+S$3)</f>
        <v>691410.16734332801</v>
      </c>
    </row>
    <row r="1389" spans="1:21" x14ac:dyDescent="0.25">
      <c r="A1389" t="s">
        <v>66</v>
      </c>
      <c r="B1389" t="s">
        <v>67</v>
      </c>
      <c r="C1389" t="s">
        <v>68</v>
      </c>
      <c r="D1389" t="s">
        <v>1729</v>
      </c>
      <c r="E1389" s="1">
        <v>10119124.718773348</v>
      </c>
      <c r="F1389" s="1">
        <v>8973933.1860967726</v>
      </c>
      <c r="G1389" s="1">
        <v>51169912.061489731</v>
      </c>
      <c r="H1389" s="1">
        <v>53624968</v>
      </c>
      <c r="I1389" s="1">
        <v>61.05263157894737</v>
      </c>
      <c r="J1389" s="2">
        <v>0.24841294830752825</v>
      </c>
      <c r="K1389" s="1">
        <v>3617311</v>
      </c>
      <c r="L1389" s="1">
        <v>0</v>
      </c>
      <c r="M1389" s="1">
        <v>0</v>
      </c>
      <c r="N1389" s="1">
        <v>10119124.718773348</v>
      </c>
      <c r="O1389" s="7">
        <v>0.42451936704484999</v>
      </c>
      <c r="P1389" s="4">
        <v>7.7405845368707231</v>
      </c>
      <c r="Q1389" s="1">
        <f>Scenario[[#This Row],[Electricity GHG 
kg CO2e]]+(Scenario[[#This Row],[Non-Electric GHG 
kg CO2e]]*(1-Q$3))+((Scenario[[#This Row],[Non-Electric Vehicle Miles]]*Q$3)*Scenario[[#This Row],[Typical kWh per Vehicle Mile]]*(Scenario[[#This Row],[eGRID Subregion Electricity Emissions Rate 
kg CO2 per kWh]]))</f>
        <v>10119124.718773348</v>
      </c>
      <c r="R1389" s="1">
        <f>((Scenario[[#This Row],[Electricity GHG 
kg CO2e]])*(1-R$3))+(Scenario[[#This Row],[Non-Electric GHG 
kg CO2e]]*(1-Q$3))+(((Scenario[[#This Row],[Non-Electric Vehicle Miles]]*Q$3)*Scenario[[#This Row],[Typical kWh per Vehicle Mile]]*(Scenario[[#This Row],[eGRID Subregion Electricity Emissions Rate 
kg CO2 per kWh]]))*(1-R$3))</f>
        <v>7589343.5390800107</v>
      </c>
      <c r="S13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8510749.5160301868</v>
      </c>
      <c r="T1389" s="1">
        <f>Scenario[[#This Row],[Transportation Efficiency Emissions Savings 
kg CO2e]]*(1+S$3)</f>
        <v>11217416.482620966</v>
      </c>
      <c r="U1389" s="1">
        <f>Scenario[[#This Row],[Land Use Efficiency Emissions Savings 
kg CO2e]]*(1+S$3)</f>
        <v>63962390.076862164</v>
      </c>
    </row>
    <row r="1390" spans="1:21" x14ac:dyDescent="0.25">
      <c r="A1390" t="s">
        <v>66</v>
      </c>
      <c r="B1390" t="s">
        <v>67</v>
      </c>
      <c r="C1390" t="s">
        <v>68</v>
      </c>
      <c r="D1390" t="s">
        <v>1730</v>
      </c>
      <c r="E1390" s="1">
        <v>31695897.54245083</v>
      </c>
      <c r="F1390" s="1">
        <v>12908229.837907899</v>
      </c>
      <c r="G1390" s="1">
        <v>73603510.520734817</v>
      </c>
      <c r="H1390" s="1">
        <v>77134897</v>
      </c>
      <c r="I1390" s="1">
        <v>10.763888888888889</v>
      </c>
      <c r="J1390" s="2">
        <v>0.28006495251136748</v>
      </c>
      <c r="K1390" s="1">
        <v>16257463</v>
      </c>
      <c r="L1390" s="1">
        <v>16257463</v>
      </c>
      <c r="M1390" s="1">
        <v>31695897.54245083</v>
      </c>
      <c r="N1390" s="1">
        <v>0</v>
      </c>
      <c r="O1390" s="7">
        <v>0.42451936704484999</v>
      </c>
      <c r="P1390" s="4">
        <v>1.0539153772593934</v>
      </c>
      <c r="Q1390" s="1">
        <f>Scenario[[#This Row],[Electricity GHG 
kg CO2e]]+(Scenario[[#This Row],[Non-Electric GHG 
kg CO2e]]*(1-Q$3))+((Scenario[[#This Row],[Non-Electric Vehicle Miles]]*Q$3)*Scenario[[#This Row],[Typical kWh per Vehicle Mile]]*(Scenario[[#This Row],[eGRID Subregion Electricity Emissions Rate 
kg CO2 per kWh]]))</f>
        <v>25590350.830907017</v>
      </c>
      <c r="R1390" s="1">
        <f>((Scenario[[#This Row],[Electricity GHG 
kg CO2e]])*(1-R$3))+(Scenario[[#This Row],[Non-Electric GHG 
kg CO2e]]*(1-Q$3))+(((Scenario[[#This Row],[Non-Electric Vehicle Miles]]*Q$3)*Scenario[[#This Row],[Typical kWh per Vehicle Mile]]*(Scenario[[#This Row],[eGRID Subregion Electricity Emissions Rate 
kg CO2 per kWh]]))*(1-R$3))</f>
        <v>25135743.912389793</v>
      </c>
      <c r="S13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30675500.351530928</v>
      </c>
      <c r="T1390" s="1">
        <f>Scenario[[#This Row],[Transportation Efficiency Emissions Savings 
kg CO2e]]*(1+S$3)</f>
        <v>16135287.297384873</v>
      </c>
      <c r="U1390" s="1">
        <f>Scenario[[#This Row],[Land Use Efficiency Emissions Savings 
kg CO2e]]*(1+S$3)</f>
        <v>92004388.150918514</v>
      </c>
    </row>
    <row r="1391" spans="1:21" x14ac:dyDescent="0.25">
      <c r="A1391" t="s">
        <v>66</v>
      </c>
      <c r="B1391" t="s">
        <v>67</v>
      </c>
      <c r="C1391" t="s">
        <v>68</v>
      </c>
      <c r="D1391" t="s">
        <v>38</v>
      </c>
      <c r="E1391" s="1">
        <v>150786855.01647493</v>
      </c>
      <c r="F1391" s="1">
        <v>71871586.820223868</v>
      </c>
      <c r="G1391" s="1">
        <v>409816153.1900357</v>
      </c>
      <c r="H1391" s="1">
        <v>429478520</v>
      </c>
      <c r="I1391" s="1">
        <v>42.097765363128495</v>
      </c>
      <c r="J1391" s="2">
        <v>0.23163548818302751</v>
      </c>
      <c r="K1391" s="1">
        <v>44332536</v>
      </c>
      <c r="L1391" s="1">
        <v>44332536</v>
      </c>
      <c r="M1391" s="1">
        <v>150786855.01647493</v>
      </c>
      <c r="N1391" s="1">
        <v>0</v>
      </c>
      <c r="O1391" s="7">
        <v>0.42451936704484999</v>
      </c>
      <c r="P1391" s="4">
        <v>2.3391780324537761</v>
      </c>
      <c r="Q1391" s="1">
        <f>Scenario[[#This Row],[Electricity GHG 
kg CO2e]]+(Scenario[[#This Row],[Non-Electric GHG 
kg CO2e]]*(1-Q$3))+((Scenario[[#This Row],[Non-Electric Vehicle Miles]]*Q$3)*Scenario[[#This Row],[Typical kWh per Vehicle Mile]]*(Scenario[[#This Row],[eGRID Subregion Electricity Emissions Rate 
kg CO2 per kWh]]))</f>
        <v>124095985.67241088</v>
      </c>
      <c r="R1391" s="1">
        <f>((Scenario[[#This Row],[Electricity GHG 
kg CO2e]])*(1-R$3))+(Scenario[[#This Row],[Non-Electric GHG 
kg CO2e]]*(1-Q$3))+(((Scenario[[#This Row],[Non-Electric Vehicle Miles]]*Q$3)*Scenario[[#This Row],[Typical kWh per Vehicle Mile]]*(Scenario[[#This Row],[eGRID Subregion Electricity Emissions Rate 
kg CO2 per kWh]]))*(1-R$3))</f>
        <v>121344524.5698972</v>
      </c>
      <c r="S13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135306601.22367954</v>
      </c>
      <c r="T1391" s="1">
        <f>Scenario[[#This Row],[Transportation Efficiency Emissions Savings 
kg CO2e]]*(1+S$3)</f>
        <v>89839483.525279835</v>
      </c>
      <c r="U1391" s="1">
        <f>Scenario[[#This Row],[Land Use Efficiency Emissions Savings 
kg CO2e]]*(1+S$3)</f>
        <v>512270191.48754466</v>
      </c>
    </row>
    <row r="1392" spans="1:21" x14ac:dyDescent="0.25">
      <c r="A1392" t="s">
        <v>801</v>
      </c>
      <c r="B1392" t="s">
        <v>802</v>
      </c>
      <c r="C1392" t="s">
        <v>68</v>
      </c>
      <c r="D1392" t="s">
        <v>1730</v>
      </c>
      <c r="E1392" s="1">
        <v>741464.34509720001</v>
      </c>
      <c r="F1392" s="1">
        <v>126370.07209209337</v>
      </c>
      <c r="G1392" s="1">
        <v>635715.08282938704</v>
      </c>
      <c r="H1392" s="1">
        <v>755141.69</v>
      </c>
      <c r="I1392" s="1">
        <v>11.714285714285714</v>
      </c>
      <c r="J1392" s="2">
        <v>0.32171336244541482</v>
      </c>
      <c r="K1392" s="1">
        <v>528932</v>
      </c>
      <c r="L1392" s="1">
        <v>528932</v>
      </c>
      <c r="M1392" s="1">
        <v>741464.34509720001</v>
      </c>
      <c r="N1392" s="1">
        <v>0</v>
      </c>
      <c r="O1392" s="7">
        <v>0.42451936704484999</v>
      </c>
      <c r="P1392" s="4">
        <v>1.0539153772593934</v>
      </c>
      <c r="Q1392" s="1">
        <f>Scenario[[#This Row],[Electricity GHG 
kg CO2e]]+(Scenario[[#This Row],[Non-Electric GHG 
kg CO2e]]*(1-Q$3))+((Scenario[[#This Row],[Non-Electric Vehicle Miles]]*Q$3)*Scenario[[#This Row],[Typical kWh per Vehicle Mile]]*(Scenario[[#This Row],[eGRID Subregion Electricity Emissions Rate 
kg CO2 per kWh]]))</f>
        <v>615260.29329904239</v>
      </c>
      <c r="R1392" s="1">
        <f>((Scenario[[#This Row],[Electricity GHG 
kg CO2e]])*(1-R$3))+(Scenario[[#This Row],[Non-Electric GHG 
kg CO2e]]*(1-Q$3))+(((Scenario[[#This Row],[Non-Electric Vehicle Miles]]*Q$3)*Scenario[[#This Row],[Typical kWh per Vehicle Mile]]*(Scenario[[#This Row],[eGRID Subregion Electricity Emissions Rate 
kg CO2 per kWh]]))*(1-R$3))</f>
        <v>600469.78468000679</v>
      </c>
      <c r="S13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637060.75750620128</v>
      </c>
      <c r="T1392" s="1">
        <f>Scenario[[#This Row],[Transportation Efficiency Emissions Savings 
kg CO2e]]*(1+S$3)</f>
        <v>157962.59011511671</v>
      </c>
      <c r="U1392" s="1">
        <f>Scenario[[#This Row],[Land Use Efficiency Emissions Savings 
kg CO2e]]*(1+S$3)</f>
        <v>794643.85353673378</v>
      </c>
    </row>
    <row r="1393" spans="1:21" x14ac:dyDescent="0.25">
      <c r="A1393" t="s">
        <v>801</v>
      </c>
      <c r="B1393" t="s">
        <v>802</v>
      </c>
      <c r="C1393" t="s">
        <v>68</v>
      </c>
      <c r="D1393" t="s">
        <v>38</v>
      </c>
      <c r="E1393" s="1">
        <v>1776340.4293269003</v>
      </c>
      <c r="F1393" s="1">
        <v>220510.72545217274</v>
      </c>
      <c r="G1393" s="1">
        <v>1109297.4133419604</v>
      </c>
      <c r="H1393" s="1">
        <v>1317692.07</v>
      </c>
      <c r="I1393" s="1">
        <v>30</v>
      </c>
      <c r="J1393" s="2">
        <v>5.8400182155417132E-2</v>
      </c>
      <c r="K1393" s="1">
        <v>616011</v>
      </c>
      <c r="L1393" s="1">
        <v>616011</v>
      </c>
      <c r="M1393" s="1">
        <v>1776340.4293269003</v>
      </c>
      <c r="N1393" s="1">
        <v>0</v>
      </c>
      <c r="O1393" s="7">
        <v>0.42451936704484999</v>
      </c>
      <c r="P1393" s="4">
        <v>2.3391780324537761</v>
      </c>
      <c r="Q1393" s="1">
        <f>Scenario[[#This Row],[Electricity GHG 
kg CO2e]]+(Scenario[[#This Row],[Non-Electric GHG 
kg CO2e]]*(1-Q$3))+((Scenario[[#This Row],[Non-Electric Vehicle Miles]]*Q$3)*Scenario[[#This Row],[Typical kWh per Vehicle Mile]]*(Scenario[[#This Row],[eGRID Subregion Electricity Emissions Rate 
kg CO2 per kWh]]))</f>
        <v>1485184.1149900581</v>
      </c>
      <c r="R1393" s="1">
        <f>((Scenario[[#This Row],[Electricity GHG 
kg CO2e]])*(1-R$3))+(Scenario[[#This Row],[Non-Electric GHG 
kg CO2e]]*(1-Q$3))+(((Scenario[[#This Row],[Non-Electric Vehicle Miles]]*Q$3)*Scenario[[#This Row],[Typical kWh per Vehicle Mile]]*(Scenario[[#This Row],[eGRID Subregion Electricity Emissions Rate 
kg CO2 per kWh]]))*(1-R$3))</f>
        <v>1446951.9167413374</v>
      </c>
      <c r="S13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1498537.4962835144</v>
      </c>
      <c r="T1393" s="1">
        <f>Scenario[[#This Row],[Transportation Efficiency Emissions Savings 
kg CO2e]]*(1+S$3)</f>
        <v>275638.40681521595</v>
      </c>
      <c r="U1393" s="1">
        <f>Scenario[[#This Row],[Land Use Efficiency Emissions Savings 
kg CO2e]]*(1+S$3)</f>
        <v>1386621.7666774504</v>
      </c>
    </row>
    <row r="1394" spans="1:21" x14ac:dyDescent="0.25">
      <c r="A1394" t="s">
        <v>1600</v>
      </c>
      <c r="B1394" t="s">
        <v>1601</v>
      </c>
      <c r="C1394" t="s">
        <v>68</v>
      </c>
      <c r="D1394" t="s">
        <v>1730</v>
      </c>
      <c r="E1394" s="1">
        <v>921107.53794416669</v>
      </c>
      <c r="F1394" s="1">
        <v>192096.61873666506</v>
      </c>
      <c r="G1394" s="1">
        <v>955878.17578541976</v>
      </c>
      <c r="H1394" s="1">
        <v>1147899.68</v>
      </c>
      <c r="I1394" s="1">
        <v>12.387755102040817</v>
      </c>
      <c r="J1394" s="2">
        <v>0.15872650910377298</v>
      </c>
      <c r="K1394" s="1">
        <v>686543</v>
      </c>
      <c r="L1394" s="1">
        <v>686543</v>
      </c>
      <c r="M1394" s="1">
        <v>921107.53794416669</v>
      </c>
      <c r="N1394" s="1">
        <v>0</v>
      </c>
      <c r="O1394" s="7">
        <v>0.42451936704484999</v>
      </c>
      <c r="P1394" s="4">
        <v>1.0539153772593934</v>
      </c>
      <c r="Q1394" s="1">
        <f>Scenario[[#This Row],[Electricity GHG 
kg CO2e]]+(Scenario[[#This Row],[Non-Electric GHG 
kg CO2e]]*(1-Q$3))+((Scenario[[#This Row],[Non-Electric Vehicle Miles]]*Q$3)*Scenario[[#This Row],[Typical kWh per Vehicle Mile]]*(Scenario[[#This Row],[eGRID Subregion Electricity Emissions Rate 
kg CO2 per kWh]]))</f>
        <v>767621.77336645755</v>
      </c>
      <c r="R1394" s="1">
        <f>((Scenario[[#This Row],[Electricity GHG 
kg CO2e]])*(1-R$3))+(Scenario[[#This Row],[Non-Electric GHG 
kg CO2e]]*(1-Q$3))+(((Scenario[[#This Row],[Non-Electric Vehicle Miles]]*Q$3)*Scenario[[#This Row],[Typical kWh per Vehicle Mile]]*(Scenario[[#This Row],[eGRID Subregion Electricity Emissions Rate 
kg CO2 per kWh]]))*(1-R$3))</f>
        <v>748423.99338937446</v>
      </c>
      <c r="S13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798932.1230371705</v>
      </c>
      <c r="T1394" s="1">
        <f>Scenario[[#This Row],[Transportation Efficiency Emissions Savings 
kg CO2e]]*(1+S$3)</f>
        <v>240120.7734208313</v>
      </c>
      <c r="U1394" s="1">
        <f>Scenario[[#This Row],[Land Use Efficiency Emissions Savings 
kg CO2e]]*(1+S$3)</f>
        <v>1194847.7197317746</v>
      </c>
    </row>
    <row r="1395" spans="1:21" x14ac:dyDescent="0.25">
      <c r="A1395" t="s">
        <v>1131</v>
      </c>
      <c r="B1395" t="s">
        <v>132</v>
      </c>
      <c r="C1395" t="s">
        <v>68</v>
      </c>
      <c r="D1395" t="s">
        <v>38</v>
      </c>
      <c r="E1395" s="1">
        <v>317371.42964840005</v>
      </c>
      <c r="F1395" s="1">
        <v>44564.739447797983</v>
      </c>
      <c r="G1395" s="1">
        <v>224983.63409506879</v>
      </c>
      <c r="H1395" s="1">
        <v>266302.71000000002</v>
      </c>
      <c r="I1395" s="1">
        <v>18</v>
      </c>
      <c r="J1395" s="2">
        <v>5.665692041389981E-2</v>
      </c>
      <c r="K1395" s="1">
        <v>110060</v>
      </c>
      <c r="L1395" s="1">
        <v>110060</v>
      </c>
      <c r="M1395" s="1">
        <v>317371.42964840005</v>
      </c>
      <c r="N1395" s="1">
        <v>0</v>
      </c>
      <c r="O1395" s="7">
        <v>0.42451936704484999</v>
      </c>
      <c r="P1395" s="4">
        <v>2.3391780324537761</v>
      </c>
      <c r="Q1395" s="1">
        <f>Scenario[[#This Row],[Electricity GHG 
kg CO2e]]+(Scenario[[#This Row],[Non-Electric GHG 
kg CO2e]]*(1-Q$3))+((Scenario[[#This Row],[Non-Electric Vehicle Miles]]*Q$3)*Scenario[[#This Row],[Typical kWh per Vehicle Mile]]*(Scenario[[#This Row],[eGRID Subregion Electricity Emissions Rate 
kg CO2 per kWh]]))</f>
        <v>265351.69301988475</v>
      </c>
      <c r="R1395" s="1">
        <f>((Scenario[[#This Row],[Electricity GHG 
kg CO2e]])*(1-R$3))+(Scenario[[#This Row],[Non-Electric GHG 
kg CO2e]]*(1-Q$3))+(((Scenario[[#This Row],[Non-Electric Vehicle Miles]]*Q$3)*Scenario[[#This Row],[Typical kWh per Vehicle Mile]]*(Scenario[[#This Row],[eGRID Subregion Electricity Emissions Rate 
kg CO2 per kWh]]))*(1-R$3))</f>
        <v>258520.91282398859</v>
      </c>
      <c r="S13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275896.49070996541</v>
      </c>
      <c r="T1395" s="1">
        <f>Scenario[[#This Row],[Transportation Efficiency Emissions Savings 
kg CO2e]]*(1+S$3)</f>
        <v>55705.924309747483</v>
      </c>
      <c r="U1395" s="1">
        <f>Scenario[[#This Row],[Land Use Efficiency Emissions Savings 
kg CO2e]]*(1+S$3)</f>
        <v>281229.54261883599</v>
      </c>
    </row>
    <row r="1396" spans="1:21" x14ac:dyDescent="0.25">
      <c r="A1396" t="s">
        <v>1131</v>
      </c>
      <c r="B1396" t="s">
        <v>132</v>
      </c>
      <c r="C1396" t="s">
        <v>68</v>
      </c>
      <c r="D1396" t="s">
        <v>1730</v>
      </c>
      <c r="E1396" s="1">
        <v>323958.00494750001</v>
      </c>
      <c r="F1396" s="1">
        <v>54252.109868284548</v>
      </c>
      <c r="G1396" s="1">
        <v>273890.0078118759</v>
      </c>
      <c r="H1396" s="1">
        <v>324190.92</v>
      </c>
      <c r="I1396" s="1">
        <v>17.09090909090909</v>
      </c>
      <c r="J1396" s="2">
        <v>0.35616466370450389</v>
      </c>
      <c r="K1396" s="1">
        <v>212583</v>
      </c>
      <c r="L1396" s="1">
        <v>212583</v>
      </c>
      <c r="M1396" s="1">
        <v>323958.00494750001</v>
      </c>
      <c r="N1396" s="1">
        <v>0</v>
      </c>
      <c r="O1396" s="7">
        <v>0.42451936704484999</v>
      </c>
      <c r="P1396" s="4">
        <v>1.0539153772593934</v>
      </c>
      <c r="Q1396" s="1">
        <f>Scenario[[#This Row],[Electricity GHG 
kg CO2e]]+(Scenario[[#This Row],[Non-Electric GHG 
kg CO2e]]*(1-Q$3))+((Scenario[[#This Row],[Non-Electric Vehicle Miles]]*Q$3)*Scenario[[#This Row],[Typical kWh per Vehicle Mile]]*(Scenario[[#This Row],[eGRID Subregion Electricity Emissions Rate 
kg CO2 per kWh]]))</f>
        <v>266746.31026239682</v>
      </c>
      <c r="R1396" s="1">
        <f>((Scenario[[#This Row],[Electricity GHG 
kg CO2e]])*(1-R$3))+(Scenario[[#This Row],[Non-Electric GHG 
kg CO2e]]*(1-Q$3))+(((Scenario[[#This Row],[Non-Electric Vehicle Miles]]*Q$3)*Scenario[[#This Row],[Typical kWh per Vehicle Mile]]*(Scenario[[#This Row],[eGRID Subregion Electricity Emissions Rate 
kg CO2 per kWh]]))*(1-R$3))</f>
        <v>260801.85862445386</v>
      </c>
      <c r="S13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272437.43329682574</v>
      </c>
      <c r="T1396" s="1">
        <f>Scenario[[#This Row],[Transportation Efficiency Emissions Savings 
kg CO2e]]*(1+S$3)</f>
        <v>67815.137335355685</v>
      </c>
      <c r="U1396" s="1">
        <f>Scenario[[#This Row],[Land Use Efficiency Emissions Savings 
kg CO2e]]*(1+S$3)</f>
        <v>342362.5097648449</v>
      </c>
    </row>
    <row r="1397" spans="1:21" x14ac:dyDescent="0.25">
      <c r="A1397" t="s">
        <v>1602</v>
      </c>
      <c r="B1397" t="s">
        <v>1603</v>
      </c>
      <c r="C1397" t="s">
        <v>68</v>
      </c>
      <c r="D1397" t="s">
        <v>1730</v>
      </c>
      <c r="E1397" s="1">
        <v>1376063.8465643334</v>
      </c>
      <c r="F1397" s="1">
        <v>174047.40852602114</v>
      </c>
      <c r="G1397" s="1">
        <v>866025.24568209576</v>
      </c>
      <c r="H1397" s="1">
        <v>1040044.15</v>
      </c>
      <c r="I1397" s="1">
        <v>13.447368421052632</v>
      </c>
      <c r="J1397" s="2">
        <v>0.12980672956457573</v>
      </c>
      <c r="K1397" s="1">
        <v>800304</v>
      </c>
      <c r="L1397" s="1">
        <v>800304</v>
      </c>
      <c r="M1397" s="1">
        <v>1376063.8465643334</v>
      </c>
      <c r="N1397" s="1">
        <v>0</v>
      </c>
      <c r="O1397" s="7">
        <v>0.42451936704484999</v>
      </c>
      <c r="P1397" s="4">
        <v>1.0539153772593934</v>
      </c>
      <c r="Q1397" s="1">
        <f>Scenario[[#This Row],[Electricity GHG 
kg CO2e]]+(Scenario[[#This Row],[Non-Electric GHG 
kg CO2e]]*(1-Q$3))+((Scenario[[#This Row],[Non-Electric Vehicle Miles]]*Q$3)*Scenario[[#This Row],[Typical kWh per Vehicle Mile]]*(Scenario[[#This Row],[eGRID Subregion Electricity Emissions Rate 
kg CO2 per kWh]]))</f>
        <v>1121563.3856670028</v>
      </c>
      <c r="R1397" s="1">
        <f>((Scenario[[#This Row],[Electricity GHG 
kg CO2e]])*(1-R$3))+(Scenario[[#This Row],[Non-Electric GHG 
kg CO2e]]*(1-Q$3))+(((Scenario[[#This Row],[Non-Electric Vehicle Miles]]*Q$3)*Scenario[[#This Row],[Typical kWh per Vehicle Mile]]*(Scenario[[#This Row],[eGRID Subregion Electricity Emissions Rate 
kg CO2 per kWh]]))*(1-R$3))</f>
        <v>1099184.5104810647</v>
      </c>
      <c r="S13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1152297.419498418</v>
      </c>
      <c r="T1397" s="1">
        <f>Scenario[[#This Row],[Transportation Efficiency Emissions Savings 
kg CO2e]]*(1+S$3)</f>
        <v>217559.26065752644</v>
      </c>
      <c r="U1397" s="1">
        <f>Scenario[[#This Row],[Land Use Efficiency Emissions Savings 
kg CO2e]]*(1+S$3)</f>
        <v>1082531.5571026197</v>
      </c>
    </row>
    <row r="1398" spans="1:21" x14ac:dyDescent="0.25">
      <c r="A1398" t="s">
        <v>1296</v>
      </c>
      <c r="B1398" t="s">
        <v>1297</v>
      </c>
      <c r="C1398" t="s">
        <v>68</v>
      </c>
      <c r="D1398" t="s">
        <v>1730</v>
      </c>
      <c r="E1398" s="1">
        <v>2574943.985645833</v>
      </c>
      <c r="F1398" s="1">
        <v>243960.26361245048</v>
      </c>
      <c r="G1398" s="1">
        <v>1214246.5848521804</v>
      </c>
      <c r="H1398" s="1">
        <v>1457818</v>
      </c>
      <c r="I1398" s="1">
        <v>16.558139534883722</v>
      </c>
      <c r="J1398" s="2">
        <v>6.5776653216449057E-2</v>
      </c>
      <c r="K1398" s="1">
        <v>2001853</v>
      </c>
      <c r="L1398" s="1">
        <v>2001853</v>
      </c>
      <c r="M1398" s="1">
        <v>2574943.985645833</v>
      </c>
      <c r="N1398" s="1">
        <v>0</v>
      </c>
      <c r="O1398" s="7">
        <v>0.42451936704484999</v>
      </c>
      <c r="P1398" s="4">
        <v>1.0539153772593934</v>
      </c>
      <c r="Q1398" s="1">
        <f>Scenario[[#This Row],[Electricity GHG 
kg CO2e]]+(Scenario[[#This Row],[Non-Electric GHG 
kg CO2e]]*(1-Q$3))+((Scenario[[#This Row],[Non-Electric Vehicle Miles]]*Q$3)*Scenario[[#This Row],[Typical kWh per Vehicle Mile]]*(Scenario[[#This Row],[eGRID Subregion Electricity Emissions Rate 
kg CO2 per kWh]]))</f>
        <v>2155118.9951900914</v>
      </c>
      <c r="R1398" s="1">
        <f>((Scenario[[#This Row],[Electricity GHG 
kg CO2e]])*(1-R$3))+(Scenario[[#This Row],[Non-Electric GHG 
kg CO2e]]*(1-Q$3))+(((Scenario[[#This Row],[Non-Electric Vehicle Miles]]*Q$3)*Scenario[[#This Row],[Typical kWh per Vehicle Mile]]*(Scenario[[#This Row],[eGRID Subregion Electricity Emissions Rate 
kg CO2 per kWh]]))*(1-R$3))</f>
        <v>2099141.2437011623</v>
      </c>
      <c r="S13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2145301.8232743377</v>
      </c>
      <c r="T1398" s="1">
        <f>Scenario[[#This Row],[Transportation Efficiency Emissions Savings 
kg CO2e]]*(1+S$3)</f>
        <v>304950.32951556309</v>
      </c>
      <c r="U1398" s="1">
        <f>Scenario[[#This Row],[Land Use Efficiency Emissions Savings 
kg CO2e]]*(1+S$3)</f>
        <v>1517808.2310652256</v>
      </c>
    </row>
    <row r="1399" spans="1:21" x14ac:dyDescent="0.25">
      <c r="A1399" t="s">
        <v>2039</v>
      </c>
      <c r="B1399" t="s">
        <v>1297</v>
      </c>
      <c r="C1399" t="s">
        <v>68</v>
      </c>
      <c r="D1399" t="s">
        <v>38</v>
      </c>
      <c r="E1399" s="1">
        <v>920825.27963999996</v>
      </c>
      <c r="F1399" s="1">
        <v>105119.5028115598</v>
      </c>
      <c r="G1399" s="1">
        <v>523204.04725034704</v>
      </c>
      <c r="H1399" s="1">
        <v>628156</v>
      </c>
      <c r="I1399" s="1">
        <v>35</v>
      </c>
      <c r="J1399" s="2" t="s">
        <v>552</v>
      </c>
      <c r="K1399" s="96">
        <v>500902</v>
      </c>
      <c r="L1399" s="96">
        <v>500902</v>
      </c>
      <c r="M1399" s="1">
        <v>920825.27963999996</v>
      </c>
      <c r="N1399" s="1">
        <v>0</v>
      </c>
      <c r="O1399" s="7">
        <v>0.42451936704484999</v>
      </c>
      <c r="P1399" s="4">
        <v>2.3391780324537761</v>
      </c>
      <c r="Q1399" s="1">
        <f>Scenario[[#This Row],[Electricity GHG 
kg CO2e]]+(Scenario[[#This Row],[Non-Electric GHG 
kg CO2e]]*(1-Q$3))+((Scenario[[#This Row],[Non-Electric Vehicle Miles]]*Q$3)*Scenario[[#This Row],[Typical kWh per Vehicle Mile]]*(Scenario[[#This Row],[eGRID Subregion Electricity Emissions Rate 
kg CO2 per kWh]]))</f>
        <v>814971.18439599278</v>
      </c>
      <c r="R1399" s="1">
        <f>((Scenario[[#This Row],[Electricity GHG 
kg CO2e]])*(1-R$3))+(Scenario[[#This Row],[Non-Electric GHG 
kg CO2e]]*(1-Q$3))+(((Scenario[[#This Row],[Non-Electric Vehicle Miles]]*Q$3)*Scenario[[#This Row],[Typical kWh per Vehicle Mile]]*(Scenario[[#This Row],[eGRID Subregion Electricity Emissions Rate 
kg CO2 per kWh]]))*(1-R$3))</f>
        <v>783883.12822949456</v>
      </c>
      <c r="S13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797926.3910489718</v>
      </c>
      <c r="T1399" s="1">
        <f>Scenario[[#This Row],[Transportation Efficiency Emissions Savings 
kg CO2e]]*(1+S$3)</f>
        <v>131399.37851444975</v>
      </c>
      <c r="U1399" s="1">
        <f>Scenario[[#This Row],[Land Use Efficiency Emissions Savings 
kg CO2e]]*(1+S$3)</f>
        <v>654005.05906293378</v>
      </c>
    </row>
    <row r="1400" spans="1:21" x14ac:dyDescent="0.25">
      <c r="A1400" t="s">
        <v>1037</v>
      </c>
      <c r="B1400" t="s">
        <v>1038</v>
      </c>
      <c r="C1400" t="s">
        <v>68</v>
      </c>
      <c r="D1400" t="s">
        <v>1730</v>
      </c>
      <c r="E1400" s="1">
        <v>306344.79179416667</v>
      </c>
      <c r="F1400" s="1">
        <v>29028.355864851041</v>
      </c>
      <c r="G1400" s="1">
        <v>147880.57607452129</v>
      </c>
      <c r="H1400" s="1">
        <v>173462.92</v>
      </c>
      <c r="I1400" s="1">
        <v>14</v>
      </c>
      <c r="J1400" s="2">
        <v>0.18931956989622853</v>
      </c>
      <c r="K1400" s="1">
        <v>228323</v>
      </c>
      <c r="L1400" s="1">
        <v>228323</v>
      </c>
      <c r="M1400" s="1">
        <v>306344.79179416667</v>
      </c>
      <c r="N1400" s="1">
        <v>0</v>
      </c>
      <c r="O1400" s="7">
        <v>0.53187107325275007</v>
      </c>
      <c r="P1400" s="4">
        <v>1.0539153772593934</v>
      </c>
      <c r="Q1400" s="1">
        <f>Scenario[[#This Row],[Electricity GHG 
kg CO2e]]+(Scenario[[#This Row],[Non-Electric GHG 
kg CO2e]]*(1-Q$3))+((Scenario[[#This Row],[Non-Electric Vehicle Miles]]*Q$3)*Scenario[[#This Row],[Typical kWh per Vehicle Mile]]*(Scenario[[#This Row],[eGRID Subregion Electricity Emissions Rate 
kg CO2 per kWh]]))</f>
        <v>261755.04288494799</v>
      </c>
      <c r="R1400" s="1">
        <f>((Scenario[[#This Row],[Electricity GHG 
kg CO2e]])*(1-R$3))+(Scenario[[#This Row],[Non-Electric GHG 
kg CO2e]]*(1-Q$3))+(((Scenario[[#This Row],[Non-Electric Vehicle Miles]]*Q$3)*Scenario[[#This Row],[Typical kWh per Vehicle Mile]]*(Scenario[[#This Row],[eGRID Subregion Electricity Emissions Rate 
kg CO2 per kWh]]))*(1-R$3))</f>
        <v>253755.93062511727</v>
      </c>
      <c r="S14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260641.10843611782</v>
      </c>
      <c r="T1400" s="1">
        <f>Scenario[[#This Row],[Transportation Efficiency Emissions Savings 
kg CO2e]]*(1+S$3)</f>
        <v>36285.444831063804</v>
      </c>
      <c r="U1400" s="1">
        <f>Scenario[[#This Row],[Land Use Efficiency Emissions Savings 
kg CO2e]]*(1+S$3)</f>
        <v>184850.72009315161</v>
      </c>
    </row>
    <row r="1401" spans="1:21" x14ac:dyDescent="0.25">
      <c r="A1401" t="s">
        <v>1037</v>
      </c>
      <c r="B1401" t="s">
        <v>1038</v>
      </c>
      <c r="C1401" t="s">
        <v>68</v>
      </c>
      <c r="D1401" t="s">
        <v>38</v>
      </c>
      <c r="E1401" s="1">
        <v>431290.66116366669</v>
      </c>
      <c r="F1401" s="1">
        <v>206903.36296341929</v>
      </c>
      <c r="G1401" s="1">
        <v>1054037.9430801508</v>
      </c>
      <c r="H1401" s="1">
        <v>1236379.4099999999</v>
      </c>
      <c r="I1401" s="1">
        <v>26</v>
      </c>
      <c r="J1401" s="2">
        <v>0.1302191929688048</v>
      </c>
      <c r="K1401" s="1">
        <v>221130</v>
      </c>
      <c r="L1401" s="1">
        <v>221130</v>
      </c>
      <c r="M1401" s="1">
        <v>431290.66116366669</v>
      </c>
      <c r="N1401" s="1">
        <v>0</v>
      </c>
      <c r="O1401" s="7">
        <v>0.53187107325275007</v>
      </c>
      <c r="P1401" s="4">
        <v>2.3391780324537761</v>
      </c>
      <c r="Q1401" s="1">
        <f>Scenario[[#This Row],[Electricity GHG 
kg CO2e]]+(Scenario[[#This Row],[Non-Electric GHG 
kg CO2e]]*(1-Q$3))+((Scenario[[#This Row],[Non-Electric Vehicle Miles]]*Q$3)*Scenario[[#This Row],[Typical kWh per Vehicle Mile]]*(Scenario[[#This Row],[eGRID Subregion Electricity Emissions Rate 
kg CO2 per kWh]]))</f>
        <v>392247.22792793327</v>
      </c>
      <c r="R1401" s="1">
        <f>((Scenario[[#This Row],[Electricity GHG 
kg CO2e]])*(1-R$3))+(Scenario[[#This Row],[Non-Electric GHG 
kg CO2e]]*(1-Q$3))+(((Scenario[[#This Row],[Non-Electric Vehicle Miles]]*Q$3)*Scenario[[#This Row],[Typical kWh per Vehicle Mile]]*(Scenario[[#This Row],[eGRID Subregion Electricity Emissions Rate 
kg CO2 per kWh]]))*(1-R$3))</f>
        <v>375052.41991413746</v>
      </c>
      <c r="S14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415379.12380677578</v>
      </c>
      <c r="T1401" s="1">
        <f>Scenario[[#This Row],[Transportation Efficiency Emissions Savings 
kg CO2e]]*(1+S$3)</f>
        <v>258629.20370427411</v>
      </c>
      <c r="U1401" s="1">
        <f>Scenario[[#This Row],[Land Use Efficiency Emissions Savings 
kg CO2e]]*(1+S$3)</f>
        <v>1317547.4288501884</v>
      </c>
    </row>
    <row r="1402" spans="1:21" x14ac:dyDescent="0.25">
      <c r="A1402" t="s">
        <v>704</v>
      </c>
      <c r="B1402" t="s">
        <v>705</v>
      </c>
      <c r="C1402" t="s">
        <v>68</v>
      </c>
      <c r="D1402" t="s">
        <v>38</v>
      </c>
      <c r="E1402" s="1">
        <v>2725196.6282024998</v>
      </c>
      <c r="F1402" s="1">
        <v>945933.44840293867</v>
      </c>
      <c r="G1402" s="1">
        <v>5418669.5700035719</v>
      </c>
      <c r="H1402" s="1">
        <v>5652555</v>
      </c>
      <c r="I1402" s="1">
        <v>39.673913043478258</v>
      </c>
      <c r="J1402" s="2">
        <v>0.1767846662151483</v>
      </c>
      <c r="K1402" s="1">
        <v>862295</v>
      </c>
      <c r="L1402" s="1">
        <v>862295</v>
      </c>
      <c r="M1402" s="1">
        <v>2725196.6282024998</v>
      </c>
      <c r="N1402" s="1">
        <v>0</v>
      </c>
      <c r="O1402" s="7">
        <v>0.42451936704484999</v>
      </c>
      <c r="P1402" s="4">
        <v>2.3391780324537761</v>
      </c>
      <c r="Q1402" s="1">
        <f>Scenario[[#This Row],[Electricity GHG 
kg CO2e]]+(Scenario[[#This Row],[Non-Electric GHG 
kg CO2e]]*(1-Q$3))+((Scenario[[#This Row],[Non-Electric Vehicle Miles]]*Q$3)*Scenario[[#This Row],[Typical kWh per Vehicle Mile]]*(Scenario[[#This Row],[eGRID Subregion Electricity Emissions Rate 
kg CO2 per kWh]]))</f>
        <v>2257967.8912507407</v>
      </c>
      <c r="R1402" s="1">
        <f>((Scenario[[#This Row],[Electricity GHG 
kg CO2e]])*(1-R$3))+(Scenario[[#This Row],[Non-Electric GHG 
kg CO2e]]*(1-Q$3))+(((Scenario[[#This Row],[Non-Electric Vehicle Miles]]*Q$3)*Scenario[[#This Row],[Typical kWh per Vehicle Mile]]*(Scenario[[#This Row],[eGRID Subregion Electricity Emissions Rate 
kg CO2 per kWh]]))*(1-R$3))</f>
        <v>2204450.2862260244</v>
      </c>
      <c r="S14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2386568.8452553125</v>
      </c>
      <c r="T1402" s="1">
        <f>Scenario[[#This Row],[Transportation Efficiency Emissions Savings 
kg CO2e]]*(1+S$3)</f>
        <v>1182416.8105036733</v>
      </c>
      <c r="U1402" s="1">
        <f>Scenario[[#This Row],[Land Use Efficiency Emissions Savings 
kg CO2e]]*(1+S$3)</f>
        <v>6773336.9625044651</v>
      </c>
    </row>
    <row r="1403" spans="1:21" x14ac:dyDescent="0.25">
      <c r="A1403" t="s">
        <v>2080</v>
      </c>
      <c r="B1403" t="s">
        <v>705</v>
      </c>
      <c r="C1403" t="s">
        <v>68</v>
      </c>
      <c r="D1403" t="s">
        <v>1730</v>
      </c>
      <c r="E1403" s="1">
        <v>568.56181249999997</v>
      </c>
      <c r="F1403" s="1">
        <v>0</v>
      </c>
      <c r="G1403" s="1">
        <v>0</v>
      </c>
      <c r="H1403" s="1">
        <f>Scenario[[#This Row],[Average Seating Capacity]]*Scenario[[#This Row],[Total Transit Vehicle Miles]]*0.21</f>
        <v>224749.13999999998</v>
      </c>
      <c r="I1403" s="1">
        <v>22</v>
      </c>
      <c r="J1403" s="2" t="s">
        <v>552</v>
      </c>
      <c r="K1403" s="1">
        <v>48647</v>
      </c>
      <c r="L1403" s="1">
        <v>48647</v>
      </c>
      <c r="M1403" s="1">
        <v>568.56181249999997</v>
      </c>
      <c r="N1403" s="1">
        <v>0</v>
      </c>
      <c r="O1403" s="7">
        <v>0.42451936704484999</v>
      </c>
      <c r="P1403" s="4">
        <v>1.0539153772593934</v>
      </c>
      <c r="Q1403" s="1">
        <f>Scenario[[#This Row],[Electricity GHG 
kg CO2e]]+(Scenario[[#This Row],[Non-Electric GHG 
kg CO2e]]*(1-Q$3))+((Scenario[[#This Row],[Non-Electric Vehicle Miles]]*Q$3)*Scenario[[#This Row],[Typical kWh per Vehicle Mile]]*(Scenario[[#This Row],[eGRID Subregion Electricity Emissions Rate 
kg CO2 per kWh]]))</f>
        <v>5867.679387176111</v>
      </c>
      <c r="R1403" s="1">
        <f>((Scenario[[#This Row],[Electricity GHG 
kg CO2e]])*(1-R$3))+(Scenario[[#This Row],[Non-Electric GHG 
kg CO2e]]*(1-Q$3))+(((Scenario[[#This Row],[Non-Electric Vehicle Miles]]*Q$3)*Scenario[[#This Row],[Typical kWh per Vehicle Mile]]*(Scenario[[#This Row],[eGRID Subregion Electricity Emissions Rate 
kg CO2 per kWh]]))*(1-R$3))</f>
        <v>4507.3648802258331</v>
      </c>
      <c r="S14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4980.6381926495451</v>
      </c>
      <c r="T1403" s="1">
        <f>Scenario[[#This Row],[Transportation Efficiency Emissions Savings 
kg CO2e]]*(1+S$3)</f>
        <v>0</v>
      </c>
      <c r="U1403" s="1">
        <f>Scenario[[#This Row],[Land Use Efficiency Emissions Savings 
kg CO2e]]*(1+S$3)</f>
        <v>0</v>
      </c>
    </row>
    <row r="1404" spans="1:21" x14ac:dyDescent="0.25">
      <c r="A1404" t="s">
        <v>1594</v>
      </c>
      <c r="B1404" t="s">
        <v>1595</v>
      </c>
      <c r="C1404" t="s">
        <v>68</v>
      </c>
      <c r="D1404" t="s">
        <v>1730</v>
      </c>
      <c r="E1404" s="1">
        <v>793884.28743916657</v>
      </c>
      <c r="F1404" s="1">
        <v>85734.791485583686</v>
      </c>
      <c r="G1404" s="1">
        <v>431175.75438727112</v>
      </c>
      <c r="H1404" s="1">
        <v>512320</v>
      </c>
      <c r="I1404" s="1">
        <v>10.041666666666666</v>
      </c>
      <c r="J1404" s="2">
        <v>0.12069517400017728</v>
      </c>
      <c r="K1404" s="1">
        <v>492269</v>
      </c>
      <c r="L1404" s="1">
        <v>492269</v>
      </c>
      <c r="M1404" s="1">
        <v>793884.28743916657</v>
      </c>
      <c r="N1404" s="1">
        <v>0</v>
      </c>
      <c r="O1404" s="7">
        <v>0.42451936704484999</v>
      </c>
      <c r="P1404" s="4">
        <v>1.0539153772593934</v>
      </c>
      <c r="Q1404" s="1">
        <f>Scenario[[#This Row],[Electricity GHG 
kg CO2e]]+(Scenario[[#This Row],[Non-Electric GHG 
kg CO2e]]*(1-Q$3))+((Scenario[[#This Row],[Non-Electric Vehicle Miles]]*Q$3)*Scenario[[#This Row],[Typical kWh per Vehicle Mile]]*(Scenario[[#This Row],[eGRID Subregion Electricity Emissions Rate 
kg CO2 per kWh]]))</f>
        <v>650474.42486437969</v>
      </c>
      <c r="R1404" s="1">
        <f>((Scenario[[#This Row],[Electricity GHG 
kg CO2e]])*(1-R$3))+(Scenario[[#This Row],[Non-Electric GHG 
kg CO2e]]*(1-Q$3))+(((Scenario[[#This Row],[Non-Electric Vehicle Miles]]*Q$3)*Scenario[[#This Row],[Typical kWh per Vehicle Mile]]*(Scenario[[#This Row],[eGRID Subregion Electricity Emissions Rate 
kg CO2 per kWh]]))*(1-R$3))</f>
        <v>636709.12254312844</v>
      </c>
      <c r="S14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669703.81605382194</v>
      </c>
      <c r="T1404" s="1">
        <f>Scenario[[#This Row],[Transportation Efficiency Emissions Savings 
kg CO2e]]*(1+S$3)</f>
        <v>107168.48935697961</v>
      </c>
      <c r="U1404" s="1">
        <f>Scenario[[#This Row],[Land Use Efficiency Emissions Savings 
kg CO2e]]*(1+S$3)</f>
        <v>538969.69298408891</v>
      </c>
    </row>
    <row r="1405" spans="1:21" x14ac:dyDescent="0.25">
      <c r="A1405" t="s">
        <v>1152</v>
      </c>
      <c r="B1405" t="s">
        <v>1153</v>
      </c>
      <c r="C1405" t="s">
        <v>68</v>
      </c>
      <c r="D1405" t="s">
        <v>1730</v>
      </c>
      <c r="E1405" s="1">
        <v>320568.77920513332</v>
      </c>
      <c r="F1405" s="1">
        <v>51811.044626605741</v>
      </c>
      <c r="G1405" s="1">
        <v>257854.71431118133</v>
      </c>
      <c r="H1405" s="1">
        <v>309604</v>
      </c>
      <c r="I1405" s="1">
        <v>17.575757575757574</v>
      </c>
      <c r="J1405" s="2">
        <v>6.4939172749391733E-2</v>
      </c>
      <c r="K1405" s="1">
        <v>1006554</v>
      </c>
      <c r="L1405" s="1">
        <v>1006554</v>
      </c>
      <c r="M1405" s="1">
        <v>320568.77920513332</v>
      </c>
      <c r="N1405" s="1">
        <v>0</v>
      </c>
      <c r="O1405" s="7">
        <v>0.42451936704484999</v>
      </c>
      <c r="P1405" s="4">
        <v>1.0539153772593934</v>
      </c>
      <c r="Q1405" s="1">
        <f>Scenario[[#This Row],[Electricity GHG 
kg CO2e]]+(Scenario[[#This Row],[Non-Electric GHG 
kg CO2e]]*(1-Q$3))+((Scenario[[#This Row],[Non-Electric Vehicle Miles]]*Q$3)*Scenario[[#This Row],[Typical kWh per Vehicle Mile]]*(Scenario[[#This Row],[eGRID Subregion Electricity Emissions Rate 
kg CO2 per kWh]]))</f>
        <v>353011.53379261639</v>
      </c>
      <c r="R1405" s="1">
        <f>((Scenario[[#This Row],[Electricity GHG 
kg CO2e]])*(1-R$3))+(Scenario[[#This Row],[Non-Electric GHG 
kg CO2e]]*(1-Q$3))+(((Scenario[[#This Row],[Non-Electric Vehicle Miles]]*Q$3)*Scenario[[#This Row],[Typical kWh per Vehicle Mile]]*(Scenario[[#This Row],[eGRID Subregion Electricity Emissions Rate 
kg CO2 per kWh]]))*(1-R$3))</f>
        <v>324865.29644542478</v>
      </c>
      <c r="S14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327707.9815586948</v>
      </c>
      <c r="T1405" s="1">
        <f>Scenario[[#This Row],[Transportation Efficiency Emissions Savings 
kg CO2e]]*(1+S$3)</f>
        <v>64763.805783257179</v>
      </c>
      <c r="U1405" s="1">
        <f>Scenario[[#This Row],[Land Use Efficiency Emissions Savings 
kg CO2e]]*(1+S$3)</f>
        <v>322318.39288897667</v>
      </c>
    </row>
    <row r="1406" spans="1:21" x14ac:dyDescent="0.25">
      <c r="A1406" t="s">
        <v>1152</v>
      </c>
      <c r="B1406" t="s">
        <v>1153</v>
      </c>
      <c r="C1406" t="s">
        <v>68</v>
      </c>
      <c r="D1406" t="s">
        <v>38</v>
      </c>
      <c r="E1406" s="1">
        <v>1089175.5361984</v>
      </c>
      <c r="F1406" s="1">
        <v>245034.1240062727</v>
      </c>
      <c r="G1406" s="1">
        <v>1219492.957485796</v>
      </c>
      <c r="H1406" s="1">
        <v>1464235</v>
      </c>
      <c r="I1406" s="1">
        <v>35</v>
      </c>
      <c r="J1406" s="2">
        <v>6.5265961797458819E-2</v>
      </c>
      <c r="K1406" s="1">
        <v>84138</v>
      </c>
      <c r="L1406" s="1">
        <v>84138</v>
      </c>
      <c r="M1406" s="1">
        <v>1089175.5361984</v>
      </c>
      <c r="N1406" s="1">
        <v>0</v>
      </c>
      <c r="O1406" s="7">
        <v>0.42451936704484999</v>
      </c>
      <c r="P1406" s="4">
        <v>2.3391780324537761</v>
      </c>
      <c r="Q1406" s="1">
        <f>Scenario[[#This Row],[Electricity GHG 
kg CO2e]]+(Scenario[[#This Row],[Non-Electric GHG 
kg CO2e]]*(1-Q$3))+((Scenario[[#This Row],[Non-Electric Vehicle Miles]]*Q$3)*Scenario[[#This Row],[Typical kWh per Vehicle Mile]]*(Scenario[[#This Row],[eGRID Subregion Electricity Emissions Rate 
kg CO2 per kWh]]))</f>
        <v>837769.46549142443</v>
      </c>
      <c r="R1406" s="1">
        <f>((Scenario[[#This Row],[Electricity GHG 
kg CO2e]])*(1-R$3))+(Scenario[[#This Row],[Non-Electric GHG 
kg CO2e]]*(1-Q$3))+(((Scenario[[#This Row],[Non-Electric Vehicle Miles]]*Q$3)*Scenario[[#This Row],[Typical kWh per Vehicle Mile]]*(Scenario[[#This Row],[eGRID Subregion Electricity Emissions Rate 
kg CO2 per kWh]]))*(1-R$3))</f>
        <v>832547.51215576835</v>
      </c>
      <c r="S14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1039528.0859853955</v>
      </c>
      <c r="T1406" s="1">
        <f>Scenario[[#This Row],[Transportation Efficiency Emissions Savings 
kg CO2e]]*(1+S$3)</f>
        <v>306292.65500784089</v>
      </c>
      <c r="U1406" s="1">
        <f>Scenario[[#This Row],[Land Use Efficiency Emissions Savings 
kg CO2e]]*(1+S$3)</f>
        <v>1524366.1968572449</v>
      </c>
    </row>
    <row r="1407" spans="1:21" x14ac:dyDescent="0.25">
      <c r="A1407" t="s">
        <v>619</v>
      </c>
      <c r="B1407" t="s">
        <v>620</v>
      </c>
      <c r="C1407" t="s">
        <v>68</v>
      </c>
      <c r="D1407" t="s">
        <v>38</v>
      </c>
      <c r="E1407" s="1">
        <v>3234704.2578143999</v>
      </c>
      <c r="F1407" s="1">
        <v>3403930.4412000547</v>
      </c>
      <c r="G1407" s="1">
        <v>17020943.425359171</v>
      </c>
      <c r="H1407" s="1">
        <v>20340653</v>
      </c>
      <c r="I1407" s="1">
        <v>49.193548387096776</v>
      </c>
      <c r="J1407" s="2">
        <v>0.42902839964698519</v>
      </c>
      <c r="K1407" s="1">
        <v>1118975</v>
      </c>
      <c r="L1407" s="1">
        <v>1118975</v>
      </c>
      <c r="M1407" s="1">
        <v>3234704.2578143999</v>
      </c>
      <c r="N1407" s="1">
        <v>0</v>
      </c>
      <c r="O1407" s="7">
        <v>0.38932059913285</v>
      </c>
      <c r="P1407" s="4">
        <v>2.3391780324537761</v>
      </c>
      <c r="Q1407" s="1">
        <f>Scenario[[#This Row],[Electricity GHG 
kg CO2e]]+(Scenario[[#This Row],[Non-Electric GHG 
kg CO2e]]*(1-Q$3))+((Scenario[[#This Row],[Non-Electric Vehicle Miles]]*Q$3)*Scenario[[#This Row],[Typical kWh per Vehicle Mile]]*(Scenario[[#This Row],[eGRID Subregion Electricity Emissions Rate 
kg CO2 per kWh]]))</f>
        <v>2680788.0830593505</v>
      </c>
      <c r="R1407" s="1">
        <f>((Scenario[[#This Row],[Electricity GHG 
kg CO2e]])*(1-R$3))+(Scenario[[#This Row],[Non-Electric GHG 
kg CO2e]]*(1-Q$3))+(((Scenario[[#This Row],[Non-Electric Vehicle Miles]]*Q$3)*Scenario[[#This Row],[Typical kWh per Vehicle Mile]]*(Scenario[[#This Row],[eGRID Subregion Electricity Emissions Rate 
kg CO2 per kWh]]))*(1-R$3))</f>
        <v>2617098.110634713</v>
      </c>
      <c r="S14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3100631.3853703123</v>
      </c>
      <c r="T1407" s="1">
        <f>Scenario[[#This Row],[Transportation Efficiency Emissions Savings 
kg CO2e]]*(1+S$3)</f>
        <v>4254913.051500068</v>
      </c>
      <c r="U1407" s="1">
        <f>Scenario[[#This Row],[Land Use Efficiency Emissions Savings 
kg CO2e]]*(1+S$3)</f>
        <v>21276179.281698965</v>
      </c>
    </row>
    <row r="1408" spans="1:21" x14ac:dyDescent="0.25">
      <c r="A1408" t="s">
        <v>113</v>
      </c>
      <c r="B1408" t="s">
        <v>114</v>
      </c>
      <c r="C1408" t="s">
        <v>68</v>
      </c>
      <c r="D1408" t="s">
        <v>1730</v>
      </c>
      <c r="E1408" s="1">
        <v>15442429.614134032</v>
      </c>
      <c r="F1408" s="1">
        <v>6475206.6449202849</v>
      </c>
      <c r="G1408" s="1">
        <v>34805111.969770223</v>
      </c>
      <c r="H1408" s="1">
        <v>38693485</v>
      </c>
      <c r="I1408" s="1">
        <v>6.8223552894211581</v>
      </c>
      <c r="J1408" s="2">
        <v>0.39034809843288276</v>
      </c>
      <c r="K1408" s="1">
        <v>16901472</v>
      </c>
      <c r="L1408" s="1">
        <v>16901472</v>
      </c>
      <c r="M1408" s="1">
        <v>15442429.614134032</v>
      </c>
      <c r="N1408" s="1">
        <v>0</v>
      </c>
      <c r="O1408" s="7">
        <v>0.42451936704484999</v>
      </c>
      <c r="P1408" s="4">
        <v>1.0539153772593934</v>
      </c>
      <c r="Q1408" s="1">
        <f>Scenario[[#This Row],[Electricity GHG 
kg CO2e]]+(Scenario[[#This Row],[Non-Electric GHG 
kg CO2e]]*(1-Q$3))+((Scenario[[#This Row],[Non-Electric Vehicle Miles]]*Q$3)*Scenario[[#This Row],[Typical kWh per Vehicle Mile]]*(Scenario[[#This Row],[eGRID Subregion Electricity Emissions Rate 
kg CO2 per kWh]]))</f>
        <v>13472283.497044822</v>
      </c>
      <c r="R1408" s="1">
        <f>((Scenario[[#This Row],[Electricity GHG 
kg CO2e]])*(1-R$3))+(Scenario[[#This Row],[Non-Electric GHG 
kg CO2e]]*(1-Q$3))+(((Scenario[[#This Row],[Non-Electric Vehicle Miles]]*Q$3)*Scenario[[#This Row],[Typical kWh per Vehicle Mile]]*(Scenario[[#This Row],[eGRID Subregion Electricity Emissions Rate 
kg CO2 per kWh]]))*(1-R$3))</f>
        <v>12999668.175433747</v>
      </c>
      <c r="S14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15180796.689589359</v>
      </c>
      <c r="T1408" s="1">
        <f>Scenario[[#This Row],[Transportation Efficiency Emissions Savings 
kg CO2e]]*(1+S$3)</f>
        <v>8094008.3061503563</v>
      </c>
      <c r="U1408" s="1">
        <f>Scenario[[#This Row],[Land Use Efficiency Emissions Savings 
kg CO2e]]*(1+S$3)</f>
        <v>43506389.962212779</v>
      </c>
    </row>
    <row r="1409" spans="1:21" x14ac:dyDescent="0.25">
      <c r="A1409" t="s">
        <v>113</v>
      </c>
      <c r="B1409" t="s">
        <v>114</v>
      </c>
      <c r="C1409" t="s">
        <v>68</v>
      </c>
      <c r="D1409" t="s">
        <v>38</v>
      </c>
      <c r="E1409" s="1">
        <v>75957290.301896453</v>
      </c>
      <c r="F1409" s="1">
        <v>24197918.11237552</v>
      </c>
      <c r="G1409" s="1">
        <v>130067084.42228086</v>
      </c>
      <c r="H1409" s="1">
        <v>144597977</v>
      </c>
      <c r="I1409" s="1">
        <v>37.23828125</v>
      </c>
      <c r="J1409" s="2">
        <v>0.17003051938622307</v>
      </c>
      <c r="K1409" s="1">
        <v>24496533</v>
      </c>
      <c r="L1409" s="1">
        <v>24493205</v>
      </c>
      <c r="M1409" s="1">
        <v>75940794.394540459</v>
      </c>
      <c r="N1409" s="1">
        <v>16495.907356000978</v>
      </c>
      <c r="O1409" s="7">
        <v>0.42451936704484999</v>
      </c>
      <c r="P1409" s="4">
        <v>2.3391780324537761</v>
      </c>
      <c r="Q1409" s="1">
        <f>Scenario[[#This Row],[Electricity GHG 
kg CO2e]]+(Scenario[[#This Row],[Non-Electric GHG 
kg CO2e]]*(1-Q$3))+((Scenario[[#This Row],[Non-Electric Vehicle Miles]]*Q$3)*Scenario[[#This Row],[Typical kWh per Vehicle Mile]]*(Scenario[[#This Row],[eGRID Subregion Electricity Emissions Rate 
kg CO2 per kWh]]))</f>
        <v>63052691.363374934</v>
      </c>
      <c r="R1409" s="1">
        <f>((Scenario[[#This Row],[Electricity GHG 
kg CO2e]])*(1-R$3))+(Scenario[[#This Row],[Non-Electric GHG 
kg CO2e]]*(1-Q$3))+(((Scenario[[#This Row],[Non-Electric Vehicle Miles]]*Q$3)*Scenario[[#This Row],[Typical kWh per Vehicle Mile]]*(Scenario[[#This Row],[eGRID Subregion Electricity Emissions Rate 
kg CO2 per kWh]]))*(1-R$3))</f>
        <v>61528417.471507542</v>
      </c>
      <c r="S14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66404979.085347287</v>
      </c>
      <c r="T1409" s="1">
        <f>Scenario[[#This Row],[Transportation Efficiency Emissions Savings 
kg CO2e]]*(1+S$3)</f>
        <v>30247397.640469402</v>
      </c>
      <c r="U1409" s="1">
        <f>Scenario[[#This Row],[Land Use Efficiency Emissions Savings 
kg CO2e]]*(1+S$3)</f>
        <v>162583855.52785107</v>
      </c>
    </row>
    <row r="1410" spans="1:21" x14ac:dyDescent="0.25">
      <c r="A1410" t="s">
        <v>697</v>
      </c>
      <c r="B1410" t="s">
        <v>698</v>
      </c>
      <c r="C1410" t="s">
        <v>146</v>
      </c>
      <c r="D1410" t="s">
        <v>1730</v>
      </c>
      <c r="E1410" s="1">
        <v>266125.06230666663</v>
      </c>
      <c r="F1410" s="1">
        <v>21522.893381744565</v>
      </c>
      <c r="G1410" s="1">
        <v>114741.91708321462</v>
      </c>
      <c r="H1410" s="1">
        <v>128613</v>
      </c>
      <c r="I1410" s="1">
        <v>12</v>
      </c>
      <c r="J1410" s="2">
        <v>8.3332685399723203E-2</v>
      </c>
      <c r="K1410" s="1">
        <v>149360</v>
      </c>
      <c r="L1410" s="1">
        <v>149360</v>
      </c>
      <c r="M1410" s="1">
        <v>266125.06230666663</v>
      </c>
      <c r="N1410" s="1">
        <v>0</v>
      </c>
      <c r="O1410" s="7">
        <v>0.29175696267717999</v>
      </c>
      <c r="P1410" s="4">
        <v>1.0539153772593934</v>
      </c>
      <c r="Q1410" s="1">
        <f>Scenario[[#This Row],[Electricity GHG 
kg CO2e]]+(Scenario[[#This Row],[Non-Electric GHG 
kg CO2e]]*(1-Q$3))+((Scenario[[#This Row],[Non-Electric Vehicle Miles]]*Q$3)*Scenario[[#This Row],[Typical kWh per Vehicle Mile]]*(Scenario[[#This Row],[eGRID Subregion Electricity Emissions Rate 
kg CO2 per kWh]]))</f>
        <v>211075.36688814696</v>
      </c>
      <c r="R1410" s="1">
        <f>((Scenario[[#This Row],[Electricity GHG 
kg CO2e]])*(1-R$3))+(Scenario[[#This Row],[Non-Electric GHG 
kg CO2e]]*(1-Q$3))+(((Scenario[[#This Row],[Non-Electric Vehicle Miles]]*Q$3)*Scenario[[#This Row],[Typical kWh per Vehicle Mile]]*(Scenario[[#This Row],[eGRID Subregion Electricity Emissions Rate 
kg CO2 per kWh]]))*(1-R$3))</f>
        <v>208204.97434861021</v>
      </c>
      <c r="S14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215675.14328214267</v>
      </c>
      <c r="T1410" s="1">
        <f>Scenario[[#This Row],[Transportation Efficiency Emissions Savings 
kg CO2e]]*(1+S$3)</f>
        <v>26903.616727180706</v>
      </c>
      <c r="U1410" s="1">
        <f>Scenario[[#This Row],[Land Use Efficiency Emissions Savings 
kg CO2e]]*(1+S$3)</f>
        <v>143427.39635401827</v>
      </c>
    </row>
    <row r="1411" spans="1:21" x14ac:dyDescent="0.25">
      <c r="A1411" t="s">
        <v>697</v>
      </c>
      <c r="B1411" t="s">
        <v>698</v>
      </c>
      <c r="C1411" t="s">
        <v>146</v>
      </c>
      <c r="D1411" t="s">
        <v>38</v>
      </c>
      <c r="E1411" s="1">
        <v>2199070.9242649004</v>
      </c>
      <c r="F1411" s="1">
        <v>813007.20340364659</v>
      </c>
      <c r="G1411" s="1">
        <v>4334268.7930667065</v>
      </c>
      <c r="H1411" s="1">
        <v>4858236</v>
      </c>
      <c r="I1411" s="1">
        <v>33.807692307692307</v>
      </c>
      <c r="J1411" s="2">
        <v>0.1754263686747034</v>
      </c>
      <c r="K1411" s="1">
        <v>887885</v>
      </c>
      <c r="L1411" s="1">
        <v>887885</v>
      </c>
      <c r="M1411" s="1">
        <v>2199070.9242649004</v>
      </c>
      <c r="N1411" s="1">
        <v>0</v>
      </c>
      <c r="O1411" s="7">
        <v>0.29175696267717999</v>
      </c>
      <c r="P1411" s="4">
        <v>2.3391780324537761</v>
      </c>
      <c r="Q1411" s="1">
        <f>Scenario[[#This Row],[Electricity GHG 
kg CO2e]]+(Scenario[[#This Row],[Non-Electric GHG 
kg CO2e]]*(1-Q$3))+((Scenario[[#This Row],[Non-Electric Vehicle Miles]]*Q$3)*Scenario[[#This Row],[Typical kWh per Vehicle Mile]]*(Scenario[[#This Row],[eGRID Subregion Electricity Emissions Rate 
kg CO2 per kWh]]))</f>
        <v>1800792.2402396821</v>
      </c>
      <c r="R1411" s="1">
        <f>((Scenario[[#This Row],[Electricity GHG 
kg CO2e]])*(1-R$3))+(Scenario[[#This Row],[Non-Electric GHG 
kg CO2e]]*(1-Q$3))+(((Scenario[[#This Row],[Non-Electric Vehicle Miles]]*Q$3)*Scenario[[#This Row],[Typical kWh per Vehicle Mile]]*(Scenario[[#This Row],[eGRID Subregion Electricity Emissions Rate 
kg CO2 per kWh]]))*(1-R$3))</f>
        <v>1762919.9784794305</v>
      </c>
      <c r="S14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1905582.1944105681</v>
      </c>
      <c r="T1411" s="1">
        <f>Scenario[[#This Row],[Transportation Efficiency Emissions Savings 
kg CO2e]]*(1+S$3)</f>
        <v>1016259.0042545582</v>
      </c>
      <c r="U1411" s="1">
        <f>Scenario[[#This Row],[Land Use Efficiency Emissions Savings 
kg CO2e]]*(1+S$3)</f>
        <v>5417835.9913333831</v>
      </c>
    </row>
    <row r="1412" spans="1:21" x14ac:dyDescent="0.25">
      <c r="A1412" t="s">
        <v>952</v>
      </c>
      <c r="B1412" t="s">
        <v>953</v>
      </c>
      <c r="C1412" t="s">
        <v>146</v>
      </c>
      <c r="D1412" t="s">
        <v>1730</v>
      </c>
      <c r="E1412" s="1">
        <v>110991.58913526667</v>
      </c>
      <c r="F1412" s="1">
        <v>32610.877640117775</v>
      </c>
      <c r="G1412" s="1">
        <v>166400.40807630602</v>
      </c>
      <c r="H1412" s="1">
        <v>194870.77</v>
      </c>
      <c r="I1412" s="1">
        <v>8.5</v>
      </c>
      <c r="J1412" s="2">
        <v>0.34266969002117165</v>
      </c>
      <c r="K1412" s="1">
        <v>69142</v>
      </c>
      <c r="L1412" s="1">
        <v>69142</v>
      </c>
      <c r="M1412" s="1">
        <v>110991.58913526667</v>
      </c>
      <c r="N1412" s="1">
        <v>0</v>
      </c>
      <c r="O1412" s="7">
        <v>0.29175696267717999</v>
      </c>
      <c r="P1412" s="4">
        <v>1.0539153772593934</v>
      </c>
      <c r="Q1412" s="1">
        <f>Scenario[[#This Row],[Electricity GHG 
kg CO2e]]+(Scenario[[#This Row],[Non-Electric GHG 
kg CO2e]]*(1-Q$3))+((Scenario[[#This Row],[Non-Electric Vehicle Miles]]*Q$3)*Scenario[[#This Row],[Typical kWh per Vehicle Mile]]*(Scenario[[#This Row],[eGRID Subregion Electricity Emissions Rate 
kg CO2 per kWh]]))</f>
        <v>88558.760972195843</v>
      </c>
      <c r="R1412" s="1">
        <f>((Scenario[[#This Row],[Electricity GHG 
kg CO2e]])*(1-R$3))+(Scenario[[#This Row],[Non-Electric GHG 
kg CO2e]]*(1-Q$3))+(((Scenario[[#This Row],[Non-Electric Vehicle Miles]]*Q$3)*Scenario[[#This Row],[Typical kWh per Vehicle Mile]]*(Scenario[[#This Row],[eGRID Subregion Electricity Emissions Rate 
kg CO2 per kWh]]))*(1-R$3))</f>
        <v>87229.993692009375</v>
      </c>
      <c r="S14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101691.7714467894</v>
      </c>
      <c r="T1412" s="1">
        <f>Scenario[[#This Row],[Transportation Efficiency Emissions Savings 
kg CO2e]]*(1+S$3)</f>
        <v>40763.597050147218</v>
      </c>
      <c r="U1412" s="1">
        <f>Scenario[[#This Row],[Land Use Efficiency Emissions Savings 
kg CO2e]]*(1+S$3)</f>
        <v>208000.51009538252</v>
      </c>
    </row>
    <row r="1413" spans="1:21" x14ac:dyDescent="0.25">
      <c r="A1413" t="s">
        <v>952</v>
      </c>
      <c r="B1413" t="s">
        <v>953</v>
      </c>
      <c r="C1413" t="s">
        <v>146</v>
      </c>
      <c r="D1413" t="s">
        <v>38</v>
      </c>
      <c r="E1413" s="1">
        <v>1012280.1872981001</v>
      </c>
      <c r="F1413" s="1">
        <v>284530.33945601044</v>
      </c>
      <c r="G1413" s="1">
        <v>1451845.7650255079</v>
      </c>
      <c r="H1413" s="1">
        <v>1700250.05</v>
      </c>
      <c r="I1413" s="1">
        <v>28.09090909090909</v>
      </c>
      <c r="J1413" s="2">
        <v>0.17315308794316644</v>
      </c>
      <c r="K1413" s="1">
        <v>351049</v>
      </c>
      <c r="L1413" s="1">
        <v>351049</v>
      </c>
      <c r="M1413" s="1">
        <v>1012280.1872981001</v>
      </c>
      <c r="N1413" s="1">
        <v>0</v>
      </c>
      <c r="O1413" s="7">
        <v>0.29175696267717999</v>
      </c>
      <c r="P1413" s="4">
        <v>2.3391780324537761</v>
      </c>
      <c r="Q1413" s="1">
        <f>Scenario[[#This Row],[Electricity GHG 
kg CO2e]]+(Scenario[[#This Row],[Non-Electric GHG 
kg CO2e]]*(1-Q$3))+((Scenario[[#This Row],[Non-Electric Vehicle Miles]]*Q$3)*Scenario[[#This Row],[Typical kWh per Vehicle Mile]]*(Scenario[[#This Row],[eGRID Subregion Electricity Emissions Rate 
kg CO2 per kWh]]))</f>
        <v>819105.37293577287</v>
      </c>
      <c r="R1413" s="1">
        <f>((Scenario[[#This Row],[Electricity GHG 
kg CO2e]])*(1-R$3))+(Scenario[[#This Row],[Non-Electric GHG 
kg CO2e]]*(1-Q$3))+(((Scenario[[#This Row],[Non-Electric Vehicle Miles]]*Q$3)*Scenario[[#This Row],[Typical kWh per Vehicle Mile]]*(Scenario[[#This Row],[eGRID Subregion Electricity Emissions Rate 
kg CO2 per kWh]]))*(1-R$3))</f>
        <v>804131.56482022337</v>
      </c>
      <c r="S14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873454.40954417374</v>
      </c>
      <c r="T1413" s="1">
        <f>Scenario[[#This Row],[Transportation Efficiency Emissions Savings 
kg CO2e]]*(1+S$3)</f>
        <v>355662.92432001303</v>
      </c>
      <c r="U1413" s="1">
        <f>Scenario[[#This Row],[Land Use Efficiency Emissions Savings 
kg CO2e]]*(1+S$3)</f>
        <v>1814807.2062818848</v>
      </c>
    </row>
    <row r="1414" spans="1:21" x14ac:dyDescent="0.25">
      <c r="A1414" t="s">
        <v>144</v>
      </c>
      <c r="B1414" t="s">
        <v>145</v>
      </c>
      <c r="C1414" t="s">
        <v>146</v>
      </c>
      <c r="D1414" t="s">
        <v>1730</v>
      </c>
      <c r="E1414" s="1">
        <v>9188090.5276938006</v>
      </c>
      <c r="F1414" s="1">
        <v>7969068.9501257958</v>
      </c>
      <c r="G1414" s="1">
        <v>49925841.223754309</v>
      </c>
      <c r="H1414" s="1">
        <v>47620264</v>
      </c>
      <c r="I1414" s="1">
        <v>11.93</v>
      </c>
      <c r="J1414" s="2">
        <v>0.43606579631500381</v>
      </c>
      <c r="K1414" s="1">
        <v>12406792</v>
      </c>
      <c r="L1414" s="1">
        <v>12406792</v>
      </c>
      <c r="M1414" s="1">
        <v>9188090.5276938006</v>
      </c>
      <c r="N1414" s="1">
        <v>0</v>
      </c>
      <c r="O1414" s="7">
        <v>0.29175696267717999</v>
      </c>
      <c r="P1414" s="4">
        <v>1.0539153772593934</v>
      </c>
      <c r="Q1414" s="1">
        <f>Scenario[[#This Row],[Electricity GHG 
kg CO2e]]+(Scenario[[#This Row],[Non-Electric GHG 
kg CO2e]]*(1-Q$3))+((Scenario[[#This Row],[Non-Electric Vehicle Miles]]*Q$3)*Scenario[[#This Row],[Typical kWh per Vehicle Mile]]*(Scenario[[#This Row],[eGRID Subregion Electricity Emissions Rate 
kg CO2 per kWh]]))</f>
        <v>7844800.1720527336</v>
      </c>
      <c r="R1414" s="1">
        <f>((Scenario[[#This Row],[Electricity GHG 
kg CO2e]])*(1-R$3))+(Scenario[[#This Row],[Non-Electric GHG 
kg CO2e]]*(1-Q$3))+(((Scenario[[#This Row],[Non-Electric Vehicle Miles]]*Q$3)*Scenario[[#This Row],[Typical kWh per Vehicle Mile]]*(Scenario[[#This Row],[eGRID Subregion Electricity Emissions Rate 
kg CO2 per kWh]]))*(1-R$3))</f>
        <v>7606367.1029821374</v>
      </c>
      <c r="S14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8829966.1774990559</v>
      </c>
      <c r="T1414" s="1">
        <f>Scenario[[#This Row],[Transportation Efficiency Emissions Savings 
kg CO2e]]*(1+S$3)</f>
        <v>9961336.1876572445</v>
      </c>
      <c r="U1414" s="1">
        <f>Scenario[[#This Row],[Land Use Efficiency Emissions Savings 
kg CO2e]]*(1+S$3)</f>
        <v>62407301.529692888</v>
      </c>
    </row>
    <row r="1415" spans="1:21" x14ac:dyDescent="0.25">
      <c r="A1415" t="s">
        <v>144</v>
      </c>
      <c r="B1415" t="s">
        <v>145</v>
      </c>
      <c r="C1415" t="s">
        <v>146</v>
      </c>
      <c r="D1415" t="s">
        <v>1729</v>
      </c>
      <c r="E1415" s="1">
        <v>12631331.17748595</v>
      </c>
      <c r="F1415" s="1">
        <v>14912644.232117917</v>
      </c>
      <c r="G1415" s="1">
        <v>93427012.969601914</v>
      </c>
      <c r="H1415" s="1">
        <v>89112550</v>
      </c>
      <c r="I1415" s="1">
        <v>62.222222222222221</v>
      </c>
      <c r="J1415" s="2">
        <v>0.21518420114128423</v>
      </c>
      <c r="K1415" s="1">
        <v>6879465</v>
      </c>
      <c r="L1415" s="1">
        <v>0</v>
      </c>
      <c r="M1415" s="1">
        <v>0</v>
      </c>
      <c r="N1415" s="1">
        <v>12631331.17748595</v>
      </c>
      <c r="O1415" s="7">
        <v>0.29175696267717999</v>
      </c>
      <c r="P1415" s="4">
        <v>7.7405845368707231</v>
      </c>
      <c r="Q1415" s="1">
        <f>Scenario[[#This Row],[Electricity GHG 
kg CO2e]]+(Scenario[[#This Row],[Non-Electric GHG 
kg CO2e]]*(1-Q$3))+((Scenario[[#This Row],[Non-Electric Vehicle Miles]]*Q$3)*Scenario[[#This Row],[Typical kWh per Vehicle Mile]]*(Scenario[[#This Row],[eGRID Subregion Electricity Emissions Rate 
kg CO2 per kWh]]))</f>
        <v>12631331.17748595</v>
      </c>
      <c r="R1415" s="1">
        <f>((Scenario[[#This Row],[Electricity GHG 
kg CO2e]])*(1-R$3))+(Scenario[[#This Row],[Non-Electric GHG 
kg CO2e]]*(1-Q$3))+(((Scenario[[#This Row],[Non-Electric Vehicle Miles]]*Q$3)*Scenario[[#This Row],[Typical kWh per Vehicle Mile]]*(Scenario[[#This Row],[eGRID Subregion Electricity Emissions Rate 
kg CO2 per kWh]]))*(1-R$3))</f>
        <v>9473498.3831144627</v>
      </c>
      <c r="S14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10459594.112664791</v>
      </c>
      <c r="T1415" s="1">
        <f>Scenario[[#This Row],[Transportation Efficiency Emissions Savings 
kg CO2e]]*(1+S$3)</f>
        <v>18640805.290147398</v>
      </c>
      <c r="U1415" s="1">
        <f>Scenario[[#This Row],[Land Use Efficiency Emissions Savings 
kg CO2e]]*(1+S$3)</f>
        <v>116783766.2120024</v>
      </c>
    </row>
    <row r="1416" spans="1:21" x14ac:dyDescent="0.25">
      <c r="A1416" t="s">
        <v>144</v>
      </c>
      <c r="B1416" t="s">
        <v>145</v>
      </c>
      <c r="C1416" t="s">
        <v>146</v>
      </c>
      <c r="D1416" t="s">
        <v>38</v>
      </c>
      <c r="E1416" s="1">
        <v>49715176.896166354</v>
      </c>
      <c r="F1416" s="1">
        <v>15352398.012331339</v>
      </c>
      <c r="G1416" s="1">
        <v>96182049.667851895</v>
      </c>
      <c r="H1416" s="1">
        <v>91740359</v>
      </c>
      <c r="I1416" s="1">
        <v>38.918287937743187</v>
      </c>
      <c r="J1416" s="2">
        <v>0.13160642097877817</v>
      </c>
      <c r="K1416" s="1">
        <v>17469428</v>
      </c>
      <c r="L1416" s="1">
        <v>17469428</v>
      </c>
      <c r="M1416" s="1">
        <v>49715176.896166354</v>
      </c>
      <c r="N1416" s="1">
        <v>0</v>
      </c>
      <c r="O1416" s="7">
        <v>0.29175696267717999</v>
      </c>
      <c r="P1416" s="4">
        <v>2.3391780324537761</v>
      </c>
      <c r="Q1416" s="1">
        <f>Scenario[[#This Row],[Electricity GHG 
kg CO2e]]+(Scenario[[#This Row],[Non-Electric GHG 
kg CO2e]]*(1-Q$3))+((Scenario[[#This Row],[Non-Electric Vehicle Miles]]*Q$3)*Scenario[[#This Row],[Typical kWh per Vehicle Mile]]*(Scenario[[#This Row],[eGRID Subregion Electricity Emissions Rate 
kg CO2 per kWh]]))</f>
        <v>40266979.258474894</v>
      </c>
      <c r="R1416" s="1">
        <f>((Scenario[[#This Row],[Electricity GHG 
kg CO2e]])*(1-R$3))+(Scenario[[#This Row],[Non-Electric GHG 
kg CO2e]]*(1-Q$3))+(((Scenario[[#This Row],[Non-Electric Vehicle Miles]]*Q$3)*Scenario[[#This Row],[Typical kWh per Vehicle Mile]]*(Scenario[[#This Row],[eGRID Subregion Electricity Emissions Rate 
kg CO2 per kWh]]))*(1-R$3))</f>
        <v>39521830.111887366</v>
      </c>
      <c r="S14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42188290.120639369</v>
      </c>
      <c r="T1416" s="1">
        <f>Scenario[[#This Row],[Transportation Efficiency Emissions Savings 
kg CO2e]]*(1+S$3)</f>
        <v>19190497.515414175</v>
      </c>
      <c r="U1416" s="1">
        <f>Scenario[[#This Row],[Land Use Efficiency Emissions Savings 
kg CO2e]]*(1+S$3)</f>
        <v>120227562.08481488</v>
      </c>
    </row>
    <row r="1417" spans="1:21" x14ac:dyDescent="0.25">
      <c r="A1417" t="s">
        <v>144</v>
      </c>
      <c r="B1417" t="s">
        <v>145</v>
      </c>
      <c r="C1417" t="s">
        <v>146</v>
      </c>
      <c r="D1417" t="s">
        <v>1726</v>
      </c>
      <c r="E1417" s="1">
        <v>32153823.431019001</v>
      </c>
      <c r="F1417" s="1">
        <v>21700365.337258294</v>
      </c>
      <c r="G1417" s="1">
        <v>135951765.64613825</v>
      </c>
      <c r="H1417" s="1">
        <v>129673508</v>
      </c>
      <c r="I1417" s="1">
        <v>98.987654320987659</v>
      </c>
      <c r="J1417" s="2">
        <v>0.24128583485740751</v>
      </c>
      <c r="K1417" s="1">
        <v>5843245</v>
      </c>
      <c r="L1417" s="1">
        <v>5843245</v>
      </c>
      <c r="M1417" s="1">
        <v>32153823.431019001</v>
      </c>
      <c r="N1417" s="1">
        <v>0</v>
      </c>
      <c r="O1417" s="7">
        <v>0.29175696267717999</v>
      </c>
      <c r="P1417" s="4">
        <v>2.3391780324537761</v>
      </c>
      <c r="Q1417" s="1">
        <f>Scenario[[#This Row],[Electricity GHG 
kg CO2e]]+(Scenario[[#This Row],[Non-Electric GHG 
kg CO2e]]*(1-Q$3))+((Scenario[[#This Row],[Non-Electric Vehicle Miles]]*Q$3)*Scenario[[#This Row],[Typical kWh per Vehicle Mile]]*(Scenario[[#This Row],[eGRID Subregion Electricity Emissions Rate 
kg CO2 per kWh]]))</f>
        <v>25112329.58599915</v>
      </c>
      <c r="R1417" s="1">
        <f>((Scenario[[#This Row],[Electricity GHG 
kg CO2e]])*(1-R$3))+(Scenario[[#This Row],[Non-Electric GHG 
kg CO2e]]*(1-Q$3))+(((Scenario[[#This Row],[Non-Electric Vehicle Miles]]*Q$3)*Scenario[[#This Row],[Typical kWh per Vehicle Mile]]*(Scenario[[#This Row],[eGRID Subregion Electricity Emissions Rate 
kg CO2 per kWh]]))*(1-R$3))</f>
        <v>24863089.082815424</v>
      </c>
      <c r="S14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27650116.371059064</v>
      </c>
      <c r="T1417" s="1">
        <f>Scenario[[#This Row],[Transportation Efficiency Emissions Savings 
kg CO2e]]*(1+S$3)</f>
        <v>27125456.671572868</v>
      </c>
      <c r="U1417" s="1">
        <f>Scenario[[#This Row],[Land Use Efficiency Emissions Savings 
kg CO2e]]*(1+S$3)</f>
        <v>169939707.0576728</v>
      </c>
    </row>
    <row r="1418" spans="1:21" x14ac:dyDescent="0.25">
      <c r="A1418" t="s">
        <v>470</v>
      </c>
      <c r="B1418" t="s">
        <v>471</v>
      </c>
      <c r="C1418" t="s">
        <v>164</v>
      </c>
      <c r="D1418" t="s">
        <v>1730</v>
      </c>
      <c r="E1418" s="1">
        <v>417505.16916000005</v>
      </c>
      <c r="F1418" s="1">
        <v>59224.64744828525</v>
      </c>
      <c r="G1418" s="1">
        <v>295179.89206894854</v>
      </c>
      <c r="H1418" s="1">
        <v>353905</v>
      </c>
      <c r="I1418" s="1">
        <v>9.1999999999999993</v>
      </c>
      <c r="J1418" s="2">
        <v>0.1291650486287311</v>
      </c>
      <c r="K1418" s="1">
        <v>657426</v>
      </c>
      <c r="L1418" s="1">
        <v>657426</v>
      </c>
      <c r="M1418" s="1">
        <v>417505.16916000005</v>
      </c>
      <c r="N1418" s="1">
        <v>0</v>
      </c>
      <c r="O1418" s="7">
        <v>0.33910066629593</v>
      </c>
      <c r="P1418" s="4">
        <v>1.0539153772593934</v>
      </c>
      <c r="Q1418" s="1">
        <f>Scenario[[#This Row],[Electricity GHG 
kg CO2e]]+(Scenario[[#This Row],[Non-Electric GHG 
kg CO2e]]*(1-Q$3))+((Scenario[[#This Row],[Non-Electric Vehicle Miles]]*Q$3)*Scenario[[#This Row],[Typical kWh per Vehicle Mile]]*(Scenario[[#This Row],[eGRID Subregion Electricity Emissions Rate 
kg CO2 per kWh]]))</f>
        <v>371867.16274477274</v>
      </c>
      <c r="R1418" s="1">
        <f>((Scenario[[#This Row],[Electricity GHG 
kg CO2e]])*(1-R$3))+(Scenario[[#This Row],[Non-Electric GHG 
kg CO2e]]*(1-Q$3))+(((Scenario[[#This Row],[Non-Electric Vehicle Miles]]*Q$3)*Scenario[[#This Row],[Typical kWh per Vehicle Mile]]*(Scenario[[#This Row],[eGRID Subregion Electricity Emissions Rate 
kg CO2 per kWh]]))*(1-R$3))</f>
        <v>357182.59127607959</v>
      </c>
      <c r="S14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367632.49485967029</v>
      </c>
      <c r="T1418" s="1">
        <f>Scenario[[#This Row],[Transportation Efficiency Emissions Savings 
kg CO2e]]*(1+S$3)</f>
        <v>74030.809310356562</v>
      </c>
      <c r="U1418" s="1">
        <f>Scenario[[#This Row],[Land Use Efficiency Emissions Savings 
kg CO2e]]*(1+S$3)</f>
        <v>368974.86508618569</v>
      </c>
    </row>
    <row r="1419" spans="1:21" x14ac:dyDescent="0.25">
      <c r="A1419" t="s">
        <v>470</v>
      </c>
      <c r="B1419" t="s">
        <v>471</v>
      </c>
      <c r="C1419" t="s">
        <v>164</v>
      </c>
      <c r="D1419" t="s">
        <v>38</v>
      </c>
      <c r="E1419" s="1">
        <v>6727054.0310490942</v>
      </c>
      <c r="F1419" s="1">
        <v>1052250.6477765345</v>
      </c>
      <c r="G1419" s="1">
        <v>5244492.7242728835</v>
      </c>
      <c r="H1419" s="1">
        <v>6287868</v>
      </c>
      <c r="I1419" s="1">
        <v>31.03921568627451</v>
      </c>
      <c r="J1419" s="2">
        <v>0.1152202591786915</v>
      </c>
      <c r="K1419" s="1">
        <v>1872346</v>
      </c>
      <c r="L1419" s="1">
        <v>1872346</v>
      </c>
      <c r="M1419" s="1">
        <v>6727054.0310490942</v>
      </c>
      <c r="N1419" s="1">
        <v>0</v>
      </c>
      <c r="O1419" s="7">
        <v>0.33910066629593</v>
      </c>
      <c r="P1419" s="4">
        <v>2.3391780324537761</v>
      </c>
      <c r="Q1419" s="1">
        <f>Scenario[[#This Row],[Electricity GHG 
kg CO2e]]+(Scenario[[#This Row],[Non-Electric GHG 
kg CO2e]]*(1-Q$3))+((Scenario[[#This Row],[Non-Electric Vehicle Miles]]*Q$3)*Scenario[[#This Row],[Typical kWh per Vehicle Mile]]*(Scenario[[#This Row],[eGRID Subregion Electricity Emissions Rate 
kg CO2 per kWh]]))</f>
        <v>5416584.6126970258</v>
      </c>
      <c r="R1419" s="1">
        <f>((Scenario[[#This Row],[Electricity GHG 
kg CO2e]])*(1-R$3))+(Scenario[[#This Row],[Non-Electric GHG 
kg CO2e]]*(1-Q$3))+(((Scenario[[#This Row],[Non-Electric Vehicle Miles]]*Q$3)*Scenario[[#This Row],[Typical kWh per Vehicle Mile]]*(Scenario[[#This Row],[eGRID Subregion Electricity Emissions Rate 
kg CO2 per kWh]]))*(1-R$3))</f>
        <v>5323761.0903444747</v>
      </c>
      <c r="S14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5611762.8440017411</v>
      </c>
      <c r="T1419" s="1">
        <f>Scenario[[#This Row],[Transportation Efficiency Emissions Savings 
kg CO2e]]*(1+S$3)</f>
        <v>1315313.3097206682</v>
      </c>
      <c r="U1419" s="1">
        <f>Scenario[[#This Row],[Land Use Efficiency Emissions Savings 
kg CO2e]]*(1+S$3)</f>
        <v>6555615.9053411046</v>
      </c>
    </row>
    <row r="1420" spans="1:21" x14ac:dyDescent="0.25">
      <c r="A1420" t="s">
        <v>1213</v>
      </c>
      <c r="B1420" t="s">
        <v>1214</v>
      </c>
      <c r="C1420" t="s">
        <v>164</v>
      </c>
      <c r="D1420" t="s">
        <v>1730</v>
      </c>
      <c r="E1420" s="1">
        <v>699761.03795583325</v>
      </c>
      <c r="F1420" s="1">
        <v>18213.584315868829</v>
      </c>
      <c r="G1420" s="1">
        <v>93084.783005883961</v>
      </c>
      <c r="H1420" s="1">
        <v>108837.77</v>
      </c>
      <c r="I1420" s="1">
        <v>19.833333333333332</v>
      </c>
      <c r="J1420" s="2">
        <v>0.10202499963675582</v>
      </c>
      <c r="K1420" s="1">
        <v>521545</v>
      </c>
      <c r="L1420" s="1">
        <v>521545</v>
      </c>
      <c r="M1420" s="1">
        <v>699761.03795583325</v>
      </c>
      <c r="N1420" s="1">
        <v>0</v>
      </c>
      <c r="O1420" s="7">
        <v>0.53246165051848993</v>
      </c>
      <c r="P1420" s="4">
        <v>1.0539153772593934</v>
      </c>
      <c r="Q1420" s="1">
        <f>Scenario[[#This Row],[Electricity GHG 
kg CO2e]]+(Scenario[[#This Row],[Non-Electric GHG 
kg CO2e]]*(1-Q$3))+((Scenario[[#This Row],[Non-Electric Vehicle Miles]]*Q$3)*Scenario[[#This Row],[Typical kWh per Vehicle Mile]]*(Scenario[[#This Row],[eGRID Subregion Electricity Emissions Rate 
kg CO2 per kWh]]))</f>
        <v>597989.56796117628</v>
      </c>
      <c r="R1420" s="1">
        <f>((Scenario[[#This Row],[Electricity GHG 
kg CO2e]])*(1-R$3))+(Scenario[[#This Row],[Non-Electric GHG 
kg CO2e]]*(1-Q$3))+(((Scenario[[#This Row],[Non-Electric Vehicle Miles]]*Q$3)*Scenario[[#This Row],[Typical kWh per Vehicle Mile]]*(Scenario[[#This Row],[eGRID Subregion Electricity Emissions Rate 
kg CO2 per kWh]]))*(1-R$3))</f>
        <v>579697.37058760098</v>
      </c>
      <c r="S14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582747.11519771023</v>
      </c>
      <c r="T1420" s="1">
        <f>Scenario[[#This Row],[Transportation Efficiency Emissions Savings 
kg CO2e]]*(1+S$3)</f>
        <v>22766.980394836035</v>
      </c>
      <c r="U1420" s="1">
        <f>Scenario[[#This Row],[Land Use Efficiency Emissions Savings 
kg CO2e]]*(1+S$3)</f>
        <v>116355.97875735495</v>
      </c>
    </row>
    <row r="1421" spans="1:21" x14ac:dyDescent="0.25">
      <c r="A1421" t="s">
        <v>1213</v>
      </c>
      <c r="B1421" t="s">
        <v>1214</v>
      </c>
      <c r="C1421" t="s">
        <v>164</v>
      </c>
      <c r="D1421" t="s">
        <v>38</v>
      </c>
      <c r="E1421" s="1">
        <v>71848.524213900004</v>
      </c>
      <c r="F1421" s="1">
        <v>175734.48219637416</v>
      </c>
      <c r="G1421" s="1">
        <v>898132.17751151638</v>
      </c>
      <c r="H1421" s="1">
        <v>1050125.49</v>
      </c>
      <c r="I1421" s="1">
        <v>24</v>
      </c>
      <c r="J1421" s="2">
        <v>8.5180597789267939E-2</v>
      </c>
      <c r="K1421" s="1">
        <v>24915</v>
      </c>
      <c r="L1421" s="1">
        <v>24915</v>
      </c>
      <c r="M1421" s="1">
        <v>71848.524213900004</v>
      </c>
      <c r="N1421" s="1">
        <v>0</v>
      </c>
      <c r="O1421" s="7">
        <v>0.53246165051848993</v>
      </c>
      <c r="P1421" s="4">
        <v>2.3391780324537761</v>
      </c>
      <c r="Q1421" s="1">
        <f>Scenario[[#This Row],[Electricity GHG 
kg CO2e]]+(Scenario[[#This Row],[Non-Electric GHG 
kg CO2e]]*(1-Q$3))+((Scenario[[#This Row],[Non-Electric Vehicle Miles]]*Q$3)*Scenario[[#This Row],[Typical kWh per Vehicle Mile]]*(Scenario[[#This Row],[eGRID Subregion Electricity Emissions Rate 
kg CO2 per kWh]]))</f>
        <v>61644.442030365462</v>
      </c>
      <c r="R1421" s="1">
        <f>((Scenario[[#This Row],[Electricity GHG 
kg CO2e]])*(1-R$3))+(Scenario[[#This Row],[Non-Electric GHG 
kg CO2e]]*(1-Q$3))+(((Scenario[[#This Row],[Non-Electric Vehicle Miles]]*Q$3)*Scenario[[#This Row],[Typical kWh per Vehicle Mile]]*(Scenario[[#This Row],[eGRID Subregion Electricity Emissions Rate 
kg CO2 per kWh]]))*(1-R$3))</f>
        <v>59704.929812880349</v>
      </c>
      <c r="S14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112131.23648487061</v>
      </c>
      <c r="T1421" s="1">
        <f>Scenario[[#This Row],[Transportation Efficiency Emissions Savings 
kg CO2e]]*(1+S$3)</f>
        <v>219668.10274546768</v>
      </c>
      <c r="U1421" s="1">
        <f>Scenario[[#This Row],[Land Use Efficiency Emissions Savings 
kg CO2e]]*(1+S$3)</f>
        <v>1122665.2218893955</v>
      </c>
    </row>
    <row r="1422" spans="1:21" x14ac:dyDescent="0.25">
      <c r="A1422" t="s">
        <v>428</v>
      </c>
      <c r="B1422" t="s">
        <v>429</v>
      </c>
      <c r="C1422" t="s">
        <v>164</v>
      </c>
      <c r="D1422" t="s">
        <v>38</v>
      </c>
      <c r="E1422" s="1">
        <v>6506505.0592647009</v>
      </c>
      <c r="F1422" s="1">
        <v>1225123.2610643303</v>
      </c>
      <c r="G1422" s="1">
        <v>6107295.3959584897</v>
      </c>
      <c r="H1422" s="1">
        <v>7320892</v>
      </c>
      <c r="I1422" s="1">
        <v>34.755813953488371</v>
      </c>
      <c r="J1422" s="2">
        <v>0.11382559700063849</v>
      </c>
      <c r="K1422" s="1">
        <v>2130801</v>
      </c>
      <c r="L1422" s="1">
        <v>2130801</v>
      </c>
      <c r="M1422" s="1">
        <v>6506505.0592647009</v>
      </c>
      <c r="N1422" s="1">
        <v>0</v>
      </c>
      <c r="O1422" s="7">
        <v>0.33910066629593</v>
      </c>
      <c r="P1422" s="4">
        <v>2.3391780324537761</v>
      </c>
      <c r="Q1422" s="1">
        <f>Scenario[[#This Row],[Electricity GHG 
kg CO2e]]+(Scenario[[#This Row],[Non-Electric GHG 
kg CO2e]]*(1-Q$3))+((Scenario[[#This Row],[Non-Electric Vehicle Miles]]*Q$3)*Scenario[[#This Row],[Typical kWh per Vehicle Mile]]*(Scenario[[#This Row],[eGRID Subregion Electricity Emissions Rate 
kg CO2 per kWh]]))</f>
        <v>5302425.5977687212</v>
      </c>
      <c r="R1422" s="1">
        <f>((Scenario[[#This Row],[Electricity GHG 
kg CO2e]])*(1-R$3))+(Scenario[[#This Row],[Non-Electric GHG 
kg CO2e]]*(1-Q$3))+(((Scenario[[#This Row],[Non-Electric Vehicle Miles]]*Q$3)*Scenario[[#This Row],[Typical kWh per Vehicle Mile]]*(Scenario[[#This Row],[eGRID Subregion Electricity Emissions Rate 
kg CO2 per kWh]]))*(1-R$3))</f>
        <v>5196788.8969386723</v>
      </c>
      <c r="S14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5453650.2251999965</v>
      </c>
      <c r="T1422" s="1">
        <f>Scenario[[#This Row],[Transportation Efficiency Emissions Savings 
kg CO2e]]*(1+S$3)</f>
        <v>1531404.0763304129</v>
      </c>
      <c r="U1422" s="1">
        <f>Scenario[[#This Row],[Land Use Efficiency Emissions Savings 
kg CO2e]]*(1+S$3)</f>
        <v>7634119.2449481124</v>
      </c>
    </row>
    <row r="1423" spans="1:21" x14ac:dyDescent="0.25">
      <c r="A1423" t="s">
        <v>1385</v>
      </c>
      <c r="B1423" t="s">
        <v>1123</v>
      </c>
      <c r="C1423" t="s">
        <v>164</v>
      </c>
      <c r="D1423" t="s">
        <v>1730</v>
      </c>
      <c r="E1423" s="1">
        <v>150426.13924526668</v>
      </c>
      <c r="F1423" s="1">
        <v>41024.668376302623</v>
      </c>
      <c r="G1423" s="1">
        <v>205031.6694588465</v>
      </c>
      <c r="H1423" s="1">
        <v>245148.53</v>
      </c>
      <c r="I1423" s="1">
        <v>16.428571428571427</v>
      </c>
      <c r="J1423" s="2">
        <v>0.16865876727643525</v>
      </c>
      <c r="K1423" s="1">
        <v>102114</v>
      </c>
      <c r="L1423" s="1">
        <v>102114</v>
      </c>
      <c r="M1423" s="1">
        <v>150426.13924526668</v>
      </c>
      <c r="N1423" s="1">
        <v>0</v>
      </c>
      <c r="O1423" s="7">
        <v>0.53246165051848993</v>
      </c>
      <c r="P1423" s="4">
        <v>1.0539153772593934</v>
      </c>
      <c r="Q1423" s="1">
        <f>Scenario[[#This Row],[Electricity GHG 
kg CO2e]]+(Scenario[[#This Row],[Non-Electric GHG 
kg CO2e]]*(1-Q$3))+((Scenario[[#This Row],[Non-Electric Vehicle Miles]]*Q$3)*Scenario[[#This Row],[Typical kWh per Vehicle Mile]]*(Scenario[[#This Row],[eGRID Subregion Electricity Emissions Rate 
kg CO2 per kWh]]))</f>
        <v>127145.42055800658</v>
      </c>
      <c r="R1423" s="1">
        <f>((Scenario[[#This Row],[Electricity GHG 
kg CO2e]])*(1-R$3))+(Scenario[[#This Row],[Non-Electric GHG 
kg CO2e]]*(1-Q$3))+(((Scenario[[#This Row],[Non-Electric Vehicle Miles]]*Q$3)*Scenario[[#This Row],[Typical kWh per Vehicle Mile]]*(Scenario[[#This Row],[eGRID Subregion Electricity Emissions Rate 
kg CO2 per kWh]]))*(1-R$3))</f>
        <v>123563.96652699243</v>
      </c>
      <c r="S14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132592.26794311771</v>
      </c>
      <c r="T1423" s="1">
        <f>Scenario[[#This Row],[Transportation Efficiency Emissions Savings 
kg CO2e]]*(1+S$3)</f>
        <v>51280.835470378282</v>
      </c>
      <c r="U1423" s="1">
        <f>Scenario[[#This Row],[Land Use Efficiency Emissions Savings 
kg CO2e]]*(1+S$3)</f>
        <v>256289.58682355814</v>
      </c>
    </row>
    <row r="1424" spans="1:21" x14ac:dyDescent="0.25">
      <c r="A1424" t="s">
        <v>638</v>
      </c>
      <c r="B1424" t="s">
        <v>639</v>
      </c>
      <c r="C1424" t="s">
        <v>164</v>
      </c>
      <c r="D1424" t="s">
        <v>38</v>
      </c>
      <c r="E1424" s="1">
        <v>3090667.8526657005</v>
      </c>
      <c r="F1424" s="1">
        <v>1391293.0074629078</v>
      </c>
      <c r="G1424" s="1">
        <v>7793247.3851297721</v>
      </c>
      <c r="H1424" s="1">
        <v>8313862.0999999996</v>
      </c>
      <c r="I1424" s="1">
        <v>29.264705882352942</v>
      </c>
      <c r="J1424" s="2">
        <v>0.2950673920326965</v>
      </c>
      <c r="K1424" s="1">
        <v>1071807</v>
      </c>
      <c r="L1424" s="1">
        <v>1071807</v>
      </c>
      <c r="M1424" s="1">
        <v>3090667.8526657005</v>
      </c>
      <c r="N1424" s="1">
        <v>0</v>
      </c>
      <c r="O1424" s="7">
        <v>0.53246165051848993</v>
      </c>
      <c r="P1424" s="4">
        <v>2.3391780324537761</v>
      </c>
      <c r="Q1424" s="1">
        <f>Scenario[[#This Row],[Electricity GHG 
kg CO2e]]+(Scenario[[#This Row],[Non-Electric GHG 
kg CO2e]]*(1-Q$3))+((Scenario[[#This Row],[Non-Electric Vehicle Miles]]*Q$3)*Scenario[[#This Row],[Typical kWh per Vehicle Mile]]*(Scenario[[#This Row],[eGRID Subregion Electricity Emissions Rate 
kg CO2 per kWh]]))</f>
        <v>2651740.8487665551</v>
      </c>
      <c r="R1424" s="1">
        <f>((Scenario[[#This Row],[Electricity GHG 
kg CO2e]])*(1-R$3))+(Scenario[[#This Row],[Non-Electric GHG 
kg CO2e]]*(1-Q$3))+(((Scenario[[#This Row],[Non-Electric Vehicle Miles]]*Q$3)*Scenario[[#This Row],[Typical kWh per Vehicle Mile]]*(Scenario[[#This Row],[eGRID Subregion Electricity Emissions Rate 
kg CO2 per kWh]]))*(1-R$3))</f>
        <v>2568305.8589497353</v>
      </c>
      <c r="S14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2908681.7652536239</v>
      </c>
      <c r="T1424" s="1">
        <f>Scenario[[#This Row],[Transportation Efficiency Emissions Savings 
kg CO2e]]*(1+S$3)</f>
        <v>1739116.2593286347</v>
      </c>
      <c r="U1424" s="1">
        <f>Scenario[[#This Row],[Land Use Efficiency Emissions Savings 
kg CO2e]]*(1+S$3)</f>
        <v>9741559.2314122152</v>
      </c>
    </row>
    <row r="1425" spans="1:21" x14ac:dyDescent="0.25">
      <c r="A1425" t="s">
        <v>2049</v>
      </c>
      <c r="B1425" t="s">
        <v>639</v>
      </c>
      <c r="C1425" t="s">
        <v>164</v>
      </c>
      <c r="D1425" t="s">
        <v>1730</v>
      </c>
      <c r="E1425" s="1">
        <v>40391.850591666662</v>
      </c>
      <c r="F1425" s="1">
        <v>0</v>
      </c>
      <c r="G1425" s="1">
        <v>0</v>
      </c>
      <c r="H1425" s="1">
        <f>Scenario[[#This Row],[Average Seating Capacity]]*Scenario[[#This Row],[Total Transit Vehicle Miles]]*0.21</f>
        <v>116930.73</v>
      </c>
      <c r="I1425" s="1">
        <v>18.5</v>
      </c>
      <c r="J1425" s="2" t="s">
        <v>552</v>
      </c>
      <c r="K1425" s="1">
        <v>30098</v>
      </c>
      <c r="L1425" s="1">
        <v>30098</v>
      </c>
      <c r="M1425" s="1">
        <v>40391.850591666662</v>
      </c>
      <c r="N1425" s="1">
        <v>0</v>
      </c>
      <c r="O1425" s="7">
        <v>0.53246165051848993</v>
      </c>
      <c r="P1425" s="4">
        <v>1.0539153772593934</v>
      </c>
      <c r="Q1425" s="95">
        <f>Scenario[[#This Row],[Electricity GHG 
kg CO2e]]+(Scenario[[#This Row],[Non-Electric GHG 
kg CO2e]]*(1-Q$3))+((Scenario[[#This Row],[Non-Electric Vehicle Miles]]*Q$3)*Scenario[[#This Row],[Typical kWh per Vehicle Mile]]*(Scenario[[#This Row],[eGRID Subregion Electricity Emissions Rate 
kg CO2 per kWh]]))</f>
        <v>34516.408006639067</v>
      </c>
      <c r="R1425" s="1">
        <f>((Scenario[[#This Row],[Electricity GHG 
kg CO2e]])*(1-R$3))+(Scenario[[#This Row],[Non-Electric GHG 
kg CO2e]]*(1-Q$3))+(((Scenario[[#This Row],[Non-Electric Vehicle Miles]]*Q$3)*Scenario[[#This Row],[Typical kWh per Vehicle Mile]]*(Scenario[[#This Row],[eGRID Subregion Electricity Emissions Rate 
kg CO2 per kWh]]))*(1-R$3))</f>
        <v>33460.777990916802</v>
      </c>
      <c r="S14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36974.159679963064</v>
      </c>
      <c r="T1425" s="1">
        <f>Scenario[[#This Row],[Transportation Efficiency Emissions Savings 
kg CO2e]]*(1+S$3)</f>
        <v>0</v>
      </c>
      <c r="U1425" s="1">
        <f>Scenario[[#This Row],[Land Use Efficiency Emissions Savings 
kg CO2e]]*(1+S$3)</f>
        <v>0</v>
      </c>
    </row>
    <row r="1426" spans="1:21" x14ac:dyDescent="0.25">
      <c r="A1426" t="s">
        <v>897</v>
      </c>
      <c r="B1426" t="s">
        <v>163</v>
      </c>
      <c r="C1426" t="s">
        <v>164</v>
      </c>
      <c r="D1426" t="s">
        <v>38</v>
      </c>
      <c r="E1426" s="1">
        <v>1072072.0729350999</v>
      </c>
      <c r="F1426" s="1">
        <v>343438.69426952186</v>
      </c>
      <c r="G1426" s="1">
        <v>1709464.3225212391</v>
      </c>
      <c r="H1426" s="1">
        <v>2052265</v>
      </c>
      <c r="I1426" s="1">
        <v>32</v>
      </c>
      <c r="J1426" s="2">
        <v>0.14581246845400764</v>
      </c>
      <c r="K1426" s="1">
        <v>457475</v>
      </c>
      <c r="L1426" s="1">
        <v>457475</v>
      </c>
      <c r="M1426" s="1">
        <v>1072072.0729350999</v>
      </c>
      <c r="N1426" s="1">
        <v>0</v>
      </c>
      <c r="O1426" s="7">
        <v>0.33910066629593</v>
      </c>
      <c r="P1426" s="4">
        <v>2.3391780324537761</v>
      </c>
      <c r="Q1426" s="1">
        <f>Scenario[[#This Row],[Electricity GHG 
kg CO2e]]+(Scenario[[#This Row],[Non-Electric GHG 
kg CO2e]]*(1-Q$3))+((Scenario[[#This Row],[Non-Electric Vehicle Miles]]*Q$3)*Scenario[[#This Row],[Typical kWh per Vehicle Mile]]*(Scenario[[#This Row],[eGRID Subregion Electricity Emissions Rate 
kg CO2 per kWh]]))</f>
        <v>894773.27195760864</v>
      </c>
      <c r="R1426" s="1">
        <f>((Scenario[[#This Row],[Electricity GHG 
kg CO2e]])*(1-R$3))+(Scenario[[#This Row],[Non-Electric GHG 
kg CO2e]]*(1-Q$3))+(((Scenario[[#This Row],[Non-Electric Vehicle Miles]]*Q$3)*Scenario[[#This Row],[Typical kWh per Vehicle Mile]]*(Scenario[[#This Row],[eGRID Subregion Electricity Emissions Rate 
kg CO2 per kWh]]))*(1-R$3))</f>
        <v>872093.46764353768</v>
      </c>
      <c r="S14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933222.7267688131</v>
      </c>
      <c r="T1426" s="1">
        <f>Scenario[[#This Row],[Transportation Efficiency Emissions Savings 
kg CO2e]]*(1+S$3)</f>
        <v>429298.36783690233</v>
      </c>
      <c r="U1426" s="1">
        <f>Scenario[[#This Row],[Land Use Efficiency Emissions Savings 
kg CO2e]]*(1+S$3)</f>
        <v>2136830.4031515489</v>
      </c>
    </row>
    <row r="1427" spans="1:21" x14ac:dyDescent="0.25">
      <c r="A1427" t="s">
        <v>1388</v>
      </c>
      <c r="B1427" t="s">
        <v>1389</v>
      </c>
      <c r="C1427" t="s">
        <v>164</v>
      </c>
      <c r="D1427" t="s">
        <v>1730</v>
      </c>
      <c r="E1427" s="1">
        <v>2001178.8608663334</v>
      </c>
      <c r="F1427" s="1">
        <v>220166.35547644901</v>
      </c>
      <c r="G1427" s="1">
        <v>1095632.2654514164</v>
      </c>
      <c r="H1427" s="1">
        <v>1315634.24</v>
      </c>
      <c r="I1427" s="1">
        <v>20.033333333333335</v>
      </c>
      <c r="J1427" s="2">
        <v>7.9690928550350718E-2</v>
      </c>
      <c r="K1427" s="1">
        <v>914016</v>
      </c>
      <c r="L1427" s="1">
        <v>914016</v>
      </c>
      <c r="M1427" s="1">
        <v>2001178.8608663334</v>
      </c>
      <c r="N1427" s="1">
        <v>0</v>
      </c>
      <c r="O1427" s="7">
        <v>0.33910066629593</v>
      </c>
      <c r="P1427" s="4">
        <v>1.0539153772593934</v>
      </c>
      <c r="Q1427" s="1">
        <f>Scenario[[#This Row],[Electricity GHG 
kg CO2e]]+(Scenario[[#This Row],[Non-Electric GHG 
kg CO2e]]*(1-Q$3))+((Scenario[[#This Row],[Non-Electric Vehicle Miles]]*Q$3)*Scenario[[#This Row],[Typical kWh per Vehicle Mile]]*(Scenario[[#This Row],[eGRID Subregion Electricity Emissions Rate 
kg CO2 per kWh]]))</f>
        <v>1582547.6836024872</v>
      </c>
      <c r="R1427" s="1">
        <f>((Scenario[[#This Row],[Electricity GHG 
kg CO2e]])*(1-R$3))+(Scenario[[#This Row],[Non-Electric GHG 
kg CO2e]]*(1-Q$3))+(((Scenario[[#This Row],[Non-Electric Vehicle Miles]]*Q$3)*Scenario[[#This Row],[Typical kWh per Vehicle Mile]]*(Scenario[[#This Row],[eGRID Subregion Electricity Emissions Rate 
kg CO2 per kWh]]))*(1-R$3))</f>
        <v>1562131.799114303</v>
      </c>
      <c r="S14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1618251.5622861336</v>
      </c>
      <c r="T1427" s="1">
        <f>Scenario[[#This Row],[Transportation Efficiency Emissions Savings 
kg CO2e]]*(1+S$3)</f>
        <v>275207.94434556126</v>
      </c>
      <c r="U1427" s="1">
        <f>Scenario[[#This Row],[Land Use Efficiency Emissions Savings 
kg CO2e]]*(1+S$3)</f>
        <v>1369540.3318142705</v>
      </c>
    </row>
    <row r="1428" spans="1:21" x14ac:dyDescent="0.25">
      <c r="A1428" t="s">
        <v>786</v>
      </c>
      <c r="B1428" t="s">
        <v>787</v>
      </c>
      <c r="C1428" t="s">
        <v>164</v>
      </c>
      <c r="D1428" t="s">
        <v>1730</v>
      </c>
      <c r="E1428" s="1">
        <v>276345.61270583334</v>
      </c>
      <c r="F1428" s="1">
        <v>18253.451194725028</v>
      </c>
      <c r="G1428" s="1">
        <v>99295.003404033967</v>
      </c>
      <c r="H1428" s="1">
        <v>109076</v>
      </c>
      <c r="I1428" s="1">
        <v>12.833333333333334</v>
      </c>
      <c r="J1428" s="2">
        <v>5.9682807186493728E-2</v>
      </c>
      <c r="K1428" s="1">
        <v>169621</v>
      </c>
      <c r="L1428" s="1">
        <v>169621</v>
      </c>
      <c r="M1428" s="1">
        <v>276345.61270583334</v>
      </c>
      <c r="N1428" s="1">
        <v>0</v>
      </c>
      <c r="O1428" s="7">
        <v>0.33910066629593</v>
      </c>
      <c r="P1428" s="4">
        <v>1.0539153772593934</v>
      </c>
      <c r="Q1428" s="1">
        <f>Scenario[[#This Row],[Electricity GHG 
kg CO2e]]+(Scenario[[#This Row],[Non-Electric GHG 
kg CO2e]]*(1-Q$3))+((Scenario[[#This Row],[Non-Electric Vehicle Miles]]*Q$3)*Scenario[[#This Row],[Typical kWh per Vehicle Mile]]*(Scenario[[#This Row],[eGRID Subregion Electricity Emissions Rate 
kg CO2 per kWh]]))</f>
        <v>222414.14223414304</v>
      </c>
      <c r="R1428" s="1">
        <f>((Scenario[[#This Row],[Electricity GHG 
kg CO2e]])*(1-R$3))+(Scenario[[#This Row],[Non-Electric GHG 
kg CO2e]]*(1-Q$3))+(((Scenario[[#This Row],[Non-Electric Vehicle Miles]]*Q$3)*Scenario[[#This Row],[Typical kWh per Vehicle Mile]]*(Scenario[[#This Row],[eGRID Subregion Electricity Emissions Rate 
kg CO2 per kWh]]))*(1-R$3))</f>
        <v>218625.40905795104</v>
      </c>
      <c r="S14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224102.88840363172</v>
      </c>
      <c r="T1428" s="1">
        <f>Scenario[[#This Row],[Transportation Efficiency Emissions Savings 
kg CO2e]]*(1+S$3)</f>
        <v>22816.813993406286</v>
      </c>
      <c r="U1428" s="1">
        <f>Scenario[[#This Row],[Land Use Efficiency Emissions Savings 
kg CO2e]]*(1+S$3)</f>
        <v>124118.75425504246</v>
      </c>
    </row>
    <row r="1429" spans="1:21" x14ac:dyDescent="0.25">
      <c r="A1429" t="s">
        <v>786</v>
      </c>
      <c r="B1429" t="s">
        <v>787</v>
      </c>
      <c r="C1429" t="s">
        <v>164</v>
      </c>
      <c r="D1429" t="s">
        <v>38</v>
      </c>
      <c r="E1429" s="1">
        <v>2158416.0859415997</v>
      </c>
      <c r="F1429" s="1">
        <v>739559.46999747807</v>
      </c>
      <c r="G1429" s="1">
        <v>4023050.7265446112</v>
      </c>
      <c r="H1429" s="1">
        <v>4419339</v>
      </c>
      <c r="I1429" s="1">
        <v>30.692307692307693</v>
      </c>
      <c r="J1429" s="2">
        <v>0.23288330759843259</v>
      </c>
      <c r="K1429" s="1">
        <v>653694</v>
      </c>
      <c r="L1429" s="1">
        <v>653694</v>
      </c>
      <c r="M1429" s="1">
        <v>2158416.0859415997</v>
      </c>
      <c r="N1429" s="1">
        <v>0</v>
      </c>
      <c r="O1429" s="7">
        <v>0.33910066629593</v>
      </c>
      <c r="P1429" s="4">
        <v>2.3391780324537761</v>
      </c>
      <c r="Q1429" s="1">
        <f>Scenario[[#This Row],[Electricity GHG 
kg CO2e]]+(Scenario[[#This Row],[Non-Electric GHG 
kg CO2e]]*(1-Q$3))+((Scenario[[#This Row],[Non-Electric Vehicle Miles]]*Q$3)*Scenario[[#This Row],[Typical kWh per Vehicle Mile]]*(Scenario[[#This Row],[eGRID Subregion Electricity Emissions Rate 
kg CO2 per kWh]]))</f>
        <v>1748442.3349739965</v>
      </c>
      <c r="R1429" s="1">
        <f>((Scenario[[#This Row],[Electricity GHG 
kg CO2e]])*(1-R$3))+(Scenario[[#This Row],[Non-Electric GHG 
kg CO2e]]*(1-Q$3))+(((Scenario[[#This Row],[Non-Electric Vehicle Miles]]*Q$3)*Scenario[[#This Row],[Typical kWh per Vehicle Mile]]*(Scenario[[#This Row],[eGRID Subregion Electricity Emissions Rate 
kg CO2 per kWh]]))*(1-R$3))</f>
        <v>1716034.7673445472</v>
      </c>
      <c r="S14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1905029.3525357947</v>
      </c>
      <c r="T1429" s="1">
        <f>Scenario[[#This Row],[Transportation Efficiency Emissions Savings 
kg CO2e]]*(1+S$3)</f>
        <v>924449.33749684761</v>
      </c>
      <c r="U1429" s="1">
        <f>Scenario[[#This Row],[Land Use Efficiency Emissions Savings 
kg CO2e]]*(1+S$3)</f>
        <v>5028813.4081807639</v>
      </c>
    </row>
    <row r="1430" spans="1:21" x14ac:dyDescent="0.25">
      <c r="A1430" t="s">
        <v>905</v>
      </c>
      <c r="B1430" t="s">
        <v>906</v>
      </c>
      <c r="C1430" t="s">
        <v>164</v>
      </c>
      <c r="D1430" t="s">
        <v>1730</v>
      </c>
      <c r="E1430" s="1">
        <v>537145.65722666669</v>
      </c>
      <c r="F1430" s="1">
        <v>30448.50736846602</v>
      </c>
      <c r="G1430" s="1">
        <v>151788.48642308297</v>
      </c>
      <c r="H1430" s="1">
        <v>181949.23</v>
      </c>
      <c r="I1430" s="1">
        <v>17.8</v>
      </c>
      <c r="J1430" s="2">
        <v>0.13397644508142739</v>
      </c>
      <c r="K1430" s="1">
        <v>400352</v>
      </c>
      <c r="L1430" s="1">
        <v>400352</v>
      </c>
      <c r="M1430" s="1">
        <v>537145.65722666669</v>
      </c>
      <c r="N1430" s="1">
        <v>0</v>
      </c>
      <c r="O1430" s="7">
        <v>0.33910066629593</v>
      </c>
      <c r="P1430" s="4">
        <v>1.0539153772593934</v>
      </c>
      <c r="Q1430" s="1">
        <f>Scenario[[#This Row],[Electricity GHG 
kg CO2e]]+(Scenario[[#This Row],[Non-Electric GHG 
kg CO2e]]*(1-Q$3))+((Scenario[[#This Row],[Non-Electric Vehicle Miles]]*Q$3)*Scenario[[#This Row],[Typical kWh per Vehicle Mile]]*(Scenario[[#This Row],[eGRID Subregion Electricity Emissions Rate 
kg CO2 per kWh]]))</f>
        <v>438629.03332460369</v>
      </c>
      <c r="R1430" s="1">
        <f>((Scenario[[#This Row],[Electricity GHG 
kg CO2e]])*(1-R$3))+(Scenario[[#This Row],[Non-Electric GHG 
kg CO2e]]*(1-Q$3))+(((Scenario[[#This Row],[Non-Electric Vehicle Miles]]*Q$3)*Scenario[[#This Row],[Typical kWh per Vehicle Mile]]*(Scenario[[#This Row],[eGRID Subregion Electricity Emissions Rate 
kg CO2 per kWh]]))*(1-R$3))</f>
        <v>429686.58572345279</v>
      </c>
      <c r="S14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435172.00738762086</v>
      </c>
      <c r="T1430" s="1">
        <f>Scenario[[#This Row],[Transportation Efficiency Emissions Savings 
kg CO2e]]*(1+S$3)</f>
        <v>38060.634210582524</v>
      </c>
      <c r="U1430" s="1">
        <f>Scenario[[#This Row],[Land Use Efficiency Emissions Savings 
kg CO2e]]*(1+S$3)</f>
        <v>189735.60802885372</v>
      </c>
    </row>
    <row r="1431" spans="1:21" x14ac:dyDescent="0.25">
      <c r="A1431" t="s">
        <v>905</v>
      </c>
      <c r="B1431" t="s">
        <v>906</v>
      </c>
      <c r="C1431" t="s">
        <v>164</v>
      </c>
      <c r="D1431" t="s">
        <v>38</v>
      </c>
      <c r="E1431" s="1">
        <v>1274133.9147242</v>
      </c>
      <c r="F1431" s="1">
        <v>225270.89571791881</v>
      </c>
      <c r="G1431" s="1">
        <v>1122995.2221437152</v>
      </c>
      <c r="H1431" s="1">
        <v>1346137.12</v>
      </c>
      <c r="I1431" s="1">
        <v>30.714285714285715</v>
      </c>
      <c r="J1431" s="2">
        <v>7.7396666959893112E-2</v>
      </c>
      <c r="K1431" s="1">
        <v>441850</v>
      </c>
      <c r="L1431" s="1">
        <v>441850</v>
      </c>
      <c r="M1431" s="1">
        <v>1274133.9147242</v>
      </c>
      <c r="N1431" s="1">
        <v>0</v>
      </c>
      <c r="O1431" s="7">
        <v>0.33910066629593</v>
      </c>
      <c r="P1431" s="4">
        <v>2.3391780324537761</v>
      </c>
      <c r="Q1431" s="1">
        <f>Scenario[[#This Row],[Electricity GHG 
kg CO2e]]+(Scenario[[#This Row],[Non-Electric GHG 
kg CO2e]]*(1-Q$3))+((Scenario[[#This Row],[Non-Electric Vehicle Miles]]*Q$3)*Scenario[[#This Row],[Typical kWh per Vehicle Mile]]*(Scenario[[#This Row],[eGRID Subregion Electricity Emissions Rate 
kg CO2 per kWh]]))</f>
        <v>1043221.1500596295</v>
      </c>
      <c r="R1431" s="1">
        <f>((Scenario[[#This Row],[Electricity GHG 
kg CO2e]])*(1-R$3))+(Scenario[[#This Row],[Non-Electric GHG 
kg CO2e]]*(1-Q$3))+(((Scenario[[#This Row],[Non-Electric Vehicle Miles]]*Q$3)*Scenario[[#This Row],[Typical kWh per Vehicle Mile]]*(Scenario[[#This Row],[eGRID Subregion Electricity Emissions Rate 
kg CO2 per kWh]]))*(1-R$3))</f>
        <v>1021315.9715555096</v>
      </c>
      <c r="S14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1071968.8521969886</v>
      </c>
      <c r="T1431" s="1">
        <f>Scenario[[#This Row],[Transportation Efficiency Emissions Savings 
kg CO2e]]*(1+S$3)</f>
        <v>281588.61964739853</v>
      </c>
      <c r="U1431" s="1">
        <f>Scenario[[#This Row],[Land Use Efficiency Emissions Savings 
kg CO2e]]*(1+S$3)</f>
        <v>1403744.0276796441</v>
      </c>
    </row>
    <row r="1432" spans="1:21" x14ac:dyDescent="0.25">
      <c r="A1432" t="s">
        <v>1154</v>
      </c>
      <c r="B1432" t="s">
        <v>1155</v>
      </c>
      <c r="C1432" t="s">
        <v>164</v>
      </c>
      <c r="D1432" t="s">
        <v>38</v>
      </c>
      <c r="E1432" s="1">
        <v>235344.06235840003</v>
      </c>
      <c r="F1432" s="1">
        <v>222978.93591661641</v>
      </c>
      <c r="G1432" s="1">
        <v>1131463.754556465</v>
      </c>
      <c r="H1432" s="1">
        <v>1332441.2</v>
      </c>
      <c r="I1432" s="1">
        <v>29.666666666666668</v>
      </c>
      <c r="J1432" s="2">
        <v>0.13104549975959998</v>
      </c>
      <c r="K1432" s="1">
        <v>81616</v>
      </c>
      <c r="L1432" s="1">
        <v>81616</v>
      </c>
      <c r="M1432" s="1">
        <v>235344.06235840003</v>
      </c>
      <c r="N1432" s="1">
        <v>0</v>
      </c>
      <c r="O1432" s="7">
        <v>0.53246165051848993</v>
      </c>
      <c r="P1432" s="4">
        <v>2.3391780324537761</v>
      </c>
      <c r="Q1432" s="1">
        <f>Scenario[[#This Row],[Electricity GHG 
kg CO2e]]+(Scenario[[#This Row],[Non-Electric GHG 
kg CO2e]]*(1-Q$3))+((Scenario[[#This Row],[Non-Electric Vehicle Miles]]*Q$3)*Scenario[[#This Row],[Typical kWh per Vehicle Mile]]*(Scenario[[#This Row],[eGRID Subregion Electricity Emissions Rate 
kg CO2 per kWh]]))</f>
        <v>201921.68981792947</v>
      </c>
      <c r="R1432" s="1">
        <f>((Scenario[[#This Row],[Electricity GHG 
kg CO2e]])*(1-R$3))+(Scenario[[#This Row],[Non-Electric GHG 
kg CO2e]]*(1-Q$3))+(((Scenario[[#This Row],[Non-Electric Vehicle Miles]]*Q$3)*Scenario[[#This Row],[Typical kWh per Vehicle Mile]]*(Scenario[[#This Row],[eGRID Subregion Electricity Emissions Rate 
kg CO2 per kWh]]))*(1-R$3))</f>
        <v>195568.27905564712</v>
      </c>
      <c r="S14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249379.44637471513</v>
      </c>
      <c r="T1432" s="1">
        <f>Scenario[[#This Row],[Transportation Efficiency Emissions Savings 
kg CO2e]]*(1+S$3)</f>
        <v>278723.66989577049</v>
      </c>
      <c r="U1432" s="1">
        <f>Scenario[[#This Row],[Land Use Efficiency Emissions Savings 
kg CO2e]]*(1+S$3)</f>
        <v>1414329.6931955812</v>
      </c>
    </row>
    <row r="1433" spans="1:21" x14ac:dyDescent="0.25">
      <c r="A1433" t="s">
        <v>2055</v>
      </c>
      <c r="B1433" t="s">
        <v>1155</v>
      </c>
      <c r="C1433" t="s">
        <v>164</v>
      </c>
      <c r="D1433" t="s">
        <v>1730</v>
      </c>
      <c r="E1433" s="1">
        <v>426438.24211166659</v>
      </c>
      <c r="F1433" s="1">
        <v>0</v>
      </c>
      <c r="G1433" s="1">
        <v>0</v>
      </c>
      <c r="H1433" s="1">
        <f>Scenario[[#This Row],[Average Seating Capacity]]*Scenario[[#This Row],[Total Transit Vehicle Miles]]*0.21</f>
        <v>1254808.632</v>
      </c>
      <c r="I1433" s="1">
        <v>18.8</v>
      </c>
      <c r="J1433" s="2" t="s">
        <v>552</v>
      </c>
      <c r="K1433" s="1">
        <v>317834</v>
      </c>
      <c r="L1433" s="1">
        <v>317834</v>
      </c>
      <c r="M1433" s="1">
        <v>426438.24211166659</v>
      </c>
      <c r="N1433" s="1">
        <v>0</v>
      </c>
      <c r="O1433" s="7">
        <v>0.53246165051848993</v>
      </c>
      <c r="P1433" s="4">
        <v>1.0539153772593934</v>
      </c>
      <c r="Q1433" s="1">
        <f>Scenario[[#This Row],[Electricity GHG 
kg CO2e]]+(Scenario[[#This Row],[Non-Electric GHG 
kg CO2e]]*(1-Q$3))+((Scenario[[#This Row],[Non-Electric Vehicle Miles]]*Q$3)*Scenario[[#This Row],[Typical kWh per Vehicle Mile]]*(Scenario[[#This Row],[eGRID Subregion Electricity Emissions Rate 
kg CO2 per kWh]]))</f>
        <v>364418.36999056384</v>
      </c>
      <c r="R1433" s="1">
        <f>((Scenario[[#This Row],[Electricity GHG 
kg CO2e]])*(1-R$3))+(Scenario[[#This Row],[Non-Electric GHG 
kg CO2e]]*(1-Q$3))+(((Scenario[[#This Row],[Non-Electric Vehicle Miles]]*Q$3)*Scenario[[#This Row],[Typical kWh per Vehicle Mile]]*(Scenario[[#This Row],[eGRID Subregion Electricity Emissions Rate 
kg CO2 per kWh]]))*(1-R$3))</f>
        <v>353270.94788886036</v>
      </c>
      <c r="S14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390364.39741719072</v>
      </c>
      <c r="T1433" s="1">
        <f>Scenario[[#This Row],[Transportation Efficiency Emissions Savings 
kg CO2e]]*(1+S$3)</f>
        <v>0</v>
      </c>
      <c r="U1433" s="1">
        <f>Scenario[[#This Row],[Land Use Efficiency Emissions Savings 
kg CO2e]]*(1+S$3)</f>
        <v>0</v>
      </c>
    </row>
    <row r="1434" spans="1:21" x14ac:dyDescent="0.25">
      <c r="A1434" t="s">
        <v>1402</v>
      </c>
      <c r="B1434" t="s">
        <v>1403</v>
      </c>
      <c r="C1434" t="s">
        <v>164</v>
      </c>
      <c r="D1434" t="s">
        <v>1730</v>
      </c>
      <c r="E1434" s="1">
        <v>339036.45751666662</v>
      </c>
      <c r="F1434" s="1">
        <v>78658.93842501365</v>
      </c>
      <c r="G1434" s="1">
        <v>391461.97387812333</v>
      </c>
      <c r="H1434" s="1">
        <v>470037.26999999996</v>
      </c>
      <c r="I1434" s="1">
        <v>18.888888888888889</v>
      </c>
      <c r="J1434" s="2">
        <v>9.6257242441845761E-2</v>
      </c>
      <c r="K1434" s="1">
        <v>252692</v>
      </c>
      <c r="L1434" s="1">
        <v>252692</v>
      </c>
      <c r="M1434" s="1">
        <v>339036.45751666662</v>
      </c>
      <c r="N1434" s="1">
        <v>0</v>
      </c>
      <c r="O1434" s="7">
        <v>0.33910066629593</v>
      </c>
      <c r="P1434" s="4">
        <v>1.0539153772593934</v>
      </c>
      <c r="Q1434" s="1">
        <f>Scenario[[#This Row],[Electricity GHG 
kg CO2e]]+(Scenario[[#This Row],[Non-Electric GHG 
kg CO2e]]*(1-Q$3))+((Scenario[[#This Row],[Non-Electric Vehicle Miles]]*Q$3)*Scenario[[#This Row],[Typical kWh per Vehicle Mile]]*(Scenario[[#This Row],[eGRID Subregion Electricity Emissions Rate 
kg CO2 per kWh]]))</f>
        <v>276854.32508568588</v>
      </c>
      <c r="R1434" s="1">
        <f>((Scenario[[#This Row],[Electricity GHG 
kg CO2e]])*(1-R$3))+(Scenario[[#This Row],[Non-Electric GHG 
kg CO2e]]*(1-Q$3))+(((Scenario[[#This Row],[Non-Electric Vehicle Miles]]*Q$3)*Scenario[[#This Row],[Typical kWh per Vehicle Mile]]*(Scenario[[#This Row],[eGRID Subregion Electricity Emissions Rate 
kg CO2 per kWh]]))*(1-R$3))</f>
        <v>271210.07959863939</v>
      </c>
      <c r="S14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284564.04421004781</v>
      </c>
      <c r="T1434" s="1">
        <f>Scenario[[#This Row],[Transportation Efficiency Emissions Savings 
kg CO2e]]*(1+S$3)</f>
        <v>98323.67303126707</v>
      </c>
      <c r="U1434" s="1">
        <f>Scenario[[#This Row],[Land Use Efficiency Emissions Savings 
kg CO2e]]*(1+S$3)</f>
        <v>489327.46734765416</v>
      </c>
    </row>
    <row r="1435" spans="1:21" x14ac:dyDescent="0.25">
      <c r="A1435" t="s">
        <v>1177</v>
      </c>
      <c r="B1435" t="s">
        <v>1178</v>
      </c>
      <c r="C1435" t="s">
        <v>164</v>
      </c>
      <c r="D1435" t="s">
        <v>1730</v>
      </c>
      <c r="E1435" s="1">
        <v>229013.65298453334</v>
      </c>
      <c r="F1435" s="1">
        <v>44048.06148477504</v>
      </c>
      <c r="G1435" s="1">
        <v>222345.45317733841</v>
      </c>
      <c r="H1435" s="1">
        <v>263215.23</v>
      </c>
      <c r="I1435" s="1">
        <v>16.444444444444443</v>
      </c>
      <c r="J1435" s="2">
        <v>0.39648092824190767</v>
      </c>
      <c r="K1435" s="1">
        <v>147790</v>
      </c>
      <c r="L1435" s="1">
        <v>147790</v>
      </c>
      <c r="M1435" s="1">
        <v>229013.65298453334</v>
      </c>
      <c r="N1435" s="1">
        <v>0</v>
      </c>
      <c r="O1435" s="7">
        <v>0.33910066629593</v>
      </c>
      <c r="P1435" s="4">
        <v>1.0539153772593934</v>
      </c>
      <c r="Q1435" s="1">
        <f>Scenario[[#This Row],[Electricity GHG 
kg CO2e]]+(Scenario[[#This Row],[Non-Electric GHG 
kg CO2e]]*(1-Q$3))+((Scenario[[#This Row],[Non-Electric Vehicle Miles]]*Q$3)*Scenario[[#This Row],[Typical kWh per Vehicle Mile]]*(Scenario[[#This Row],[eGRID Subregion Electricity Emissions Rate 
kg CO2 per kWh]]))</f>
        <v>184964.6631555339</v>
      </c>
      <c r="R1435" s="1">
        <f>((Scenario[[#This Row],[Electricity GHG 
kg CO2e]])*(1-R$3))+(Scenario[[#This Row],[Non-Electric GHG 
kg CO2e]]*(1-Q$3))+(((Scenario[[#This Row],[Non-Electric Vehicle Miles]]*Q$3)*Scenario[[#This Row],[Typical kWh per Vehicle Mile]]*(Scenario[[#This Row],[eGRID Subregion Electricity Emissions Rate 
kg CO2 per kWh]]))*(1-R$3))</f>
        <v>181663.5573012504</v>
      </c>
      <c r="S14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191501.05351023853</v>
      </c>
      <c r="T1435" s="1">
        <f>Scenario[[#This Row],[Transportation Efficiency Emissions Savings 
kg CO2e]]*(1+S$3)</f>
        <v>55060.0768559688</v>
      </c>
      <c r="U1435" s="1">
        <f>Scenario[[#This Row],[Land Use Efficiency Emissions Savings 
kg CO2e]]*(1+S$3)</f>
        <v>277931.81647167302</v>
      </c>
    </row>
    <row r="1436" spans="1:21" x14ac:dyDescent="0.25">
      <c r="A1436" t="s">
        <v>1177</v>
      </c>
      <c r="B1436" t="s">
        <v>1178</v>
      </c>
      <c r="C1436" t="s">
        <v>164</v>
      </c>
      <c r="D1436" t="s">
        <v>38</v>
      </c>
      <c r="E1436" s="1">
        <v>180373.23698970003</v>
      </c>
      <c r="F1436" s="1">
        <v>84685.208001116596</v>
      </c>
      <c r="G1436" s="1">
        <v>427473.31700246769</v>
      </c>
      <c r="H1436" s="1">
        <v>506048.07</v>
      </c>
      <c r="I1436" s="1">
        <v>24.666666666666668</v>
      </c>
      <c r="J1436" s="2">
        <v>0.13359551911448841</v>
      </c>
      <c r="K1436" s="1">
        <v>62549</v>
      </c>
      <c r="L1436" s="1">
        <v>62549</v>
      </c>
      <c r="M1436" s="1">
        <v>180373.23698970003</v>
      </c>
      <c r="N1436" s="1">
        <v>0</v>
      </c>
      <c r="O1436" s="7">
        <v>0.33910066629593</v>
      </c>
      <c r="P1436" s="4">
        <v>2.3391780324537761</v>
      </c>
      <c r="Q1436" s="1">
        <f>Scenario[[#This Row],[Electricity GHG 
kg CO2e]]+(Scenario[[#This Row],[Non-Electric GHG 
kg CO2e]]*(1-Q$3))+((Scenario[[#This Row],[Non-Electric Vehicle Miles]]*Q$3)*Scenario[[#This Row],[Typical kWh per Vehicle Mile]]*(Scenario[[#This Row],[eGRID Subregion Electricity Emissions Rate 
kg CO2 per kWh]]))</f>
        <v>147683.6576076519</v>
      </c>
      <c r="R1436" s="1">
        <f>((Scenario[[#This Row],[Electricity GHG 
kg CO2e]])*(1-R$3))+(Scenario[[#This Row],[Non-Electric GHG 
kg CO2e]]*(1-Q$3))+(((Scenario[[#This Row],[Non-Electric Vehicle Miles]]*Q$3)*Scenario[[#This Row],[Typical kWh per Vehicle Mile]]*(Scenario[[#This Row],[eGRID Subregion Electricity Emissions Rate 
kg CO2 per kWh]]))*(1-R$3))</f>
        <v>144582.72514130769</v>
      </c>
      <c r="S14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168293.5873971151</v>
      </c>
      <c r="T1436" s="1">
        <f>Scenario[[#This Row],[Transportation Efficiency Emissions Savings 
kg CO2e]]*(1+S$3)</f>
        <v>105856.51000139574</v>
      </c>
      <c r="U1436" s="1">
        <f>Scenario[[#This Row],[Land Use Efficiency Emissions Savings 
kg CO2e]]*(1+S$3)</f>
        <v>534341.64625308465</v>
      </c>
    </row>
    <row r="1437" spans="1:21" x14ac:dyDescent="0.25">
      <c r="A1437" t="s">
        <v>1398</v>
      </c>
      <c r="B1437" t="s">
        <v>1399</v>
      </c>
      <c r="C1437" t="s">
        <v>164</v>
      </c>
      <c r="D1437" t="s">
        <v>1730</v>
      </c>
      <c r="E1437" s="1">
        <v>793086.76477956655</v>
      </c>
      <c r="F1437" s="1">
        <v>487652.42526764143</v>
      </c>
      <c r="G1437" s="1">
        <v>2563766.3370401007</v>
      </c>
      <c r="H1437" s="1">
        <v>2914033.92</v>
      </c>
      <c r="I1437" s="1">
        <v>16.173913043478262</v>
      </c>
      <c r="J1437" s="2">
        <v>0.36438438067369755</v>
      </c>
      <c r="K1437" s="1">
        <v>529137</v>
      </c>
      <c r="L1437" s="1">
        <v>529137</v>
      </c>
      <c r="M1437" s="1">
        <v>793086.76477956655</v>
      </c>
      <c r="N1437" s="1">
        <v>0</v>
      </c>
      <c r="O1437" s="7">
        <v>0.53246165051848993</v>
      </c>
      <c r="P1437" s="4">
        <v>1.0539153772593934</v>
      </c>
      <c r="Q1437" s="1">
        <f>Scenario[[#This Row],[Electricity GHG 
kg CO2e]]+(Scenario[[#This Row],[Non-Electric GHG 
kg CO2e]]*(1-Q$3))+((Scenario[[#This Row],[Non-Electric Vehicle Miles]]*Q$3)*Scenario[[#This Row],[Typical kWh per Vehicle Mile]]*(Scenario[[#This Row],[eGRID Subregion Electricity Emissions Rate 
kg CO2 per kWh]]))</f>
        <v>669048.96283037006</v>
      </c>
      <c r="R1437" s="1">
        <f>((Scenario[[#This Row],[Electricity GHG 
kg CO2e]])*(1-R$3))+(Scenario[[#This Row],[Non-Electric GHG 
kg CO2e]]*(1-Q$3))+(((Scenario[[#This Row],[Non-Electric Vehicle Miles]]*Q$3)*Scenario[[#This Row],[Typical kWh per Vehicle Mile]]*(Scenario[[#This Row],[eGRID Subregion Electricity Emissions Rate 
kg CO2 per kWh]]))*(1-R$3))</f>
        <v>650490.4905189462</v>
      </c>
      <c r="S14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761235.03076714091</v>
      </c>
      <c r="T1437" s="1">
        <f>Scenario[[#This Row],[Transportation Efficiency Emissions Savings 
kg CO2e]]*(1+S$3)</f>
        <v>609565.53158455179</v>
      </c>
      <c r="U1437" s="1">
        <f>Scenario[[#This Row],[Land Use Efficiency Emissions Savings 
kg CO2e]]*(1+S$3)</f>
        <v>3204707.9213001258</v>
      </c>
    </row>
    <row r="1438" spans="1:21" x14ac:dyDescent="0.25">
      <c r="A1438" t="s">
        <v>162</v>
      </c>
      <c r="B1438" t="s">
        <v>163</v>
      </c>
      <c r="C1438" t="s">
        <v>164</v>
      </c>
      <c r="D1438" t="s">
        <v>38</v>
      </c>
      <c r="E1438" s="1">
        <v>30517741.483241402</v>
      </c>
      <c r="F1438" s="1">
        <v>6971118.1192646194</v>
      </c>
      <c r="G1438" s="1">
        <v>35096282.278983235</v>
      </c>
      <c r="H1438" s="1">
        <v>41656872</v>
      </c>
      <c r="I1438" s="1">
        <v>36.18181818181818</v>
      </c>
      <c r="J1438" s="2">
        <v>0.11670104549765045</v>
      </c>
      <c r="K1438" s="1">
        <v>12415154</v>
      </c>
      <c r="L1438" s="1">
        <v>12415154</v>
      </c>
      <c r="M1438" s="1">
        <v>30517741.483241402</v>
      </c>
      <c r="N1438" s="1">
        <v>0</v>
      </c>
      <c r="O1438" s="7">
        <v>0.33910066629593</v>
      </c>
      <c r="P1438" s="4">
        <v>2.3391780324537761</v>
      </c>
      <c r="Q1438" s="1">
        <f>Scenario[[#This Row],[Electricity GHG 
kg CO2e]]+(Scenario[[#This Row],[Non-Electric GHG 
kg CO2e]]*(1-Q$3))+((Scenario[[#This Row],[Non-Electric Vehicle Miles]]*Q$3)*Scenario[[#This Row],[Typical kWh per Vehicle Mile]]*(Scenario[[#This Row],[eGRID Subregion Electricity Emissions Rate 
kg CO2 per kWh]]))</f>
        <v>25350283.385497816</v>
      </c>
      <c r="R1438" s="1">
        <f>((Scenario[[#This Row],[Electricity GHG 
kg CO2e]])*(1-R$3))+(Scenario[[#This Row],[Non-Electric GHG 
kg CO2e]]*(1-Q$3))+(((Scenario[[#This Row],[Non-Electric Vehicle Miles]]*Q$3)*Scenario[[#This Row],[Typical kWh per Vehicle Mile]]*(Scenario[[#This Row],[eGRID Subregion Electricity Emissions Rate 
kg CO2 per kWh]]))*(1-R$3))</f>
        <v>24734789.067231122</v>
      </c>
      <c r="S14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25881680.671119142</v>
      </c>
      <c r="T1438" s="1">
        <f>Scenario[[#This Row],[Transportation Efficiency Emissions Savings 
kg CO2e]]*(1+S$3)</f>
        <v>8713897.6490807738</v>
      </c>
      <c r="U1438" s="1">
        <f>Scenario[[#This Row],[Land Use Efficiency Emissions Savings 
kg CO2e]]*(1+S$3)</f>
        <v>43870352.848729044</v>
      </c>
    </row>
    <row r="1439" spans="1:21" x14ac:dyDescent="0.25">
      <c r="A1439" t="s">
        <v>630</v>
      </c>
      <c r="B1439" t="s">
        <v>631</v>
      </c>
      <c r="C1439" t="s">
        <v>164</v>
      </c>
      <c r="D1439" t="s">
        <v>1730</v>
      </c>
      <c r="E1439" s="1">
        <v>384569.04988166667</v>
      </c>
      <c r="F1439" s="1">
        <v>26699.74725160428</v>
      </c>
      <c r="G1439" s="1">
        <v>149094.38112617843</v>
      </c>
      <c r="H1439" s="1">
        <v>159548</v>
      </c>
      <c r="I1439" s="1">
        <v>15.090909090909092</v>
      </c>
      <c r="J1439" s="2">
        <v>6.3992505667348418E-2</v>
      </c>
      <c r="K1439" s="1">
        <v>179462</v>
      </c>
      <c r="L1439" s="1">
        <v>179462</v>
      </c>
      <c r="M1439" s="1">
        <v>384569.04988166667</v>
      </c>
      <c r="N1439" s="1">
        <v>0</v>
      </c>
      <c r="O1439" s="7">
        <v>0.53246165051848993</v>
      </c>
      <c r="P1439" s="4">
        <v>1.0539153772593934</v>
      </c>
      <c r="Q1439" s="1">
        <f>Scenario[[#This Row],[Electricity GHG 
kg CO2e]]+(Scenario[[#This Row],[Non-Electric GHG 
kg CO2e]]*(1-Q$3))+((Scenario[[#This Row],[Non-Electric Vehicle Miles]]*Q$3)*Scenario[[#This Row],[Typical kWh per Vehicle Mile]]*(Scenario[[#This Row],[eGRID Subregion Electricity Emissions Rate 
kg CO2 per kWh]]))</f>
        <v>313603.93856834341</v>
      </c>
      <c r="R1439" s="1">
        <f>((Scenario[[#This Row],[Electricity GHG 
kg CO2e]])*(1-R$3))+(Scenario[[#This Row],[Non-Electric GHG 
kg CO2e]]*(1-Q$3))+(((Scenario[[#This Row],[Non-Electric Vehicle Miles]]*Q$3)*Scenario[[#This Row],[Typical kWh per Vehicle Mile]]*(Scenario[[#This Row],[eGRID Subregion Electricity Emissions Rate 
kg CO2 per kWh]]))*(1-R$3))</f>
        <v>307309.6507790701</v>
      </c>
      <c r="S14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316361.75742008886</v>
      </c>
      <c r="T1439" s="1">
        <f>Scenario[[#This Row],[Transportation Efficiency Emissions Savings 
kg CO2e]]*(1+S$3)</f>
        <v>33374.684064505353</v>
      </c>
      <c r="U1439" s="1">
        <f>Scenario[[#This Row],[Land Use Efficiency Emissions Savings 
kg CO2e]]*(1+S$3)</f>
        <v>186367.97640772304</v>
      </c>
    </row>
    <row r="1440" spans="1:21" x14ac:dyDescent="0.25">
      <c r="A1440" t="s">
        <v>630</v>
      </c>
      <c r="B1440" t="s">
        <v>631</v>
      </c>
      <c r="C1440" t="s">
        <v>164</v>
      </c>
      <c r="D1440" t="s">
        <v>38</v>
      </c>
      <c r="E1440" s="1">
        <v>3062347.0420154999</v>
      </c>
      <c r="F1440" s="1">
        <v>1684439.6415859058</v>
      </c>
      <c r="G1440" s="1">
        <v>9406099.7484372184</v>
      </c>
      <c r="H1440" s="1">
        <v>10065600</v>
      </c>
      <c r="I1440" s="1">
        <v>31.692307692307693</v>
      </c>
      <c r="J1440" s="2">
        <v>0.28975389784944811</v>
      </c>
      <c r="K1440" s="1">
        <v>1092997</v>
      </c>
      <c r="L1440" s="1">
        <v>1092997</v>
      </c>
      <c r="M1440" s="1">
        <v>3062347.0420154999</v>
      </c>
      <c r="N1440" s="1">
        <v>0</v>
      </c>
      <c r="O1440" s="7">
        <v>0.53246165051848993</v>
      </c>
      <c r="P1440" s="4">
        <v>2.3391780324537761</v>
      </c>
      <c r="Q1440" s="1">
        <f>Scenario[[#This Row],[Electricity GHG 
kg CO2e]]+(Scenario[[#This Row],[Non-Electric GHG 
kg CO2e]]*(1-Q$3))+((Scenario[[#This Row],[Non-Electric Vehicle Miles]]*Q$3)*Scenario[[#This Row],[Typical kWh per Vehicle Mile]]*(Scenario[[#This Row],[eGRID Subregion Electricity Emissions Rate 
kg CO2 per kWh]]))</f>
        <v>2637098.3967313045</v>
      </c>
      <c r="R1440" s="1">
        <f>((Scenario[[#This Row],[Electricity GHG 
kg CO2e]])*(1-R$3))+(Scenario[[#This Row],[Non-Electric GHG 
kg CO2e]]*(1-Q$3))+(((Scenario[[#This Row],[Non-Electric Vehicle Miles]]*Q$3)*Scenario[[#This Row],[Typical kWh per Vehicle Mile]]*(Scenario[[#This Row],[eGRID Subregion Electricity Emissions Rate 
kg CO2 per kWh]]))*(1-R$3))</f>
        <v>2552013.8679263843</v>
      </c>
      <c r="S14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2922796.9145344202</v>
      </c>
      <c r="T1440" s="1">
        <f>Scenario[[#This Row],[Transportation Efficiency Emissions Savings 
kg CO2e]]*(1+S$3)</f>
        <v>2105549.5519823823</v>
      </c>
      <c r="U1440" s="1">
        <f>Scenario[[#This Row],[Land Use Efficiency Emissions Savings 
kg CO2e]]*(1+S$3)</f>
        <v>11757624.685546523</v>
      </c>
    </row>
    <row r="1441" spans="1:21" x14ac:dyDescent="0.25">
      <c r="A1441" t="s">
        <v>274</v>
      </c>
      <c r="B1441" t="s">
        <v>275</v>
      </c>
      <c r="C1441" t="s">
        <v>164</v>
      </c>
      <c r="D1441" t="s">
        <v>38</v>
      </c>
      <c r="E1441" s="1">
        <v>15719453.177702202</v>
      </c>
      <c r="F1441" s="1">
        <v>5080072.8921694579</v>
      </c>
      <c r="G1441" s="1">
        <v>25562514.259519324</v>
      </c>
      <c r="H1441" s="1">
        <v>30356672</v>
      </c>
      <c r="I1441" s="1">
        <v>37.575757575757578</v>
      </c>
      <c r="J1441" s="2">
        <v>0.20003312286112637</v>
      </c>
      <c r="K1441" s="1">
        <v>4926432</v>
      </c>
      <c r="L1441" s="1">
        <v>4926432</v>
      </c>
      <c r="M1441" s="1">
        <v>15719453.177702202</v>
      </c>
      <c r="N1441" s="1">
        <v>0</v>
      </c>
      <c r="O1441" s="7">
        <v>0.33910066629593</v>
      </c>
      <c r="P1441" s="4">
        <v>2.3391780324537761</v>
      </c>
      <c r="Q1441" s="1">
        <f>Scenario[[#This Row],[Electricity GHG 
kg CO2e]]+(Scenario[[#This Row],[Non-Electric GHG 
kg CO2e]]*(1-Q$3))+((Scenario[[#This Row],[Non-Electric Vehicle Miles]]*Q$3)*Scenario[[#This Row],[Typical kWh per Vehicle Mile]]*(Scenario[[#This Row],[eGRID Subregion Electricity Emissions Rate 
kg CO2 per kWh]]))</f>
        <v>12766522.07608786</v>
      </c>
      <c r="R1441" s="1">
        <f>((Scenario[[#This Row],[Electricity GHG 
kg CO2e]])*(1-R$3))+(Scenario[[#This Row],[Non-Electric GHG 
kg CO2e]]*(1-Q$3))+(((Scenario[[#This Row],[Non-Electric Vehicle Miles]]*Q$3)*Scenario[[#This Row],[Typical kWh per Vehicle Mile]]*(Scenario[[#This Row],[eGRID Subregion Electricity Emissions Rate 
kg CO2 per kWh]]))*(1-R$3))</f>
        <v>12522289.027885057</v>
      </c>
      <c r="S14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13549045.970725302</v>
      </c>
      <c r="T1441" s="1">
        <f>Scenario[[#This Row],[Transportation Efficiency Emissions Savings 
kg CO2e]]*(1+S$3)</f>
        <v>6350091.1152118221</v>
      </c>
      <c r="U1441" s="1">
        <f>Scenario[[#This Row],[Land Use Efficiency Emissions Savings 
kg CO2e]]*(1+S$3)</f>
        <v>31953142.824399155</v>
      </c>
    </row>
    <row r="1442" spans="1:21" x14ac:dyDescent="0.25">
      <c r="A1442" t="s">
        <v>274</v>
      </c>
      <c r="B1442" t="s">
        <v>275</v>
      </c>
      <c r="C1442" t="s">
        <v>164</v>
      </c>
      <c r="D1442" t="s">
        <v>1730</v>
      </c>
      <c r="E1442" s="1">
        <v>8094310.0472045839</v>
      </c>
      <c r="F1442" s="1">
        <v>5409190.9376620855</v>
      </c>
      <c r="G1442" s="1">
        <v>27218609.53798246</v>
      </c>
      <c r="H1442" s="1">
        <v>32323362</v>
      </c>
      <c r="I1442" s="1">
        <v>11.203389830508474</v>
      </c>
      <c r="J1442" s="2">
        <v>0.39530139639635831</v>
      </c>
      <c r="K1442" s="1">
        <v>7876268</v>
      </c>
      <c r="L1442" s="1">
        <v>7876268</v>
      </c>
      <c r="M1442" s="1">
        <v>8094310.0472045839</v>
      </c>
      <c r="N1442" s="1">
        <v>0</v>
      </c>
      <c r="O1442" s="7">
        <v>0.33910066629593</v>
      </c>
      <c r="P1442" s="4">
        <v>1.0539153772593934</v>
      </c>
      <c r="Q1442" s="1">
        <f>Scenario[[#This Row],[Electricity GHG 
kg CO2e]]+(Scenario[[#This Row],[Non-Electric GHG 
kg CO2e]]*(1-Q$3))+((Scenario[[#This Row],[Non-Electric Vehicle Miles]]*Q$3)*Scenario[[#This Row],[Typical kWh per Vehicle Mile]]*(Scenario[[#This Row],[eGRID Subregion Electricity Emissions Rate 
kg CO2 per kWh]]))</f>
        <v>6774444.4077819632</v>
      </c>
      <c r="R1442" s="1">
        <f>((Scenario[[#This Row],[Electricity GHG 
kg CO2e]])*(1-R$3))+(Scenario[[#This Row],[Non-Electric GHG 
kg CO2e]]*(1-Q$3))+(((Scenario[[#This Row],[Non-Electric Vehicle Miles]]*Q$3)*Scenario[[#This Row],[Typical kWh per Vehicle Mile]]*(Scenario[[#This Row],[eGRID Subregion Electricity Emissions Rate 
kg CO2 per kWh]]))*(1-R$3))</f>
        <v>6598516.4396873321</v>
      </c>
      <c r="S14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7807061.6470487621</v>
      </c>
      <c r="T1442" s="1">
        <f>Scenario[[#This Row],[Transportation Efficiency Emissions Savings 
kg CO2e]]*(1+S$3)</f>
        <v>6761488.6720776074</v>
      </c>
      <c r="U1442" s="1">
        <f>Scenario[[#This Row],[Land Use Efficiency Emissions Savings 
kg CO2e]]*(1+S$3)</f>
        <v>34023261.922478072</v>
      </c>
    </row>
    <row r="1443" spans="1:21" x14ac:dyDescent="0.25">
      <c r="A1443" t="s">
        <v>505</v>
      </c>
      <c r="B1443" t="s">
        <v>506</v>
      </c>
      <c r="C1443" t="s">
        <v>164</v>
      </c>
      <c r="D1443" t="s">
        <v>1730</v>
      </c>
      <c r="E1443" s="1">
        <v>546126.28942749999</v>
      </c>
      <c r="F1443" s="1">
        <v>128380.78824114993</v>
      </c>
      <c r="G1443" s="1">
        <v>664131.87264842761</v>
      </c>
      <c r="H1443" s="1">
        <v>767157</v>
      </c>
      <c r="I1443" s="1">
        <v>13</v>
      </c>
      <c r="J1443" s="2">
        <v>7.6911748045768669E-2</v>
      </c>
      <c r="K1443" s="1">
        <v>330987</v>
      </c>
      <c r="L1443" s="1">
        <v>330987</v>
      </c>
      <c r="M1443" s="1">
        <v>546126.28942749999</v>
      </c>
      <c r="N1443" s="1">
        <v>0</v>
      </c>
      <c r="O1443" s="7">
        <v>0.53246165051848993</v>
      </c>
      <c r="P1443" s="4">
        <v>1.0539153772593934</v>
      </c>
      <c r="Q1443" s="1">
        <f>Scenario[[#This Row],[Electricity GHG 
kg CO2e]]+(Scenario[[#This Row],[Non-Electric GHG 
kg CO2e]]*(1-Q$3))+((Scenario[[#This Row],[Non-Electric Vehicle Miles]]*Q$3)*Scenario[[#This Row],[Typical kWh per Vehicle Mile]]*(Scenario[[#This Row],[eGRID Subregion Electricity Emissions Rate 
kg CO2 per kWh]]))</f>
        <v>456029.67115579557</v>
      </c>
      <c r="R1443" s="1">
        <f>((Scenario[[#This Row],[Electricity GHG 
kg CO2e]])*(1-R$3))+(Scenario[[#This Row],[Non-Electric GHG 
kg CO2e]]*(1-Q$3))+(((Scenario[[#This Row],[Non-Electric Vehicle Miles]]*Q$3)*Scenario[[#This Row],[Typical kWh per Vehicle Mile]]*(Scenario[[#This Row],[eGRID Subregion Electricity Emissions Rate 
kg CO2 per kWh]]))*(1-R$3))</f>
        <v>444420.93263450294</v>
      </c>
      <c r="S14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484039.1083677687</v>
      </c>
      <c r="T1443" s="1">
        <f>Scenario[[#This Row],[Transportation Efficiency Emissions Savings 
kg CO2e]]*(1+S$3)</f>
        <v>160475.98530143741</v>
      </c>
      <c r="U1443" s="1">
        <f>Scenario[[#This Row],[Land Use Efficiency Emissions Savings 
kg CO2e]]*(1+S$3)</f>
        <v>830164.84081053454</v>
      </c>
    </row>
    <row r="1444" spans="1:21" x14ac:dyDescent="0.25">
      <c r="A1444" t="s">
        <v>505</v>
      </c>
      <c r="B1444" t="s">
        <v>506</v>
      </c>
      <c r="C1444" t="s">
        <v>164</v>
      </c>
      <c r="D1444" t="s">
        <v>38</v>
      </c>
      <c r="E1444" s="1">
        <v>5204872.8173003001</v>
      </c>
      <c r="F1444" s="1">
        <v>1934094.6954744617</v>
      </c>
      <c r="G1444" s="1">
        <v>10005343.864784943</v>
      </c>
      <c r="H1444" s="1">
        <v>11557448</v>
      </c>
      <c r="I1444" s="1">
        <v>38.176470588235297</v>
      </c>
      <c r="J1444" s="2">
        <v>0.1800452625897801</v>
      </c>
      <c r="K1444" s="1">
        <v>1734947</v>
      </c>
      <c r="L1444" s="1">
        <v>1734947</v>
      </c>
      <c r="M1444" s="1">
        <v>5204872.8173003001</v>
      </c>
      <c r="N1444" s="1">
        <v>0</v>
      </c>
      <c r="O1444" s="7">
        <v>0.53246165051848993</v>
      </c>
      <c r="P1444" s="4">
        <v>2.3391780324537761</v>
      </c>
      <c r="Q1444" s="1">
        <f>Scenario[[#This Row],[Electricity GHG 
kg CO2e]]+(Scenario[[#This Row],[Non-Electric GHG 
kg CO2e]]*(1-Q$3))+((Scenario[[#This Row],[Non-Electric Vehicle Miles]]*Q$3)*Scenario[[#This Row],[Typical kWh per Vehicle Mile]]*(Scenario[[#This Row],[eGRID Subregion Electricity Emissions Rate 
kg CO2 per kWh]]))</f>
        <v>4443883.535823172</v>
      </c>
      <c r="R1444" s="1">
        <f>((Scenario[[#This Row],[Electricity GHG 
kg CO2e]])*(1-R$3))+(Scenario[[#This Row],[Non-Electric GHG 
kg CO2e]]*(1-Q$3))+(((Scenario[[#This Row],[Non-Electric Vehicle Miles]]*Q$3)*Scenario[[#This Row],[Typical kWh per Vehicle Mile]]*(Scenario[[#This Row],[eGRID Subregion Electricity Emissions Rate 
kg CO2 per kWh]]))*(1-R$3))</f>
        <v>4308826.3051111847</v>
      </c>
      <c r="S14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4684758.0081549315</v>
      </c>
      <c r="T1444" s="1">
        <f>Scenario[[#This Row],[Transportation Efficiency Emissions Savings 
kg CO2e]]*(1+S$3)</f>
        <v>2417618.3693430768</v>
      </c>
      <c r="U1444" s="1">
        <f>Scenario[[#This Row],[Land Use Efficiency Emissions Savings 
kg CO2e]]*(1+S$3)</f>
        <v>12506679.830981178</v>
      </c>
    </row>
    <row r="1445" spans="1:21" x14ac:dyDescent="0.25">
      <c r="A1445" t="s">
        <v>1384</v>
      </c>
      <c r="B1445" t="s">
        <v>639</v>
      </c>
      <c r="C1445" t="s">
        <v>164</v>
      </c>
      <c r="D1445" t="s">
        <v>1730</v>
      </c>
      <c r="E1445" s="1">
        <v>2960952.7012866661</v>
      </c>
      <c r="F1445" s="1">
        <v>481415.78147020738</v>
      </c>
      <c r="G1445" s="1">
        <v>2495264.3194643548</v>
      </c>
      <c r="H1445" s="1">
        <v>2876766</v>
      </c>
      <c r="I1445" s="1">
        <v>16.482456140350877</v>
      </c>
      <c r="J1445" s="2">
        <v>0.10409070796678634</v>
      </c>
      <c r="K1445" s="1">
        <v>2015936</v>
      </c>
      <c r="L1445" s="1">
        <v>2015936</v>
      </c>
      <c r="M1445" s="1">
        <v>2960952.7012866661</v>
      </c>
      <c r="N1445" s="1">
        <v>0</v>
      </c>
      <c r="O1445" s="7">
        <v>0.53246165051848993</v>
      </c>
      <c r="P1445" s="4">
        <v>1.0539153772593934</v>
      </c>
      <c r="Q1445" s="1">
        <f>Scenario[[#This Row],[Electricity GHG 
kg CO2e]]+(Scenario[[#This Row],[Non-Electric GHG 
kg CO2e]]*(1-Q$3))+((Scenario[[#This Row],[Non-Electric Vehicle Miles]]*Q$3)*Scenario[[#This Row],[Typical kWh per Vehicle Mile]]*(Scenario[[#This Row],[eGRID Subregion Electricity Emissions Rate 
kg CO2 per kWh]]))</f>
        <v>2503534.9859789652</v>
      </c>
      <c r="R1445" s="1">
        <f>((Scenario[[#This Row],[Electricity GHG 
kg CO2e]])*(1-R$3))+(Scenario[[#This Row],[Non-Electric GHG 
kg CO2e]]*(1-Q$3))+(((Scenario[[#This Row],[Non-Electric Vehicle Miles]]*Q$3)*Scenario[[#This Row],[Typical kWh per Vehicle Mile]]*(Scenario[[#This Row],[eGRID Subregion Electricity Emissions Rate 
kg CO2 per kWh]]))*(1-R$3))</f>
        <v>2432829.8709754739</v>
      </c>
      <c r="S14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2538144.2355983551</v>
      </c>
      <c r="T1445" s="1">
        <f>Scenario[[#This Row],[Transportation Efficiency Emissions Savings 
kg CO2e]]*(1+S$3)</f>
        <v>601769.72683775926</v>
      </c>
      <c r="U1445" s="1">
        <f>Scenario[[#This Row],[Land Use Efficiency Emissions Savings 
kg CO2e]]*(1+S$3)</f>
        <v>3119080.3993304437</v>
      </c>
    </row>
    <row r="1446" spans="1:21" x14ac:dyDescent="0.25">
      <c r="A1446" t="s">
        <v>276</v>
      </c>
      <c r="B1446" t="s">
        <v>277</v>
      </c>
      <c r="C1446" t="s">
        <v>164</v>
      </c>
      <c r="D1446" t="s">
        <v>1730</v>
      </c>
      <c r="E1446" s="1">
        <v>182377.54309916665</v>
      </c>
      <c r="F1446" s="1">
        <v>11350.08685532134</v>
      </c>
      <c r="G1446" s="1">
        <v>57140.057617747094</v>
      </c>
      <c r="H1446" s="1">
        <v>67824</v>
      </c>
      <c r="I1446" s="1">
        <v>18.413793103448278</v>
      </c>
      <c r="J1446" s="2">
        <v>3.0872671701548348E-2</v>
      </c>
      <c r="K1446" s="1">
        <v>856565</v>
      </c>
      <c r="L1446" s="1">
        <v>856565</v>
      </c>
      <c r="M1446" s="1">
        <v>182377.54309916665</v>
      </c>
      <c r="N1446" s="1">
        <v>0</v>
      </c>
      <c r="O1446" s="7">
        <v>0.33910066629593</v>
      </c>
      <c r="P1446" s="4">
        <v>1.0539153772593934</v>
      </c>
      <c r="Q1446" s="1">
        <f>Scenario[[#This Row],[Electricity GHG 
kg CO2e]]+(Scenario[[#This Row],[Non-Electric GHG 
kg CO2e]]*(1-Q$3))+((Scenario[[#This Row],[Non-Electric Vehicle Miles]]*Q$3)*Scenario[[#This Row],[Typical kWh per Vehicle Mile]]*(Scenario[[#This Row],[eGRID Subregion Electricity Emissions Rate 
kg CO2 per kWh]]))</f>
        <v>213313.68675327604</v>
      </c>
      <c r="R1446" s="1">
        <f>((Scenario[[#This Row],[Electricity GHG 
kg CO2e]])*(1-R$3))+(Scenario[[#This Row],[Non-Electric GHG 
kg CO2e]]*(1-Q$3))+(((Scenario[[#This Row],[Non-Electric Vehicle Miles]]*Q$3)*Scenario[[#This Row],[Typical kWh per Vehicle Mile]]*(Scenario[[#This Row],[eGRID Subregion Electricity Emissions Rate 
kg CO2 per kWh]]))*(1-R$3))</f>
        <v>194181.05439605075</v>
      </c>
      <c r="S14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194598.55458332144</v>
      </c>
      <c r="T1446" s="1">
        <f>Scenario[[#This Row],[Transportation Efficiency Emissions Savings 
kg CO2e]]*(1+S$3)</f>
        <v>14187.608569151675</v>
      </c>
      <c r="U1446" s="1">
        <f>Scenario[[#This Row],[Land Use Efficiency Emissions Savings 
kg CO2e]]*(1+S$3)</f>
        <v>71425.072022183871</v>
      </c>
    </row>
    <row r="1447" spans="1:21" x14ac:dyDescent="0.25">
      <c r="A1447" t="s">
        <v>276</v>
      </c>
      <c r="B1447" t="s">
        <v>277</v>
      </c>
      <c r="C1447" t="s">
        <v>164</v>
      </c>
      <c r="D1447" t="s">
        <v>38</v>
      </c>
      <c r="E1447" s="1">
        <v>10422867.792980799</v>
      </c>
      <c r="F1447" s="1">
        <v>6936746.0520074731</v>
      </c>
      <c r="G1447" s="1">
        <v>34921853.387012243</v>
      </c>
      <c r="H1447" s="1">
        <v>41451477</v>
      </c>
      <c r="I1447" s="1">
        <v>50.157894736842103</v>
      </c>
      <c r="J1447" s="2">
        <v>0.28063698495122424</v>
      </c>
      <c r="K1447" s="1">
        <v>4828632</v>
      </c>
      <c r="L1447" s="1">
        <v>4828632</v>
      </c>
      <c r="M1447" s="1">
        <v>10422867.792980799</v>
      </c>
      <c r="N1447" s="1">
        <v>0</v>
      </c>
      <c r="O1447" s="7">
        <v>0.33910066629593</v>
      </c>
      <c r="P1447" s="4">
        <v>2.3391780324537761</v>
      </c>
      <c r="Q1447" s="1">
        <f>Scenario[[#This Row],[Electricity GHG 
kg CO2e]]+(Scenario[[#This Row],[Non-Electric GHG 
kg CO2e]]*(1-Q$3))+((Scenario[[#This Row],[Non-Electric Vehicle Miles]]*Q$3)*Scenario[[#This Row],[Typical kWh per Vehicle Mile]]*(Scenario[[#This Row],[eGRID Subregion Electricity Emissions Rate 
kg CO2 per kWh]]))</f>
        <v>8774688.8860682268</v>
      </c>
      <c r="R1447" s="1">
        <f>((Scenario[[#This Row],[Electricity GHG 
kg CO2e]])*(1-R$3))+(Scenario[[#This Row],[Non-Electric GHG 
kg CO2e]]*(1-Q$3))+(((Scenario[[#This Row],[Non-Electric Vehicle Miles]]*Q$3)*Scenario[[#This Row],[Typical kWh per Vehicle Mile]]*(Scenario[[#This Row],[eGRID Subregion Electricity Emissions Rate 
kg CO2 per kWh]]))*(1-R$3))</f>
        <v>8535304.3757350706</v>
      </c>
      <c r="S14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9265712.5408027451</v>
      </c>
      <c r="T1447" s="1">
        <f>Scenario[[#This Row],[Transportation Efficiency Emissions Savings 
kg CO2e]]*(1+S$3)</f>
        <v>8670932.5650093406</v>
      </c>
      <c r="U1447" s="1">
        <f>Scenario[[#This Row],[Land Use Efficiency Emissions Savings 
kg CO2e]]*(1+S$3)</f>
        <v>43652316.733765304</v>
      </c>
    </row>
    <row r="1448" spans="1:21" x14ac:dyDescent="0.25">
      <c r="A1448" t="s">
        <v>267</v>
      </c>
      <c r="B1448" t="s">
        <v>268</v>
      </c>
      <c r="C1448" t="s">
        <v>164</v>
      </c>
      <c r="D1448" t="s">
        <v>38</v>
      </c>
      <c r="E1448" s="1">
        <v>14322492.164953502</v>
      </c>
      <c r="F1448" s="1">
        <v>7559519.9827629514</v>
      </c>
      <c r="G1448" s="1">
        <v>38748925.06703192</v>
      </c>
      <c r="H1448" s="1">
        <v>45172948</v>
      </c>
      <c r="I1448" s="1">
        <v>50.229729729729726</v>
      </c>
      <c r="J1448" s="2">
        <v>0.3017710499078442</v>
      </c>
      <c r="K1448" s="1">
        <v>5243285</v>
      </c>
      <c r="L1448" s="1">
        <v>5243285</v>
      </c>
      <c r="M1448" s="1">
        <v>14322492.164953502</v>
      </c>
      <c r="N1448" s="1">
        <v>0</v>
      </c>
      <c r="O1448" s="7">
        <v>0.33910066629593</v>
      </c>
      <c r="P1448" s="4">
        <v>2.3391780324537761</v>
      </c>
      <c r="Q1448" s="1">
        <f>Scenario[[#This Row],[Electricity GHG 
kg CO2e]]+(Scenario[[#This Row],[Non-Electric GHG 
kg CO2e]]*(1-Q$3))+((Scenario[[#This Row],[Non-Electric Vehicle Miles]]*Q$3)*Scenario[[#This Row],[Typical kWh per Vehicle Mile]]*(Scenario[[#This Row],[eGRID Subregion Electricity Emissions Rate 
kg CO2 per kWh]]))</f>
        <v>11781634.599537004</v>
      </c>
      <c r="R1448" s="1">
        <f>((Scenario[[#This Row],[Electricity GHG 
kg CO2e]])*(1-R$3))+(Scenario[[#This Row],[Non-Electric GHG 
kg CO2e]]*(1-Q$3))+(((Scenario[[#This Row],[Non-Electric Vehicle Miles]]*Q$3)*Scenario[[#This Row],[Typical kWh per Vehicle Mile]]*(Scenario[[#This Row],[eGRID Subregion Electricity Emissions Rate 
kg CO2 per kWh]]))*(1-R$3))</f>
        <v>11521693.230581535</v>
      </c>
      <c r="S14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12509792.185374413</v>
      </c>
      <c r="T1448" s="1">
        <f>Scenario[[#This Row],[Transportation Efficiency Emissions Savings 
kg CO2e]]*(1+S$3)</f>
        <v>9449399.9784536883</v>
      </c>
      <c r="U1448" s="1">
        <f>Scenario[[#This Row],[Land Use Efficiency Emissions Savings 
kg CO2e]]*(1+S$3)</f>
        <v>48436156.3337899</v>
      </c>
    </row>
    <row r="1449" spans="1:21" x14ac:dyDescent="0.25">
      <c r="A1449" t="s">
        <v>267</v>
      </c>
      <c r="B1449" t="s">
        <v>268</v>
      </c>
      <c r="C1449" t="s">
        <v>164</v>
      </c>
      <c r="D1449" t="s">
        <v>1730</v>
      </c>
      <c r="E1449" s="1">
        <v>8081948.6785858329</v>
      </c>
      <c r="F1449" s="1">
        <v>10409945.927359689</v>
      </c>
      <c r="G1449" s="1">
        <v>53359765.647935271</v>
      </c>
      <c r="H1449" s="1">
        <v>62206059</v>
      </c>
      <c r="I1449" s="1">
        <v>11.493333333333334</v>
      </c>
      <c r="J1449" s="2">
        <v>0.50744723226295951</v>
      </c>
      <c r="K1449" s="1">
        <v>1264333</v>
      </c>
      <c r="L1449" s="1">
        <v>1264333</v>
      </c>
      <c r="M1449" s="1">
        <v>8081948.6785858329</v>
      </c>
      <c r="N1449" s="1">
        <v>0</v>
      </c>
      <c r="O1449" s="7">
        <v>0.33910066629593</v>
      </c>
      <c r="P1449" s="4">
        <v>1.0539153772593934</v>
      </c>
      <c r="Q1449" s="1">
        <f>Scenario[[#This Row],[Electricity GHG 
kg CO2e]]+(Scenario[[#This Row],[Non-Electric GHG 
kg CO2e]]*(1-Q$3))+((Scenario[[#This Row],[Non-Electric Vehicle Miles]]*Q$3)*Scenario[[#This Row],[Typical kWh per Vehicle Mile]]*(Scenario[[#This Row],[eGRID Subregion Electricity Emissions Rate 
kg CO2 per kWh]]))</f>
        <v>6174424.417608805</v>
      </c>
      <c r="R1449" s="1">
        <f>((Scenario[[#This Row],[Electricity GHG 
kg CO2e]])*(1-R$3))+(Scenario[[#This Row],[Non-Electric GHG 
kg CO2e]]*(1-Q$3))+(((Scenario[[#This Row],[Non-Electric Vehicle Miles]]*Q$3)*Scenario[[#This Row],[Typical kWh per Vehicle Mile]]*(Scenario[[#This Row],[eGRID Subregion Electricity Emissions Rate 
kg CO2 per kWh]]))*(1-R$3))</f>
        <v>6146183.6904414473</v>
      </c>
      <c r="S14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19301483.562968202</v>
      </c>
      <c r="T1449" s="1">
        <f>Scenario[[#This Row],[Transportation Efficiency Emissions Savings 
kg CO2e]]*(1+S$3)</f>
        <v>13012432.40919961</v>
      </c>
      <c r="U1449" s="1">
        <f>Scenario[[#This Row],[Land Use Efficiency Emissions Savings 
kg CO2e]]*(1+S$3)</f>
        <v>66699707.059919089</v>
      </c>
    </row>
    <row r="1450" spans="1:21" x14ac:dyDescent="0.25">
      <c r="A1450" t="s">
        <v>691</v>
      </c>
      <c r="B1450" t="s">
        <v>692</v>
      </c>
      <c r="C1450" t="s">
        <v>164</v>
      </c>
      <c r="D1450" t="s">
        <v>1730</v>
      </c>
      <c r="E1450" s="1">
        <v>292299.23099479999</v>
      </c>
      <c r="F1450" s="1">
        <v>14806.789410221043</v>
      </c>
      <c r="G1450" s="1">
        <v>81714.693930215552</v>
      </c>
      <c r="H1450" s="1">
        <v>88480</v>
      </c>
      <c r="I1450" s="1">
        <v>16.5</v>
      </c>
      <c r="J1450" s="2">
        <v>3.9436259385221342E-2</v>
      </c>
      <c r="K1450" s="1">
        <v>235836</v>
      </c>
      <c r="L1450" s="1">
        <v>235836</v>
      </c>
      <c r="M1450" s="1">
        <v>292299.23099479999</v>
      </c>
      <c r="N1450" s="1">
        <v>0</v>
      </c>
      <c r="O1450" s="7">
        <v>0.53246165051848993</v>
      </c>
      <c r="P1450" s="4">
        <v>1.0539153772593934</v>
      </c>
      <c r="Q1450" s="1">
        <f>Scenario[[#This Row],[Electricity GHG 
kg CO2e]]+(Scenario[[#This Row],[Non-Electric GHG 
kg CO2e]]*(1-Q$3))+((Scenario[[#This Row],[Non-Electric Vehicle Miles]]*Q$3)*Scenario[[#This Row],[Typical kWh per Vehicle Mile]]*(Scenario[[#This Row],[eGRID Subregion Electricity Emissions Rate 
kg CO2 per kWh]]))</f>
        <v>252310.41705138626</v>
      </c>
      <c r="R1450" s="1">
        <f>((Scenario[[#This Row],[Electricity GHG 
kg CO2e]])*(1-R$3))+(Scenario[[#This Row],[Non-Electric GHG 
kg CO2e]]*(1-Q$3))+(((Scenario[[#This Row],[Non-Electric Vehicle Miles]]*Q$3)*Scenario[[#This Row],[Typical kWh per Vehicle Mile]]*(Scenario[[#This Row],[eGRID Subregion Electricity Emissions Rate 
kg CO2 per kWh]]))*(1-R$3))</f>
        <v>244038.9186000647</v>
      </c>
      <c r="S14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246813.38944674627</v>
      </c>
      <c r="T1450" s="1">
        <f>Scenario[[#This Row],[Transportation Efficiency Emissions Savings 
kg CO2e]]*(1+S$3)</f>
        <v>18508.486762776305</v>
      </c>
      <c r="U1450" s="1">
        <f>Scenario[[#This Row],[Land Use Efficiency Emissions Savings 
kg CO2e]]*(1+S$3)</f>
        <v>102143.36741276944</v>
      </c>
    </row>
    <row r="1451" spans="1:21" x14ac:dyDescent="0.25">
      <c r="A1451" t="s">
        <v>691</v>
      </c>
      <c r="B1451" t="s">
        <v>692</v>
      </c>
      <c r="C1451" t="s">
        <v>164</v>
      </c>
      <c r="D1451" t="s">
        <v>38</v>
      </c>
      <c r="E1451" s="1">
        <v>3372119.5466831001</v>
      </c>
      <c r="F1451" s="1">
        <v>1151826.808598791</v>
      </c>
      <c r="G1451" s="1">
        <v>6356622.7976671206</v>
      </c>
      <c r="H1451" s="1">
        <v>6882899</v>
      </c>
      <c r="I1451" s="1">
        <v>40.117647058823529</v>
      </c>
      <c r="J1451" s="2">
        <v>0.18992570215528962</v>
      </c>
      <c r="K1451" s="1">
        <v>902861</v>
      </c>
      <c r="L1451" s="1">
        <v>902861</v>
      </c>
      <c r="M1451" s="1">
        <v>3372119.5466831001</v>
      </c>
      <c r="N1451" s="1">
        <v>0</v>
      </c>
      <c r="O1451" s="7">
        <v>0.53246165051848993</v>
      </c>
      <c r="P1451" s="4">
        <v>2.3391780324537761</v>
      </c>
      <c r="Q1451" s="1">
        <f>Scenario[[#This Row],[Electricity GHG 
kg CO2e]]+(Scenario[[#This Row],[Non-Electric GHG 
kg CO2e]]*(1-Q$3))+((Scenario[[#This Row],[Non-Electric Vehicle Miles]]*Q$3)*Scenario[[#This Row],[Typical kWh per Vehicle Mile]]*(Scenario[[#This Row],[eGRID Subregion Electricity Emissions Rate 
kg CO2 per kWh]]))</f>
        <v>2810223.104152936</v>
      </c>
      <c r="R1451" s="1">
        <f>((Scenario[[#This Row],[Electricity GHG 
kg CO2e]])*(1-R$3))+(Scenario[[#This Row],[Non-Electric GHG 
kg CO2e]]*(1-Q$3))+(((Scenario[[#This Row],[Non-Electric Vehicle Miles]]*Q$3)*Scenario[[#This Row],[Typical kWh per Vehicle Mile]]*(Scenario[[#This Row],[eGRID Subregion Electricity Emissions Rate 
kg CO2 per kWh]]))*(1-R$3))</f>
        <v>2739939.7431177832</v>
      </c>
      <c r="S14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3000270.8506853296</v>
      </c>
      <c r="T1451" s="1">
        <f>Scenario[[#This Row],[Transportation Efficiency Emissions Savings 
kg CO2e]]*(1+S$3)</f>
        <v>1439783.5107484888</v>
      </c>
      <c r="U1451" s="1">
        <f>Scenario[[#This Row],[Land Use Efficiency Emissions Savings 
kg CO2e]]*(1+S$3)</f>
        <v>7945778.4970839005</v>
      </c>
    </row>
    <row r="1452" spans="1:21" x14ac:dyDescent="0.25">
      <c r="A1452" t="s">
        <v>181</v>
      </c>
      <c r="B1452" t="s">
        <v>182</v>
      </c>
      <c r="C1452" t="s">
        <v>164</v>
      </c>
      <c r="D1452" t="s">
        <v>1727</v>
      </c>
      <c r="E1452" s="1">
        <v>394717.83788260003</v>
      </c>
      <c r="F1452" s="1">
        <v>39355.803643062201</v>
      </c>
      <c r="G1452" s="1">
        <v>208752.1712192347</v>
      </c>
      <c r="H1452" s="1">
        <v>235176</v>
      </c>
      <c r="I1452" s="1">
        <v>99.25</v>
      </c>
      <c r="J1452" s="2">
        <v>0.12573126849973978</v>
      </c>
      <c r="K1452" s="1">
        <v>15593</v>
      </c>
      <c r="L1452" s="1">
        <v>15593</v>
      </c>
      <c r="M1452" s="1">
        <v>394717.83788260003</v>
      </c>
      <c r="N1452" s="1">
        <v>0</v>
      </c>
      <c r="O1452" s="7">
        <v>0.33910066629593</v>
      </c>
      <c r="P1452" s="4">
        <v>95.90629933060481</v>
      </c>
      <c r="Q1452" s="1">
        <f>Scenario[[#This Row],[Electricity GHG 
kg CO2e]]+(Scenario[[#This Row],[Non-Electric GHG 
kg CO2e]]*(1-Q$3))+((Scenario[[#This Row],[Non-Electric Vehicle Miles]]*Q$3)*Scenario[[#This Row],[Typical kWh per Vehicle Mile]]*(Scenario[[#This Row],[eGRID Subregion Electricity Emissions Rate 
kg CO2 per kWh]]))</f>
        <v>422816.83612388279</v>
      </c>
      <c r="R1452" s="1">
        <f>((Scenario[[#This Row],[Electricity GHG 
kg CO2e]])*(1-R$3))+(Scenario[[#This Row],[Non-Electric GHG 
kg CO2e]]*(1-Q$3))+(((Scenario[[#This Row],[Non-Electric Vehicle Miles]]*Q$3)*Scenario[[#This Row],[Typical kWh per Vehicle Mile]]*(Scenario[[#This Row],[eGRID Subregion Electricity Emissions Rate 
kg CO2 per kWh]]))*(1-R$3))</f>
        <v>391122.22169589961</v>
      </c>
      <c r="S14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420839.92897608457</v>
      </c>
      <c r="T1452" s="1">
        <f>Scenario[[#This Row],[Transportation Efficiency Emissions Savings 
kg CO2e]]*(1+S$3)</f>
        <v>49194.754553827748</v>
      </c>
      <c r="U1452" s="1">
        <f>Scenario[[#This Row],[Land Use Efficiency Emissions Savings 
kg CO2e]]*(1+S$3)</f>
        <v>260940.21402404338</v>
      </c>
    </row>
    <row r="1453" spans="1:21" x14ac:dyDescent="0.25">
      <c r="A1453" t="s">
        <v>181</v>
      </c>
      <c r="B1453" t="s">
        <v>182</v>
      </c>
      <c r="C1453" t="s">
        <v>164</v>
      </c>
      <c r="D1453" t="s">
        <v>1729</v>
      </c>
      <c r="E1453" s="1">
        <v>1300970.1747500068</v>
      </c>
      <c r="F1453" s="1">
        <v>825442.19550022541</v>
      </c>
      <c r="G1453" s="1">
        <v>4378333.9323835671</v>
      </c>
      <c r="H1453" s="1">
        <v>4932543</v>
      </c>
      <c r="I1453" s="1">
        <v>68</v>
      </c>
      <c r="J1453" s="2">
        <v>0.18714064188092519</v>
      </c>
      <c r="K1453" s="1">
        <v>388110</v>
      </c>
      <c r="L1453" s="1">
        <v>0</v>
      </c>
      <c r="M1453" s="1">
        <v>0</v>
      </c>
      <c r="N1453" s="1">
        <v>1300970.1747500068</v>
      </c>
      <c r="O1453" s="7">
        <v>0.33910066629593</v>
      </c>
      <c r="P1453" s="4">
        <v>7.7405845368707231</v>
      </c>
      <c r="Q1453" s="1">
        <f>Scenario[[#This Row],[Electricity GHG 
kg CO2e]]+(Scenario[[#This Row],[Non-Electric GHG 
kg CO2e]]*(1-Q$3))+((Scenario[[#This Row],[Non-Electric Vehicle Miles]]*Q$3)*Scenario[[#This Row],[Typical kWh per Vehicle Mile]]*(Scenario[[#This Row],[eGRID Subregion Electricity Emissions Rate 
kg CO2 per kWh]]))</f>
        <v>1300970.1747500068</v>
      </c>
      <c r="R1453" s="1">
        <f>((Scenario[[#This Row],[Electricity GHG 
kg CO2e]])*(1-R$3))+(Scenario[[#This Row],[Non-Electric GHG 
kg CO2e]]*(1-Q$3))+(((Scenario[[#This Row],[Non-Electric Vehicle Miles]]*Q$3)*Scenario[[#This Row],[Typical kWh per Vehicle Mile]]*(Scenario[[#This Row],[eGRID Subregion Electricity Emissions Rate 
kg CO2 per kWh]]))*(1-R$3))</f>
        <v>975727.63106250507</v>
      </c>
      <c r="S14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1066908.9232163355</v>
      </c>
      <c r="T1453" s="1">
        <f>Scenario[[#This Row],[Transportation Efficiency Emissions Savings 
kg CO2e]]*(1+S$3)</f>
        <v>1031802.7443752817</v>
      </c>
      <c r="U1453" s="1">
        <f>Scenario[[#This Row],[Land Use Efficiency Emissions Savings 
kg CO2e]]*(1+S$3)</f>
        <v>5472917.4154794589</v>
      </c>
    </row>
    <row r="1454" spans="1:21" x14ac:dyDescent="0.25">
      <c r="A1454" t="s">
        <v>181</v>
      </c>
      <c r="B1454" t="s">
        <v>182</v>
      </c>
      <c r="C1454" t="s">
        <v>164</v>
      </c>
      <c r="D1454" t="s">
        <v>1730</v>
      </c>
      <c r="E1454" s="1">
        <v>6773606.4968433324</v>
      </c>
      <c r="F1454" s="1">
        <v>1222676.9947035867</v>
      </c>
      <c r="G1454" s="1">
        <v>6485358.0340793403</v>
      </c>
      <c r="H1454" s="1">
        <v>7306274</v>
      </c>
      <c r="I1454" s="1">
        <v>9.7531645569620249</v>
      </c>
      <c r="J1454" s="2">
        <v>0.18305561118918415</v>
      </c>
      <c r="K1454" s="1">
        <v>4865188</v>
      </c>
      <c r="L1454" s="1">
        <v>4865188</v>
      </c>
      <c r="M1454" s="1">
        <v>6773606.4968433324</v>
      </c>
      <c r="N1454" s="1">
        <v>0</v>
      </c>
      <c r="O1454" s="7">
        <v>0.33910066629593</v>
      </c>
      <c r="P1454" s="4">
        <v>1.0539153772593934</v>
      </c>
      <c r="Q1454" s="1">
        <f>Scenario[[#This Row],[Electricity GHG 
kg CO2e]]+(Scenario[[#This Row],[Non-Electric GHG 
kg CO2e]]*(1-Q$3))+((Scenario[[#This Row],[Non-Electric Vehicle Miles]]*Q$3)*Scenario[[#This Row],[Typical kWh per Vehicle Mile]]*(Scenario[[#This Row],[eGRID Subregion Electricity Emissions Rate 
kg CO2 per kWh]]))</f>
        <v>5514889.2379884692</v>
      </c>
      <c r="R1454" s="1">
        <f>((Scenario[[#This Row],[Electricity GHG 
kg CO2e]])*(1-R$3))+(Scenario[[#This Row],[Non-Electric GHG 
kg CO2e]]*(1-Q$3))+(((Scenario[[#This Row],[Non-Electric Vehicle Miles]]*Q$3)*Scenario[[#This Row],[Typical kWh per Vehicle Mile]]*(Scenario[[#This Row],[eGRID Subregion Electricity Emissions Rate 
kg CO2 per kWh]]))*(1-R$3))</f>
        <v>5406218.1466494771</v>
      </c>
      <c r="S14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5822429.9064343721</v>
      </c>
      <c r="T1454" s="1">
        <f>Scenario[[#This Row],[Transportation Efficiency Emissions Savings 
kg CO2e]]*(1+S$3)</f>
        <v>1528346.2433794835</v>
      </c>
      <c r="U1454" s="1">
        <f>Scenario[[#This Row],[Land Use Efficiency Emissions Savings 
kg CO2e]]*(1+S$3)</f>
        <v>8106697.5425991751</v>
      </c>
    </row>
    <row r="1455" spans="1:21" x14ac:dyDescent="0.25">
      <c r="A1455" t="s">
        <v>181</v>
      </c>
      <c r="B1455" t="s">
        <v>182</v>
      </c>
      <c r="C1455" t="s">
        <v>164</v>
      </c>
      <c r="D1455" t="s">
        <v>38</v>
      </c>
      <c r="E1455" s="1">
        <v>29538060.1312741</v>
      </c>
      <c r="F1455" s="1">
        <v>10252327.754495593</v>
      </c>
      <c r="G1455" s="1">
        <v>54380687.997447565</v>
      </c>
      <c r="H1455" s="1">
        <v>61264190</v>
      </c>
      <c r="I1455" s="1">
        <v>33.622837370242216</v>
      </c>
      <c r="J1455" s="2">
        <v>0.17523803322738679</v>
      </c>
      <c r="K1455" s="1">
        <v>10556615</v>
      </c>
      <c r="L1455" s="1">
        <v>10556615</v>
      </c>
      <c r="M1455" s="1">
        <v>29538060.1312741</v>
      </c>
      <c r="N1455" s="1">
        <v>0</v>
      </c>
      <c r="O1455" s="7">
        <v>0.33910066629593</v>
      </c>
      <c r="P1455" s="4">
        <v>2.3391780324537761</v>
      </c>
      <c r="Q1455" s="1">
        <f>Scenario[[#This Row],[Electricity GHG 
kg CO2e]]+(Scenario[[#This Row],[Non-Electric GHG 
kg CO2e]]*(1-Q$3))+((Scenario[[#This Row],[Non-Electric Vehicle Miles]]*Q$3)*Scenario[[#This Row],[Typical kWh per Vehicle Mile]]*(Scenario[[#This Row],[eGRID Subregion Electricity Emissions Rate 
kg CO2 per kWh]]))</f>
        <v>24246966.268302981</v>
      </c>
      <c r="R1455" s="1">
        <f>((Scenario[[#This Row],[Electricity GHG 
kg CO2e]])*(1-R$3))+(Scenario[[#This Row],[Non-Electric GHG 
kg CO2e]]*(1-Q$3))+(((Scenario[[#This Row],[Non-Electric Vehicle Miles]]*Q$3)*Scenario[[#This Row],[Typical kWh per Vehicle Mile]]*(Scenario[[#This Row],[eGRID Subregion Electricity Emissions Rate 
kg CO2 per kWh]]))*(1-R$3))</f>
        <v>23723610.975841131</v>
      </c>
      <c r="S14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25770990.949395947</v>
      </c>
      <c r="T1455" s="1">
        <f>Scenario[[#This Row],[Transportation Efficiency Emissions Savings 
kg CO2e]]*(1+S$3)</f>
        <v>12815409.693119491</v>
      </c>
      <c r="U1455" s="1">
        <f>Scenario[[#This Row],[Land Use Efficiency Emissions Savings 
kg CO2e]]*(1+S$3)</f>
        <v>67975859.996809453</v>
      </c>
    </row>
    <row r="1456" spans="1:21" x14ac:dyDescent="0.25">
      <c r="A1456" t="s">
        <v>1386</v>
      </c>
      <c r="B1456" t="s">
        <v>429</v>
      </c>
      <c r="C1456" t="s">
        <v>164</v>
      </c>
      <c r="D1456" t="s">
        <v>1726</v>
      </c>
      <c r="E1456" s="1">
        <v>22758665.097256202</v>
      </c>
      <c r="F1456" s="1">
        <v>23690666.591946267</v>
      </c>
      <c r="G1456" s="1">
        <v>122597974.67479211</v>
      </c>
      <c r="H1456" s="1">
        <v>141566826</v>
      </c>
      <c r="I1456" s="1">
        <v>110.75833333333334</v>
      </c>
      <c r="J1456" s="2">
        <v>0.52896972241681417</v>
      </c>
      <c r="K1456" s="1">
        <v>3060575</v>
      </c>
      <c r="L1456" s="1">
        <v>3060575</v>
      </c>
      <c r="M1456" s="1">
        <v>22758665.097256202</v>
      </c>
      <c r="N1456" s="1">
        <v>0</v>
      </c>
      <c r="O1456" s="7">
        <v>0.33910066629593</v>
      </c>
      <c r="P1456" s="4">
        <v>2.3391780324537761</v>
      </c>
      <c r="Q1456" s="1">
        <f>Scenario[[#This Row],[Electricity GHG 
kg CO2e]]+(Scenario[[#This Row],[Non-Electric GHG 
kg CO2e]]*(1-Q$3))+((Scenario[[#This Row],[Non-Electric Vehicle Miles]]*Q$3)*Scenario[[#This Row],[Typical kWh per Vehicle Mile]]*(Scenario[[#This Row],[eGRID Subregion Electricity Emissions Rate 
kg CO2 per kWh]]))</f>
        <v>17675923.722344633</v>
      </c>
      <c r="R1456" s="1">
        <f>((Scenario[[#This Row],[Electricity GHG 
kg CO2e]])*(1-R$3))+(Scenario[[#This Row],[Non-Electric GHG 
kg CO2e]]*(1-Q$3))+(((Scenario[[#This Row],[Non-Electric Vehicle Miles]]*Q$3)*Scenario[[#This Row],[Typical kWh per Vehicle Mile]]*(Scenario[[#This Row],[eGRID Subregion Electricity Emissions Rate 
kg CO2 per kWh]]))*(1-R$3))</f>
        <v>17524192.497494012</v>
      </c>
      <c r="S14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21183425.600743119</v>
      </c>
      <c r="T1456" s="1">
        <f>Scenario[[#This Row],[Transportation Efficiency Emissions Savings 
kg CO2e]]*(1+S$3)</f>
        <v>29613333.239932835</v>
      </c>
      <c r="U1456" s="1">
        <f>Scenario[[#This Row],[Land Use Efficiency Emissions Savings 
kg CO2e]]*(1+S$3)</f>
        <v>153247468.34349012</v>
      </c>
    </row>
    <row r="1457" spans="1:21" x14ac:dyDescent="0.25">
      <c r="A1457" t="s">
        <v>557</v>
      </c>
      <c r="B1457" t="s">
        <v>558</v>
      </c>
      <c r="C1457" t="s">
        <v>164</v>
      </c>
      <c r="D1457" t="s">
        <v>1730</v>
      </c>
      <c r="E1457" s="1">
        <v>234069.93441016664</v>
      </c>
      <c r="F1457" s="1">
        <v>15681.340511688213</v>
      </c>
      <c r="G1457" s="1">
        <v>78389.257919831958</v>
      </c>
      <c r="H1457" s="1">
        <v>93706</v>
      </c>
      <c r="I1457" s="1">
        <v>14.333333333333334</v>
      </c>
      <c r="J1457" s="2">
        <v>6.6354342071907352E-2</v>
      </c>
      <c r="K1457" s="1">
        <v>147189</v>
      </c>
      <c r="L1457" s="1">
        <v>147189</v>
      </c>
      <c r="M1457" s="1">
        <v>234069.93441016664</v>
      </c>
      <c r="N1457" s="1">
        <v>0</v>
      </c>
      <c r="O1457" s="7">
        <v>0.33910066629593</v>
      </c>
      <c r="P1457" s="4">
        <v>1.0539153772593934</v>
      </c>
      <c r="Q1457" s="1">
        <f>Scenario[[#This Row],[Electricity GHG 
kg CO2e]]+(Scenario[[#This Row],[Non-Electric GHG 
kg CO2e]]*(1-Q$3))+((Scenario[[#This Row],[Non-Electric Vehicle Miles]]*Q$3)*Scenario[[#This Row],[Typical kWh per Vehicle Mile]]*(Scenario[[#This Row],[eGRID Subregion Electricity Emissions Rate 
kg CO2 per kWh]]))</f>
        <v>188703.17736790996</v>
      </c>
      <c r="R1457" s="1">
        <f>((Scenario[[#This Row],[Electricity GHG 
kg CO2e]])*(1-R$3))+(Scenario[[#This Row],[Non-Electric GHG 
kg CO2e]]*(1-Q$3))+(((Scenario[[#This Row],[Non-Electric Vehicle Miles]]*Q$3)*Scenario[[#This Row],[Typical kWh per Vehicle Mile]]*(Scenario[[#This Row],[eGRID Subregion Electricity Emissions Rate 
kg CO2 per kWh]]))*(1-R$3))</f>
        <v>185415.49572783872</v>
      </c>
      <c r="S14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189533.25425346306</v>
      </c>
      <c r="T1457" s="1">
        <f>Scenario[[#This Row],[Transportation Efficiency Emissions Savings 
kg CO2e]]*(1+S$3)</f>
        <v>19601.675639610265</v>
      </c>
      <c r="U1457" s="1">
        <f>Scenario[[#This Row],[Land Use Efficiency Emissions Savings 
kg CO2e]]*(1+S$3)</f>
        <v>97986.572399789948</v>
      </c>
    </row>
    <row r="1458" spans="1:21" x14ac:dyDescent="0.25">
      <c r="A1458" t="s">
        <v>557</v>
      </c>
      <c r="B1458" t="s">
        <v>558</v>
      </c>
      <c r="C1458" t="s">
        <v>164</v>
      </c>
      <c r="D1458" t="s">
        <v>38</v>
      </c>
      <c r="E1458" s="1">
        <v>3344108.9294963335</v>
      </c>
      <c r="F1458" s="1">
        <v>921939.18673446088</v>
      </c>
      <c r="G1458" s="1">
        <v>4608670.3264596965</v>
      </c>
      <c r="H1458" s="1">
        <v>5509174</v>
      </c>
      <c r="I1458" s="1">
        <v>33.5</v>
      </c>
      <c r="J1458" s="2">
        <v>0.13230092083959946</v>
      </c>
      <c r="K1458" s="1">
        <v>1317004</v>
      </c>
      <c r="L1458" s="1">
        <v>1317004</v>
      </c>
      <c r="M1458" s="1">
        <v>3344108.9294963335</v>
      </c>
      <c r="N1458" s="1">
        <v>0</v>
      </c>
      <c r="O1458" s="7">
        <v>0.33910066629593</v>
      </c>
      <c r="P1458" s="4">
        <v>2.3391780324537761</v>
      </c>
      <c r="Q1458" s="1">
        <f>Scenario[[#This Row],[Electricity GHG 
kg CO2e]]+(Scenario[[#This Row],[Non-Electric GHG 
kg CO2e]]*(1-Q$3))+((Scenario[[#This Row],[Non-Electric Vehicle Miles]]*Q$3)*Scenario[[#This Row],[Typical kWh per Vehicle Mile]]*(Scenario[[#This Row],[eGRID Subregion Electricity Emissions Rate 
kg CO2 per kWh]]))</f>
        <v>2769249.1314156968</v>
      </c>
      <c r="R1458" s="1">
        <f>((Scenario[[#This Row],[Electricity GHG 
kg CO2e]])*(1-R$3))+(Scenario[[#This Row],[Non-Electric GHG 
kg CO2e]]*(1-Q$3))+(((Scenario[[#This Row],[Non-Electric Vehicle Miles]]*Q$3)*Scenario[[#This Row],[Typical kWh per Vehicle Mile]]*(Scenario[[#This Row],[eGRID Subregion Electricity Emissions Rate 
kg CO2 per kWh]]))*(1-R$3))</f>
        <v>2703957.2728423355</v>
      </c>
      <c r="S14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2872777.4754833397</v>
      </c>
      <c r="T1458" s="1">
        <f>Scenario[[#This Row],[Transportation Efficiency Emissions Savings 
kg CO2e]]*(1+S$3)</f>
        <v>1152423.9834180761</v>
      </c>
      <c r="U1458" s="1">
        <f>Scenario[[#This Row],[Land Use Efficiency Emissions Savings 
kg CO2e]]*(1+S$3)</f>
        <v>5760837.9080746211</v>
      </c>
    </row>
    <row r="1459" spans="1:21" x14ac:dyDescent="0.25">
      <c r="A1459" t="s">
        <v>1219</v>
      </c>
      <c r="B1459" t="s">
        <v>1220</v>
      </c>
      <c r="C1459" t="s">
        <v>164</v>
      </c>
      <c r="D1459" t="s">
        <v>38</v>
      </c>
      <c r="E1459" s="1">
        <v>69686.018275800001</v>
      </c>
      <c r="F1459" s="1">
        <v>56916.642495890512</v>
      </c>
      <c r="G1459" s="1">
        <v>283223.34648357588</v>
      </c>
      <c r="H1459" s="1">
        <v>340113.2</v>
      </c>
      <c r="I1459" s="1">
        <v>20</v>
      </c>
      <c r="J1459" s="2">
        <v>0.91798434547908236</v>
      </c>
      <c r="K1459" s="1">
        <v>24168</v>
      </c>
      <c r="L1459" s="1">
        <v>24168</v>
      </c>
      <c r="M1459" s="1">
        <v>69686.018275800001</v>
      </c>
      <c r="N1459" s="1">
        <v>0</v>
      </c>
      <c r="O1459" s="7">
        <v>0.33910066629593</v>
      </c>
      <c r="P1459" s="4">
        <v>2.3391780324537761</v>
      </c>
      <c r="Q1459" s="1">
        <f>Scenario[[#This Row],[Electricity GHG 
kg CO2e]]+(Scenario[[#This Row],[Non-Electric GHG 
kg CO2e]]*(1-Q$3))+((Scenario[[#This Row],[Non-Electric Vehicle Miles]]*Q$3)*Scenario[[#This Row],[Typical kWh per Vehicle Mile]]*(Scenario[[#This Row],[eGRID Subregion Electricity Emissions Rate 
kg CO2 per kWh]]))</f>
        <v>57057.129790023646</v>
      </c>
      <c r="R1459" s="1">
        <f>((Scenario[[#This Row],[Electricity GHG 
kg CO2e]])*(1-R$3))+(Scenario[[#This Row],[Non-Electric GHG 
kg CO2e]]*(1-Q$3))+(((Scenario[[#This Row],[Non-Electric Vehicle Miles]]*Q$3)*Scenario[[#This Row],[Typical kWh per Vehicle Mile]]*(Scenario[[#This Row],[eGRID Subregion Electricity Emissions Rate 
kg CO2 per kWh]]))*(1-R$3))</f>
        <v>55858.975769230237</v>
      </c>
      <c r="S14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75511.382875316136</v>
      </c>
      <c r="T1459" s="1">
        <f>Scenario[[#This Row],[Transportation Efficiency Emissions Savings 
kg CO2e]]*(1+S$3)</f>
        <v>71145.803119863136</v>
      </c>
      <c r="U1459" s="1">
        <f>Scenario[[#This Row],[Land Use Efficiency Emissions Savings 
kg CO2e]]*(1+S$3)</f>
        <v>354029.18310446985</v>
      </c>
    </row>
    <row r="1460" spans="1:21" x14ac:dyDescent="0.25">
      <c r="A1460" t="s">
        <v>1174</v>
      </c>
      <c r="B1460" t="s">
        <v>1175</v>
      </c>
      <c r="C1460" t="s">
        <v>1176</v>
      </c>
      <c r="D1460" t="s">
        <v>1730</v>
      </c>
      <c r="E1460" s="1">
        <v>1073134.8381574</v>
      </c>
      <c r="F1460" s="1">
        <v>115394.58295177207</v>
      </c>
      <c r="G1460" s="1">
        <v>587412.95998130902</v>
      </c>
      <c r="H1460" s="1">
        <v>689556.15</v>
      </c>
      <c r="I1460" s="1">
        <v>10.3125</v>
      </c>
      <c r="J1460" s="2">
        <v>0.25885169020002829</v>
      </c>
      <c r="K1460" s="1">
        <v>560500</v>
      </c>
      <c r="L1460" s="1">
        <v>560500</v>
      </c>
      <c r="M1460" s="1">
        <v>1073134.8381574</v>
      </c>
      <c r="N1460" s="1">
        <v>0</v>
      </c>
      <c r="O1460" s="7">
        <v>0.73099999999999998</v>
      </c>
      <c r="P1460" s="4">
        <v>1.0539153772593934</v>
      </c>
      <c r="Q1460" s="1">
        <f>Scenario[[#This Row],[Electricity GHG 
kg CO2e]]+(Scenario[[#This Row],[Non-Electric GHG 
kg CO2e]]*(1-Q$3))+((Scenario[[#This Row],[Non-Electric Vehicle Miles]]*Q$3)*Scenario[[#This Row],[Typical kWh per Vehicle Mile]]*(Scenario[[#This Row],[eGRID Subregion Electricity Emissions Rate 
kg CO2 per kWh]]))</f>
        <v>912805.12984437344</v>
      </c>
      <c r="R1460" s="1">
        <f>((Scenario[[#This Row],[Electricity GHG 
kg CO2e]])*(1-R$3))+(Scenario[[#This Row],[Non-Electric GHG 
kg CO2e]]*(1-Q$3))+(((Scenario[[#This Row],[Non-Electric Vehicle Miles]]*Q$3)*Scenario[[#This Row],[Typical kWh per Vehicle Mile]]*(Scenario[[#This Row],[eGRID Subregion Electricity Emissions Rate 
kg CO2 per kWh]]))*(1-R$3))</f>
        <v>885816.62953779253</v>
      </c>
      <c r="S14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938654.32788461982</v>
      </c>
      <c r="T1460" s="1">
        <f>Scenario[[#This Row],[Transportation Efficiency Emissions Savings 
kg CO2e]]*(1+S$3)</f>
        <v>144243.22868971509</v>
      </c>
      <c r="U1460" s="1">
        <f>Scenario[[#This Row],[Land Use Efficiency Emissions Savings 
kg CO2e]]*(1+S$3)</f>
        <v>734266.19997663633</v>
      </c>
    </row>
    <row r="1461" spans="1:21" x14ac:dyDescent="0.25">
      <c r="A1461" t="s">
        <v>1174</v>
      </c>
      <c r="B1461" t="s">
        <v>1175</v>
      </c>
      <c r="C1461" t="s">
        <v>1176</v>
      </c>
      <c r="D1461" t="s">
        <v>38</v>
      </c>
      <c r="E1461" s="1">
        <v>192689.81827760002</v>
      </c>
      <c r="F1461" s="1">
        <v>195510.67813969418</v>
      </c>
      <c r="G1461" s="1">
        <v>995241.74546381587</v>
      </c>
      <c r="H1461" s="1">
        <v>1168300.8600000001</v>
      </c>
      <c r="I1461" s="1">
        <v>26</v>
      </c>
      <c r="J1461" s="2">
        <v>0.17555408663707259</v>
      </c>
      <c r="K1461" s="1">
        <v>66824</v>
      </c>
      <c r="L1461" s="1">
        <v>66824</v>
      </c>
      <c r="M1461" s="1">
        <v>192689.81827760002</v>
      </c>
      <c r="N1461" s="1">
        <v>0</v>
      </c>
      <c r="O1461" s="7">
        <v>0.73099999999999998</v>
      </c>
      <c r="P1461" s="4">
        <v>2.3391780324537761</v>
      </c>
      <c r="Q1461" s="1">
        <f>Scenario[[#This Row],[Electricity GHG 
kg CO2e]]+(Scenario[[#This Row],[Non-Electric GHG 
kg CO2e]]*(1-Q$3))+((Scenario[[#This Row],[Non-Electric Vehicle Miles]]*Q$3)*Scenario[[#This Row],[Typical kWh per Vehicle Mile]]*(Scenario[[#This Row],[eGRID Subregion Electricity Emissions Rate 
kg CO2 per kWh]]))</f>
        <v>173083.60700983633</v>
      </c>
      <c r="R1461" s="1">
        <f>((Scenario[[#This Row],[Electricity GHG 
kg CO2e]])*(1-R$3))+(Scenario[[#This Row],[Non-Electric GHG 
kg CO2e]]*(1-Q$3))+(((Scenario[[#This Row],[Non-Electric Vehicle Miles]]*Q$3)*Scenario[[#This Row],[Typical kWh per Vehicle Mile]]*(Scenario[[#This Row],[eGRID Subregion Electricity Emissions Rate 
kg CO2 per kWh]]))*(1-R$3))</f>
        <v>165942.04618442725</v>
      </c>
      <c r="S14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221734.48236218988</v>
      </c>
      <c r="T1461" s="1">
        <f>Scenario[[#This Row],[Transportation Efficiency Emissions Savings 
kg CO2e]]*(1+S$3)</f>
        <v>244388.34767461772</v>
      </c>
      <c r="U1461" s="1">
        <f>Scenario[[#This Row],[Land Use Efficiency Emissions Savings 
kg CO2e]]*(1+S$3)</f>
        <v>1244052.1818297699</v>
      </c>
    </row>
    <row r="1462" spans="1:21" x14ac:dyDescent="0.25">
      <c r="A1462" t="s">
        <v>482</v>
      </c>
      <c r="B1462" t="s">
        <v>483</v>
      </c>
      <c r="C1462" t="s">
        <v>484</v>
      </c>
      <c r="D1462" t="s">
        <v>1730</v>
      </c>
      <c r="E1462" s="1">
        <v>355452.46311000001</v>
      </c>
      <c r="F1462" s="1">
        <v>34439.675111144665</v>
      </c>
      <c r="G1462" s="1">
        <v>193344.58588395989</v>
      </c>
      <c r="H1462" s="1">
        <v>205799</v>
      </c>
      <c r="I1462" s="1">
        <v>11.3</v>
      </c>
      <c r="J1462" s="2">
        <v>6.703338689298742E-2</v>
      </c>
      <c r="K1462" s="1">
        <v>275872</v>
      </c>
      <c r="L1462" s="1">
        <v>275872</v>
      </c>
      <c r="M1462" s="1">
        <v>355452.46311000001</v>
      </c>
      <c r="N1462" s="1">
        <v>0</v>
      </c>
      <c r="O1462" s="7">
        <v>0.23928040779951004</v>
      </c>
      <c r="P1462" s="4">
        <v>1.0539153772593934</v>
      </c>
      <c r="Q1462" s="1">
        <f>Scenario[[#This Row],[Electricity GHG 
kg CO2e]]+(Scenario[[#This Row],[Non-Electric GHG 
kg CO2e]]*(1-Q$3))+((Scenario[[#This Row],[Non-Electric Vehicle Miles]]*Q$3)*Scenario[[#This Row],[Typical kWh per Vehicle Mile]]*(Scenario[[#This Row],[eGRID Subregion Electricity Emissions Rate 
kg CO2 per kWh]]))</f>
        <v>283981.78731757915</v>
      </c>
      <c r="R1462" s="1">
        <f>((Scenario[[#This Row],[Electricity GHG 
kg CO2e]])*(1-R$3))+(Scenario[[#This Row],[Non-Electric GHG 
kg CO2e]]*(1-Q$3))+(((Scenario[[#This Row],[Non-Electric Vehicle Miles]]*Q$3)*Scenario[[#This Row],[Typical kWh per Vehicle Mile]]*(Scenario[[#This Row],[eGRID Subregion Electricity Emissions Rate 
kg CO2 per kWh]]))*(1-R$3))</f>
        <v>279633.6773213094</v>
      </c>
      <c r="S14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288863.99549231317</v>
      </c>
      <c r="T1462" s="1">
        <f>Scenario[[#This Row],[Transportation Efficiency Emissions Savings 
kg CO2e]]*(1+S$3)</f>
        <v>43049.593888930831</v>
      </c>
      <c r="U1462" s="1">
        <f>Scenario[[#This Row],[Land Use Efficiency Emissions Savings 
kg CO2e]]*(1+S$3)</f>
        <v>241680.73235494987</v>
      </c>
    </row>
    <row r="1463" spans="1:21" x14ac:dyDescent="0.25">
      <c r="A1463" t="s">
        <v>482</v>
      </c>
      <c r="B1463" t="s">
        <v>483</v>
      </c>
      <c r="C1463" t="s">
        <v>484</v>
      </c>
      <c r="D1463" t="s">
        <v>38</v>
      </c>
      <c r="E1463" s="1">
        <v>5037975.0483760005</v>
      </c>
      <c r="F1463" s="1">
        <v>1634531.9923339819</v>
      </c>
      <c r="G1463" s="1">
        <v>9176274.4611266982</v>
      </c>
      <c r="H1463" s="1">
        <v>9767370</v>
      </c>
      <c r="I1463" s="1">
        <v>37.529411764705884</v>
      </c>
      <c r="J1463" s="2">
        <v>0.1614973244410679</v>
      </c>
      <c r="K1463" s="1">
        <v>1821396</v>
      </c>
      <c r="L1463" s="1">
        <v>1821396</v>
      </c>
      <c r="M1463" s="1">
        <v>5037975.0483760005</v>
      </c>
      <c r="N1463" s="1">
        <v>0</v>
      </c>
      <c r="O1463" s="7">
        <v>0.23928040779951004</v>
      </c>
      <c r="P1463" s="4">
        <v>2.3391780324537761</v>
      </c>
      <c r="Q1463" s="1">
        <f>Scenario[[#This Row],[Electricity GHG 
kg CO2e]]+(Scenario[[#This Row],[Non-Electric GHG 
kg CO2e]]*(1-Q$3))+((Scenario[[#This Row],[Non-Electric Vehicle Miles]]*Q$3)*Scenario[[#This Row],[Typical kWh per Vehicle Mile]]*(Scenario[[#This Row],[eGRID Subregion Electricity Emissions Rate 
kg CO2 per kWh]]))</f>
        <v>4033348.988830403</v>
      </c>
      <c r="R1463" s="1">
        <f>((Scenario[[#This Row],[Electricity GHG 
kg CO2e]])*(1-R$3))+(Scenario[[#This Row],[Non-Electric GHG 
kg CO2e]]*(1-Q$3))+(((Scenario[[#This Row],[Non-Electric Vehicle Miles]]*Q$3)*Scenario[[#This Row],[Typical kWh per Vehicle Mile]]*(Scenario[[#This Row],[eGRID Subregion Electricity Emissions Rate 
kg CO2 per kWh]]))*(1-R$3))</f>
        <v>3969632.0631933021</v>
      </c>
      <c r="S14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4253242.2088701157</v>
      </c>
      <c r="T1463" s="1">
        <f>Scenario[[#This Row],[Transportation Efficiency Emissions Savings 
kg CO2e]]*(1+S$3)</f>
        <v>2043164.9904174774</v>
      </c>
      <c r="U1463" s="1">
        <f>Scenario[[#This Row],[Land Use Efficiency Emissions Savings 
kg CO2e]]*(1+S$3)</f>
        <v>11470343.076408373</v>
      </c>
    </row>
    <row r="1464" spans="1:21" x14ac:dyDescent="0.25">
      <c r="A1464" t="s">
        <v>1196</v>
      </c>
      <c r="B1464" t="s">
        <v>1197</v>
      </c>
      <c r="C1464" t="s">
        <v>61</v>
      </c>
      <c r="D1464" t="s">
        <v>38</v>
      </c>
      <c r="E1464" s="1">
        <v>132262.92964230001</v>
      </c>
      <c r="F1464" s="1">
        <v>46682.480168502501</v>
      </c>
      <c r="G1464" s="1">
        <v>237032.6634903326</v>
      </c>
      <c r="H1464" s="1">
        <v>278957.56</v>
      </c>
      <c r="I1464" s="1">
        <v>20</v>
      </c>
      <c r="J1464" s="2">
        <v>8.5760792439604758E-2</v>
      </c>
      <c r="K1464" s="1">
        <v>45865</v>
      </c>
      <c r="L1464" s="1">
        <v>45865</v>
      </c>
      <c r="M1464" s="1">
        <v>132262.92964230001</v>
      </c>
      <c r="N1464" s="1">
        <v>0</v>
      </c>
      <c r="O1464" s="7">
        <v>0.29175696267717999</v>
      </c>
      <c r="P1464" s="4">
        <v>2.3391780324537761</v>
      </c>
      <c r="Q1464" s="1">
        <f>Scenario[[#This Row],[Electricity GHG 
kg CO2e]]+(Scenario[[#This Row],[Non-Electric GHG 
kg CO2e]]*(1-Q$3))+((Scenario[[#This Row],[Non-Electric Vehicle Miles]]*Q$3)*Scenario[[#This Row],[Typical kWh per Vehicle Mile]]*(Scenario[[#This Row],[eGRID Subregion Electricity Emissions Rate 
kg CO2 per kWh]]))</f>
        <v>107022.58581530934</v>
      </c>
      <c r="R1464" s="1">
        <f>((Scenario[[#This Row],[Electricity GHG 
kg CO2e]])*(1-R$3))+(Scenario[[#This Row],[Non-Electric GHG 
kg CO2e]]*(1-Q$3))+(((Scenario[[#This Row],[Non-Electric Vehicle Miles]]*Q$3)*Scenario[[#This Row],[Typical kWh per Vehicle Mile]]*(Scenario[[#This Row],[eGRID Subregion Electricity Emissions Rate 
kg CO2 per kWh]]))*(1-R$3))</f>
        <v>105066.23866941326</v>
      </c>
      <c r="S14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121041.93995448749</v>
      </c>
      <c r="T1464" s="1">
        <f>Scenario[[#This Row],[Transportation Efficiency Emissions Savings 
kg CO2e]]*(1+S$3)</f>
        <v>58353.100210628123</v>
      </c>
      <c r="U1464" s="1">
        <f>Scenario[[#This Row],[Land Use Efficiency Emissions Savings 
kg CO2e]]*(1+S$3)</f>
        <v>296290.82936291577</v>
      </c>
    </row>
    <row r="1465" spans="1:21" x14ac:dyDescent="0.25">
      <c r="A1465" t="s">
        <v>1196</v>
      </c>
      <c r="B1465" t="s">
        <v>1197</v>
      </c>
      <c r="C1465" t="s">
        <v>61</v>
      </c>
      <c r="D1465" t="s">
        <v>1730</v>
      </c>
      <c r="E1465" s="1">
        <v>358229.99845583329</v>
      </c>
      <c r="F1465" s="1">
        <v>88288.982740387641</v>
      </c>
      <c r="G1465" s="1">
        <v>448291.7929867435</v>
      </c>
      <c r="H1465" s="1">
        <v>527582.92000000004</v>
      </c>
      <c r="I1465" s="1">
        <v>14.380952380952381</v>
      </c>
      <c r="J1465" s="2">
        <v>0.25729014241427228</v>
      </c>
      <c r="K1465" s="1">
        <v>267001</v>
      </c>
      <c r="L1465" s="1">
        <v>267001</v>
      </c>
      <c r="M1465" s="1">
        <v>358229.99845583329</v>
      </c>
      <c r="N1465" s="1">
        <v>0</v>
      </c>
      <c r="O1465" s="7">
        <v>0.29175696267717999</v>
      </c>
      <c r="P1465" s="4">
        <v>1.0539153772593934</v>
      </c>
      <c r="Q1465" s="1">
        <f>Scenario[[#This Row],[Electricity GHG 
kg CO2e]]+(Scenario[[#This Row],[Non-Electric GHG 
kg CO2e]]*(1-Q$3))+((Scenario[[#This Row],[Non-Electric Vehicle Miles]]*Q$3)*Scenario[[#This Row],[Typical kWh per Vehicle Mile]]*(Scenario[[#This Row],[eGRID Subregion Electricity Emissions Rate 
kg CO2 per kWh]]))</f>
        <v>289197.34293530969</v>
      </c>
      <c r="R1465" s="1">
        <f>((Scenario[[#This Row],[Electricity GHG 
kg CO2e]])*(1-R$3))+(Scenario[[#This Row],[Non-Electric GHG 
kg CO2e]]*(1-Q$3))+(((Scenario[[#This Row],[Non-Electric Vehicle Miles]]*Q$3)*Scenario[[#This Row],[Typical kWh per Vehicle Mile]]*(Scenario[[#This Row],[eGRID Subregion Electricity Emissions Rate 
kg CO2 per kWh]]))*(1-R$3))</f>
        <v>284066.131911951</v>
      </c>
      <c r="S14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303581.63057833409</v>
      </c>
      <c r="T1465" s="1">
        <f>Scenario[[#This Row],[Transportation Efficiency Emissions Savings 
kg CO2e]]*(1+S$3)</f>
        <v>110361.22842548456</v>
      </c>
      <c r="U1465" s="1">
        <f>Scenario[[#This Row],[Land Use Efficiency Emissions Savings 
kg CO2e]]*(1+S$3)</f>
        <v>560364.74123342941</v>
      </c>
    </row>
    <row r="1466" spans="1:21" x14ac:dyDescent="0.25">
      <c r="A1466" t="s">
        <v>364</v>
      </c>
      <c r="B1466" t="s">
        <v>365</v>
      </c>
      <c r="C1466" t="s">
        <v>61</v>
      </c>
      <c r="D1466" t="s">
        <v>38</v>
      </c>
      <c r="E1466" s="1">
        <v>6470421.9748437088</v>
      </c>
      <c r="F1466" s="1">
        <v>1432144.1997756218</v>
      </c>
      <c r="G1466" s="1">
        <v>8747508.907183364</v>
      </c>
      <c r="H1466" s="1">
        <v>8557974</v>
      </c>
      <c r="I1466" s="1">
        <v>31.166666666666668</v>
      </c>
      <c r="J1466" s="2">
        <v>0.10732681853998291</v>
      </c>
      <c r="K1466" s="1">
        <v>2734994</v>
      </c>
      <c r="L1466" s="1">
        <v>2731605</v>
      </c>
      <c r="M1466" s="1">
        <v>6467146.5173229007</v>
      </c>
      <c r="N1466" s="1">
        <v>3275.4575208084216</v>
      </c>
      <c r="O1466" s="7">
        <v>0.29175696267717999</v>
      </c>
      <c r="P1466" s="4">
        <v>2.3391780324537761</v>
      </c>
      <c r="Q1466" s="1">
        <f>Scenario[[#This Row],[Electricity GHG 
kg CO2e]]+(Scenario[[#This Row],[Non-Electric GHG 
kg CO2e]]*(1-Q$3))+((Scenario[[#This Row],[Non-Electric Vehicle Miles]]*Q$3)*Scenario[[#This Row],[Typical kWh per Vehicle Mile]]*(Scenario[[#This Row],[eGRID Subregion Electricity Emissions Rate 
kg CO2 per kWh]]))</f>
        <v>5319695.9708669987</v>
      </c>
      <c r="R1466" s="1">
        <f>((Scenario[[#This Row],[Electricity GHG 
kg CO2e]])*(1-R$3))+(Scenario[[#This Row],[Non-Electric GHG 
kg CO2e]]*(1-Q$3))+(((Scenario[[#This Row],[Non-Electric Vehicle Miles]]*Q$3)*Scenario[[#This Row],[Typical kWh per Vehicle Mile]]*(Scenario[[#This Row],[eGRID Subregion Electricity Emissions Rate 
kg CO2 per kWh]]))*(1-R$3))</f>
        <v>5202361.9501482937</v>
      </c>
      <c r="S146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5463514.8169030603</v>
      </c>
      <c r="T1466" s="1">
        <f>Scenario[[#This Row],[Transportation Efficiency Emissions Savings 
kg CO2e]]*(1+S$3)</f>
        <v>1790180.2497195271</v>
      </c>
      <c r="U1466" s="1">
        <f>Scenario[[#This Row],[Land Use Efficiency Emissions Savings 
kg CO2e]]*(1+S$3)</f>
        <v>10934386.133979205</v>
      </c>
    </row>
    <row r="1467" spans="1:21" x14ac:dyDescent="0.25">
      <c r="A1467" t="s">
        <v>364</v>
      </c>
      <c r="B1467" t="s">
        <v>365</v>
      </c>
      <c r="C1467" t="s">
        <v>61</v>
      </c>
      <c r="D1467" t="s">
        <v>1730</v>
      </c>
      <c r="E1467" s="1">
        <v>6961148.8206543326</v>
      </c>
      <c r="F1467" s="1">
        <v>4059713.2372852881</v>
      </c>
      <c r="G1467" s="1">
        <v>24796649.464018427</v>
      </c>
      <c r="H1467" s="1">
        <v>24259373</v>
      </c>
      <c r="I1467" s="1">
        <v>11.783269961977187</v>
      </c>
      <c r="J1467" s="2">
        <v>0.36386725288805671</v>
      </c>
      <c r="K1467" s="1">
        <v>5034760</v>
      </c>
      <c r="L1467" s="1">
        <v>5034760</v>
      </c>
      <c r="M1467" s="1">
        <v>6961148.8206543326</v>
      </c>
      <c r="N1467" s="1">
        <v>0</v>
      </c>
      <c r="O1467" s="7">
        <v>0.29175696267717999</v>
      </c>
      <c r="P1467" s="4">
        <v>1.0539153772593934</v>
      </c>
      <c r="Q1467" s="1">
        <f>Scenario[[#This Row],[Electricity GHG 
kg CO2e]]+(Scenario[[#This Row],[Non-Electric GHG 
kg CO2e]]*(1-Q$3))+((Scenario[[#This Row],[Non-Electric Vehicle Miles]]*Q$3)*Scenario[[#This Row],[Typical kWh per Vehicle Mile]]*(Scenario[[#This Row],[eGRID Subregion Electricity Emissions Rate 
kg CO2 per kWh]]))</f>
        <v>5607892.6155538997</v>
      </c>
      <c r="R1467" s="1">
        <f>((Scenario[[#This Row],[Electricity GHG 
kg CO2e]])*(1-R$3))+(Scenario[[#This Row],[Non-Electric GHG 
kg CO2e]]*(1-Q$3))+(((Scenario[[#This Row],[Non-Electric Vehicle Miles]]*Q$3)*Scenario[[#This Row],[Typical kWh per Vehicle Mile]]*(Scenario[[#This Row],[eGRID Subregion Electricity Emissions Rate 
kg CO2 per kWh]]))*(1-R$3))</f>
        <v>5511134.8655381119</v>
      </c>
      <c r="S146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6637932.7279387992</v>
      </c>
      <c r="T1467" s="1">
        <f>Scenario[[#This Row],[Transportation Efficiency Emissions Savings 
kg CO2e]]*(1+S$3)</f>
        <v>5074641.5466066096</v>
      </c>
      <c r="U1467" s="1">
        <f>Scenario[[#This Row],[Land Use Efficiency Emissions Savings 
kg CO2e]]*(1+S$3)</f>
        <v>30995811.830023035</v>
      </c>
    </row>
    <row r="1468" spans="1:21" x14ac:dyDescent="0.25">
      <c r="A1468" t="s">
        <v>149</v>
      </c>
      <c r="B1468" t="s">
        <v>60</v>
      </c>
      <c r="C1468" t="s">
        <v>61</v>
      </c>
      <c r="D1468" t="s">
        <v>1726</v>
      </c>
      <c r="E1468" s="1">
        <v>17028501.590860799</v>
      </c>
      <c r="F1468" s="1">
        <v>19355947.698369645</v>
      </c>
      <c r="G1468" s="1">
        <v>121250840.11131437</v>
      </c>
      <c r="H1468" s="1">
        <v>115664119</v>
      </c>
      <c r="I1468" s="1">
        <v>119.65432098765432</v>
      </c>
      <c r="J1468" s="2">
        <v>0.43282962555575799</v>
      </c>
      <c r="K1468" s="1">
        <v>2656700</v>
      </c>
      <c r="L1468" s="1">
        <v>2656700</v>
      </c>
      <c r="M1468" s="1">
        <v>17028501.590860799</v>
      </c>
      <c r="N1468" s="1">
        <v>0</v>
      </c>
      <c r="O1468" s="7">
        <v>0.29175696267717999</v>
      </c>
      <c r="P1468" s="4">
        <v>2.3391780324537761</v>
      </c>
      <c r="Q1468" s="1">
        <f>Scenario[[#This Row],[Electricity GHG 
kg CO2e]]+(Scenario[[#This Row],[Non-Electric GHG 
kg CO2e]]*(1-Q$3))+((Scenario[[#This Row],[Non-Electric Vehicle Miles]]*Q$3)*Scenario[[#This Row],[Typical kWh per Vehicle Mile]]*(Scenario[[#This Row],[eGRID Subregion Electricity Emissions Rate 
kg CO2 per kWh]]))</f>
        <v>13224656.686986404</v>
      </c>
      <c r="R1468" s="1">
        <f>((Scenario[[#This Row],[Electricity GHG 
kg CO2e]])*(1-R$3))+(Scenario[[#This Row],[Non-Electric GHG 
kg CO2e]]*(1-Q$3))+(((Scenario[[#This Row],[Non-Electric Vehicle Miles]]*Q$3)*Scenario[[#This Row],[Typical kWh per Vehicle Mile]]*(Scenario[[#This Row],[eGRID Subregion Electricity Emissions Rate 
kg CO2 per kWh]]))*(1-R$3))</f>
        <v>13111336.563526202</v>
      </c>
      <c r="S146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15496645.976130083</v>
      </c>
      <c r="T1468" s="1">
        <f>Scenario[[#This Row],[Transportation Efficiency Emissions Savings 
kg CO2e]]*(1+S$3)</f>
        <v>24194934.622962058</v>
      </c>
      <c r="U1468" s="1">
        <f>Scenario[[#This Row],[Land Use Efficiency Emissions Savings 
kg CO2e]]*(1+S$3)</f>
        <v>151563550.13914296</v>
      </c>
    </row>
    <row r="1469" spans="1:21" x14ac:dyDescent="0.25">
      <c r="A1469" t="s">
        <v>149</v>
      </c>
      <c r="B1469" t="s">
        <v>60</v>
      </c>
      <c r="C1469" t="s">
        <v>61</v>
      </c>
      <c r="D1469" t="s">
        <v>1729</v>
      </c>
      <c r="E1469" s="1">
        <v>7943576.7086432762</v>
      </c>
      <c r="F1469" s="1">
        <v>27125015.045021623</v>
      </c>
      <c r="G1469" s="1">
        <v>169918358.60963506</v>
      </c>
      <c r="H1469" s="1">
        <v>162089246</v>
      </c>
      <c r="I1469" s="1">
        <v>71.969230769230762</v>
      </c>
      <c r="J1469" s="2">
        <v>0.40908501543886117</v>
      </c>
      <c r="K1469" s="1">
        <v>5825186</v>
      </c>
      <c r="L1469" s="1">
        <v>0</v>
      </c>
      <c r="M1469" s="1">
        <v>0</v>
      </c>
      <c r="N1469" s="1">
        <v>7943576.7086432762</v>
      </c>
      <c r="O1469" s="7">
        <v>0.29175696267717999</v>
      </c>
      <c r="P1469" s="4">
        <v>7.7405845368707231</v>
      </c>
      <c r="Q1469" s="1">
        <f>Scenario[[#This Row],[Electricity GHG 
kg CO2e]]+(Scenario[[#This Row],[Non-Electric GHG 
kg CO2e]]*(1-Q$3))+((Scenario[[#This Row],[Non-Electric Vehicle Miles]]*Q$3)*Scenario[[#This Row],[Typical kWh per Vehicle Mile]]*(Scenario[[#This Row],[eGRID Subregion Electricity Emissions Rate 
kg CO2 per kWh]]))</f>
        <v>7943576.7086432762</v>
      </c>
      <c r="R1469" s="1">
        <f>((Scenario[[#This Row],[Electricity GHG 
kg CO2e]])*(1-R$3))+(Scenario[[#This Row],[Non-Electric GHG 
kg CO2e]]*(1-Q$3))+(((Scenario[[#This Row],[Non-Electric Vehicle Miles]]*Q$3)*Scenario[[#This Row],[Typical kWh per Vehicle Mile]]*(Scenario[[#This Row],[eGRID Subregion Electricity Emissions Rate 
kg CO2 per kWh]]))*(1-R$3))</f>
        <v>5957682.5314824572</v>
      </c>
      <c r="S146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7109397.2197405379</v>
      </c>
      <c r="T1469" s="1">
        <f>Scenario[[#This Row],[Transportation Efficiency Emissions Savings 
kg CO2e]]*(1+S$3)</f>
        <v>33906268.806277029</v>
      </c>
      <c r="U1469" s="1">
        <f>Scenario[[#This Row],[Land Use Efficiency Emissions Savings 
kg CO2e]]*(1+S$3)</f>
        <v>212397948.26204383</v>
      </c>
    </row>
    <row r="1470" spans="1:21" x14ac:dyDescent="0.25">
      <c r="A1470" t="s">
        <v>149</v>
      </c>
      <c r="B1470" t="s">
        <v>60</v>
      </c>
      <c r="C1470" t="s">
        <v>61</v>
      </c>
      <c r="D1470" t="s">
        <v>38</v>
      </c>
      <c r="E1470" s="1">
        <v>43067011.42214103</v>
      </c>
      <c r="F1470" s="1">
        <v>42918416.411442138</v>
      </c>
      <c r="G1470" s="1">
        <v>268852454.40980947</v>
      </c>
      <c r="H1470" s="1">
        <v>256464881</v>
      </c>
      <c r="I1470" s="1">
        <v>54.158682634730539</v>
      </c>
      <c r="J1470" s="2">
        <v>0.39576185493462201</v>
      </c>
      <c r="K1470" s="1">
        <v>16641884</v>
      </c>
      <c r="L1470" s="1">
        <v>16641884</v>
      </c>
      <c r="M1470" s="1">
        <v>43067011.42214103</v>
      </c>
      <c r="N1470" s="1">
        <v>0</v>
      </c>
      <c r="O1470" s="7">
        <v>0.29175696267717999</v>
      </c>
      <c r="P1470" s="4">
        <v>2.3391780324537761</v>
      </c>
      <c r="Q1470" s="1">
        <f>Scenario[[#This Row],[Electricity GHG 
kg CO2e]]+(Scenario[[#This Row],[Non-Electric GHG 
kg CO2e]]*(1-Q$3))+((Scenario[[#This Row],[Non-Electric Vehicle Miles]]*Q$3)*Scenario[[#This Row],[Typical kWh per Vehicle Mile]]*(Scenario[[#This Row],[eGRID Subregion Electricity Emissions Rate 
kg CO2 per kWh]]))</f>
        <v>35139661.358777031</v>
      </c>
      <c r="R1470" s="1">
        <f>((Scenario[[#This Row],[Electricity GHG 
kg CO2e]])*(1-R$3))+(Scenario[[#This Row],[Non-Electric GHG 
kg CO2e]]*(1-Q$3))+(((Scenario[[#This Row],[Non-Electric Vehicle Miles]]*Q$3)*Scenario[[#This Row],[Typical kWh per Vehicle Mile]]*(Scenario[[#This Row],[eGRID Subregion Electricity Emissions Rate 
kg CO2 per kWh]]))*(1-R$3))</f>
        <v>34429810.660734221</v>
      </c>
      <c r="S147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39328297.659716308</v>
      </c>
      <c r="T1470" s="1">
        <f>Scenario[[#This Row],[Transportation Efficiency Emissions Savings 
kg CO2e]]*(1+S$3)</f>
        <v>53648020.514302671</v>
      </c>
      <c r="U1470" s="1">
        <f>Scenario[[#This Row],[Land Use Efficiency Emissions Savings 
kg CO2e]]*(1+S$3)</f>
        <v>336065568.01226187</v>
      </c>
    </row>
    <row r="1471" spans="1:21" x14ac:dyDescent="0.25">
      <c r="A1471" t="s">
        <v>494</v>
      </c>
      <c r="B1471" t="s">
        <v>157</v>
      </c>
      <c r="C1471" t="s">
        <v>61</v>
      </c>
      <c r="D1471" t="s">
        <v>1730</v>
      </c>
      <c r="E1471" s="1">
        <v>1373518.9562432333</v>
      </c>
      <c r="F1471" s="1">
        <v>115345.69276725361</v>
      </c>
      <c r="G1471" s="1">
        <v>575662.53251377423</v>
      </c>
      <c r="H1471" s="1">
        <v>689264</v>
      </c>
      <c r="I1471" s="1">
        <v>10.866666666666667</v>
      </c>
      <c r="J1471" s="2">
        <v>0.11104105131268827</v>
      </c>
      <c r="K1471" s="1">
        <v>324175</v>
      </c>
      <c r="L1471" s="1">
        <v>324175</v>
      </c>
      <c r="M1471" s="1">
        <v>1373518.9562432333</v>
      </c>
      <c r="N1471" s="1">
        <v>0</v>
      </c>
      <c r="O1471" s="7">
        <v>0.29175696267717999</v>
      </c>
      <c r="P1471" s="4">
        <v>1.0539153772593934</v>
      </c>
      <c r="Q1471" s="1">
        <f>Scenario[[#This Row],[Electricity GHG 
kg CO2e]]+(Scenario[[#This Row],[Non-Electric GHG 
kg CO2e]]*(1-Q$3))+((Scenario[[#This Row],[Non-Electric Vehicle Miles]]*Q$3)*Scenario[[#This Row],[Typical kWh per Vehicle Mile]]*(Scenario[[#This Row],[eGRID Subregion Electricity Emissions Rate 
kg CO2 per kWh]]))</f>
        <v>1055059.1288456367</v>
      </c>
      <c r="R1471" s="1">
        <f>((Scenario[[#This Row],[Electricity GHG 
kg CO2e]])*(1-R$3))+(Scenario[[#This Row],[Non-Electric GHG 
kg CO2e]]*(1-Q$3))+(((Scenario[[#This Row],[Non-Electric Vehicle Miles]]*Q$3)*Scenario[[#This Row],[Typical kWh per Vehicle Mile]]*(Scenario[[#This Row],[eGRID Subregion Electricity Emissions Rate 
kg CO2 per kWh]]))*(1-R$3))</f>
        <v>1048829.1509298338</v>
      </c>
      <c r="S147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1151437.921738768</v>
      </c>
      <c r="T1471" s="1">
        <f>Scenario[[#This Row],[Transportation Efficiency Emissions Savings 
kg CO2e]]*(1+S$3)</f>
        <v>144182.11595906701</v>
      </c>
      <c r="U1471" s="1">
        <f>Scenario[[#This Row],[Land Use Efficiency Emissions Savings 
kg CO2e]]*(1+S$3)</f>
        <v>719578.16564221773</v>
      </c>
    </row>
    <row r="1472" spans="1:21" x14ac:dyDescent="0.25">
      <c r="A1472" t="s">
        <v>494</v>
      </c>
      <c r="B1472" t="s">
        <v>157</v>
      </c>
      <c r="C1472" t="s">
        <v>61</v>
      </c>
      <c r="D1472" t="s">
        <v>38</v>
      </c>
      <c r="E1472" s="1">
        <v>3885778.3958757818</v>
      </c>
      <c r="F1472" s="1">
        <v>1146205.9853312671</v>
      </c>
      <c r="G1472" s="1">
        <v>5720437.6207584506</v>
      </c>
      <c r="H1472" s="1">
        <v>6849311</v>
      </c>
      <c r="I1472" s="1">
        <v>33.05263157894737</v>
      </c>
      <c r="J1472" s="2">
        <v>0.16314143957630337</v>
      </c>
      <c r="K1472" s="1">
        <v>1787047</v>
      </c>
      <c r="L1472" s="1">
        <v>1781525</v>
      </c>
      <c r="M1472" s="1">
        <v>3881761.6489588995</v>
      </c>
      <c r="N1472" s="1">
        <v>4016.7469168820785</v>
      </c>
      <c r="O1472" s="7">
        <v>0.29175696267717999</v>
      </c>
      <c r="P1472" s="4">
        <v>2.3391780324537761</v>
      </c>
      <c r="Q1472" s="1">
        <f>Scenario[[#This Row],[Electricity GHG 
kg CO2e]]+(Scenario[[#This Row],[Non-Electric GHG 
kg CO2e]]*(1-Q$3))+((Scenario[[#This Row],[Non-Electric Vehicle Miles]]*Q$3)*Scenario[[#This Row],[Typical kWh per Vehicle Mile]]*(Scenario[[#This Row],[eGRID Subregion Electricity Emissions Rate 
kg CO2 per kWh]]))</f>
        <v>3219297.9835569137</v>
      </c>
      <c r="R1472" s="1">
        <f>((Scenario[[#This Row],[Electricity GHG 
kg CO2e]])*(1-R$3))+(Scenario[[#This Row],[Non-Electric GHG 
kg CO2e]]*(1-Q$3))+(((Scenario[[#This Row],[Non-Electric Vehicle Miles]]*Q$3)*Scenario[[#This Row],[Typical kWh per Vehicle Mile]]*(Scenario[[#This Row],[eGRID Subregion Electricity Emissions Rate 
kg CO2 per kWh]]))*(1-R$3))</f>
        <v>3142303.796847479</v>
      </c>
      <c r="S147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3324493.17067686</v>
      </c>
      <c r="T1472" s="1">
        <f>Scenario[[#This Row],[Transportation Efficiency Emissions Savings 
kg CO2e]]*(1+S$3)</f>
        <v>1432757.4816640839</v>
      </c>
      <c r="U1472" s="1">
        <f>Scenario[[#This Row],[Land Use Efficiency Emissions Savings 
kg CO2e]]*(1+S$3)</f>
        <v>7150547.0259480635</v>
      </c>
    </row>
    <row r="1473" spans="1:21" x14ac:dyDescent="0.25">
      <c r="A1473" t="s">
        <v>1306</v>
      </c>
      <c r="B1473" t="s">
        <v>60</v>
      </c>
      <c r="C1473" t="s">
        <v>61</v>
      </c>
      <c r="D1473" t="s">
        <v>1729</v>
      </c>
      <c r="E1473" s="1">
        <v>193046.7903525953</v>
      </c>
      <c r="F1473" s="1">
        <v>304503.43155986699</v>
      </c>
      <c r="G1473" s="1">
        <v>1515958.9704310412</v>
      </c>
      <c r="H1473" s="1">
        <v>1819602</v>
      </c>
      <c r="I1473" s="1">
        <v>31</v>
      </c>
      <c r="J1473" s="2">
        <v>0.28053873368260335</v>
      </c>
      <c r="K1473" s="1">
        <v>217400</v>
      </c>
      <c r="L1473" s="1">
        <v>0</v>
      </c>
      <c r="M1473" s="1">
        <v>0</v>
      </c>
      <c r="N1473" s="1">
        <v>193046.7903525953</v>
      </c>
      <c r="O1473" s="7">
        <v>0.29175696267717999</v>
      </c>
      <c r="P1473" s="4">
        <v>7.7405845368707231</v>
      </c>
      <c r="Q1473" s="1">
        <f>Scenario[[#This Row],[Electricity GHG 
kg CO2e]]+(Scenario[[#This Row],[Non-Electric GHG 
kg CO2e]]*(1-Q$3))+((Scenario[[#This Row],[Non-Electric Vehicle Miles]]*Q$3)*Scenario[[#This Row],[Typical kWh per Vehicle Mile]]*(Scenario[[#This Row],[eGRID Subregion Electricity Emissions Rate 
kg CO2 per kWh]]))</f>
        <v>193046.7903525953</v>
      </c>
      <c r="R1473" s="1">
        <f>((Scenario[[#This Row],[Electricity GHG 
kg CO2e]])*(1-R$3))+(Scenario[[#This Row],[Non-Electric GHG 
kg CO2e]]*(1-Q$3))+(((Scenario[[#This Row],[Non-Electric Vehicle Miles]]*Q$3)*Scenario[[#This Row],[Typical kWh per Vehicle Mile]]*(Scenario[[#This Row],[eGRID Subregion Electricity Emissions Rate 
kg CO2 per kWh]]))*(1-R$3))</f>
        <v>144785.09276444648</v>
      </c>
      <c r="S147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164330.69358680252</v>
      </c>
      <c r="T1473" s="1">
        <f>Scenario[[#This Row],[Transportation Efficiency Emissions Savings 
kg CO2e]]*(1+S$3)</f>
        <v>380629.28944983374</v>
      </c>
      <c r="U1473" s="1">
        <f>Scenario[[#This Row],[Land Use Efficiency Emissions Savings 
kg CO2e]]*(1+S$3)</f>
        <v>1894948.7130388014</v>
      </c>
    </row>
    <row r="1474" spans="1:21" x14ac:dyDescent="0.25">
      <c r="A1474" t="s">
        <v>750</v>
      </c>
      <c r="B1474" t="s">
        <v>751</v>
      </c>
      <c r="C1474" t="s">
        <v>61</v>
      </c>
      <c r="D1474" t="s">
        <v>1730</v>
      </c>
      <c r="E1474" s="1">
        <v>642554.80817249999</v>
      </c>
      <c r="F1474" s="1">
        <v>440818.26922154118</v>
      </c>
      <c r="G1474" s="1">
        <v>2354987.4784773444</v>
      </c>
      <c r="H1474" s="1">
        <v>2634170</v>
      </c>
      <c r="I1474" s="1">
        <v>9.35</v>
      </c>
      <c r="J1474" s="2">
        <v>0.45760625892694806</v>
      </c>
      <c r="K1474" s="1">
        <v>397413</v>
      </c>
      <c r="L1474" s="1">
        <v>397413</v>
      </c>
      <c r="M1474" s="1">
        <v>642554.80817249999</v>
      </c>
      <c r="N1474" s="1">
        <v>0</v>
      </c>
      <c r="O1474" s="7">
        <v>0.29175696267717999</v>
      </c>
      <c r="P1474" s="4">
        <v>1.0539153772593934</v>
      </c>
      <c r="Q1474" s="1">
        <f>Scenario[[#This Row],[Electricity GHG 
kg CO2e]]+(Scenario[[#This Row],[Non-Electric GHG 
kg CO2e]]*(1-Q$3))+((Scenario[[#This Row],[Non-Electric Vehicle Miles]]*Q$3)*Scenario[[#This Row],[Typical kWh per Vehicle Mile]]*(Scenario[[#This Row],[eGRID Subregion Electricity Emissions Rate 
kg CO2 per kWh]]))</f>
        <v>512465.95375430584</v>
      </c>
      <c r="R1474" s="1">
        <f>((Scenario[[#This Row],[Electricity GHG 
kg CO2e]])*(1-R$3))+(Scenario[[#This Row],[Non-Electric GHG 
kg CO2e]]*(1-Q$3))+(((Scenario[[#This Row],[Non-Electric Vehicle Miles]]*Q$3)*Scenario[[#This Row],[Typical kWh per Vehicle Mile]]*(Scenario[[#This Row],[eGRID Subregion Electricity Emissions Rate 
kg CO2 per kWh]]))*(1-R$3))</f>
        <v>504828.49184807308</v>
      </c>
      <c r="S147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683767.06966311845</v>
      </c>
      <c r="T1474" s="1">
        <f>Scenario[[#This Row],[Transportation Efficiency Emissions Savings 
kg CO2e]]*(1+S$3)</f>
        <v>551022.83652692649</v>
      </c>
      <c r="U1474" s="1">
        <f>Scenario[[#This Row],[Land Use Efficiency Emissions Savings 
kg CO2e]]*(1+S$3)</f>
        <v>2943734.3480966804</v>
      </c>
    </row>
    <row r="1475" spans="1:21" x14ac:dyDescent="0.25">
      <c r="A1475" t="s">
        <v>750</v>
      </c>
      <c r="B1475" t="s">
        <v>751</v>
      </c>
      <c r="C1475" t="s">
        <v>61</v>
      </c>
      <c r="D1475" t="s">
        <v>38</v>
      </c>
      <c r="E1475" s="1">
        <v>2200731.6860784334</v>
      </c>
      <c r="F1475" s="1">
        <v>731648.34700269066</v>
      </c>
      <c r="G1475" s="1">
        <v>3908691.6676179022</v>
      </c>
      <c r="H1475" s="1">
        <v>4372065</v>
      </c>
      <c r="I1475" s="1">
        <v>29.433333333333334</v>
      </c>
      <c r="J1475" s="2">
        <v>0.17162898201828042</v>
      </c>
      <c r="K1475" s="1">
        <v>737091</v>
      </c>
      <c r="L1475" s="1">
        <v>737091</v>
      </c>
      <c r="M1475" s="1">
        <v>2200731.6860784334</v>
      </c>
      <c r="N1475" s="1">
        <v>0</v>
      </c>
      <c r="O1475" s="7">
        <v>0.29175696267717999</v>
      </c>
      <c r="P1475" s="4">
        <v>2.3391780324537761</v>
      </c>
      <c r="Q1475" s="1">
        <f>Scenario[[#This Row],[Electricity GHG 
kg CO2e]]+(Scenario[[#This Row],[Non-Electric GHG 
kg CO2e]]*(1-Q$3))+((Scenario[[#This Row],[Non-Electric Vehicle Miles]]*Q$3)*Scenario[[#This Row],[Typical kWh per Vehicle Mile]]*(Scenario[[#This Row],[eGRID Subregion Electricity Emissions Rate 
kg CO2 per kWh]]))</f>
        <v>1776309.6605898459</v>
      </c>
      <c r="R1475" s="1">
        <f>((Scenario[[#This Row],[Electricity GHG 
kg CO2e]])*(1-R$3))+(Scenario[[#This Row],[Non-Electric GHG 
kg CO2e]]*(1-Q$3))+(((Scenario[[#This Row],[Non-Electric Vehicle Miles]]*Q$3)*Scenario[[#This Row],[Typical kWh per Vehicle Mile]]*(Scenario[[#This Row],[eGRID Subregion Electricity Emissions Rate 
kg CO2 per kWh]]))*(1-R$3))</f>
        <v>1744869.4365820908</v>
      </c>
      <c r="S147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1920685.6784494626</v>
      </c>
      <c r="T1475" s="1">
        <f>Scenario[[#This Row],[Transportation Efficiency Emissions Savings 
kg CO2e]]*(1+S$3)</f>
        <v>914560.43375336332</v>
      </c>
      <c r="U1475" s="1">
        <f>Scenario[[#This Row],[Land Use Efficiency Emissions Savings 
kg CO2e]]*(1+S$3)</f>
        <v>4885864.5845223777</v>
      </c>
    </row>
    <row r="1476" spans="1:21" x14ac:dyDescent="0.25">
      <c r="A1476" t="s">
        <v>287</v>
      </c>
      <c r="B1476" t="s">
        <v>288</v>
      </c>
      <c r="C1476" t="s">
        <v>61</v>
      </c>
      <c r="D1476" t="s">
        <v>1730</v>
      </c>
      <c r="E1476" s="1">
        <v>2579901.3340028003</v>
      </c>
      <c r="F1476" s="1">
        <v>498587.67434714019</v>
      </c>
      <c r="G1476" s="1">
        <v>2530666.8381250771</v>
      </c>
      <c r="H1476" s="1">
        <v>2979379</v>
      </c>
      <c r="I1476" s="1">
        <v>10.743119266055047</v>
      </c>
      <c r="J1476" s="2">
        <v>0.15403968531343498</v>
      </c>
      <c r="K1476" s="1">
        <v>2091174</v>
      </c>
      <c r="L1476" s="1">
        <v>2091174</v>
      </c>
      <c r="M1476" s="1">
        <v>2579901.3340028003</v>
      </c>
      <c r="N1476" s="1">
        <v>0</v>
      </c>
      <c r="O1476" s="7">
        <v>0.29175696267717999</v>
      </c>
      <c r="P1476" s="4">
        <v>1.0539153772593934</v>
      </c>
      <c r="Q1476" s="1">
        <f>Scenario[[#This Row],[Electricity GHG 
kg CO2e]]+(Scenario[[#This Row],[Non-Electric GHG 
kg CO2e]]*(1-Q$3))+((Scenario[[#This Row],[Non-Electric Vehicle Miles]]*Q$3)*Scenario[[#This Row],[Typical kWh per Vehicle Mile]]*(Scenario[[#This Row],[eGRID Subregion Electricity Emissions Rate 
kg CO2 per kWh]]))</f>
        <v>2095678.2835356626</v>
      </c>
      <c r="R1476" s="1">
        <f>((Scenario[[#This Row],[Electricity GHG 
kg CO2e]])*(1-R$3))+(Scenario[[#This Row],[Non-Electric GHG 
kg CO2e]]*(1-Q$3))+(((Scenario[[#This Row],[Non-Electric Vehicle Miles]]*Q$3)*Scenario[[#This Row],[Typical kWh per Vehicle Mile]]*(Scenario[[#This Row],[eGRID Subregion Electricity Emissions Rate 
kg CO2 per kWh]]))*(1-R$3))</f>
        <v>2055490.2127772719</v>
      </c>
      <c r="S147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2191788.5639657462</v>
      </c>
      <c r="T1476" s="1">
        <f>Scenario[[#This Row],[Transportation Efficiency Emissions Savings 
kg CO2e]]*(1+S$3)</f>
        <v>623234.59293392522</v>
      </c>
      <c r="U1476" s="1">
        <f>Scenario[[#This Row],[Land Use Efficiency Emissions Savings 
kg CO2e]]*(1+S$3)</f>
        <v>3163333.5476563461</v>
      </c>
    </row>
    <row r="1477" spans="1:21" x14ac:dyDescent="0.25">
      <c r="A1477" t="s">
        <v>287</v>
      </c>
      <c r="B1477" t="s">
        <v>288</v>
      </c>
      <c r="C1477" t="s">
        <v>61</v>
      </c>
      <c r="D1477" t="s">
        <v>38</v>
      </c>
      <c r="E1477" s="1">
        <v>11340946.6201308</v>
      </c>
      <c r="F1477" s="1">
        <v>4386350.2084131334</v>
      </c>
      <c r="G1477" s="1">
        <v>22263669.127740059</v>
      </c>
      <c r="H1477" s="1">
        <v>26211237</v>
      </c>
      <c r="I1477" s="1">
        <v>38.283185840707965</v>
      </c>
      <c r="J1477" s="2">
        <v>0.17575065421645611</v>
      </c>
      <c r="K1477" s="1">
        <v>4339980</v>
      </c>
      <c r="L1477" s="1">
        <v>4339980</v>
      </c>
      <c r="M1477" s="1">
        <v>11340946.6201308</v>
      </c>
      <c r="N1477" s="1">
        <v>0</v>
      </c>
      <c r="O1477" s="7">
        <v>0.29175696267717999</v>
      </c>
      <c r="P1477" s="4">
        <v>2.3391780324537761</v>
      </c>
      <c r="Q1477" s="1">
        <f>Scenario[[#This Row],[Electricity GHG 
kg CO2e]]+(Scenario[[#This Row],[Non-Electric GHG 
kg CO2e]]*(1-Q$3))+((Scenario[[#This Row],[Non-Electric Vehicle Miles]]*Q$3)*Scenario[[#This Row],[Typical kWh per Vehicle Mile]]*(Scenario[[#This Row],[eGRID Subregion Electricity Emissions Rate 
kg CO2 per kWh]]))</f>
        <v>9246188.106272947</v>
      </c>
      <c r="R1477" s="1">
        <f>((Scenario[[#This Row],[Electricity GHG 
kg CO2e]])*(1-R$3))+(Scenario[[#This Row],[Non-Electric GHG 
kg CO2e]]*(1-Q$3))+(((Scenario[[#This Row],[Non-Electric Vehicle Miles]]*Q$3)*Scenario[[#This Row],[Typical kWh per Vehicle Mile]]*(Scenario[[#This Row],[eGRID Subregion Electricity Emissions Rate 
kg CO2 per kWh]]))*(1-R$3))</f>
        <v>9061068.5709792357</v>
      </c>
      <c r="S147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9775797.1348600183</v>
      </c>
      <c r="T1477" s="1">
        <f>Scenario[[#This Row],[Transportation Efficiency Emissions Savings 
kg CO2e]]*(1+S$3)</f>
        <v>5482937.7605164163</v>
      </c>
      <c r="U1477" s="1">
        <f>Scenario[[#This Row],[Land Use Efficiency Emissions Savings 
kg CO2e]]*(1+S$3)</f>
        <v>27829586.409675073</v>
      </c>
    </row>
    <row r="1478" spans="1:21" x14ac:dyDescent="0.25">
      <c r="A1478" t="s">
        <v>1307</v>
      </c>
      <c r="B1478" t="s">
        <v>258</v>
      </c>
      <c r="C1478" t="s">
        <v>61</v>
      </c>
      <c r="D1478" t="s">
        <v>1727</v>
      </c>
      <c r="E1478" s="1">
        <v>2427059.6300797998</v>
      </c>
      <c r="F1478" s="1">
        <v>293582.58763896266</v>
      </c>
      <c r="G1478" s="1">
        <v>1461548.8133308608</v>
      </c>
      <c r="H1478" s="1">
        <v>1754343</v>
      </c>
      <c r="I1478" s="1">
        <v>250</v>
      </c>
      <c r="J1478" s="2">
        <v>0.17472665703899209</v>
      </c>
      <c r="K1478" s="1">
        <v>41023</v>
      </c>
      <c r="L1478" s="1">
        <v>41023</v>
      </c>
      <c r="M1478" s="1">
        <v>2427059.6300797998</v>
      </c>
      <c r="N1478" s="1">
        <v>0</v>
      </c>
      <c r="O1478" s="7">
        <v>0.29175696267717999</v>
      </c>
      <c r="P1478" s="4">
        <v>95.90629933060481</v>
      </c>
      <c r="Q1478" s="1">
        <f>Scenario[[#This Row],[Electricity GHG 
kg CO2e]]+(Scenario[[#This Row],[Non-Electric GHG 
kg CO2e]]*(1-Q$3))+((Scenario[[#This Row],[Non-Electric Vehicle Miles]]*Q$3)*Scenario[[#This Row],[Typical kWh per Vehicle Mile]]*(Scenario[[#This Row],[eGRID Subregion Electricity Emissions Rate 
kg CO2 per kWh]]))</f>
        <v>2107264.2538024005</v>
      </c>
      <c r="R1478" s="1">
        <f>((Scenario[[#This Row],[Electricity GHG 
kg CO2e]])*(1-R$3))+(Scenario[[#This Row],[Non-Electric GHG 
kg CO2e]]*(1-Q$3))+(((Scenario[[#This Row],[Non-Electric Vehicle Miles]]*Q$3)*Scenario[[#This Row],[Typical kWh per Vehicle Mile]]*(Scenario[[#This Row],[eGRID Subregion Electricity Emissions Rate 
kg CO2 per kWh]]))*(1-R$3))</f>
        <v>2035521.870991763</v>
      </c>
      <c r="S147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2209619.5013806326</v>
      </c>
      <c r="T1478" s="1">
        <f>Scenario[[#This Row],[Transportation Efficiency Emissions Savings 
kg CO2e]]*(1+S$3)</f>
        <v>366978.2345487033</v>
      </c>
      <c r="U1478" s="1">
        <f>Scenario[[#This Row],[Land Use Efficiency Emissions Savings 
kg CO2e]]*(1+S$3)</f>
        <v>1826936.016663576</v>
      </c>
    </row>
    <row r="1479" spans="1:21" x14ac:dyDescent="0.25">
      <c r="A1479" t="s">
        <v>344</v>
      </c>
      <c r="B1479" t="s">
        <v>345</v>
      </c>
      <c r="C1479" t="s">
        <v>61</v>
      </c>
      <c r="D1479" t="s">
        <v>38</v>
      </c>
      <c r="E1479" s="1">
        <v>8793982.6748779658</v>
      </c>
      <c r="F1479" s="1">
        <v>2880027.9765312271</v>
      </c>
      <c r="G1479" s="1">
        <v>14546387.144932928</v>
      </c>
      <c r="H1479" s="1">
        <v>17210002</v>
      </c>
      <c r="I1479" s="1">
        <v>32.535211267605632</v>
      </c>
      <c r="J1479" s="2">
        <v>0.18387132109480089</v>
      </c>
      <c r="K1479" s="1">
        <v>3156943</v>
      </c>
      <c r="L1479" s="1">
        <v>3156943</v>
      </c>
      <c r="M1479" s="1">
        <v>8793982.6748779658</v>
      </c>
      <c r="N1479" s="1">
        <v>0</v>
      </c>
      <c r="O1479" s="7">
        <v>0.29175696267717999</v>
      </c>
      <c r="P1479" s="4">
        <v>2.3391780324537761</v>
      </c>
      <c r="Q1479" s="1">
        <f>Scenario[[#This Row],[Electricity GHG 
kg CO2e]]+(Scenario[[#This Row],[Non-Electric GHG 
kg CO2e]]*(1-Q$3))+((Scenario[[#This Row],[Non-Electric Vehicle Miles]]*Q$3)*Scenario[[#This Row],[Typical kWh per Vehicle Mile]]*(Scenario[[#This Row],[eGRID Subregion Electricity Emissions Rate 
kg CO2 per kWh]]))</f>
        <v>7134117.8948802995</v>
      </c>
      <c r="R1479" s="1">
        <f>((Scenario[[#This Row],[Electricity GHG 
kg CO2e]])*(1-R$3))+(Scenario[[#This Row],[Non-Electric GHG 
kg CO2e]]*(1-Q$3))+(((Scenario[[#This Row],[Non-Electric Vehicle Miles]]*Q$3)*Scenario[[#This Row],[Typical kWh per Vehicle Mile]]*(Scenario[[#This Row],[eGRID Subregion Electricity Emissions Rate 
kg CO2 per kWh]]))*(1-R$3))</f>
        <v>6999460.1726998435</v>
      </c>
      <c r="S147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7585861.709895947</v>
      </c>
      <c r="T1479" s="1">
        <f>Scenario[[#This Row],[Transportation Efficiency Emissions Savings 
kg CO2e]]*(1+S$3)</f>
        <v>3600034.9706640337</v>
      </c>
      <c r="U1479" s="1">
        <f>Scenario[[#This Row],[Land Use Efficiency Emissions Savings 
kg CO2e]]*(1+S$3)</f>
        <v>18182983.931166161</v>
      </c>
    </row>
    <row r="1480" spans="1:21" x14ac:dyDescent="0.25">
      <c r="A1480" t="s">
        <v>344</v>
      </c>
      <c r="B1480" t="s">
        <v>345</v>
      </c>
      <c r="C1480" t="s">
        <v>61</v>
      </c>
      <c r="D1480" t="s">
        <v>1730</v>
      </c>
      <c r="E1480" s="1">
        <v>3592015.355011066</v>
      </c>
      <c r="F1480" s="1">
        <v>3361282.6036365828</v>
      </c>
      <c r="G1480" s="1">
        <v>16977098.297119871</v>
      </c>
      <c r="H1480" s="1">
        <v>20085805</v>
      </c>
      <c r="I1480" s="1">
        <v>10.425595238095237</v>
      </c>
      <c r="J1480" s="2">
        <v>0.48013274165859887</v>
      </c>
      <c r="K1480" s="1">
        <v>4290367</v>
      </c>
      <c r="L1480" s="1">
        <v>4290367</v>
      </c>
      <c r="M1480" s="1">
        <v>3592015.355011066</v>
      </c>
      <c r="N1480" s="1">
        <v>0</v>
      </c>
      <c r="O1480" s="7">
        <v>0.29175696267717999</v>
      </c>
      <c r="P1480" s="4">
        <v>1.0539153772593934</v>
      </c>
      <c r="Q1480" s="1">
        <f>Scenario[[#This Row],[Electricity GHG 
kg CO2e]]+(Scenario[[#This Row],[Non-Electric GHG 
kg CO2e]]*(1-Q$3))+((Scenario[[#This Row],[Non-Electric Vehicle Miles]]*Q$3)*Scenario[[#This Row],[Typical kWh per Vehicle Mile]]*(Scenario[[#This Row],[eGRID Subregion Electricity Emissions Rate 
kg CO2 per kWh]]))</f>
        <v>3023819.695922859</v>
      </c>
      <c r="R1480" s="1">
        <f>((Scenario[[#This Row],[Electricity GHG 
kg CO2e]])*(1-R$3))+(Scenario[[#This Row],[Non-Electric GHG 
kg CO2e]]*(1-Q$3))+(((Scenario[[#This Row],[Non-Electric Vehicle Miles]]*Q$3)*Scenario[[#This Row],[Typical kWh per Vehicle Mile]]*(Scenario[[#This Row],[eGRID Subregion Electricity Emissions Rate 
kg CO2 per kWh]]))*(1-R$3))</f>
        <v>2941367.6510067191</v>
      </c>
      <c r="S148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3601777.0639839638</v>
      </c>
      <c r="T1480" s="1">
        <f>Scenario[[#This Row],[Transportation Efficiency Emissions Savings 
kg CO2e]]*(1+S$3)</f>
        <v>4201603.2545457287</v>
      </c>
      <c r="U1480" s="1">
        <f>Scenario[[#This Row],[Land Use Efficiency Emissions Savings 
kg CO2e]]*(1+S$3)</f>
        <v>21221372.871399838</v>
      </c>
    </row>
    <row r="1481" spans="1:21" x14ac:dyDescent="0.25">
      <c r="A1481" t="s">
        <v>59</v>
      </c>
      <c r="B1481" t="s">
        <v>60</v>
      </c>
      <c r="C1481" t="s">
        <v>61</v>
      </c>
      <c r="D1481" t="s">
        <v>1729</v>
      </c>
      <c r="E1481" s="1">
        <v>763790.97528901347</v>
      </c>
      <c r="F1481" s="1">
        <v>310646.04019562167</v>
      </c>
      <c r="G1481" s="1">
        <v>2019766.2600238768</v>
      </c>
      <c r="H1481" s="1">
        <v>1856308</v>
      </c>
      <c r="I1481" s="1">
        <v>28.4</v>
      </c>
      <c r="J1481" s="2">
        <v>0.31447177169342733</v>
      </c>
      <c r="K1481" s="1">
        <v>211570</v>
      </c>
      <c r="L1481" s="1">
        <v>0</v>
      </c>
      <c r="M1481" s="1">
        <v>0</v>
      </c>
      <c r="N1481" s="1">
        <v>763790.97528901347</v>
      </c>
      <c r="O1481" s="7">
        <v>0.29175696267717999</v>
      </c>
      <c r="P1481" s="4">
        <v>7.7405845368707231</v>
      </c>
      <c r="Q1481" s="1">
        <f>Scenario[[#This Row],[Electricity GHG 
kg CO2e]]+(Scenario[[#This Row],[Non-Electric GHG 
kg CO2e]]*(1-Q$3))+((Scenario[[#This Row],[Non-Electric Vehicle Miles]]*Q$3)*Scenario[[#This Row],[Typical kWh per Vehicle Mile]]*(Scenario[[#This Row],[eGRID Subregion Electricity Emissions Rate 
kg CO2 per kWh]]))</f>
        <v>763790.97528901347</v>
      </c>
      <c r="R1481" s="1">
        <f>((Scenario[[#This Row],[Electricity GHG 
kg CO2e]])*(1-R$3))+(Scenario[[#This Row],[Non-Electric GHG 
kg CO2e]]*(1-Q$3))+(((Scenario[[#This Row],[Non-Electric Vehicle Miles]]*Q$3)*Scenario[[#This Row],[Typical kWh per Vehicle Mile]]*(Scenario[[#This Row],[eGRID Subregion Electricity Emissions Rate 
kg CO2 per kWh]]))*(1-R$3))</f>
        <v>572843.23146676016</v>
      </c>
      <c r="S148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661331.03203800903</v>
      </c>
      <c r="T1481" s="1">
        <f>Scenario[[#This Row],[Transportation Efficiency Emissions Savings 
kg CO2e]]*(1+S$3)</f>
        <v>388307.55024452705</v>
      </c>
      <c r="U1481" s="1">
        <f>Scenario[[#This Row],[Land Use Efficiency Emissions Savings 
kg CO2e]]*(1+S$3)</f>
        <v>2524707.8250298458</v>
      </c>
    </row>
    <row r="1482" spans="1:21" x14ac:dyDescent="0.25">
      <c r="A1482" t="s">
        <v>59</v>
      </c>
      <c r="B1482" t="s">
        <v>60</v>
      </c>
      <c r="C1482" t="s">
        <v>61</v>
      </c>
      <c r="D1482" t="s">
        <v>1727</v>
      </c>
      <c r="E1482" s="1">
        <v>1063770.9385624002</v>
      </c>
      <c r="F1482" s="1">
        <v>556244.28815196059</v>
      </c>
      <c r="G1482" s="1">
        <v>3616603.1436706651</v>
      </c>
      <c r="H1482" s="1">
        <v>3323914</v>
      </c>
      <c r="I1482" s="1">
        <v>235.33333333333334</v>
      </c>
      <c r="J1482" s="2">
        <v>0.28415644898518871</v>
      </c>
      <c r="K1482" s="1">
        <v>53398</v>
      </c>
      <c r="L1482" s="1">
        <v>53398</v>
      </c>
      <c r="M1482" s="1">
        <v>1063770.9385624002</v>
      </c>
      <c r="N1482" s="1">
        <v>0</v>
      </c>
      <c r="O1482" s="7">
        <v>0.29175696267717999</v>
      </c>
      <c r="P1482" s="4">
        <v>95.90629933060481</v>
      </c>
      <c r="Q1482" s="1">
        <f>Scenario[[#This Row],[Electricity GHG 
kg CO2e]]+(Scenario[[#This Row],[Non-Electric GHG 
kg CO2e]]*(1-Q$3))+((Scenario[[#This Row],[Non-Electric Vehicle Miles]]*Q$3)*Scenario[[#This Row],[Typical kWh per Vehicle Mile]]*(Scenario[[#This Row],[eGRID Subregion Electricity Emissions Rate 
kg CO2 per kWh]]))</f>
        <v>1171364.9766904842</v>
      </c>
      <c r="R1482" s="1">
        <f>((Scenario[[#This Row],[Electricity GHG 
kg CO2e]])*(1-R$3))+(Scenario[[#This Row],[Non-Electric GHG 
kg CO2e]]*(1-Q$3))+(((Scenario[[#This Row],[Non-Electric Vehicle Miles]]*Q$3)*Scenario[[#This Row],[Typical kWh per Vehicle Mile]]*(Scenario[[#This Row],[eGRID Subregion Electricity Emissions Rate 
kg CO2 per kWh]]))*(1-R$3))</f>
        <v>1077980.7834983133</v>
      </c>
      <c r="S148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1220548.8844510899</v>
      </c>
      <c r="T1482" s="1">
        <f>Scenario[[#This Row],[Transportation Efficiency Emissions Savings 
kg CO2e]]*(1+S$3)</f>
        <v>695305.36018995079</v>
      </c>
      <c r="U1482" s="1">
        <f>Scenario[[#This Row],[Land Use Efficiency Emissions Savings 
kg CO2e]]*(1+S$3)</f>
        <v>4520753.9295883309</v>
      </c>
    </row>
    <row r="1483" spans="1:21" x14ac:dyDescent="0.25">
      <c r="A1483" t="s">
        <v>59</v>
      </c>
      <c r="B1483" t="s">
        <v>60</v>
      </c>
      <c r="C1483" t="s">
        <v>61</v>
      </c>
      <c r="D1483" t="s">
        <v>1730</v>
      </c>
      <c r="E1483" s="1">
        <v>23034199.351146299</v>
      </c>
      <c r="F1483" s="1">
        <v>12450597.629274033</v>
      </c>
      <c r="G1483" s="1">
        <v>80951609.725670636</v>
      </c>
      <c r="H1483" s="1">
        <v>74400253</v>
      </c>
      <c r="I1483" s="1">
        <v>8.6097856854023451</v>
      </c>
      <c r="J1483" s="2">
        <v>0.36961128066894822</v>
      </c>
      <c r="K1483" s="1">
        <v>25359363</v>
      </c>
      <c r="L1483" s="1">
        <v>25359363</v>
      </c>
      <c r="M1483" s="1">
        <v>23034199.351146299</v>
      </c>
      <c r="N1483" s="1">
        <v>0</v>
      </c>
      <c r="O1483" s="7">
        <v>0.29175696267717999</v>
      </c>
      <c r="P1483" s="4">
        <v>1.0539153772593934</v>
      </c>
      <c r="Q1483" s="1">
        <f>Scenario[[#This Row],[Electricity GHG 
kg CO2e]]+(Scenario[[#This Row],[Non-Electric GHG 
kg CO2e]]*(1-Q$3))+((Scenario[[#This Row],[Non-Electric Vehicle Miles]]*Q$3)*Scenario[[#This Row],[Typical kWh per Vehicle Mile]]*(Scenario[[#This Row],[eGRID Subregion Electricity Emissions Rate 
kg CO2 per kWh]]))</f>
        <v>19225069.073150948</v>
      </c>
      <c r="R1483" s="1">
        <f>((Scenario[[#This Row],[Electricity GHG 
kg CO2e]])*(1-R$3))+(Scenario[[#This Row],[Non-Electric GHG 
kg CO2e]]*(1-Q$3))+(((Scenario[[#This Row],[Non-Electric Vehicle Miles]]*Q$3)*Scenario[[#This Row],[Typical kWh per Vehicle Mile]]*(Scenario[[#This Row],[eGRID Subregion Electricity Emissions Rate 
kg CO2 per kWh]]))*(1-R$3))</f>
        <v>18737714.183203142</v>
      </c>
      <c r="S148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21930210.062474217</v>
      </c>
      <c r="T1483" s="1">
        <f>Scenario[[#This Row],[Transportation Efficiency Emissions Savings 
kg CO2e]]*(1+S$3)</f>
        <v>15563247.036592541</v>
      </c>
      <c r="U1483" s="1">
        <f>Scenario[[#This Row],[Land Use Efficiency Emissions Savings 
kg CO2e]]*(1+S$3)</f>
        <v>101189512.15708829</v>
      </c>
    </row>
    <row r="1484" spans="1:21" x14ac:dyDescent="0.25">
      <c r="A1484" t="s">
        <v>59</v>
      </c>
      <c r="B1484" t="s">
        <v>60</v>
      </c>
      <c r="C1484" t="s">
        <v>61</v>
      </c>
      <c r="D1484" t="s">
        <v>38</v>
      </c>
      <c r="E1484" s="1">
        <v>133561829.45095938</v>
      </c>
      <c r="F1484" s="1">
        <v>90424884.871891543</v>
      </c>
      <c r="G1484" s="1">
        <v>587926797.37935436</v>
      </c>
      <c r="H1484" s="1">
        <v>540346296</v>
      </c>
      <c r="I1484" s="1">
        <v>43.958862673926198</v>
      </c>
      <c r="J1484" s="2">
        <v>0.32389210038706423</v>
      </c>
      <c r="K1484" s="1">
        <v>47406095</v>
      </c>
      <c r="L1484" s="1">
        <v>43981763</v>
      </c>
      <c r="M1484" s="1">
        <v>127144636.21786296</v>
      </c>
      <c r="N1484" s="1">
        <v>6417193.2330964273</v>
      </c>
      <c r="O1484" s="7">
        <v>0.29175696267717999</v>
      </c>
      <c r="P1484" s="4">
        <v>2.3391780324537761</v>
      </c>
      <c r="Q1484" s="1">
        <f>Scenario[[#This Row],[Electricity GHG 
kg CO2e]]+(Scenario[[#This Row],[Non-Electric GHG 
kg CO2e]]*(1-Q$3))+((Scenario[[#This Row],[Non-Electric Vehicle Miles]]*Q$3)*Scenario[[#This Row],[Typical kWh per Vehicle Mile]]*(Scenario[[#This Row],[eGRID Subregion Electricity Emissions Rate 
kg CO2 per kWh]]))</f>
        <v>109279745.09541683</v>
      </c>
      <c r="R1484" s="1">
        <f>((Scenario[[#This Row],[Electricity GHG 
kg CO2e]])*(1-R$3))+(Scenario[[#This Row],[Non-Electric GHG 
kg CO2e]]*(1-Q$3))+(((Scenario[[#This Row],[Non-Electric Vehicle Miles]]*Q$3)*Scenario[[#This Row],[Typical kWh per Vehicle Mile]]*(Scenario[[#This Row],[eGRID Subregion Electricity Emissions Rate 
kg CO2 per kWh]]))*(1-R$3))</f>
        <v>105799428.11241193</v>
      </c>
      <c r="S148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119515977.55208907</v>
      </c>
      <c r="T1484" s="1">
        <f>Scenario[[#This Row],[Transportation Efficiency Emissions Savings 
kg CO2e]]*(1+S$3)</f>
        <v>113031106.08986443</v>
      </c>
      <c r="U1484" s="1">
        <f>Scenario[[#This Row],[Land Use Efficiency Emissions Savings 
kg CO2e]]*(1+S$3)</f>
        <v>734908496.72419298</v>
      </c>
    </row>
    <row r="1485" spans="1:21" x14ac:dyDescent="0.25">
      <c r="A1485" t="s">
        <v>397</v>
      </c>
      <c r="B1485" t="s">
        <v>398</v>
      </c>
      <c r="C1485" t="s">
        <v>61</v>
      </c>
      <c r="D1485" t="s">
        <v>1730</v>
      </c>
      <c r="E1485" s="1">
        <v>1803326.9433654002</v>
      </c>
      <c r="F1485" s="1">
        <v>874286.52716724249</v>
      </c>
      <c r="G1485" s="1">
        <v>4391610.9409475038</v>
      </c>
      <c r="H1485" s="1">
        <v>5224419</v>
      </c>
      <c r="I1485" s="1">
        <v>10.298804780876495</v>
      </c>
      <c r="J1485" s="2">
        <v>0.25012438137186116</v>
      </c>
      <c r="K1485" s="1">
        <v>2715421</v>
      </c>
      <c r="L1485" s="1">
        <v>2715421</v>
      </c>
      <c r="M1485" s="1">
        <v>1803326.9433654002</v>
      </c>
      <c r="N1485" s="1">
        <v>0</v>
      </c>
      <c r="O1485" s="7">
        <v>0.29175696267717999</v>
      </c>
      <c r="P1485" s="4">
        <v>1.0539153772593934</v>
      </c>
      <c r="Q1485" s="1">
        <f>Scenario[[#This Row],[Electricity GHG 
kg CO2e]]+(Scenario[[#This Row],[Non-Electric GHG 
kg CO2e]]*(1-Q$3))+((Scenario[[#This Row],[Non-Electric Vehicle Miles]]*Q$3)*Scenario[[#This Row],[Typical kWh per Vehicle Mile]]*(Scenario[[#This Row],[eGRID Subregion Electricity Emissions Rate 
kg CO2 per kWh]]))</f>
        <v>1561234.473193611</v>
      </c>
      <c r="R1485" s="1">
        <f>((Scenario[[#This Row],[Electricity GHG 
kg CO2e]])*(1-R$3))+(Scenario[[#This Row],[Non-Electric GHG 
kg CO2e]]*(1-Q$3))+(((Scenario[[#This Row],[Non-Electric Vehicle Miles]]*Q$3)*Scenario[[#This Row],[Typical kWh per Vehicle Mile]]*(Scenario[[#This Row],[eGRID Subregion Electricity Emissions Rate 
kg CO2 per kWh]]))*(1-R$3))</f>
        <v>1509049.6567762208</v>
      </c>
      <c r="S148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1650006.9453545748</v>
      </c>
      <c r="T1485" s="1">
        <f>Scenario[[#This Row],[Transportation Efficiency Emissions Savings 
kg CO2e]]*(1+S$3)</f>
        <v>1092858.158959053</v>
      </c>
      <c r="U1485" s="1">
        <f>Scenario[[#This Row],[Land Use Efficiency Emissions Savings 
kg CO2e]]*(1+S$3)</f>
        <v>5489513.6761843795</v>
      </c>
    </row>
    <row r="1486" spans="1:21" x14ac:dyDescent="0.25">
      <c r="A1486" t="s">
        <v>397</v>
      </c>
      <c r="B1486" t="s">
        <v>398</v>
      </c>
      <c r="C1486" t="s">
        <v>61</v>
      </c>
      <c r="D1486" t="s">
        <v>1727</v>
      </c>
      <c r="E1486" s="1">
        <v>4170420.7425268004</v>
      </c>
      <c r="F1486" s="1">
        <v>922658.94262566068</v>
      </c>
      <c r="G1486" s="1">
        <v>4634589.4409771757</v>
      </c>
      <c r="H1486" s="1">
        <v>5513475</v>
      </c>
      <c r="I1486" s="1">
        <v>159.16666666666666</v>
      </c>
      <c r="J1486" s="2">
        <v>0.29659505876183445</v>
      </c>
      <c r="K1486" s="1">
        <v>123512</v>
      </c>
      <c r="L1486" s="1">
        <v>123512</v>
      </c>
      <c r="M1486" s="1">
        <v>4170420.7425268004</v>
      </c>
      <c r="N1486" s="1">
        <v>0</v>
      </c>
      <c r="O1486" s="7">
        <v>0.29175696267717999</v>
      </c>
      <c r="P1486" s="4">
        <v>95.90629933060481</v>
      </c>
      <c r="Q1486" s="1">
        <f>Scenario[[#This Row],[Electricity GHG 
kg CO2e]]+(Scenario[[#This Row],[Non-Electric GHG 
kg CO2e]]*(1-Q$3))+((Scenario[[#This Row],[Non-Electric Vehicle Miles]]*Q$3)*Scenario[[#This Row],[Typical kWh per Vehicle Mile]]*(Scenario[[#This Row],[eGRID Subregion Electricity Emissions Rate 
kg CO2 per kWh]]))</f>
        <v>3991823.0829860726</v>
      </c>
      <c r="R1486" s="1">
        <f>((Scenario[[#This Row],[Electricity GHG 
kg CO2e]])*(1-R$3))+(Scenario[[#This Row],[Non-Electric GHG 
kg CO2e]]*(1-Q$3))+(((Scenario[[#This Row],[Non-Electric Vehicle Miles]]*Q$3)*Scenario[[#This Row],[Typical kWh per Vehicle Mile]]*(Scenario[[#This Row],[eGRID Subregion Electricity Emissions Rate 
kg CO2 per kWh]]))*(1-R$3))</f>
        <v>3775821.2014633296</v>
      </c>
      <c r="S148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4305296.3237586226</v>
      </c>
      <c r="T1486" s="1">
        <f>Scenario[[#This Row],[Transportation Efficiency Emissions Savings 
kg CO2e]]*(1+S$3)</f>
        <v>1153323.6782820758</v>
      </c>
      <c r="U1486" s="1">
        <f>Scenario[[#This Row],[Land Use Efficiency Emissions Savings 
kg CO2e]]*(1+S$3)</f>
        <v>5793236.8012214694</v>
      </c>
    </row>
    <row r="1487" spans="1:21" x14ac:dyDescent="0.25">
      <c r="A1487" t="s">
        <v>397</v>
      </c>
      <c r="B1487" t="s">
        <v>398</v>
      </c>
      <c r="C1487" t="s">
        <v>61</v>
      </c>
      <c r="D1487" t="s">
        <v>38</v>
      </c>
      <c r="E1487" s="1">
        <v>1984611.475208655</v>
      </c>
      <c r="F1487" s="1">
        <v>2214378.6174166407</v>
      </c>
      <c r="G1487" s="1">
        <v>11123000.368261294</v>
      </c>
      <c r="H1487" s="1">
        <v>13232323</v>
      </c>
      <c r="I1487" s="1">
        <v>39.970873786407765</v>
      </c>
      <c r="J1487" s="2">
        <v>0.15199091412497093</v>
      </c>
      <c r="K1487" s="1">
        <v>2392710</v>
      </c>
      <c r="L1487" s="1">
        <v>2383498</v>
      </c>
      <c r="M1487" s="1">
        <v>1984510.7446765003</v>
      </c>
      <c r="N1487" s="1">
        <v>100.73053215472915</v>
      </c>
      <c r="O1487" s="7">
        <v>0.29175696267717999</v>
      </c>
      <c r="P1487" s="4">
        <v>2.3391780324537761</v>
      </c>
      <c r="Q1487" s="60">
        <f>Scenario[[#This Row],[Electricity GHG 
kg CO2e]]+(Scenario[[#This Row],[Non-Electric GHG 
kg CO2e]]*(1-Q$3))+((Scenario[[#This Row],[Non-Electric Vehicle Miles]]*Q$3)*Scenario[[#This Row],[Typical kWh per Vehicle Mile]]*(Scenario[[#This Row],[eGRID Subregion Electricity Emissions Rate 
kg CO2 per kWh]]))</f>
        <v>1895151.1397033499</v>
      </c>
      <c r="R1487" s="1">
        <f>((Scenario[[#This Row],[Electricity GHG 
kg CO2e]])*(1-R$3))+(Scenario[[#This Row],[Non-Electric GHG 
kg CO2e]]*(1-Q$3))+(((Scenario[[#This Row],[Non-Electric Vehicle Miles]]*Q$3)*Scenario[[#This Row],[Typical kWh per Vehicle Mile]]*(Scenario[[#This Row],[eGRID Subregion Electricity Emissions Rate 
kg CO2 per kWh]]))*(1-R$3))</f>
        <v>1793459.1194043565</v>
      </c>
      <c r="S148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1917528.2881530807</v>
      </c>
      <c r="T1487" s="1">
        <f>Scenario[[#This Row],[Transportation Efficiency Emissions Savings 
kg CO2e]]*(1+S$3)</f>
        <v>2767973.2717708009</v>
      </c>
      <c r="U1487" s="1">
        <f>Scenario[[#This Row],[Land Use Efficiency Emissions Savings 
kg CO2e]]*(1+S$3)</f>
        <v>13903750.460326618</v>
      </c>
    </row>
    <row r="1488" spans="1:21" x14ac:dyDescent="0.25">
      <c r="A1488" t="s">
        <v>544</v>
      </c>
      <c r="B1488" t="s">
        <v>545</v>
      </c>
      <c r="C1488" t="s">
        <v>61</v>
      </c>
      <c r="D1488" t="s">
        <v>1730</v>
      </c>
      <c r="E1488" s="1">
        <v>234539.28177589999</v>
      </c>
      <c r="F1488" s="1">
        <v>36139.912231486509</v>
      </c>
      <c r="G1488" s="1">
        <v>222725.33240183152</v>
      </c>
      <c r="H1488" s="1">
        <v>215959</v>
      </c>
      <c r="I1488" s="1">
        <v>10.923076923076923</v>
      </c>
      <c r="J1488" s="2">
        <v>8.2793730097937501E-2</v>
      </c>
      <c r="K1488" s="1">
        <v>587160</v>
      </c>
      <c r="L1488" s="1">
        <v>587160</v>
      </c>
      <c r="M1488" s="1">
        <v>234539.28177589999</v>
      </c>
      <c r="N1488" s="1">
        <v>0</v>
      </c>
      <c r="O1488" s="7">
        <v>0.29175696267717999</v>
      </c>
      <c r="P1488" s="4">
        <v>1.0539153772593934</v>
      </c>
      <c r="Q1488" s="1">
        <f>Scenario[[#This Row],[Electricity GHG 
kg CO2e]]+(Scenario[[#This Row],[Non-Electric GHG 
kg CO2e]]*(1-Q$3))+((Scenario[[#This Row],[Non-Electric Vehicle Miles]]*Q$3)*Scenario[[#This Row],[Typical kWh per Vehicle Mile]]*(Scenario[[#This Row],[eGRID Subregion Electricity Emissions Rate 
kg CO2 per kWh]]))</f>
        <v>221040.49999058584</v>
      </c>
      <c r="R1488" s="1">
        <f>((Scenario[[#This Row],[Electricity GHG 
kg CO2e]])*(1-R$3))+(Scenario[[#This Row],[Non-Electric GHG 
kg CO2e]]*(1-Q$3))+(((Scenario[[#This Row],[Non-Electric Vehicle Miles]]*Q$3)*Scenario[[#This Row],[Typical kWh per Vehicle Mile]]*(Scenario[[#This Row],[eGRID Subregion Electricity Emissions Rate 
kg CO2 per kWh]]))*(1-R$3))</f>
        <v>209756.49032592063</v>
      </c>
      <c r="S148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213287.95825021557</v>
      </c>
      <c r="T1488" s="1">
        <f>Scenario[[#This Row],[Transportation Efficiency Emissions Savings 
kg CO2e]]*(1+S$3)</f>
        <v>45174.89028935814</v>
      </c>
      <c r="U1488" s="1">
        <f>Scenario[[#This Row],[Land Use Efficiency Emissions Savings 
kg CO2e]]*(1+S$3)</f>
        <v>278406.66550228943</v>
      </c>
    </row>
    <row r="1489" spans="1:21" x14ac:dyDescent="0.25">
      <c r="A1489" t="s">
        <v>544</v>
      </c>
      <c r="B1489" t="s">
        <v>545</v>
      </c>
      <c r="C1489" t="s">
        <v>61</v>
      </c>
      <c r="D1489" t="s">
        <v>38</v>
      </c>
      <c r="E1489" s="1">
        <v>3522360.0548278997</v>
      </c>
      <c r="F1489" s="1">
        <v>1789818.698312195</v>
      </c>
      <c r="G1489" s="1">
        <v>11030407.654761484</v>
      </c>
      <c r="H1489" s="1">
        <v>10695307</v>
      </c>
      <c r="I1489" s="1">
        <v>32.529411764705884</v>
      </c>
      <c r="J1489" s="2">
        <v>0.18295888337021393</v>
      </c>
      <c r="K1489" s="1">
        <v>1438720</v>
      </c>
      <c r="L1489" s="1">
        <v>1368670</v>
      </c>
      <c r="M1489" s="1">
        <v>3481723.2375138998</v>
      </c>
      <c r="N1489" s="1">
        <v>40636.817313999934</v>
      </c>
      <c r="O1489" s="7">
        <v>0.29175696267717999</v>
      </c>
      <c r="P1489" s="4">
        <v>2.3391780324537761</v>
      </c>
      <c r="Q1489" s="1">
        <f>Scenario[[#This Row],[Electricity GHG 
kg CO2e]]+(Scenario[[#This Row],[Non-Electric GHG 
kg CO2e]]*(1-Q$3))+((Scenario[[#This Row],[Non-Electric Vehicle Miles]]*Q$3)*Scenario[[#This Row],[Typical kWh per Vehicle Mile]]*(Scenario[[#This Row],[eGRID Subregion Electricity Emissions Rate 
kg CO2 per kWh]]))</f>
        <v>2885448.8048671591</v>
      </c>
      <c r="R1489" s="1">
        <f>((Scenario[[#This Row],[Electricity GHG 
kg CO2e]])*(1-R$3))+(Scenario[[#This Row],[Non-Electric GHG 
kg CO2e]]*(1-Q$3))+(((Scenario[[#This Row],[Non-Electric Vehicle Miles]]*Q$3)*Scenario[[#This Row],[Typical kWh per Vehicle Mile]]*(Scenario[[#This Row],[eGRID Subregion Electricity Emissions Rate 
kg CO2 per kWh]]))*(1-R$3))</f>
        <v>2816909.7106842259</v>
      </c>
      <c r="S148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3138782.0790627035</v>
      </c>
      <c r="T1489" s="1">
        <f>Scenario[[#This Row],[Transportation Efficiency Emissions Savings 
kg CO2e]]*(1+S$3)</f>
        <v>2237273.3728902438</v>
      </c>
      <c r="U1489" s="1">
        <f>Scenario[[#This Row],[Land Use Efficiency Emissions Savings 
kg CO2e]]*(1+S$3)</f>
        <v>13788009.568451855</v>
      </c>
    </row>
    <row r="1490" spans="1:21" x14ac:dyDescent="0.25">
      <c r="A1490" t="s">
        <v>257</v>
      </c>
      <c r="B1490" t="s">
        <v>258</v>
      </c>
      <c r="C1490" t="s">
        <v>61</v>
      </c>
      <c r="D1490" t="s">
        <v>1730</v>
      </c>
      <c r="E1490" s="1">
        <v>7937407.3141952576</v>
      </c>
      <c r="F1490" s="1">
        <v>4105363.7672356004</v>
      </c>
      <c r="G1490" s="1">
        <v>20961542.474459648</v>
      </c>
      <c r="H1490" s="1">
        <v>24532164</v>
      </c>
      <c r="I1490" s="1">
        <v>12.985157699443414</v>
      </c>
      <c r="J1490" s="2">
        <v>0.27900308626052195</v>
      </c>
      <c r="K1490" s="1">
        <v>7085282</v>
      </c>
      <c r="L1490" s="1">
        <v>7085282</v>
      </c>
      <c r="M1490" s="1">
        <v>7937407.3141952576</v>
      </c>
      <c r="N1490" s="1">
        <v>0</v>
      </c>
      <c r="O1490" s="7">
        <v>0.29175696267717999</v>
      </c>
      <c r="P1490" s="4">
        <v>1.0539153772593934</v>
      </c>
      <c r="Q1490" s="1">
        <f>Scenario[[#This Row],[Electricity GHG 
kg CO2e]]+(Scenario[[#This Row],[Non-Electric GHG 
kg CO2e]]*(1-Q$3))+((Scenario[[#This Row],[Non-Electric Vehicle Miles]]*Q$3)*Scenario[[#This Row],[Typical kWh per Vehicle Mile]]*(Scenario[[#This Row],[eGRID Subregion Electricity Emissions Rate 
kg CO2 per kWh]]))</f>
        <v>6497713.7768439259</v>
      </c>
      <c r="R1490" s="1">
        <f>((Scenario[[#This Row],[Electricity GHG 
kg CO2e]])*(1-R$3))+(Scenario[[#This Row],[Non-Electric GHG 
kg CO2e]]*(1-Q$3))+(((Scenario[[#This Row],[Non-Electric Vehicle Miles]]*Q$3)*Scenario[[#This Row],[Typical kWh per Vehicle Mile]]*(Scenario[[#This Row],[eGRID Subregion Electricity Emissions Rate 
kg CO2 per kWh]]))*(1-R$3))</f>
        <v>6361549.2040445553</v>
      </c>
      <c r="S149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7209683.0325809801</v>
      </c>
      <c r="T1490" s="1">
        <f>Scenario[[#This Row],[Transportation Efficiency Emissions Savings 
kg CO2e]]*(1+S$3)</f>
        <v>5131704.7090445003</v>
      </c>
      <c r="U1490" s="1">
        <f>Scenario[[#This Row],[Land Use Efficiency Emissions Savings 
kg CO2e]]*(1+S$3)</f>
        <v>26201928.09307456</v>
      </c>
    </row>
    <row r="1491" spans="1:21" x14ac:dyDescent="0.25">
      <c r="A1491" t="s">
        <v>257</v>
      </c>
      <c r="B1491" t="s">
        <v>258</v>
      </c>
      <c r="C1491" t="s">
        <v>61</v>
      </c>
      <c r="D1491" t="s">
        <v>38</v>
      </c>
      <c r="E1491" s="1">
        <v>16993376.790383447</v>
      </c>
      <c r="F1491" s="1">
        <v>6008031.6881023273</v>
      </c>
      <c r="G1491" s="1">
        <v>30676358.675727814</v>
      </c>
      <c r="H1491" s="1">
        <v>35901817</v>
      </c>
      <c r="I1491" s="1">
        <v>36.777227722772274</v>
      </c>
      <c r="J1491" s="2">
        <v>0.19514680945818319</v>
      </c>
      <c r="K1491" s="1">
        <v>5569720</v>
      </c>
      <c r="L1491" s="1">
        <v>5560972</v>
      </c>
      <c r="M1491" s="1">
        <v>16981145.671277847</v>
      </c>
      <c r="N1491" s="1">
        <v>12231.119105598998</v>
      </c>
      <c r="O1491" s="7">
        <v>0.29175696267717999</v>
      </c>
      <c r="P1491" s="4">
        <v>2.3391780324537761</v>
      </c>
      <c r="Q1491" s="1">
        <f>Scenario[[#This Row],[Electricity GHG 
kg CO2e]]+(Scenario[[#This Row],[Non-Electric GHG 
kg CO2e]]*(1-Q$3))+((Scenario[[#This Row],[Non-Electric Vehicle Miles]]*Q$3)*Scenario[[#This Row],[Typical kWh per Vehicle Mile]]*(Scenario[[#This Row],[eGRID Subregion Electricity Emissions Rate 
kg CO2 per kWh]]))</f>
        <v>13696891.567427872</v>
      </c>
      <c r="R1491" s="1">
        <f>((Scenario[[#This Row],[Electricity GHG 
kg CO2e]])*(1-R$3))+(Scenario[[#This Row],[Non-Electric GHG 
kg CO2e]]*(1-Q$3))+(((Scenario[[#This Row],[Non-Electric Vehicle Miles]]*Q$3)*Scenario[[#This Row],[Typical kWh per Vehicle Mile]]*(Scenario[[#This Row],[eGRID Subregion Electricity Emissions Rate 
kg CO2 per kWh]]))*(1-R$3))</f>
        <v>13456633.4889355</v>
      </c>
      <c r="S149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14635896.034840353</v>
      </c>
      <c r="T1491" s="1">
        <f>Scenario[[#This Row],[Transportation Efficiency Emissions Savings 
kg CO2e]]*(1+S$3)</f>
        <v>7510039.6101279091</v>
      </c>
      <c r="U1491" s="1">
        <f>Scenario[[#This Row],[Land Use Efficiency Emissions Savings 
kg CO2e]]*(1+S$3)</f>
        <v>38345448.344659768</v>
      </c>
    </row>
    <row r="1492" spans="1:21" x14ac:dyDescent="0.25">
      <c r="A1492" t="s">
        <v>960</v>
      </c>
      <c r="B1492" t="s">
        <v>961</v>
      </c>
      <c r="C1492" t="s">
        <v>61</v>
      </c>
      <c r="D1492" t="s">
        <v>1730</v>
      </c>
      <c r="E1492" s="1">
        <v>414570.3951124333</v>
      </c>
      <c r="F1492" s="1">
        <v>27831.342075201872</v>
      </c>
      <c r="G1492" s="1">
        <v>143327.83807949172</v>
      </c>
      <c r="H1492" s="1">
        <v>166310</v>
      </c>
      <c r="I1492" s="1">
        <v>12.470588235294118</v>
      </c>
      <c r="J1492" s="2">
        <v>6.6970543828473242E-2</v>
      </c>
      <c r="K1492" s="1">
        <v>240080</v>
      </c>
      <c r="L1492" s="1">
        <v>240080</v>
      </c>
      <c r="M1492" s="1">
        <v>414570.3951124333</v>
      </c>
      <c r="N1492" s="1">
        <v>0</v>
      </c>
      <c r="O1492" s="7">
        <v>0.29175696267717999</v>
      </c>
      <c r="P1492" s="4">
        <v>1.0539153772593934</v>
      </c>
      <c r="Q1492" s="1">
        <f>Scenario[[#This Row],[Electricity GHG 
kg CO2e]]+(Scenario[[#This Row],[Non-Electric GHG 
kg CO2e]]*(1-Q$3))+((Scenario[[#This Row],[Non-Electric Vehicle Miles]]*Q$3)*Scenario[[#This Row],[Typical kWh per Vehicle Mile]]*(Scenario[[#This Row],[eGRID Subregion Electricity Emissions Rate 
kg CO2 per kWh]]))</f>
        <v>329383.17504059122</v>
      </c>
      <c r="R1492" s="1">
        <f>((Scenario[[#This Row],[Electricity GHG 
kg CO2e]])*(1-R$3))+(Scenario[[#This Row],[Non-Electric GHG 
kg CO2e]]*(1-Q$3))+(((Scenario[[#This Row],[Non-Electric Vehicle Miles]]*Q$3)*Scenario[[#This Row],[Typical kWh per Vehicle Mile]]*(Scenario[[#This Row],[eGRID Subregion Electricity Emissions Rate 
kg CO2 per kWh]]))*(1-R$3))</f>
        <v>324769.33036402467</v>
      </c>
      <c r="S149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333789.6194408015</v>
      </c>
      <c r="T1492" s="1">
        <f>Scenario[[#This Row],[Transportation Efficiency Emissions Savings 
kg CO2e]]*(1+S$3)</f>
        <v>34789.177594002336</v>
      </c>
      <c r="U1492" s="1">
        <f>Scenario[[#This Row],[Land Use Efficiency Emissions Savings 
kg CO2e]]*(1+S$3)</f>
        <v>179159.79759936465</v>
      </c>
    </row>
    <row r="1493" spans="1:21" x14ac:dyDescent="0.25">
      <c r="A1493" t="s">
        <v>960</v>
      </c>
      <c r="B1493" t="s">
        <v>961</v>
      </c>
      <c r="C1493" t="s">
        <v>61</v>
      </c>
      <c r="D1493" t="s">
        <v>38</v>
      </c>
      <c r="E1493" s="1">
        <v>272107.25765300007</v>
      </c>
      <c r="F1493" s="1">
        <v>253183.71529795846</v>
      </c>
      <c r="G1493" s="1">
        <v>1303863.6244180009</v>
      </c>
      <c r="H1493" s="1">
        <v>1512934</v>
      </c>
      <c r="I1493" s="1">
        <v>33</v>
      </c>
      <c r="J1493" s="2">
        <v>0.14214906440601272</v>
      </c>
      <c r="K1493" s="1">
        <v>337589</v>
      </c>
      <c r="L1493" s="1">
        <v>337589</v>
      </c>
      <c r="M1493" s="1">
        <v>272107.25765300007</v>
      </c>
      <c r="N1493" s="1">
        <v>0</v>
      </c>
      <c r="O1493" s="7">
        <v>0.29175696267717999</v>
      </c>
      <c r="P1493" s="4">
        <v>2.3391780324537761</v>
      </c>
      <c r="Q1493" s="1">
        <f>Scenario[[#This Row],[Electricity GHG 
kg CO2e]]+(Scenario[[#This Row],[Non-Electric GHG 
kg CO2e]]*(1-Q$3))+((Scenario[[#This Row],[Non-Electric Vehicle Miles]]*Q$3)*Scenario[[#This Row],[Typical kWh per Vehicle Mile]]*(Scenario[[#This Row],[eGRID Subregion Electricity Emissions Rate 
kg CO2 per kWh]]))</f>
        <v>261679.159178781</v>
      </c>
      <c r="R1493" s="1">
        <f>((Scenario[[#This Row],[Electricity GHG 
kg CO2e]])*(1-R$3))+(Scenario[[#This Row],[Non-Electric GHG 
kg CO2e]]*(1-Q$3))+(((Scenario[[#This Row],[Non-Electric Vehicle Miles]]*Q$3)*Scenario[[#This Row],[Typical kWh per Vehicle Mile]]*(Scenario[[#This Row],[eGRID Subregion Electricity Emissions Rate 
kg CO2 per kWh]]))*(1-R$3))</f>
        <v>247279.48019402326</v>
      </c>
      <c r="S149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264070.45226665668</v>
      </c>
      <c r="T1493" s="1">
        <f>Scenario[[#This Row],[Transportation Efficiency Emissions Savings 
kg CO2e]]*(1+S$3)</f>
        <v>316479.64412244805</v>
      </c>
      <c r="U1493" s="1">
        <f>Scenario[[#This Row],[Land Use Efficiency Emissions Savings 
kg CO2e]]*(1+S$3)</f>
        <v>1629829.5305225011</v>
      </c>
    </row>
    <row r="1494" spans="1:21" x14ac:dyDescent="0.25">
      <c r="A1494" t="s">
        <v>604</v>
      </c>
      <c r="B1494" t="s">
        <v>483</v>
      </c>
      <c r="C1494" t="s">
        <v>61</v>
      </c>
      <c r="D1494" t="s">
        <v>1730</v>
      </c>
      <c r="E1494" s="1">
        <v>1262918.0640503999</v>
      </c>
      <c r="F1494" s="1">
        <v>893378.38269001001</v>
      </c>
      <c r="G1494" s="1">
        <v>4465619.8826168235</v>
      </c>
      <c r="H1494" s="1">
        <v>5338505</v>
      </c>
      <c r="I1494" s="1">
        <v>12.293478260869565</v>
      </c>
      <c r="J1494" s="2">
        <v>0.30868132489355782</v>
      </c>
      <c r="K1494" s="1">
        <v>1736674</v>
      </c>
      <c r="L1494" s="1">
        <v>1736674</v>
      </c>
      <c r="M1494" s="1">
        <v>1262918.0640503999</v>
      </c>
      <c r="N1494" s="1">
        <v>0</v>
      </c>
      <c r="O1494" s="7">
        <v>0.29175696267717999</v>
      </c>
      <c r="P1494" s="4">
        <v>1.0539153772593934</v>
      </c>
      <c r="Q1494" s="1">
        <f>Scenario[[#This Row],[Electricity GHG 
kg CO2e]]+(Scenario[[#This Row],[Non-Electric GHG 
kg CO2e]]*(1-Q$3))+((Scenario[[#This Row],[Non-Electric Vehicle Miles]]*Q$3)*Scenario[[#This Row],[Typical kWh per Vehicle Mile]]*(Scenario[[#This Row],[eGRID Subregion Electricity Emissions Rate 
kg CO2 per kWh]]))</f>
        <v>1080689.782456853</v>
      </c>
      <c r="R1494" s="1">
        <f>((Scenario[[#This Row],[Electricity GHG 
kg CO2e]])*(1-R$3))+(Scenario[[#This Row],[Non-Electric GHG 
kg CO2e]]*(1-Q$3))+(((Scenario[[#This Row],[Non-Electric Vehicle Miles]]*Q$3)*Scenario[[#This Row],[Typical kWh per Vehicle Mile]]*(Scenario[[#This Row],[eGRID Subregion Electricity Emissions Rate 
kg CO2 per kWh]]))*(1-R$3))</f>
        <v>1047314.4738520897</v>
      </c>
      <c r="S149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1178254.8799884894</v>
      </c>
      <c r="T1494" s="1">
        <f>Scenario[[#This Row],[Transportation Efficiency Emissions Savings 
kg CO2e]]*(1+S$3)</f>
        <v>1116722.9783625125</v>
      </c>
      <c r="U1494" s="1">
        <f>Scenario[[#This Row],[Land Use Efficiency Emissions Savings 
kg CO2e]]*(1+S$3)</f>
        <v>5582024.8532710299</v>
      </c>
    </row>
    <row r="1495" spans="1:21" x14ac:dyDescent="0.25">
      <c r="A1495" t="s">
        <v>604</v>
      </c>
      <c r="B1495" t="s">
        <v>483</v>
      </c>
      <c r="C1495" t="s">
        <v>61</v>
      </c>
      <c r="D1495" t="s">
        <v>38</v>
      </c>
      <c r="E1495" s="1">
        <v>2865674.4516588002</v>
      </c>
      <c r="F1495" s="1">
        <v>1013901.7660579898</v>
      </c>
      <c r="G1495" s="1">
        <v>5068065.1930436501</v>
      </c>
      <c r="H1495" s="1">
        <v>6058709</v>
      </c>
      <c r="I1495" s="1">
        <v>32.541666666666664</v>
      </c>
      <c r="J1495" s="2">
        <v>0.13906726781100448</v>
      </c>
      <c r="K1495" s="1">
        <v>1150338</v>
      </c>
      <c r="L1495" s="1">
        <v>1150338</v>
      </c>
      <c r="M1495" s="1">
        <v>2865674.4516588002</v>
      </c>
      <c r="N1495" s="1">
        <v>0</v>
      </c>
      <c r="O1495" s="7">
        <v>0.29175696267717999</v>
      </c>
      <c r="P1495" s="4">
        <v>2.3391780324537761</v>
      </c>
      <c r="Q1495" s="1">
        <f>Scenario[[#This Row],[Electricity GHG 
kg CO2e]]+(Scenario[[#This Row],[Non-Electric GHG 
kg CO2e]]*(1-Q$3))+((Scenario[[#This Row],[Non-Electric Vehicle Miles]]*Q$3)*Scenario[[#This Row],[Typical kWh per Vehicle Mile]]*(Scenario[[#This Row],[eGRID Subregion Electricity Emissions Rate 
kg CO2 per kWh]]))</f>
        <v>2345524.0574830784</v>
      </c>
      <c r="R1495" s="1">
        <f>((Scenario[[#This Row],[Electricity GHG 
kg CO2e]])*(1-R$3))+(Scenario[[#This Row],[Non-Electric GHG 
kg CO2e]]*(1-Q$3))+(((Scenario[[#This Row],[Non-Electric Vehicle Miles]]*Q$3)*Scenario[[#This Row],[Typical kWh per Vehicle Mile]]*(Scenario[[#This Row],[eGRID Subregion Electricity Emissions Rate 
kg CO2 per kWh]]))*(1-R$3))</f>
        <v>2296457.0027983338</v>
      </c>
      <c r="S149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2482298.6978522008</v>
      </c>
      <c r="T1495" s="1">
        <f>Scenario[[#This Row],[Transportation Efficiency Emissions Savings 
kg CO2e]]*(1+S$3)</f>
        <v>1267377.2075724872</v>
      </c>
      <c r="U1495" s="1">
        <f>Scenario[[#This Row],[Land Use Efficiency Emissions Savings 
kg CO2e]]*(1+S$3)</f>
        <v>6335081.4913045624</v>
      </c>
    </row>
    <row r="1496" spans="1:21" x14ac:dyDescent="0.25">
      <c r="A1496" t="s">
        <v>156</v>
      </c>
      <c r="B1496" t="s">
        <v>157</v>
      </c>
      <c r="C1496" t="s">
        <v>61</v>
      </c>
      <c r="D1496" t="s">
        <v>1730</v>
      </c>
      <c r="E1496" s="1">
        <v>2851252.8656875002</v>
      </c>
      <c r="F1496" s="1">
        <v>3784752.7644607471</v>
      </c>
      <c r="G1496" s="1">
        <v>19714528.257831253</v>
      </c>
      <c r="H1496" s="1">
        <v>22616309</v>
      </c>
      <c r="I1496" s="1">
        <v>8.4710743801652892</v>
      </c>
      <c r="J1496" s="2">
        <v>0.4300599572208289</v>
      </c>
      <c r="K1496" s="1">
        <v>4313499</v>
      </c>
      <c r="L1496" s="1">
        <v>4313499</v>
      </c>
      <c r="M1496" s="1">
        <v>2851252.8656875002</v>
      </c>
      <c r="N1496" s="1">
        <v>0</v>
      </c>
      <c r="O1496" s="7">
        <v>0.29175696267717999</v>
      </c>
      <c r="P1496" s="4">
        <v>1.0539153772593934</v>
      </c>
      <c r="Q1496" s="1">
        <f>Scenario[[#This Row],[Electricity GHG 
kg CO2e]]+(Scenario[[#This Row],[Non-Electric GHG 
kg CO2e]]*(1-Q$3))+((Scenario[[#This Row],[Non-Electric Vehicle Miles]]*Q$3)*Scenario[[#This Row],[Typical kWh per Vehicle Mile]]*(Scenario[[#This Row],[eGRID Subregion Electricity Emissions Rate 
kg CO2 per kWh]]))</f>
        <v>2470026.0271150949</v>
      </c>
      <c r="R1496" s="1">
        <f>((Scenario[[#This Row],[Electricity GHG 
kg CO2e]])*(1-R$3))+(Scenario[[#This Row],[Non-Electric GHG 
kg CO2e]]*(1-Q$3))+(((Scenario[[#This Row],[Non-Electric Vehicle Miles]]*Q$3)*Scenario[[#This Row],[Typical kWh per Vehicle Mile]]*(Scenario[[#This Row],[eGRID Subregion Electricity Emissions Rate 
kg CO2 per kWh]]))*(1-R$3))</f>
        <v>2387129.4326527277</v>
      </c>
      <c r="S149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3125882.8523973902</v>
      </c>
      <c r="T1496" s="1">
        <f>Scenario[[#This Row],[Transportation Efficiency Emissions Savings 
kg CO2e]]*(1+S$3)</f>
        <v>4730940.9555759337</v>
      </c>
      <c r="U1496" s="1">
        <f>Scenario[[#This Row],[Land Use Efficiency Emissions Savings 
kg CO2e]]*(1+S$3)</f>
        <v>24643160.322289065</v>
      </c>
    </row>
    <row r="1497" spans="1:21" x14ac:dyDescent="0.25">
      <c r="A1497" t="s">
        <v>156</v>
      </c>
      <c r="B1497" t="s">
        <v>157</v>
      </c>
      <c r="C1497" t="s">
        <v>61</v>
      </c>
      <c r="D1497" t="s">
        <v>38</v>
      </c>
      <c r="E1497" s="1">
        <v>32904583.509519786</v>
      </c>
      <c r="F1497" s="1">
        <v>14934941.938281862</v>
      </c>
      <c r="G1497" s="1">
        <v>77795130.407488614</v>
      </c>
      <c r="H1497" s="1">
        <v>89245793</v>
      </c>
      <c r="I1497" s="1">
        <v>46.554621848739494</v>
      </c>
      <c r="J1497" s="2">
        <v>0.23902034977776784</v>
      </c>
      <c r="K1497" s="1">
        <v>14410166.999999998</v>
      </c>
      <c r="L1497" s="1">
        <v>14410166.999999998</v>
      </c>
      <c r="M1497" s="1">
        <v>32904583.509519786</v>
      </c>
      <c r="N1497" s="1">
        <v>0</v>
      </c>
      <c r="O1497" s="7">
        <v>0.29175696267717999</v>
      </c>
      <c r="P1497" s="4">
        <v>2.3391780324537761</v>
      </c>
      <c r="Q1497" s="1">
        <f>Scenario[[#This Row],[Electricity GHG 
kg CO2e]]+(Scenario[[#This Row],[Non-Electric GHG 
kg CO2e]]*(1-Q$3))+((Scenario[[#This Row],[Non-Electric Vehicle Miles]]*Q$3)*Scenario[[#This Row],[Typical kWh per Vehicle Mile]]*(Scenario[[#This Row],[eGRID Subregion Electricity Emissions Rate 
kg CO2 per kWh]]))</f>
        <v>27137069.624494441</v>
      </c>
      <c r="R1497" s="1">
        <f>((Scenario[[#This Row],[Electricity GHG 
kg CO2e]])*(1-R$3))+(Scenario[[#This Row],[Non-Electric GHG 
kg CO2e]]*(1-Q$3))+(((Scenario[[#This Row],[Non-Electric Vehicle Miles]]*Q$3)*Scenario[[#This Row],[Typical kWh per Vehicle Mile]]*(Scenario[[#This Row],[eGRID Subregion Electricity Emissions Rate 
kg CO2 per kWh]]))*(1-R$3))</f>
        <v>26522411.62640579</v>
      </c>
      <c r="S149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28286575.607922994</v>
      </c>
      <c r="T1497" s="1">
        <f>Scenario[[#This Row],[Transportation Efficiency Emissions Savings 
kg CO2e]]*(1+S$3)</f>
        <v>18668677.422852326</v>
      </c>
      <c r="U1497" s="1">
        <f>Scenario[[#This Row],[Land Use Efficiency Emissions Savings 
kg CO2e]]*(1+S$3)</f>
        <v>97243913.00936076</v>
      </c>
    </row>
    <row r="1498" spans="1:21" x14ac:dyDescent="0.25">
      <c r="A1498" t="s">
        <v>237</v>
      </c>
      <c r="B1498" t="s">
        <v>238</v>
      </c>
      <c r="C1498" t="s">
        <v>61</v>
      </c>
      <c r="D1498" t="s">
        <v>1730</v>
      </c>
      <c r="E1498" s="1">
        <v>4462272.5154236006</v>
      </c>
      <c r="F1498" s="1">
        <v>1423407.5581081328</v>
      </c>
      <c r="G1498" s="1">
        <v>8380618.4321841756</v>
      </c>
      <c r="H1498" s="1">
        <v>8505767</v>
      </c>
      <c r="I1498" s="1">
        <v>12.852589641434262</v>
      </c>
      <c r="J1498" s="2">
        <v>0.1930854542519716</v>
      </c>
      <c r="K1498" s="1">
        <v>3836151</v>
      </c>
      <c r="L1498" s="1">
        <v>3836151</v>
      </c>
      <c r="M1498" s="1">
        <v>4462272.5154236006</v>
      </c>
      <c r="N1498" s="1">
        <v>0</v>
      </c>
      <c r="O1498" s="7">
        <v>0.29175696267717999</v>
      </c>
      <c r="P1498" s="4">
        <v>1.0539153772593934</v>
      </c>
      <c r="Q1498" s="1">
        <f>Scenario[[#This Row],[Electricity GHG 
kg CO2e]]+(Scenario[[#This Row],[Non-Electric GHG 
kg CO2e]]*(1-Q$3))+((Scenario[[#This Row],[Non-Electric Vehicle Miles]]*Q$3)*Scenario[[#This Row],[Typical kWh per Vehicle Mile]]*(Scenario[[#This Row],[eGRID Subregion Electricity Emissions Rate 
kg CO2 per kWh]]))</f>
        <v>3641596.1704706578</v>
      </c>
      <c r="R1498" s="1">
        <f>((Scenario[[#This Row],[Electricity GHG 
kg CO2e]])*(1-R$3))+(Scenario[[#This Row],[Non-Electric GHG 
kg CO2e]]*(1-Q$3))+(((Scenario[[#This Row],[Non-Electric Vehicle Miles]]*Q$3)*Scenario[[#This Row],[Typical kWh per Vehicle Mile]]*(Scenario[[#This Row],[eGRID Subregion Electricity Emissions Rate 
kg CO2 per kWh]]))*(1-R$3))</f>
        <v>3567873.2244949187</v>
      </c>
      <c r="S149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3875629.2504526451</v>
      </c>
      <c r="T1498" s="1">
        <f>Scenario[[#This Row],[Transportation Efficiency Emissions Savings 
kg CO2e]]*(1+S$3)</f>
        <v>1779259.4476351659</v>
      </c>
      <c r="U1498" s="1">
        <f>Scenario[[#This Row],[Land Use Efficiency Emissions Savings 
kg CO2e]]*(1+S$3)</f>
        <v>10475773.04023022</v>
      </c>
    </row>
    <row r="1499" spans="1:21" x14ac:dyDescent="0.25">
      <c r="A1499" t="s">
        <v>237</v>
      </c>
      <c r="B1499" t="s">
        <v>238</v>
      </c>
      <c r="C1499" t="s">
        <v>61</v>
      </c>
      <c r="D1499" t="s">
        <v>38</v>
      </c>
      <c r="E1499" s="1">
        <v>14751422.5530193</v>
      </c>
      <c r="F1499" s="1">
        <v>6870141.7730106795</v>
      </c>
      <c r="G1499" s="1">
        <v>40449438.70547992</v>
      </c>
      <c r="H1499" s="1">
        <v>41053474</v>
      </c>
      <c r="I1499" s="1">
        <v>43.503401360544217</v>
      </c>
      <c r="J1499" s="2">
        <v>0.16130185337772174</v>
      </c>
      <c r="K1499" s="1">
        <v>6509509</v>
      </c>
      <c r="L1499" s="1">
        <v>6509509</v>
      </c>
      <c r="M1499" s="1">
        <v>14751422.5530193</v>
      </c>
      <c r="N1499" s="1">
        <v>0</v>
      </c>
      <c r="O1499" s="7">
        <v>0.29175696267717999</v>
      </c>
      <c r="P1499" s="4">
        <v>2.3391780324537761</v>
      </c>
      <c r="Q1499" s="1">
        <f>Scenario[[#This Row],[Electricity GHG 
kg CO2e]]+(Scenario[[#This Row],[Non-Electric GHG 
kg CO2e]]*(1-Q$3))+((Scenario[[#This Row],[Non-Electric Vehicle Miles]]*Q$3)*Scenario[[#This Row],[Typical kWh per Vehicle Mile]]*(Scenario[[#This Row],[eGRID Subregion Electricity Emissions Rate 
kg CO2 per kWh]]))</f>
        <v>12174205.471688917</v>
      </c>
      <c r="R1499" s="1">
        <f>((Scenario[[#This Row],[Electricity GHG 
kg CO2e]])*(1-R$3))+(Scenario[[#This Row],[Non-Electric GHG 
kg CO2e]]*(1-Q$3))+(((Scenario[[#This Row],[Non-Electric Vehicle Miles]]*Q$3)*Scenario[[#This Row],[Typical kWh per Vehicle Mile]]*(Scenario[[#This Row],[eGRID Subregion Electricity Emissions Rate 
kg CO2 per kWh]]))*(1-R$3))</f>
        <v>11896545.832457807</v>
      </c>
      <c r="S149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12758867.610035002</v>
      </c>
      <c r="T1499" s="1">
        <f>Scenario[[#This Row],[Transportation Efficiency Emissions Savings 
kg CO2e]]*(1+S$3)</f>
        <v>8587677.2162633501</v>
      </c>
      <c r="U1499" s="1">
        <f>Scenario[[#This Row],[Land Use Efficiency Emissions Savings 
kg CO2e]]*(1+S$3)</f>
        <v>50561798.3818499</v>
      </c>
    </row>
    <row r="1500" spans="1:21" x14ac:dyDescent="0.25">
      <c r="A1500" t="s">
        <v>869</v>
      </c>
      <c r="B1500" t="s">
        <v>870</v>
      </c>
      <c r="C1500" t="s">
        <v>61</v>
      </c>
      <c r="D1500" t="s">
        <v>1730</v>
      </c>
      <c r="E1500" s="1">
        <v>85795.683165833325</v>
      </c>
      <c r="F1500" s="1">
        <v>150912.97149576357</v>
      </c>
      <c r="G1500" s="1">
        <v>818213.61838273355</v>
      </c>
      <c r="H1500" s="1">
        <v>901801.15</v>
      </c>
      <c r="I1500" s="1">
        <v>12</v>
      </c>
      <c r="J1500" s="2">
        <v>0.36709797978317721</v>
      </c>
      <c r="K1500" s="1">
        <v>63949</v>
      </c>
      <c r="L1500" s="1">
        <v>63949</v>
      </c>
      <c r="M1500" s="1">
        <v>85795.683165833325</v>
      </c>
      <c r="N1500" s="1">
        <v>0</v>
      </c>
      <c r="O1500" s="7">
        <v>0.29175696267717999</v>
      </c>
      <c r="P1500" s="4">
        <v>1.0539153772593934</v>
      </c>
      <c r="Q1500" s="1">
        <f>Scenario[[#This Row],[Electricity GHG 
kg CO2e]]+(Scenario[[#This Row],[Non-Electric GHG 
kg CO2e]]*(1-Q$3))+((Scenario[[#This Row],[Non-Electric Vehicle Miles]]*Q$3)*Scenario[[#This Row],[Typical kWh per Vehicle Mile]]*(Scenario[[#This Row],[eGRID Subregion Electricity Emissions Rate 
kg CO2 per kWh]]))</f>
        <v>69262.636303427891</v>
      </c>
      <c r="R1500" s="1">
        <f>((Scenario[[#This Row],[Electricity GHG 
kg CO2e]])*(1-R$3))+(Scenario[[#This Row],[Non-Electric GHG 
kg CO2e]]*(1-Q$3))+(((Scenario[[#This Row],[Non-Electric Vehicle Miles]]*Q$3)*Scenario[[#This Row],[Typical kWh per Vehicle Mile]]*(Scenario[[#This Row],[eGRID Subregion Electricity Emissions Rate 
kg CO2 per kWh]]))*(1-R$3))</f>
        <v>68033.667821164665</v>
      </c>
      <c r="S150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108008.77811728885</v>
      </c>
      <c r="T1500" s="1">
        <f>Scenario[[#This Row],[Transportation Efficiency Emissions Savings 
kg CO2e]]*(1+S$3)</f>
        <v>188641.21436970448</v>
      </c>
      <c r="U1500" s="1">
        <f>Scenario[[#This Row],[Land Use Efficiency Emissions Savings 
kg CO2e]]*(1+S$3)</f>
        <v>1022767.0229784169</v>
      </c>
    </row>
    <row r="1501" spans="1:21" x14ac:dyDescent="0.25">
      <c r="A1501" t="s">
        <v>869</v>
      </c>
      <c r="B1501" t="s">
        <v>870</v>
      </c>
      <c r="C1501" t="s">
        <v>61</v>
      </c>
      <c r="D1501" t="s">
        <v>38</v>
      </c>
      <c r="E1501" s="1">
        <v>1484824.5022230661</v>
      </c>
      <c r="F1501" s="1">
        <v>458791.08088370587</v>
      </c>
      <c r="G1501" s="1">
        <v>2487454.2370409844</v>
      </c>
      <c r="H1501" s="1">
        <v>2741569</v>
      </c>
      <c r="I1501" s="1">
        <v>20.333333333333332</v>
      </c>
      <c r="J1501" s="2">
        <v>0.39138474619615204</v>
      </c>
      <c r="K1501" s="1">
        <v>492477</v>
      </c>
      <c r="L1501" s="1">
        <v>492477</v>
      </c>
      <c r="M1501" s="1">
        <v>1484824.5022230661</v>
      </c>
      <c r="N1501" s="1">
        <v>0</v>
      </c>
      <c r="O1501" s="7">
        <v>0.29175696267717999</v>
      </c>
      <c r="P1501" s="4">
        <v>2.3391780324537761</v>
      </c>
      <c r="Q1501" s="1">
        <f>Scenario[[#This Row],[Electricity GHG 
kg CO2e]]+(Scenario[[#This Row],[Non-Electric GHG 
kg CO2e]]*(1-Q$3))+((Scenario[[#This Row],[Non-Electric Vehicle Miles]]*Q$3)*Scenario[[#This Row],[Typical kWh per Vehicle Mile]]*(Scenario[[#This Row],[eGRID Subregion Electricity Emissions Rate 
kg CO2 per kWh]]))</f>
        <v>1197643.7531739576</v>
      </c>
      <c r="R1501" s="1">
        <f>((Scenario[[#This Row],[Electricity GHG 
kg CO2e]])*(1-R$3))+(Scenario[[#This Row],[Non-Electric GHG 
kg CO2e]]*(1-Q$3))+(((Scenario[[#This Row],[Non-Electric Vehicle Miles]]*Q$3)*Scenario[[#This Row],[Typical kWh per Vehicle Mile]]*(Scenario[[#This Row],[eGRID Subregion Electricity Emissions Rate 
kg CO2 per kWh]]))*(1-R$3))</f>
        <v>1176637.409047293</v>
      </c>
      <c r="S150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1337708.390154493</v>
      </c>
      <c r="T1501" s="1">
        <f>Scenario[[#This Row],[Transportation Efficiency Emissions Savings 
kg CO2e]]*(1+S$3)</f>
        <v>573488.85110463237</v>
      </c>
      <c r="U1501" s="1">
        <f>Scenario[[#This Row],[Land Use Efficiency Emissions Savings 
kg CO2e]]*(1+S$3)</f>
        <v>3109317.7963012308</v>
      </c>
    </row>
    <row r="1502" spans="1:21" x14ac:dyDescent="0.25">
      <c r="A1502" t="s">
        <v>1308</v>
      </c>
      <c r="B1502" t="s">
        <v>60</v>
      </c>
      <c r="C1502" t="s">
        <v>61</v>
      </c>
      <c r="D1502" t="s">
        <v>1727</v>
      </c>
      <c r="E1502" s="1">
        <v>229137715.34704822</v>
      </c>
      <c r="F1502" s="1">
        <v>32313053.66371749</v>
      </c>
      <c r="G1502" s="1">
        <v>174692387.66807026</v>
      </c>
      <c r="H1502" s="1">
        <v>193091082</v>
      </c>
      <c r="I1502" s="1">
        <v>1262.8181818181818</v>
      </c>
      <c r="J1502" s="2">
        <v>0.16903562723575263</v>
      </c>
      <c r="K1502" s="1">
        <v>916027</v>
      </c>
      <c r="L1502" s="1">
        <v>916027</v>
      </c>
      <c r="M1502" s="1">
        <v>229137715.34704822</v>
      </c>
      <c r="N1502" s="1">
        <v>0</v>
      </c>
      <c r="O1502" s="7">
        <v>0.29175696267717999</v>
      </c>
      <c r="P1502" s="4">
        <v>95.90629933060481</v>
      </c>
      <c r="Q1502" s="1">
        <f>Scenario[[#This Row],[Electricity GHG 
kg CO2e]]+(Scenario[[#This Row],[Non-Electric GHG 
kg CO2e]]*(1-Q$3))+((Scenario[[#This Row],[Non-Electric Vehicle Miles]]*Q$3)*Scenario[[#This Row],[Typical kWh per Vehicle Mile]]*(Scenario[[#This Row],[eGRID Subregion Electricity Emissions Rate 
kg CO2 per kWh]]))</f>
        <v>178261200.09036368</v>
      </c>
      <c r="R1502" s="1">
        <f>((Scenario[[#This Row],[Electricity GHG 
kg CO2e]])*(1-R$3))+(Scenario[[#This Row],[Non-Electric GHG 
kg CO2e]]*(1-Q$3))+(((Scenario[[#This Row],[Non-Electric Vehicle Miles]]*Q$3)*Scenario[[#This Row],[Typical kWh per Vehicle Mile]]*(Scenario[[#This Row],[eGRID Subregion Electricity Emissions Rate 
kg CO2 per kWh]]))*(1-R$3))</f>
        <v>176659221.6953443</v>
      </c>
      <c r="S150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191403361.23203602</v>
      </c>
      <c r="T1502" s="1">
        <f>Scenario[[#This Row],[Transportation Efficiency Emissions Savings 
kg CO2e]]*(1+S$3)</f>
        <v>40391317.079646863</v>
      </c>
      <c r="U1502" s="1">
        <f>Scenario[[#This Row],[Land Use Efficiency Emissions Savings 
kg CO2e]]*(1+S$3)</f>
        <v>218365484.58508784</v>
      </c>
    </row>
    <row r="1503" spans="1:21" x14ac:dyDescent="0.25">
      <c r="A1503" t="s">
        <v>399</v>
      </c>
      <c r="B1503" t="s">
        <v>400</v>
      </c>
      <c r="C1503" t="s">
        <v>61</v>
      </c>
      <c r="D1503" t="s">
        <v>1730</v>
      </c>
      <c r="E1503" s="1">
        <v>2154607.5200387998</v>
      </c>
      <c r="F1503" s="1">
        <v>496742.51544075343</v>
      </c>
      <c r="G1503" s="1">
        <v>2970742.7893157862</v>
      </c>
      <c r="H1503" s="1">
        <v>2968353</v>
      </c>
      <c r="I1503" s="1">
        <v>13.891891891891891</v>
      </c>
      <c r="J1503" s="2">
        <v>0.1594054657375073</v>
      </c>
      <c r="K1503" s="1">
        <v>1489174</v>
      </c>
      <c r="L1503" s="1">
        <v>1489174</v>
      </c>
      <c r="M1503" s="1">
        <v>2154607.5200387998</v>
      </c>
      <c r="N1503" s="1">
        <v>0</v>
      </c>
      <c r="O1503" s="7">
        <v>0.29175696267717999</v>
      </c>
      <c r="P1503" s="4">
        <v>1.0539153772593934</v>
      </c>
      <c r="Q1503" s="1">
        <f>Scenario[[#This Row],[Electricity GHG 
kg CO2e]]+(Scenario[[#This Row],[Non-Electric GHG 
kg CO2e]]*(1-Q$3))+((Scenario[[#This Row],[Non-Electric Vehicle Miles]]*Q$3)*Scenario[[#This Row],[Typical kWh per Vehicle Mile]]*(Scenario[[#This Row],[eGRID Subregion Electricity Emissions Rate 
kg CO2 per kWh]]))</f>
        <v>1730431.1070797718</v>
      </c>
      <c r="R1503" s="1">
        <f>((Scenario[[#This Row],[Electricity GHG 
kg CO2e]])*(1-R$3))+(Scenario[[#This Row],[Non-Electric GHG 
kg CO2e]]*(1-Q$3))+(((Scenario[[#This Row],[Non-Electric Vehicle Miles]]*Q$3)*Scenario[[#This Row],[Typical kWh per Vehicle Mile]]*(Scenario[[#This Row],[eGRID Subregion Electricity Emissions Rate 
kg CO2 per kWh]]))*(1-R$3))</f>
        <v>1701812.2403171039</v>
      </c>
      <c r="S150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1823905.1246817715</v>
      </c>
      <c r="T1503" s="1">
        <f>Scenario[[#This Row],[Transportation Efficiency Emissions Savings 
kg CO2e]]*(1+S$3)</f>
        <v>620928.14430094184</v>
      </c>
      <c r="U1503" s="1">
        <f>Scenario[[#This Row],[Land Use Efficiency Emissions Savings 
kg CO2e]]*(1+S$3)</f>
        <v>3713428.4866447328</v>
      </c>
    </row>
    <row r="1504" spans="1:21" x14ac:dyDescent="0.25">
      <c r="A1504" t="s">
        <v>399</v>
      </c>
      <c r="B1504" t="s">
        <v>400</v>
      </c>
      <c r="C1504" t="s">
        <v>61</v>
      </c>
      <c r="D1504" t="s">
        <v>38</v>
      </c>
      <c r="E1504" s="1">
        <v>5534657.3761355001</v>
      </c>
      <c r="F1504" s="1">
        <v>2177590.7408022834</v>
      </c>
      <c r="G1504" s="1">
        <v>13022968.218412487</v>
      </c>
      <c r="H1504" s="1">
        <v>13012492</v>
      </c>
      <c r="I1504" s="1">
        <v>36.311475409836063</v>
      </c>
      <c r="J1504" s="2">
        <v>0.17060689615996513</v>
      </c>
      <c r="K1504" s="1">
        <v>2346865</v>
      </c>
      <c r="L1504" s="1">
        <v>2346865</v>
      </c>
      <c r="M1504" s="1">
        <v>5534657.3761355001</v>
      </c>
      <c r="N1504" s="1">
        <v>0</v>
      </c>
      <c r="O1504" s="7">
        <v>0.29175696267717999</v>
      </c>
      <c r="P1504" s="4">
        <v>2.3391780324537761</v>
      </c>
      <c r="Q1504" s="1">
        <f>Scenario[[#This Row],[Electricity GHG 
kg CO2e]]+(Scenario[[#This Row],[Non-Electric GHG 
kg CO2e]]*(1-Q$3))+((Scenario[[#This Row],[Non-Electric Vehicle Miles]]*Q$3)*Scenario[[#This Row],[Typical kWh per Vehicle Mile]]*(Scenario[[#This Row],[eGRID Subregion Electricity Emissions Rate 
kg CO2 per kWh]]))</f>
        <v>4551410.1383528765</v>
      </c>
      <c r="R1504" s="1">
        <f>((Scenario[[#This Row],[Electricity GHG 
kg CO2e]])*(1-R$3))+(Scenario[[#This Row],[Non-Electric GHG 
kg CO2e]]*(1-Q$3))+(((Scenario[[#This Row],[Non-Electric Vehicle Miles]]*Q$3)*Scenario[[#This Row],[Typical kWh per Vehicle Mile]]*(Scenario[[#This Row],[eGRID Subregion Electricity Emissions Rate 
kg CO2 per kWh]]))*(1-R$3))</f>
        <v>4451305.8617900638</v>
      </c>
      <c r="S150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4791154.7966040513</v>
      </c>
      <c r="T1504" s="1">
        <f>Scenario[[#This Row],[Transportation Efficiency Emissions Savings 
kg CO2e]]*(1+S$3)</f>
        <v>2721988.4260028545</v>
      </c>
      <c r="U1504" s="1">
        <f>Scenario[[#This Row],[Land Use Efficiency Emissions Savings 
kg CO2e]]*(1+S$3)</f>
        <v>16278710.273015609</v>
      </c>
    </row>
    <row r="1505" spans="1:21" x14ac:dyDescent="0.25">
      <c r="A1505" t="s">
        <v>716</v>
      </c>
      <c r="B1505" t="s">
        <v>717</v>
      </c>
      <c r="C1505" t="s">
        <v>138</v>
      </c>
      <c r="D1505" t="s">
        <v>1730</v>
      </c>
      <c r="E1505" s="1">
        <v>1417292.5932458332</v>
      </c>
      <c r="F1505" s="1">
        <v>240504.73248076363</v>
      </c>
      <c r="G1505" s="1">
        <v>1242178.4787527653</v>
      </c>
      <c r="H1505" s="1">
        <v>1437169</v>
      </c>
      <c r="I1505" s="1">
        <v>18</v>
      </c>
      <c r="J1505" s="2">
        <v>9.505368876719214E-2</v>
      </c>
      <c r="K1505" s="1">
        <v>105157</v>
      </c>
      <c r="L1505" s="1">
        <v>105157</v>
      </c>
      <c r="M1505" s="1">
        <v>1417292.5932458332</v>
      </c>
      <c r="N1505" s="1">
        <v>0</v>
      </c>
      <c r="O1505" s="7">
        <v>0.53246165051848993</v>
      </c>
      <c r="P1505" s="4">
        <v>1.0539153772593934</v>
      </c>
      <c r="Q1505" s="1">
        <f>Scenario[[#This Row],[Electricity GHG 
kg CO2e]]+(Scenario[[#This Row],[Non-Electric GHG 
kg CO2e]]*(1-Q$3))+((Scenario[[#This Row],[Non-Electric Vehicle Miles]]*Q$3)*Scenario[[#This Row],[Typical kWh per Vehicle Mile]]*(Scenario[[#This Row],[eGRID Subregion Electricity Emissions Rate 
kg CO2 per kWh]]))</f>
        <v>1077722.1707717469</v>
      </c>
      <c r="R1505" s="1">
        <f>((Scenario[[#This Row],[Electricity GHG 
kg CO2e]])*(1-R$3))+(Scenario[[#This Row],[Non-Electric GHG 
kg CO2e]]*(1-Q$3))+(((Scenario[[#This Row],[Non-Electric Vehicle Miles]]*Q$3)*Scenario[[#This Row],[Typical kWh per Vehicle Mile]]*(Scenario[[#This Row],[eGRID Subregion Electricity Emissions Rate 
kg CO2 per kWh]]))*(1-R$3))</f>
        <v>1074033.9893124041</v>
      </c>
      <c r="S150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1481775.7348257578</v>
      </c>
      <c r="T1505" s="1">
        <f>Scenario[[#This Row],[Transportation Efficiency Emissions Savings 
kg CO2e]]*(1+S$3)</f>
        <v>300630.91560095455</v>
      </c>
      <c r="U1505" s="1">
        <f>Scenario[[#This Row],[Land Use Efficiency Emissions Savings 
kg CO2e]]*(1+S$3)</f>
        <v>1552723.0984409568</v>
      </c>
    </row>
    <row r="1506" spans="1:21" x14ac:dyDescent="0.25">
      <c r="A1506" t="s">
        <v>716</v>
      </c>
      <c r="B1506" t="s">
        <v>717</v>
      </c>
      <c r="C1506" t="s">
        <v>138</v>
      </c>
      <c r="D1506" t="s">
        <v>38</v>
      </c>
      <c r="E1506" s="1">
        <v>2462414.3167814002</v>
      </c>
      <c r="F1506" s="1">
        <v>789157.02679034742</v>
      </c>
      <c r="G1506" s="1">
        <v>4075902.6440941012</v>
      </c>
      <c r="H1506" s="1">
        <v>4715716</v>
      </c>
      <c r="I1506" s="1">
        <v>35.193548387096776</v>
      </c>
      <c r="J1506" s="2">
        <v>0.12934372718372458</v>
      </c>
      <c r="K1506" s="1">
        <v>835046</v>
      </c>
      <c r="L1506" s="1">
        <v>835046</v>
      </c>
      <c r="M1506" s="1">
        <v>2462414.3167814002</v>
      </c>
      <c r="N1506" s="1">
        <v>0</v>
      </c>
      <c r="O1506" s="7">
        <v>0.53246165051848993</v>
      </c>
      <c r="P1506" s="4">
        <v>2.3391780324537761</v>
      </c>
      <c r="Q1506" s="1">
        <f>Scenario[[#This Row],[Electricity GHG 
kg CO2e]]+(Scenario[[#This Row],[Non-Electric GHG 
kg CO2e]]*(1-Q$3))+((Scenario[[#This Row],[Non-Electric Vehicle Miles]]*Q$3)*Scenario[[#This Row],[Typical kWh per Vehicle Mile]]*(Scenario[[#This Row],[eGRID Subregion Electricity Emissions Rate 
kg CO2 per kWh]]))</f>
        <v>2106827.9030144392</v>
      </c>
      <c r="R1506" s="1">
        <f>((Scenario[[#This Row],[Electricity GHG 
kg CO2e]])*(1-R$3))+(Scenario[[#This Row],[Non-Electric GHG 
kg CO2e]]*(1-Q$3))+(((Scenario[[#This Row],[Non-Electric Vehicle Miles]]*Q$3)*Scenario[[#This Row],[Typical kWh per Vehicle Mile]]*(Scenario[[#This Row],[eGRID Subregion Electricity Emissions Rate 
kg CO2 per kWh]]))*(1-R$3))</f>
        <v>2041823.6116573417</v>
      </c>
      <c r="S150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2205641.9103914038</v>
      </c>
      <c r="T1506" s="1">
        <f>Scenario[[#This Row],[Transportation Efficiency Emissions Savings 
kg CO2e]]*(1+S$3)</f>
        <v>986446.28348793427</v>
      </c>
      <c r="U1506" s="1">
        <f>Scenario[[#This Row],[Land Use Efficiency Emissions Savings 
kg CO2e]]*(1+S$3)</f>
        <v>5094878.3051176267</v>
      </c>
    </row>
    <row r="1507" spans="1:21" x14ac:dyDescent="0.25">
      <c r="A1507" t="s">
        <v>1014</v>
      </c>
      <c r="B1507" t="s">
        <v>1015</v>
      </c>
      <c r="C1507" t="s">
        <v>138</v>
      </c>
      <c r="D1507" t="s">
        <v>38</v>
      </c>
      <c r="E1507" s="1">
        <v>696027.26739569998</v>
      </c>
      <c r="F1507" s="1">
        <v>106497.42116142862</v>
      </c>
      <c r="G1507" s="1">
        <v>533120.65259753237</v>
      </c>
      <c r="H1507" s="1">
        <v>636389.93999999994</v>
      </c>
      <c r="I1507" s="1">
        <v>32</v>
      </c>
      <c r="J1507" s="2">
        <v>7.0935220540239763E-2</v>
      </c>
      <c r="K1507" s="1">
        <v>241373</v>
      </c>
      <c r="L1507" s="1">
        <v>241373</v>
      </c>
      <c r="M1507" s="1">
        <v>696027.26739569998</v>
      </c>
      <c r="N1507" s="1">
        <v>0</v>
      </c>
      <c r="O1507" s="7">
        <v>0.76628670288401013</v>
      </c>
      <c r="P1507" s="4">
        <v>2.3391780324537761</v>
      </c>
      <c r="Q1507" s="1">
        <f>Scenario[[#This Row],[Electricity GHG 
kg CO2e]]+(Scenario[[#This Row],[Non-Electric GHG 
kg CO2e]]*(1-Q$3))+((Scenario[[#This Row],[Non-Electric Vehicle Miles]]*Q$3)*Scenario[[#This Row],[Typical kWh per Vehicle Mile]]*(Scenario[[#This Row],[eGRID Subregion Electricity Emissions Rate 
kg CO2 per kWh]]))</f>
        <v>630184.58097442123</v>
      </c>
      <c r="R1507" s="1">
        <f>((Scenario[[#This Row],[Electricity GHG 
kg CO2e]])*(1-R$3))+(Scenario[[#This Row],[Non-Electric GHG 
kg CO2e]]*(1-Q$3))+(((Scenario[[#This Row],[Non-Electric Vehicle Miles]]*Q$3)*Scenario[[#This Row],[Typical kWh per Vehicle Mile]]*(Scenario[[#This Row],[eGRID Subregion Electricity Emissions Rate 
kg CO2 per kWh]]))*(1-R$3))</f>
        <v>603143.54836750962</v>
      </c>
      <c r="S150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627990.62675843539</v>
      </c>
      <c r="T1507" s="1">
        <f>Scenario[[#This Row],[Transportation Efficiency Emissions Savings 
kg CO2e]]*(1+S$3)</f>
        <v>133121.77645178576</v>
      </c>
      <c r="U1507" s="1">
        <f>Scenario[[#This Row],[Land Use Efficiency Emissions Savings 
kg CO2e]]*(1+S$3)</f>
        <v>666400.81574691553</v>
      </c>
    </row>
    <row r="1508" spans="1:21" x14ac:dyDescent="0.25">
      <c r="A1508" t="s">
        <v>1539</v>
      </c>
      <c r="B1508" t="s">
        <v>1540</v>
      </c>
      <c r="C1508" t="s">
        <v>138</v>
      </c>
      <c r="D1508" t="s">
        <v>1730</v>
      </c>
      <c r="E1508" s="1">
        <v>237316.40464083332</v>
      </c>
      <c r="F1508" s="1">
        <v>184789.12844998928</v>
      </c>
      <c r="G1508" s="1">
        <v>932358.17412034853</v>
      </c>
      <c r="H1508" s="1">
        <v>1104232.77</v>
      </c>
      <c r="I1508" s="1">
        <v>5</v>
      </c>
      <c r="J1508" s="2">
        <v>1.2486024254416961</v>
      </c>
      <c r="K1508" s="1">
        <v>176875</v>
      </c>
      <c r="L1508" s="1">
        <v>176875</v>
      </c>
      <c r="M1508" s="1">
        <v>237316.40464083332</v>
      </c>
      <c r="N1508" s="1">
        <v>0</v>
      </c>
      <c r="O1508" s="7">
        <v>0.56654231323843995</v>
      </c>
      <c r="P1508" s="4">
        <v>1.0539153772593934</v>
      </c>
      <c r="Q1508" s="1">
        <f>Scenario[[#This Row],[Electricity GHG 
kg CO2e]]+(Scenario[[#This Row],[Non-Electric GHG 
kg CO2e]]*(1-Q$3))+((Scenario[[#This Row],[Non-Electric Vehicle Miles]]*Q$3)*Scenario[[#This Row],[Typical kWh per Vehicle Mile]]*(Scenario[[#This Row],[eGRID Subregion Electricity Emissions Rate 
kg CO2 per kWh]]))</f>
        <v>204389.77326009347</v>
      </c>
      <c r="R1508" s="1">
        <f>((Scenario[[#This Row],[Electricity GHG 
kg CO2e]])*(1-R$3))+(Scenario[[#This Row],[Non-Electric GHG 
kg CO2e]]*(1-Q$3))+(((Scenario[[#This Row],[Non-Electric Vehicle Miles]]*Q$3)*Scenario[[#This Row],[Typical kWh per Vehicle Mile]]*(Scenario[[#This Row],[eGRID Subregion Electricity Emissions Rate 
kg CO2 per kWh]]))*(1-R$3))</f>
        <v>197789.15581522635</v>
      </c>
      <c r="S150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321269.16565370496</v>
      </c>
      <c r="T1508" s="1">
        <f>Scenario[[#This Row],[Transportation Efficiency Emissions Savings 
kg CO2e]]*(1+S$3)</f>
        <v>230986.41056248659</v>
      </c>
      <c r="U1508" s="1">
        <f>Scenario[[#This Row],[Land Use Efficiency Emissions Savings 
kg CO2e]]*(1+S$3)</f>
        <v>1165447.7176504356</v>
      </c>
    </row>
    <row r="1509" spans="1:21" x14ac:dyDescent="0.25">
      <c r="A1509" t="s">
        <v>766</v>
      </c>
      <c r="B1509" t="s">
        <v>767</v>
      </c>
      <c r="C1509" t="s">
        <v>138</v>
      </c>
      <c r="D1509" t="s">
        <v>38</v>
      </c>
      <c r="E1509" s="1">
        <v>1858313.3047740001</v>
      </c>
      <c r="F1509" s="1">
        <v>388414.48444924143</v>
      </c>
      <c r="G1509" s="1">
        <v>2004698.0872397418</v>
      </c>
      <c r="H1509" s="1">
        <v>2321024</v>
      </c>
      <c r="I1509" s="1">
        <v>34</v>
      </c>
      <c r="J1509" s="2">
        <v>9.8456935737937068E-2</v>
      </c>
      <c r="K1509" s="1">
        <v>709692</v>
      </c>
      <c r="L1509" s="1">
        <v>709692</v>
      </c>
      <c r="M1509" s="1">
        <v>1858313.3047740001</v>
      </c>
      <c r="N1509" s="1">
        <v>0</v>
      </c>
      <c r="O1509" s="7">
        <v>0.56654231323843995</v>
      </c>
      <c r="P1509" s="4">
        <v>2.3391780324537761</v>
      </c>
      <c r="Q1509" s="1">
        <f>Scenario[[#This Row],[Electricity GHG 
kg CO2e]]+(Scenario[[#This Row],[Non-Electric GHG 
kg CO2e]]*(1-Q$3))+((Scenario[[#This Row],[Non-Electric Vehicle Miles]]*Q$3)*Scenario[[#This Row],[Typical kWh per Vehicle Mile]]*(Scenario[[#This Row],[eGRID Subregion Electricity Emissions Rate 
kg CO2 per kWh]]))</f>
        <v>1628863.6265547797</v>
      </c>
      <c r="R1509" s="1">
        <f>((Scenario[[#This Row],[Electricity GHG 
kg CO2e]])*(1-R$3))+(Scenario[[#This Row],[Non-Electric GHG 
kg CO2e]]*(1-Q$3))+(((Scenario[[#This Row],[Non-Electric Vehicle Miles]]*Q$3)*Scenario[[#This Row],[Typical kWh per Vehicle Mile]]*(Scenario[[#This Row],[eGRID Subregion Electricity Emissions Rate 
kg CO2 per kWh]]))*(1-R$3))</f>
        <v>1570081.4645612098</v>
      </c>
      <c r="S150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1645594.6855658169</v>
      </c>
      <c r="T1509" s="1">
        <f>Scenario[[#This Row],[Transportation Efficiency Emissions Savings 
kg CO2e]]*(1+S$3)</f>
        <v>485518.10556155175</v>
      </c>
      <c r="U1509" s="1">
        <f>Scenario[[#This Row],[Land Use Efficiency Emissions Savings 
kg CO2e]]*(1+S$3)</f>
        <v>2505872.6090496774</v>
      </c>
    </row>
    <row r="1510" spans="1:21" x14ac:dyDescent="0.25">
      <c r="A1510" t="s">
        <v>2044</v>
      </c>
      <c r="B1510" t="s">
        <v>767</v>
      </c>
      <c r="C1510" t="s">
        <v>138</v>
      </c>
      <c r="D1510" t="s">
        <v>1730</v>
      </c>
      <c r="E1510" s="1">
        <v>439243.54454159999</v>
      </c>
      <c r="F1510" s="1">
        <v>92304.132863156439</v>
      </c>
      <c r="G1510" s="1">
        <v>476403.23933201376</v>
      </c>
      <c r="H1510" s="1">
        <v>551576</v>
      </c>
      <c r="I1510" s="1">
        <v>9</v>
      </c>
      <c r="J1510" s="2" t="s">
        <v>552</v>
      </c>
      <c r="K1510" s="96">
        <v>542337</v>
      </c>
      <c r="L1510" s="96">
        <v>542337</v>
      </c>
      <c r="M1510" s="1">
        <v>439243.54454159999</v>
      </c>
      <c r="N1510" s="1">
        <v>0</v>
      </c>
      <c r="O1510" s="7">
        <v>0.56654231323843995</v>
      </c>
      <c r="P1510" s="4">
        <v>1.0539153772593934</v>
      </c>
      <c r="Q1510" s="1">
        <f>Scenario[[#This Row],[Electricity GHG 
kg CO2e]]+(Scenario[[#This Row],[Non-Electric GHG 
kg CO2e]]*(1-Q$3))+((Scenario[[#This Row],[Non-Electric Vehicle Miles]]*Q$3)*Scenario[[#This Row],[Typical kWh per Vehicle Mile]]*(Scenario[[#This Row],[eGRID Subregion Electricity Emissions Rate 
kg CO2 per kWh]]))</f>
        <v>410388.34040075884</v>
      </c>
      <c r="R1510" s="1">
        <f>((Scenario[[#This Row],[Electricity GHG 
kg CO2e]])*(1-R$3))+(Scenario[[#This Row],[Non-Electric GHG 
kg CO2e]]*(1-Q$3))+(((Scenario[[#This Row],[Non-Electric Vehicle Miles]]*Q$3)*Scenario[[#This Row],[Typical kWh per Vehicle Mile]]*(Scenario[[#This Row],[eGRID Subregion Electricity Emissions Rate 
kg CO2 per kWh]]))*(1-R$3))</f>
        <v>390149.41990211915</v>
      </c>
      <c r="S151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412193.63230878912</v>
      </c>
      <c r="T1510" s="1">
        <f>Scenario[[#This Row],[Transportation Efficiency Emissions Savings 
kg CO2e]]*(1+S$3)</f>
        <v>115380.16607894555</v>
      </c>
      <c r="U1510" s="1">
        <f>Scenario[[#This Row],[Land Use Efficiency Emissions Savings 
kg CO2e]]*(1+S$3)</f>
        <v>595504.0491650172</v>
      </c>
    </row>
    <row r="1511" spans="1:21" x14ac:dyDescent="0.25">
      <c r="A1511" t="s">
        <v>585</v>
      </c>
      <c r="B1511" t="s">
        <v>586</v>
      </c>
      <c r="C1511" t="s">
        <v>138</v>
      </c>
      <c r="D1511" t="s">
        <v>1730</v>
      </c>
      <c r="E1511" s="1">
        <v>451683.87119500001</v>
      </c>
      <c r="F1511" s="1">
        <v>45815.700623321616</v>
      </c>
      <c r="G1511" s="1">
        <v>233869.37865651201</v>
      </c>
      <c r="H1511" s="1">
        <v>273778</v>
      </c>
      <c r="I1511" s="1">
        <v>8</v>
      </c>
      <c r="J1511" s="2">
        <v>0.13909335143351839</v>
      </c>
      <c r="K1511" s="1">
        <v>309726</v>
      </c>
      <c r="L1511" s="1">
        <v>309726</v>
      </c>
      <c r="M1511" s="1">
        <v>451683.87119500001</v>
      </c>
      <c r="N1511" s="1">
        <v>0</v>
      </c>
      <c r="O1511" s="7">
        <v>0.76628670288401013</v>
      </c>
      <c r="P1511" s="4">
        <v>1.0539153772593934</v>
      </c>
      <c r="Q1511" s="1">
        <f>Scenario[[#This Row],[Electricity GHG 
kg CO2e]]+(Scenario[[#This Row],[Non-Electric GHG 
kg CO2e]]*(1-Q$3))+((Scenario[[#This Row],[Non-Electric Vehicle Miles]]*Q$3)*Scenario[[#This Row],[Typical kWh per Vehicle Mile]]*(Scenario[[#This Row],[eGRID Subregion Electricity Emissions Rate 
kg CO2 per kWh]]))</f>
        <v>401296.68652030174</v>
      </c>
      <c r="R1511" s="1">
        <f>((Scenario[[#This Row],[Electricity GHG 
kg CO2e]])*(1-R$3))+(Scenario[[#This Row],[Non-Electric GHG 
kg CO2e]]*(1-Q$3))+(((Scenario[[#This Row],[Non-Electric Vehicle Miles]]*Q$3)*Scenario[[#This Row],[Typical kWh per Vehicle Mile]]*(Scenario[[#This Row],[eGRID Subregion Electricity Emissions Rate 
kg CO2 per kWh]]))*(1-R$3))</f>
        <v>385663.2407392888</v>
      </c>
      <c r="S151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406969.59513057355</v>
      </c>
      <c r="T1511" s="1">
        <f>Scenario[[#This Row],[Transportation Efficiency Emissions Savings 
kg CO2e]]*(1+S$3)</f>
        <v>57269.625779152018</v>
      </c>
      <c r="U1511" s="1">
        <f>Scenario[[#This Row],[Land Use Efficiency Emissions Savings 
kg CO2e]]*(1+S$3)</f>
        <v>292336.72332064004</v>
      </c>
    </row>
    <row r="1512" spans="1:21" x14ac:dyDescent="0.25">
      <c r="A1512" t="s">
        <v>585</v>
      </c>
      <c r="B1512" t="s">
        <v>586</v>
      </c>
      <c r="C1512" t="s">
        <v>138</v>
      </c>
      <c r="D1512" t="s">
        <v>38</v>
      </c>
      <c r="E1512" s="1">
        <v>3125995.9676536</v>
      </c>
      <c r="F1512" s="1">
        <v>630082.27283417596</v>
      </c>
      <c r="G1512" s="1">
        <v>3216298.0734862392</v>
      </c>
      <c r="H1512" s="1">
        <v>3765143</v>
      </c>
      <c r="I1512" s="1">
        <v>30.971428571428572</v>
      </c>
      <c r="J1512" s="2">
        <v>0.10272084433493957</v>
      </c>
      <c r="K1512" s="1">
        <v>1191590</v>
      </c>
      <c r="L1512" s="1">
        <v>1191590</v>
      </c>
      <c r="M1512" s="1">
        <v>3125995.9676536</v>
      </c>
      <c r="N1512" s="1">
        <v>0</v>
      </c>
      <c r="O1512" s="7">
        <v>0.76628670288401013</v>
      </c>
      <c r="P1512" s="4">
        <v>2.3391780324537761</v>
      </c>
      <c r="Q1512" s="1">
        <f>Scenario[[#This Row],[Electricity GHG 
kg CO2e]]+(Scenario[[#This Row],[Non-Electric GHG 
kg CO2e]]*(1-Q$3))+((Scenario[[#This Row],[Non-Electric Vehicle Miles]]*Q$3)*Scenario[[#This Row],[Typical kWh per Vehicle Mile]]*(Scenario[[#This Row],[eGRID Subregion Electricity Emissions Rate 
kg CO2 per kWh]]))</f>
        <v>2878472.5909758681</v>
      </c>
      <c r="R1512" s="1">
        <f>((Scenario[[#This Row],[Electricity GHG 
kg CO2e]])*(1-R$3))+(Scenario[[#This Row],[Non-Electric GHG 
kg CO2e]]*(1-Q$3))+(((Scenario[[#This Row],[Non-Electric Vehicle Miles]]*Q$3)*Scenario[[#This Row],[Typical kWh per Vehicle Mile]]*(Scenario[[#This Row],[eGRID Subregion Electricity Emissions Rate 
kg CO2 per kWh]]))*(1-R$3))</f>
        <v>2744978.6871669507</v>
      </c>
      <c r="S151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2885002.6513644024</v>
      </c>
      <c r="T1512" s="1">
        <f>Scenario[[#This Row],[Transportation Efficiency Emissions Savings 
kg CO2e]]*(1+S$3)</f>
        <v>787602.84104272001</v>
      </c>
      <c r="U1512" s="1">
        <f>Scenario[[#This Row],[Land Use Efficiency Emissions Savings 
kg CO2e]]*(1+S$3)</f>
        <v>4020372.5918577989</v>
      </c>
    </row>
    <row r="1513" spans="1:21" x14ac:dyDescent="0.25">
      <c r="A1513" t="s">
        <v>1577</v>
      </c>
      <c r="B1513" t="s">
        <v>166</v>
      </c>
      <c r="C1513" t="s">
        <v>138</v>
      </c>
      <c r="D1513" t="s">
        <v>1730</v>
      </c>
      <c r="E1513" s="1">
        <v>74473.211763333326</v>
      </c>
      <c r="F1513" s="1">
        <v>55339.140405942475</v>
      </c>
      <c r="G1513" s="1">
        <v>277048.40639012674</v>
      </c>
      <c r="H1513" s="1">
        <v>330686.62</v>
      </c>
      <c r="I1513" s="1">
        <v>7</v>
      </c>
      <c r="J1513" s="2">
        <v>1.1684048702583527</v>
      </c>
      <c r="K1513" s="1">
        <v>55516</v>
      </c>
      <c r="L1513" s="1">
        <v>55516</v>
      </c>
      <c r="M1513" s="1">
        <v>74473.211763333326</v>
      </c>
      <c r="N1513" s="1">
        <v>0</v>
      </c>
      <c r="O1513" s="7">
        <v>0.53246165051848993</v>
      </c>
      <c r="P1513" s="4">
        <v>1.0539153772593934</v>
      </c>
      <c r="Q1513" s="1">
        <f>Scenario[[#This Row],[Electricity GHG 
kg CO2e]]+(Scenario[[#This Row],[Non-Electric GHG 
kg CO2e]]*(1-Q$3))+((Scenario[[#This Row],[Non-Electric Vehicle Miles]]*Q$3)*Scenario[[#This Row],[Typical kWh per Vehicle Mile]]*(Scenario[[#This Row],[eGRID Subregion Electricity Emissions Rate 
kg CO2 per kWh]]))</f>
        <v>63643.380608377782</v>
      </c>
      <c r="R1513" s="1">
        <f>((Scenario[[#This Row],[Electricity GHG 
kg CO2e]])*(1-R$3))+(Scenario[[#This Row],[Non-Electric GHG 
kg CO2e]]*(1-Q$3))+(((Scenario[[#This Row],[Non-Electric Vehicle Miles]]*Q$3)*Scenario[[#This Row],[Typical kWh per Vehicle Mile]]*(Scenario[[#This Row],[eGRID Subregion Electricity Emissions Rate 
kg CO2 per kWh]]))*(1-R$3))</f>
        <v>61696.262661908331</v>
      </c>
      <c r="S151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87946.260817264658</v>
      </c>
      <c r="T1513" s="1">
        <f>Scenario[[#This Row],[Transportation Efficiency Emissions Savings 
kg CO2e]]*(1+S$3)</f>
        <v>69173.925507428095</v>
      </c>
      <c r="U1513" s="1">
        <f>Scenario[[#This Row],[Land Use Efficiency Emissions Savings 
kg CO2e]]*(1+S$3)</f>
        <v>346310.50798765844</v>
      </c>
    </row>
    <row r="1514" spans="1:21" x14ac:dyDescent="0.25">
      <c r="A1514" t="s">
        <v>898</v>
      </c>
      <c r="B1514" t="s">
        <v>899</v>
      </c>
      <c r="C1514" t="s">
        <v>138</v>
      </c>
      <c r="D1514" t="s">
        <v>38</v>
      </c>
      <c r="E1514" s="1">
        <v>1312546.5391617334</v>
      </c>
      <c r="F1514" s="1">
        <v>369889.29988529708</v>
      </c>
      <c r="G1514" s="1">
        <v>1880671.1733370791</v>
      </c>
      <c r="H1514" s="1">
        <v>2210324.2200000002</v>
      </c>
      <c r="I1514" s="1">
        <v>27.944444444444443</v>
      </c>
      <c r="J1514" s="2">
        <v>0.17375574312134312</v>
      </c>
      <c r="K1514" s="1">
        <v>456278</v>
      </c>
      <c r="L1514" s="1">
        <v>456278</v>
      </c>
      <c r="M1514" s="1">
        <v>1312546.5391617334</v>
      </c>
      <c r="N1514" s="1">
        <v>0</v>
      </c>
      <c r="O1514" s="7">
        <v>0.76628670288401013</v>
      </c>
      <c r="P1514" s="4">
        <v>2.3391780324537761</v>
      </c>
      <c r="Q1514" s="1">
        <f>Scenario[[#This Row],[Electricity GHG 
kg CO2e]]+(Scenario[[#This Row],[Non-Electric GHG 
kg CO2e]]*(1-Q$3))+((Scenario[[#This Row],[Non-Electric Vehicle Miles]]*Q$3)*Scenario[[#This Row],[Typical kWh per Vehicle Mile]]*(Scenario[[#This Row],[eGRID Subregion Electricity Emissions Rate 
kg CO2 per kWh]]))</f>
        <v>1188877.3183043643</v>
      </c>
      <c r="R1514" s="1">
        <f>((Scenario[[#This Row],[Electricity GHG 
kg CO2e]])*(1-R$3))+(Scenario[[#This Row],[Non-Electric GHG 
kg CO2e]]*(1-Q$3))+(((Scenario[[#This Row],[Non-Electric Vehicle Miles]]*Q$3)*Scenario[[#This Row],[Typical kWh per Vehicle Mile]]*(Scenario[[#This Row],[eGRID Subregion Electricity Emissions Rate 
kg CO2 per kWh]]))*(1-R$3))</f>
        <v>1137760.4648210981</v>
      </c>
      <c r="S151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1236377.4715398003</v>
      </c>
      <c r="T1514" s="1">
        <f>Scenario[[#This Row],[Transportation Efficiency Emissions Savings 
kg CO2e]]*(1+S$3)</f>
        <v>462361.62485662138</v>
      </c>
      <c r="U1514" s="1">
        <f>Scenario[[#This Row],[Land Use Efficiency Emissions Savings 
kg CO2e]]*(1+S$3)</f>
        <v>2350838.966671349</v>
      </c>
    </row>
    <row r="1515" spans="1:21" x14ac:dyDescent="0.25">
      <c r="A1515" t="s">
        <v>610</v>
      </c>
      <c r="B1515" t="s">
        <v>611</v>
      </c>
      <c r="C1515" t="s">
        <v>138</v>
      </c>
      <c r="D1515" t="s">
        <v>1729</v>
      </c>
      <c r="E1515" s="1">
        <v>114933.29546784591</v>
      </c>
      <c r="F1515" s="1">
        <v>10925.864306102187</v>
      </c>
      <c r="G1515" s="1">
        <v>57004.53640530433</v>
      </c>
      <c r="H1515" s="1">
        <v>65289</v>
      </c>
      <c r="I1515" s="1">
        <v>45.5</v>
      </c>
      <c r="J1515" s="2">
        <v>8.3222542450010262E-2</v>
      </c>
      <c r="K1515" s="1">
        <v>17695</v>
      </c>
      <c r="L1515" s="1">
        <v>0</v>
      </c>
      <c r="M1515" s="1">
        <v>0</v>
      </c>
      <c r="N1515" s="1">
        <v>114933.29546784591</v>
      </c>
      <c r="O1515" s="7">
        <v>0.53246165051848993</v>
      </c>
      <c r="P1515" s="4">
        <v>7.7405845368707231</v>
      </c>
      <c r="Q1515" s="1">
        <f>Scenario[[#This Row],[Electricity GHG 
kg CO2e]]+(Scenario[[#This Row],[Non-Electric GHG 
kg CO2e]]*(1-Q$3))+((Scenario[[#This Row],[Non-Electric Vehicle Miles]]*Q$3)*Scenario[[#This Row],[Typical kWh per Vehicle Mile]]*(Scenario[[#This Row],[eGRID Subregion Electricity Emissions Rate 
kg CO2 per kWh]]))</f>
        <v>114933.29546784591</v>
      </c>
      <c r="R1515" s="1">
        <f>((Scenario[[#This Row],[Electricity GHG 
kg CO2e]])*(1-R$3))+(Scenario[[#This Row],[Non-Electric GHG 
kg CO2e]]*(1-Q$3))+(((Scenario[[#This Row],[Non-Electric Vehicle Miles]]*Q$3)*Scenario[[#This Row],[Typical kWh per Vehicle Mile]]*(Scenario[[#This Row],[eGRID Subregion Electricity Emissions Rate 
kg CO2 per kWh]]))*(1-R$3))</f>
        <v>86199.971600884426</v>
      </c>
      <c r="S151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89695.035982919551</v>
      </c>
      <c r="T1515" s="1">
        <f>Scenario[[#This Row],[Transportation Efficiency Emissions Savings 
kg CO2e]]*(1+S$3)</f>
        <v>13657.330382627733</v>
      </c>
      <c r="U1515" s="1">
        <f>Scenario[[#This Row],[Land Use Efficiency Emissions Savings 
kg CO2e]]*(1+S$3)</f>
        <v>71255.670506630413</v>
      </c>
    </row>
    <row r="1516" spans="1:21" x14ac:dyDescent="0.25">
      <c r="A1516" t="s">
        <v>610</v>
      </c>
      <c r="B1516" t="s">
        <v>611</v>
      </c>
      <c r="C1516" t="s">
        <v>138</v>
      </c>
      <c r="D1516" t="s">
        <v>38</v>
      </c>
      <c r="E1516" s="1">
        <v>2839601.1309296</v>
      </c>
      <c r="F1516" s="1">
        <v>712089.09361800237</v>
      </c>
      <c r="G1516" s="1">
        <v>3715249.2035157727</v>
      </c>
      <c r="H1516" s="1">
        <v>4255186</v>
      </c>
      <c r="I1516" s="1">
        <v>34.786885245901637</v>
      </c>
      <c r="J1516" s="2">
        <v>0.11805596001685571</v>
      </c>
      <c r="K1516" s="1">
        <v>1136124</v>
      </c>
      <c r="L1516" s="1">
        <v>1136124</v>
      </c>
      <c r="M1516" s="1">
        <v>2839601.1309296</v>
      </c>
      <c r="N1516" s="1">
        <v>0</v>
      </c>
      <c r="O1516" s="7">
        <v>0.53246165051848993</v>
      </c>
      <c r="P1516" s="4">
        <v>2.3391780324537761</v>
      </c>
      <c r="Q1516" s="1">
        <f>Scenario[[#This Row],[Electricity GHG 
kg CO2e]]+(Scenario[[#This Row],[Non-Electric GHG 
kg CO2e]]*(1-Q$3))+((Scenario[[#This Row],[Non-Electric Vehicle Miles]]*Q$3)*Scenario[[#This Row],[Typical kWh per Vehicle Mile]]*(Scenario[[#This Row],[eGRID Subregion Electricity Emissions Rate 
kg CO2 per kWh]]))</f>
        <v>2483467.8766664849</v>
      </c>
      <c r="R1516" s="1">
        <f>((Scenario[[#This Row],[Electricity GHG 
kg CO2e]])*(1-R$3))+(Scenario[[#This Row],[Non-Electric GHG 
kg CO2e]]*(1-Q$3))+(((Scenario[[#This Row],[Non-Electric Vehicle Miles]]*Q$3)*Scenario[[#This Row],[Typical kWh per Vehicle Mile]]*(Scenario[[#This Row],[eGRID Subregion Electricity Emissions Rate 
kg CO2 per kWh]]))*(1-R$3))</f>
        <v>2395026.1195491636</v>
      </c>
      <c r="S151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2523957.172105121</v>
      </c>
      <c r="T1516" s="1">
        <f>Scenario[[#This Row],[Transportation Efficiency Emissions Savings 
kg CO2e]]*(1+S$3)</f>
        <v>890111.36702250293</v>
      </c>
      <c r="U1516" s="1">
        <f>Scenario[[#This Row],[Land Use Efficiency Emissions Savings 
kg CO2e]]*(1+S$3)</f>
        <v>4644061.5043947157</v>
      </c>
    </row>
    <row r="1517" spans="1:21" x14ac:dyDescent="0.25">
      <c r="A1517" t="s">
        <v>2043</v>
      </c>
      <c r="B1517" t="s">
        <v>611</v>
      </c>
      <c r="C1517" t="s">
        <v>138</v>
      </c>
      <c r="D1517" t="s">
        <v>1730</v>
      </c>
      <c r="E1517" s="1">
        <v>307649.36712000001</v>
      </c>
      <c r="F1517" s="1">
        <v>27277.593587877946</v>
      </c>
      <c r="G1517" s="1">
        <v>142317.94695279468</v>
      </c>
      <c r="H1517" s="1">
        <v>163001</v>
      </c>
      <c r="I1517" s="1">
        <v>9</v>
      </c>
      <c r="J1517" s="2" t="s">
        <v>552</v>
      </c>
      <c r="K1517" s="96">
        <v>187239</v>
      </c>
      <c r="L1517" s="96">
        <v>187239</v>
      </c>
      <c r="M1517" s="1">
        <v>307649.36712000001</v>
      </c>
      <c r="N1517" s="1">
        <v>0</v>
      </c>
      <c r="O1517" s="7">
        <v>0.53246165051848993</v>
      </c>
      <c r="P1517" s="4">
        <v>1.0539153772593934</v>
      </c>
      <c r="Q1517" s="1">
        <f>Scenario[[#This Row],[Electricity GHG 
kg CO2e]]+(Scenario[[#This Row],[Non-Electric GHG 
kg CO2e]]*(1-Q$3))+((Scenario[[#This Row],[Non-Electric Vehicle Miles]]*Q$3)*Scenario[[#This Row],[Typical kWh per Vehicle Mile]]*(Scenario[[#This Row],[eGRID Subregion Electricity Emissions Rate 
kg CO2 per kWh]]))</f>
        <v>257005.23033884665</v>
      </c>
      <c r="R1517" s="1">
        <f>((Scenario[[#This Row],[Electricity GHG 
kg CO2e]])*(1-R$3))+(Scenario[[#This Row],[Non-Electric GHG 
kg CO2e]]*(1-Q$3))+(((Scenario[[#This Row],[Non-Electric Vehicle Miles]]*Q$3)*Scenario[[#This Row],[Typical kWh per Vehicle Mile]]*(Scenario[[#This Row],[eGRID Subregion Electricity Emissions Rate 
kg CO2 per kWh]]))*(1-R$3))</f>
        <v>250438.17908913497</v>
      </c>
      <c r="S151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262550.34993605257</v>
      </c>
      <c r="T1517" s="1">
        <f>Scenario[[#This Row],[Transportation Efficiency Emissions Savings 
kg CO2e]]*(1+S$3)</f>
        <v>34096.991984847431</v>
      </c>
      <c r="U1517" s="1">
        <f>Scenario[[#This Row],[Land Use Efficiency Emissions Savings 
kg CO2e]]*(1+S$3)</f>
        <v>177897.43369099335</v>
      </c>
    </row>
    <row r="1518" spans="1:21" x14ac:dyDescent="0.25">
      <c r="A1518" t="s">
        <v>714</v>
      </c>
      <c r="B1518" t="s">
        <v>715</v>
      </c>
      <c r="C1518" t="s">
        <v>138</v>
      </c>
      <c r="D1518" t="s">
        <v>1730</v>
      </c>
      <c r="E1518" s="1">
        <v>106148.83424629999</v>
      </c>
      <c r="F1518" s="1">
        <v>19405.796943807105</v>
      </c>
      <c r="G1518" s="1">
        <v>100387.42689481947</v>
      </c>
      <c r="H1518" s="1">
        <v>115962</v>
      </c>
      <c r="I1518" s="1">
        <v>15</v>
      </c>
      <c r="J1518" s="2">
        <v>4.9136857092009253E-2</v>
      </c>
      <c r="K1518" s="1">
        <v>40345</v>
      </c>
      <c r="L1518" s="1">
        <v>40345</v>
      </c>
      <c r="M1518" s="1">
        <v>106148.83424629999</v>
      </c>
      <c r="N1518" s="1">
        <v>0</v>
      </c>
      <c r="O1518" s="7">
        <v>0.56654231323843995</v>
      </c>
      <c r="P1518" s="4">
        <v>1.0539153772593934</v>
      </c>
      <c r="Q1518" s="1">
        <f>Scenario[[#This Row],[Electricity GHG 
kg CO2e]]+(Scenario[[#This Row],[Non-Electric GHG 
kg CO2e]]*(1-Q$3))+((Scenario[[#This Row],[Non-Electric Vehicle Miles]]*Q$3)*Scenario[[#This Row],[Typical kWh per Vehicle Mile]]*(Scenario[[#This Row],[eGRID Subregion Electricity Emissions Rate 
kg CO2 per kWh]]))</f>
        <v>85634.001052937878</v>
      </c>
      <c r="R1518" s="1">
        <f>((Scenario[[#This Row],[Electricity GHG 
kg CO2e]])*(1-R$3))+(Scenario[[#This Row],[Non-Electric GHG 
kg CO2e]]*(1-Q$3))+(((Scenario[[#This Row],[Non-Electric Vehicle Miles]]*Q$3)*Scenario[[#This Row],[Typical kWh per Vehicle Mile]]*(Scenario[[#This Row],[eGRID Subregion Electricity Emissions Rate 
kg CO2 per kWh]]))*(1-R$3))</f>
        <v>84128.407210884659</v>
      </c>
      <c r="S151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92188.636365252081</v>
      </c>
      <c r="T1518" s="1">
        <f>Scenario[[#This Row],[Transportation Efficiency Emissions Savings 
kg CO2e]]*(1+S$3)</f>
        <v>24257.24617975888</v>
      </c>
      <c r="U1518" s="1">
        <f>Scenario[[#This Row],[Land Use Efficiency Emissions Savings 
kg CO2e]]*(1+S$3)</f>
        <v>125484.28361852434</v>
      </c>
    </row>
    <row r="1519" spans="1:21" x14ac:dyDescent="0.25">
      <c r="A1519" t="s">
        <v>714</v>
      </c>
      <c r="B1519" t="s">
        <v>715</v>
      </c>
      <c r="C1519" t="s">
        <v>138</v>
      </c>
      <c r="D1519" t="s">
        <v>38</v>
      </c>
      <c r="E1519" s="1">
        <v>1840568.6013376</v>
      </c>
      <c r="F1519" s="1">
        <v>481351.18584732828</v>
      </c>
      <c r="G1519" s="1">
        <v>2490060.4247229332</v>
      </c>
      <c r="H1519" s="1">
        <v>2876380</v>
      </c>
      <c r="I1519" s="1">
        <v>31.6</v>
      </c>
      <c r="J1519" s="2">
        <v>0.10768698268875164</v>
      </c>
      <c r="K1519" s="1">
        <v>839360</v>
      </c>
      <c r="L1519" s="1">
        <v>839360</v>
      </c>
      <c r="M1519" s="1">
        <v>1840568.6013376</v>
      </c>
      <c r="N1519" s="1">
        <v>0</v>
      </c>
      <c r="O1519" s="7">
        <v>0.56654231323843995</v>
      </c>
      <c r="P1519" s="4">
        <v>2.3391780324537761</v>
      </c>
      <c r="Q1519" s="1">
        <f>Scenario[[#This Row],[Electricity GHG 
kg CO2e]]+(Scenario[[#This Row],[Non-Electric GHG 
kg CO2e]]*(1-Q$3))+((Scenario[[#This Row],[Non-Electric Vehicle Miles]]*Q$3)*Scenario[[#This Row],[Typical kWh per Vehicle Mile]]*(Scenario[[#This Row],[eGRID Subregion Electricity Emissions Rate 
kg CO2 per kWh]]))</f>
        <v>1658515.5121222367</v>
      </c>
      <c r="R1519" s="1">
        <f>((Scenario[[#This Row],[Electricity GHG 
kg CO2e]])*(1-R$3))+(Scenario[[#This Row],[Non-Electric GHG 
kg CO2e]]*(1-Q$3))+(((Scenario[[#This Row],[Non-Electric Vehicle Miles]]*Q$3)*Scenario[[#This Row],[Typical kWh per Vehicle Mile]]*(Scenario[[#This Row],[eGRID Subregion Electricity Emissions Rate 
kg CO2 per kWh]]))*(1-R$3))</f>
        <v>1588993.2468424775</v>
      </c>
      <c r="S151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1675152.7061018371</v>
      </c>
      <c r="T1519" s="1">
        <f>Scenario[[#This Row],[Transportation Efficiency Emissions Savings 
kg CO2e]]*(1+S$3)</f>
        <v>601688.98230916029</v>
      </c>
      <c r="U1519" s="1">
        <f>Scenario[[#This Row],[Land Use Efficiency Emissions Savings 
kg CO2e]]*(1+S$3)</f>
        <v>3112575.5309036663</v>
      </c>
    </row>
    <row r="1520" spans="1:21" x14ac:dyDescent="0.25">
      <c r="A1520" t="s">
        <v>246</v>
      </c>
      <c r="B1520" t="s">
        <v>247</v>
      </c>
      <c r="C1520" t="s">
        <v>138</v>
      </c>
      <c r="D1520" t="s">
        <v>38</v>
      </c>
      <c r="E1520" s="1">
        <v>15314637.347889001</v>
      </c>
      <c r="F1520" s="1">
        <v>8742151.3728972897</v>
      </c>
      <c r="G1520" s="1">
        <v>51837390.98552984</v>
      </c>
      <c r="H1520" s="1">
        <v>52239924</v>
      </c>
      <c r="I1520" s="1">
        <v>36.581395348837212</v>
      </c>
      <c r="J1520" s="2">
        <v>0.28378248295318131</v>
      </c>
      <c r="K1520" s="1">
        <v>6020430</v>
      </c>
      <c r="L1520" s="1">
        <v>6020430</v>
      </c>
      <c r="M1520" s="1">
        <v>15314637.347889001</v>
      </c>
      <c r="N1520" s="1">
        <v>0</v>
      </c>
      <c r="O1520" s="7">
        <v>0.76628670288401013</v>
      </c>
      <c r="P1520" s="4">
        <v>2.3391780324537761</v>
      </c>
      <c r="Q1520" s="1">
        <f>Scenario[[#This Row],[Electricity GHG 
kg CO2e]]+(Scenario[[#This Row],[Non-Electric GHG 
kg CO2e]]*(1-Q$3))+((Scenario[[#This Row],[Non-Electric Vehicle Miles]]*Q$3)*Scenario[[#This Row],[Typical kWh per Vehicle Mile]]*(Scenario[[#This Row],[eGRID Subregion Electricity Emissions Rate 
kg CO2 per kWh]]))</f>
        <v>14183854.640657915</v>
      </c>
      <c r="R1520" s="1">
        <f>((Scenario[[#This Row],[Electricity GHG 
kg CO2e]])*(1-R$3))+(Scenario[[#This Row],[Non-Electric GHG 
kg CO2e]]*(1-Q$3))+(((Scenario[[#This Row],[Non-Electric Vehicle Miles]]*Q$3)*Scenario[[#This Row],[Typical kWh per Vehicle Mile]]*(Scenario[[#This Row],[eGRID Subregion Electricity Emissions Rate 
kg CO2 per kWh]]))*(1-R$3))</f>
        <v>13509385.483222622</v>
      </c>
      <c r="S152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15111598.872780832</v>
      </c>
      <c r="T1520" s="1">
        <f>Scenario[[#This Row],[Transportation Efficiency Emissions Savings 
kg CO2e]]*(1+S$3)</f>
        <v>10927689.216121612</v>
      </c>
      <c r="U1520" s="1">
        <f>Scenario[[#This Row],[Land Use Efficiency Emissions Savings 
kg CO2e]]*(1+S$3)</f>
        <v>64796738.7319123</v>
      </c>
    </row>
    <row r="1521" spans="1:21" x14ac:dyDescent="0.25">
      <c r="A1521" t="s">
        <v>2042</v>
      </c>
      <c r="B1521" t="s">
        <v>247</v>
      </c>
      <c r="C1521" t="s">
        <v>138</v>
      </c>
      <c r="D1521" t="s">
        <v>1730</v>
      </c>
      <c r="E1521" s="1">
        <v>1661923.6968804002</v>
      </c>
      <c r="F1521" s="1">
        <v>207291.70481962938</v>
      </c>
      <c r="G1521" s="1">
        <v>1229155.2379321188</v>
      </c>
      <c r="H1521" s="1">
        <v>1238700</v>
      </c>
      <c r="I1521" s="1">
        <v>9</v>
      </c>
      <c r="J1521" s="2" t="s">
        <v>552</v>
      </c>
      <c r="K1521" s="96">
        <v>850592</v>
      </c>
      <c r="L1521" s="96">
        <v>850592</v>
      </c>
      <c r="M1521" s="1">
        <v>1661923.6968804002</v>
      </c>
      <c r="N1521" s="1">
        <v>0</v>
      </c>
      <c r="O1521" s="7">
        <v>0.76628670288401013</v>
      </c>
      <c r="P1521" s="4">
        <v>1.0539153772593934</v>
      </c>
      <c r="Q1521" s="1">
        <f>Scenario[[#This Row],[Electricity GHG 
kg CO2e]]+(Scenario[[#This Row],[Non-Electric GHG 
kg CO2e]]*(1-Q$3))+((Scenario[[#This Row],[Non-Electric Vehicle Miles]]*Q$3)*Scenario[[#This Row],[Typical kWh per Vehicle Mile]]*(Scenario[[#This Row],[eGRID Subregion Electricity Emissions Rate 
kg CO2 per kWh]]))</f>
        <v>1418177.5823148121</v>
      </c>
      <c r="R1521" s="1">
        <f>((Scenario[[#This Row],[Electricity GHG 
kg CO2e]])*(1-R$3))+(Scenario[[#This Row],[Non-Electric GHG 
kg CO2e]]*(1-Q$3))+(((Scenario[[#This Row],[Non-Electric Vehicle Miles]]*Q$3)*Scenario[[#This Row],[Typical kWh per Vehicle Mile]]*(Scenario[[#This Row],[eGRID Subregion Electricity Emissions Rate 
kg CO2 per kWh]]))*(1-R$3))</f>
        <v>1375243.8799011842</v>
      </c>
      <c r="S152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1486507.2114026952</v>
      </c>
      <c r="T1521" s="1">
        <f>Scenario[[#This Row],[Transportation Efficiency Emissions Savings 
kg CO2e]]*(1+S$3)</f>
        <v>259114.63102453673</v>
      </c>
      <c r="U1521" s="1">
        <f>Scenario[[#This Row],[Land Use Efficiency Emissions Savings 
kg CO2e]]*(1+S$3)</f>
        <v>1536444.0474151485</v>
      </c>
    </row>
    <row r="1522" spans="1:21" x14ac:dyDescent="0.25">
      <c r="A1522" t="s">
        <v>1586</v>
      </c>
      <c r="B1522" t="s">
        <v>137</v>
      </c>
      <c r="C1522" t="s">
        <v>138</v>
      </c>
      <c r="D1522" t="s">
        <v>1729</v>
      </c>
      <c r="E1522" s="1">
        <v>971.91289992441</v>
      </c>
      <c r="F1522" s="1">
        <v>26924.827854641662</v>
      </c>
      <c r="G1522" s="1">
        <v>133959.7421852579</v>
      </c>
      <c r="H1522" s="1">
        <v>160893</v>
      </c>
      <c r="I1522" s="1">
        <v>32</v>
      </c>
      <c r="J1522" s="2">
        <v>0.35585719088399748</v>
      </c>
      <c r="K1522" s="1">
        <v>14129</v>
      </c>
      <c r="L1522" s="1">
        <v>0</v>
      </c>
      <c r="M1522" s="1">
        <v>0</v>
      </c>
      <c r="N1522" s="1">
        <v>971.91289992441</v>
      </c>
      <c r="O1522" s="7">
        <v>0.53246165051848993</v>
      </c>
      <c r="P1522" s="4">
        <v>7.7405845368707231</v>
      </c>
      <c r="Q1522" s="1">
        <f>Scenario[[#This Row],[Electricity GHG 
kg CO2e]]+(Scenario[[#This Row],[Non-Electric GHG 
kg CO2e]]*(1-Q$3))+((Scenario[[#This Row],[Non-Electric Vehicle Miles]]*Q$3)*Scenario[[#This Row],[Typical kWh per Vehicle Mile]]*(Scenario[[#This Row],[eGRID Subregion Electricity Emissions Rate 
kg CO2 per kWh]]))</f>
        <v>971.91289992441</v>
      </c>
      <c r="R1522" s="1">
        <f>((Scenario[[#This Row],[Electricity GHG 
kg CO2e]])*(1-R$3))+(Scenario[[#This Row],[Non-Electric GHG 
kg CO2e]]*(1-Q$3))+(((Scenario[[#This Row],[Non-Electric Vehicle Miles]]*Q$3)*Scenario[[#This Row],[Typical kWh per Vehicle Mile]]*(Scenario[[#This Row],[eGRID Subregion Electricity Emissions Rate 
kg CO2 per kWh]]))*(1-R$3))</f>
        <v>728.93467494330753</v>
      </c>
      <c r="S152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858.63299782494016</v>
      </c>
      <c r="T1522" s="1">
        <f>Scenario[[#This Row],[Transportation Efficiency Emissions Savings 
kg CO2e]]*(1+S$3)</f>
        <v>33656.034818302076</v>
      </c>
      <c r="U1522" s="1">
        <f>Scenario[[#This Row],[Land Use Efficiency Emissions Savings 
kg CO2e]]*(1+S$3)</f>
        <v>167449.67773157236</v>
      </c>
    </row>
    <row r="1523" spans="1:21" x14ac:dyDescent="0.25">
      <c r="A1523" t="s">
        <v>1544</v>
      </c>
      <c r="B1523" t="s">
        <v>1545</v>
      </c>
      <c r="C1523" t="s">
        <v>138</v>
      </c>
      <c r="D1523" t="s">
        <v>1730</v>
      </c>
      <c r="E1523" s="1">
        <v>553024.47268499993</v>
      </c>
      <c r="F1523" s="1">
        <v>165272.27723868203</v>
      </c>
      <c r="G1523" s="1">
        <v>832846.48182877153</v>
      </c>
      <c r="H1523" s="1">
        <v>987607.15</v>
      </c>
      <c r="I1523" s="1">
        <v>5.9230769230769234</v>
      </c>
      <c r="J1523" s="2">
        <v>0.4050933890189149</v>
      </c>
      <c r="K1523" s="1">
        <v>412194</v>
      </c>
      <c r="L1523" s="1">
        <v>412194</v>
      </c>
      <c r="M1523" s="1">
        <v>553024.47268499993</v>
      </c>
      <c r="N1523" s="1">
        <v>0</v>
      </c>
      <c r="O1523" s="7">
        <v>0.56654231323843995</v>
      </c>
      <c r="P1523" s="4">
        <v>1.0539153772593934</v>
      </c>
      <c r="Q1523" s="1">
        <f>Scenario[[#This Row],[Electricity GHG 
kg CO2e]]+(Scenario[[#This Row],[Non-Electric GHG 
kg CO2e]]*(1-Q$3))+((Scenario[[#This Row],[Non-Electric Vehicle Miles]]*Q$3)*Scenario[[#This Row],[Typical kWh per Vehicle Mile]]*(Scenario[[#This Row],[eGRID Subregion Electricity Emissions Rate 
kg CO2 per kWh]]))</f>
        <v>476297.34181143605</v>
      </c>
      <c r="R1523" s="1">
        <f>((Scenario[[#This Row],[Electricity GHG 
kg CO2e]])*(1-R$3))+(Scenario[[#This Row],[Non-Electric GHG 
kg CO2e]]*(1-Q$3))+(((Scenario[[#This Row],[Non-Electric Vehicle Miles]]*Q$3)*Scenario[[#This Row],[Typical kWh per Vehicle Mile]]*(Scenario[[#This Row],[eGRID Subregion Electricity Emissions Rate 
kg CO2 per kWh]]))*(1-R$3))</f>
        <v>460915.09498701454</v>
      </c>
      <c r="S152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554138.74921856704</v>
      </c>
      <c r="T1523" s="1">
        <f>Scenario[[#This Row],[Transportation Efficiency Emissions Savings 
kg CO2e]]*(1+S$3)</f>
        <v>206590.34654835254</v>
      </c>
      <c r="U1523" s="1">
        <f>Scenario[[#This Row],[Land Use Efficiency Emissions Savings 
kg CO2e]]*(1+S$3)</f>
        <v>1041058.1022859644</v>
      </c>
    </row>
    <row r="1524" spans="1:21" x14ac:dyDescent="0.25">
      <c r="A1524" t="s">
        <v>861</v>
      </c>
      <c r="B1524" t="s">
        <v>862</v>
      </c>
      <c r="C1524" t="s">
        <v>138</v>
      </c>
      <c r="D1524" t="s">
        <v>38</v>
      </c>
      <c r="E1524" s="1">
        <v>1420684.5647045001</v>
      </c>
      <c r="F1524" s="1">
        <v>305077.0942418091</v>
      </c>
      <c r="G1524" s="1">
        <v>1567412.3244466977</v>
      </c>
      <c r="H1524" s="1">
        <v>1823030</v>
      </c>
      <c r="I1524" s="1">
        <v>35.227272727272727</v>
      </c>
      <c r="J1524" s="2">
        <v>9.4988388650440916E-2</v>
      </c>
      <c r="K1524" s="1">
        <v>497545</v>
      </c>
      <c r="L1524" s="1">
        <v>497545</v>
      </c>
      <c r="M1524" s="1">
        <v>1420684.5647045001</v>
      </c>
      <c r="N1524" s="1">
        <v>0</v>
      </c>
      <c r="O1524" s="7">
        <v>0.76628670288401013</v>
      </c>
      <c r="P1524" s="4">
        <v>2.3391780324537761</v>
      </c>
      <c r="Q1524" s="1">
        <f>Scenario[[#This Row],[Electricity GHG 
kg CO2e]]+(Scenario[[#This Row],[Non-Electric GHG 
kg CO2e]]*(1-Q$3))+((Scenario[[#This Row],[Non-Electric Vehicle Miles]]*Q$3)*Scenario[[#This Row],[Typical kWh per Vehicle Mile]]*(Scenario[[#This Row],[eGRID Subregion Electricity Emissions Rate 
kg CO2 per kWh]]))</f>
        <v>1288473.4160446185</v>
      </c>
      <c r="R1524" s="1">
        <f>((Scenario[[#This Row],[Electricity GHG 
kg CO2e]])*(1-R$3))+(Scenario[[#This Row],[Non-Electric GHG 
kg CO2e]]*(1-Q$3))+(((Scenario[[#This Row],[Non-Electric Vehicle Miles]]*Q$3)*Scenario[[#This Row],[Typical kWh per Vehicle Mile]]*(Scenario[[#This Row],[eGRID Subregion Electricity Emissions Rate 
kg CO2 per kWh]]))*(1-R$3))</f>
        <v>1232733.4179155575</v>
      </c>
      <c r="S152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1296842.8015219385</v>
      </c>
      <c r="T1524" s="1">
        <f>Scenario[[#This Row],[Transportation Efficiency Emissions Savings 
kg CO2e]]*(1+S$3)</f>
        <v>381346.36780226137</v>
      </c>
      <c r="U1524" s="1">
        <f>Scenario[[#This Row],[Land Use Efficiency Emissions Savings 
kg CO2e]]*(1+S$3)</f>
        <v>1959265.4055583721</v>
      </c>
    </row>
    <row r="1525" spans="1:21" x14ac:dyDescent="0.25">
      <c r="A1525" t="s">
        <v>649</v>
      </c>
      <c r="B1525" t="s">
        <v>650</v>
      </c>
      <c r="C1525" t="s">
        <v>138</v>
      </c>
      <c r="D1525" t="s">
        <v>1730</v>
      </c>
      <c r="E1525" s="1">
        <v>262001.05429666667</v>
      </c>
      <c r="F1525" s="1">
        <v>25835.404266706093</v>
      </c>
      <c r="G1525" s="1">
        <v>129006.16756525067</v>
      </c>
      <c r="H1525" s="1">
        <v>154383</v>
      </c>
      <c r="I1525" s="1">
        <v>13</v>
      </c>
      <c r="J1525" s="2">
        <v>9.7824619921541595E-2</v>
      </c>
      <c r="K1525" s="1">
        <v>145820</v>
      </c>
      <c r="L1525" s="1">
        <v>145820</v>
      </c>
      <c r="M1525" s="1">
        <v>262001.05429666667</v>
      </c>
      <c r="N1525" s="1">
        <v>0</v>
      </c>
      <c r="O1525" s="7">
        <v>0.53246165051848993</v>
      </c>
      <c r="P1525" s="4">
        <v>1.0539153772593934</v>
      </c>
      <c r="Q1525" s="1">
        <f>Scenario[[#This Row],[Electricity GHG 
kg CO2e]]+(Scenario[[#This Row],[Non-Electric GHG 
kg CO2e]]*(1-Q$3))+((Scenario[[#This Row],[Non-Electric Vehicle Miles]]*Q$3)*Scenario[[#This Row],[Typical kWh per Vehicle Mile]]*(Scenario[[#This Row],[eGRID Subregion Electricity Emissions Rate 
kg CO2 per kWh]]))</f>
        <v>216958.22562084821</v>
      </c>
      <c r="R1525" s="1">
        <f>((Scenario[[#This Row],[Electricity GHG 
kg CO2e]])*(1-R$3))+(Scenario[[#This Row],[Non-Electric GHG 
kg CO2e]]*(1-Q$3))+(((Scenario[[#This Row],[Non-Electric Vehicle Miles]]*Q$3)*Scenario[[#This Row],[Typical kWh per Vehicle Mile]]*(Scenario[[#This Row],[eGRID Subregion Electricity Emissions Rate 
kg CO2 per kWh]]))*(1-R$3))</f>
        <v>211843.86689626117</v>
      </c>
      <c r="S152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220470.17427813489</v>
      </c>
      <c r="T1525" s="1">
        <f>Scenario[[#This Row],[Transportation Efficiency Emissions Savings 
kg CO2e]]*(1+S$3)</f>
        <v>32294.255333382614</v>
      </c>
      <c r="U1525" s="1">
        <f>Scenario[[#This Row],[Land Use Efficiency Emissions Savings 
kg CO2e]]*(1+S$3)</f>
        <v>161257.70945656335</v>
      </c>
    </row>
    <row r="1526" spans="1:21" x14ac:dyDescent="0.25">
      <c r="A1526" t="s">
        <v>649</v>
      </c>
      <c r="B1526" t="s">
        <v>650</v>
      </c>
      <c r="C1526" t="s">
        <v>138</v>
      </c>
      <c r="D1526" t="s">
        <v>38</v>
      </c>
      <c r="E1526" s="1">
        <v>3696609.0876836996</v>
      </c>
      <c r="F1526" s="1">
        <v>757155.08338511013</v>
      </c>
      <c r="G1526" s="1">
        <v>3780768.2261019377</v>
      </c>
      <c r="H1526" s="1">
        <v>4524484</v>
      </c>
      <c r="I1526" s="1">
        <v>32</v>
      </c>
      <c r="J1526" s="2">
        <v>0.12321686899232237</v>
      </c>
      <c r="K1526" s="1">
        <v>1053807</v>
      </c>
      <c r="L1526" s="1">
        <v>1053807</v>
      </c>
      <c r="M1526" s="1">
        <v>3696609.0876836996</v>
      </c>
      <c r="N1526" s="1">
        <v>0</v>
      </c>
      <c r="O1526" s="7">
        <v>0.53246165051848993</v>
      </c>
      <c r="P1526" s="4">
        <v>2.3391780324537761</v>
      </c>
      <c r="Q1526" s="1">
        <f>Scenario[[#This Row],[Electricity GHG 
kg CO2e]]+(Scenario[[#This Row],[Non-Electric GHG 
kg CO2e]]*(1-Q$3))+((Scenario[[#This Row],[Non-Electric Vehicle Miles]]*Q$3)*Scenario[[#This Row],[Typical kWh per Vehicle Mile]]*(Scenario[[#This Row],[eGRID Subregion Electricity Emissions Rate 
kg CO2 per kWh]]))</f>
        <v>3100591.9233479784</v>
      </c>
      <c r="R1526" s="1">
        <f>((Scenario[[#This Row],[Electricity GHG 
kg CO2e]])*(1-R$3))+(Scenario[[#This Row],[Non-Electric GHG 
kg CO2e]]*(1-Q$3))+(((Scenario[[#This Row],[Non-Electric Vehicle Miles]]*Q$3)*Scenario[[#This Row],[Typical kWh per Vehicle Mile]]*(Scenario[[#This Row],[eGRID Subregion Electricity Emissions Rate 
kg CO2 per kWh]]))*(1-R$3))</f>
        <v>3018558.1464516772</v>
      </c>
      <c r="S152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3221059.322495569</v>
      </c>
      <c r="T1526" s="1">
        <f>Scenario[[#This Row],[Transportation Efficiency Emissions Savings 
kg CO2e]]*(1+S$3)</f>
        <v>946443.85423138761</v>
      </c>
      <c r="U1526" s="1">
        <f>Scenario[[#This Row],[Land Use Efficiency Emissions Savings 
kg CO2e]]*(1+S$3)</f>
        <v>4725960.2826274224</v>
      </c>
    </row>
    <row r="1527" spans="1:21" x14ac:dyDescent="0.25">
      <c r="A1527" t="s">
        <v>832</v>
      </c>
      <c r="B1527" t="s">
        <v>833</v>
      </c>
      <c r="C1527" t="s">
        <v>138</v>
      </c>
      <c r="D1527" t="s">
        <v>1730</v>
      </c>
      <c r="E1527" s="1">
        <v>527721.95268090011</v>
      </c>
      <c r="F1527" s="1">
        <v>101274.89182703879</v>
      </c>
      <c r="G1527" s="1">
        <v>532877.35173112003</v>
      </c>
      <c r="H1527" s="1">
        <v>605182</v>
      </c>
      <c r="I1527" s="1">
        <v>14.727272727272727</v>
      </c>
      <c r="J1527" s="2">
        <v>0.25187780770646728</v>
      </c>
      <c r="K1527" s="1">
        <v>183005</v>
      </c>
      <c r="L1527" s="1">
        <v>183005</v>
      </c>
      <c r="M1527" s="1">
        <v>527721.95268090011</v>
      </c>
      <c r="N1527" s="1">
        <v>0</v>
      </c>
      <c r="O1527" s="7">
        <v>0.76628670288401013</v>
      </c>
      <c r="P1527" s="4">
        <v>1.0539153772593934</v>
      </c>
      <c r="Q1527" s="1">
        <f>Scenario[[#This Row],[Electricity GHG 
kg CO2e]]+(Scenario[[#This Row],[Non-Electric GHG 
kg CO2e]]*(1-Q$3))+((Scenario[[#This Row],[Non-Electric Vehicle Miles]]*Q$3)*Scenario[[#This Row],[Typical kWh per Vehicle Mile]]*(Scenario[[#This Row],[eGRID Subregion Electricity Emissions Rate 
kg CO2 per kWh]]))</f>
        <v>432740.23529716727</v>
      </c>
      <c r="R1527" s="1">
        <f>((Scenario[[#This Row],[Electricity GHG 
kg CO2e]])*(1-R$3))+(Scenario[[#This Row],[Non-Electric GHG 
kg CO2e]]*(1-Q$3))+(((Scenario[[#This Row],[Non-Electric Vehicle Miles]]*Q$3)*Scenario[[#This Row],[Typical kWh per Vehicle Mile]]*(Scenario[[#This Row],[eGRID Subregion Electricity Emissions Rate 
kg CO2 per kWh]]))*(1-R$3))</f>
        <v>423503.04260054423</v>
      </c>
      <c r="S152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471050.49545631366</v>
      </c>
      <c r="T1527" s="1">
        <f>Scenario[[#This Row],[Transportation Efficiency Emissions Savings 
kg CO2e]]*(1+S$3)</f>
        <v>126593.61478379849</v>
      </c>
      <c r="U1527" s="1">
        <f>Scenario[[#This Row],[Land Use Efficiency Emissions Savings 
kg CO2e]]*(1+S$3)</f>
        <v>666096.68966390006</v>
      </c>
    </row>
    <row r="1528" spans="1:21" x14ac:dyDescent="0.25">
      <c r="A1528" t="s">
        <v>832</v>
      </c>
      <c r="B1528" t="s">
        <v>833</v>
      </c>
      <c r="C1528" t="s">
        <v>138</v>
      </c>
      <c r="D1528" t="s">
        <v>38</v>
      </c>
      <c r="E1528" s="1">
        <v>1599944.2405452002</v>
      </c>
      <c r="F1528" s="1">
        <v>406542.4142997879</v>
      </c>
      <c r="G1528" s="1">
        <v>2139101.2243037326</v>
      </c>
      <c r="H1528" s="1">
        <v>2429349.9300000002</v>
      </c>
      <c r="I1528" s="1">
        <v>28.8</v>
      </c>
      <c r="J1528" s="2">
        <v>0.15724895535451303</v>
      </c>
      <c r="K1528" s="1">
        <v>554838</v>
      </c>
      <c r="L1528" s="1">
        <v>554838</v>
      </c>
      <c r="M1528" s="1">
        <v>1599944.2405452002</v>
      </c>
      <c r="N1528" s="1">
        <v>0</v>
      </c>
      <c r="O1528" s="7">
        <v>0.76628670288401013</v>
      </c>
      <c r="P1528" s="4">
        <v>2.3391780324537761</v>
      </c>
      <c r="Q1528" s="1">
        <f>Scenario[[#This Row],[Electricity GHG 
kg CO2e]]+(Scenario[[#This Row],[Non-Electric GHG 
kg CO2e]]*(1-Q$3))+((Scenario[[#This Row],[Non-Electric Vehicle Miles]]*Q$3)*Scenario[[#This Row],[Typical kWh per Vehicle Mile]]*(Scenario[[#This Row],[eGRID Subregion Electricity Emissions Rate 
kg CO2 per kWh]]))</f>
        <v>1448592.326722756</v>
      </c>
      <c r="R1528" s="1">
        <f>((Scenario[[#This Row],[Electricity GHG 
kg CO2e]])*(1-R$3))+(Scenario[[#This Row],[Non-Electric GHG 
kg CO2e]]*(1-Q$3))+(((Scenario[[#This Row],[Non-Electric Vehicle Miles]]*Q$3)*Scenario[[#This Row],[Typical kWh per Vehicle Mile]]*(Scenario[[#This Row],[eGRID Subregion Electricity Emissions Rate 
kg CO2 per kWh]]))*(1-R$3))</f>
        <v>1386433.7901442922</v>
      </c>
      <c r="S152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1491824.0631908551</v>
      </c>
      <c r="T1528" s="1">
        <f>Scenario[[#This Row],[Transportation Efficiency Emissions Savings 
kg CO2e]]*(1+S$3)</f>
        <v>508178.01787473488</v>
      </c>
      <c r="U1528" s="1">
        <f>Scenario[[#This Row],[Land Use Efficiency Emissions Savings 
kg CO2e]]*(1+S$3)</f>
        <v>2673876.530379666</v>
      </c>
    </row>
    <row r="1529" spans="1:21" x14ac:dyDescent="0.25">
      <c r="A1529" t="s">
        <v>693</v>
      </c>
      <c r="B1529" t="s">
        <v>694</v>
      </c>
      <c r="C1529" t="s">
        <v>138</v>
      </c>
      <c r="D1529" t="s">
        <v>1730</v>
      </c>
      <c r="E1529" s="1">
        <v>177079.58413070001</v>
      </c>
      <c r="F1529" s="1">
        <v>14148.449564608365</v>
      </c>
      <c r="G1529" s="1">
        <v>70759.364652756136</v>
      </c>
      <c r="H1529" s="1">
        <v>84546</v>
      </c>
      <c r="I1529" s="1">
        <v>8.4</v>
      </c>
      <c r="J1529" s="2">
        <v>0.1244682429758607</v>
      </c>
      <c r="K1529" s="1">
        <v>54647</v>
      </c>
      <c r="L1529" s="1">
        <v>54647</v>
      </c>
      <c r="M1529" s="1">
        <v>177079.58413070001</v>
      </c>
      <c r="N1529" s="1">
        <v>0</v>
      </c>
      <c r="O1529" s="7">
        <v>0.53246165051848993</v>
      </c>
      <c r="P1529" s="4">
        <v>1.0539153772593934</v>
      </c>
      <c r="Q1529" s="1">
        <f>Scenario[[#This Row],[Electricity GHG 
kg CO2e]]+(Scenario[[#This Row],[Non-Electric GHG 
kg CO2e]]*(1-Q$3))+((Scenario[[#This Row],[Non-Electric Vehicle Miles]]*Q$3)*Scenario[[#This Row],[Typical kWh per Vehicle Mile]]*(Scenario[[#This Row],[eGRID Subregion Electricity Emissions Rate 
kg CO2 per kWh]]))</f>
        <v>140476.24580540421</v>
      </c>
      <c r="R1529" s="1">
        <f>((Scenario[[#This Row],[Electricity GHG 
kg CO2e]])*(1-R$3))+(Scenario[[#This Row],[Non-Electric GHG 
kg CO2e]]*(1-Q$3))+(((Scenario[[#This Row],[Non-Electric Vehicle Miles]]*Q$3)*Scenario[[#This Row],[Typical kWh per Vehicle Mile]]*(Scenario[[#This Row],[eGRID Subregion Electricity Emissions Rate 
kg CO2 per kWh]]))*(1-R$3))</f>
        <v>138559.6063785594</v>
      </c>
      <c r="S152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151319.70700805599</v>
      </c>
      <c r="T1529" s="1">
        <f>Scenario[[#This Row],[Transportation Efficiency Emissions Savings 
kg CO2e]]*(1+S$3)</f>
        <v>17685.561955760455</v>
      </c>
      <c r="U1529" s="1">
        <f>Scenario[[#This Row],[Land Use Efficiency Emissions Savings 
kg CO2e]]*(1+S$3)</f>
        <v>88449.20581594517</v>
      </c>
    </row>
    <row r="1530" spans="1:21" x14ac:dyDescent="0.25">
      <c r="A1530" t="s">
        <v>693</v>
      </c>
      <c r="B1530" t="s">
        <v>694</v>
      </c>
      <c r="C1530" t="s">
        <v>138</v>
      </c>
      <c r="D1530" t="s">
        <v>38</v>
      </c>
      <c r="E1530" s="1">
        <v>3690465.1473118002</v>
      </c>
      <c r="F1530" s="1">
        <v>918620.3774263293</v>
      </c>
      <c r="G1530" s="1">
        <v>4594213.236364699</v>
      </c>
      <c r="H1530" s="1">
        <v>5489342</v>
      </c>
      <c r="I1530" s="1">
        <v>31.34375</v>
      </c>
      <c r="J1530" s="2">
        <v>0.15222094264159253</v>
      </c>
      <c r="K1530" s="1">
        <v>899860</v>
      </c>
      <c r="L1530" s="1">
        <v>899860</v>
      </c>
      <c r="M1530" s="1">
        <v>3690465.1473118002</v>
      </c>
      <c r="N1530" s="1">
        <v>0</v>
      </c>
      <c r="O1530" s="7">
        <v>0.53246165051848993</v>
      </c>
      <c r="P1530" s="4">
        <v>2.3391780324537761</v>
      </c>
      <c r="Q1530" s="1">
        <f>Scenario[[#This Row],[Electricity GHG 
kg CO2e]]+(Scenario[[#This Row],[Non-Electric GHG 
kg CO2e]]*(1-Q$3))+((Scenario[[#This Row],[Non-Electric Vehicle Miles]]*Q$3)*Scenario[[#This Row],[Typical kWh per Vehicle Mile]]*(Scenario[[#This Row],[eGRID Subregion Electricity Emissions Rate 
kg CO2 per kWh]]))</f>
        <v>3048047.8512967993</v>
      </c>
      <c r="R1530" s="1">
        <f>((Scenario[[#This Row],[Electricity GHG 
kg CO2e]])*(1-R$3))+(Scenario[[#This Row],[Non-Electric GHG 
kg CO2e]]*(1-Q$3))+(((Scenario[[#This Row],[Non-Electric Vehicle Miles]]*Q$3)*Scenario[[#This Row],[Typical kWh per Vehicle Mile]]*(Scenario[[#This Row],[eGRID Subregion Electricity Emissions Rate 
kg CO2 per kWh]]))*(1-R$3))</f>
        <v>2977998.1035935623</v>
      </c>
      <c r="S153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3267791.7159505701</v>
      </c>
      <c r="T1530" s="1">
        <f>Scenario[[#This Row],[Transportation Efficiency Emissions Savings 
kg CO2e]]*(1+S$3)</f>
        <v>1148275.4717829116</v>
      </c>
      <c r="U1530" s="1">
        <f>Scenario[[#This Row],[Land Use Efficiency Emissions Savings 
kg CO2e]]*(1+S$3)</f>
        <v>5742766.5454558739</v>
      </c>
    </row>
    <row r="1531" spans="1:21" x14ac:dyDescent="0.25">
      <c r="A1531" t="s">
        <v>914</v>
      </c>
      <c r="B1531" t="s">
        <v>915</v>
      </c>
      <c r="C1531" t="s">
        <v>138</v>
      </c>
      <c r="D1531" t="s">
        <v>1730</v>
      </c>
      <c r="E1531" s="1">
        <v>60501.413876700011</v>
      </c>
      <c r="F1531" s="1">
        <v>11223.869351061947</v>
      </c>
      <c r="G1531" s="1">
        <v>57951.1976405116</v>
      </c>
      <c r="H1531" s="1">
        <v>67069.77</v>
      </c>
      <c r="I1531" s="1">
        <v>10</v>
      </c>
      <c r="J1531" s="2">
        <v>0.39513237893248498</v>
      </c>
      <c r="K1531" s="1">
        <v>20981</v>
      </c>
      <c r="L1531" s="1">
        <v>20981</v>
      </c>
      <c r="M1531" s="1">
        <v>60501.413876700011</v>
      </c>
      <c r="N1531" s="1">
        <v>0</v>
      </c>
      <c r="O1531" s="7">
        <v>0.76628670288401013</v>
      </c>
      <c r="P1531" s="4">
        <v>1.0539153772593934</v>
      </c>
      <c r="Q1531" s="1">
        <f>Scenario[[#This Row],[Electricity GHG 
kg CO2e]]+(Scenario[[#This Row],[Non-Electric GHG 
kg CO2e]]*(1-Q$3))+((Scenario[[#This Row],[Non-Electric Vehicle Miles]]*Q$3)*Scenario[[#This Row],[Typical kWh per Vehicle Mile]]*(Scenario[[#This Row],[eGRID Subregion Electricity Emissions Rate 
kg CO2 per kWh]]))</f>
        <v>49612.131333846111</v>
      </c>
      <c r="R1531" s="1">
        <f>((Scenario[[#This Row],[Electricity GHG 
kg CO2e]])*(1-R$3))+(Scenario[[#This Row],[Non-Electric GHG 
kg CO2e]]*(1-Q$3))+(((Scenario[[#This Row],[Non-Electric Vehicle Miles]]*Q$3)*Scenario[[#This Row],[Typical kWh per Vehicle Mile]]*(Scenario[[#This Row],[eGRID Subregion Electricity Emissions Rate 
kg CO2 per kWh]]))*(1-R$3))</f>
        <v>48553.113602265832</v>
      </c>
      <c r="S153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56313.578218079761</v>
      </c>
      <c r="T1531" s="1">
        <f>Scenario[[#This Row],[Transportation Efficiency Emissions Savings 
kg CO2e]]*(1+S$3)</f>
        <v>14029.836688827434</v>
      </c>
      <c r="U1531" s="1">
        <f>Scenario[[#This Row],[Land Use Efficiency Emissions Savings 
kg CO2e]]*(1+S$3)</f>
        <v>72438.997050639504</v>
      </c>
    </row>
    <row r="1532" spans="1:21" x14ac:dyDescent="0.25">
      <c r="A1532" t="s">
        <v>914</v>
      </c>
      <c r="B1532" t="s">
        <v>915</v>
      </c>
      <c r="C1532" t="s">
        <v>138</v>
      </c>
      <c r="D1532" t="s">
        <v>38</v>
      </c>
      <c r="E1532" s="1">
        <v>1159158.8766298001</v>
      </c>
      <c r="F1532" s="1">
        <v>341223.9563598712</v>
      </c>
      <c r="G1532" s="1">
        <v>1761811.040041842</v>
      </c>
      <c r="H1532" s="1">
        <v>2039030.53</v>
      </c>
      <c r="I1532" s="1">
        <v>33.909090909090907</v>
      </c>
      <c r="J1532" s="2">
        <v>0.15991178361730768</v>
      </c>
      <c r="K1532" s="1">
        <v>401980</v>
      </c>
      <c r="L1532" s="1">
        <v>401980</v>
      </c>
      <c r="M1532" s="1">
        <v>1159158.8766298001</v>
      </c>
      <c r="N1532" s="1">
        <v>0</v>
      </c>
      <c r="O1532" s="7">
        <v>0.76628670288401013</v>
      </c>
      <c r="P1532" s="4">
        <v>2.3391780324537761</v>
      </c>
      <c r="Q1532" s="1">
        <f>Scenario[[#This Row],[Electricity GHG 
kg CO2e]]+(Scenario[[#This Row],[Non-Electric GHG 
kg CO2e]]*(1-Q$3))+((Scenario[[#This Row],[Non-Electric Vehicle Miles]]*Q$3)*Scenario[[#This Row],[Typical kWh per Vehicle Mile]]*(Scenario[[#This Row],[eGRID Subregion Electricity Emissions Rate 
kg CO2 per kWh]]))</f>
        <v>1049504.5377729852</v>
      </c>
      <c r="R1532" s="1">
        <f>((Scenario[[#This Row],[Electricity GHG 
kg CO2e]])*(1-R$3))+(Scenario[[#This Row],[Non-Electric GHG 
kg CO2e]]*(1-Q$3))+(((Scenario[[#This Row],[Non-Electric Vehicle Miles]]*Q$3)*Scenario[[#This Row],[Typical kWh per Vehicle Mile]]*(Scenario[[#This Row],[eGRID Subregion Electricity Emissions Rate 
kg CO2 per kWh]]))*(1-R$3))</f>
        <v>1004470.6926978264</v>
      </c>
      <c r="S153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1079600.1774117374</v>
      </c>
      <c r="T1532" s="1">
        <f>Scenario[[#This Row],[Transportation Efficiency Emissions Savings 
kg CO2e]]*(1+S$3)</f>
        <v>426529.945449839</v>
      </c>
      <c r="U1532" s="1">
        <f>Scenario[[#This Row],[Land Use Efficiency Emissions Savings 
kg CO2e]]*(1+S$3)</f>
        <v>2202263.8000523024</v>
      </c>
    </row>
    <row r="1533" spans="1:21" x14ac:dyDescent="0.25">
      <c r="A1533" t="s">
        <v>1574</v>
      </c>
      <c r="B1533" t="s">
        <v>1290</v>
      </c>
      <c r="C1533" t="s">
        <v>138</v>
      </c>
      <c r="D1533" t="s">
        <v>1730</v>
      </c>
      <c r="E1533" s="1">
        <v>478949.93842833332</v>
      </c>
      <c r="F1533" s="1">
        <v>291271.24078348791</v>
      </c>
      <c r="G1533" s="1">
        <v>1498373.0133211196</v>
      </c>
      <c r="H1533" s="1">
        <v>1740531.23</v>
      </c>
      <c r="I1533" s="1">
        <v>7.7142857142857144</v>
      </c>
      <c r="J1533" s="2">
        <v>0.61840492560950888</v>
      </c>
      <c r="K1533" s="1">
        <v>356974</v>
      </c>
      <c r="L1533" s="1">
        <v>356974</v>
      </c>
      <c r="M1533" s="1">
        <v>478949.93842833332</v>
      </c>
      <c r="N1533" s="1">
        <v>0</v>
      </c>
      <c r="O1533" s="7">
        <v>0.53246165051848993</v>
      </c>
      <c r="P1533" s="4">
        <v>1.0539153772593934</v>
      </c>
      <c r="Q1533" s="1">
        <f>Scenario[[#This Row],[Electricity GHG 
kg CO2e]]+(Scenario[[#This Row],[Non-Electric GHG 
kg CO2e]]*(1-Q$3))+((Scenario[[#This Row],[Non-Electric Vehicle Miles]]*Q$3)*Scenario[[#This Row],[Typical kWh per Vehicle Mile]]*(Scenario[[#This Row],[eGRID Subregion Electricity Emissions Rate 
kg CO2 per kWh]]))</f>
        <v>409293.1859938117</v>
      </c>
      <c r="R1533" s="1">
        <f>((Scenario[[#This Row],[Electricity GHG 
kg CO2e]])*(1-R$3))+(Scenario[[#This Row],[Non-Electric GHG 
kg CO2e]]*(1-Q$3))+(((Scenario[[#This Row],[Non-Electric Vehicle Miles]]*Q$3)*Scenario[[#This Row],[Typical kWh per Vehicle Mile]]*(Scenario[[#This Row],[eGRID Subregion Electricity Emissions Rate 
kg CO2 per kWh]]))*(1-R$3))</f>
        <v>396773.0029506713</v>
      </c>
      <c r="S153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522162.63657674508</v>
      </c>
      <c r="T1533" s="1">
        <f>Scenario[[#This Row],[Transportation Efficiency Emissions Savings 
kg CO2e]]*(1+S$3)</f>
        <v>364089.05097935989</v>
      </c>
      <c r="U1533" s="1">
        <f>Scenario[[#This Row],[Land Use Efficiency Emissions Savings 
kg CO2e]]*(1+S$3)</f>
        <v>1872966.2666513994</v>
      </c>
    </row>
    <row r="1534" spans="1:21" x14ac:dyDescent="0.25">
      <c r="A1534" t="s">
        <v>1289</v>
      </c>
      <c r="B1534" t="s">
        <v>1290</v>
      </c>
      <c r="C1534" t="s">
        <v>138</v>
      </c>
      <c r="D1534" t="s">
        <v>1730</v>
      </c>
      <c r="E1534" s="1">
        <v>1212942.9290108001</v>
      </c>
      <c r="F1534" s="1">
        <v>166729.66995969473</v>
      </c>
      <c r="G1534" s="1">
        <v>831970.93715316523</v>
      </c>
      <c r="H1534" s="1">
        <v>996316</v>
      </c>
      <c r="I1534" s="1">
        <v>6.1</v>
      </c>
      <c r="J1534" s="2">
        <v>0.14869679419606169</v>
      </c>
      <c r="K1534" s="1">
        <v>1182864</v>
      </c>
      <c r="L1534" s="1">
        <v>1182864</v>
      </c>
      <c r="M1534" s="1">
        <v>1212942.9290108001</v>
      </c>
      <c r="N1534" s="1">
        <v>0</v>
      </c>
      <c r="O1534" s="7">
        <v>0.53246165051848993</v>
      </c>
      <c r="P1534" s="4">
        <v>1.0539153772593934</v>
      </c>
      <c r="Q1534" s="1">
        <f>Scenario[[#This Row],[Electricity GHG 
kg CO2e]]+(Scenario[[#This Row],[Non-Electric GHG 
kg CO2e]]*(1-Q$3))+((Scenario[[#This Row],[Non-Electric Vehicle Miles]]*Q$3)*Scenario[[#This Row],[Typical kWh per Vehicle Mile]]*(Scenario[[#This Row],[eGRID Subregion Electricity Emissions Rate 
kg CO2 per kWh]]))</f>
        <v>1075654.0029136324</v>
      </c>
      <c r="R1534" s="1">
        <f>((Scenario[[#This Row],[Electricity GHG 
kg CO2e]])*(1-R$3))+(Scenario[[#This Row],[Non-Electric GHG 
kg CO2e]]*(1-Q$3))+(((Scenario[[#This Row],[Non-Electric Vehicle Miles]]*Q$3)*Scenario[[#This Row],[Typical kWh per Vehicle Mile]]*(Scenario[[#This Row],[eGRID Subregion Electricity Emissions Rate 
kg CO2 per kWh]]))*(1-R$3))</f>
        <v>1034167.3013747494</v>
      </c>
      <c r="S153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1105566.4875620066</v>
      </c>
      <c r="T1534" s="1">
        <f>Scenario[[#This Row],[Transportation Efficiency Emissions Savings 
kg CO2e]]*(1+S$3)</f>
        <v>208412.08744961841</v>
      </c>
      <c r="U1534" s="1">
        <f>Scenario[[#This Row],[Land Use Efficiency Emissions Savings 
kg CO2e]]*(1+S$3)</f>
        <v>1039963.6714414565</v>
      </c>
    </row>
    <row r="1535" spans="1:21" x14ac:dyDescent="0.25">
      <c r="A1535" t="s">
        <v>2040</v>
      </c>
      <c r="B1535" t="s">
        <v>1290</v>
      </c>
      <c r="C1535" t="s">
        <v>138</v>
      </c>
      <c r="D1535" t="s">
        <v>38</v>
      </c>
      <c r="E1535" s="1">
        <v>888916.34452500008</v>
      </c>
      <c r="F1535" s="1">
        <v>398997.62379250315</v>
      </c>
      <c r="G1535" s="1">
        <v>1990973.9344459905</v>
      </c>
      <c r="H1535" s="1">
        <v>2384265</v>
      </c>
      <c r="I1535" s="1">
        <v>35</v>
      </c>
      <c r="J1535" s="2" t="s">
        <v>552</v>
      </c>
      <c r="K1535" s="96">
        <v>215222</v>
      </c>
      <c r="L1535" s="96">
        <v>215222</v>
      </c>
      <c r="M1535" s="1">
        <v>888916.34452500008</v>
      </c>
      <c r="N1535" s="1">
        <v>0</v>
      </c>
      <c r="O1535" s="7">
        <v>0.53246165051848993</v>
      </c>
      <c r="P1535" s="4">
        <v>2.3391780324537761</v>
      </c>
      <c r="Q1535" s="1">
        <f>Scenario[[#This Row],[Electricity GHG 
kg CO2e]]+(Scenario[[#This Row],[Non-Electric GHG 
kg CO2e]]*(1-Q$3))+((Scenario[[#This Row],[Non-Electric Vehicle Miles]]*Q$3)*Scenario[[#This Row],[Typical kWh per Vehicle Mile]]*(Scenario[[#This Row],[eGRID Subregion Electricity Emissions Rate 
kg CO2 per kWh]]))</f>
        <v>733703.22443373909</v>
      </c>
      <c r="R1535" s="1">
        <f>((Scenario[[#This Row],[Electricity GHG 
kg CO2e]])*(1-R$3))+(Scenario[[#This Row],[Non-Electric GHG 
kg CO2e]]*(1-Q$3))+(((Scenario[[#This Row],[Non-Electric Vehicle Miles]]*Q$3)*Scenario[[#This Row],[Typical kWh per Vehicle Mile]]*(Scenario[[#This Row],[eGRID Subregion Electricity Emissions Rate 
kg CO2 per kWh]]))*(1-R$3))</f>
        <v>716949.2329237418</v>
      </c>
      <c r="S153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830413.26825449825</v>
      </c>
      <c r="T1535" s="1">
        <f>Scenario[[#This Row],[Transportation Efficiency Emissions Savings 
kg CO2e]]*(1+S$3)</f>
        <v>498747.0297406289</v>
      </c>
      <c r="U1535" s="1">
        <f>Scenario[[#This Row],[Land Use Efficiency Emissions Savings 
kg CO2e]]*(1+S$3)</f>
        <v>2488717.4180574883</v>
      </c>
    </row>
    <row r="1536" spans="1:21" x14ac:dyDescent="0.25">
      <c r="A1536" t="s">
        <v>1041</v>
      </c>
      <c r="B1536" t="s">
        <v>1042</v>
      </c>
      <c r="C1536" t="s">
        <v>138</v>
      </c>
      <c r="D1536" t="s">
        <v>1730</v>
      </c>
      <c r="E1536" s="1">
        <v>214238.60330666666</v>
      </c>
      <c r="F1536" s="1">
        <v>89864.00643350961</v>
      </c>
      <c r="G1536" s="1">
        <v>460264.92609127832</v>
      </c>
      <c r="H1536" s="1">
        <v>536994.68999999994</v>
      </c>
      <c r="I1536" s="1">
        <v>11.583333333333334</v>
      </c>
      <c r="J1536" s="2">
        <v>0.30948052239330315</v>
      </c>
      <c r="K1536" s="1">
        <v>159680</v>
      </c>
      <c r="L1536" s="1">
        <v>159680</v>
      </c>
      <c r="M1536" s="1">
        <v>214238.60330666666</v>
      </c>
      <c r="N1536" s="1">
        <v>0</v>
      </c>
      <c r="O1536" s="7">
        <v>0.76628670288401013</v>
      </c>
      <c r="P1536" s="4">
        <v>1.0539153772593934</v>
      </c>
      <c r="Q1536" s="1">
        <f>Scenario[[#This Row],[Electricity GHG 
kg CO2e]]+(Scenario[[#This Row],[Non-Electric GHG 
kg CO2e]]*(1-Q$3))+((Scenario[[#This Row],[Non-Electric Vehicle Miles]]*Q$3)*Scenario[[#This Row],[Typical kWh per Vehicle Mile]]*(Scenario[[#This Row],[eGRID Subregion Electricity Emissions Rate 
kg CO2 per kWh]]))</f>
        <v>192918.3979551896</v>
      </c>
      <c r="R1536" s="1">
        <f>((Scenario[[#This Row],[Electricity GHG 
kg CO2e]])*(1-R$3))+(Scenario[[#This Row],[Non-Electric GHG 
kg CO2e]]*(1-Q$3))+(((Scenario[[#This Row],[Non-Electric Vehicle Miles]]*Q$3)*Scenario[[#This Row],[Typical kWh per Vehicle Mile]]*(Scenario[[#This Row],[eGRID Subregion Electricity Emissions Rate 
kg CO2 per kWh]]))*(1-R$3))</f>
        <v>184858.53658639221</v>
      </c>
      <c r="S153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211693.15525215809</v>
      </c>
      <c r="T1536" s="1">
        <f>Scenario[[#This Row],[Transportation Efficiency Emissions Savings 
kg CO2e]]*(1+S$3)</f>
        <v>112330.00804188702</v>
      </c>
      <c r="U1536" s="1">
        <f>Scenario[[#This Row],[Land Use Efficiency Emissions Savings 
kg CO2e]]*(1+S$3)</f>
        <v>575331.15761409793</v>
      </c>
    </row>
    <row r="1537" spans="1:21" x14ac:dyDescent="0.25">
      <c r="A1537" t="s">
        <v>1041</v>
      </c>
      <c r="B1537" t="s">
        <v>1042</v>
      </c>
      <c r="C1537" t="s">
        <v>138</v>
      </c>
      <c r="D1537" t="s">
        <v>38</v>
      </c>
      <c r="E1537" s="1">
        <v>600055.18315140007</v>
      </c>
      <c r="F1537" s="1">
        <v>113286.90308300409</v>
      </c>
      <c r="G1537" s="1">
        <v>580232.17686369829</v>
      </c>
      <c r="H1537" s="1">
        <v>676961.42</v>
      </c>
      <c r="I1537" s="1">
        <v>28.375</v>
      </c>
      <c r="J1537" s="2">
        <v>0.13759939550380548</v>
      </c>
      <c r="K1537" s="1">
        <v>208088</v>
      </c>
      <c r="L1537" s="1">
        <v>208088</v>
      </c>
      <c r="M1537" s="1">
        <v>600055.18315140007</v>
      </c>
      <c r="N1537" s="1">
        <v>0</v>
      </c>
      <c r="O1537" s="7">
        <v>0.76628670288401013</v>
      </c>
      <c r="P1537" s="4">
        <v>2.3391780324537761</v>
      </c>
      <c r="Q1537" s="1">
        <f>Scenario[[#This Row],[Electricity GHG 
kg CO2e]]+(Scenario[[#This Row],[Non-Electric GHG 
kg CO2e]]*(1-Q$3))+((Scenario[[#This Row],[Non-Electric Vehicle Miles]]*Q$3)*Scenario[[#This Row],[Typical kWh per Vehicle Mile]]*(Scenario[[#This Row],[eGRID Subregion Electricity Emissions Rate 
kg CO2 per kWh]]))</f>
        <v>543289.83508731378</v>
      </c>
      <c r="R1537" s="1">
        <f>((Scenario[[#This Row],[Electricity GHG 
kg CO2e]])*(1-R$3))+(Scenario[[#This Row],[Non-Electric GHG 
kg CO2e]]*(1-Q$3))+(((Scenario[[#This Row],[Non-Electric Vehicle Miles]]*Q$3)*Scenario[[#This Row],[Typical kWh per Vehicle Mile]]*(Scenario[[#This Row],[eGRID Subregion Electricity Emissions Rate 
kg CO2 per kWh]]))*(1-R$3))</f>
        <v>519977.72315637284</v>
      </c>
      <c r="S153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549785.92340072093</v>
      </c>
      <c r="T1537" s="1">
        <f>Scenario[[#This Row],[Transportation Efficiency Emissions Savings 
kg CO2e]]*(1+S$3)</f>
        <v>141608.6288537551</v>
      </c>
      <c r="U1537" s="1">
        <f>Scenario[[#This Row],[Land Use Efficiency Emissions Savings 
kg CO2e]]*(1+S$3)</f>
        <v>725290.22107962286</v>
      </c>
    </row>
    <row r="1538" spans="1:21" x14ac:dyDescent="0.25">
      <c r="A1538" t="s">
        <v>136</v>
      </c>
      <c r="B1538" t="s">
        <v>137</v>
      </c>
      <c r="C1538" t="s">
        <v>138</v>
      </c>
      <c r="D1538" t="s">
        <v>38</v>
      </c>
      <c r="E1538" s="1">
        <v>45614628.129809104</v>
      </c>
      <c r="F1538" s="1">
        <v>17858863.309944153</v>
      </c>
      <c r="G1538" s="1">
        <v>98694312.904630423</v>
      </c>
      <c r="H1538" s="1">
        <v>106718086</v>
      </c>
      <c r="I1538" s="1">
        <v>37.410994764397905</v>
      </c>
      <c r="J1538" s="2">
        <v>0.174139364713598</v>
      </c>
      <c r="K1538" s="1">
        <v>18393513</v>
      </c>
      <c r="L1538" s="1">
        <v>18393513</v>
      </c>
      <c r="M1538" s="1">
        <v>45614628.129809104</v>
      </c>
      <c r="N1538" s="1">
        <v>0</v>
      </c>
      <c r="O1538" s="7">
        <v>0.53246165051848993</v>
      </c>
      <c r="P1538" s="4">
        <v>2.3391780324537761</v>
      </c>
      <c r="Q1538" s="1">
        <f>Scenario[[#This Row],[Electricity GHG 
kg CO2e]]+(Scenario[[#This Row],[Non-Electric GHG 
kg CO2e]]*(1-Q$3))+((Scenario[[#This Row],[Non-Electric Vehicle Miles]]*Q$3)*Scenario[[#This Row],[Typical kWh per Vehicle Mile]]*(Scenario[[#This Row],[eGRID Subregion Electricity Emissions Rate 
kg CO2 per kWh]]))</f>
        <v>39938355.112764619</v>
      </c>
      <c r="R1538" s="1">
        <f>((Scenario[[#This Row],[Electricity GHG 
kg CO2e]])*(1-R$3))+(Scenario[[#This Row],[Non-Electric GHG 
kg CO2e]]*(1-Q$3))+(((Scenario[[#This Row],[Non-Electric Vehicle Miles]]*Q$3)*Scenario[[#This Row],[Typical kWh per Vehicle Mile]]*(Scenario[[#This Row],[eGRID Subregion Electricity Emissions Rate 
kg CO2 per kWh]]))*(1-R$3))</f>
        <v>38506509.108912669</v>
      </c>
      <c r="S153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41492429.608717889</v>
      </c>
      <c r="T1538" s="1">
        <f>Scenario[[#This Row],[Transportation Efficiency Emissions Savings 
kg CO2e]]*(1+S$3)</f>
        <v>22323579.137430191</v>
      </c>
      <c r="U1538" s="1">
        <f>Scenario[[#This Row],[Land Use Efficiency Emissions Savings 
kg CO2e]]*(1+S$3)</f>
        <v>123367891.13078803</v>
      </c>
    </row>
    <row r="1539" spans="1:21" x14ac:dyDescent="0.25">
      <c r="A1539" t="s">
        <v>2041</v>
      </c>
      <c r="B1539" t="s">
        <v>137</v>
      </c>
      <c r="C1539" t="s">
        <v>138</v>
      </c>
      <c r="D1539" t="s">
        <v>1730</v>
      </c>
      <c r="E1539" s="1">
        <v>5136316.9414601997</v>
      </c>
      <c r="F1539" s="1">
        <v>518642.10505851079</v>
      </c>
      <c r="G1539" s="1">
        <v>2866197.3225171035</v>
      </c>
      <c r="H1539" s="1">
        <v>3099217</v>
      </c>
      <c r="I1539" s="1">
        <v>9</v>
      </c>
      <c r="J1539" s="2" t="s">
        <v>552</v>
      </c>
      <c r="K1539" s="96">
        <v>2701099</v>
      </c>
      <c r="L1539" s="96">
        <v>2701099</v>
      </c>
      <c r="M1539" s="1">
        <v>5136316.9414601997</v>
      </c>
      <c r="N1539" s="1">
        <v>0</v>
      </c>
      <c r="O1539" s="7">
        <v>0.53246165051848993</v>
      </c>
      <c r="P1539" s="4">
        <v>1.0539153772593934</v>
      </c>
      <c r="Q1539" s="1">
        <f>Scenario[[#This Row],[Electricity GHG 
kg CO2e]]+(Scenario[[#This Row],[Non-Electric GHG 
kg CO2e]]*(1-Q$3))+((Scenario[[#This Row],[Non-Electric Vehicle Miles]]*Q$3)*Scenario[[#This Row],[Typical kWh per Vehicle Mile]]*(Scenario[[#This Row],[eGRID Subregion Electricity Emissions Rate 
kg CO2 per kWh]]))</f>
        <v>4231181.3142867107</v>
      </c>
      <c r="R1539" s="1">
        <f>((Scenario[[#This Row],[Electricity GHG 
kg CO2e]])*(1-R$3))+(Scenario[[#This Row],[Non-Electric GHG 
kg CO2e]]*(1-Q$3))+(((Scenario[[#This Row],[Non-Electric Vehicle Miles]]*Q$3)*Scenario[[#This Row],[Typical kWh per Vehicle Mile]]*(Scenario[[#This Row],[eGRID Subregion Electricity Emissions Rate 
kg CO2 per kWh]]))*(1-R$3))</f>
        <v>4136445.4122388205</v>
      </c>
      <c r="S153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4400118.785788347</v>
      </c>
      <c r="T1539" s="1">
        <f>Scenario[[#This Row],[Transportation Efficiency Emissions Savings 
kg CO2e]]*(1+S$3)</f>
        <v>648302.63132313848</v>
      </c>
      <c r="U1539" s="1">
        <f>Scenario[[#This Row],[Land Use Efficiency Emissions Savings 
kg CO2e]]*(1+S$3)</f>
        <v>3582746.6531463796</v>
      </c>
    </row>
    <row r="1540" spans="1:21" x14ac:dyDescent="0.25">
      <c r="A1540" t="s">
        <v>730</v>
      </c>
      <c r="B1540" t="s">
        <v>731</v>
      </c>
      <c r="C1540" t="s">
        <v>138</v>
      </c>
      <c r="D1540" t="s">
        <v>1730</v>
      </c>
      <c r="E1540" s="1">
        <v>900161.9460766667</v>
      </c>
      <c r="F1540" s="1">
        <v>131182.4978739022</v>
      </c>
      <c r="G1540" s="1">
        <v>654337.69640936388</v>
      </c>
      <c r="H1540" s="1">
        <v>783899</v>
      </c>
      <c r="I1540" s="1">
        <v>5.3571428571428568</v>
      </c>
      <c r="J1540" s="2">
        <v>0.13022798767326316</v>
      </c>
      <c r="K1540" s="1">
        <v>1113692</v>
      </c>
      <c r="L1540" s="1">
        <v>1113692</v>
      </c>
      <c r="M1540" s="1">
        <v>900161.9460766667</v>
      </c>
      <c r="N1540" s="1">
        <v>0</v>
      </c>
      <c r="O1540" s="7">
        <v>0.53246165051848993</v>
      </c>
      <c r="P1540" s="4">
        <v>1.0539153772593934</v>
      </c>
      <c r="Q1540" s="1">
        <f>Scenario[[#This Row],[Electricity GHG 
kg CO2e]]+(Scenario[[#This Row],[Non-Electric GHG 
kg CO2e]]*(1-Q$3))+((Scenario[[#This Row],[Non-Electric Vehicle Miles]]*Q$3)*Scenario[[#This Row],[Typical kWh per Vehicle Mile]]*(Scenario[[#This Row],[eGRID Subregion Electricity Emissions Rate 
kg CO2 per kWh]]))</f>
        <v>831363.96118149674</v>
      </c>
      <c r="R1540" s="1">
        <f>((Scenario[[#This Row],[Electricity GHG 
kg CO2e]])*(1-R$3))+(Scenario[[#This Row],[Non-Electric GHG 
kg CO2e]]*(1-Q$3))+(((Scenario[[#This Row],[Non-Electric Vehicle Miles]]*Q$3)*Scenario[[#This Row],[Typical kWh per Vehicle Mile]]*(Scenario[[#This Row],[eGRID Subregion Electricity Emissions Rate 
kg CO2 per kWh]]))*(1-R$3))</f>
        <v>792303.33577549749</v>
      </c>
      <c r="S154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844353.63990838802</v>
      </c>
      <c r="T1540" s="1">
        <f>Scenario[[#This Row],[Transportation Efficiency Emissions Savings 
kg CO2e]]*(1+S$3)</f>
        <v>163978.12234237776</v>
      </c>
      <c r="U1540" s="1">
        <f>Scenario[[#This Row],[Land Use Efficiency Emissions Savings 
kg CO2e]]*(1+S$3)</f>
        <v>817922.12051170482</v>
      </c>
    </row>
    <row r="1541" spans="1:21" x14ac:dyDescent="0.25">
      <c r="A1541" t="s">
        <v>730</v>
      </c>
      <c r="B1541" t="s">
        <v>731</v>
      </c>
      <c r="C1541" t="s">
        <v>138</v>
      </c>
      <c r="D1541" t="s">
        <v>38</v>
      </c>
      <c r="E1541" s="1">
        <v>652065.40180620004</v>
      </c>
      <c r="F1541" s="1">
        <v>339730.97245472914</v>
      </c>
      <c r="G1541" s="1">
        <v>1694576.5290170258</v>
      </c>
      <c r="H1541" s="1">
        <v>2030109</v>
      </c>
      <c r="I1541" s="1">
        <v>36</v>
      </c>
      <c r="J1541" s="2">
        <v>0.29974813649354259</v>
      </c>
      <c r="K1541" s="1">
        <v>800984</v>
      </c>
      <c r="L1541" s="1">
        <v>800984</v>
      </c>
      <c r="M1541" s="1">
        <v>652065.40180620004</v>
      </c>
      <c r="N1541" s="1">
        <v>0</v>
      </c>
      <c r="O1541" s="7">
        <v>0.53246165051848993</v>
      </c>
      <c r="P1541" s="4">
        <v>2.3391780324537761</v>
      </c>
      <c r="Q1541" s="1">
        <f>Scenario[[#This Row],[Electricity GHG 
kg CO2e]]+(Scenario[[#This Row],[Non-Electric GHG 
kg CO2e]]*(1-Q$3))+((Scenario[[#This Row],[Non-Electric Vehicle Miles]]*Q$3)*Scenario[[#This Row],[Typical kWh per Vehicle Mile]]*(Scenario[[#This Row],[eGRID Subregion Electricity Emissions Rate 
kg CO2 per kWh]]))</f>
        <v>738459.96911665658</v>
      </c>
      <c r="R1541" s="1">
        <f>((Scenario[[#This Row],[Electricity GHG 
kg CO2e]])*(1-R$3))+(Scenario[[#This Row],[Non-Electric GHG 
kg CO2e]]*(1-Q$3))+(((Scenario[[#This Row],[Non-Electric Vehicle Miles]]*Q$3)*Scenario[[#This Row],[Typical kWh per Vehicle Mile]]*(Scenario[[#This Row],[eGRID Subregion Electricity Emissions Rate 
kg CO2 per kWh]]))*(1-R$3))</f>
        <v>676107.23967615492</v>
      </c>
      <c r="S154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699907.33001350728</v>
      </c>
      <c r="T1541" s="1">
        <f>Scenario[[#This Row],[Transportation Efficiency Emissions Savings 
kg CO2e]]*(1+S$3)</f>
        <v>424663.7155684114</v>
      </c>
      <c r="U1541" s="1">
        <f>Scenario[[#This Row],[Land Use Efficiency Emissions Savings 
kg CO2e]]*(1+S$3)</f>
        <v>2118220.6612712825</v>
      </c>
    </row>
    <row r="1542" spans="1:21" x14ac:dyDescent="0.25">
      <c r="A1542" t="s">
        <v>1134</v>
      </c>
      <c r="B1542" t="s">
        <v>1135</v>
      </c>
      <c r="C1542" t="s">
        <v>491</v>
      </c>
      <c r="D1542" t="s">
        <v>1730</v>
      </c>
      <c r="E1542" s="1">
        <v>947325.23776609986</v>
      </c>
      <c r="F1542" s="1">
        <v>57159.620772158254</v>
      </c>
      <c r="G1542" s="1">
        <v>286735.53162729373</v>
      </c>
      <c r="H1542" s="1">
        <v>341565.15</v>
      </c>
      <c r="I1542" s="1">
        <v>14.166666666666666</v>
      </c>
      <c r="J1542" s="2">
        <v>0.11617269527064947</v>
      </c>
      <c r="K1542" s="1">
        <v>580055</v>
      </c>
      <c r="L1542" s="1">
        <v>580055</v>
      </c>
      <c r="M1542" s="1">
        <v>947325.23776609986</v>
      </c>
      <c r="N1542" s="1">
        <v>0</v>
      </c>
      <c r="O1542" s="7">
        <v>0.53246165051848993</v>
      </c>
      <c r="P1542" s="4">
        <v>1.0539153772593934</v>
      </c>
      <c r="Q1542" s="1">
        <f>Scenario[[#This Row],[Electricity GHG 
kg CO2e]]+(Scenario[[#This Row],[Non-Electric GHG 
kg CO2e]]*(1-Q$3))+((Scenario[[#This Row],[Non-Electric Vehicle Miles]]*Q$3)*Scenario[[#This Row],[Typical kWh per Vehicle Mile]]*(Scenario[[#This Row],[eGRID Subregion Electricity Emissions Rate 
kg CO2 per kWh]]))</f>
        <v>791871.22499143379</v>
      </c>
      <c r="R1542" s="1">
        <f>((Scenario[[#This Row],[Electricity GHG 
kg CO2e]])*(1-R$3))+(Scenario[[#This Row],[Non-Electric GHG 
kg CO2e]]*(1-Q$3))+(((Scenario[[#This Row],[Non-Electric Vehicle Miles]]*Q$3)*Scenario[[#This Row],[Typical kWh per Vehicle Mile]]*(Scenario[[#This Row],[eGRID Subregion Electricity Emissions Rate 
kg CO2 per kWh]]))*(1-R$3))</f>
        <v>771526.90082471899</v>
      </c>
      <c r="S154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787561.48790652596</v>
      </c>
      <c r="T1542" s="1">
        <f>Scenario[[#This Row],[Transportation Efficiency Emissions Savings 
kg CO2e]]*(1+S$3)</f>
        <v>71449.525965197812</v>
      </c>
      <c r="U1542" s="1">
        <f>Scenario[[#This Row],[Land Use Efficiency Emissions Savings 
kg CO2e]]*(1+S$3)</f>
        <v>358419.41453411715</v>
      </c>
    </row>
    <row r="1543" spans="1:21" x14ac:dyDescent="0.25">
      <c r="A1543" t="s">
        <v>1134</v>
      </c>
      <c r="B1543" t="s">
        <v>1135</v>
      </c>
      <c r="C1543" t="s">
        <v>491</v>
      </c>
      <c r="D1543" t="s">
        <v>38</v>
      </c>
      <c r="E1543" s="1">
        <v>303501.37818550004</v>
      </c>
      <c r="F1543" s="1">
        <v>136918.28294207173</v>
      </c>
      <c r="G1543" s="1">
        <v>686836.89847036067</v>
      </c>
      <c r="H1543" s="1">
        <v>818173.97</v>
      </c>
      <c r="I1543" s="1">
        <v>23.5</v>
      </c>
      <c r="J1543" s="2">
        <v>9.7194956036652763E-2</v>
      </c>
      <c r="K1543" s="1">
        <v>105253</v>
      </c>
      <c r="L1543" s="1">
        <v>105253</v>
      </c>
      <c r="M1543" s="1">
        <v>303501.37818550004</v>
      </c>
      <c r="N1543" s="1">
        <v>0</v>
      </c>
      <c r="O1543" s="7">
        <v>0.53246165051848993</v>
      </c>
      <c r="P1543" s="4">
        <v>2.3391780324537761</v>
      </c>
      <c r="Q1543" s="1">
        <f>Scenario[[#This Row],[Electricity GHG 
kg CO2e]]+(Scenario[[#This Row],[Non-Electric GHG 
kg CO2e]]*(1-Q$3))+((Scenario[[#This Row],[Non-Electric Vehicle Miles]]*Q$3)*Scenario[[#This Row],[Typical kWh per Vehicle Mile]]*(Scenario[[#This Row],[eGRID Subregion Electricity Emissions Rate 
kg CO2 per kWh]]))</f>
        <v>260399.78108876754</v>
      </c>
      <c r="R1543" s="1">
        <f>((Scenario[[#This Row],[Electricity GHG 
kg CO2e]])*(1-R$3))+(Scenario[[#This Row],[Non-Electric GHG 
kg CO2e]]*(1-Q$3))+(((Scenario[[#This Row],[Non-Electric Vehicle Miles]]*Q$3)*Scenario[[#This Row],[Typical kWh per Vehicle Mile]]*(Scenario[[#This Row],[eGRID Subregion Electricity Emissions Rate 
kg CO2 per kWh]]))*(1-R$3))</f>
        <v>252206.34422635692</v>
      </c>
      <c r="S154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293919.14240906702</v>
      </c>
      <c r="T1543" s="1">
        <f>Scenario[[#This Row],[Transportation Efficiency Emissions Savings 
kg CO2e]]*(1+S$3)</f>
        <v>171147.85367758968</v>
      </c>
      <c r="U1543" s="1">
        <f>Scenario[[#This Row],[Land Use Efficiency Emissions Savings 
kg CO2e]]*(1+S$3)</f>
        <v>858546.12308795087</v>
      </c>
    </row>
    <row r="1544" spans="1:21" x14ac:dyDescent="0.25">
      <c r="A1544" t="s">
        <v>489</v>
      </c>
      <c r="B1544" t="s">
        <v>490</v>
      </c>
      <c r="C1544" t="s">
        <v>491</v>
      </c>
      <c r="D1544" t="s">
        <v>1730</v>
      </c>
      <c r="E1544" s="1">
        <v>339949.69741749996</v>
      </c>
      <c r="F1544" s="1">
        <v>37448.893998741813</v>
      </c>
      <c r="G1544" s="1">
        <v>199870.58676791762</v>
      </c>
      <c r="H1544" s="1">
        <v>223781</v>
      </c>
      <c r="I1544" s="1">
        <v>8.9</v>
      </c>
      <c r="J1544" s="2">
        <v>0.11291103509964462</v>
      </c>
      <c r="K1544" s="1">
        <v>415431</v>
      </c>
      <c r="L1544" s="1">
        <v>415431</v>
      </c>
      <c r="M1544" s="1">
        <v>339949.69741749996</v>
      </c>
      <c r="N1544" s="1">
        <v>0</v>
      </c>
      <c r="O1544" s="7">
        <v>0.53246165051848993</v>
      </c>
      <c r="P1544" s="4">
        <v>1.0539153772593934</v>
      </c>
      <c r="Q1544" s="1">
        <f>Scenario[[#This Row],[Electricity GHG 
kg CO2e]]+(Scenario[[#This Row],[Non-Electric GHG 
kg CO2e]]*(1-Q$3))+((Scenario[[#This Row],[Non-Electric Vehicle Miles]]*Q$3)*Scenario[[#This Row],[Typical kWh per Vehicle Mile]]*(Scenario[[#This Row],[eGRID Subregion Electricity Emissions Rate 
kg CO2 per kWh]]))</f>
        <v>313244.07691208733</v>
      </c>
      <c r="R1544" s="1">
        <f>((Scenario[[#This Row],[Electricity GHG 
kg CO2e]])*(1-R$3))+(Scenario[[#This Row],[Non-Electric GHG 
kg CO2e]]*(1-Q$3))+(((Scenario[[#This Row],[Non-Electric Vehicle Miles]]*Q$3)*Scenario[[#This Row],[Typical kWh per Vehicle Mile]]*(Scenario[[#This Row],[eGRID Subregion Electricity Emissions Rate 
kg CO2 per kWh]]))*(1-R$3))</f>
        <v>298673.62594984676</v>
      </c>
      <c r="S154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307712.22624157066</v>
      </c>
      <c r="T1544" s="1">
        <f>Scenario[[#This Row],[Transportation Efficiency Emissions Savings 
kg CO2e]]*(1+S$3)</f>
        <v>46811.117498427266</v>
      </c>
      <c r="U1544" s="1">
        <f>Scenario[[#This Row],[Land Use Efficiency Emissions Savings 
kg CO2e]]*(1+S$3)</f>
        <v>249838.23345989702</v>
      </c>
    </row>
    <row r="1545" spans="1:21" x14ac:dyDescent="0.25">
      <c r="A1545" t="s">
        <v>489</v>
      </c>
      <c r="B1545" t="s">
        <v>490</v>
      </c>
      <c r="C1545" t="s">
        <v>491</v>
      </c>
      <c r="D1545" t="s">
        <v>38</v>
      </c>
      <c r="E1545" s="1">
        <v>5433397.8844128009</v>
      </c>
      <c r="F1545" s="1">
        <v>1330448.4323228293</v>
      </c>
      <c r="G1545" s="1">
        <v>7100810.7433494367</v>
      </c>
      <c r="H1545" s="1">
        <v>7950277</v>
      </c>
      <c r="I1545" s="1">
        <v>28.59090909090909</v>
      </c>
      <c r="J1545" s="2">
        <v>0.12632217651336367</v>
      </c>
      <c r="K1545" s="1">
        <v>1803188</v>
      </c>
      <c r="L1545" s="1">
        <v>1803188</v>
      </c>
      <c r="M1545" s="1">
        <v>5433397.8844128009</v>
      </c>
      <c r="N1545" s="1">
        <v>0</v>
      </c>
      <c r="O1545" s="7">
        <v>0.53246165051848993</v>
      </c>
      <c r="P1545" s="4">
        <v>2.3391780324537761</v>
      </c>
      <c r="Q1545" s="1">
        <f>Scenario[[#This Row],[Electricity GHG 
kg CO2e]]+(Scenario[[#This Row],[Non-Electric GHG 
kg CO2e]]*(1-Q$3))+((Scenario[[#This Row],[Non-Electric Vehicle Miles]]*Q$3)*Scenario[[#This Row],[Typical kWh per Vehicle Mile]]*(Scenario[[#This Row],[eGRID Subregion Electricity Emissions Rate 
kg CO2 per kWh]]))</f>
        <v>4636526.2630262449</v>
      </c>
      <c r="R1545" s="1">
        <f>((Scenario[[#This Row],[Electricity GHG 
kg CO2e]])*(1-R$3))+(Scenario[[#This Row],[Non-Electric GHG 
kg CO2e]]*(1-Q$3))+(((Scenario[[#This Row],[Non-Electric Vehicle Miles]]*Q$3)*Scenario[[#This Row],[Typical kWh per Vehicle Mile]]*(Scenario[[#This Row],[eGRID Subregion Electricity Emissions Rate 
kg CO2 per kWh]]))*(1-R$3))</f>
        <v>4496156.8005970838</v>
      </c>
      <c r="S154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4842833.5694699427</v>
      </c>
      <c r="T1545" s="1">
        <f>Scenario[[#This Row],[Transportation Efficiency Emissions Savings 
kg CO2e]]*(1+S$3)</f>
        <v>1663060.5404035365</v>
      </c>
      <c r="U1545" s="1">
        <f>Scenario[[#This Row],[Land Use Efficiency Emissions Savings 
kg CO2e]]*(1+S$3)</f>
        <v>8876013.4291867949</v>
      </c>
    </row>
    <row r="1546" spans="1:21" x14ac:dyDescent="0.25">
      <c r="A1546" t="s">
        <v>822</v>
      </c>
      <c r="B1546" t="s">
        <v>823</v>
      </c>
      <c r="C1546" t="s">
        <v>491</v>
      </c>
      <c r="D1546" t="s">
        <v>1730</v>
      </c>
      <c r="E1546" s="1">
        <v>176261.59942416666</v>
      </c>
      <c r="F1546" s="1">
        <v>19511.005809475188</v>
      </c>
      <c r="G1546" s="1">
        <v>101303.3276760063</v>
      </c>
      <c r="H1546" s="1">
        <v>116590.69</v>
      </c>
      <c r="I1546" s="1">
        <v>13.75</v>
      </c>
      <c r="J1546" s="2">
        <v>0.25249606661577362</v>
      </c>
      <c r="K1546" s="1">
        <v>131375</v>
      </c>
      <c r="L1546" s="1">
        <v>131375</v>
      </c>
      <c r="M1546" s="1">
        <v>176261.59942416666</v>
      </c>
      <c r="N1546" s="1">
        <v>0</v>
      </c>
      <c r="O1546" s="7">
        <v>0.53246165051848993</v>
      </c>
      <c r="P1546" s="4">
        <v>1.0539153772593934</v>
      </c>
      <c r="Q1546" s="1">
        <f>Scenario[[#This Row],[Electricity GHG 
kg CO2e]]+(Scenario[[#This Row],[Non-Electric GHG 
kg CO2e]]*(1-Q$3))+((Scenario[[#This Row],[Non-Electric Vehicle Miles]]*Q$3)*Scenario[[#This Row],[Typical kWh per Vehicle Mile]]*(Scenario[[#This Row],[eGRID Subregion Electricity Emissions Rate 
kg CO2 per kWh]]))</f>
        <v>150627.11103274231</v>
      </c>
      <c r="R1546" s="1">
        <f>((Scenario[[#This Row],[Electricity GHG 
kg CO2e]])*(1-R$3))+(Scenario[[#This Row],[Non-Electric GHG 
kg CO2e]]*(1-Q$3))+(((Scenario[[#This Row],[Non-Electric Vehicle Miles]]*Q$3)*Scenario[[#This Row],[Typical kWh per Vehicle Mile]]*(Scenario[[#This Row],[eGRID Subregion Electricity Emissions Rate 
kg CO2 per kWh]]))*(1-R$3))</f>
        <v>146019.383166588</v>
      </c>
      <c r="S154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150731.64006803717</v>
      </c>
      <c r="T1546" s="1">
        <f>Scenario[[#This Row],[Transportation Efficiency Emissions Savings 
kg CO2e]]*(1+S$3)</f>
        <v>24388.757261843984</v>
      </c>
      <c r="U1546" s="1">
        <f>Scenario[[#This Row],[Land Use Efficiency Emissions Savings 
kg CO2e]]*(1+S$3)</f>
        <v>126629.15959500788</v>
      </c>
    </row>
    <row r="1547" spans="1:21" x14ac:dyDescent="0.25">
      <c r="A1547" t="s">
        <v>822</v>
      </c>
      <c r="B1547" t="s">
        <v>823</v>
      </c>
      <c r="C1547" t="s">
        <v>491</v>
      </c>
      <c r="D1547" t="s">
        <v>38</v>
      </c>
      <c r="E1547" s="1">
        <v>1070297.1565747666</v>
      </c>
      <c r="F1547" s="1">
        <v>345610.60661997303</v>
      </c>
      <c r="G1547" s="1">
        <v>1794448.9829285839</v>
      </c>
      <c r="H1547" s="1">
        <v>2065243.56</v>
      </c>
      <c r="I1547" s="1">
        <v>24</v>
      </c>
      <c r="J1547" s="2">
        <v>0.12900199832698206</v>
      </c>
      <c r="K1547" s="1">
        <v>569265</v>
      </c>
      <c r="L1547" s="1">
        <v>569265</v>
      </c>
      <c r="M1547" s="1">
        <v>1070297.1565747666</v>
      </c>
      <c r="N1547" s="1">
        <v>0</v>
      </c>
      <c r="O1547" s="7">
        <v>0.53246165051848993</v>
      </c>
      <c r="P1547" s="4">
        <v>2.3391780324537761</v>
      </c>
      <c r="Q1547" s="1">
        <f>Scenario[[#This Row],[Electricity GHG 
kg CO2e]]+(Scenario[[#This Row],[Non-Electric GHG 
kg CO2e]]*(1-Q$3))+((Scenario[[#This Row],[Non-Electric Vehicle Miles]]*Q$3)*Scenario[[#This Row],[Typical kWh per Vehicle Mile]]*(Scenario[[#This Row],[eGRID Subregion Electricity Emissions Rate 
kg CO2 per kWh]]))</f>
        <v>979980.97258646961</v>
      </c>
      <c r="R1547" s="1">
        <f>((Scenario[[#This Row],[Electricity GHG 
kg CO2e]])*(1-R$3))+(Scenario[[#This Row],[Non-Electric GHG 
kg CO2e]]*(1-Q$3))+(((Scenario[[#This Row],[Non-Electric Vehicle Miles]]*Q$3)*Scenario[[#This Row],[Typical kWh per Vehicle Mile]]*(Scenario[[#This Row],[eGRID Subregion Electricity Emissions Rate 
kg CO2 per kWh]]))*(1-R$3))</f>
        <v>935666.44629762089</v>
      </c>
      <c r="S154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1006385.5278664072</v>
      </c>
      <c r="T1547" s="1">
        <f>Scenario[[#This Row],[Transportation Efficiency Emissions Savings 
kg CO2e]]*(1+S$3)</f>
        <v>432013.25827496627</v>
      </c>
      <c r="U1547" s="1">
        <f>Scenario[[#This Row],[Land Use Efficiency Emissions Savings 
kg CO2e]]*(1+S$3)</f>
        <v>2243061.2286607297</v>
      </c>
    </row>
    <row r="1548" spans="1:21" x14ac:dyDescent="0.25">
      <c r="A1548" t="s">
        <v>814</v>
      </c>
      <c r="B1548" t="s">
        <v>815</v>
      </c>
      <c r="C1548" t="s">
        <v>491</v>
      </c>
      <c r="D1548" t="s">
        <v>1730</v>
      </c>
      <c r="E1548" s="1">
        <v>960958.31144899991</v>
      </c>
      <c r="F1548" s="1">
        <v>6744.2566182513865</v>
      </c>
      <c r="G1548" s="1">
        <v>36240.709683939567</v>
      </c>
      <c r="H1548" s="1">
        <v>40301.230000000003</v>
      </c>
      <c r="I1548" s="1">
        <v>20.117647058823529</v>
      </c>
      <c r="J1548" s="2">
        <v>0.14127485998729783</v>
      </c>
      <c r="K1548" s="1">
        <v>674832</v>
      </c>
      <c r="L1548" s="1">
        <v>674832</v>
      </c>
      <c r="M1548" s="1">
        <v>960958.31144899991</v>
      </c>
      <c r="N1548" s="1">
        <v>0</v>
      </c>
      <c r="O1548" s="7">
        <v>0.53246165051848993</v>
      </c>
      <c r="P1548" s="4">
        <v>1.0539153772593934</v>
      </c>
      <c r="Q1548" s="1">
        <f>Scenario[[#This Row],[Electricity GHG 
kg CO2e]]+(Scenario[[#This Row],[Non-Electric GHG 
kg CO2e]]*(1-Q$3))+((Scenario[[#This Row],[Non-Electric Vehicle Miles]]*Q$3)*Scenario[[#This Row],[Typical kWh per Vehicle Mile]]*(Scenario[[#This Row],[eGRID Subregion Electricity Emissions Rate 
kg CO2 per kWh]]))</f>
        <v>815392.52118325327</v>
      </c>
      <c r="R1548" s="1">
        <f>((Scenario[[#This Row],[Electricity GHG 
kg CO2e]])*(1-R$3))+(Scenario[[#This Row],[Non-Electric GHG 
kg CO2e]]*(1-Q$3))+(((Scenario[[#This Row],[Non-Electric Vehicle Miles]]*Q$3)*Scenario[[#This Row],[Typical kWh per Vehicle Mile]]*(Scenario[[#This Row],[eGRID Subregion Electricity Emissions Rate 
kg CO2 per kWh]]))*(1-R$3))</f>
        <v>791724.07428412745</v>
      </c>
      <c r="S154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792899.21345639299</v>
      </c>
      <c r="T1548" s="1">
        <f>Scenario[[#This Row],[Transportation Efficiency Emissions Savings 
kg CO2e]]*(1+S$3)</f>
        <v>8430.3207728142334</v>
      </c>
      <c r="U1548" s="1">
        <f>Scenario[[#This Row],[Land Use Efficiency Emissions Savings 
kg CO2e]]*(1+S$3)</f>
        <v>45300.887104924463</v>
      </c>
    </row>
    <row r="1549" spans="1:21" x14ac:dyDescent="0.25">
      <c r="A1549" t="s">
        <v>814</v>
      </c>
      <c r="B1549" t="s">
        <v>815</v>
      </c>
      <c r="C1549" t="s">
        <v>491</v>
      </c>
      <c r="D1549" t="s">
        <v>38</v>
      </c>
      <c r="E1549" s="1">
        <v>1675285.1885230001</v>
      </c>
      <c r="F1549" s="1">
        <v>682129.30066700699</v>
      </c>
      <c r="G1549" s="1">
        <v>3665466.9820068637</v>
      </c>
      <c r="H1549" s="1">
        <v>4076157.15</v>
      </c>
      <c r="I1549" s="1">
        <v>29.823529411764707</v>
      </c>
      <c r="J1549" s="2">
        <v>0.1100998652059527</v>
      </c>
      <c r="K1549" s="1">
        <v>580968</v>
      </c>
      <c r="L1549" s="1">
        <v>580968</v>
      </c>
      <c r="M1549" s="1">
        <v>1675285.1885230001</v>
      </c>
      <c r="N1549" s="1">
        <v>0</v>
      </c>
      <c r="O1549" s="7">
        <v>0.53246165051848993</v>
      </c>
      <c r="P1549" s="4">
        <v>2.3391780324537761</v>
      </c>
      <c r="Q1549" s="1">
        <f>Scenario[[#This Row],[Electricity GHG 
kg CO2e]]+(Scenario[[#This Row],[Non-Electric GHG 
kg CO2e]]*(1-Q$3))+((Scenario[[#This Row],[Non-Electric Vehicle Miles]]*Q$3)*Scenario[[#This Row],[Typical kWh per Vehicle Mile]]*(Scenario[[#This Row],[eGRID Subregion Electricity Emissions Rate 
kg CO2 per kWh]]))</f>
        <v>1437366.0842829412</v>
      </c>
      <c r="R1549" s="1">
        <f>((Scenario[[#This Row],[Electricity GHG 
kg CO2e]])*(1-R$3))+(Scenario[[#This Row],[Non-Electric GHG 
kg CO2e]]*(1-Q$3))+(((Scenario[[#This Row],[Non-Electric Vehicle Miles]]*Q$3)*Scenario[[#This Row],[Typical kWh per Vehicle Mile]]*(Scenario[[#This Row],[eGRID Subregion Electricity Emissions Rate 
kg CO2 per kWh]]))*(1-R$3))</f>
        <v>1392140.5360602685</v>
      </c>
      <c r="S154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1555894.8512037757</v>
      </c>
      <c r="T1549" s="1">
        <f>Scenario[[#This Row],[Transportation Efficiency Emissions Savings 
kg CO2e]]*(1+S$3)</f>
        <v>852661.62583375874</v>
      </c>
      <c r="U1549" s="1">
        <f>Scenario[[#This Row],[Land Use Efficiency Emissions Savings 
kg CO2e]]*(1+S$3)</f>
        <v>4581833.7275085794</v>
      </c>
    </row>
    <row r="1550" spans="1:21" x14ac:dyDescent="0.25">
      <c r="A1550" t="s">
        <v>1404</v>
      </c>
      <c r="B1550" t="s">
        <v>1405</v>
      </c>
      <c r="C1550" t="s">
        <v>491</v>
      </c>
      <c r="D1550" t="s">
        <v>1730</v>
      </c>
      <c r="E1550" s="1">
        <v>370725.74228999997</v>
      </c>
      <c r="F1550" s="1">
        <v>30538.439201977009</v>
      </c>
      <c r="G1550" s="1">
        <v>152487.69501048161</v>
      </c>
      <c r="H1550" s="1">
        <v>182486.63</v>
      </c>
      <c r="I1550" s="1">
        <v>10.111111111111111</v>
      </c>
      <c r="J1550" s="2">
        <v>6.2363953841597243E-2</v>
      </c>
      <c r="K1550" s="1">
        <v>276324</v>
      </c>
      <c r="L1550" s="1">
        <v>276324</v>
      </c>
      <c r="M1550" s="1">
        <v>370725.74228999997</v>
      </c>
      <c r="N1550" s="1">
        <v>0</v>
      </c>
      <c r="O1550" s="7">
        <v>0.53246165051848993</v>
      </c>
      <c r="P1550" s="4">
        <v>1.0539153772593934</v>
      </c>
      <c r="Q1550" s="1">
        <f>Scenario[[#This Row],[Electricity GHG 
kg CO2e]]+(Scenario[[#This Row],[Non-Electric GHG 
kg CO2e]]*(1-Q$3))+((Scenario[[#This Row],[Non-Electric Vehicle Miles]]*Q$3)*Scenario[[#This Row],[Typical kWh per Vehicle Mile]]*(Scenario[[#This Row],[eGRID Subregion Electricity Emissions Rate 
kg CO2 per kWh]]))</f>
        <v>316810.45841720625</v>
      </c>
      <c r="R1550" s="1">
        <f>((Scenario[[#This Row],[Electricity GHG 
kg CO2e]])*(1-R$3))+(Scenario[[#This Row],[Non-Electric GHG 
kg CO2e]]*(1-Q$3))+(((Scenario[[#This Row],[Non-Electric Vehicle Miles]]*Q$3)*Scenario[[#This Row],[Typical kWh per Vehicle Mile]]*(Scenario[[#This Row],[eGRID Subregion Electricity Emissions Rate 
kg CO2 per kWh]]))*(1-R$3))</f>
        <v>307118.92049227969</v>
      </c>
      <c r="S155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317148.67118804809</v>
      </c>
      <c r="T1550" s="1">
        <f>Scenario[[#This Row],[Transportation Efficiency Emissions Savings 
kg CO2e]]*(1+S$3)</f>
        <v>38173.049002471264</v>
      </c>
      <c r="U1550" s="1">
        <f>Scenario[[#This Row],[Land Use Efficiency Emissions Savings 
kg CO2e]]*(1+S$3)</f>
        <v>190609.61876310201</v>
      </c>
    </row>
    <row r="1551" spans="1:21" x14ac:dyDescent="0.25">
      <c r="A1551" t="s">
        <v>1054</v>
      </c>
      <c r="B1551" t="s">
        <v>1055</v>
      </c>
      <c r="C1551" t="s">
        <v>491</v>
      </c>
      <c r="D1551" t="s">
        <v>1730</v>
      </c>
      <c r="E1551" s="1">
        <v>74566.285680833316</v>
      </c>
      <c r="F1551" s="1">
        <v>3765.9582830878653</v>
      </c>
      <c r="G1551" s="1">
        <v>19129.613339589934</v>
      </c>
      <c r="H1551" s="1">
        <v>22504</v>
      </c>
      <c r="I1551" s="1">
        <v>19.058823529411764</v>
      </c>
      <c r="J1551" s="2">
        <v>4.2910398375504796E-2</v>
      </c>
      <c r="K1551" s="1">
        <v>620053</v>
      </c>
      <c r="L1551" s="1">
        <v>620053</v>
      </c>
      <c r="M1551" s="1">
        <v>74566.285680833316</v>
      </c>
      <c r="N1551" s="1">
        <v>0</v>
      </c>
      <c r="O1551" s="7">
        <v>0.53246165051848993</v>
      </c>
      <c r="P1551" s="4">
        <v>1.0539153772593934</v>
      </c>
      <c r="Q1551" s="1">
        <f>Scenario[[#This Row],[Electricity GHG 
kg CO2e]]+(Scenario[[#This Row],[Non-Electric GHG 
kg CO2e]]*(1-Q$3))+((Scenario[[#This Row],[Non-Electric Vehicle Miles]]*Q$3)*Scenario[[#This Row],[Typical kWh per Vehicle Mile]]*(Scenario[[#This Row],[eGRID Subregion Electricity Emissions Rate 
kg CO2 per kWh]]))</f>
        <v>142913.42555554677</v>
      </c>
      <c r="R1551" s="1">
        <f>((Scenario[[#This Row],[Electricity GHG 
kg CO2e]])*(1-R$3))+(Scenario[[#This Row],[Non-Electric GHG 
kg CO2e]]*(1-Q$3))+(((Scenario[[#This Row],[Non-Electric Vehicle Miles]]*Q$3)*Scenario[[#This Row],[Typical kWh per Vehicle Mile]]*(Scenario[[#This Row],[eGRID Subregion Electricity Emissions Rate 
kg CO2 per kWh]]))*(1-R$3))</f>
        <v>121166.24773181633</v>
      </c>
      <c r="S155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121281.61602844489</v>
      </c>
      <c r="T1551" s="1">
        <f>Scenario[[#This Row],[Transportation Efficiency Emissions Savings 
kg CO2e]]*(1+S$3)</f>
        <v>4707.4478538598314</v>
      </c>
      <c r="U1551" s="1">
        <f>Scenario[[#This Row],[Land Use Efficiency Emissions Savings 
kg CO2e]]*(1+S$3)</f>
        <v>23912.016674487419</v>
      </c>
    </row>
    <row r="1552" spans="1:21" x14ac:dyDescent="0.25">
      <c r="A1552" t="s">
        <v>1054</v>
      </c>
      <c r="B1552" t="s">
        <v>1055</v>
      </c>
      <c r="C1552" t="s">
        <v>491</v>
      </c>
      <c r="D1552" t="s">
        <v>38</v>
      </c>
      <c r="E1552" s="1">
        <v>3499710.8380526998</v>
      </c>
      <c r="F1552" s="1">
        <v>211620.61562957059</v>
      </c>
      <c r="G1552" s="1">
        <v>1074950.9812308284</v>
      </c>
      <c r="H1552" s="1">
        <v>1264568</v>
      </c>
      <c r="I1552" s="1">
        <v>21.285714285714285</v>
      </c>
      <c r="J1552" s="2">
        <v>7.9619433904470002E-2</v>
      </c>
      <c r="K1552" s="1">
        <v>180075</v>
      </c>
      <c r="L1552" s="1">
        <v>180075</v>
      </c>
      <c r="M1552" s="1">
        <v>3499710.8380526998</v>
      </c>
      <c r="N1552" s="1">
        <v>0</v>
      </c>
      <c r="O1552" s="7">
        <v>0.53246165051848993</v>
      </c>
      <c r="P1552" s="4">
        <v>2.3391780324537761</v>
      </c>
      <c r="Q1552" s="1">
        <f>Scenario[[#This Row],[Electricity GHG 
kg CO2e]]+(Scenario[[#This Row],[Non-Electric GHG 
kg CO2e]]*(1-Q$3))+((Scenario[[#This Row],[Non-Electric Vehicle Miles]]*Q$3)*Scenario[[#This Row],[Typical kWh per Vehicle Mile]]*(Scenario[[#This Row],[eGRID Subregion Electricity Emissions Rate 
kg CO2 per kWh]]))</f>
        <v>2680854.9989089621</v>
      </c>
      <c r="R1552" s="1">
        <f>((Scenario[[#This Row],[Electricity GHG 
kg CO2e]])*(1-R$3))+(Scenario[[#This Row],[Non-Electric GHG 
kg CO2e]]*(1-Q$3))+(((Scenario[[#This Row],[Non-Electric Vehicle Miles]]*Q$3)*Scenario[[#This Row],[Typical kWh per Vehicle Mile]]*(Scenario[[#This Row],[eGRID Subregion Electricity Emissions Rate 
kg CO2 per kWh]]))*(1-R$3))</f>
        <v>2666837.0313166031</v>
      </c>
      <c r="S155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3106750.2553391405</v>
      </c>
      <c r="T1552" s="1">
        <f>Scenario[[#This Row],[Transportation Efficiency Emissions Savings 
kg CO2e]]*(1+S$3)</f>
        <v>264525.76953696326</v>
      </c>
      <c r="U1552" s="1">
        <f>Scenario[[#This Row],[Land Use Efficiency Emissions Savings 
kg CO2e]]*(1+S$3)</f>
        <v>1343688.7265385357</v>
      </c>
    </row>
    <row r="1553" spans="1:21" x14ac:dyDescent="0.25">
      <c r="A1553" t="s">
        <v>685</v>
      </c>
      <c r="B1553" t="s">
        <v>686</v>
      </c>
      <c r="C1553" t="s">
        <v>491</v>
      </c>
      <c r="D1553" t="s">
        <v>1730</v>
      </c>
      <c r="E1553" s="1">
        <v>634522.49217583332</v>
      </c>
      <c r="F1553" s="1">
        <v>33323.308789313924</v>
      </c>
      <c r="G1553" s="1">
        <v>171228.04307868078</v>
      </c>
      <c r="H1553" s="1">
        <v>199128</v>
      </c>
      <c r="I1553" s="1">
        <v>12.421052631578947</v>
      </c>
      <c r="J1553" s="2">
        <v>4.6745584004244702E-2</v>
      </c>
      <c r="K1553" s="1">
        <v>375785</v>
      </c>
      <c r="L1553" s="1">
        <v>375785</v>
      </c>
      <c r="M1553" s="1">
        <v>634522.49217583332</v>
      </c>
      <c r="N1553" s="1">
        <v>0</v>
      </c>
      <c r="O1553" s="7">
        <v>0.53246165051848993</v>
      </c>
      <c r="P1553" s="4">
        <v>1.0539153772593934</v>
      </c>
      <c r="Q1553" s="1">
        <f>Scenario[[#This Row],[Electricity GHG 
kg CO2e]]+(Scenario[[#This Row],[Non-Electric GHG 
kg CO2e]]*(1-Q$3))+((Scenario[[#This Row],[Non-Electric Vehicle Miles]]*Q$3)*Scenario[[#This Row],[Typical kWh per Vehicle Mile]]*(Scenario[[#This Row],[eGRID Subregion Electricity Emissions Rate 
kg CO2 per kWh]]))</f>
        <v>528611.64127064729</v>
      </c>
      <c r="R1553" s="1">
        <f>((Scenario[[#This Row],[Electricity GHG 
kg CO2e]])*(1-R$3))+(Scenario[[#This Row],[Non-Electric GHG 
kg CO2e]]*(1-Q$3))+(((Scenario[[#This Row],[Non-Electric Vehicle Miles]]*Q$3)*Scenario[[#This Row],[Typical kWh per Vehicle Mile]]*(Scenario[[#This Row],[eGRID Subregion Electricity Emissions Rate 
kg CO2 per kWh]]))*(1-R$3))</f>
        <v>515431.69823595422</v>
      </c>
      <c r="S155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526426.20161182666</v>
      </c>
      <c r="T1553" s="1">
        <f>Scenario[[#This Row],[Transportation Efficiency Emissions Savings 
kg CO2e]]*(1+S$3)</f>
        <v>41654.135986642403</v>
      </c>
      <c r="U1553" s="1">
        <f>Scenario[[#This Row],[Land Use Efficiency Emissions Savings 
kg CO2e]]*(1+S$3)</f>
        <v>214035.05384835097</v>
      </c>
    </row>
    <row r="1554" spans="1:21" x14ac:dyDescent="0.25">
      <c r="A1554" t="s">
        <v>685</v>
      </c>
      <c r="B1554" t="s">
        <v>686</v>
      </c>
      <c r="C1554" t="s">
        <v>491</v>
      </c>
      <c r="D1554" t="s">
        <v>38</v>
      </c>
      <c r="E1554" s="1">
        <v>2501924.2458858001</v>
      </c>
      <c r="F1554" s="1">
        <v>799675.4031645566</v>
      </c>
      <c r="G1554" s="1">
        <v>4109041.3694432294</v>
      </c>
      <c r="H1554" s="1">
        <v>4778570</v>
      </c>
      <c r="I1554" s="1">
        <v>31.421052631578949</v>
      </c>
      <c r="J1554" s="2">
        <v>0.17266168369815824</v>
      </c>
      <c r="K1554" s="1">
        <v>920744</v>
      </c>
      <c r="L1554" s="1">
        <v>920744</v>
      </c>
      <c r="M1554" s="1">
        <v>2501924.2458858001</v>
      </c>
      <c r="N1554" s="1">
        <v>0</v>
      </c>
      <c r="O1554" s="7">
        <v>0.53246165051848993</v>
      </c>
      <c r="P1554" s="4">
        <v>2.3391780324537761</v>
      </c>
      <c r="Q1554" s="1">
        <f>Scenario[[#This Row],[Electricity GHG 
kg CO2e]]+(Scenario[[#This Row],[Non-Electric GHG 
kg CO2e]]*(1-Q$3))+((Scenario[[#This Row],[Non-Electric Vehicle Miles]]*Q$3)*Scenario[[#This Row],[Typical kWh per Vehicle Mile]]*(Scenario[[#This Row],[eGRID Subregion Electricity Emissions Rate 
kg CO2 per kWh]]))</f>
        <v>2163145.0487011033</v>
      </c>
      <c r="R1554" s="1">
        <f>((Scenario[[#This Row],[Electricity GHG 
kg CO2e]])*(1-R$3))+(Scenario[[#This Row],[Non-Electric GHG 
kg CO2e]]*(1-Q$3))+(((Scenario[[#This Row],[Non-Electric Vehicle Miles]]*Q$3)*Scenario[[#This Row],[Typical kWh per Vehicle Mile]]*(Scenario[[#This Row],[eGRID Subregion Electricity Emissions Rate 
kg CO2 per kWh]]))*(1-R$3))</f>
        <v>2091469.582629415</v>
      </c>
      <c r="S155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2264196.44408947</v>
      </c>
      <c r="T1554" s="1">
        <f>Scenario[[#This Row],[Transportation Efficiency Emissions Savings 
kg CO2e]]*(1+S$3)</f>
        <v>999594.25395569578</v>
      </c>
      <c r="U1554" s="1">
        <f>Scenario[[#This Row],[Land Use Efficiency Emissions Savings 
kg CO2e]]*(1+S$3)</f>
        <v>5136301.711804037</v>
      </c>
    </row>
    <row r="1555" spans="1:21" x14ac:dyDescent="0.25">
      <c r="A1555" t="s">
        <v>1245</v>
      </c>
      <c r="B1555" t="s">
        <v>1246</v>
      </c>
      <c r="C1555" t="s">
        <v>491</v>
      </c>
      <c r="D1555" t="s">
        <v>38</v>
      </c>
      <c r="E1555" s="1">
        <v>10377.040650833333</v>
      </c>
      <c r="F1555" s="1">
        <v>32745.66159498645</v>
      </c>
      <c r="G1555" s="1">
        <v>163489.59700392329</v>
      </c>
      <c r="H1555" s="1">
        <v>195676.19</v>
      </c>
      <c r="I1555" s="1">
        <v>14</v>
      </c>
      <c r="J1555" s="2">
        <v>8.6262070224194062E-2</v>
      </c>
      <c r="K1555" s="1">
        <v>7735</v>
      </c>
      <c r="L1555" s="1">
        <v>7735</v>
      </c>
      <c r="M1555" s="1">
        <v>10377.040650833333</v>
      </c>
      <c r="N1555" s="1">
        <v>0</v>
      </c>
      <c r="O1555" s="7">
        <v>0.53246165051848993</v>
      </c>
      <c r="P1555" s="4">
        <v>2.3391780324537761</v>
      </c>
      <c r="Q1555" s="1">
        <f>Scenario[[#This Row],[Electricity GHG 
kg CO2e]]+(Scenario[[#This Row],[Non-Electric GHG 
kg CO2e]]*(1-Q$3))+((Scenario[[#This Row],[Non-Electric Vehicle Miles]]*Q$3)*Scenario[[#This Row],[Typical kWh per Vehicle Mile]]*(Scenario[[#This Row],[eGRID Subregion Electricity Emissions Rate 
kg CO2 per kWh]]))</f>
        <v>10191.30980817274</v>
      </c>
      <c r="R1555" s="1">
        <f>((Scenario[[#This Row],[Electricity GHG 
kg CO2e]])*(1-R$3))+(Scenario[[#This Row],[Non-Electric GHG 
kg CO2e]]*(1-Q$3))+(((Scenario[[#This Row],[Non-Electric Vehicle Miles]]*Q$3)*Scenario[[#This Row],[Typical kWh per Vehicle Mile]]*(Scenario[[#This Row],[eGRID Subregion Electricity Emissions Rate 
kg CO2 per kWh]]))*(1-R$3))</f>
        <v>9589.1774781608055</v>
      </c>
      <c r="S155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18252.829311941925</v>
      </c>
      <c r="T1555" s="1">
        <f>Scenario[[#This Row],[Transportation Efficiency Emissions Savings 
kg CO2e]]*(1+S$3)</f>
        <v>40932.076993733062</v>
      </c>
      <c r="U1555" s="1">
        <f>Scenario[[#This Row],[Land Use Efficiency Emissions Savings 
kg CO2e]]*(1+S$3)</f>
        <v>204361.99625490411</v>
      </c>
    </row>
    <row r="1556" spans="1:21" x14ac:dyDescent="0.25">
      <c r="A1556" t="s">
        <v>2084</v>
      </c>
      <c r="B1556" t="s">
        <v>1246</v>
      </c>
      <c r="C1556" t="s">
        <v>491</v>
      </c>
      <c r="D1556" t="s">
        <v>1730</v>
      </c>
      <c r="E1556" s="1">
        <v>171226.86757583331</v>
      </c>
      <c r="F1556" s="1">
        <v>0</v>
      </c>
      <c r="G1556" s="1">
        <v>0</v>
      </c>
      <c r="H1556" s="1">
        <f>Scenario[[#This Row],[Average Seating Capacity]]*Scenario[[#This Row],[Total Transit Vehicle Miles]]*0.21</f>
        <v>415445.41499999998</v>
      </c>
      <c r="I1556" s="1">
        <v>15.5</v>
      </c>
      <c r="J1556" s="2" t="s">
        <v>552</v>
      </c>
      <c r="K1556" s="1">
        <v>127633</v>
      </c>
      <c r="L1556" s="1">
        <v>127633</v>
      </c>
      <c r="M1556" s="1">
        <v>171226.86757583331</v>
      </c>
      <c r="N1556" s="1">
        <v>0</v>
      </c>
      <c r="O1556" s="7">
        <v>0.53246165051848993</v>
      </c>
      <c r="P1556" s="4">
        <v>1.0539153772593934</v>
      </c>
      <c r="Q1556" s="1">
        <f>Scenario[[#This Row],[Electricity GHG 
kg CO2e]]+(Scenario[[#This Row],[Non-Electric GHG 
kg CO2e]]*(1-Q$3))+((Scenario[[#This Row],[Non-Electric Vehicle Miles]]*Q$3)*Scenario[[#This Row],[Typical kWh per Vehicle Mile]]*(Scenario[[#This Row],[eGRID Subregion Electricity Emissions Rate 
kg CO2 per kWh]]))</f>
        <v>146326.08805933263</v>
      </c>
      <c r="R1556" s="1">
        <f>((Scenario[[#This Row],[Electricity GHG 
kg CO2e]])*(1-R$3))+(Scenario[[#This Row],[Non-Electric GHG 
kg CO2e]]*(1-Q$3))+(((Scenario[[#This Row],[Non-Electric Vehicle Miles]]*Q$3)*Scenario[[#This Row],[Typical kWh per Vehicle Mile]]*(Scenario[[#This Row],[eGRID Subregion Electricity Emissions Rate 
kg CO2 per kWh]]))*(1-R$3))</f>
        <v>141849.60371496822</v>
      </c>
      <c r="S1556"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156743.81210503989</v>
      </c>
      <c r="T1556" s="1">
        <f>Scenario[[#This Row],[Transportation Efficiency Emissions Savings 
kg CO2e]]*(1+S$3)</f>
        <v>0</v>
      </c>
      <c r="U1556" s="1">
        <f>Scenario[[#This Row],[Land Use Efficiency Emissions Savings 
kg CO2e]]*(1+S$3)</f>
        <v>0</v>
      </c>
    </row>
    <row r="1557" spans="1:21" x14ac:dyDescent="0.25">
      <c r="A1557" t="s">
        <v>1393</v>
      </c>
      <c r="B1557" t="s">
        <v>815</v>
      </c>
      <c r="C1557" t="s">
        <v>491</v>
      </c>
      <c r="D1557" t="s">
        <v>1729</v>
      </c>
      <c r="E1557" s="1">
        <v>1888413.1688762037</v>
      </c>
      <c r="F1557" s="1">
        <v>606435.42182139005</v>
      </c>
      <c r="G1557" s="1">
        <v>3228782.071462715</v>
      </c>
      <c r="H1557" s="1">
        <v>3623838</v>
      </c>
      <c r="I1557" s="1">
        <v>8</v>
      </c>
      <c r="J1557" s="2">
        <v>0.71662218558971313</v>
      </c>
      <c r="K1557" s="1">
        <v>649449</v>
      </c>
      <c r="L1557" s="1">
        <v>0</v>
      </c>
      <c r="M1557" s="1">
        <v>0</v>
      </c>
      <c r="N1557" s="1">
        <v>1888413.1688762037</v>
      </c>
      <c r="O1557" s="7">
        <v>0.53246165051848993</v>
      </c>
      <c r="P1557" s="4">
        <v>7.7405845368707231</v>
      </c>
      <c r="Q1557" s="1">
        <f>Scenario[[#This Row],[Electricity GHG 
kg CO2e]]+(Scenario[[#This Row],[Non-Electric GHG 
kg CO2e]]*(1-Q$3))+((Scenario[[#This Row],[Non-Electric Vehicle Miles]]*Q$3)*Scenario[[#This Row],[Typical kWh per Vehicle Mile]]*(Scenario[[#This Row],[eGRID Subregion Electricity Emissions Rate 
kg CO2 per kWh]]))</f>
        <v>1888413.1688762037</v>
      </c>
      <c r="R1557" s="1">
        <f>((Scenario[[#This Row],[Electricity GHG 
kg CO2e]])*(1-R$3))+(Scenario[[#This Row],[Non-Electric GHG 
kg CO2e]]*(1-Q$3))+(((Scenario[[#This Row],[Non-Electric Vehicle Miles]]*Q$3)*Scenario[[#This Row],[Typical kWh per Vehicle Mile]]*(Scenario[[#This Row],[eGRID Subregion Electricity Emissions Rate 
kg CO2 per kWh]]))*(1-R$3))</f>
        <v>1416309.8766571528</v>
      </c>
      <c r="S1557"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1910236.0308668658</v>
      </c>
      <c r="T1557" s="1">
        <f>Scenario[[#This Row],[Transportation Efficiency Emissions Savings 
kg CO2e]]*(1+S$3)</f>
        <v>758044.27727673762</v>
      </c>
      <c r="U1557" s="1">
        <f>Scenario[[#This Row],[Land Use Efficiency Emissions Savings 
kg CO2e]]*(1+S$3)</f>
        <v>4035977.5893283938</v>
      </c>
    </row>
    <row r="1558" spans="1:21" x14ac:dyDescent="0.25">
      <c r="A1558" t="s">
        <v>1631</v>
      </c>
      <c r="B1558" t="s">
        <v>1632</v>
      </c>
      <c r="C1558" t="s">
        <v>1633</v>
      </c>
      <c r="D1558" t="s">
        <v>1730</v>
      </c>
      <c r="E1558" s="1">
        <v>779688.70447640005</v>
      </c>
      <c r="F1558" s="1">
        <v>243869.3661915198</v>
      </c>
      <c r="G1558" s="1">
        <v>1249814.5568039916</v>
      </c>
      <c r="H1558" s="1">
        <v>1457274.83</v>
      </c>
      <c r="I1558" s="1">
        <v>18.476190476190474</v>
      </c>
      <c r="J1558" s="2">
        <v>0.17683367092408148</v>
      </c>
      <c r="K1558" s="1">
        <v>417036</v>
      </c>
      <c r="L1558" s="1">
        <v>417036</v>
      </c>
      <c r="M1558" s="1">
        <v>779688.70447640005</v>
      </c>
      <c r="N1558" s="1">
        <v>0</v>
      </c>
      <c r="O1558" s="7">
        <v>0.58142785404473007</v>
      </c>
      <c r="P1558" s="4">
        <v>1.0539153772593934</v>
      </c>
      <c r="Q1558" s="1">
        <f>Scenario[[#This Row],[Electricity GHG 
kg CO2e]]+(Scenario[[#This Row],[Non-Electric GHG 
kg CO2e]]*(1-Q$3))+((Scenario[[#This Row],[Non-Electric Vehicle Miles]]*Q$3)*Scenario[[#This Row],[Typical kWh per Vehicle Mile]]*(Scenario[[#This Row],[eGRID Subregion Electricity Emissions Rate 
kg CO2 per kWh]]))</f>
        <v>648653.91591718723</v>
      </c>
      <c r="R1558" s="1">
        <f>((Scenario[[#This Row],[Electricity GHG 
kg CO2e]])*(1-R$3))+(Scenario[[#This Row],[Non-Electric GHG 
kg CO2e]]*(1-Q$3))+(((Scenario[[#This Row],[Non-Electric Vehicle Miles]]*Q$3)*Scenario[[#This Row],[Typical kWh per Vehicle Mile]]*(Scenario[[#This Row],[eGRID Subregion Electricity Emissions Rate 
kg CO2 per kWh]]))*(1-R$3))</f>
        <v>632682.06902721548</v>
      </c>
      <c r="S1558"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692510.96889542183</v>
      </c>
      <c r="T1558" s="1">
        <f>Scenario[[#This Row],[Transportation Efficiency Emissions Savings 
kg CO2e]]*(1+S$3)</f>
        <v>304836.70773939975</v>
      </c>
      <c r="U1558" s="1">
        <f>Scenario[[#This Row],[Land Use Efficiency Emissions Savings 
kg CO2e]]*(1+S$3)</f>
        <v>1562268.1960049896</v>
      </c>
    </row>
    <row r="1559" spans="1:21" x14ac:dyDescent="0.25">
      <c r="A1559" t="s">
        <v>1634</v>
      </c>
      <c r="B1559" t="s">
        <v>1635</v>
      </c>
      <c r="C1559" t="s">
        <v>1633</v>
      </c>
      <c r="D1559" t="s">
        <v>1730</v>
      </c>
      <c r="E1559" s="1">
        <v>521004.88153666665</v>
      </c>
      <c r="F1559" s="1">
        <v>159873.10565110543</v>
      </c>
      <c r="G1559" s="1">
        <v>809037.31751378509</v>
      </c>
      <c r="H1559" s="1">
        <v>955343.65999999992</v>
      </c>
      <c r="I1559" s="1">
        <v>15.8</v>
      </c>
      <c r="J1559" s="2">
        <v>0.14468860340274836</v>
      </c>
      <c r="K1559" s="1">
        <v>388340</v>
      </c>
      <c r="L1559" s="1">
        <v>388340</v>
      </c>
      <c r="M1559" s="1">
        <v>521004.88153666665</v>
      </c>
      <c r="N1559" s="1">
        <v>0</v>
      </c>
      <c r="O1559" s="7">
        <v>0.58142785404473007</v>
      </c>
      <c r="P1559" s="4">
        <v>1.0539153772593934</v>
      </c>
      <c r="Q1559" s="1">
        <f>Scenario[[#This Row],[Electricity GHG 
kg CO2e]]+(Scenario[[#This Row],[Non-Electric GHG 
kg CO2e]]*(1-Q$3))+((Scenario[[#This Row],[Non-Electric Vehicle Miles]]*Q$3)*Scenario[[#This Row],[Typical kWh per Vehicle Mile]]*(Scenario[[#This Row],[eGRID Subregion Electricity Emissions Rate 
kg CO2 per kWh]]))</f>
        <v>450244.99543780537</v>
      </c>
      <c r="R1559" s="1">
        <f>((Scenario[[#This Row],[Electricity GHG 
kg CO2e]])*(1-R$3))+(Scenario[[#This Row],[Non-Electric GHG 
kg CO2e]]*(1-Q$3))+(((Scenario[[#This Row],[Non-Electric Vehicle Miles]]*Q$3)*Scenario[[#This Row],[Typical kWh per Vehicle Mile]]*(Scenario[[#This Row],[eGRID Subregion Electricity Emissions Rate 
kg CO2 per kWh]]))*(1-R$3))</f>
        <v>435372.16186647903</v>
      </c>
      <c r="S1559"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469266.02514722303</v>
      </c>
      <c r="T1559" s="1">
        <f>Scenario[[#This Row],[Transportation Efficiency Emissions Savings 
kg CO2e]]*(1+S$3)</f>
        <v>199841.38206388179</v>
      </c>
      <c r="U1559" s="1">
        <f>Scenario[[#This Row],[Land Use Efficiency Emissions Savings 
kg CO2e]]*(1+S$3)</f>
        <v>1011296.6468922314</v>
      </c>
    </row>
    <row r="1560" spans="1:21" x14ac:dyDescent="0.25">
      <c r="A1560" t="s">
        <v>1725</v>
      </c>
      <c r="D1560" t="s">
        <v>1727</v>
      </c>
      <c r="E1560" s="1">
        <v>520297578.43266493</v>
      </c>
      <c r="F1560" s="1">
        <v>86983839.559654608</v>
      </c>
      <c r="G1560" s="1">
        <v>462774594.04648685</v>
      </c>
      <c r="H1560" s="1">
        <v>519783858</v>
      </c>
      <c r="I1560" s="1">
        <v>431.44991515919099</v>
      </c>
      <c r="J1560" s="2">
        <v>0.26261792770342685</v>
      </c>
      <c r="K1560" s="1">
        <v>4587415</v>
      </c>
      <c r="L1560" s="1">
        <v>4587415</v>
      </c>
      <c r="M1560" s="1">
        <v>520297578.43266493</v>
      </c>
      <c r="N1560" s="1">
        <v>0</v>
      </c>
      <c r="O1560" s="7">
        <v>0.43215650177853998</v>
      </c>
      <c r="P1560" s="4">
        <v>95.90629933060481</v>
      </c>
      <c r="Q1560" s="1">
        <f>Scenario[[#This Row],[Electricity GHG 
kg CO2e]]+(Scenario[[#This Row],[Non-Electric GHG 
kg CO2e]]*(1-Q$3))+((Scenario[[#This Row],[Non-Electric Vehicle Miles]]*Q$3)*Scenario[[#This Row],[Typical kWh per Vehicle Mile]]*(Scenario[[#This Row],[eGRID Subregion Electricity Emissions Rate 
kg CO2 per kWh]]))</f>
        <v>437756293.11674064</v>
      </c>
      <c r="R1560" s="1">
        <f>((Scenario[[#This Row],[Electricity GHG 
kg CO2e]])*(1-R$3))+(Scenario[[#This Row],[Non-Electric GHG 
kg CO2e]]*(1-Q$3))+(((Scenario[[#This Row],[Non-Electric Vehicle Miles]]*Q$3)*Scenario[[#This Row],[Typical kWh per Vehicle Mile]]*(Scenario[[#This Row],[eGRID Subregion Electricity Emissions Rate 
kg CO2 per kWh]]))*(1-R$3))</f>
        <v>425873015.79368013</v>
      </c>
      <c r="S1560"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481793960.22995263</v>
      </c>
      <c r="T1560" s="1">
        <f>Scenario[[#This Row],[Transportation Efficiency Emissions Savings 
kg CO2e]]*(1+S$3)</f>
        <v>108729799.44956826</v>
      </c>
      <c r="U1560" s="1">
        <f>Scenario[[#This Row],[Land Use Efficiency Emissions Savings 
kg CO2e]]*(1+S$3)</f>
        <v>578468242.55810857</v>
      </c>
    </row>
    <row r="1561" spans="1:21" x14ac:dyDescent="0.25">
      <c r="A1561" t="s">
        <v>1725</v>
      </c>
      <c r="D1561" t="s">
        <v>1730</v>
      </c>
      <c r="E1561" s="1">
        <v>1494212208.08532</v>
      </c>
      <c r="F1561" s="1">
        <v>389059634.4075169</v>
      </c>
      <c r="G1561" s="1">
        <v>2151946678.2360783</v>
      </c>
      <c r="H1561" s="1">
        <v>2324879182.02</v>
      </c>
      <c r="I1561" s="1">
        <v>9.4496921097542579</v>
      </c>
      <c r="J1561" s="2">
        <v>0.21351150937153712</v>
      </c>
      <c r="K1561" s="1">
        <v>1152289062</v>
      </c>
      <c r="L1561" s="1">
        <v>1152283826</v>
      </c>
      <c r="M1561" s="1">
        <v>1494212008.1385708</v>
      </c>
      <c r="N1561" s="1">
        <v>199.94674916955316</v>
      </c>
      <c r="O1561" s="7">
        <v>0.43215650177853998</v>
      </c>
      <c r="P1561" s="4">
        <v>1.0539153772593934</v>
      </c>
      <c r="Q1561" s="1">
        <f>Scenario[[#This Row],[Electricity GHG 
kg CO2e]]+(Scenario[[#This Row],[Non-Electric GHG 
kg CO2e]]*(1-Q$3))+((Scenario[[#This Row],[Non-Electric Vehicle Miles]]*Q$3)*Scenario[[#This Row],[Typical kWh per Vehicle Mile]]*(Scenario[[#This Row],[eGRID Subregion Electricity Emissions Rate 
kg CO2 per kWh]]))</f>
        <v>1251862961.8323143</v>
      </c>
      <c r="R1561" s="1">
        <f>((Scenario[[#This Row],[Electricity GHG 
kg CO2e]])*(1-R$3))+(Scenario[[#This Row],[Non-Electric GHG 
kg CO2e]]*(1-Q$3))+(((Scenario[[#This Row],[Non-Electric Vehicle Miles]]*Q$3)*Scenario[[#This Row],[Typical kWh per Vehicle Mile]]*(Scenario[[#This Row],[eGRID Subregion Electricity Emissions Rate 
kg CO2 per kWh]]))*(1-R$3))</f>
        <v>1219061972.9002175</v>
      </c>
      <c r="S1561"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1349203853.8259022</v>
      </c>
      <c r="T1561" s="1">
        <f>Scenario[[#This Row],[Transportation Efficiency Emissions Savings 
kg CO2e]]*(1+S$3)</f>
        <v>486324543.00939614</v>
      </c>
      <c r="U1561" s="1">
        <f>Scenario[[#This Row],[Land Use Efficiency Emissions Savings 
kg CO2e]]*(1+S$3)</f>
        <v>2689933347.7950978</v>
      </c>
    </row>
    <row r="1562" spans="1:21" x14ac:dyDescent="0.25">
      <c r="A1562" t="s">
        <v>1725</v>
      </c>
      <c r="D1562" t="s">
        <v>1729</v>
      </c>
      <c r="E1562" s="1">
        <v>387976439.70826048</v>
      </c>
      <c r="F1562" s="1">
        <v>447371110.9358151</v>
      </c>
      <c r="G1562" s="1">
        <v>2685364566.1589808</v>
      </c>
      <c r="H1562" s="1">
        <v>2673327404</v>
      </c>
      <c r="I1562" s="1">
        <v>58.024878734833976</v>
      </c>
      <c r="J1562" s="2">
        <v>0.34651216024196085</v>
      </c>
      <c r="K1562" s="1">
        <v>132959517</v>
      </c>
      <c r="L1562" s="1">
        <v>0</v>
      </c>
      <c r="M1562" s="1">
        <v>0</v>
      </c>
      <c r="N1562" s="1">
        <v>387976439.70826048</v>
      </c>
      <c r="O1562" s="7">
        <v>0.43215650177853998</v>
      </c>
      <c r="P1562" s="4">
        <v>7.7405845368707231</v>
      </c>
      <c r="Q1562" s="1">
        <f>Scenario[[#This Row],[Electricity GHG 
kg CO2e]]+(Scenario[[#This Row],[Non-Electric GHG 
kg CO2e]]*(1-Q$3))+((Scenario[[#This Row],[Non-Electric Vehicle Miles]]*Q$3)*Scenario[[#This Row],[Typical kWh per Vehicle Mile]]*(Scenario[[#This Row],[eGRID Subregion Electricity Emissions Rate 
kg CO2 per kWh]]))</f>
        <v>387976439.70826048</v>
      </c>
      <c r="R1562" s="1">
        <f>((Scenario[[#This Row],[Electricity GHG 
kg CO2e]])*(1-R$3))+(Scenario[[#This Row],[Non-Electric GHG 
kg CO2e]]*(1-Q$3))+(((Scenario[[#This Row],[Non-Electric Vehicle Miles]]*Q$3)*Scenario[[#This Row],[Typical kWh per Vehicle Mile]]*(Scenario[[#This Row],[eGRID Subregion Electricity Emissions Rate 
kg CO2 per kWh]]))*(1-R$3))</f>
        <v>290982329.78119534</v>
      </c>
      <c r="S1562"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341396787.62355566</v>
      </c>
      <c r="T1562" s="1">
        <f>Scenario[[#This Row],[Transportation Efficiency Emissions Savings 
kg CO2e]]*(1+S$3)</f>
        <v>559213888.66976881</v>
      </c>
      <c r="U1562" s="1">
        <f>Scenario[[#This Row],[Land Use Efficiency Emissions Savings 
kg CO2e]]*(1+S$3)</f>
        <v>3356705707.6987262</v>
      </c>
    </row>
    <row r="1563" spans="1:21" x14ac:dyDescent="0.25">
      <c r="A1563" t="s">
        <v>1725</v>
      </c>
      <c r="D1563" t="s">
        <v>1726</v>
      </c>
      <c r="E1563" s="1">
        <v>1838909686.3799176</v>
      </c>
      <c r="F1563" s="1">
        <v>2098975124.4525657</v>
      </c>
      <c r="G1563" s="1">
        <v>12738006735.661968</v>
      </c>
      <c r="H1563" s="1">
        <v>12542713607</v>
      </c>
      <c r="I1563" s="1">
        <v>92.141268960537673</v>
      </c>
      <c r="J1563" s="2">
        <v>0.32956771689460329</v>
      </c>
      <c r="K1563" s="1">
        <v>413040515</v>
      </c>
      <c r="L1563" s="1">
        <v>201825486.0598475</v>
      </c>
      <c r="M1563" s="1">
        <v>1266022405.9356127</v>
      </c>
      <c r="N1563" s="1">
        <v>572887280.44430506</v>
      </c>
      <c r="O1563" s="7">
        <v>0.43215650177853998</v>
      </c>
      <c r="P1563" s="4">
        <v>2.3391780324537761</v>
      </c>
      <c r="Q1563" s="1">
        <f>Scenario[[#This Row],[Electricity GHG 
kg CO2e]]+(Scenario[[#This Row],[Non-Electric GHG 
kg CO2e]]*(1-Q$3))+((Scenario[[#This Row],[Non-Electric Vehicle Miles]]*Q$3)*Scenario[[#This Row],[Typical kWh per Vehicle Mile]]*(Scenario[[#This Row],[eGRID Subregion Electricity Emissions Rate 
kg CO2 per kWh]]))</f>
        <v>1573409976.5282333</v>
      </c>
      <c r="R1563" s="1">
        <f>((Scenario[[#This Row],[Electricity GHG 
kg CO2e]])*(1-R$3))+(Scenario[[#This Row],[Non-Electric GHG 
kg CO2e]]*(1-Q$3))+(((Scenario[[#This Row],[Non-Electric Vehicle Miles]]*Q$3)*Scenario[[#This Row],[Typical kWh per Vehicle Mile]]*(Scenario[[#This Row],[eGRID Subregion Electricity Emissions Rate 
kg CO2 per kWh]]))*(1-R$3))</f>
        <v>1417436683.5091023</v>
      </c>
      <c r="S1563"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1651007369.322479</v>
      </c>
      <c r="T1563" s="1">
        <f>Scenario[[#This Row],[Transportation Efficiency Emissions Savings 
kg CO2e]]*(1+S$3)</f>
        <v>2623718905.5657072</v>
      </c>
      <c r="U1563" s="1">
        <f>Scenario[[#This Row],[Land Use Efficiency Emissions Savings 
kg CO2e]]*(1+S$3)</f>
        <v>15922508419.577461</v>
      </c>
    </row>
    <row r="1564" spans="1:21" x14ac:dyDescent="0.25">
      <c r="A1564" t="s">
        <v>1725</v>
      </c>
      <c r="D1564" t="s">
        <v>1728</v>
      </c>
      <c r="E1564" s="1">
        <v>1308561831.8980293</v>
      </c>
      <c r="F1564" s="1">
        <v>2830509960.8806248</v>
      </c>
      <c r="G1564" s="1">
        <v>28365562070.087688</v>
      </c>
      <c r="H1564" s="1">
        <v>16914100309</v>
      </c>
      <c r="I1564" s="1">
        <v>49.349754625682699</v>
      </c>
      <c r="J1564" s="2">
        <v>0.48329567796911838</v>
      </c>
      <c r="K1564" s="1">
        <v>709171041</v>
      </c>
      <c r="L1564" s="1">
        <v>0</v>
      </c>
      <c r="M1564" s="1">
        <v>0</v>
      </c>
      <c r="N1564" s="1">
        <v>1308561831.8980293</v>
      </c>
      <c r="O1564" s="7">
        <v>0.43215650177853998</v>
      </c>
      <c r="P1564" s="4">
        <v>5.4623394781288033</v>
      </c>
      <c r="Q1564" s="95">
        <f>Scenario[[#This Row],[Electricity GHG 
kg CO2e]]+(Scenario[[#This Row],[Non-Electric GHG 
kg CO2e]]*(1-Q$3))+((Scenario[[#This Row],[Non-Electric Vehicle Miles]]*Q$3)*Scenario[[#This Row],[Typical kWh per Vehicle Mile]]*(Scenario[[#This Row],[eGRID Subregion Electricity Emissions Rate 
kg CO2 per kWh]]))</f>
        <v>1308561831.8980293</v>
      </c>
      <c r="R1564" s="95">
        <f>((Scenario[[#This Row],[Electricity GHG 
kg CO2e]])*(1-R$3))+(Scenario[[#This Row],[Non-Electric GHG 
kg CO2e]]*(1-Q$3))+(((Scenario[[#This Row],[Non-Electric Vehicle Miles]]*Q$3)*Scenario[[#This Row],[Typical kWh per Vehicle Mile]]*(Scenario[[#This Row],[eGRID Subregion Electricity Emissions Rate 
kg CO2 per kWh]]))*(1-R$3))</f>
        <v>981421373.923522</v>
      </c>
      <c r="S1564"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1218579728.0653982</v>
      </c>
      <c r="T1564" s="95">
        <f>Scenario[[#This Row],[Transportation Efficiency Emissions Savings 
kg CO2e]]*(1+S$3)</f>
        <v>3538137451.100781</v>
      </c>
      <c r="U1564" s="95">
        <f>Scenario[[#This Row],[Land Use Efficiency Emissions Savings 
kg CO2e]]*(1+S$3)</f>
        <v>35456952587.609612</v>
      </c>
    </row>
    <row r="1565" spans="1:21" x14ac:dyDescent="0.25">
      <c r="A1565" t="s">
        <v>1725</v>
      </c>
      <c r="D1565" t="s">
        <v>38</v>
      </c>
      <c r="E1565" s="1">
        <v>6774224044.4878941</v>
      </c>
      <c r="F1565" s="1">
        <v>3179012415.6862416</v>
      </c>
      <c r="G1565" s="1">
        <v>19974419051.937809</v>
      </c>
      <c r="H1565" s="1">
        <v>18996624504.280003</v>
      </c>
      <c r="I1565" s="1">
        <v>35.211751437286608</v>
      </c>
      <c r="J1565" s="2">
        <v>0.23749449461515884</v>
      </c>
      <c r="K1565" s="1">
        <v>2271617806</v>
      </c>
      <c r="L1565" s="1">
        <v>2256659575.4000001</v>
      </c>
      <c r="M1565" s="1">
        <v>6749705682.0002251</v>
      </c>
      <c r="N1565" s="1">
        <v>24518362.487668529</v>
      </c>
      <c r="O1565" s="7">
        <v>0.43215650177853998</v>
      </c>
      <c r="P1565" s="4">
        <v>2.3391780324537761</v>
      </c>
      <c r="Q1565" s="1">
        <f>Scenario[[#This Row],[Electricity GHG 
kg CO2e]]+(Scenario[[#This Row],[Non-Electric GHG 
kg CO2e]]*(1-Q$3))+((Scenario[[#This Row],[Non-Electric Vehicle Miles]]*Q$3)*Scenario[[#This Row],[Typical kWh per Vehicle Mile]]*(Scenario[[#This Row],[eGRID Subregion Electricity Emissions Rate 
kg CO2 per kWh]]))</f>
        <v>5657106835.1819544</v>
      </c>
      <c r="R1565" s="1">
        <f>((Scenario[[#This Row],[Electricity GHG 
kg CO2e]])*(1-R$3))+(Scenario[[#This Row],[Non-Electric GHG 
kg CO2e]]*(1-Q$3))+(((Scenario[[#This Row],[Non-Electric Vehicle Miles]]*Q$3)*Scenario[[#This Row],[Typical kWh per Vehicle Mile]]*(Scenario[[#This Row],[eGRID Subregion Electricity Emissions Rate 
kg CO2 per kWh]]))*(1-R$3))</f>
        <v>5508399941.761508</v>
      </c>
      <c r="S1565" s="59">
        <f>IF((Scenario[[#This Row],[Average Seating Capacity]]*0.5)&gt;0,(((Scenario[[#This Row],[Total Passenger Miles Traveled]]*(S$3))/(Scenario[[#This Row],[Average Seating Capacity]]*0.5))*(Scenario[[#This Row],[Transit Vehicle Emissions with Electrification &amp; Zero Carbon Electricity
(kg CO2e)]]/Scenario[[#This Row],[Total Transit Vehicle Miles]])+Scenario[[#This Row],[Transit Vehicle Emissions with Electrification &amp; Zero Carbon Electricity
(kg CO2e)]]),Scenario[[#This Row],[Transit Vehicle Emissions with Electrification &amp; Zero Carbon Electricity
(kg CO2e)]])</f>
        <v>6162507271.914917</v>
      </c>
      <c r="T1565" s="1">
        <f>Scenario[[#This Row],[Transportation Efficiency Emissions Savings 
kg CO2e]]*(1+S$3)</f>
        <v>3973765519.6078019</v>
      </c>
      <c r="U1565" s="1">
        <f>Scenario[[#This Row],[Land Use Efficiency Emissions Savings 
kg CO2e]]*(1+S$3)</f>
        <v>24968023814.92226</v>
      </c>
    </row>
  </sheetData>
  <mergeCells count="2">
    <mergeCell ref="Q1:U1"/>
    <mergeCell ref="Q4:U4"/>
  </mergeCells>
  <dataValidations count="2">
    <dataValidation type="list" allowBlank="1" showInputMessage="1" showErrorMessage="1" sqref="Q3:R3">
      <formula1>$BA$3:$BA$8</formula1>
    </dataValidation>
    <dataValidation type="list" allowBlank="1" showInputMessage="1" showErrorMessage="1" sqref="S3">
      <formula1>$BB$3:$BB$8</formula1>
    </dataValidation>
  </dataValidations>
  <pageMargins left="0.7" right="0.7" top="0.75" bottom="0.75" header="0.3" footer="0.3"/>
  <pageSetup orientation="portrait" horizontalDpi="0"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C2471"/>
  <sheetViews>
    <sheetView zoomScale="61" zoomScaleNormal="61" workbookViewId="0">
      <pane xSplit="5" ySplit="3" topLeftCell="F4" activePane="bottomRight" state="frozen"/>
      <selection pane="topRight" activeCell="F1" sqref="F1"/>
      <selection pane="bottomLeft" activeCell="A4" sqref="A4"/>
      <selection pane="bottomRight" activeCell="G3" sqref="G3"/>
    </sheetView>
  </sheetViews>
  <sheetFormatPr defaultRowHeight="15" x14ac:dyDescent="0.25"/>
  <cols>
    <col min="1" max="1" width="79.5703125" bestFit="1" customWidth="1"/>
    <col min="2" max="2" width="20.140625" bestFit="1" customWidth="1"/>
    <col min="3" max="3" width="7.28515625" customWidth="1"/>
    <col min="4" max="4" width="13.140625" bestFit="1" customWidth="1"/>
    <col min="5" max="5" width="8.7109375" customWidth="1"/>
    <col min="6" max="6" width="15.140625" customWidth="1"/>
    <col min="7" max="7" width="14.42578125" customWidth="1"/>
    <col min="8" max="8" width="15.5703125" style="74" customWidth="1"/>
    <col min="9" max="9" width="30.28515625" customWidth="1"/>
    <col min="10" max="10" width="14.85546875" bestFit="1" customWidth="1"/>
    <col min="11" max="11" width="24.7109375" customWidth="1"/>
    <col min="12" max="12" width="16.28515625" bestFit="1" customWidth="1"/>
    <col min="13" max="13" width="17" customWidth="1"/>
    <col min="14" max="14" width="26" customWidth="1"/>
    <col min="15" max="15" width="11.140625" bestFit="1" customWidth="1"/>
    <col min="16" max="16" width="14.85546875" bestFit="1" customWidth="1"/>
    <col min="17" max="17" width="12.28515625" customWidth="1"/>
    <col min="18" max="18" width="22.28515625" customWidth="1"/>
    <col min="19" max="19" width="24.85546875" customWidth="1"/>
    <col min="20" max="20" width="16.28515625" bestFit="1" customWidth="1"/>
    <col min="21" max="21" width="25.5703125" customWidth="1"/>
    <col min="22" max="22" width="19.7109375" style="6" customWidth="1"/>
    <col min="23" max="23" width="13.85546875" bestFit="1" customWidth="1"/>
    <col min="24" max="24" width="25.7109375" customWidth="1"/>
    <col min="25" max="25" width="14.85546875" bestFit="1" customWidth="1"/>
    <col min="26" max="26" width="18" customWidth="1"/>
    <col min="27" max="27" width="27" customWidth="1"/>
    <col min="28" max="28" width="11.42578125" customWidth="1"/>
    <col min="29" max="29" width="14.85546875" bestFit="1" customWidth="1"/>
    <col min="30" max="30" width="13.28515625" customWidth="1"/>
    <col min="31" max="31" width="24.28515625" customWidth="1"/>
    <col min="32" max="32" width="26.85546875" customWidth="1"/>
    <col min="33" max="33" width="13.42578125" customWidth="1"/>
    <col min="34" max="34" width="26.7109375" customWidth="1"/>
    <col min="35" max="35" width="16.28515625" bestFit="1" customWidth="1"/>
    <col min="36" max="36" width="19.140625" customWidth="1"/>
    <col min="37" max="37" width="28" customWidth="1"/>
    <col min="38" max="38" width="12.42578125" customWidth="1"/>
    <col min="39" max="39" width="14.85546875" bestFit="1" customWidth="1"/>
    <col min="40" max="40" width="14.28515625" customWidth="1"/>
    <col min="41" max="41" width="24.28515625" customWidth="1"/>
    <col min="42" max="42" width="26.85546875" customWidth="1"/>
    <col min="43" max="43" width="17.42578125" bestFit="1" customWidth="1"/>
    <col min="44" max="44" width="14.85546875" bestFit="1" customWidth="1"/>
    <col min="45" max="45" width="26.7109375" customWidth="1"/>
    <col min="46" max="46" width="16.28515625" bestFit="1" customWidth="1"/>
    <col min="47" max="47" width="19.140625" customWidth="1"/>
    <col min="48" max="48" width="28" customWidth="1"/>
    <col min="49" max="49" width="12.42578125" customWidth="1"/>
    <col min="50" max="50" width="14.85546875" bestFit="1" customWidth="1"/>
    <col min="51" max="51" width="14.28515625" customWidth="1"/>
    <col min="52" max="52" width="24.28515625" customWidth="1"/>
    <col min="53" max="53" width="26.85546875" customWidth="1"/>
    <col min="54" max="54" width="16.28515625" bestFit="1" customWidth="1"/>
    <col min="55" max="55" width="10.28515625" style="5" customWidth="1"/>
    <col min="56" max="56" width="13.42578125" style="37" customWidth="1"/>
    <col min="57" max="57" width="26.7109375" style="37" customWidth="1"/>
    <col min="58" max="58" width="14.85546875" style="37" customWidth="1"/>
    <col min="59" max="59" width="19.140625" style="37" customWidth="1"/>
    <col min="60" max="60" width="28" style="37" customWidth="1"/>
    <col min="61" max="61" width="12.42578125" style="37" customWidth="1"/>
    <col min="62" max="62" width="13.140625" style="37" customWidth="1"/>
    <col min="63" max="63" width="14.28515625" style="37" customWidth="1"/>
    <col min="64" max="64" width="24.28515625" style="37" customWidth="1"/>
    <col min="65" max="65" width="26.85546875" style="37" customWidth="1"/>
    <col min="66" max="66" width="10.28515625" style="37" customWidth="1"/>
    <col min="67" max="67" width="14.85546875" bestFit="1" customWidth="1"/>
    <col min="68" max="68" width="12.42578125" customWidth="1"/>
    <col min="69" max="69" width="30.5703125" customWidth="1"/>
    <col min="70" max="70" width="42.42578125" customWidth="1"/>
    <col min="71" max="71" width="33.140625" customWidth="1"/>
    <col min="72" max="72" width="32.7109375" customWidth="1"/>
    <col min="73" max="73" width="44.5703125" customWidth="1"/>
    <col min="74" max="74" width="35.140625" customWidth="1"/>
    <col min="75" max="75" width="18.7109375" style="37" customWidth="1"/>
    <col min="76" max="76" width="41.5703125" customWidth="1"/>
    <col min="77" max="77" width="53.42578125" customWidth="1"/>
    <col min="78" max="78" width="43.5703125" customWidth="1"/>
    <col min="79" max="79" width="41.140625" customWidth="1"/>
    <col min="80" max="80" width="55.42578125" customWidth="1"/>
    <col min="81" max="81" width="44.5703125" customWidth="1"/>
  </cols>
  <sheetData>
    <row r="1" spans="1:81" x14ac:dyDescent="0.25">
      <c r="A1" s="38" t="s">
        <v>1790</v>
      </c>
      <c r="B1" s="39"/>
      <c r="C1" s="39"/>
      <c r="D1" s="39"/>
      <c r="E1" s="39"/>
      <c r="F1" s="39"/>
      <c r="G1" s="39"/>
      <c r="H1" s="72"/>
      <c r="I1" s="40"/>
      <c r="J1" s="40"/>
      <c r="K1" s="40"/>
      <c r="L1" s="40"/>
      <c r="M1" s="40"/>
      <c r="N1" s="40"/>
      <c r="O1" s="40"/>
      <c r="P1" s="40"/>
      <c r="Q1" s="40"/>
      <c r="R1" s="40"/>
      <c r="S1" s="40"/>
      <c r="T1" s="40"/>
      <c r="U1" s="40"/>
      <c r="V1" s="41"/>
      <c r="W1" s="105" t="s">
        <v>1874</v>
      </c>
      <c r="X1" s="106"/>
      <c r="Y1" s="106"/>
      <c r="Z1" s="106"/>
      <c r="AA1" s="106"/>
      <c r="AB1" s="106"/>
      <c r="AC1" s="106"/>
      <c r="AD1" s="106"/>
      <c r="AE1" s="106"/>
      <c r="AF1" s="107"/>
      <c r="AG1" s="108" t="s">
        <v>0</v>
      </c>
      <c r="AH1" s="109"/>
      <c r="AI1" s="109"/>
      <c r="AJ1" s="109"/>
      <c r="AK1" s="109"/>
      <c r="AL1" s="109"/>
      <c r="AM1" s="109"/>
      <c r="AN1" s="109"/>
      <c r="AO1" s="109"/>
      <c r="AP1" s="109"/>
      <c r="AQ1" s="110"/>
      <c r="AR1" s="111" t="s">
        <v>1</v>
      </c>
      <c r="AS1" s="112"/>
      <c r="AT1" s="112"/>
      <c r="AU1" s="112"/>
      <c r="AV1" s="112"/>
      <c r="AW1" s="112"/>
      <c r="AX1" s="112"/>
      <c r="AY1" s="112"/>
      <c r="AZ1" s="112"/>
      <c r="BA1" s="112"/>
      <c r="BB1" s="113"/>
      <c r="BC1" s="42"/>
      <c r="BD1" s="114" t="s">
        <v>1783</v>
      </c>
      <c r="BE1" s="115"/>
      <c r="BF1" s="115"/>
      <c r="BG1" s="115"/>
      <c r="BH1" s="115"/>
      <c r="BI1" s="115"/>
      <c r="BJ1" s="115"/>
      <c r="BK1" s="115"/>
      <c r="BL1" s="115"/>
      <c r="BM1" s="115"/>
      <c r="BN1" s="116"/>
      <c r="BO1" s="117" t="s">
        <v>1781</v>
      </c>
      <c r="BP1" s="118"/>
      <c r="BQ1" s="99" t="s">
        <v>1781</v>
      </c>
      <c r="BR1" s="100"/>
      <c r="BS1" s="101"/>
      <c r="BT1" s="102" t="s">
        <v>1</v>
      </c>
      <c r="BU1" s="103"/>
      <c r="BV1" s="104"/>
      <c r="BW1" s="43"/>
      <c r="BX1" s="130" t="s">
        <v>1781</v>
      </c>
      <c r="BY1" s="131"/>
      <c r="BZ1" s="132"/>
      <c r="CA1" s="133" t="s">
        <v>1</v>
      </c>
      <c r="CB1" s="134"/>
      <c r="CC1" s="135"/>
    </row>
    <row r="2" spans="1:81" s="3" customFormat="1" ht="111.4" customHeight="1" x14ac:dyDescent="0.25">
      <c r="A2" s="39"/>
      <c r="B2" s="39"/>
      <c r="C2" s="39"/>
      <c r="D2" s="39"/>
      <c r="E2" s="39"/>
      <c r="F2" s="39"/>
      <c r="G2" s="39"/>
      <c r="H2" s="72"/>
      <c r="I2" s="44"/>
      <c r="J2" s="119" t="s">
        <v>2</v>
      </c>
      <c r="K2" s="120"/>
      <c r="L2" s="120"/>
      <c r="M2" s="120"/>
      <c r="N2" s="120"/>
      <c r="O2" s="120"/>
      <c r="P2" s="120"/>
      <c r="Q2" s="120"/>
      <c r="R2" s="120"/>
      <c r="S2" s="120"/>
      <c r="T2" s="121"/>
      <c r="U2" s="44"/>
      <c r="V2" s="45"/>
      <c r="W2" s="44" t="s">
        <v>1875</v>
      </c>
      <c r="X2" s="44" t="s">
        <v>1875</v>
      </c>
      <c r="Y2" s="44" t="s">
        <v>1875</v>
      </c>
      <c r="Z2" s="44" t="s">
        <v>1789</v>
      </c>
      <c r="AA2" s="44" t="s">
        <v>1789</v>
      </c>
      <c r="AB2" s="44" t="s">
        <v>1875</v>
      </c>
      <c r="AC2" s="44" t="s">
        <v>1875</v>
      </c>
      <c r="AD2" s="44" t="s">
        <v>1875</v>
      </c>
      <c r="AE2" s="44" t="s">
        <v>1875</v>
      </c>
      <c r="AF2" s="44" t="s">
        <v>1875</v>
      </c>
      <c r="AG2" s="122" t="s">
        <v>3</v>
      </c>
      <c r="AH2" s="123"/>
      <c r="AI2" s="123"/>
      <c r="AJ2" s="123"/>
      <c r="AK2" s="123"/>
      <c r="AL2" s="123"/>
      <c r="AM2" s="123"/>
      <c r="AN2" s="123"/>
      <c r="AO2" s="123"/>
      <c r="AP2" s="123"/>
      <c r="AQ2" s="124"/>
      <c r="AR2" s="125" t="s">
        <v>3</v>
      </c>
      <c r="AS2" s="126"/>
      <c r="AT2" s="126"/>
      <c r="AU2" s="126"/>
      <c r="AV2" s="126"/>
      <c r="AW2" s="126"/>
      <c r="AX2" s="126"/>
      <c r="AY2" s="126"/>
      <c r="AZ2" s="126"/>
      <c r="BA2" s="126"/>
      <c r="BB2" s="127"/>
      <c r="BC2" s="42" t="s">
        <v>4</v>
      </c>
      <c r="BD2" s="114" t="s">
        <v>5</v>
      </c>
      <c r="BE2" s="115"/>
      <c r="BF2" s="115"/>
      <c r="BG2" s="115"/>
      <c r="BH2" s="115"/>
      <c r="BI2" s="115"/>
      <c r="BJ2" s="115"/>
      <c r="BK2" s="115"/>
      <c r="BL2" s="115"/>
      <c r="BM2" s="115"/>
      <c r="BN2" s="116"/>
      <c r="BO2" s="128" t="s">
        <v>6</v>
      </c>
      <c r="BP2" s="129"/>
      <c r="BQ2" s="99" t="s">
        <v>7</v>
      </c>
      <c r="BR2" s="100"/>
      <c r="BS2" s="101"/>
      <c r="BT2" s="102" t="s">
        <v>7</v>
      </c>
      <c r="BU2" s="103"/>
      <c r="BV2" s="104"/>
      <c r="BW2" s="43"/>
      <c r="BX2" s="130" t="s">
        <v>8</v>
      </c>
      <c r="BY2" s="131"/>
      <c r="BZ2" s="132"/>
      <c r="CA2" s="133" t="s">
        <v>8</v>
      </c>
      <c r="CB2" s="134"/>
      <c r="CC2" s="135"/>
    </row>
    <row r="3" spans="1:81" s="3" customFormat="1" ht="30" x14ac:dyDescent="0.25">
      <c r="A3" s="46" t="s">
        <v>12</v>
      </c>
      <c r="B3" s="46" t="s">
        <v>13</v>
      </c>
      <c r="C3" s="46" t="s">
        <v>14</v>
      </c>
      <c r="D3" s="46" t="s">
        <v>9</v>
      </c>
      <c r="E3" s="46" t="s">
        <v>10</v>
      </c>
      <c r="F3" s="46" t="s">
        <v>11</v>
      </c>
      <c r="G3" s="46" t="s">
        <v>15</v>
      </c>
      <c r="H3" s="73" t="s">
        <v>16</v>
      </c>
      <c r="I3" s="48" t="s">
        <v>17</v>
      </c>
      <c r="J3" s="48" t="s">
        <v>18</v>
      </c>
      <c r="K3" s="48" t="s">
        <v>19</v>
      </c>
      <c r="L3" s="48" t="s">
        <v>20</v>
      </c>
      <c r="M3" s="48" t="s">
        <v>21</v>
      </c>
      <c r="N3" s="48" t="s">
        <v>22</v>
      </c>
      <c r="O3" s="48" t="s">
        <v>23</v>
      </c>
      <c r="P3" s="48" t="s">
        <v>24</v>
      </c>
      <c r="Q3" s="48" t="s">
        <v>25</v>
      </c>
      <c r="R3" s="48" t="s">
        <v>26</v>
      </c>
      <c r="S3" s="48" t="s">
        <v>27</v>
      </c>
      <c r="T3" s="48" t="s">
        <v>28</v>
      </c>
      <c r="U3" s="48" t="s">
        <v>1782</v>
      </c>
      <c r="V3" s="49" t="s">
        <v>29</v>
      </c>
      <c r="W3" s="48" t="s">
        <v>1731</v>
      </c>
      <c r="X3" s="48" t="s">
        <v>1732</v>
      </c>
      <c r="Y3" s="48" t="s">
        <v>1733</v>
      </c>
      <c r="Z3" s="48" t="s">
        <v>1734</v>
      </c>
      <c r="AA3" s="48" t="s">
        <v>1735</v>
      </c>
      <c r="AB3" s="48" t="s">
        <v>1736</v>
      </c>
      <c r="AC3" s="48" t="s">
        <v>1737</v>
      </c>
      <c r="AD3" s="48" t="s">
        <v>1738</v>
      </c>
      <c r="AE3" s="48" t="s">
        <v>1739</v>
      </c>
      <c r="AF3" s="48" t="s">
        <v>1740</v>
      </c>
      <c r="AG3" s="50" t="s">
        <v>1741</v>
      </c>
      <c r="AH3" s="50" t="s">
        <v>1742</v>
      </c>
      <c r="AI3" s="50" t="s">
        <v>1743</v>
      </c>
      <c r="AJ3" s="50" t="s">
        <v>1744</v>
      </c>
      <c r="AK3" s="50" t="s">
        <v>1745</v>
      </c>
      <c r="AL3" s="50" t="s">
        <v>1746</v>
      </c>
      <c r="AM3" s="50" t="s">
        <v>1747</v>
      </c>
      <c r="AN3" s="50" t="s">
        <v>1748</v>
      </c>
      <c r="AO3" s="50" t="s">
        <v>1749</v>
      </c>
      <c r="AP3" s="50" t="s">
        <v>1750</v>
      </c>
      <c r="AQ3" s="50" t="s">
        <v>1751</v>
      </c>
      <c r="AR3" s="51" t="s">
        <v>1752</v>
      </c>
      <c r="AS3" s="51" t="s">
        <v>1753</v>
      </c>
      <c r="AT3" s="51" t="s">
        <v>1754</v>
      </c>
      <c r="AU3" s="51" t="s">
        <v>1755</v>
      </c>
      <c r="AV3" s="51" t="s">
        <v>1756</v>
      </c>
      <c r="AW3" s="51" t="s">
        <v>1757</v>
      </c>
      <c r="AX3" s="51" t="s">
        <v>1758</v>
      </c>
      <c r="AY3" s="51" t="s">
        <v>1759</v>
      </c>
      <c r="AZ3" s="51" t="s">
        <v>1760</v>
      </c>
      <c r="BA3" s="51" t="s">
        <v>1761</v>
      </c>
      <c r="BB3" s="51" t="s">
        <v>1762</v>
      </c>
      <c r="BC3" s="47" t="s">
        <v>1763</v>
      </c>
      <c r="BD3" s="52" t="s">
        <v>1764</v>
      </c>
      <c r="BE3" s="52" t="s">
        <v>1765</v>
      </c>
      <c r="BF3" s="52" t="s">
        <v>1766</v>
      </c>
      <c r="BG3" s="52" t="s">
        <v>1767</v>
      </c>
      <c r="BH3" s="52" t="s">
        <v>1768</v>
      </c>
      <c r="BI3" s="52" t="s">
        <v>1769</v>
      </c>
      <c r="BJ3" s="52" t="s">
        <v>1770</v>
      </c>
      <c r="BK3" s="52" t="s">
        <v>1771</v>
      </c>
      <c r="BL3" s="52" t="s">
        <v>1772</v>
      </c>
      <c r="BM3" s="52" t="s">
        <v>1773</v>
      </c>
      <c r="BN3" s="52" t="s">
        <v>1774</v>
      </c>
      <c r="BO3" s="53" t="s">
        <v>1775</v>
      </c>
      <c r="BP3" s="53" t="s">
        <v>1776</v>
      </c>
      <c r="BQ3" s="54" t="s">
        <v>30</v>
      </c>
      <c r="BR3" s="54" t="s">
        <v>31</v>
      </c>
      <c r="BS3" s="54" t="s">
        <v>32</v>
      </c>
      <c r="BT3" s="55" t="s">
        <v>1779</v>
      </c>
      <c r="BU3" s="55" t="s">
        <v>1777</v>
      </c>
      <c r="BV3" s="55" t="s">
        <v>1778</v>
      </c>
      <c r="BW3" s="56" t="s">
        <v>33</v>
      </c>
      <c r="BX3" s="57" t="s">
        <v>34</v>
      </c>
      <c r="BY3" s="57" t="s">
        <v>35</v>
      </c>
      <c r="BZ3" s="57" t="s">
        <v>36</v>
      </c>
      <c r="CA3" s="58" t="s">
        <v>37</v>
      </c>
      <c r="CB3" s="58" t="s">
        <v>1780</v>
      </c>
      <c r="CC3" s="58" t="s">
        <v>1784</v>
      </c>
    </row>
    <row r="4" spans="1:81" x14ac:dyDescent="0.25">
      <c r="A4" t="s">
        <v>1309</v>
      </c>
      <c r="B4" t="s">
        <v>461</v>
      </c>
      <c r="C4" t="s">
        <v>462</v>
      </c>
      <c r="D4" t="s">
        <v>1726</v>
      </c>
      <c r="E4">
        <v>41</v>
      </c>
      <c r="F4" t="s">
        <v>39</v>
      </c>
      <c r="G4" t="s">
        <v>463</v>
      </c>
      <c r="H4" s="74">
        <v>0.47393417342502003</v>
      </c>
      <c r="I4" s="1">
        <v>24178130</v>
      </c>
      <c r="J4" s="1"/>
      <c r="K4" s="1"/>
      <c r="L4" s="1">
        <v>2745936</v>
      </c>
      <c r="M4" s="1"/>
      <c r="N4" s="1"/>
      <c r="O4" s="1"/>
      <c r="P4" s="1"/>
      <c r="Q4" s="1"/>
      <c r="R4" s="1"/>
      <c r="S4" s="1"/>
      <c r="T4" s="1">
        <v>2745936</v>
      </c>
      <c r="U4" s="1">
        <v>27.645833333333332</v>
      </c>
      <c r="V4" s="36">
        <v>0.75781816410171754</v>
      </c>
      <c r="W4" s="1"/>
      <c r="X4" s="1"/>
      <c r="Y4" s="1">
        <v>789273</v>
      </c>
      <c r="Z4" s="1"/>
      <c r="AA4" s="1"/>
      <c r="AB4" s="1"/>
      <c r="AC4" s="1"/>
      <c r="AD4" s="1"/>
      <c r="AE4" s="1"/>
      <c r="AF4" s="1"/>
      <c r="AG4" s="1">
        <v>0</v>
      </c>
      <c r="AH4" s="1"/>
      <c r="AI4" s="1">
        <v>8130537.9549000012</v>
      </c>
      <c r="AJ4" s="1"/>
      <c r="AK4" s="1">
        <v>0</v>
      </c>
      <c r="AL4" s="1"/>
      <c r="AM4" s="1"/>
      <c r="AN4" s="1"/>
      <c r="AO4" s="1"/>
      <c r="AP4" s="1"/>
      <c r="AQ4" s="1">
        <v>8130537.9549000012</v>
      </c>
      <c r="AR4" s="1">
        <v>0</v>
      </c>
      <c r="AS4" s="1"/>
      <c r="AT4" s="1">
        <v>1711159.1758961999</v>
      </c>
      <c r="AU4" s="1"/>
      <c r="AV4" s="1">
        <v>0</v>
      </c>
      <c r="AW4" s="1"/>
      <c r="AX4" s="1"/>
      <c r="AY4" s="1"/>
      <c r="AZ4" s="1"/>
      <c r="BA4" s="1"/>
      <c r="BB4" s="1">
        <v>1711159.1758961999</v>
      </c>
      <c r="BC4" s="7">
        <v>0.40704955804258647</v>
      </c>
      <c r="BD4" s="35" t="s">
        <v>552</v>
      </c>
      <c r="BE4" s="35" t="s">
        <v>552</v>
      </c>
      <c r="BF4" s="35">
        <v>3.5840955982936973</v>
      </c>
      <c r="BG4" s="35" t="s">
        <v>552</v>
      </c>
      <c r="BH4" s="35" t="s">
        <v>552</v>
      </c>
      <c r="BI4" s="35" t="s">
        <v>552</v>
      </c>
      <c r="BJ4" s="35" t="s">
        <v>552</v>
      </c>
      <c r="BK4" s="35" t="s">
        <v>552</v>
      </c>
      <c r="BL4" s="35" t="s">
        <v>552</v>
      </c>
      <c r="BM4" s="35" t="s">
        <v>552</v>
      </c>
      <c r="BN4" s="35">
        <v>3.5840955982936973</v>
      </c>
      <c r="BO4" s="1">
        <v>0</v>
      </c>
      <c r="BP4" s="1"/>
      <c r="BQ4" s="1">
        <v>7958473.2707999991</v>
      </c>
      <c r="BR4" s="1">
        <v>353752.35532533709</v>
      </c>
      <c r="BS4" s="1">
        <v>3125943.9805058041</v>
      </c>
      <c r="BT4" s="1">
        <v>7958473.2707999991</v>
      </c>
      <c r="BU4" s="1">
        <v>353752.35532533709</v>
      </c>
      <c r="BV4" s="1">
        <v>920173.55162516027</v>
      </c>
      <c r="BW4" s="35">
        <v>6.5030153883837762</v>
      </c>
      <c r="BX4" s="1">
        <v>43795600.877253354</v>
      </c>
      <c r="BY4" s="1">
        <v>1946704.6550323353</v>
      </c>
      <c r="BZ4" s="1">
        <v>17202117.827949073</v>
      </c>
      <c r="CA4" s="1">
        <v>43795600.877253354</v>
      </c>
      <c r="CB4" s="1">
        <v>1946704.6550323353</v>
      </c>
      <c r="CC4" s="1">
        <v>5063729.2145770099</v>
      </c>
    </row>
    <row r="5" spans="1:81" x14ac:dyDescent="0.25">
      <c r="A5" t="s">
        <v>1309</v>
      </c>
      <c r="B5" t="s">
        <v>461</v>
      </c>
      <c r="C5" t="s">
        <v>462</v>
      </c>
      <c r="D5" t="s">
        <v>28</v>
      </c>
      <c r="E5">
        <v>41</v>
      </c>
      <c r="F5" t="s">
        <v>39</v>
      </c>
      <c r="G5" t="s">
        <v>463</v>
      </c>
      <c r="H5" s="74">
        <v>0.47393417342502003</v>
      </c>
      <c r="I5" s="1">
        <v>24178130</v>
      </c>
      <c r="J5" s="1">
        <v>0</v>
      </c>
      <c r="K5" s="1">
        <v>0</v>
      </c>
      <c r="L5" s="1">
        <v>2745936</v>
      </c>
      <c r="M5" s="1">
        <v>0</v>
      </c>
      <c r="N5" s="1">
        <v>0</v>
      </c>
      <c r="O5" s="1">
        <v>0</v>
      </c>
      <c r="P5" s="1">
        <v>0</v>
      </c>
      <c r="Q5" s="1">
        <v>0</v>
      </c>
      <c r="R5" s="1">
        <v>0</v>
      </c>
      <c r="S5" s="1">
        <v>0</v>
      </c>
      <c r="T5" s="1">
        <v>2745936</v>
      </c>
      <c r="U5" s="1"/>
      <c r="V5" s="36"/>
      <c r="W5" s="1"/>
      <c r="X5" s="1"/>
      <c r="Y5" s="1">
        <v>789273</v>
      </c>
      <c r="Z5" s="1"/>
      <c r="AA5" s="1"/>
      <c r="AB5" s="1"/>
      <c r="AC5" s="1"/>
      <c r="AD5" s="1"/>
      <c r="AE5" s="1"/>
      <c r="AF5" s="1"/>
      <c r="AG5" s="1">
        <v>0</v>
      </c>
      <c r="AH5" s="1">
        <v>0</v>
      </c>
      <c r="AI5" s="1">
        <v>8130537.9549000012</v>
      </c>
      <c r="AJ5" s="1">
        <v>0</v>
      </c>
      <c r="AK5" s="1">
        <v>0</v>
      </c>
      <c r="AL5" s="1">
        <v>0</v>
      </c>
      <c r="AM5" s="1">
        <v>0</v>
      </c>
      <c r="AN5" s="1">
        <v>0</v>
      </c>
      <c r="AO5" s="1">
        <v>0</v>
      </c>
      <c r="AP5" s="1">
        <v>0</v>
      </c>
      <c r="AQ5" s="1">
        <v>8130537.9549000012</v>
      </c>
      <c r="AR5" s="1">
        <v>0</v>
      </c>
      <c r="AS5" s="1">
        <v>0</v>
      </c>
      <c r="AT5" s="1">
        <v>1711159.1758961999</v>
      </c>
      <c r="AU5" s="1">
        <v>0</v>
      </c>
      <c r="AV5" s="1">
        <v>0</v>
      </c>
      <c r="AW5" s="1">
        <v>0</v>
      </c>
      <c r="AX5" s="1">
        <v>0</v>
      </c>
      <c r="AY5" s="1">
        <v>0</v>
      </c>
      <c r="AZ5" s="1">
        <v>0</v>
      </c>
      <c r="BA5" s="1">
        <v>0</v>
      </c>
      <c r="BB5" s="1">
        <v>1711159.1758961999</v>
      </c>
      <c r="BC5" s="7">
        <v>0.40704955804258647</v>
      </c>
      <c r="BD5" s="35" t="s">
        <v>552</v>
      </c>
      <c r="BE5" s="35" t="s">
        <v>552</v>
      </c>
      <c r="BF5" s="35">
        <v>3.5840955982936973</v>
      </c>
      <c r="BG5" s="35" t="s">
        <v>552</v>
      </c>
      <c r="BH5" s="35" t="s">
        <v>552</v>
      </c>
      <c r="BI5" s="35" t="s">
        <v>552</v>
      </c>
      <c r="BJ5" s="35" t="s">
        <v>552</v>
      </c>
      <c r="BK5" s="35" t="s">
        <v>552</v>
      </c>
      <c r="BL5" s="35" t="s">
        <v>552</v>
      </c>
      <c r="BM5" s="35" t="s">
        <v>552</v>
      </c>
      <c r="BN5" s="35">
        <v>3.5840955982936973</v>
      </c>
      <c r="BO5" s="1">
        <v>0</v>
      </c>
      <c r="BP5" s="1">
        <v>0</v>
      </c>
      <c r="BQ5" s="1">
        <v>7958473.2707999991</v>
      </c>
      <c r="BR5" s="1">
        <v>353752.35532533709</v>
      </c>
      <c r="BS5" s="1">
        <v>3125943.9805058041</v>
      </c>
      <c r="BT5" s="1">
        <v>7958473.2707999991</v>
      </c>
      <c r="BU5" s="1">
        <v>353752.35532533709</v>
      </c>
      <c r="BV5" s="1">
        <v>920173.55162516027</v>
      </c>
      <c r="BW5" s="35">
        <v>6.5030153883837762</v>
      </c>
      <c r="BX5" s="1">
        <v>43795600.877253354</v>
      </c>
      <c r="BY5" s="1">
        <v>1946704.6550323353</v>
      </c>
      <c r="BZ5" s="1">
        <v>17202117.827949073</v>
      </c>
      <c r="CA5" s="1">
        <v>43795600.877253354</v>
      </c>
      <c r="CB5" s="1">
        <v>1946704.6550323353</v>
      </c>
      <c r="CC5" s="1">
        <v>5063729.2145770099</v>
      </c>
    </row>
    <row r="6" spans="1:81" x14ac:dyDescent="0.25">
      <c r="A6" t="s">
        <v>844</v>
      </c>
      <c r="B6" t="s">
        <v>845</v>
      </c>
      <c r="C6" t="s">
        <v>462</v>
      </c>
      <c r="D6" t="s">
        <v>38</v>
      </c>
      <c r="E6">
        <v>45</v>
      </c>
      <c r="F6" t="s">
        <v>370</v>
      </c>
      <c r="G6" t="s">
        <v>463</v>
      </c>
      <c r="H6" s="74">
        <v>0.47393417342502003</v>
      </c>
      <c r="I6" s="1">
        <v>1837784.42</v>
      </c>
      <c r="J6" s="1"/>
      <c r="K6" s="1"/>
      <c r="L6" s="1">
        <v>516971</v>
      </c>
      <c r="M6" s="1"/>
      <c r="N6" s="1"/>
      <c r="O6" s="1"/>
      <c r="P6" s="1"/>
      <c r="Q6" s="1"/>
      <c r="R6" s="1"/>
      <c r="S6" s="1"/>
      <c r="T6" s="1">
        <v>516971</v>
      </c>
      <c r="U6" s="1">
        <v>29.8</v>
      </c>
      <c r="V6" s="36">
        <v>0.10590739613435071</v>
      </c>
      <c r="W6" s="1"/>
      <c r="X6" s="1"/>
      <c r="Y6" s="1">
        <v>119948</v>
      </c>
      <c r="Z6" s="1"/>
      <c r="AA6" s="1"/>
      <c r="AB6" s="1"/>
      <c r="AC6" s="1"/>
      <c r="AD6" s="1"/>
      <c r="AE6" s="1"/>
      <c r="AF6" s="1"/>
      <c r="AG6" s="1">
        <v>0</v>
      </c>
      <c r="AH6" s="1">
        <v>0</v>
      </c>
      <c r="AI6" s="1">
        <v>1230711.1785625</v>
      </c>
      <c r="AJ6" s="1">
        <v>0</v>
      </c>
      <c r="AK6" s="1">
        <v>0</v>
      </c>
      <c r="AL6" s="1">
        <v>0</v>
      </c>
      <c r="AM6" s="1">
        <v>0</v>
      </c>
      <c r="AN6" s="1">
        <v>0</v>
      </c>
      <c r="AO6" s="1">
        <v>0</v>
      </c>
      <c r="AP6" s="1">
        <v>0</v>
      </c>
      <c r="AQ6" s="1">
        <v>1230711.1785625</v>
      </c>
      <c r="AR6" s="1">
        <v>0</v>
      </c>
      <c r="AS6" s="1">
        <v>0</v>
      </c>
      <c r="AT6" s="1">
        <v>260049.59099120001</v>
      </c>
      <c r="AU6" s="1">
        <v>0</v>
      </c>
      <c r="AV6" s="1">
        <v>0</v>
      </c>
      <c r="AW6" s="1">
        <v>0</v>
      </c>
      <c r="AX6" s="1">
        <v>0</v>
      </c>
      <c r="AY6" s="1">
        <v>0</v>
      </c>
      <c r="AZ6" s="1">
        <v>0</v>
      </c>
      <c r="BA6" s="1">
        <v>0</v>
      </c>
      <c r="BB6" s="1">
        <v>260049.59099120001</v>
      </c>
      <c r="BC6" s="7">
        <v>0.81117281947231878</v>
      </c>
      <c r="BD6" s="35" t="s">
        <v>552</v>
      </c>
      <c r="BE6" s="35" t="s">
        <v>552</v>
      </c>
      <c r="BF6" s="35">
        <v>2.8836448650963011</v>
      </c>
      <c r="BG6" s="35" t="s">
        <v>552</v>
      </c>
      <c r="BH6" s="35" t="s">
        <v>552</v>
      </c>
      <c r="BI6" s="35" t="s">
        <v>552</v>
      </c>
      <c r="BJ6" s="35" t="s">
        <v>552</v>
      </c>
      <c r="BK6" s="35" t="s">
        <v>552</v>
      </c>
      <c r="BL6" s="35" t="s">
        <v>552</v>
      </c>
      <c r="BM6" s="35" t="s">
        <v>552</v>
      </c>
      <c r="BN6" s="35">
        <v>2.8836448650963011</v>
      </c>
      <c r="BO6" s="1">
        <v>0</v>
      </c>
      <c r="BP6" s="1"/>
      <c r="BQ6" s="1">
        <v>604925.11968719994</v>
      </c>
      <c r="BR6" s="1">
        <v>26888.786153238838</v>
      </c>
      <c r="BS6" s="1">
        <v>237603.61720142755</v>
      </c>
      <c r="BT6" s="1">
        <v>604925.11968719994</v>
      </c>
      <c r="BU6" s="1">
        <v>26888.786153238838</v>
      </c>
      <c r="BV6" s="1">
        <v>69942.572766081794</v>
      </c>
      <c r="BW6" s="35">
        <v>6.2103103020718855</v>
      </c>
      <c r="BX6" s="1">
        <v>3151847.5830882862</v>
      </c>
      <c r="BY6" s="1">
        <v>140098.91950442817</v>
      </c>
      <c r="BZ6" s="1">
        <v>1237988.5745141422</v>
      </c>
      <c r="CA6" s="1">
        <v>3151847.5830882862</v>
      </c>
      <c r="CB6" s="1">
        <v>140098.91950442817</v>
      </c>
      <c r="CC6" s="1">
        <v>364422.50743652845</v>
      </c>
    </row>
    <row r="7" spans="1:81" x14ac:dyDescent="0.25">
      <c r="A7" t="s">
        <v>844</v>
      </c>
      <c r="B7" t="s">
        <v>845</v>
      </c>
      <c r="C7" t="s">
        <v>462</v>
      </c>
      <c r="D7" t="s">
        <v>28</v>
      </c>
      <c r="E7">
        <v>45</v>
      </c>
      <c r="F7" t="s">
        <v>370</v>
      </c>
      <c r="G7" t="s">
        <v>463</v>
      </c>
      <c r="H7" s="74">
        <v>0.47393417342502003</v>
      </c>
      <c r="I7" s="1">
        <v>2264911.11</v>
      </c>
      <c r="J7" s="1">
        <v>0</v>
      </c>
      <c r="K7" s="1">
        <v>0</v>
      </c>
      <c r="L7" s="1">
        <v>516971</v>
      </c>
      <c r="M7" s="1">
        <v>0</v>
      </c>
      <c r="N7" s="1">
        <v>0</v>
      </c>
      <c r="O7" s="1">
        <v>0</v>
      </c>
      <c r="P7" s="1">
        <v>138673</v>
      </c>
      <c r="Q7" s="1">
        <v>0</v>
      </c>
      <c r="R7" s="1">
        <v>0</v>
      </c>
      <c r="S7" s="1">
        <v>0</v>
      </c>
      <c r="T7" s="1">
        <v>655644</v>
      </c>
      <c r="U7" s="1"/>
      <c r="V7" s="36"/>
      <c r="W7" s="1"/>
      <c r="X7" s="1"/>
      <c r="Y7" s="1">
        <v>119948</v>
      </c>
      <c r="Z7" s="1"/>
      <c r="AA7" s="1"/>
      <c r="AB7" s="1"/>
      <c r="AC7" s="1">
        <v>16333</v>
      </c>
      <c r="AD7" s="1"/>
      <c r="AE7" s="1"/>
      <c r="AF7" s="1"/>
      <c r="AG7" s="1">
        <v>0</v>
      </c>
      <c r="AH7" s="1">
        <v>0</v>
      </c>
      <c r="AI7" s="1">
        <v>1230711.1785625</v>
      </c>
      <c r="AJ7" s="1">
        <v>0</v>
      </c>
      <c r="AK7" s="1">
        <v>0</v>
      </c>
      <c r="AL7" s="1">
        <v>0</v>
      </c>
      <c r="AM7" s="1">
        <v>143561.24941583333</v>
      </c>
      <c r="AN7" s="1">
        <v>0</v>
      </c>
      <c r="AO7" s="1">
        <v>0</v>
      </c>
      <c r="AP7" s="1">
        <v>0</v>
      </c>
      <c r="AQ7" s="1">
        <v>1374272.4279783333</v>
      </c>
      <c r="AR7" s="1">
        <v>0</v>
      </c>
      <c r="AS7" s="1">
        <v>0</v>
      </c>
      <c r="AT7" s="1">
        <v>260049.59099120001</v>
      </c>
      <c r="AU7" s="1">
        <v>0</v>
      </c>
      <c r="AV7" s="1">
        <v>0</v>
      </c>
      <c r="AW7" s="1">
        <v>0</v>
      </c>
      <c r="AX7" s="1">
        <v>42485.072939999998</v>
      </c>
      <c r="AY7" s="1">
        <v>0</v>
      </c>
      <c r="AZ7" s="1">
        <v>0</v>
      </c>
      <c r="BA7" s="1">
        <v>0</v>
      </c>
      <c r="BB7" s="1">
        <v>302534.66393119999</v>
      </c>
      <c r="BC7" s="7">
        <v>0.74034123657485762</v>
      </c>
      <c r="BD7" s="35" t="s">
        <v>552</v>
      </c>
      <c r="BE7" s="35" t="s">
        <v>552</v>
      </c>
      <c r="BF7" s="35">
        <v>2.8836448650963011</v>
      </c>
      <c r="BG7" s="35" t="s">
        <v>552</v>
      </c>
      <c r="BH7" s="35" t="s">
        <v>552</v>
      </c>
      <c r="BI7" s="35" t="s">
        <v>552</v>
      </c>
      <c r="BJ7" s="35">
        <v>1.3416189334321267</v>
      </c>
      <c r="BK7" s="35" t="s">
        <v>552</v>
      </c>
      <c r="BL7" s="35" t="s">
        <v>552</v>
      </c>
      <c r="BM7" s="35" t="s">
        <v>552</v>
      </c>
      <c r="BN7" s="35">
        <v>2.5574962813806477</v>
      </c>
      <c r="BO7" s="1">
        <v>0</v>
      </c>
      <c r="BP7" s="1">
        <v>0</v>
      </c>
      <c r="BQ7" s="1">
        <v>745518.14096759993</v>
      </c>
      <c r="BR7" s="1">
        <v>33138.114476389354</v>
      </c>
      <c r="BS7" s="1">
        <v>292826.00642337603</v>
      </c>
      <c r="BT7" s="1">
        <v>745518.14096759993</v>
      </c>
      <c r="BU7" s="1">
        <v>33138.114476389354</v>
      </c>
      <c r="BV7" s="1">
        <v>86198.200613694455</v>
      </c>
      <c r="BW7" s="35">
        <v>6.2103103020718855</v>
      </c>
      <c r="BX7" s="1">
        <v>3884380.8502649656</v>
      </c>
      <c r="BY7" s="1">
        <v>172659.85924756888</v>
      </c>
      <c r="BZ7" s="1">
        <v>1525714.3579822837</v>
      </c>
      <c r="CA7" s="1">
        <v>3884380.8502649656</v>
      </c>
      <c r="CB7" s="1">
        <v>172659.85924756888</v>
      </c>
      <c r="CC7" s="1">
        <v>449119.37267759116</v>
      </c>
    </row>
    <row r="8" spans="1:81" x14ac:dyDescent="0.25">
      <c r="A8" t="s">
        <v>844</v>
      </c>
      <c r="B8" t="s">
        <v>845</v>
      </c>
      <c r="C8" t="s">
        <v>462</v>
      </c>
      <c r="D8" t="s">
        <v>1730</v>
      </c>
      <c r="E8">
        <v>45</v>
      </c>
      <c r="F8" t="s">
        <v>370</v>
      </c>
      <c r="G8" t="s">
        <v>463</v>
      </c>
      <c r="H8" s="74">
        <v>0.47393417342502003</v>
      </c>
      <c r="I8" s="1">
        <v>427126.69</v>
      </c>
      <c r="J8" s="1"/>
      <c r="K8" s="1"/>
      <c r="L8" s="1"/>
      <c r="M8" s="1"/>
      <c r="N8" s="1"/>
      <c r="O8" s="1"/>
      <c r="P8" s="1">
        <v>138673</v>
      </c>
      <c r="Q8" s="1"/>
      <c r="R8" s="1"/>
      <c r="S8" s="1"/>
      <c r="T8" s="1">
        <v>138673</v>
      </c>
      <c r="U8" s="1">
        <v>6.666666666666667</v>
      </c>
      <c r="V8" s="36">
        <v>0.45464482582439802</v>
      </c>
      <c r="W8" s="1"/>
      <c r="X8" s="1"/>
      <c r="Y8" s="1"/>
      <c r="Z8" s="1"/>
      <c r="AA8" s="1"/>
      <c r="AB8" s="1"/>
      <c r="AC8" s="1">
        <v>16333</v>
      </c>
      <c r="AD8" s="1"/>
      <c r="AE8" s="1"/>
      <c r="AF8" s="1"/>
      <c r="AG8" s="1">
        <v>0</v>
      </c>
      <c r="AH8" s="1">
        <v>0</v>
      </c>
      <c r="AI8" s="1">
        <v>0</v>
      </c>
      <c r="AJ8" s="1">
        <v>0</v>
      </c>
      <c r="AK8" s="1"/>
      <c r="AL8" s="1">
        <v>0</v>
      </c>
      <c r="AM8" s="1">
        <v>143561.24941583333</v>
      </c>
      <c r="AN8" s="1"/>
      <c r="AO8" s="1">
        <v>0</v>
      </c>
      <c r="AP8" s="1">
        <v>0</v>
      </c>
      <c r="AQ8" s="1">
        <v>143561.24941583333</v>
      </c>
      <c r="AR8" s="1">
        <v>0</v>
      </c>
      <c r="AS8" s="1">
        <v>0</v>
      </c>
      <c r="AT8" s="1">
        <v>0</v>
      </c>
      <c r="AU8" s="1">
        <v>0</v>
      </c>
      <c r="AV8" s="1"/>
      <c r="AW8" s="1">
        <v>0</v>
      </c>
      <c r="AX8" s="1">
        <v>42485.072939999998</v>
      </c>
      <c r="AY8" s="1"/>
      <c r="AZ8" s="1">
        <v>0</v>
      </c>
      <c r="BA8" s="1">
        <v>0</v>
      </c>
      <c r="BB8" s="1">
        <v>42485.072939999998</v>
      </c>
      <c r="BC8" s="7">
        <v>0.43557643835329818</v>
      </c>
      <c r="BD8" s="35" t="s">
        <v>552</v>
      </c>
      <c r="BE8" s="35" t="s">
        <v>552</v>
      </c>
      <c r="BF8" s="35" t="s">
        <v>552</v>
      </c>
      <c r="BG8" s="35" t="s">
        <v>552</v>
      </c>
      <c r="BH8" s="35" t="s">
        <v>552</v>
      </c>
      <c r="BI8" s="35" t="s">
        <v>552</v>
      </c>
      <c r="BJ8" s="35">
        <v>1.3416189334321267</v>
      </c>
      <c r="BK8" s="35" t="s">
        <v>552</v>
      </c>
      <c r="BL8" s="35" t="s">
        <v>552</v>
      </c>
      <c r="BM8" s="35" t="s">
        <v>552</v>
      </c>
      <c r="BN8" s="35">
        <v>1.3416189334321267</v>
      </c>
      <c r="BO8" s="1">
        <v>0</v>
      </c>
      <c r="BP8" s="1">
        <v>0</v>
      </c>
      <c r="BQ8" s="1">
        <v>140593.02128039999</v>
      </c>
      <c r="BR8" s="1">
        <v>6249.3283231505129</v>
      </c>
      <c r="BS8" s="1">
        <v>55222.389221948462</v>
      </c>
      <c r="BT8" s="1">
        <v>140593.02128039999</v>
      </c>
      <c r="BU8" s="1">
        <v>6249.3283231505129</v>
      </c>
      <c r="BV8" s="1">
        <v>16255.62784761265</v>
      </c>
      <c r="BW8" s="35">
        <v>6.2103103020718855</v>
      </c>
      <c r="BX8" s="1">
        <v>732533.26717667992</v>
      </c>
      <c r="BY8" s="1">
        <v>32560.939743140738</v>
      </c>
      <c r="BZ8" s="1">
        <v>287725.78346814145</v>
      </c>
      <c r="CA8" s="1">
        <v>732533.26717667992</v>
      </c>
      <c r="CB8" s="1">
        <v>32560.939743140738</v>
      </c>
      <c r="CC8" s="1">
        <v>84696.865241062813</v>
      </c>
    </row>
    <row r="9" spans="1:81" x14ac:dyDescent="0.25">
      <c r="A9" t="s">
        <v>460</v>
      </c>
      <c r="B9" t="s">
        <v>461</v>
      </c>
      <c r="C9" t="s">
        <v>462</v>
      </c>
      <c r="D9" t="s">
        <v>38</v>
      </c>
      <c r="E9">
        <v>12</v>
      </c>
      <c r="F9" t="s">
        <v>39</v>
      </c>
      <c r="G9" t="s">
        <v>463</v>
      </c>
      <c r="H9" s="74">
        <v>0.47393417342502003</v>
      </c>
      <c r="I9" s="1">
        <v>14798545</v>
      </c>
      <c r="J9" s="1"/>
      <c r="K9" s="1"/>
      <c r="L9" s="1">
        <v>1893273</v>
      </c>
      <c r="M9" s="1"/>
      <c r="N9" s="1"/>
      <c r="O9" s="1"/>
      <c r="P9" s="1"/>
      <c r="Q9" s="1"/>
      <c r="R9" s="1"/>
      <c r="S9" s="1"/>
      <c r="T9" s="1">
        <v>1893273</v>
      </c>
      <c r="U9" s="1">
        <v>39</v>
      </c>
      <c r="V9" s="36">
        <v>0.17280648936285495</v>
      </c>
      <c r="W9" s="1"/>
      <c r="X9" s="1"/>
      <c r="Y9" s="1">
        <v>498733</v>
      </c>
      <c r="Z9" s="1"/>
      <c r="AA9" s="1"/>
      <c r="AB9" s="1"/>
      <c r="AC9" s="1">
        <v>62438</v>
      </c>
      <c r="AD9" s="1"/>
      <c r="AE9" s="1"/>
      <c r="AF9" s="1"/>
      <c r="AG9" s="1">
        <v>0</v>
      </c>
      <c r="AH9" s="1">
        <v>0</v>
      </c>
      <c r="AI9" s="1">
        <v>5114191.5581875006</v>
      </c>
      <c r="AJ9" s="1">
        <v>0</v>
      </c>
      <c r="AK9" s="1">
        <v>0</v>
      </c>
      <c r="AL9" s="1">
        <v>0</v>
      </c>
      <c r="AM9" s="1">
        <v>550193.66591999994</v>
      </c>
      <c r="AN9" s="1">
        <v>0</v>
      </c>
      <c r="AO9" s="1">
        <v>0</v>
      </c>
      <c r="AP9" s="1">
        <v>0</v>
      </c>
      <c r="AQ9" s="1">
        <v>5664385.2241075002</v>
      </c>
      <c r="AR9" s="1">
        <v>0</v>
      </c>
      <c r="AS9" s="1">
        <v>0</v>
      </c>
      <c r="AT9" s="1">
        <v>1081262.8194202001</v>
      </c>
      <c r="AU9" s="1">
        <v>0</v>
      </c>
      <c r="AV9" s="1">
        <v>0</v>
      </c>
      <c r="AW9" s="1">
        <v>0</v>
      </c>
      <c r="AX9" s="1">
        <v>162412.47683999999</v>
      </c>
      <c r="AY9" s="1">
        <v>0</v>
      </c>
      <c r="AZ9" s="1">
        <v>0</v>
      </c>
      <c r="BA9" s="1">
        <v>0</v>
      </c>
      <c r="BB9" s="1">
        <v>1243675.2962602</v>
      </c>
      <c r="BC9" s="7">
        <v>0.46680673811970708</v>
      </c>
      <c r="BD9" s="35" t="s">
        <v>552</v>
      </c>
      <c r="BE9" s="35" t="s">
        <v>552</v>
      </c>
      <c r="BF9" s="35">
        <v>3.2723513078186297</v>
      </c>
      <c r="BG9" s="35" t="s">
        <v>552</v>
      </c>
      <c r="BH9" s="35" t="s">
        <v>552</v>
      </c>
      <c r="BI9" s="35" t="s">
        <v>552</v>
      </c>
      <c r="BJ9" s="35" t="s">
        <v>552</v>
      </c>
      <c r="BK9" s="35" t="s">
        <v>552</v>
      </c>
      <c r="BL9" s="35" t="s">
        <v>552</v>
      </c>
      <c r="BM9" s="35" t="s">
        <v>552</v>
      </c>
      <c r="BN9" s="35">
        <v>3.6487397857401973</v>
      </c>
      <c r="BO9" s="1">
        <v>0</v>
      </c>
      <c r="BP9" s="1"/>
      <c r="BQ9" s="1">
        <v>4871089.0721999994</v>
      </c>
      <c r="BR9" s="1">
        <v>216518.81883081901</v>
      </c>
      <c r="BS9" s="1">
        <v>1913275.4544290341</v>
      </c>
      <c r="BT9" s="1">
        <v>4871089.0721999994</v>
      </c>
      <c r="BU9" s="1">
        <v>216518.81883081901</v>
      </c>
      <c r="BV9" s="1">
        <v>563204.42116634978</v>
      </c>
      <c r="BW9" s="35">
        <v>6.6374793470367379</v>
      </c>
      <c r="BX9" s="1">
        <v>27460664.042103842</v>
      </c>
      <c r="BY9" s="1">
        <v>1220620.3694035313</v>
      </c>
      <c r="BZ9" s="1">
        <v>10786050.859536009</v>
      </c>
      <c r="CA9" s="1">
        <v>27460664.042103842</v>
      </c>
      <c r="CB9" s="1">
        <v>1220620.3694035313</v>
      </c>
      <c r="CC9" s="1">
        <v>3175053.2924850774</v>
      </c>
    </row>
    <row r="10" spans="1:81" x14ac:dyDescent="0.25">
      <c r="A10" t="s">
        <v>460</v>
      </c>
      <c r="B10" t="s">
        <v>461</v>
      </c>
      <c r="C10" t="s">
        <v>462</v>
      </c>
      <c r="D10" t="s">
        <v>28</v>
      </c>
      <c r="E10">
        <v>12</v>
      </c>
      <c r="F10" t="s">
        <v>39</v>
      </c>
      <c r="G10" t="s">
        <v>463</v>
      </c>
      <c r="H10" s="74">
        <v>0.47393417342502003</v>
      </c>
      <c r="I10" s="1">
        <v>23837684</v>
      </c>
      <c r="J10" s="1">
        <v>0</v>
      </c>
      <c r="K10" s="1">
        <v>0</v>
      </c>
      <c r="L10" s="1">
        <v>1893273</v>
      </c>
      <c r="M10" s="1">
        <v>0</v>
      </c>
      <c r="N10" s="1">
        <v>0</v>
      </c>
      <c r="O10" s="1">
        <v>0</v>
      </c>
      <c r="P10" s="1">
        <v>2799834</v>
      </c>
      <c r="Q10" s="1">
        <v>0</v>
      </c>
      <c r="R10" s="1">
        <v>0</v>
      </c>
      <c r="S10" s="1">
        <v>0</v>
      </c>
      <c r="T10" s="1">
        <v>4693107</v>
      </c>
      <c r="U10" s="1"/>
      <c r="V10" s="36"/>
      <c r="W10" s="1"/>
      <c r="X10" s="1"/>
      <c r="Y10" s="1">
        <v>498733</v>
      </c>
      <c r="Z10" s="1"/>
      <c r="AA10" s="1"/>
      <c r="AB10" s="1"/>
      <c r="AC10" s="1">
        <v>265467</v>
      </c>
      <c r="AD10" s="1"/>
      <c r="AE10" s="1"/>
      <c r="AF10" s="1"/>
      <c r="AG10" s="1">
        <v>0</v>
      </c>
      <c r="AH10" s="1">
        <v>0</v>
      </c>
      <c r="AI10" s="1">
        <v>5114191.5581875006</v>
      </c>
      <c r="AJ10" s="1">
        <v>0</v>
      </c>
      <c r="AK10" s="1">
        <v>0</v>
      </c>
      <c r="AL10" s="1">
        <v>0</v>
      </c>
      <c r="AM10" s="1">
        <v>2335968.4307049997</v>
      </c>
      <c r="AN10" s="1">
        <v>0</v>
      </c>
      <c r="AO10" s="1">
        <v>0</v>
      </c>
      <c r="AP10" s="1">
        <v>0</v>
      </c>
      <c r="AQ10" s="1">
        <v>7450159.9888925003</v>
      </c>
      <c r="AR10" s="1">
        <v>0</v>
      </c>
      <c r="AS10" s="1">
        <v>0</v>
      </c>
      <c r="AT10" s="1">
        <v>1081262.8194202001</v>
      </c>
      <c r="AU10" s="1">
        <v>0</v>
      </c>
      <c r="AV10" s="1">
        <v>0</v>
      </c>
      <c r="AW10" s="1">
        <v>0</v>
      </c>
      <c r="AX10" s="1">
        <v>690527.45105999999</v>
      </c>
      <c r="AY10" s="1">
        <v>0</v>
      </c>
      <c r="AZ10" s="1">
        <v>0</v>
      </c>
      <c r="BA10" s="1">
        <v>0</v>
      </c>
      <c r="BB10" s="1">
        <v>1771790.2704802002</v>
      </c>
      <c r="BC10" s="7">
        <v>0.3868643555880974</v>
      </c>
      <c r="BD10" s="35" t="s">
        <v>552</v>
      </c>
      <c r="BE10" s="35" t="s">
        <v>552</v>
      </c>
      <c r="BF10" s="35">
        <v>3.2723513078186297</v>
      </c>
      <c r="BG10" s="35" t="s">
        <v>552</v>
      </c>
      <c r="BH10" s="35" t="s">
        <v>552</v>
      </c>
      <c r="BI10" s="35" t="s">
        <v>552</v>
      </c>
      <c r="BJ10" s="35">
        <v>1.0809554715618852</v>
      </c>
      <c r="BK10" s="35" t="s">
        <v>552</v>
      </c>
      <c r="BL10" s="35" t="s">
        <v>552</v>
      </c>
      <c r="BM10" s="35" t="s">
        <v>552</v>
      </c>
      <c r="BN10" s="35">
        <v>1.964998935539441</v>
      </c>
      <c r="BO10" s="1">
        <v>0</v>
      </c>
      <c r="BP10" s="1">
        <v>0</v>
      </c>
      <c r="BQ10" s="1">
        <v>7846412.0654399991</v>
      </c>
      <c r="BR10" s="1">
        <v>348771.2598327953</v>
      </c>
      <c r="BS10" s="1">
        <v>3081928.371176742</v>
      </c>
      <c r="BT10" s="1">
        <v>7846412.0654399991</v>
      </c>
      <c r="BU10" s="1">
        <v>348771.2598327953</v>
      </c>
      <c r="BV10" s="1">
        <v>907216.82565187046</v>
      </c>
      <c r="BW10" s="35">
        <v>6.6374793470367379</v>
      </c>
      <c r="BX10" s="1">
        <v>44233985.967257865</v>
      </c>
      <c r="BY10" s="1">
        <v>1966190.7741473671</v>
      </c>
      <c r="BZ10" s="1">
        <v>17374307.541555453</v>
      </c>
      <c r="CA10" s="1">
        <v>44233985.967257865</v>
      </c>
      <c r="CB10" s="1">
        <v>1966190.7741473671</v>
      </c>
      <c r="CC10" s="1">
        <v>5114416.1178966481</v>
      </c>
    </row>
    <row r="11" spans="1:81" x14ac:dyDescent="0.25">
      <c r="A11" t="s">
        <v>460</v>
      </c>
      <c r="B11" t="s">
        <v>461</v>
      </c>
      <c r="C11" t="s">
        <v>462</v>
      </c>
      <c r="D11" t="s">
        <v>1730</v>
      </c>
      <c r="E11">
        <v>12</v>
      </c>
      <c r="F11" t="s">
        <v>39</v>
      </c>
      <c r="G11" t="s">
        <v>463</v>
      </c>
      <c r="H11" s="74">
        <v>0.47393417342502003</v>
      </c>
      <c r="I11" s="1">
        <v>9039139</v>
      </c>
      <c r="J11" s="1"/>
      <c r="K11" s="1"/>
      <c r="L11" s="1"/>
      <c r="M11" s="1"/>
      <c r="N11" s="1"/>
      <c r="O11" s="1"/>
      <c r="P11" s="1">
        <v>2799834</v>
      </c>
      <c r="Q11" s="1"/>
      <c r="R11" s="1"/>
      <c r="S11" s="1"/>
      <c r="T11" s="1">
        <v>2799834</v>
      </c>
      <c r="U11" s="1">
        <v>10.097701149425287</v>
      </c>
      <c r="V11" s="36">
        <v>0.3923673261400491</v>
      </c>
      <c r="W11" s="1"/>
      <c r="X11" s="1"/>
      <c r="Y11" s="1"/>
      <c r="Z11" s="1"/>
      <c r="AA11" s="1"/>
      <c r="AB11" s="1"/>
      <c r="AC11" s="1">
        <v>203029</v>
      </c>
      <c r="AD11" s="1"/>
      <c r="AE11" s="1"/>
      <c r="AF11" s="1"/>
      <c r="AG11" s="1">
        <v>0</v>
      </c>
      <c r="AH11" s="1">
        <v>0</v>
      </c>
      <c r="AI11" s="1">
        <v>0</v>
      </c>
      <c r="AJ11" s="1">
        <v>0</v>
      </c>
      <c r="AK11" s="1"/>
      <c r="AL11" s="1">
        <v>0</v>
      </c>
      <c r="AM11" s="1">
        <v>1785774.7647849999</v>
      </c>
      <c r="AN11" s="1"/>
      <c r="AO11" s="1">
        <v>0</v>
      </c>
      <c r="AP11" s="1">
        <v>0</v>
      </c>
      <c r="AQ11" s="1">
        <v>1785774.7647849999</v>
      </c>
      <c r="AR11" s="1">
        <v>0</v>
      </c>
      <c r="AS11" s="1">
        <v>0</v>
      </c>
      <c r="AT11" s="1">
        <v>0</v>
      </c>
      <c r="AU11" s="1">
        <v>0</v>
      </c>
      <c r="AV11" s="1"/>
      <c r="AW11" s="1">
        <v>0</v>
      </c>
      <c r="AX11" s="1">
        <v>528114.97421999997</v>
      </c>
      <c r="AY11" s="1"/>
      <c r="AZ11" s="1">
        <v>0</v>
      </c>
      <c r="BA11" s="1">
        <v>0</v>
      </c>
      <c r="BB11" s="1">
        <v>528114.97421999997</v>
      </c>
      <c r="BC11" s="7">
        <v>0.25598563524744999</v>
      </c>
      <c r="BD11" s="35" t="s">
        <v>552</v>
      </c>
      <c r="BE11" s="35" t="s">
        <v>552</v>
      </c>
      <c r="BF11" s="35" t="s">
        <v>552</v>
      </c>
      <c r="BG11" s="35" t="s">
        <v>552</v>
      </c>
      <c r="BH11" s="35" t="s">
        <v>552</v>
      </c>
      <c r="BI11" s="35" t="s">
        <v>552</v>
      </c>
      <c r="BJ11" s="35">
        <v>0.82643818848010275</v>
      </c>
      <c r="BK11" s="35" t="s">
        <v>552</v>
      </c>
      <c r="BL11" s="35" t="s">
        <v>552</v>
      </c>
      <c r="BM11" s="35" t="s">
        <v>552</v>
      </c>
      <c r="BN11" s="35">
        <v>0.82643818848010275</v>
      </c>
      <c r="BO11" s="1">
        <v>0</v>
      </c>
      <c r="BP11" s="1">
        <v>0</v>
      </c>
      <c r="BQ11" s="1">
        <v>2975322.9932399997</v>
      </c>
      <c r="BR11" s="1">
        <v>132252.44100197626</v>
      </c>
      <c r="BS11" s="1">
        <v>1168652.9167477076</v>
      </c>
      <c r="BT11" s="1">
        <v>2975322.9932399997</v>
      </c>
      <c r="BU11" s="1">
        <v>132252.44100197626</v>
      </c>
      <c r="BV11" s="1">
        <v>344012.40448552056</v>
      </c>
      <c r="BW11" s="35">
        <v>6.6374793470367379</v>
      </c>
      <c r="BX11" s="1">
        <v>16773321.925154027</v>
      </c>
      <c r="BY11" s="1">
        <v>745570.4047438358</v>
      </c>
      <c r="BZ11" s="1">
        <v>6588256.682019447</v>
      </c>
      <c r="CA11" s="1">
        <v>16773321.925154027</v>
      </c>
      <c r="CB11" s="1">
        <v>745570.4047438358</v>
      </c>
      <c r="CC11" s="1">
        <v>1939362.8254115707</v>
      </c>
    </row>
    <row r="12" spans="1:81" x14ac:dyDescent="0.25">
      <c r="A12" t="s">
        <v>1457</v>
      </c>
      <c r="B12" t="s">
        <v>1458</v>
      </c>
      <c r="C12" t="s">
        <v>361</v>
      </c>
      <c r="D12" t="s">
        <v>28</v>
      </c>
      <c r="E12">
        <v>40213</v>
      </c>
      <c r="F12" t="s">
        <v>370</v>
      </c>
      <c r="G12" t="s">
        <v>82</v>
      </c>
      <c r="H12" s="74">
        <v>0.46873146894112006</v>
      </c>
      <c r="I12" s="1">
        <v>733576.69</v>
      </c>
      <c r="J12" s="1">
        <v>0</v>
      </c>
      <c r="K12" s="1">
        <v>0</v>
      </c>
      <c r="L12" s="1">
        <v>0</v>
      </c>
      <c r="M12" s="1">
        <v>0</v>
      </c>
      <c r="N12" s="1">
        <v>0</v>
      </c>
      <c r="O12" s="1">
        <v>0</v>
      </c>
      <c r="P12" s="1">
        <v>304465</v>
      </c>
      <c r="Q12" s="1">
        <v>0</v>
      </c>
      <c r="R12" s="1">
        <v>0</v>
      </c>
      <c r="S12" s="1">
        <v>0</v>
      </c>
      <c r="T12" s="1">
        <v>304465</v>
      </c>
      <c r="U12" s="1"/>
      <c r="V12" s="36"/>
      <c r="W12" s="1"/>
      <c r="X12" s="1"/>
      <c r="Y12" s="1"/>
      <c r="Z12" s="1"/>
      <c r="AA12" s="1"/>
      <c r="AB12" s="1"/>
      <c r="AC12" s="1">
        <v>35861</v>
      </c>
      <c r="AD12" s="1"/>
      <c r="AE12" s="1"/>
      <c r="AF12" s="1"/>
      <c r="AG12" s="1">
        <v>0</v>
      </c>
      <c r="AH12" s="1">
        <v>0</v>
      </c>
      <c r="AI12" s="1">
        <v>0</v>
      </c>
      <c r="AJ12" s="1">
        <v>0</v>
      </c>
      <c r="AK12" s="1">
        <v>0</v>
      </c>
      <c r="AL12" s="1">
        <v>0</v>
      </c>
      <c r="AM12" s="1">
        <v>315205.4014958333</v>
      </c>
      <c r="AN12" s="1">
        <v>0</v>
      </c>
      <c r="AO12" s="1">
        <v>0</v>
      </c>
      <c r="AP12" s="1">
        <v>0</v>
      </c>
      <c r="AQ12" s="1">
        <v>315205.4014958333</v>
      </c>
      <c r="AR12" s="1">
        <v>0</v>
      </c>
      <c r="AS12" s="1">
        <v>0</v>
      </c>
      <c r="AT12" s="1">
        <v>0</v>
      </c>
      <c r="AU12" s="1">
        <v>0</v>
      </c>
      <c r="AV12" s="1">
        <v>0</v>
      </c>
      <c r="AW12" s="1">
        <v>0</v>
      </c>
      <c r="AX12" s="1">
        <v>93280.915979999991</v>
      </c>
      <c r="AY12" s="1">
        <v>0</v>
      </c>
      <c r="AZ12" s="1">
        <v>0</v>
      </c>
      <c r="BA12" s="1">
        <v>0</v>
      </c>
      <c r="BB12" s="1">
        <v>93280.915979999991</v>
      </c>
      <c r="BC12" s="7">
        <v>0.55684200853742138</v>
      </c>
      <c r="BD12" s="35" t="s">
        <v>552</v>
      </c>
      <c r="BE12" s="35" t="s">
        <v>552</v>
      </c>
      <c r="BF12" s="35" t="s">
        <v>552</v>
      </c>
      <c r="BG12" s="35" t="s">
        <v>552</v>
      </c>
      <c r="BH12" s="35" t="s">
        <v>552</v>
      </c>
      <c r="BI12" s="35" t="s">
        <v>552</v>
      </c>
      <c r="BJ12" s="35">
        <v>1.3416527925240447</v>
      </c>
      <c r="BK12" s="35" t="s">
        <v>552</v>
      </c>
      <c r="BL12" s="35" t="s">
        <v>552</v>
      </c>
      <c r="BM12" s="35" t="s">
        <v>552</v>
      </c>
      <c r="BN12" s="35">
        <v>1.3416527925240447</v>
      </c>
      <c r="BO12" s="1">
        <v>0</v>
      </c>
      <c r="BP12" s="1">
        <v>0</v>
      </c>
      <c r="BQ12" s="1">
        <v>241464.10328039996</v>
      </c>
      <c r="BR12" s="1">
        <v>10733.025337330249</v>
      </c>
      <c r="BS12" s="1">
        <v>94842.721018741824</v>
      </c>
      <c r="BT12" s="1">
        <v>241464.10328039996</v>
      </c>
      <c r="BU12" s="1">
        <v>10733.025337330249</v>
      </c>
      <c r="BV12" s="1">
        <v>27918.530846956695</v>
      </c>
      <c r="BW12" s="35">
        <v>5.9928377033972211</v>
      </c>
      <c r="BX12" s="1">
        <v>1205591.0788753815</v>
      </c>
      <c r="BY12" s="1">
        <v>53588.253575740149</v>
      </c>
      <c r="BZ12" s="1">
        <v>473534.31339515827</v>
      </c>
      <c r="CA12" s="1">
        <v>1205591.0788753815</v>
      </c>
      <c r="CB12" s="1">
        <v>53588.253575740149</v>
      </c>
      <c r="CC12" s="1">
        <v>139392.69343614375</v>
      </c>
    </row>
    <row r="13" spans="1:81" x14ac:dyDescent="0.25">
      <c r="A13" t="s">
        <v>1457</v>
      </c>
      <c r="B13" t="s">
        <v>1458</v>
      </c>
      <c r="C13" t="s">
        <v>361</v>
      </c>
      <c r="D13" t="s">
        <v>1730</v>
      </c>
      <c r="E13">
        <v>40213</v>
      </c>
      <c r="F13" t="s">
        <v>370</v>
      </c>
      <c r="G13" t="s">
        <v>82</v>
      </c>
      <c r="H13" s="74">
        <v>0.46873146894112006</v>
      </c>
      <c r="I13" s="1">
        <v>733576.69</v>
      </c>
      <c r="J13" s="1"/>
      <c r="K13" s="1"/>
      <c r="L13" s="1"/>
      <c r="M13" s="1"/>
      <c r="N13" s="1"/>
      <c r="O13" s="1"/>
      <c r="P13" s="1">
        <v>304465</v>
      </c>
      <c r="Q13" s="1"/>
      <c r="R13" s="1"/>
      <c r="S13" s="1"/>
      <c r="T13" s="1">
        <v>304465</v>
      </c>
      <c r="U13" s="1">
        <v>15</v>
      </c>
      <c r="V13" s="36">
        <v>0.17917176587250702</v>
      </c>
      <c r="W13" s="1"/>
      <c r="X13" s="1"/>
      <c r="Y13" s="1"/>
      <c r="Z13" s="1"/>
      <c r="AA13" s="1"/>
      <c r="AB13" s="1"/>
      <c r="AC13" s="1">
        <v>35861</v>
      </c>
      <c r="AD13" s="1"/>
      <c r="AE13" s="1"/>
      <c r="AF13" s="1"/>
      <c r="AG13" s="1">
        <v>0</v>
      </c>
      <c r="AH13" s="1">
        <v>0</v>
      </c>
      <c r="AI13" s="1">
        <v>0</v>
      </c>
      <c r="AJ13" s="1">
        <v>0</v>
      </c>
      <c r="AK13" s="1"/>
      <c r="AL13" s="1">
        <v>0</v>
      </c>
      <c r="AM13" s="1">
        <v>315205.4014958333</v>
      </c>
      <c r="AN13" s="1"/>
      <c r="AO13" s="1">
        <v>0</v>
      </c>
      <c r="AP13" s="1">
        <v>0</v>
      </c>
      <c r="AQ13" s="1">
        <v>315205.4014958333</v>
      </c>
      <c r="AR13" s="1">
        <v>0</v>
      </c>
      <c r="AS13" s="1">
        <v>0</v>
      </c>
      <c r="AT13" s="1">
        <v>0</v>
      </c>
      <c r="AU13" s="1">
        <v>0</v>
      </c>
      <c r="AV13" s="1"/>
      <c r="AW13" s="1">
        <v>0</v>
      </c>
      <c r="AX13" s="1">
        <v>93280.915979999991</v>
      </c>
      <c r="AY13" s="1"/>
      <c r="AZ13" s="1">
        <v>0</v>
      </c>
      <c r="BA13" s="1">
        <v>0</v>
      </c>
      <c r="BB13" s="1">
        <v>93280.915979999991</v>
      </c>
      <c r="BC13" s="7">
        <v>0.55684200853742138</v>
      </c>
      <c r="BD13" s="35" t="s">
        <v>552</v>
      </c>
      <c r="BE13" s="35" t="s">
        <v>552</v>
      </c>
      <c r="BF13" s="35" t="s">
        <v>552</v>
      </c>
      <c r="BG13" s="35" t="s">
        <v>552</v>
      </c>
      <c r="BH13" s="35" t="s">
        <v>552</v>
      </c>
      <c r="BI13" s="35" t="s">
        <v>552</v>
      </c>
      <c r="BJ13" s="35">
        <v>1.3416527925240447</v>
      </c>
      <c r="BK13" s="35" t="s">
        <v>552</v>
      </c>
      <c r="BL13" s="35" t="s">
        <v>552</v>
      </c>
      <c r="BM13" s="35" t="s">
        <v>552</v>
      </c>
      <c r="BN13" s="35">
        <v>1.3416527925240447</v>
      </c>
      <c r="BO13" s="1">
        <v>0</v>
      </c>
      <c r="BP13" s="1">
        <v>0</v>
      </c>
      <c r="BQ13" s="1">
        <v>241464.10328039996</v>
      </c>
      <c r="BR13" s="1">
        <v>10733.025337330249</v>
      </c>
      <c r="BS13" s="1">
        <v>94842.721018741824</v>
      </c>
      <c r="BT13" s="1">
        <v>241464.10328039996</v>
      </c>
      <c r="BU13" s="1">
        <v>10733.025337330249</v>
      </c>
      <c r="BV13" s="1">
        <v>27918.530846956695</v>
      </c>
      <c r="BW13" s="35">
        <v>5.9928377033972211</v>
      </c>
      <c r="BX13" s="1">
        <v>1205591.0788753815</v>
      </c>
      <c r="BY13" s="1">
        <v>53588.253575740149</v>
      </c>
      <c r="BZ13" s="1">
        <v>473534.31339515827</v>
      </c>
      <c r="CA13" s="1">
        <v>1205591.0788753815</v>
      </c>
      <c r="CB13" s="1">
        <v>53588.253575740149</v>
      </c>
      <c r="CC13" s="1">
        <v>139392.69343614375</v>
      </c>
    </row>
    <row r="14" spans="1:81" x14ac:dyDescent="0.25">
      <c r="A14" t="s">
        <v>1203</v>
      </c>
      <c r="B14" t="s">
        <v>1204</v>
      </c>
      <c r="C14" t="s">
        <v>361</v>
      </c>
      <c r="D14" t="s">
        <v>38</v>
      </c>
      <c r="E14">
        <v>40928</v>
      </c>
      <c r="F14" t="s">
        <v>39</v>
      </c>
      <c r="G14" t="s">
        <v>82</v>
      </c>
      <c r="H14" s="74">
        <v>0.46873146894112006</v>
      </c>
      <c r="I14" s="1"/>
      <c r="J14" s="1"/>
      <c r="K14" s="1"/>
      <c r="L14" s="1">
        <v>3953</v>
      </c>
      <c r="M14" s="1"/>
      <c r="N14" s="1"/>
      <c r="O14" s="1"/>
      <c r="P14" s="1">
        <v>31578</v>
      </c>
      <c r="Q14" s="1"/>
      <c r="R14" s="1"/>
      <c r="S14" s="1"/>
      <c r="T14" s="1">
        <v>35531</v>
      </c>
      <c r="U14" s="1">
        <v>14.333333333333334</v>
      </c>
      <c r="V14" s="36" t="s">
        <v>552</v>
      </c>
      <c r="W14" s="1"/>
      <c r="X14" s="1"/>
      <c r="Y14" s="1"/>
      <c r="Z14" s="1"/>
      <c r="AA14" s="1"/>
      <c r="AB14" s="1"/>
      <c r="AC14" s="1"/>
      <c r="AD14" s="1"/>
      <c r="AE14" s="1"/>
      <c r="AF14" s="1"/>
      <c r="AG14" s="1">
        <v>0</v>
      </c>
      <c r="AH14" s="1">
        <v>0</v>
      </c>
      <c r="AI14" s="1">
        <v>46.200687500000001</v>
      </c>
      <c r="AJ14" s="1">
        <v>0</v>
      </c>
      <c r="AK14" s="1">
        <v>0</v>
      </c>
      <c r="AL14" s="1">
        <v>0</v>
      </c>
      <c r="AM14" s="1">
        <v>35.867345</v>
      </c>
      <c r="AN14" s="1">
        <v>0</v>
      </c>
      <c r="AO14" s="1">
        <v>0</v>
      </c>
      <c r="AP14" s="1">
        <v>0</v>
      </c>
      <c r="AQ14" s="1">
        <v>82.068032500000001</v>
      </c>
      <c r="AR14" s="1">
        <v>0</v>
      </c>
      <c r="AS14" s="1">
        <v>0</v>
      </c>
      <c r="AT14" s="1">
        <v>0</v>
      </c>
      <c r="AU14" s="1">
        <v>0</v>
      </c>
      <c r="AV14" s="1">
        <v>0</v>
      </c>
      <c r="AW14" s="1">
        <v>0</v>
      </c>
      <c r="AX14" s="1">
        <v>0</v>
      </c>
      <c r="AY14" s="1">
        <v>0</v>
      </c>
      <c r="AZ14" s="1">
        <v>0</v>
      </c>
      <c r="BA14" s="1">
        <v>0</v>
      </c>
      <c r="BB14" s="1">
        <v>0</v>
      </c>
      <c r="BC14" s="7" t="s">
        <v>552</v>
      </c>
      <c r="BD14" s="35" t="s">
        <v>552</v>
      </c>
      <c r="BE14" s="35" t="s">
        <v>552</v>
      </c>
      <c r="BF14" s="35">
        <v>1.16875E-2</v>
      </c>
      <c r="BG14" s="35" t="s">
        <v>552</v>
      </c>
      <c r="BH14" s="35" t="s">
        <v>552</v>
      </c>
      <c r="BI14" s="35" t="s">
        <v>552</v>
      </c>
      <c r="BJ14" s="35">
        <v>1.1358333333333333E-3</v>
      </c>
      <c r="BK14" s="35" t="s">
        <v>552</v>
      </c>
      <c r="BL14" s="35" t="s">
        <v>552</v>
      </c>
      <c r="BM14" s="35" t="s">
        <v>552</v>
      </c>
      <c r="BN14" s="35">
        <v>2.3097585910894711E-3</v>
      </c>
      <c r="BO14" s="1">
        <v>0</v>
      </c>
      <c r="BP14" s="1"/>
      <c r="BQ14" s="1">
        <v>0</v>
      </c>
      <c r="BR14" s="1">
        <v>0</v>
      </c>
      <c r="BS14" s="1">
        <v>0</v>
      </c>
      <c r="BT14" s="1">
        <v>0</v>
      </c>
      <c r="BU14" s="1">
        <v>0</v>
      </c>
      <c r="BV14" s="1">
        <v>0</v>
      </c>
      <c r="BW14" s="35">
        <v>6.363065315999318</v>
      </c>
      <c r="BX14" s="1">
        <v>0</v>
      </c>
      <c r="BY14" s="1">
        <v>0</v>
      </c>
      <c r="BZ14" s="1">
        <v>0</v>
      </c>
      <c r="CA14" s="1">
        <v>0</v>
      </c>
      <c r="CB14" s="1">
        <v>0</v>
      </c>
      <c r="CC14" s="1">
        <v>0</v>
      </c>
    </row>
    <row r="15" spans="1:81" x14ac:dyDescent="0.25">
      <c r="A15" t="s">
        <v>1203</v>
      </c>
      <c r="B15" t="s">
        <v>1204</v>
      </c>
      <c r="C15" t="s">
        <v>361</v>
      </c>
      <c r="D15" t="s">
        <v>28</v>
      </c>
      <c r="E15">
        <v>40928</v>
      </c>
      <c r="F15" t="s">
        <v>39</v>
      </c>
      <c r="G15" t="s">
        <v>82</v>
      </c>
      <c r="H15" s="74">
        <v>0.46873146894112006</v>
      </c>
      <c r="I15" s="1">
        <v>3272549</v>
      </c>
      <c r="J15" s="1">
        <v>0</v>
      </c>
      <c r="K15" s="1">
        <v>0</v>
      </c>
      <c r="L15" s="1">
        <v>3953</v>
      </c>
      <c r="M15" s="1">
        <v>0</v>
      </c>
      <c r="N15" s="1">
        <v>0</v>
      </c>
      <c r="O15" s="1">
        <v>0</v>
      </c>
      <c r="P15" s="1">
        <v>1053047</v>
      </c>
      <c r="Q15" s="1">
        <v>0</v>
      </c>
      <c r="R15" s="1">
        <v>0</v>
      </c>
      <c r="S15" s="1">
        <v>0</v>
      </c>
      <c r="T15" s="1">
        <v>1057000</v>
      </c>
      <c r="U15" s="1"/>
      <c r="V15" s="36"/>
      <c r="W15" s="1"/>
      <c r="X15" s="1"/>
      <c r="Y15" s="1">
        <v>1654</v>
      </c>
      <c r="Z15" s="1"/>
      <c r="AA15" s="1"/>
      <c r="AB15" s="1"/>
      <c r="AC15" s="1">
        <v>160215</v>
      </c>
      <c r="AD15" s="1"/>
      <c r="AE15" s="1"/>
      <c r="AF15" s="1"/>
      <c r="AG15" s="1">
        <v>0</v>
      </c>
      <c r="AH15" s="1">
        <v>0</v>
      </c>
      <c r="AI15" s="1">
        <v>16987.5934075</v>
      </c>
      <c r="AJ15" s="1">
        <v>0</v>
      </c>
      <c r="AK15" s="1">
        <v>0</v>
      </c>
      <c r="AL15" s="1">
        <v>0</v>
      </c>
      <c r="AM15" s="1">
        <v>1407883.7858841666</v>
      </c>
      <c r="AN15" s="1">
        <v>0</v>
      </c>
      <c r="AO15" s="1">
        <v>0</v>
      </c>
      <c r="AP15" s="1">
        <v>0</v>
      </c>
      <c r="AQ15" s="1">
        <v>1424871.3792916667</v>
      </c>
      <c r="AR15" s="1">
        <v>0</v>
      </c>
      <c r="AS15" s="1">
        <v>0</v>
      </c>
      <c r="AT15" s="1">
        <v>3585.9040875999999</v>
      </c>
      <c r="AU15" s="1">
        <v>0</v>
      </c>
      <c r="AV15" s="1">
        <v>0</v>
      </c>
      <c r="AW15" s="1">
        <v>0</v>
      </c>
      <c r="AX15" s="1">
        <v>416748.05369999999</v>
      </c>
      <c r="AY15" s="1">
        <v>0</v>
      </c>
      <c r="AZ15" s="1">
        <v>0</v>
      </c>
      <c r="BA15" s="1">
        <v>0</v>
      </c>
      <c r="BB15" s="1">
        <v>420333.9577876</v>
      </c>
      <c r="BC15" s="7">
        <v>0.56384345569134842</v>
      </c>
      <c r="BD15" s="35" t="s">
        <v>552</v>
      </c>
      <c r="BE15" s="35" t="s">
        <v>552</v>
      </c>
      <c r="BF15" s="35">
        <v>5.2045275727548699</v>
      </c>
      <c r="BG15" s="35" t="s">
        <v>552</v>
      </c>
      <c r="BH15" s="35" t="s">
        <v>552</v>
      </c>
      <c r="BI15" s="35" t="s">
        <v>552</v>
      </c>
      <c r="BJ15" s="35">
        <v>1.7327164310654384</v>
      </c>
      <c r="BK15" s="35" t="s">
        <v>552</v>
      </c>
      <c r="BL15" s="35" t="s">
        <v>552</v>
      </c>
      <c r="BM15" s="35" t="s">
        <v>552</v>
      </c>
      <c r="BN15" s="35">
        <v>1.7457004135092398</v>
      </c>
      <c r="BO15" s="1">
        <v>0</v>
      </c>
      <c r="BP15" s="1">
        <v>0</v>
      </c>
      <c r="BQ15" s="1">
        <v>1077192.2288399998</v>
      </c>
      <c r="BR15" s="1">
        <v>47880.953434677387</v>
      </c>
      <c r="BS15" s="1">
        <v>423101.57350714417</v>
      </c>
      <c r="BT15" s="1">
        <v>1077192.2288399998</v>
      </c>
      <c r="BU15" s="1">
        <v>47880.953434677387</v>
      </c>
      <c r="BV15" s="1">
        <v>124546.97845521412</v>
      </c>
      <c r="BW15" s="35">
        <v>6.363065315999318</v>
      </c>
      <c r="BX15" s="1">
        <v>5777052.2811558032</v>
      </c>
      <c r="BY15" s="1">
        <v>256788.68066249674</v>
      </c>
      <c r="BZ15" s="1">
        <v>2269121.374020901</v>
      </c>
      <c r="CA15" s="1">
        <v>5777052.2811558032</v>
      </c>
      <c r="CB15" s="1">
        <v>256788.68066249674</v>
      </c>
      <c r="CC15" s="1">
        <v>667953.58036567329</v>
      </c>
    </row>
    <row r="16" spans="1:81" x14ac:dyDescent="0.25">
      <c r="A16" t="s">
        <v>1203</v>
      </c>
      <c r="B16" t="s">
        <v>1204</v>
      </c>
      <c r="C16" t="s">
        <v>361</v>
      </c>
      <c r="D16" t="s">
        <v>1730</v>
      </c>
      <c r="E16">
        <v>40928</v>
      </c>
      <c r="F16" t="s">
        <v>39</v>
      </c>
      <c r="G16" t="s">
        <v>82</v>
      </c>
      <c r="H16" s="74">
        <v>0.46873146894112006</v>
      </c>
      <c r="I16" s="1">
        <v>3272549</v>
      </c>
      <c r="J16" s="1"/>
      <c r="K16" s="1"/>
      <c r="L16" s="1"/>
      <c r="M16" s="1"/>
      <c r="N16" s="1"/>
      <c r="O16" s="1"/>
      <c r="P16" s="1">
        <v>1021469</v>
      </c>
      <c r="Q16" s="1"/>
      <c r="R16" s="1"/>
      <c r="S16" s="1"/>
      <c r="T16" s="1">
        <v>1021469</v>
      </c>
      <c r="U16" s="1">
        <v>19.387755102040817</v>
      </c>
      <c r="V16" s="36">
        <v>0.23380182813298725</v>
      </c>
      <c r="W16" s="1"/>
      <c r="X16" s="1"/>
      <c r="Y16" s="1">
        <v>1654</v>
      </c>
      <c r="Z16" s="1"/>
      <c r="AA16" s="1"/>
      <c r="AB16" s="1"/>
      <c r="AC16" s="1">
        <v>160215</v>
      </c>
      <c r="AD16" s="1"/>
      <c r="AE16" s="1"/>
      <c r="AF16" s="1"/>
      <c r="AG16" s="1">
        <v>0</v>
      </c>
      <c r="AH16" s="1">
        <v>0</v>
      </c>
      <c r="AI16" s="1">
        <v>16941.39272</v>
      </c>
      <c r="AJ16" s="1">
        <v>0</v>
      </c>
      <c r="AK16" s="1"/>
      <c r="AL16" s="1">
        <v>0</v>
      </c>
      <c r="AM16" s="1">
        <v>1407847.9185391667</v>
      </c>
      <c r="AN16" s="1"/>
      <c r="AO16" s="1">
        <v>0</v>
      </c>
      <c r="AP16" s="1">
        <v>0</v>
      </c>
      <c r="AQ16" s="1">
        <v>1424789.3112591666</v>
      </c>
      <c r="AR16" s="1">
        <v>0</v>
      </c>
      <c r="AS16" s="1">
        <v>0</v>
      </c>
      <c r="AT16" s="1">
        <v>3585.9040875999999</v>
      </c>
      <c r="AU16" s="1">
        <v>0</v>
      </c>
      <c r="AV16" s="1"/>
      <c r="AW16" s="1">
        <v>0</v>
      </c>
      <c r="AX16" s="1">
        <v>416748.05369999999</v>
      </c>
      <c r="AY16" s="1"/>
      <c r="AZ16" s="1">
        <v>0</v>
      </c>
      <c r="BA16" s="1">
        <v>0</v>
      </c>
      <c r="BB16" s="1">
        <v>420333.9577876</v>
      </c>
      <c r="BC16" s="7">
        <v>0.56381837798204604</v>
      </c>
      <c r="BD16" s="35" t="s">
        <v>552</v>
      </c>
      <c r="BE16" s="35" t="s">
        <v>552</v>
      </c>
      <c r="BF16" s="35" t="s">
        <v>552</v>
      </c>
      <c r="BG16" s="35" t="s">
        <v>552</v>
      </c>
      <c r="BH16" s="35" t="s">
        <v>552</v>
      </c>
      <c r="BI16" s="35" t="s">
        <v>552</v>
      </c>
      <c r="BJ16" s="35">
        <v>1.7862470346522183</v>
      </c>
      <c r="BK16" s="35" t="s">
        <v>552</v>
      </c>
      <c r="BL16" s="35" t="s">
        <v>552</v>
      </c>
      <c r="BM16" s="35" t="s">
        <v>552</v>
      </c>
      <c r="BN16" s="35">
        <v>1.8063428934669252</v>
      </c>
      <c r="BO16" s="1">
        <v>0</v>
      </c>
      <c r="BP16" s="1">
        <v>0</v>
      </c>
      <c r="BQ16" s="1">
        <v>1077192.2288399998</v>
      </c>
      <c r="BR16" s="1">
        <v>47880.953434677387</v>
      </c>
      <c r="BS16" s="1">
        <v>423101.57350714417</v>
      </c>
      <c r="BT16" s="1">
        <v>1077192.2288399998</v>
      </c>
      <c r="BU16" s="1">
        <v>47880.953434677387</v>
      </c>
      <c r="BV16" s="1">
        <v>124546.97845521412</v>
      </c>
      <c r="BW16" s="35">
        <v>6.363065315999318</v>
      </c>
      <c r="BX16" s="1">
        <v>5777052.2811558032</v>
      </c>
      <c r="BY16" s="1">
        <v>256788.68066249674</v>
      </c>
      <c r="BZ16" s="1">
        <v>2269121.374020901</v>
      </c>
      <c r="CA16" s="1">
        <v>5777052.2811558032</v>
      </c>
      <c r="CB16" s="1">
        <v>256788.68066249674</v>
      </c>
      <c r="CC16" s="1">
        <v>667953.58036567329</v>
      </c>
    </row>
    <row r="17" spans="1:81" x14ac:dyDescent="0.25">
      <c r="A17" t="s">
        <v>359</v>
      </c>
      <c r="B17" t="s">
        <v>360</v>
      </c>
      <c r="C17" t="s">
        <v>361</v>
      </c>
      <c r="D17" t="s">
        <v>38</v>
      </c>
      <c r="E17">
        <v>40042</v>
      </c>
      <c r="F17" t="s">
        <v>39</v>
      </c>
      <c r="G17" t="s">
        <v>82</v>
      </c>
      <c r="H17" s="74">
        <v>0.46873146894112006</v>
      </c>
      <c r="I17" s="1">
        <v>18189863</v>
      </c>
      <c r="J17" s="1"/>
      <c r="K17" s="1">
        <v>2557436</v>
      </c>
      <c r="L17" s="1">
        <v>267445</v>
      </c>
      <c r="M17" s="1"/>
      <c r="N17" s="1"/>
      <c r="O17" s="1"/>
      <c r="P17" s="1"/>
      <c r="Q17" s="1"/>
      <c r="R17" s="1"/>
      <c r="S17" s="1"/>
      <c r="T17" s="1">
        <v>2824881</v>
      </c>
      <c r="U17" s="1">
        <v>35.185714285714283</v>
      </c>
      <c r="V17" s="36">
        <v>0.18336080836382304</v>
      </c>
      <c r="W17" s="1"/>
      <c r="X17" s="1">
        <v>942637</v>
      </c>
      <c r="Y17" s="1">
        <v>104615</v>
      </c>
      <c r="Z17" s="1"/>
      <c r="AA17" s="1"/>
      <c r="AB17" s="1"/>
      <c r="AC17" s="1"/>
      <c r="AD17" s="1"/>
      <c r="AE17" s="1"/>
      <c r="AF17" s="1"/>
      <c r="AG17" s="1">
        <v>0</v>
      </c>
      <c r="AH17" s="1">
        <v>7619067.6393704098</v>
      </c>
      <c r="AI17" s="1">
        <v>1071244.9134375001</v>
      </c>
      <c r="AJ17" s="1">
        <v>0</v>
      </c>
      <c r="AK17" s="1">
        <v>0</v>
      </c>
      <c r="AL17" s="1">
        <v>0</v>
      </c>
      <c r="AM17" s="1">
        <v>0</v>
      </c>
      <c r="AN17" s="1">
        <v>0</v>
      </c>
      <c r="AO17" s="1">
        <v>0</v>
      </c>
      <c r="AP17" s="1">
        <v>0</v>
      </c>
      <c r="AQ17" s="1">
        <v>8690312.5528079104</v>
      </c>
      <c r="AR17" s="1">
        <v>0</v>
      </c>
      <c r="AS17" s="1">
        <v>2036365.9855005003</v>
      </c>
      <c r="AT17" s="1">
        <v>226807.34953099999</v>
      </c>
      <c r="AU17" s="1">
        <v>0</v>
      </c>
      <c r="AV17" s="1">
        <v>0</v>
      </c>
      <c r="AW17" s="1">
        <v>0</v>
      </c>
      <c r="AX17" s="1">
        <v>0</v>
      </c>
      <c r="AY17" s="1">
        <v>0</v>
      </c>
      <c r="AZ17" s="1">
        <v>0</v>
      </c>
      <c r="BA17" s="1">
        <v>0</v>
      </c>
      <c r="BB17" s="1">
        <v>2263173.3350315001</v>
      </c>
      <c r="BC17" s="7">
        <v>0.60217528234486484</v>
      </c>
      <c r="BD17" s="35" t="s">
        <v>552</v>
      </c>
      <c r="BE17" s="35">
        <v>3.7754350939264598</v>
      </c>
      <c r="BF17" s="35">
        <v>4.8535297461851972</v>
      </c>
      <c r="BG17" s="35" t="s">
        <v>552</v>
      </c>
      <c r="BH17" s="35" t="s">
        <v>552</v>
      </c>
      <c r="BI17" s="35" t="s">
        <v>552</v>
      </c>
      <c r="BJ17" s="35" t="s">
        <v>552</v>
      </c>
      <c r="BK17" s="35" t="s">
        <v>552</v>
      </c>
      <c r="BL17" s="35" t="s">
        <v>552</v>
      </c>
      <c r="BM17" s="35" t="s">
        <v>552</v>
      </c>
      <c r="BN17" s="35">
        <v>3.8775034728328062</v>
      </c>
      <c r="BO17" s="1">
        <v>0</v>
      </c>
      <c r="BP17" s="1"/>
      <c r="BQ17" s="1">
        <v>5987375.3050799994</v>
      </c>
      <c r="BR17" s="1">
        <v>266137.49199359928</v>
      </c>
      <c r="BS17" s="1">
        <v>2351732.4437859855</v>
      </c>
      <c r="BT17" s="1">
        <v>5987375.3050799994</v>
      </c>
      <c r="BU17" s="1">
        <v>266137.49199359928</v>
      </c>
      <c r="BV17" s="1">
        <v>692271.52142391051</v>
      </c>
      <c r="BW17" s="35">
        <v>6.1531501040538945</v>
      </c>
      <c r="BX17" s="1">
        <v>30853843.676382717</v>
      </c>
      <c r="BY17" s="1">
        <v>1371446.4445594584</v>
      </c>
      <c r="BZ17" s="1">
        <v>12118830.287402671</v>
      </c>
      <c r="CA17" s="1">
        <v>30853843.676382717</v>
      </c>
      <c r="CB17" s="1">
        <v>1371446.4445594584</v>
      </c>
      <c r="CC17" s="1">
        <v>3567379.0626591719</v>
      </c>
    </row>
    <row r="18" spans="1:81" x14ac:dyDescent="0.25">
      <c r="A18" t="s">
        <v>359</v>
      </c>
      <c r="B18" t="s">
        <v>360</v>
      </c>
      <c r="C18" t="s">
        <v>361</v>
      </c>
      <c r="D18" t="s">
        <v>28</v>
      </c>
      <c r="E18">
        <v>40042</v>
      </c>
      <c r="F18" t="s">
        <v>39</v>
      </c>
      <c r="G18" t="s">
        <v>82</v>
      </c>
      <c r="H18" s="74">
        <v>0.46873146894112006</v>
      </c>
      <c r="I18" s="1">
        <v>20041918</v>
      </c>
      <c r="J18" s="1">
        <v>0</v>
      </c>
      <c r="K18" s="1">
        <v>3555526</v>
      </c>
      <c r="L18" s="1">
        <v>510239</v>
      </c>
      <c r="M18" s="1">
        <v>0</v>
      </c>
      <c r="N18" s="1">
        <v>0</v>
      </c>
      <c r="O18" s="1">
        <v>0</v>
      </c>
      <c r="P18" s="1">
        <v>0</v>
      </c>
      <c r="Q18" s="1">
        <v>0</v>
      </c>
      <c r="R18" s="1">
        <v>0</v>
      </c>
      <c r="S18" s="1">
        <v>0</v>
      </c>
      <c r="T18" s="1">
        <v>4065765</v>
      </c>
      <c r="U18" s="1"/>
      <c r="V18" s="36"/>
      <c r="W18" s="1"/>
      <c r="X18" s="1">
        <v>1150357</v>
      </c>
      <c r="Y18" s="1">
        <v>104615</v>
      </c>
      <c r="Z18" s="1"/>
      <c r="AA18" s="1"/>
      <c r="AB18" s="1"/>
      <c r="AC18" s="1"/>
      <c r="AD18" s="1"/>
      <c r="AE18" s="1"/>
      <c r="AF18" s="1"/>
      <c r="AG18" s="1">
        <v>0</v>
      </c>
      <c r="AH18" s="1">
        <v>9419793.6279572509</v>
      </c>
      <c r="AI18" s="1">
        <v>1074082.5683125001</v>
      </c>
      <c r="AJ18" s="1">
        <v>0</v>
      </c>
      <c r="AK18" s="1">
        <v>0</v>
      </c>
      <c r="AL18" s="1">
        <v>0</v>
      </c>
      <c r="AM18" s="1">
        <v>0</v>
      </c>
      <c r="AN18" s="1">
        <v>0</v>
      </c>
      <c r="AO18" s="1">
        <v>0</v>
      </c>
      <c r="AP18" s="1">
        <v>0</v>
      </c>
      <c r="AQ18" s="1">
        <v>10493876.196269751</v>
      </c>
      <c r="AR18" s="1">
        <v>0</v>
      </c>
      <c r="AS18" s="1">
        <v>2485100.6972805005</v>
      </c>
      <c r="AT18" s="1">
        <v>226807.34953099999</v>
      </c>
      <c r="AU18" s="1">
        <v>0</v>
      </c>
      <c r="AV18" s="1">
        <v>0</v>
      </c>
      <c r="AW18" s="1">
        <v>0</v>
      </c>
      <c r="AX18" s="1">
        <v>0</v>
      </c>
      <c r="AY18" s="1">
        <v>0</v>
      </c>
      <c r="AZ18" s="1">
        <v>0</v>
      </c>
      <c r="BA18" s="1">
        <v>0</v>
      </c>
      <c r="BB18" s="1">
        <v>2711908.0468115006</v>
      </c>
      <c r="BC18" s="7">
        <v>0.65890820644417625</v>
      </c>
      <c r="BD18" s="35" t="s">
        <v>552</v>
      </c>
      <c r="BE18" s="35">
        <v>3.3482793615453104</v>
      </c>
      <c r="BF18" s="35">
        <v>2.5495697464198153</v>
      </c>
      <c r="BG18" s="35" t="s">
        <v>552</v>
      </c>
      <c r="BH18" s="35" t="s">
        <v>552</v>
      </c>
      <c r="BI18" s="35" t="s">
        <v>552</v>
      </c>
      <c r="BJ18" s="35" t="s">
        <v>552</v>
      </c>
      <c r="BK18" s="35" t="s">
        <v>552</v>
      </c>
      <c r="BL18" s="35" t="s">
        <v>552</v>
      </c>
      <c r="BM18" s="35" t="s">
        <v>552</v>
      </c>
      <c r="BN18" s="35">
        <v>3.2480441548100423</v>
      </c>
      <c r="BO18" s="1">
        <v>0</v>
      </c>
      <c r="BP18" s="1">
        <v>0</v>
      </c>
      <c r="BQ18" s="1">
        <v>6596997.7288799994</v>
      </c>
      <c r="BR18" s="1">
        <v>293235.07226312661</v>
      </c>
      <c r="BS18" s="1">
        <v>2591181.0768612348</v>
      </c>
      <c r="BT18" s="1">
        <v>6596997.7288799994</v>
      </c>
      <c r="BU18" s="1">
        <v>293235.07226312661</v>
      </c>
      <c r="BV18" s="1">
        <v>762757.20526939968</v>
      </c>
      <c r="BW18" s="35">
        <v>6.1531501040538945</v>
      </c>
      <c r="BX18" s="1">
        <v>33995319.533021271</v>
      </c>
      <c r="BY18" s="1">
        <v>1511084.3431449819</v>
      </c>
      <c r="BZ18" s="1">
        <v>13352745.035849953</v>
      </c>
      <c r="CA18" s="1">
        <v>33995319.533021271</v>
      </c>
      <c r="CB18" s="1">
        <v>1511084.3431449819</v>
      </c>
      <c r="CC18" s="1">
        <v>3930602.3717018636</v>
      </c>
    </row>
    <row r="19" spans="1:81" x14ac:dyDescent="0.25">
      <c r="A19" t="s">
        <v>359</v>
      </c>
      <c r="B19" t="s">
        <v>360</v>
      </c>
      <c r="C19" t="s">
        <v>361</v>
      </c>
      <c r="D19" t="s">
        <v>1730</v>
      </c>
      <c r="E19">
        <v>40042</v>
      </c>
      <c r="F19" t="s">
        <v>39</v>
      </c>
      <c r="G19" t="s">
        <v>82</v>
      </c>
      <c r="H19" s="74">
        <v>0.46873146894112006</v>
      </c>
      <c r="I19" s="1">
        <v>1852055</v>
      </c>
      <c r="J19" s="1"/>
      <c r="K19" s="1">
        <v>998090</v>
      </c>
      <c r="L19" s="1">
        <v>242794</v>
      </c>
      <c r="M19" s="1"/>
      <c r="N19" s="1"/>
      <c r="O19" s="1"/>
      <c r="P19" s="1"/>
      <c r="Q19" s="1"/>
      <c r="R19" s="1"/>
      <c r="S19" s="1"/>
      <c r="T19" s="1">
        <v>1240884</v>
      </c>
      <c r="U19" s="1">
        <v>13.695652173913043</v>
      </c>
      <c r="V19" s="36">
        <v>0.14152664057060163</v>
      </c>
      <c r="W19" s="1"/>
      <c r="X19" s="1">
        <v>207720</v>
      </c>
      <c r="Y19" s="1"/>
      <c r="Z19" s="1"/>
      <c r="AA19" s="1"/>
      <c r="AB19" s="1"/>
      <c r="AC19" s="1"/>
      <c r="AD19" s="1"/>
      <c r="AE19" s="1"/>
      <c r="AF19" s="1"/>
      <c r="AG19" s="1">
        <v>0</v>
      </c>
      <c r="AH19" s="1">
        <v>1800725.9885868421</v>
      </c>
      <c r="AI19" s="1">
        <v>2837.6548749999997</v>
      </c>
      <c r="AJ19" s="1">
        <v>0</v>
      </c>
      <c r="AK19" s="1"/>
      <c r="AL19" s="1">
        <v>0</v>
      </c>
      <c r="AM19" s="1">
        <v>0</v>
      </c>
      <c r="AN19" s="1"/>
      <c r="AO19" s="1">
        <v>0</v>
      </c>
      <c r="AP19" s="1">
        <v>0</v>
      </c>
      <c r="AQ19" s="1">
        <v>1803563.6434618421</v>
      </c>
      <c r="AR19" s="1">
        <v>0</v>
      </c>
      <c r="AS19" s="1">
        <v>448734.71178000007</v>
      </c>
      <c r="AT19" s="1">
        <v>0</v>
      </c>
      <c r="AU19" s="1">
        <v>0</v>
      </c>
      <c r="AV19" s="1"/>
      <c r="AW19" s="1">
        <v>0</v>
      </c>
      <c r="AX19" s="1">
        <v>0</v>
      </c>
      <c r="AY19" s="1"/>
      <c r="AZ19" s="1">
        <v>0</v>
      </c>
      <c r="BA19" s="1">
        <v>0</v>
      </c>
      <c r="BB19" s="1">
        <v>448734.71178000007</v>
      </c>
      <c r="BC19" s="7">
        <v>1.2161077048153766</v>
      </c>
      <c r="BD19" s="35" t="s">
        <v>552</v>
      </c>
      <c r="BE19" s="35">
        <v>2.2537653922660703</v>
      </c>
      <c r="BF19" s="35">
        <v>1.1687499999999998E-2</v>
      </c>
      <c r="BG19" s="35" t="s">
        <v>552</v>
      </c>
      <c r="BH19" s="35" t="s">
        <v>552</v>
      </c>
      <c r="BI19" s="35" t="s">
        <v>552</v>
      </c>
      <c r="BJ19" s="35" t="s">
        <v>552</v>
      </c>
      <c r="BK19" s="35" t="s">
        <v>552</v>
      </c>
      <c r="BL19" s="35" t="s">
        <v>552</v>
      </c>
      <c r="BM19" s="35" t="s">
        <v>552</v>
      </c>
      <c r="BN19" s="35">
        <v>1.8150756680252482</v>
      </c>
      <c r="BO19" s="1">
        <v>0</v>
      </c>
      <c r="BP19" s="1">
        <v>0</v>
      </c>
      <c r="BQ19" s="1">
        <v>609622.42379999987</v>
      </c>
      <c r="BR19" s="1">
        <v>27097.580269527341</v>
      </c>
      <c r="BS19" s="1">
        <v>239448.63307524926</v>
      </c>
      <c r="BT19" s="1">
        <v>609622.42379999987</v>
      </c>
      <c r="BU19" s="1">
        <v>27097.580269527341</v>
      </c>
      <c r="BV19" s="1">
        <v>70485.683845489126</v>
      </c>
      <c r="BW19" s="35">
        <v>6.1531501040538945</v>
      </c>
      <c r="BX19" s="1">
        <v>3141475.8566385568</v>
      </c>
      <c r="BY19" s="1">
        <v>139637.8985855236</v>
      </c>
      <c r="BZ19" s="1">
        <v>1233914.7484472839</v>
      </c>
      <c r="CA19" s="1">
        <v>3141475.8566385568</v>
      </c>
      <c r="CB19" s="1">
        <v>139637.8985855236</v>
      </c>
      <c r="CC19" s="1">
        <v>363223.30904269224</v>
      </c>
    </row>
    <row r="20" spans="1:81" x14ac:dyDescent="0.25">
      <c r="A20" t="s">
        <v>1223</v>
      </c>
      <c r="B20" t="s">
        <v>1224</v>
      </c>
      <c r="C20" t="s">
        <v>361</v>
      </c>
      <c r="D20" t="s">
        <v>38</v>
      </c>
      <c r="E20">
        <v>40049</v>
      </c>
      <c r="F20" t="s">
        <v>370</v>
      </c>
      <c r="G20" t="s">
        <v>82</v>
      </c>
      <c r="H20" s="74">
        <v>0.46873146894112006</v>
      </c>
      <c r="I20" s="1">
        <v>292876.27</v>
      </c>
      <c r="J20" s="1"/>
      <c r="K20" s="1"/>
      <c r="L20" s="1">
        <v>23574</v>
      </c>
      <c r="M20" s="1"/>
      <c r="N20" s="1"/>
      <c r="O20" s="1"/>
      <c r="P20" s="1"/>
      <c r="Q20" s="1"/>
      <c r="R20" s="1"/>
      <c r="S20" s="1"/>
      <c r="T20" s="1">
        <v>23574</v>
      </c>
      <c r="U20" s="1">
        <v>17</v>
      </c>
      <c r="V20" s="36">
        <v>0.10492092498387906</v>
      </c>
      <c r="W20" s="1"/>
      <c r="X20" s="1"/>
      <c r="Y20" s="1">
        <v>5470</v>
      </c>
      <c r="Z20" s="1"/>
      <c r="AA20" s="1"/>
      <c r="AB20" s="1"/>
      <c r="AC20" s="1"/>
      <c r="AD20" s="1"/>
      <c r="AE20" s="1"/>
      <c r="AF20" s="1"/>
      <c r="AG20" s="1">
        <v>0</v>
      </c>
      <c r="AH20" s="1">
        <v>0</v>
      </c>
      <c r="AI20" s="1">
        <v>56124.221125000004</v>
      </c>
      <c r="AJ20" s="1">
        <v>0</v>
      </c>
      <c r="AK20" s="1">
        <v>0</v>
      </c>
      <c r="AL20" s="1">
        <v>0</v>
      </c>
      <c r="AM20" s="1">
        <v>0</v>
      </c>
      <c r="AN20" s="1">
        <v>0</v>
      </c>
      <c r="AO20" s="1">
        <v>0</v>
      </c>
      <c r="AP20" s="1">
        <v>0</v>
      </c>
      <c r="AQ20" s="1">
        <v>56124.221125000004</v>
      </c>
      <c r="AR20" s="1">
        <v>0</v>
      </c>
      <c r="AS20" s="1">
        <v>0</v>
      </c>
      <c r="AT20" s="1">
        <v>11859.066117999999</v>
      </c>
      <c r="AU20" s="1">
        <v>0</v>
      </c>
      <c r="AV20" s="1">
        <v>0</v>
      </c>
      <c r="AW20" s="1">
        <v>0</v>
      </c>
      <c r="AX20" s="1">
        <v>0</v>
      </c>
      <c r="AY20" s="1">
        <v>0</v>
      </c>
      <c r="AZ20" s="1">
        <v>0</v>
      </c>
      <c r="BA20" s="1">
        <v>0</v>
      </c>
      <c r="BB20" s="1">
        <v>11859.066117999999</v>
      </c>
      <c r="BC20" s="7">
        <v>0.23212289354477231</v>
      </c>
      <c r="BD20" s="35" t="s">
        <v>552</v>
      </c>
      <c r="BE20" s="35" t="s">
        <v>552</v>
      </c>
      <c r="BF20" s="35">
        <v>2.8838248597183336</v>
      </c>
      <c r="BG20" s="35" t="s">
        <v>552</v>
      </c>
      <c r="BH20" s="35" t="s">
        <v>552</v>
      </c>
      <c r="BI20" s="35" t="s">
        <v>552</v>
      </c>
      <c r="BJ20" s="35" t="s">
        <v>552</v>
      </c>
      <c r="BK20" s="35" t="s">
        <v>552</v>
      </c>
      <c r="BL20" s="35" t="s">
        <v>552</v>
      </c>
      <c r="BM20" s="35" t="s">
        <v>552</v>
      </c>
      <c r="BN20" s="35">
        <v>2.8838248597183336</v>
      </c>
      <c r="BO20" s="1">
        <v>0</v>
      </c>
      <c r="BP20" s="1"/>
      <c r="BQ20" s="1">
        <v>96403.153033199997</v>
      </c>
      <c r="BR20" s="1">
        <v>4285.0985717836475</v>
      </c>
      <c r="BS20" s="1">
        <v>37865.410320793737</v>
      </c>
      <c r="BT20" s="1">
        <v>96403.153033199997</v>
      </c>
      <c r="BU20" s="1">
        <v>4285.0985717836475</v>
      </c>
      <c r="BV20" s="1">
        <v>11146.312702952187</v>
      </c>
      <c r="BW20" s="35">
        <v>6.0610251545514355</v>
      </c>
      <c r="BX20" s="1">
        <v>487898.78247909673</v>
      </c>
      <c r="BY20" s="1">
        <v>21686.991661529471</v>
      </c>
      <c r="BZ20" s="1">
        <v>191637.79412094865</v>
      </c>
      <c r="CA20" s="1">
        <v>487898.78247909673</v>
      </c>
      <c r="CB20" s="1">
        <v>21686.991661529471</v>
      </c>
      <c r="CC20" s="1">
        <v>56411.768970137229</v>
      </c>
    </row>
    <row r="21" spans="1:81" x14ac:dyDescent="0.25">
      <c r="A21" t="s">
        <v>1223</v>
      </c>
      <c r="B21" t="s">
        <v>1224</v>
      </c>
      <c r="C21" t="s">
        <v>361</v>
      </c>
      <c r="D21" t="s">
        <v>28</v>
      </c>
      <c r="E21">
        <v>40049</v>
      </c>
      <c r="F21" t="s">
        <v>370</v>
      </c>
      <c r="G21" t="s">
        <v>82</v>
      </c>
      <c r="H21" s="74">
        <v>0.46873146894112006</v>
      </c>
      <c r="I21" s="1">
        <v>838182.65</v>
      </c>
      <c r="J21" s="1">
        <v>0</v>
      </c>
      <c r="K21" s="1">
        <v>0</v>
      </c>
      <c r="L21" s="1">
        <v>228456</v>
      </c>
      <c r="M21" s="1">
        <v>0</v>
      </c>
      <c r="N21" s="1">
        <v>0</v>
      </c>
      <c r="O21" s="1">
        <v>0</v>
      </c>
      <c r="P21" s="1">
        <v>501966</v>
      </c>
      <c r="Q21" s="1">
        <v>0</v>
      </c>
      <c r="R21" s="1">
        <v>0</v>
      </c>
      <c r="S21" s="1">
        <v>0</v>
      </c>
      <c r="T21" s="1">
        <v>730422</v>
      </c>
      <c r="U21" s="1"/>
      <c r="V21" s="36"/>
      <c r="W21" s="1"/>
      <c r="X21" s="1"/>
      <c r="Y21" s="1">
        <v>53007</v>
      </c>
      <c r="Z21" s="1"/>
      <c r="AA21" s="1"/>
      <c r="AB21" s="1"/>
      <c r="AC21" s="1">
        <v>59124</v>
      </c>
      <c r="AD21" s="1"/>
      <c r="AE21" s="1"/>
      <c r="AF21" s="1"/>
      <c r="AG21" s="1">
        <v>0</v>
      </c>
      <c r="AH21" s="1">
        <v>0</v>
      </c>
      <c r="AI21" s="1">
        <v>543871.54950000008</v>
      </c>
      <c r="AJ21" s="1">
        <v>0</v>
      </c>
      <c r="AK21" s="1">
        <v>0</v>
      </c>
      <c r="AL21" s="1">
        <v>0</v>
      </c>
      <c r="AM21" s="1">
        <v>519678.86971499998</v>
      </c>
      <c r="AN21" s="1">
        <v>0</v>
      </c>
      <c r="AO21" s="1">
        <v>0</v>
      </c>
      <c r="AP21" s="1">
        <v>0</v>
      </c>
      <c r="AQ21" s="1">
        <v>1063550.419215</v>
      </c>
      <c r="AR21" s="1">
        <v>0</v>
      </c>
      <c r="AS21" s="1">
        <v>0</v>
      </c>
      <c r="AT21" s="1">
        <v>114920.20433579999</v>
      </c>
      <c r="AU21" s="1">
        <v>0</v>
      </c>
      <c r="AV21" s="1">
        <v>0</v>
      </c>
      <c r="AW21" s="1">
        <v>0</v>
      </c>
      <c r="AX21" s="1">
        <v>153792.16631999999</v>
      </c>
      <c r="AY21" s="1">
        <v>0</v>
      </c>
      <c r="AZ21" s="1">
        <v>0</v>
      </c>
      <c r="BA21" s="1">
        <v>0</v>
      </c>
      <c r="BB21" s="1">
        <v>268712.37065579998</v>
      </c>
      <c r="BC21" s="7">
        <v>1.5894659593237821</v>
      </c>
      <c r="BD21" s="35" t="s">
        <v>552</v>
      </c>
      <c r="BE21" s="35" t="s">
        <v>552</v>
      </c>
      <c r="BF21" s="35">
        <v>2.8836701764707433</v>
      </c>
      <c r="BG21" s="35" t="s">
        <v>552</v>
      </c>
      <c r="BH21" s="35" t="s">
        <v>552</v>
      </c>
      <c r="BI21" s="35" t="s">
        <v>552</v>
      </c>
      <c r="BJ21" s="35">
        <v>1.3416666388460572</v>
      </c>
      <c r="BK21" s="35" t="s">
        <v>552</v>
      </c>
      <c r="BL21" s="35" t="s">
        <v>552</v>
      </c>
      <c r="BM21" s="35" t="s">
        <v>552</v>
      </c>
      <c r="BN21" s="35">
        <v>1.8239631197729531</v>
      </c>
      <c r="BO21" s="1">
        <v>0</v>
      </c>
      <c r="BP21" s="1">
        <v>0</v>
      </c>
      <c r="BQ21" s="1">
        <v>275896.20107399998</v>
      </c>
      <c r="BR21" s="1">
        <v>12263.524376381989</v>
      </c>
      <c r="BS21" s="1">
        <v>108367.02463473823</v>
      </c>
      <c r="BT21" s="1">
        <v>275896.20107399998</v>
      </c>
      <c r="BU21" s="1">
        <v>12263.524376381989</v>
      </c>
      <c r="BV21" s="1">
        <v>31899.6343373573</v>
      </c>
      <c r="BW21" s="35">
        <v>6.0610251545514355</v>
      </c>
      <c r="BX21" s="1">
        <v>1396317.6136806947</v>
      </c>
      <c r="BY21" s="1">
        <v>62066.005352323955</v>
      </c>
      <c r="BZ21" s="1">
        <v>548448.23760030535</v>
      </c>
      <c r="CA21" s="1">
        <v>1396317.6136806947</v>
      </c>
      <c r="CB21" s="1">
        <v>62066.005352323955</v>
      </c>
      <c r="CC21" s="1">
        <v>161444.85180235803</v>
      </c>
    </row>
    <row r="22" spans="1:81" x14ac:dyDescent="0.25">
      <c r="A22" t="s">
        <v>1223</v>
      </c>
      <c r="B22" t="s">
        <v>1224</v>
      </c>
      <c r="C22" t="s">
        <v>361</v>
      </c>
      <c r="D22" t="s">
        <v>1730</v>
      </c>
      <c r="E22">
        <v>40049</v>
      </c>
      <c r="F22" t="s">
        <v>370</v>
      </c>
      <c r="G22" t="s">
        <v>82</v>
      </c>
      <c r="H22" s="74">
        <v>0.46873146894112006</v>
      </c>
      <c r="I22" s="1">
        <v>545306.38</v>
      </c>
      <c r="J22" s="1"/>
      <c r="K22" s="1"/>
      <c r="L22" s="1">
        <v>204882</v>
      </c>
      <c r="M22" s="1"/>
      <c r="N22" s="1"/>
      <c r="O22" s="1"/>
      <c r="P22" s="1">
        <v>501966</v>
      </c>
      <c r="Q22" s="1"/>
      <c r="R22" s="1"/>
      <c r="S22" s="1"/>
      <c r="T22" s="1">
        <v>706848</v>
      </c>
      <c r="U22" s="1">
        <v>20.65</v>
      </c>
      <c r="V22" s="36">
        <v>0.14235627288331387</v>
      </c>
      <c r="W22" s="1"/>
      <c r="X22" s="1"/>
      <c r="Y22" s="1">
        <v>47537</v>
      </c>
      <c r="Z22" s="1"/>
      <c r="AA22" s="1"/>
      <c r="AB22" s="1"/>
      <c r="AC22" s="1">
        <v>59124</v>
      </c>
      <c r="AD22" s="1"/>
      <c r="AE22" s="1"/>
      <c r="AF22" s="1"/>
      <c r="AG22" s="1">
        <v>0</v>
      </c>
      <c r="AH22" s="1">
        <v>0</v>
      </c>
      <c r="AI22" s="1">
        <v>487747.32837500004</v>
      </c>
      <c r="AJ22" s="1">
        <v>0</v>
      </c>
      <c r="AK22" s="1"/>
      <c r="AL22" s="1">
        <v>0</v>
      </c>
      <c r="AM22" s="1">
        <v>519678.86971499998</v>
      </c>
      <c r="AN22" s="1"/>
      <c r="AO22" s="1">
        <v>0</v>
      </c>
      <c r="AP22" s="1">
        <v>0</v>
      </c>
      <c r="AQ22" s="1">
        <v>1007426.1980900001</v>
      </c>
      <c r="AR22" s="1">
        <v>0</v>
      </c>
      <c r="AS22" s="1">
        <v>0</v>
      </c>
      <c r="AT22" s="1">
        <v>103061.13821779999</v>
      </c>
      <c r="AU22" s="1">
        <v>0</v>
      </c>
      <c r="AV22" s="1"/>
      <c r="AW22" s="1">
        <v>0</v>
      </c>
      <c r="AX22" s="1">
        <v>153792.16631999999</v>
      </c>
      <c r="AY22" s="1"/>
      <c r="AZ22" s="1">
        <v>0</v>
      </c>
      <c r="BA22" s="1">
        <v>0</v>
      </c>
      <c r="BB22" s="1">
        <v>256853.30453779997</v>
      </c>
      <c r="BC22" s="7">
        <v>2.3184755377844652</v>
      </c>
      <c r="BD22" s="35" t="s">
        <v>552</v>
      </c>
      <c r="BE22" s="35" t="s">
        <v>552</v>
      </c>
      <c r="BF22" s="35">
        <v>2.8836523784070831</v>
      </c>
      <c r="BG22" s="35" t="s">
        <v>552</v>
      </c>
      <c r="BH22" s="35" t="s">
        <v>552</v>
      </c>
      <c r="BI22" s="35" t="s">
        <v>552</v>
      </c>
      <c r="BJ22" s="35">
        <v>1.3416666388460572</v>
      </c>
      <c r="BK22" s="35" t="s">
        <v>552</v>
      </c>
      <c r="BL22" s="35" t="s">
        <v>552</v>
      </c>
      <c r="BM22" s="35" t="s">
        <v>552</v>
      </c>
      <c r="BN22" s="35">
        <v>1.7886158023051633</v>
      </c>
      <c r="BO22" s="1">
        <v>0</v>
      </c>
      <c r="BP22" s="1">
        <v>0</v>
      </c>
      <c r="BQ22" s="1">
        <v>179493.04804079997</v>
      </c>
      <c r="BR22" s="1">
        <v>7978.4258045983406</v>
      </c>
      <c r="BS22" s="1">
        <v>70501.61431394449</v>
      </c>
      <c r="BT22" s="1">
        <v>179493.04804079997</v>
      </c>
      <c r="BU22" s="1">
        <v>7978.4258045983406</v>
      </c>
      <c r="BV22" s="1">
        <v>20753.321634405111</v>
      </c>
      <c r="BW22" s="35">
        <v>6.0610251545514355</v>
      </c>
      <c r="BX22" s="1">
        <v>908418.83120159782</v>
      </c>
      <c r="BY22" s="1">
        <v>40379.013690794476</v>
      </c>
      <c r="BZ22" s="1">
        <v>356810.44347935659</v>
      </c>
      <c r="CA22" s="1">
        <v>908418.83120159782</v>
      </c>
      <c r="CB22" s="1">
        <v>40379.013690794476</v>
      </c>
      <c r="CC22" s="1">
        <v>105033.08283222077</v>
      </c>
    </row>
    <row r="23" spans="1:81" x14ac:dyDescent="0.25">
      <c r="A23" t="s">
        <v>818</v>
      </c>
      <c r="B23" t="s">
        <v>819</v>
      </c>
      <c r="C23" t="s">
        <v>361</v>
      </c>
      <c r="D23" t="s">
        <v>38</v>
      </c>
      <c r="E23">
        <v>40071</v>
      </c>
      <c r="F23" t="s">
        <v>39</v>
      </c>
      <c r="G23" t="s">
        <v>220</v>
      </c>
      <c r="H23" s="74">
        <v>0.47081209714231009</v>
      </c>
      <c r="I23" s="1">
        <v>3456177</v>
      </c>
      <c r="J23" s="1"/>
      <c r="K23" s="1"/>
      <c r="L23" s="1">
        <v>576022</v>
      </c>
      <c r="M23" s="1"/>
      <c r="N23" s="1"/>
      <c r="O23" s="1"/>
      <c r="P23" s="1"/>
      <c r="Q23" s="1"/>
      <c r="R23" s="1"/>
      <c r="S23" s="1"/>
      <c r="T23" s="1">
        <v>576022</v>
      </c>
      <c r="U23" s="1">
        <v>25.157894736842106</v>
      </c>
      <c r="V23" s="36">
        <v>0.241273886008395</v>
      </c>
      <c r="W23" s="1"/>
      <c r="X23" s="1"/>
      <c r="Y23" s="1">
        <v>120147</v>
      </c>
      <c r="Z23" s="1"/>
      <c r="AA23" s="1"/>
      <c r="AB23" s="1"/>
      <c r="AC23" s="1"/>
      <c r="AD23" s="1"/>
      <c r="AE23" s="1"/>
      <c r="AF23" s="1"/>
      <c r="AG23" s="1">
        <v>0</v>
      </c>
      <c r="AH23" s="1">
        <v>0</v>
      </c>
      <c r="AI23" s="1">
        <v>1233433.1271250001</v>
      </c>
      <c r="AJ23" s="1">
        <v>0</v>
      </c>
      <c r="AK23" s="1">
        <v>0</v>
      </c>
      <c r="AL23" s="1">
        <v>0</v>
      </c>
      <c r="AM23" s="1">
        <v>0</v>
      </c>
      <c r="AN23" s="1">
        <v>0</v>
      </c>
      <c r="AO23" s="1">
        <v>0</v>
      </c>
      <c r="AP23" s="1">
        <v>0</v>
      </c>
      <c r="AQ23" s="1">
        <v>1233433.1271250001</v>
      </c>
      <c r="AR23" s="1">
        <v>0</v>
      </c>
      <c r="AS23" s="1">
        <v>0</v>
      </c>
      <c r="AT23" s="1">
        <v>260481.02685179998</v>
      </c>
      <c r="AU23" s="1">
        <v>0</v>
      </c>
      <c r="AV23" s="1">
        <v>0</v>
      </c>
      <c r="AW23" s="1">
        <v>0</v>
      </c>
      <c r="AX23" s="1">
        <v>0</v>
      </c>
      <c r="AY23" s="1">
        <v>0</v>
      </c>
      <c r="AZ23" s="1">
        <v>0</v>
      </c>
      <c r="BA23" s="1">
        <v>0</v>
      </c>
      <c r="BB23" s="1">
        <v>260481.02685179998</v>
      </c>
      <c r="BC23" s="7">
        <v>0.43224468942904259</v>
      </c>
      <c r="BD23" s="35" t="s">
        <v>552</v>
      </c>
      <c r="BE23" s="35" t="s">
        <v>552</v>
      </c>
      <c r="BF23" s="35">
        <v>2.593501904400874</v>
      </c>
      <c r="BG23" s="35" t="s">
        <v>552</v>
      </c>
      <c r="BH23" s="35" t="s">
        <v>552</v>
      </c>
      <c r="BI23" s="35" t="s">
        <v>552</v>
      </c>
      <c r="BJ23" s="35" t="s">
        <v>552</v>
      </c>
      <c r="BK23" s="35" t="s">
        <v>552</v>
      </c>
      <c r="BL23" s="35" t="s">
        <v>552</v>
      </c>
      <c r="BM23" s="35" t="s">
        <v>552</v>
      </c>
      <c r="BN23" s="35">
        <v>2.593501904400874</v>
      </c>
      <c r="BO23" s="1">
        <v>0</v>
      </c>
      <c r="BP23" s="1"/>
      <c r="BQ23" s="1">
        <v>1137635.2213199998</v>
      </c>
      <c r="BR23" s="1">
        <v>50567.630919812967</v>
      </c>
      <c r="BS23" s="1">
        <v>446842.48487011233</v>
      </c>
      <c r="BT23" s="1">
        <v>1137635.2213199998</v>
      </c>
      <c r="BU23" s="1">
        <v>50567.630919812967</v>
      </c>
      <c r="BV23" s="1">
        <v>131535.51019599909</v>
      </c>
      <c r="BW23" s="35">
        <v>6.0680805324676852</v>
      </c>
      <c r="BX23" s="1">
        <v>5765626.9182214579</v>
      </c>
      <c r="BY23" s="1">
        <v>256280.82583771509</v>
      </c>
      <c r="BZ23" s="1">
        <v>2264633.6986497026</v>
      </c>
      <c r="CA23" s="1">
        <v>5765626.9182214579</v>
      </c>
      <c r="CB23" s="1">
        <v>256280.82583771509</v>
      </c>
      <c r="CC23" s="1">
        <v>666632.55855254771</v>
      </c>
    </row>
    <row r="24" spans="1:81" x14ac:dyDescent="0.25">
      <c r="A24" t="s">
        <v>818</v>
      </c>
      <c r="B24" t="s">
        <v>819</v>
      </c>
      <c r="C24" t="s">
        <v>361</v>
      </c>
      <c r="D24" t="s">
        <v>28</v>
      </c>
      <c r="E24">
        <v>40071</v>
      </c>
      <c r="F24" t="s">
        <v>39</v>
      </c>
      <c r="G24" t="s">
        <v>220</v>
      </c>
      <c r="H24" s="74">
        <v>0.47081209714231009</v>
      </c>
      <c r="I24" s="1">
        <v>4047424</v>
      </c>
      <c r="J24" s="1">
        <v>0</v>
      </c>
      <c r="K24" s="1">
        <v>0</v>
      </c>
      <c r="L24" s="1">
        <v>576022</v>
      </c>
      <c r="M24" s="1">
        <v>0</v>
      </c>
      <c r="N24" s="1">
        <v>0</v>
      </c>
      <c r="O24" s="1">
        <v>0</v>
      </c>
      <c r="P24" s="1">
        <v>544871</v>
      </c>
      <c r="Q24" s="1">
        <v>0</v>
      </c>
      <c r="R24" s="1">
        <v>0</v>
      </c>
      <c r="S24" s="1">
        <v>0</v>
      </c>
      <c r="T24" s="1">
        <v>1120893</v>
      </c>
      <c r="U24" s="1"/>
      <c r="V24" s="36"/>
      <c r="W24" s="1"/>
      <c r="X24" s="1"/>
      <c r="Y24" s="1">
        <v>120147</v>
      </c>
      <c r="Z24" s="1"/>
      <c r="AA24" s="1"/>
      <c r="AB24" s="1"/>
      <c r="AC24" s="1">
        <v>74193</v>
      </c>
      <c r="AD24" s="1"/>
      <c r="AE24" s="1"/>
      <c r="AF24" s="1"/>
      <c r="AG24" s="1">
        <v>0</v>
      </c>
      <c r="AH24" s="1">
        <v>0</v>
      </c>
      <c r="AI24" s="1">
        <v>1233433.1271250001</v>
      </c>
      <c r="AJ24" s="1">
        <v>0</v>
      </c>
      <c r="AK24" s="1">
        <v>0</v>
      </c>
      <c r="AL24" s="1">
        <v>0</v>
      </c>
      <c r="AM24" s="1">
        <v>652033.42264416651</v>
      </c>
      <c r="AN24" s="1">
        <v>0</v>
      </c>
      <c r="AO24" s="1">
        <v>0</v>
      </c>
      <c r="AP24" s="1">
        <v>0</v>
      </c>
      <c r="AQ24" s="1">
        <v>1885466.5497691666</v>
      </c>
      <c r="AR24" s="1">
        <v>0</v>
      </c>
      <c r="AS24" s="1">
        <v>0</v>
      </c>
      <c r="AT24" s="1">
        <v>260481.02685179998</v>
      </c>
      <c r="AU24" s="1">
        <v>0</v>
      </c>
      <c r="AV24" s="1">
        <v>0</v>
      </c>
      <c r="AW24" s="1">
        <v>0</v>
      </c>
      <c r="AX24" s="1">
        <v>192989.34774</v>
      </c>
      <c r="AY24" s="1">
        <v>0</v>
      </c>
      <c r="AZ24" s="1">
        <v>0</v>
      </c>
      <c r="BA24" s="1">
        <v>0</v>
      </c>
      <c r="BB24" s="1">
        <v>453470.37459179998</v>
      </c>
      <c r="BC24" s="7">
        <v>0.57788285199696565</v>
      </c>
      <c r="BD24" s="35" t="s">
        <v>552</v>
      </c>
      <c r="BE24" s="35" t="s">
        <v>552</v>
      </c>
      <c r="BF24" s="35">
        <v>2.593501904400874</v>
      </c>
      <c r="BG24" s="35" t="s">
        <v>552</v>
      </c>
      <c r="BH24" s="35" t="s">
        <v>552</v>
      </c>
      <c r="BI24" s="35" t="s">
        <v>552</v>
      </c>
      <c r="BJ24" s="35">
        <v>1.5508675822060021</v>
      </c>
      <c r="BK24" s="35" t="s">
        <v>552</v>
      </c>
      <c r="BL24" s="35" t="s">
        <v>552</v>
      </c>
      <c r="BM24" s="35" t="s">
        <v>552</v>
      </c>
      <c r="BN24" s="35">
        <v>2.0866727906775817</v>
      </c>
      <c r="BO24" s="1">
        <v>0</v>
      </c>
      <c r="BP24" s="1">
        <v>0</v>
      </c>
      <c r="BQ24" s="1">
        <v>1332250.0838399997</v>
      </c>
      <c r="BR24" s="1">
        <v>59218.217992884354</v>
      </c>
      <c r="BS24" s="1">
        <v>523283.67369001335</v>
      </c>
      <c r="BT24" s="1">
        <v>1332250.0838399997</v>
      </c>
      <c r="BU24" s="1">
        <v>59218.217992884354</v>
      </c>
      <c r="BV24" s="1">
        <v>154037.24427873091</v>
      </c>
      <c r="BW24" s="35">
        <v>6.0680805324676852</v>
      </c>
      <c r="BX24" s="1">
        <v>6751950.7142879441</v>
      </c>
      <c r="BY24" s="1">
        <v>300122.69777716481</v>
      </c>
      <c r="BZ24" s="1">
        <v>2652043.7995865294</v>
      </c>
      <c r="CA24" s="1">
        <v>6751950.7142879441</v>
      </c>
      <c r="CB24" s="1">
        <v>300122.69777716481</v>
      </c>
      <c r="CC24" s="1">
        <v>780673.15900400549</v>
      </c>
    </row>
    <row r="25" spans="1:81" x14ac:dyDescent="0.25">
      <c r="A25" t="s">
        <v>818</v>
      </c>
      <c r="B25" t="s">
        <v>819</v>
      </c>
      <c r="C25" t="s">
        <v>361</v>
      </c>
      <c r="D25" t="s">
        <v>1730</v>
      </c>
      <c r="E25">
        <v>40071</v>
      </c>
      <c r="F25" t="s">
        <v>39</v>
      </c>
      <c r="G25" t="s">
        <v>220</v>
      </c>
      <c r="H25" s="74">
        <v>0.47081209714231009</v>
      </c>
      <c r="I25" s="1">
        <v>591247</v>
      </c>
      <c r="J25" s="1"/>
      <c r="K25" s="1"/>
      <c r="L25" s="1"/>
      <c r="M25" s="1"/>
      <c r="N25" s="1"/>
      <c r="O25" s="1"/>
      <c r="P25" s="1">
        <v>544871</v>
      </c>
      <c r="Q25" s="1"/>
      <c r="R25" s="1"/>
      <c r="S25" s="1"/>
      <c r="T25" s="1">
        <v>544871</v>
      </c>
      <c r="U25" s="1">
        <v>12</v>
      </c>
      <c r="V25" s="36">
        <v>0.10568482685296605</v>
      </c>
      <c r="W25" s="1"/>
      <c r="X25" s="1"/>
      <c r="Y25" s="1"/>
      <c r="Z25" s="1"/>
      <c r="AA25" s="1"/>
      <c r="AB25" s="1"/>
      <c r="AC25" s="1">
        <v>74193</v>
      </c>
      <c r="AD25" s="1"/>
      <c r="AE25" s="1"/>
      <c r="AF25" s="1"/>
      <c r="AG25" s="1">
        <v>0</v>
      </c>
      <c r="AH25" s="1">
        <v>0</v>
      </c>
      <c r="AI25" s="1">
        <v>0</v>
      </c>
      <c r="AJ25" s="1">
        <v>0</v>
      </c>
      <c r="AK25" s="1"/>
      <c r="AL25" s="1">
        <v>0</v>
      </c>
      <c r="AM25" s="1">
        <v>652033.42264416651</v>
      </c>
      <c r="AN25" s="1"/>
      <c r="AO25" s="1">
        <v>0</v>
      </c>
      <c r="AP25" s="1">
        <v>0</v>
      </c>
      <c r="AQ25" s="1">
        <v>652033.42264416651</v>
      </c>
      <c r="AR25" s="1">
        <v>0</v>
      </c>
      <c r="AS25" s="1">
        <v>0</v>
      </c>
      <c r="AT25" s="1">
        <v>0</v>
      </c>
      <c r="AU25" s="1">
        <v>0</v>
      </c>
      <c r="AV25" s="1"/>
      <c r="AW25" s="1">
        <v>0</v>
      </c>
      <c r="AX25" s="1">
        <v>192989.34774</v>
      </c>
      <c r="AY25" s="1"/>
      <c r="AZ25" s="1">
        <v>0</v>
      </c>
      <c r="BA25" s="1">
        <v>0</v>
      </c>
      <c r="BB25" s="1">
        <v>192989.34774</v>
      </c>
      <c r="BC25" s="7">
        <v>1.4292212398272912</v>
      </c>
      <c r="BD25" s="35" t="s">
        <v>552</v>
      </c>
      <c r="BE25" s="35" t="s">
        <v>552</v>
      </c>
      <c r="BF25" s="35" t="s">
        <v>552</v>
      </c>
      <c r="BG25" s="35" t="s">
        <v>552</v>
      </c>
      <c r="BH25" s="35" t="s">
        <v>552</v>
      </c>
      <c r="BI25" s="35" t="s">
        <v>552</v>
      </c>
      <c r="BJ25" s="35">
        <v>1.5508675822060021</v>
      </c>
      <c r="BK25" s="35" t="s">
        <v>552</v>
      </c>
      <c r="BL25" s="35" t="s">
        <v>552</v>
      </c>
      <c r="BM25" s="35" t="s">
        <v>552</v>
      </c>
      <c r="BN25" s="35">
        <v>1.5508675822060021</v>
      </c>
      <c r="BO25" s="1">
        <v>0</v>
      </c>
      <c r="BP25" s="1">
        <v>0</v>
      </c>
      <c r="BQ25" s="1">
        <v>194614.86251999997</v>
      </c>
      <c r="BR25" s="1">
        <v>8650.5870730713905</v>
      </c>
      <c r="BS25" s="1">
        <v>76441.188819901101</v>
      </c>
      <c r="BT25" s="1">
        <v>194614.86251999997</v>
      </c>
      <c r="BU25" s="1">
        <v>8650.5870730713905</v>
      </c>
      <c r="BV25" s="1">
        <v>22501.734082731837</v>
      </c>
      <c r="BW25" s="35">
        <v>6.0680805324676852</v>
      </c>
      <c r="BX25" s="1">
        <v>986323.79606648674</v>
      </c>
      <c r="BY25" s="1">
        <v>43841.871939449724</v>
      </c>
      <c r="BZ25" s="1">
        <v>387410.10093682719</v>
      </c>
      <c r="CA25" s="1">
        <v>986323.79606648674</v>
      </c>
      <c r="CB25" s="1">
        <v>43841.871939449724</v>
      </c>
      <c r="CC25" s="1">
        <v>114040.60045145782</v>
      </c>
    </row>
    <row r="26" spans="1:81" x14ac:dyDescent="0.25">
      <c r="A26" t="s">
        <v>701</v>
      </c>
      <c r="B26" t="s">
        <v>702</v>
      </c>
      <c r="C26" t="s">
        <v>361</v>
      </c>
      <c r="D26" t="s">
        <v>38</v>
      </c>
      <c r="E26">
        <v>40043</v>
      </c>
      <c r="F26" t="s">
        <v>39</v>
      </c>
      <c r="G26" t="s">
        <v>82</v>
      </c>
      <c r="H26" s="74">
        <v>0.46873146894112006</v>
      </c>
      <c r="I26" s="1">
        <v>5621757</v>
      </c>
      <c r="J26" s="1"/>
      <c r="K26" s="1"/>
      <c r="L26" s="1">
        <v>876266</v>
      </c>
      <c r="M26" s="1"/>
      <c r="N26" s="1"/>
      <c r="O26" s="1"/>
      <c r="P26" s="1"/>
      <c r="Q26" s="1"/>
      <c r="R26" s="1"/>
      <c r="S26" s="1"/>
      <c r="T26" s="1">
        <v>876266</v>
      </c>
      <c r="U26" s="1">
        <v>25.576923076923077</v>
      </c>
      <c r="V26" s="36">
        <v>0.20661980676936281</v>
      </c>
      <c r="W26" s="1"/>
      <c r="X26" s="1"/>
      <c r="Y26" s="1">
        <v>198290</v>
      </c>
      <c r="Z26" s="1"/>
      <c r="AA26" s="1"/>
      <c r="AB26" s="1"/>
      <c r="AC26" s="1">
        <v>53012</v>
      </c>
      <c r="AD26" s="1"/>
      <c r="AE26" s="1"/>
      <c r="AF26" s="1"/>
      <c r="AG26" s="1">
        <v>0</v>
      </c>
      <c r="AH26" s="1">
        <v>0</v>
      </c>
      <c r="AI26" s="1">
        <v>2034782.2588750003</v>
      </c>
      <c r="AJ26" s="1">
        <v>0</v>
      </c>
      <c r="AK26" s="1">
        <v>0</v>
      </c>
      <c r="AL26" s="1">
        <v>0</v>
      </c>
      <c r="AM26" s="1">
        <v>467133.26208000001</v>
      </c>
      <c r="AN26" s="1">
        <v>0</v>
      </c>
      <c r="AO26" s="1">
        <v>0</v>
      </c>
      <c r="AP26" s="1">
        <v>0</v>
      </c>
      <c r="AQ26" s="1">
        <v>2501915.5209550001</v>
      </c>
      <c r="AR26" s="1">
        <v>0</v>
      </c>
      <c r="AS26" s="1">
        <v>0</v>
      </c>
      <c r="AT26" s="1">
        <v>429896.56682599999</v>
      </c>
      <c r="AU26" s="1">
        <v>0</v>
      </c>
      <c r="AV26" s="1">
        <v>0</v>
      </c>
      <c r="AW26" s="1">
        <v>0</v>
      </c>
      <c r="AX26" s="1">
        <v>137893.75415999998</v>
      </c>
      <c r="AY26" s="1">
        <v>0</v>
      </c>
      <c r="AZ26" s="1">
        <v>0</v>
      </c>
      <c r="BA26" s="1">
        <v>0</v>
      </c>
      <c r="BB26" s="1">
        <v>567790.32098600001</v>
      </c>
      <c r="BC26" s="7">
        <v>0.54604029344224592</v>
      </c>
      <c r="BD26" s="35" t="s">
        <v>552</v>
      </c>
      <c r="BE26" s="35" t="s">
        <v>552</v>
      </c>
      <c r="BF26" s="35">
        <v>2.8127062167207222</v>
      </c>
      <c r="BG26" s="35" t="s">
        <v>552</v>
      </c>
      <c r="BH26" s="35" t="s">
        <v>552</v>
      </c>
      <c r="BI26" s="35" t="s">
        <v>552</v>
      </c>
      <c r="BJ26" s="35" t="s">
        <v>552</v>
      </c>
      <c r="BK26" s="35" t="s">
        <v>552</v>
      </c>
      <c r="BL26" s="35" t="s">
        <v>552</v>
      </c>
      <c r="BM26" s="35" t="s">
        <v>552</v>
      </c>
      <c r="BN26" s="35">
        <v>3.5031666662189336</v>
      </c>
      <c r="BO26" s="1">
        <v>0</v>
      </c>
      <c r="BP26" s="1"/>
      <c r="BQ26" s="1">
        <v>1850457.5341199997</v>
      </c>
      <c r="BR26" s="1">
        <v>82252.42315334978</v>
      </c>
      <c r="BS26" s="1">
        <v>726826.16290078557</v>
      </c>
      <c r="BT26" s="1">
        <v>1850457.5341199997</v>
      </c>
      <c r="BU26" s="1">
        <v>82252.42315334978</v>
      </c>
      <c r="BV26" s="1">
        <v>213953.35805803037</v>
      </c>
      <c r="BW26" s="35">
        <v>6.1028628672010408</v>
      </c>
      <c r="BX26" s="1">
        <v>9442631.0381933507</v>
      </c>
      <c r="BY26" s="1">
        <v>419722.8358465358</v>
      </c>
      <c r="BZ26" s="1">
        <v>3708894.2375766332</v>
      </c>
      <c r="CA26" s="1">
        <v>9442631.0381933507</v>
      </c>
      <c r="CB26" s="1">
        <v>419722.8358465358</v>
      </c>
      <c r="CC26" s="1">
        <v>1091774.6461472919</v>
      </c>
    </row>
    <row r="27" spans="1:81" x14ac:dyDescent="0.25">
      <c r="A27" t="s">
        <v>701</v>
      </c>
      <c r="B27" t="s">
        <v>702</v>
      </c>
      <c r="C27" t="s">
        <v>361</v>
      </c>
      <c r="D27" t="s">
        <v>28</v>
      </c>
      <c r="E27">
        <v>40043</v>
      </c>
      <c r="F27" t="s">
        <v>39</v>
      </c>
      <c r="G27" t="s">
        <v>82</v>
      </c>
      <c r="H27" s="74">
        <v>0.46873146894112006</v>
      </c>
      <c r="I27" s="1">
        <v>6296519</v>
      </c>
      <c r="J27" s="1">
        <v>0</v>
      </c>
      <c r="K27" s="1">
        <v>0</v>
      </c>
      <c r="L27" s="1">
        <v>876266</v>
      </c>
      <c r="M27" s="1">
        <v>0</v>
      </c>
      <c r="N27" s="1">
        <v>0</v>
      </c>
      <c r="O27" s="1">
        <v>0</v>
      </c>
      <c r="P27" s="1">
        <v>1133115</v>
      </c>
      <c r="Q27" s="1">
        <v>0</v>
      </c>
      <c r="R27" s="1">
        <v>0</v>
      </c>
      <c r="S27" s="1">
        <v>0</v>
      </c>
      <c r="T27" s="1">
        <v>2009381</v>
      </c>
      <c r="U27" s="1"/>
      <c r="V27" s="36"/>
      <c r="W27" s="1"/>
      <c r="X27" s="1"/>
      <c r="Y27" s="1">
        <v>198290</v>
      </c>
      <c r="Z27" s="1"/>
      <c r="AA27" s="1"/>
      <c r="AB27" s="1"/>
      <c r="AC27" s="1">
        <v>193181</v>
      </c>
      <c r="AD27" s="1"/>
      <c r="AE27" s="1"/>
      <c r="AF27" s="1"/>
      <c r="AG27" s="1">
        <v>0</v>
      </c>
      <c r="AH27" s="1">
        <v>0</v>
      </c>
      <c r="AI27" s="1">
        <v>2034782.2588750003</v>
      </c>
      <c r="AJ27" s="1">
        <v>0</v>
      </c>
      <c r="AK27" s="1">
        <v>0</v>
      </c>
      <c r="AL27" s="1">
        <v>0</v>
      </c>
      <c r="AM27" s="1">
        <v>1699104.1118674998</v>
      </c>
      <c r="AN27" s="1">
        <v>0</v>
      </c>
      <c r="AO27" s="1">
        <v>0</v>
      </c>
      <c r="AP27" s="1">
        <v>0</v>
      </c>
      <c r="AQ27" s="1">
        <v>3733886.3707424998</v>
      </c>
      <c r="AR27" s="1">
        <v>0</v>
      </c>
      <c r="AS27" s="1">
        <v>0</v>
      </c>
      <c r="AT27" s="1">
        <v>429896.56682599999</v>
      </c>
      <c r="AU27" s="1">
        <v>0</v>
      </c>
      <c r="AV27" s="1">
        <v>0</v>
      </c>
      <c r="AW27" s="1">
        <v>0</v>
      </c>
      <c r="AX27" s="1">
        <v>502498.55357999995</v>
      </c>
      <c r="AY27" s="1">
        <v>0</v>
      </c>
      <c r="AZ27" s="1">
        <v>0</v>
      </c>
      <c r="BA27" s="1">
        <v>0</v>
      </c>
      <c r="BB27" s="1">
        <v>932395.12040599994</v>
      </c>
      <c r="BC27" s="7">
        <v>0.74108908289620024</v>
      </c>
      <c r="BD27" s="35" t="s">
        <v>552</v>
      </c>
      <c r="BE27" s="35" t="s">
        <v>552</v>
      </c>
      <c r="BF27" s="35">
        <v>2.8127062167207222</v>
      </c>
      <c r="BG27" s="35" t="s">
        <v>552</v>
      </c>
      <c r="BH27" s="35" t="s">
        <v>552</v>
      </c>
      <c r="BI27" s="35" t="s">
        <v>552</v>
      </c>
      <c r="BJ27" s="35">
        <v>1.9429648936317141</v>
      </c>
      <c r="BK27" s="35" t="s">
        <v>552</v>
      </c>
      <c r="BL27" s="35" t="s">
        <v>552</v>
      </c>
      <c r="BM27" s="35" t="s">
        <v>552</v>
      </c>
      <c r="BN27" s="35">
        <v>2.3222482402035749</v>
      </c>
      <c r="BO27" s="1">
        <v>0</v>
      </c>
      <c r="BP27" s="1">
        <v>0</v>
      </c>
      <c r="BQ27" s="1">
        <v>2072562.1940399997</v>
      </c>
      <c r="BR27" s="1">
        <v>92124.92556706148</v>
      </c>
      <c r="BS27" s="1">
        <v>814064.84563489503</v>
      </c>
      <c r="BT27" s="1">
        <v>2072562.1940399997</v>
      </c>
      <c r="BU27" s="1">
        <v>92124.92556706148</v>
      </c>
      <c r="BV27" s="1">
        <v>239633.51388652896</v>
      </c>
      <c r="BW27" s="35">
        <v>6.1028628672010408</v>
      </c>
      <c r="BX27" s="1">
        <v>10576000.659931432</v>
      </c>
      <c r="BY27" s="1">
        <v>470100.86181981774</v>
      </c>
      <c r="BZ27" s="1">
        <v>4154061.2722840528</v>
      </c>
      <c r="CA27" s="1">
        <v>10576000.659931432</v>
      </c>
      <c r="CB27" s="1">
        <v>470100.86181981774</v>
      </c>
      <c r="CC27" s="1">
        <v>1222816.9597484735</v>
      </c>
    </row>
    <row r="28" spans="1:81" x14ac:dyDescent="0.25">
      <c r="A28" t="s">
        <v>701</v>
      </c>
      <c r="B28" t="s">
        <v>702</v>
      </c>
      <c r="C28" t="s">
        <v>361</v>
      </c>
      <c r="D28" t="s">
        <v>1730</v>
      </c>
      <c r="E28">
        <v>40043</v>
      </c>
      <c r="F28" t="s">
        <v>39</v>
      </c>
      <c r="G28" t="s">
        <v>82</v>
      </c>
      <c r="H28" s="74">
        <v>0.46873146894112006</v>
      </c>
      <c r="I28" s="1">
        <v>674762</v>
      </c>
      <c r="J28" s="1"/>
      <c r="K28" s="1"/>
      <c r="L28" s="1"/>
      <c r="M28" s="1"/>
      <c r="N28" s="1"/>
      <c r="O28" s="1"/>
      <c r="P28" s="1">
        <v>1133115</v>
      </c>
      <c r="Q28" s="1"/>
      <c r="R28" s="1"/>
      <c r="S28" s="1"/>
      <c r="T28" s="1">
        <v>1133115</v>
      </c>
      <c r="U28" s="1">
        <v>15.581395348837209</v>
      </c>
      <c r="V28" s="36">
        <v>7.0113982597673083E-2</v>
      </c>
      <c r="W28" s="1"/>
      <c r="X28" s="1"/>
      <c r="Y28" s="1"/>
      <c r="Z28" s="1"/>
      <c r="AA28" s="1"/>
      <c r="AB28" s="1"/>
      <c r="AC28" s="1">
        <v>140169</v>
      </c>
      <c r="AD28" s="1"/>
      <c r="AE28" s="1"/>
      <c r="AF28" s="1"/>
      <c r="AG28" s="1">
        <v>0</v>
      </c>
      <c r="AH28" s="1">
        <v>0</v>
      </c>
      <c r="AI28" s="1">
        <v>0</v>
      </c>
      <c r="AJ28" s="1">
        <v>0</v>
      </c>
      <c r="AK28" s="1"/>
      <c r="AL28" s="1">
        <v>0</v>
      </c>
      <c r="AM28" s="1">
        <v>1231970.8497874998</v>
      </c>
      <c r="AN28" s="1"/>
      <c r="AO28" s="1">
        <v>0</v>
      </c>
      <c r="AP28" s="1">
        <v>0</v>
      </c>
      <c r="AQ28" s="1">
        <v>1231970.8497874998</v>
      </c>
      <c r="AR28" s="1">
        <v>0</v>
      </c>
      <c r="AS28" s="1">
        <v>0</v>
      </c>
      <c r="AT28" s="1">
        <v>0</v>
      </c>
      <c r="AU28" s="1">
        <v>0</v>
      </c>
      <c r="AV28" s="1"/>
      <c r="AW28" s="1">
        <v>0</v>
      </c>
      <c r="AX28" s="1">
        <v>364604.79942</v>
      </c>
      <c r="AY28" s="1"/>
      <c r="AZ28" s="1">
        <v>0</v>
      </c>
      <c r="BA28" s="1">
        <v>0</v>
      </c>
      <c r="BB28" s="1">
        <v>364604.79942</v>
      </c>
      <c r="BC28" s="7">
        <v>2.3661315385387733</v>
      </c>
      <c r="BD28" s="35" t="s">
        <v>552</v>
      </c>
      <c r="BE28" s="35" t="s">
        <v>552</v>
      </c>
      <c r="BF28" s="35" t="s">
        <v>552</v>
      </c>
      <c r="BG28" s="35" t="s">
        <v>552</v>
      </c>
      <c r="BH28" s="35" t="s">
        <v>552</v>
      </c>
      <c r="BI28" s="35" t="s">
        <v>552</v>
      </c>
      <c r="BJ28" s="35">
        <v>1.4090146624195248</v>
      </c>
      <c r="BK28" s="35" t="s">
        <v>552</v>
      </c>
      <c r="BL28" s="35" t="s">
        <v>552</v>
      </c>
      <c r="BM28" s="35" t="s">
        <v>552</v>
      </c>
      <c r="BN28" s="35">
        <v>1.4090146624195248</v>
      </c>
      <c r="BO28" s="1">
        <v>0</v>
      </c>
      <c r="BP28" s="1">
        <v>0</v>
      </c>
      <c r="BQ28" s="1">
        <v>222104.65991999998</v>
      </c>
      <c r="BR28" s="1">
        <v>9872.5024137116925</v>
      </c>
      <c r="BS28" s="1">
        <v>87238.682734109592</v>
      </c>
      <c r="BT28" s="1">
        <v>222104.65991999998</v>
      </c>
      <c r="BU28" s="1">
        <v>9872.5024137116925</v>
      </c>
      <c r="BV28" s="1">
        <v>25680.15582849858</v>
      </c>
      <c r="BW28" s="35">
        <v>6.1028628672010408</v>
      </c>
      <c r="BX28" s="1">
        <v>1133369.6217380832</v>
      </c>
      <c r="BY28" s="1">
        <v>50378.025973282049</v>
      </c>
      <c r="BZ28" s="1">
        <v>445167.03470742051</v>
      </c>
      <c r="CA28" s="1">
        <v>1133369.6217380832</v>
      </c>
      <c r="CB28" s="1">
        <v>50378.025973282049</v>
      </c>
      <c r="CC28" s="1">
        <v>131042.31360118178</v>
      </c>
    </row>
    <row r="29" spans="1:81" x14ac:dyDescent="0.25">
      <c r="A29" t="s">
        <v>954</v>
      </c>
      <c r="B29" t="s">
        <v>955</v>
      </c>
      <c r="C29" t="s">
        <v>361</v>
      </c>
      <c r="D29" t="s">
        <v>38</v>
      </c>
      <c r="E29">
        <v>40044</v>
      </c>
      <c r="F29" t="s">
        <v>39</v>
      </c>
      <c r="G29" t="s">
        <v>82</v>
      </c>
      <c r="H29" s="74">
        <v>0.46873146894112006</v>
      </c>
      <c r="I29" s="1">
        <v>2652405</v>
      </c>
      <c r="J29" s="1"/>
      <c r="K29" s="1"/>
      <c r="L29" s="1">
        <v>349393</v>
      </c>
      <c r="M29" s="1"/>
      <c r="N29" s="1"/>
      <c r="O29" s="1"/>
      <c r="P29" s="1"/>
      <c r="Q29" s="1"/>
      <c r="R29" s="1"/>
      <c r="S29" s="1"/>
      <c r="T29" s="1">
        <v>349393</v>
      </c>
      <c r="U29" s="1">
        <v>32.222222222222221</v>
      </c>
      <c r="V29" s="36">
        <v>7.0137903004759861E-2</v>
      </c>
      <c r="W29" s="1"/>
      <c r="X29" s="1"/>
      <c r="Y29" s="1">
        <v>75970</v>
      </c>
      <c r="Z29" s="1"/>
      <c r="AA29" s="1"/>
      <c r="AB29" s="1"/>
      <c r="AC29" s="1">
        <v>97317</v>
      </c>
      <c r="AD29" s="1"/>
      <c r="AE29" s="1"/>
      <c r="AF29" s="1"/>
      <c r="AG29" s="1">
        <v>0</v>
      </c>
      <c r="AH29" s="1">
        <v>0</v>
      </c>
      <c r="AI29" s="1">
        <v>779737.23068750009</v>
      </c>
      <c r="AJ29" s="1">
        <v>0</v>
      </c>
      <c r="AK29" s="1">
        <v>0</v>
      </c>
      <c r="AL29" s="1">
        <v>0</v>
      </c>
      <c r="AM29" s="1">
        <v>857541.8332799999</v>
      </c>
      <c r="AN29" s="1">
        <v>0</v>
      </c>
      <c r="AO29" s="1">
        <v>0</v>
      </c>
      <c r="AP29" s="1">
        <v>0</v>
      </c>
      <c r="AQ29" s="1">
        <v>1637279.0639674999</v>
      </c>
      <c r="AR29" s="1">
        <v>0</v>
      </c>
      <c r="AS29" s="1">
        <v>0</v>
      </c>
      <c r="AT29" s="1">
        <v>164704.43381799999</v>
      </c>
      <c r="AU29" s="1">
        <v>0</v>
      </c>
      <c r="AV29" s="1">
        <v>0</v>
      </c>
      <c r="AW29" s="1">
        <v>0</v>
      </c>
      <c r="AX29" s="1">
        <v>253139.03405999998</v>
      </c>
      <c r="AY29" s="1">
        <v>0</v>
      </c>
      <c r="AZ29" s="1">
        <v>0</v>
      </c>
      <c r="BA29" s="1">
        <v>0</v>
      </c>
      <c r="BB29" s="1">
        <v>417843.467878</v>
      </c>
      <c r="BC29" s="7">
        <v>0.7748147556068925</v>
      </c>
      <c r="BD29" s="35" t="s">
        <v>552</v>
      </c>
      <c r="BE29" s="35" t="s">
        <v>552</v>
      </c>
      <c r="BF29" s="35">
        <v>2.7030926907679893</v>
      </c>
      <c r="BG29" s="35" t="s">
        <v>552</v>
      </c>
      <c r="BH29" s="35" t="s">
        <v>552</v>
      </c>
      <c r="BI29" s="35" t="s">
        <v>552</v>
      </c>
      <c r="BJ29" s="35" t="s">
        <v>552</v>
      </c>
      <c r="BK29" s="35" t="s">
        <v>552</v>
      </c>
      <c r="BL29" s="35" t="s">
        <v>552</v>
      </c>
      <c r="BM29" s="35" t="s">
        <v>552</v>
      </c>
      <c r="BN29" s="35">
        <v>5.8819796957738131</v>
      </c>
      <c r="BO29" s="1">
        <v>0</v>
      </c>
      <c r="BP29" s="1"/>
      <c r="BQ29" s="1">
        <v>873065.62979999988</v>
      </c>
      <c r="BR29" s="1">
        <v>38807.571802562925</v>
      </c>
      <c r="BS29" s="1">
        <v>342924.34706958308</v>
      </c>
      <c r="BT29" s="1">
        <v>873065.62979999988</v>
      </c>
      <c r="BU29" s="1">
        <v>38807.571802562925</v>
      </c>
      <c r="BV29" s="1">
        <v>100945.47962139062</v>
      </c>
      <c r="BW29" s="35">
        <v>6.0470390689626079</v>
      </c>
      <c r="BX29" s="1">
        <v>4406396.3433690444</v>
      </c>
      <c r="BY29" s="1">
        <v>195863.33105910674</v>
      </c>
      <c r="BZ29" s="1">
        <v>1730752.5773586784</v>
      </c>
      <c r="CA29" s="1">
        <v>4406396.3433690444</v>
      </c>
      <c r="CB29" s="1">
        <v>195863.33105910674</v>
      </c>
      <c r="CC29" s="1">
        <v>509475.77948432724</v>
      </c>
    </row>
    <row r="30" spans="1:81" x14ac:dyDescent="0.25">
      <c r="A30" t="s">
        <v>954</v>
      </c>
      <c r="B30" t="s">
        <v>955</v>
      </c>
      <c r="C30" t="s">
        <v>361</v>
      </c>
      <c r="D30" t="s">
        <v>28</v>
      </c>
      <c r="E30">
        <v>40044</v>
      </c>
      <c r="F30" t="s">
        <v>39</v>
      </c>
      <c r="G30" t="s">
        <v>82</v>
      </c>
      <c r="H30" s="74">
        <v>0.46873146894112006</v>
      </c>
      <c r="I30" s="1">
        <v>2893365</v>
      </c>
      <c r="J30" s="1">
        <v>0</v>
      </c>
      <c r="K30" s="1">
        <v>0</v>
      </c>
      <c r="L30" s="1">
        <v>489956</v>
      </c>
      <c r="M30" s="1">
        <v>0</v>
      </c>
      <c r="N30" s="1">
        <v>0</v>
      </c>
      <c r="O30" s="1">
        <v>0</v>
      </c>
      <c r="P30" s="1">
        <v>658165</v>
      </c>
      <c r="Q30" s="1">
        <v>0</v>
      </c>
      <c r="R30" s="1">
        <v>0</v>
      </c>
      <c r="S30" s="1">
        <v>0</v>
      </c>
      <c r="T30" s="1">
        <v>1148121</v>
      </c>
      <c r="U30" s="1"/>
      <c r="V30" s="36"/>
      <c r="W30" s="1"/>
      <c r="X30" s="1"/>
      <c r="Y30" s="1">
        <v>76121</v>
      </c>
      <c r="Z30" s="1"/>
      <c r="AA30" s="1"/>
      <c r="AB30" s="1"/>
      <c r="AC30" s="1">
        <v>139338</v>
      </c>
      <c r="AD30" s="1"/>
      <c r="AE30" s="1"/>
      <c r="AF30" s="1"/>
      <c r="AG30" s="1">
        <v>0</v>
      </c>
      <c r="AH30" s="1">
        <v>0</v>
      </c>
      <c r="AI30" s="1">
        <v>782921.77075000014</v>
      </c>
      <c r="AJ30" s="1">
        <v>0</v>
      </c>
      <c r="AK30" s="1">
        <v>0</v>
      </c>
      <c r="AL30" s="1">
        <v>0</v>
      </c>
      <c r="AM30" s="1">
        <v>1227233.7790258331</v>
      </c>
      <c r="AN30" s="1">
        <v>0</v>
      </c>
      <c r="AO30" s="1">
        <v>0</v>
      </c>
      <c r="AP30" s="1">
        <v>0</v>
      </c>
      <c r="AQ30" s="1">
        <v>2010155.5497758333</v>
      </c>
      <c r="AR30" s="1">
        <v>0</v>
      </c>
      <c r="AS30" s="1">
        <v>0</v>
      </c>
      <c r="AT30" s="1">
        <v>165031.80474739999</v>
      </c>
      <c r="AU30" s="1">
        <v>0</v>
      </c>
      <c r="AV30" s="1">
        <v>0</v>
      </c>
      <c r="AW30" s="1">
        <v>0</v>
      </c>
      <c r="AX30" s="1">
        <v>362443.21883999999</v>
      </c>
      <c r="AY30" s="1">
        <v>0</v>
      </c>
      <c r="AZ30" s="1">
        <v>0</v>
      </c>
      <c r="BA30" s="1">
        <v>0</v>
      </c>
      <c r="BB30" s="1">
        <v>527475.02358739998</v>
      </c>
      <c r="BC30" s="7">
        <v>0.87705165900715376</v>
      </c>
      <c r="BD30" s="35" t="s">
        <v>552</v>
      </c>
      <c r="BE30" s="35" t="s">
        <v>552</v>
      </c>
      <c r="BF30" s="35">
        <v>1.9347728683747114</v>
      </c>
      <c r="BG30" s="35" t="s">
        <v>552</v>
      </c>
      <c r="BH30" s="35" t="s">
        <v>552</v>
      </c>
      <c r="BI30" s="35" t="s">
        <v>552</v>
      </c>
      <c r="BJ30" s="35">
        <v>2.4153168246045187</v>
      </c>
      <c r="BK30" s="35" t="s">
        <v>552</v>
      </c>
      <c r="BL30" s="35" t="s">
        <v>552</v>
      </c>
      <c r="BM30" s="35" t="s">
        <v>552</v>
      </c>
      <c r="BN30" s="35">
        <v>2.2102466319867271</v>
      </c>
      <c r="BO30" s="1">
        <v>0</v>
      </c>
      <c r="BP30" s="1">
        <v>0</v>
      </c>
      <c r="BQ30" s="1">
        <v>952380.02339999983</v>
      </c>
      <c r="BR30" s="1">
        <v>42333.07884298305</v>
      </c>
      <c r="BS30" s="1">
        <v>374077.60257539252</v>
      </c>
      <c r="BT30" s="1">
        <v>952380.02339999983</v>
      </c>
      <c r="BU30" s="1">
        <v>42333.07884298305</v>
      </c>
      <c r="BV30" s="1">
        <v>110115.95802479064</v>
      </c>
      <c r="BW30" s="35">
        <v>6.0470390689626079</v>
      </c>
      <c r="BX30" s="1">
        <v>4806699.1865993217</v>
      </c>
      <c r="BY30" s="1">
        <v>213656.70283000986</v>
      </c>
      <c r="BZ30" s="1">
        <v>1887984.2750218736</v>
      </c>
      <c r="CA30" s="1">
        <v>4806699.1865993217</v>
      </c>
      <c r="CB30" s="1">
        <v>213656.70283000986</v>
      </c>
      <c r="CC30" s="1">
        <v>555759.54226736503</v>
      </c>
    </row>
    <row r="31" spans="1:81" x14ac:dyDescent="0.25">
      <c r="A31" t="s">
        <v>954</v>
      </c>
      <c r="B31" t="s">
        <v>955</v>
      </c>
      <c r="C31" t="s">
        <v>361</v>
      </c>
      <c r="D31" t="s">
        <v>1730</v>
      </c>
      <c r="E31">
        <v>40044</v>
      </c>
      <c r="F31" t="s">
        <v>39</v>
      </c>
      <c r="G31" t="s">
        <v>82</v>
      </c>
      <c r="H31" s="74">
        <v>0.46873146894112006</v>
      </c>
      <c r="I31" s="1">
        <v>240960</v>
      </c>
      <c r="J31" s="1"/>
      <c r="K31" s="1"/>
      <c r="L31" s="1">
        <v>140563</v>
      </c>
      <c r="M31" s="1"/>
      <c r="N31" s="1"/>
      <c r="O31" s="1"/>
      <c r="P31" s="1">
        <v>658165</v>
      </c>
      <c r="Q31" s="1"/>
      <c r="R31" s="1"/>
      <c r="S31" s="1"/>
      <c r="T31" s="1">
        <v>798728</v>
      </c>
      <c r="U31" s="1">
        <v>13.565217391304348</v>
      </c>
      <c r="V31" s="36">
        <v>7.5475792966487598E-2</v>
      </c>
      <c r="W31" s="1"/>
      <c r="X31" s="1"/>
      <c r="Y31" s="1">
        <v>151</v>
      </c>
      <c r="Z31" s="1"/>
      <c r="AA31" s="1"/>
      <c r="AB31" s="1"/>
      <c r="AC31" s="1">
        <v>42021</v>
      </c>
      <c r="AD31" s="1"/>
      <c r="AE31" s="1"/>
      <c r="AF31" s="1"/>
      <c r="AG31" s="1">
        <v>0</v>
      </c>
      <c r="AH31" s="1">
        <v>0</v>
      </c>
      <c r="AI31" s="1">
        <v>3184.5400625000002</v>
      </c>
      <c r="AJ31" s="1">
        <v>0</v>
      </c>
      <c r="AK31" s="1"/>
      <c r="AL31" s="1">
        <v>0</v>
      </c>
      <c r="AM31" s="1">
        <v>369691.94574583328</v>
      </c>
      <c r="AN31" s="1"/>
      <c r="AO31" s="1">
        <v>0</v>
      </c>
      <c r="AP31" s="1">
        <v>0</v>
      </c>
      <c r="AQ31" s="1">
        <v>372876.48580833327</v>
      </c>
      <c r="AR31" s="1">
        <v>0</v>
      </c>
      <c r="AS31" s="1">
        <v>0</v>
      </c>
      <c r="AT31" s="1">
        <v>327.37092939999997</v>
      </c>
      <c r="AU31" s="1">
        <v>0</v>
      </c>
      <c r="AV31" s="1"/>
      <c r="AW31" s="1">
        <v>0</v>
      </c>
      <c r="AX31" s="1">
        <v>109304.18478</v>
      </c>
      <c r="AY31" s="1"/>
      <c r="AZ31" s="1">
        <v>0</v>
      </c>
      <c r="BA31" s="1">
        <v>0</v>
      </c>
      <c r="BB31" s="1">
        <v>109631.5557094</v>
      </c>
      <c r="BC31" s="7">
        <v>2.0024404113451744</v>
      </c>
      <c r="BD31" s="35" t="s">
        <v>552</v>
      </c>
      <c r="BE31" s="35" t="s">
        <v>552</v>
      </c>
      <c r="BF31" s="35">
        <v>2.4984604710343406E-2</v>
      </c>
      <c r="BG31" s="35" t="s">
        <v>552</v>
      </c>
      <c r="BH31" s="35" t="s">
        <v>552</v>
      </c>
      <c r="BI31" s="35" t="s">
        <v>552</v>
      </c>
      <c r="BJ31" s="35">
        <v>0.72777514836831692</v>
      </c>
      <c r="BK31" s="35" t="s">
        <v>552</v>
      </c>
      <c r="BL31" s="35" t="s">
        <v>552</v>
      </c>
      <c r="BM31" s="35" t="s">
        <v>552</v>
      </c>
      <c r="BN31" s="35">
        <v>0.60409556384367802</v>
      </c>
      <c r="BO31" s="1">
        <v>0</v>
      </c>
      <c r="BP31" s="1">
        <v>0</v>
      </c>
      <c r="BQ31" s="1">
        <v>79314.393599999996</v>
      </c>
      <c r="BR31" s="1">
        <v>3525.5070404201329</v>
      </c>
      <c r="BS31" s="1">
        <v>31153.255505809531</v>
      </c>
      <c r="BT31" s="1">
        <v>79314.393599999996</v>
      </c>
      <c r="BU31" s="1">
        <v>3525.5070404201329</v>
      </c>
      <c r="BV31" s="1">
        <v>9170.4784034000404</v>
      </c>
      <c r="BW31" s="35">
        <v>6.0470390689626079</v>
      </c>
      <c r="BX31" s="1">
        <v>400302.84323027777</v>
      </c>
      <c r="BY31" s="1">
        <v>17793.371770903144</v>
      </c>
      <c r="BZ31" s="1">
        <v>157231.69766319517</v>
      </c>
      <c r="CA31" s="1">
        <v>400302.84323027777</v>
      </c>
      <c r="CB31" s="1">
        <v>17793.371770903144</v>
      </c>
      <c r="CC31" s="1">
        <v>46283.762783037841</v>
      </c>
    </row>
    <row r="32" spans="1:81" x14ac:dyDescent="0.25">
      <c r="A32" t="s">
        <v>1407</v>
      </c>
      <c r="B32" t="s">
        <v>1408</v>
      </c>
      <c r="C32" t="s">
        <v>361</v>
      </c>
      <c r="D32" t="s">
        <v>28</v>
      </c>
      <c r="E32">
        <v>40064</v>
      </c>
      <c r="F32" t="s">
        <v>370</v>
      </c>
      <c r="G32" t="s">
        <v>82</v>
      </c>
      <c r="H32" s="74">
        <v>0.46873146894112006</v>
      </c>
      <c r="I32" s="1">
        <v>2672867.12</v>
      </c>
      <c r="J32" s="1">
        <v>0</v>
      </c>
      <c r="K32" s="1">
        <v>0</v>
      </c>
      <c r="L32" s="1">
        <v>0</v>
      </c>
      <c r="M32" s="1">
        <v>0</v>
      </c>
      <c r="N32" s="1">
        <v>0</v>
      </c>
      <c r="O32" s="1">
        <v>0</v>
      </c>
      <c r="P32" s="1">
        <v>773103</v>
      </c>
      <c r="Q32" s="1">
        <v>0</v>
      </c>
      <c r="R32" s="1">
        <v>0</v>
      </c>
      <c r="S32" s="1">
        <v>0</v>
      </c>
      <c r="T32" s="1">
        <v>773103</v>
      </c>
      <c r="U32" s="1"/>
      <c r="V32" s="36"/>
      <c r="W32" s="1"/>
      <c r="X32" s="1"/>
      <c r="Y32" s="1"/>
      <c r="Z32" s="1"/>
      <c r="AA32" s="1"/>
      <c r="AB32" s="1"/>
      <c r="AC32" s="1">
        <v>91059</v>
      </c>
      <c r="AD32" s="1"/>
      <c r="AE32" s="1"/>
      <c r="AF32" s="1"/>
      <c r="AG32" s="1">
        <v>0</v>
      </c>
      <c r="AH32" s="1">
        <v>0</v>
      </c>
      <c r="AI32" s="1">
        <v>0</v>
      </c>
      <c r="AJ32" s="1">
        <v>0</v>
      </c>
      <c r="AK32" s="1">
        <v>0</v>
      </c>
      <c r="AL32" s="1">
        <v>0</v>
      </c>
      <c r="AM32" s="1">
        <v>800376.13615749998</v>
      </c>
      <c r="AN32" s="1">
        <v>0</v>
      </c>
      <c r="AO32" s="1">
        <v>0</v>
      </c>
      <c r="AP32" s="1">
        <v>0</v>
      </c>
      <c r="AQ32" s="1">
        <v>800376.13615749998</v>
      </c>
      <c r="AR32" s="1">
        <v>0</v>
      </c>
      <c r="AS32" s="1">
        <v>0</v>
      </c>
      <c r="AT32" s="1">
        <v>0</v>
      </c>
      <c r="AU32" s="1">
        <v>0</v>
      </c>
      <c r="AV32" s="1">
        <v>0</v>
      </c>
      <c r="AW32" s="1">
        <v>0</v>
      </c>
      <c r="AX32" s="1">
        <v>236860.84961999999</v>
      </c>
      <c r="AY32" s="1">
        <v>0</v>
      </c>
      <c r="AZ32" s="1">
        <v>0</v>
      </c>
      <c r="BA32" s="1">
        <v>0</v>
      </c>
      <c r="BB32" s="1">
        <v>236860.84961999999</v>
      </c>
      <c r="BC32" s="7">
        <v>0.38806156056777708</v>
      </c>
      <c r="BD32" s="35" t="s">
        <v>552</v>
      </c>
      <c r="BE32" s="35" t="s">
        <v>552</v>
      </c>
      <c r="BF32" s="35" t="s">
        <v>552</v>
      </c>
      <c r="BG32" s="35" t="s">
        <v>552</v>
      </c>
      <c r="BH32" s="35" t="s">
        <v>552</v>
      </c>
      <c r="BI32" s="35" t="s">
        <v>552</v>
      </c>
      <c r="BJ32" s="35">
        <v>1.3416543277900874</v>
      </c>
      <c r="BK32" s="35" t="s">
        <v>552</v>
      </c>
      <c r="BL32" s="35" t="s">
        <v>552</v>
      </c>
      <c r="BM32" s="35" t="s">
        <v>552</v>
      </c>
      <c r="BN32" s="35">
        <v>1.3416543277900874</v>
      </c>
      <c r="BO32" s="1">
        <v>0</v>
      </c>
      <c r="BP32" s="1">
        <v>0</v>
      </c>
      <c r="BQ32" s="1">
        <v>879800.94121919991</v>
      </c>
      <c r="BR32" s="1">
        <v>39106.954887398257</v>
      </c>
      <c r="BS32" s="1">
        <v>345569.85525579879</v>
      </c>
      <c r="BT32" s="1">
        <v>879800.94121919991</v>
      </c>
      <c r="BU32" s="1">
        <v>39106.954887398257</v>
      </c>
      <c r="BV32" s="1">
        <v>101724.2289140026</v>
      </c>
      <c r="BW32" s="35">
        <v>6.1992526310113591</v>
      </c>
      <c r="BX32" s="1">
        <v>4574307.3584001958</v>
      </c>
      <c r="BY32" s="1">
        <v>203326.93808914794</v>
      </c>
      <c r="BZ32" s="1">
        <v>1796704.9791369264</v>
      </c>
      <c r="CA32" s="1">
        <v>4574307.3584001958</v>
      </c>
      <c r="CB32" s="1">
        <v>203326.93808914794</v>
      </c>
      <c r="CC32" s="1">
        <v>528889.96481872979</v>
      </c>
    </row>
    <row r="33" spans="1:81" x14ac:dyDescent="0.25">
      <c r="A33" t="s">
        <v>1407</v>
      </c>
      <c r="B33" t="s">
        <v>1408</v>
      </c>
      <c r="C33" t="s">
        <v>361</v>
      </c>
      <c r="D33" t="s">
        <v>1730</v>
      </c>
      <c r="E33">
        <v>40064</v>
      </c>
      <c r="F33" t="s">
        <v>370</v>
      </c>
      <c r="G33" t="s">
        <v>82</v>
      </c>
      <c r="H33" s="74">
        <v>0.46873146894112006</v>
      </c>
      <c r="I33" s="1">
        <v>2672867.12</v>
      </c>
      <c r="J33" s="1"/>
      <c r="K33" s="1"/>
      <c r="L33" s="1"/>
      <c r="M33" s="1"/>
      <c r="N33" s="1"/>
      <c r="O33" s="1"/>
      <c r="P33" s="1">
        <v>773103</v>
      </c>
      <c r="Q33" s="1"/>
      <c r="R33" s="1"/>
      <c r="S33" s="1"/>
      <c r="T33" s="1">
        <v>773103</v>
      </c>
      <c r="U33" s="1">
        <v>16.833333333333332</v>
      </c>
      <c r="V33" s="36">
        <v>0.24728579202647322</v>
      </c>
      <c r="W33" s="1"/>
      <c r="X33" s="1"/>
      <c r="Y33" s="1"/>
      <c r="Z33" s="1"/>
      <c r="AA33" s="1"/>
      <c r="AB33" s="1"/>
      <c r="AC33" s="1">
        <v>91059</v>
      </c>
      <c r="AD33" s="1"/>
      <c r="AE33" s="1"/>
      <c r="AF33" s="1"/>
      <c r="AG33" s="1">
        <v>0</v>
      </c>
      <c r="AH33" s="1">
        <v>0</v>
      </c>
      <c r="AI33" s="1">
        <v>0</v>
      </c>
      <c r="AJ33" s="1">
        <v>0</v>
      </c>
      <c r="AK33" s="1"/>
      <c r="AL33" s="1">
        <v>0</v>
      </c>
      <c r="AM33" s="1">
        <v>800376.13615749998</v>
      </c>
      <c r="AN33" s="1"/>
      <c r="AO33" s="1">
        <v>0</v>
      </c>
      <c r="AP33" s="1">
        <v>0</v>
      </c>
      <c r="AQ33" s="1">
        <v>800376.13615749998</v>
      </c>
      <c r="AR33" s="1">
        <v>0</v>
      </c>
      <c r="AS33" s="1">
        <v>0</v>
      </c>
      <c r="AT33" s="1">
        <v>0</v>
      </c>
      <c r="AU33" s="1">
        <v>0</v>
      </c>
      <c r="AV33" s="1"/>
      <c r="AW33" s="1">
        <v>0</v>
      </c>
      <c r="AX33" s="1">
        <v>236860.84961999999</v>
      </c>
      <c r="AY33" s="1"/>
      <c r="AZ33" s="1">
        <v>0</v>
      </c>
      <c r="BA33" s="1">
        <v>0</v>
      </c>
      <c r="BB33" s="1">
        <v>236860.84961999999</v>
      </c>
      <c r="BC33" s="7">
        <v>0.38806156056777708</v>
      </c>
      <c r="BD33" s="35" t="s">
        <v>552</v>
      </c>
      <c r="BE33" s="35" t="s">
        <v>552</v>
      </c>
      <c r="BF33" s="35" t="s">
        <v>552</v>
      </c>
      <c r="BG33" s="35" t="s">
        <v>552</v>
      </c>
      <c r="BH33" s="35" t="s">
        <v>552</v>
      </c>
      <c r="BI33" s="35" t="s">
        <v>552</v>
      </c>
      <c r="BJ33" s="35">
        <v>1.3416543277900874</v>
      </c>
      <c r="BK33" s="35" t="s">
        <v>552</v>
      </c>
      <c r="BL33" s="35" t="s">
        <v>552</v>
      </c>
      <c r="BM33" s="35" t="s">
        <v>552</v>
      </c>
      <c r="BN33" s="35">
        <v>1.3416543277900874</v>
      </c>
      <c r="BO33" s="1">
        <v>0</v>
      </c>
      <c r="BP33" s="1">
        <v>0</v>
      </c>
      <c r="BQ33" s="1">
        <v>879800.94121919991</v>
      </c>
      <c r="BR33" s="1">
        <v>39106.954887398257</v>
      </c>
      <c r="BS33" s="1">
        <v>345569.85525579879</v>
      </c>
      <c r="BT33" s="1">
        <v>879800.94121919991</v>
      </c>
      <c r="BU33" s="1">
        <v>39106.954887398257</v>
      </c>
      <c r="BV33" s="1">
        <v>101724.2289140026</v>
      </c>
      <c r="BW33" s="35">
        <v>6.1992526310113591</v>
      </c>
      <c r="BX33" s="1">
        <v>4574307.3584001958</v>
      </c>
      <c r="BY33" s="1">
        <v>203326.93808914794</v>
      </c>
      <c r="BZ33" s="1">
        <v>1796704.9791369264</v>
      </c>
      <c r="CA33" s="1">
        <v>4574307.3584001958</v>
      </c>
      <c r="CB33" s="1">
        <v>203326.93808914794</v>
      </c>
      <c r="CC33" s="1">
        <v>528889.96481872979</v>
      </c>
    </row>
    <row r="34" spans="1:81" x14ac:dyDescent="0.25">
      <c r="A34" t="s">
        <v>1079</v>
      </c>
      <c r="B34" t="s">
        <v>1080</v>
      </c>
      <c r="C34" t="s">
        <v>361</v>
      </c>
      <c r="D34" t="s">
        <v>38</v>
      </c>
      <c r="E34">
        <v>40073</v>
      </c>
      <c r="F34" t="s">
        <v>370</v>
      </c>
      <c r="G34" t="s">
        <v>82</v>
      </c>
      <c r="H34" s="74">
        <v>0.46873146894112006</v>
      </c>
      <c r="I34" s="1">
        <v>106043.08</v>
      </c>
      <c r="J34" s="1"/>
      <c r="K34" s="1"/>
      <c r="L34" s="1">
        <v>161333</v>
      </c>
      <c r="M34" s="1"/>
      <c r="N34" s="1"/>
      <c r="O34" s="1"/>
      <c r="P34" s="1"/>
      <c r="Q34" s="1"/>
      <c r="R34" s="1"/>
      <c r="S34" s="1"/>
      <c r="T34" s="1">
        <v>161333</v>
      </c>
      <c r="U34" s="1">
        <v>25.625</v>
      </c>
      <c r="V34" s="36">
        <v>7.5739714787974782E-2</v>
      </c>
      <c r="W34" s="1"/>
      <c r="X34" s="1"/>
      <c r="Y34" s="1">
        <v>37433</v>
      </c>
      <c r="Z34" s="1"/>
      <c r="AA34" s="1"/>
      <c r="AB34" s="1"/>
      <c r="AC34" s="1"/>
      <c r="AD34" s="1"/>
      <c r="AE34" s="1"/>
      <c r="AF34" s="1"/>
      <c r="AG34" s="1">
        <v>0</v>
      </c>
      <c r="AH34" s="1">
        <v>0</v>
      </c>
      <c r="AI34" s="1">
        <v>384076.50943750009</v>
      </c>
      <c r="AJ34" s="1">
        <v>0</v>
      </c>
      <c r="AK34" s="1">
        <v>0</v>
      </c>
      <c r="AL34" s="1">
        <v>0</v>
      </c>
      <c r="AM34" s="1">
        <v>0</v>
      </c>
      <c r="AN34" s="1">
        <v>0</v>
      </c>
      <c r="AO34" s="1">
        <v>0</v>
      </c>
      <c r="AP34" s="1">
        <v>0</v>
      </c>
      <c r="AQ34" s="1">
        <v>384076.50943750009</v>
      </c>
      <c r="AR34" s="1">
        <v>0</v>
      </c>
      <c r="AS34" s="1">
        <v>0</v>
      </c>
      <c r="AT34" s="1">
        <v>81155.470200199998</v>
      </c>
      <c r="AU34" s="1">
        <v>0</v>
      </c>
      <c r="AV34" s="1">
        <v>0</v>
      </c>
      <c r="AW34" s="1">
        <v>0</v>
      </c>
      <c r="AX34" s="1">
        <v>0</v>
      </c>
      <c r="AY34" s="1">
        <v>0</v>
      </c>
      <c r="AZ34" s="1">
        <v>0</v>
      </c>
      <c r="BA34" s="1">
        <v>0</v>
      </c>
      <c r="BB34" s="1">
        <v>81155.470200199998</v>
      </c>
      <c r="BC34" s="7">
        <v>4.3871979165231725</v>
      </c>
      <c r="BD34" s="35" t="s">
        <v>552</v>
      </c>
      <c r="BE34" s="35" t="s">
        <v>552</v>
      </c>
      <c r="BF34" s="35">
        <v>2.883675253281722</v>
      </c>
      <c r="BG34" s="35" t="s">
        <v>552</v>
      </c>
      <c r="BH34" s="35" t="s">
        <v>552</v>
      </c>
      <c r="BI34" s="35" t="s">
        <v>552</v>
      </c>
      <c r="BJ34" s="35" t="s">
        <v>552</v>
      </c>
      <c r="BK34" s="35" t="s">
        <v>552</v>
      </c>
      <c r="BL34" s="35" t="s">
        <v>552</v>
      </c>
      <c r="BM34" s="35" t="s">
        <v>552</v>
      </c>
      <c r="BN34" s="35">
        <v>2.883675253281722</v>
      </c>
      <c r="BO34" s="1">
        <v>0</v>
      </c>
      <c r="BP34" s="1"/>
      <c r="BQ34" s="1">
        <v>34905.140212799997</v>
      </c>
      <c r="BR34" s="1">
        <v>1551.525668691216</v>
      </c>
      <c r="BS34" s="1">
        <v>13710.106100029052</v>
      </c>
      <c r="BT34" s="1">
        <v>34905.140212799997</v>
      </c>
      <c r="BU34" s="1">
        <v>1551.525668691216</v>
      </c>
      <c r="BV34" s="1">
        <v>4035.7975388862169</v>
      </c>
      <c r="BW34" s="35">
        <v>6.0046186118544718</v>
      </c>
      <c r="BX34" s="1">
        <v>174686.91435836881</v>
      </c>
      <c r="BY34" s="1">
        <v>7764.7942383020136</v>
      </c>
      <c r="BZ34" s="1">
        <v>68613.852158704918</v>
      </c>
      <c r="CA34" s="1">
        <v>174686.91435836881</v>
      </c>
      <c r="CB34" s="1">
        <v>7764.7942383020136</v>
      </c>
      <c r="CC34" s="1">
        <v>20197.627476786431</v>
      </c>
    </row>
    <row r="35" spans="1:81" x14ac:dyDescent="0.25">
      <c r="A35" t="s">
        <v>1079</v>
      </c>
      <c r="B35" t="s">
        <v>1080</v>
      </c>
      <c r="C35" t="s">
        <v>361</v>
      </c>
      <c r="D35" t="s">
        <v>28</v>
      </c>
      <c r="E35">
        <v>40073</v>
      </c>
      <c r="F35" t="s">
        <v>370</v>
      </c>
      <c r="G35" t="s">
        <v>82</v>
      </c>
      <c r="H35" s="74">
        <v>0.46873146894112006</v>
      </c>
      <c r="I35" s="1">
        <v>1499142.08</v>
      </c>
      <c r="J35" s="1">
        <v>0</v>
      </c>
      <c r="K35" s="1">
        <v>0</v>
      </c>
      <c r="L35" s="1">
        <v>255855</v>
      </c>
      <c r="M35" s="1">
        <v>0</v>
      </c>
      <c r="N35" s="1">
        <v>0</v>
      </c>
      <c r="O35" s="1">
        <v>0</v>
      </c>
      <c r="P35" s="1">
        <v>465279</v>
      </c>
      <c r="Q35" s="1">
        <v>0</v>
      </c>
      <c r="R35" s="1">
        <v>0</v>
      </c>
      <c r="S35" s="1">
        <v>0</v>
      </c>
      <c r="T35" s="1">
        <v>721134</v>
      </c>
      <c r="U35" s="1"/>
      <c r="V35" s="36"/>
      <c r="W35" s="1"/>
      <c r="X35" s="1"/>
      <c r="Y35" s="1">
        <v>59364</v>
      </c>
      <c r="Z35" s="1"/>
      <c r="AA35" s="1"/>
      <c r="AB35" s="1"/>
      <c r="AC35" s="1">
        <v>54804</v>
      </c>
      <c r="AD35" s="1"/>
      <c r="AE35" s="1"/>
      <c r="AF35" s="1"/>
      <c r="AG35" s="1">
        <v>0</v>
      </c>
      <c r="AH35" s="1">
        <v>0</v>
      </c>
      <c r="AI35" s="1">
        <v>609096.74531250005</v>
      </c>
      <c r="AJ35" s="1">
        <v>0</v>
      </c>
      <c r="AK35" s="1">
        <v>0</v>
      </c>
      <c r="AL35" s="1">
        <v>0</v>
      </c>
      <c r="AM35" s="1">
        <v>481707.59939749999</v>
      </c>
      <c r="AN35" s="1">
        <v>0</v>
      </c>
      <c r="AO35" s="1">
        <v>0</v>
      </c>
      <c r="AP35" s="1">
        <v>0</v>
      </c>
      <c r="AQ35" s="1">
        <v>1090804.3447100001</v>
      </c>
      <c r="AR35" s="1">
        <v>0</v>
      </c>
      <c r="AS35" s="1">
        <v>0</v>
      </c>
      <c r="AT35" s="1">
        <v>128702.30366159999</v>
      </c>
      <c r="AU35" s="1">
        <v>0</v>
      </c>
      <c r="AV35" s="1">
        <v>0</v>
      </c>
      <c r="AW35" s="1">
        <v>0</v>
      </c>
      <c r="AX35" s="1">
        <v>142555.06871999998</v>
      </c>
      <c r="AY35" s="1">
        <v>0</v>
      </c>
      <c r="AZ35" s="1">
        <v>0</v>
      </c>
      <c r="BA35" s="1">
        <v>0</v>
      </c>
      <c r="BB35" s="1">
        <v>271257.37238159997</v>
      </c>
      <c r="BC35" s="7">
        <v>0.90856079304477921</v>
      </c>
      <c r="BD35" s="35" t="s">
        <v>552</v>
      </c>
      <c r="BE35" s="35" t="s">
        <v>552</v>
      </c>
      <c r="BF35" s="35">
        <v>2.883660858588263</v>
      </c>
      <c r="BG35" s="35" t="s">
        <v>552</v>
      </c>
      <c r="BH35" s="35" t="s">
        <v>552</v>
      </c>
      <c r="BI35" s="35" t="s">
        <v>552</v>
      </c>
      <c r="BJ35" s="35">
        <v>1.3416953443364088</v>
      </c>
      <c r="BK35" s="35" t="s">
        <v>552</v>
      </c>
      <c r="BL35" s="35" t="s">
        <v>552</v>
      </c>
      <c r="BM35" s="35" t="s">
        <v>552</v>
      </c>
      <c r="BN35" s="35">
        <v>1.8887775601921417</v>
      </c>
      <c r="BO35" s="1">
        <v>0</v>
      </c>
      <c r="BP35" s="1">
        <v>0</v>
      </c>
      <c r="BQ35" s="1">
        <v>493457.60705279995</v>
      </c>
      <c r="BR35" s="1">
        <v>21934.080169447552</v>
      </c>
      <c r="BS35" s="1">
        <v>193821.19960885937</v>
      </c>
      <c r="BT35" s="1">
        <v>493457.60705279995</v>
      </c>
      <c r="BU35" s="1">
        <v>21934.080169447552</v>
      </c>
      <c r="BV35" s="1">
        <v>57054.49065516358</v>
      </c>
      <c r="BW35" s="35">
        <v>6.0046186118544718</v>
      </c>
      <c r="BX35" s="1">
        <v>2469567.1244176133</v>
      </c>
      <c r="BY35" s="1">
        <v>109771.7058499253</v>
      </c>
      <c r="BZ35" s="1">
        <v>970001.18293445837</v>
      </c>
      <c r="CA35" s="1">
        <v>2469567.1244176133</v>
      </c>
      <c r="CB35" s="1">
        <v>109771.7058499253</v>
      </c>
      <c r="CC35" s="1">
        <v>285535.96582270868</v>
      </c>
    </row>
    <row r="36" spans="1:81" x14ac:dyDescent="0.25">
      <c r="A36" t="s">
        <v>1079</v>
      </c>
      <c r="B36" t="s">
        <v>1080</v>
      </c>
      <c r="C36" t="s">
        <v>361</v>
      </c>
      <c r="D36" t="s">
        <v>1730</v>
      </c>
      <c r="E36">
        <v>40073</v>
      </c>
      <c r="F36" t="s">
        <v>370</v>
      </c>
      <c r="G36" t="s">
        <v>82</v>
      </c>
      <c r="H36" s="74">
        <v>0.46873146894112006</v>
      </c>
      <c r="I36" s="1">
        <v>1393099</v>
      </c>
      <c r="J36" s="1"/>
      <c r="K36" s="1"/>
      <c r="L36" s="1">
        <v>94522</v>
      </c>
      <c r="M36" s="1"/>
      <c r="N36" s="1"/>
      <c r="O36" s="1"/>
      <c r="P36" s="1">
        <v>465279</v>
      </c>
      <c r="Q36" s="1"/>
      <c r="R36" s="1"/>
      <c r="S36" s="1"/>
      <c r="T36" s="1">
        <v>559801</v>
      </c>
      <c r="U36" s="1">
        <v>13.6</v>
      </c>
      <c r="V36" s="36">
        <v>0.17941183167467098</v>
      </c>
      <c r="W36" s="1"/>
      <c r="X36" s="1"/>
      <c r="Y36" s="1">
        <v>21931</v>
      </c>
      <c r="Z36" s="1"/>
      <c r="AA36" s="1"/>
      <c r="AB36" s="1"/>
      <c r="AC36" s="1">
        <v>54804</v>
      </c>
      <c r="AD36" s="1"/>
      <c r="AE36" s="1"/>
      <c r="AF36" s="1"/>
      <c r="AG36" s="1">
        <v>0</v>
      </c>
      <c r="AH36" s="1">
        <v>0</v>
      </c>
      <c r="AI36" s="1">
        <v>225020.23587500001</v>
      </c>
      <c r="AJ36" s="1">
        <v>0</v>
      </c>
      <c r="AK36" s="1"/>
      <c r="AL36" s="1">
        <v>0</v>
      </c>
      <c r="AM36" s="1">
        <v>481707.59939749999</v>
      </c>
      <c r="AN36" s="1"/>
      <c r="AO36" s="1">
        <v>0</v>
      </c>
      <c r="AP36" s="1">
        <v>0</v>
      </c>
      <c r="AQ36" s="1">
        <v>706727.83527250006</v>
      </c>
      <c r="AR36" s="1">
        <v>0</v>
      </c>
      <c r="AS36" s="1">
        <v>0</v>
      </c>
      <c r="AT36" s="1">
        <v>47546.833461399998</v>
      </c>
      <c r="AU36" s="1">
        <v>0</v>
      </c>
      <c r="AV36" s="1"/>
      <c r="AW36" s="1">
        <v>0</v>
      </c>
      <c r="AX36" s="1">
        <v>142555.06871999998</v>
      </c>
      <c r="AY36" s="1"/>
      <c r="AZ36" s="1">
        <v>0</v>
      </c>
      <c r="BA36" s="1">
        <v>0</v>
      </c>
      <c r="BB36" s="1">
        <v>190101.90218139999</v>
      </c>
      <c r="BC36" s="7">
        <v>0.64376597603896069</v>
      </c>
      <c r="BD36" s="35" t="s">
        <v>552</v>
      </c>
      <c r="BE36" s="35" t="s">
        <v>552</v>
      </c>
      <c r="BF36" s="35">
        <v>2.883636289291382</v>
      </c>
      <c r="BG36" s="35" t="s">
        <v>552</v>
      </c>
      <c r="BH36" s="35" t="s">
        <v>552</v>
      </c>
      <c r="BI36" s="35" t="s">
        <v>552</v>
      </c>
      <c r="BJ36" s="35">
        <v>1.3416953443364088</v>
      </c>
      <c r="BK36" s="35" t="s">
        <v>552</v>
      </c>
      <c r="BL36" s="35" t="s">
        <v>552</v>
      </c>
      <c r="BM36" s="35" t="s">
        <v>552</v>
      </c>
      <c r="BN36" s="35">
        <v>1.6020509742817537</v>
      </c>
      <c r="BO36" s="1">
        <v>0</v>
      </c>
      <c r="BP36" s="1">
        <v>0</v>
      </c>
      <c r="BQ36" s="1">
        <v>458552.46683999995</v>
      </c>
      <c r="BR36" s="1">
        <v>20382.554500756334</v>
      </c>
      <c r="BS36" s="1">
        <v>180111.09350883032</v>
      </c>
      <c r="BT36" s="1">
        <v>458552.46683999995</v>
      </c>
      <c r="BU36" s="1">
        <v>20382.554500756334</v>
      </c>
      <c r="BV36" s="1">
        <v>53018.693116277354</v>
      </c>
      <c r="BW36" s="35">
        <v>6.0046186118544718</v>
      </c>
      <c r="BX36" s="1">
        <v>2294880.2100592442</v>
      </c>
      <c r="BY36" s="1">
        <v>102006.91161162328</v>
      </c>
      <c r="BZ36" s="1">
        <v>901387.33077575313</v>
      </c>
      <c r="CA36" s="1">
        <v>2294880.2100592442</v>
      </c>
      <c r="CB36" s="1">
        <v>102006.91161162328</v>
      </c>
      <c r="CC36" s="1">
        <v>265338.33834592224</v>
      </c>
    </row>
    <row r="37" spans="1:81" x14ac:dyDescent="0.25">
      <c r="A37" t="s">
        <v>1516</v>
      </c>
      <c r="B37" t="s">
        <v>659</v>
      </c>
      <c r="C37" t="s">
        <v>361</v>
      </c>
      <c r="D37" t="s">
        <v>28</v>
      </c>
      <c r="E37">
        <v>40265</v>
      </c>
      <c r="F37" t="s">
        <v>39</v>
      </c>
      <c r="G37" t="s">
        <v>220</v>
      </c>
      <c r="H37" s="74">
        <v>0.47081209714231009</v>
      </c>
      <c r="I37" s="1">
        <v>814078</v>
      </c>
      <c r="J37" s="1">
        <v>0</v>
      </c>
      <c r="K37" s="1">
        <v>0</v>
      </c>
      <c r="L37" s="1">
        <v>0</v>
      </c>
      <c r="M37" s="1">
        <v>0</v>
      </c>
      <c r="N37" s="1">
        <v>0</v>
      </c>
      <c r="O37" s="1">
        <v>0</v>
      </c>
      <c r="P37" s="1">
        <v>713337</v>
      </c>
      <c r="Q37" s="1">
        <v>0</v>
      </c>
      <c r="R37" s="1">
        <v>0</v>
      </c>
      <c r="S37" s="1">
        <v>0</v>
      </c>
      <c r="T37" s="1">
        <v>713337</v>
      </c>
      <c r="U37" s="1"/>
      <c r="V37" s="36"/>
      <c r="W37" s="1"/>
      <c r="X37" s="1"/>
      <c r="Y37" s="1"/>
      <c r="Z37" s="1"/>
      <c r="AA37" s="1"/>
      <c r="AB37" s="1"/>
      <c r="AC37" s="1">
        <v>80604</v>
      </c>
      <c r="AD37" s="1"/>
      <c r="AE37" s="1"/>
      <c r="AF37" s="1"/>
      <c r="AG37" s="1">
        <v>0</v>
      </c>
      <c r="AH37" s="1">
        <v>0</v>
      </c>
      <c r="AI37" s="1">
        <v>0</v>
      </c>
      <c r="AJ37" s="1">
        <v>0</v>
      </c>
      <c r="AK37" s="1">
        <v>0</v>
      </c>
      <c r="AL37" s="1">
        <v>0</v>
      </c>
      <c r="AM37" s="1">
        <v>708513.35194249998</v>
      </c>
      <c r="AN37" s="1">
        <v>0</v>
      </c>
      <c r="AO37" s="1">
        <v>0</v>
      </c>
      <c r="AP37" s="1">
        <v>0</v>
      </c>
      <c r="AQ37" s="1">
        <v>708513.35194249998</v>
      </c>
      <c r="AR37" s="1">
        <v>0</v>
      </c>
      <c r="AS37" s="1">
        <v>0</v>
      </c>
      <c r="AT37" s="1">
        <v>0</v>
      </c>
      <c r="AU37" s="1">
        <v>0</v>
      </c>
      <c r="AV37" s="1">
        <v>0</v>
      </c>
      <c r="AW37" s="1">
        <v>0</v>
      </c>
      <c r="AX37" s="1">
        <v>209665.51272</v>
      </c>
      <c r="AY37" s="1">
        <v>0</v>
      </c>
      <c r="AZ37" s="1">
        <v>0</v>
      </c>
      <c r="BA37" s="1">
        <v>0</v>
      </c>
      <c r="BB37" s="1">
        <v>209665.51272</v>
      </c>
      <c r="BC37" s="7">
        <v>1.1278757866721616</v>
      </c>
      <c r="BD37" s="35" t="s">
        <v>552</v>
      </c>
      <c r="BE37" s="35" t="s">
        <v>552</v>
      </c>
      <c r="BF37" s="35" t="s">
        <v>552</v>
      </c>
      <c r="BG37" s="35" t="s">
        <v>552</v>
      </c>
      <c r="BH37" s="35" t="s">
        <v>552</v>
      </c>
      <c r="BI37" s="35" t="s">
        <v>552</v>
      </c>
      <c r="BJ37" s="35">
        <v>1.2871600164613639</v>
      </c>
      <c r="BK37" s="35" t="s">
        <v>552</v>
      </c>
      <c r="BL37" s="35" t="s">
        <v>552</v>
      </c>
      <c r="BM37" s="35" t="s">
        <v>552</v>
      </c>
      <c r="BN37" s="35">
        <v>1.2871600164613639</v>
      </c>
      <c r="BO37" s="1">
        <v>0</v>
      </c>
      <c r="BP37" s="1">
        <v>0</v>
      </c>
      <c r="BQ37" s="1">
        <v>267961.91447999998</v>
      </c>
      <c r="BR37" s="1">
        <v>11910.847113426049</v>
      </c>
      <c r="BS37" s="1">
        <v>105250.58074227428</v>
      </c>
      <c r="BT37" s="1">
        <v>267961.91447999998</v>
      </c>
      <c r="BU37" s="1">
        <v>11910.847113426049</v>
      </c>
      <c r="BV37" s="1">
        <v>30982.257294501567</v>
      </c>
      <c r="BW37" s="35">
        <v>6.0509960282856445</v>
      </c>
      <c r="BX37" s="1">
        <v>1353474.5657702973</v>
      </c>
      <c r="BY37" s="1">
        <v>60161.641463432505</v>
      </c>
      <c r="BZ37" s="1">
        <v>531620.26530398498</v>
      </c>
      <c r="CA37" s="1">
        <v>1353474.5657702973</v>
      </c>
      <c r="CB37" s="1">
        <v>60161.641463432505</v>
      </c>
      <c r="CC37" s="1">
        <v>156491.25854185136</v>
      </c>
    </row>
    <row r="38" spans="1:81" x14ac:dyDescent="0.25">
      <c r="A38" t="s">
        <v>1516</v>
      </c>
      <c r="B38" t="s">
        <v>659</v>
      </c>
      <c r="C38" t="s">
        <v>361</v>
      </c>
      <c r="D38" t="s">
        <v>1730</v>
      </c>
      <c r="E38">
        <v>40265</v>
      </c>
      <c r="F38" t="s">
        <v>39</v>
      </c>
      <c r="G38" t="s">
        <v>220</v>
      </c>
      <c r="H38" s="74">
        <v>0.47081209714231009</v>
      </c>
      <c r="I38" s="1">
        <v>814078</v>
      </c>
      <c r="J38" s="1"/>
      <c r="K38" s="1"/>
      <c r="L38" s="1"/>
      <c r="M38" s="1"/>
      <c r="N38" s="1"/>
      <c r="O38" s="1"/>
      <c r="P38" s="1">
        <v>713337</v>
      </c>
      <c r="Q38" s="1"/>
      <c r="R38" s="1"/>
      <c r="S38" s="1"/>
      <c r="T38" s="1">
        <v>713337</v>
      </c>
      <c r="U38" s="1">
        <v>15.325581395348838</v>
      </c>
      <c r="V38" s="36">
        <v>8.7279186359065092E-2</v>
      </c>
      <c r="W38" s="1"/>
      <c r="X38" s="1"/>
      <c r="Y38" s="1"/>
      <c r="Z38" s="1"/>
      <c r="AA38" s="1"/>
      <c r="AB38" s="1"/>
      <c r="AC38" s="1">
        <v>80604</v>
      </c>
      <c r="AD38" s="1"/>
      <c r="AE38" s="1"/>
      <c r="AF38" s="1"/>
      <c r="AG38" s="1">
        <v>0</v>
      </c>
      <c r="AH38" s="1">
        <v>0</v>
      </c>
      <c r="AI38" s="1">
        <v>0</v>
      </c>
      <c r="AJ38" s="1">
        <v>0</v>
      </c>
      <c r="AK38" s="1"/>
      <c r="AL38" s="1">
        <v>0</v>
      </c>
      <c r="AM38" s="1">
        <v>708513.35194249998</v>
      </c>
      <c r="AN38" s="1"/>
      <c r="AO38" s="1">
        <v>0</v>
      </c>
      <c r="AP38" s="1">
        <v>0</v>
      </c>
      <c r="AQ38" s="1">
        <v>708513.35194249998</v>
      </c>
      <c r="AR38" s="1">
        <v>0</v>
      </c>
      <c r="AS38" s="1">
        <v>0</v>
      </c>
      <c r="AT38" s="1">
        <v>0</v>
      </c>
      <c r="AU38" s="1">
        <v>0</v>
      </c>
      <c r="AV38" s="1"/>
      <c r="AW38" s="1">
        <v>0</v>
      </c>
      <c r="AX38" s="1">
        <v>209665.51272</v>
      </c>
      <c r="AY38" s="1"/>
      <c r="AZ38" s="1">
        <v>0</v>
      </c>
      <c r="BA38" s="1">
        <v>0</v>
      </c>
      <c r="BB38" s="1">
        <v>209665.51272</v>
      </c>
      <c r="BC38" s="7">
        <v>1.1278757866721616</v>
      </c>
      <c r="BD38" s="35" t="s">
        <v>552</v>
      </c>
      <c r="BE38" s="35" t="s">
        <v>552</v>
      </c>
      <c r="BF38" s="35" t="s">
        <v>552</v>
      </c>
      <c r="BG38" s="35" t="s">
        <v>552</v>
      </c>
      <c r="BH38" s="35" t="s">
        <v>552</v>
      </c>
      <c r="BI38" s="35" t="s">
        <v>552</v>
      </c>
      <c r="BJ38" s="35">
        <v>1.2871600164613639</v>
      </c>
      <c r="BK38" s="35" t="s">
        <v>552</v>
      </c>
      <c r="BL38" s="35" t="s">
        <v>552</v>
      </c>
      <c r="BM38" s="35" t="s">
        <v>552</v>
      </c>
      <c r="BN38" s="35">
        <v>1.2871600164613639</v>
      </c>
      <c r="BO38" s="1">
        <v>0</v>
      </c>
      <c r="BP38" s="1">
        <v>0</v>
      </c>
      <c r="BQ38" s="1">
        <v>267961.91447999998</v>
      </c>
      <c r="BR38" s="1">
        <v>11910.847113426049</v>
      </c>
      <c r="BS38" s="1">
        <v>105250.58074227428</v>
      </c>
      <c r="BT38" s="1">
        <v>267961.91447999998</v>
      </c>
      <c r="BU38" s="1">
        <v>11910.847113426049</v>
      </c>
      <c r="BV38" s="1">
        <v>30982.257294501567</v>
      </c>
      <c r="BW38" s="35">
        <v>6.0509960282856445</v>
      </c>
      <c r="BX38" s="1">
        <v>1353474.5657702973</v>
      </c>
      <c r="BY38" s="1">
        <v>60161.641463432505</v>
      </c>
      <c r="BZ38" s="1">
        <v>531620.26530398498</v>
      </c>
      <c r="CA38" s="1">
        <v>1353474.5657702973</v>
      </c>
      <c r="CB38" s="1">
        <v>60161.641463432505</v>
      </c>
      <c r="CC38" s="1">
        <v>156491.25854185136</v>
      </c>
    </row>
    <row r="39" spans="1:81" x14ac:dyDescent="0.25">
      <c r="A39" t="s">
        <v>1048</v>
      </c>
      <c r="B39" t="s">
        <v>1049</v>
      </c>
      <c r="C39" t="s">
        <v>361</v>
      </c>
      <c r="D39" t="s">
        <v>38</v>
      </c>
      <c r="E39">
        <v>40068</v>
      </c>
      <c r="F39" t="s">
        <v>39</v>
      </c>
      <c r="G39" t="s">
        <v>220</v>
      </c>
      <c r="H39" s="74">
        <v>0.47081209714231009</v>
      </c>
      <c r="I39" s="1"/>
      <c r="J39" s="1"/>
      <c r="K39" s="1"/>
      <c r="L39" s="1">
        <v>29092</v>
      </c>
      <c r="M39" s="1"/>
      <c r="N39" s="1"/>
      <c r="O39" s="1"/>
      <c r="P39" s="1">
        <v>156941</v>
      </c>
      <c r="Q39" s="1"/>
      <c r="R39" s="1"/>
      <c r="S39" s="1"/>
      <c r="T39" s="1">
        <v>186033</v>
      </c>
      <c r="U39" s="1">
        <v>20.421052631578949</v>
      </c>
      <c r="V39" s="36" t="s">
        <v>552</v>
      </c>
      <c r="W39" s="1"/>
      <c r="X39" s="1"/>
      <c r="Y39" s="1"/>
      <c r="Z39" s="1"/>
      <c r="AA39" s="1"/>
      <c r="AB39" s="1"/>
      <c r="AC39" s="1"/>
      <c r="AD39" s="1"/>
      <c r="AE39" s="1"/>
      <c r="AF39" s="1"/>
      <c r="AG39" s="1">
        <v>0</v>
      </c>
      <c r="AH39" s="1">
        <v>0</v>
      </c>
      <c r="AI39" s="1">
        <v>340.01274999999998</v>
      </c>
      <c r="AJ39" s="1">
        <v>0</v>
      </c>
      <c r="AK39" s="1">
        <v>0</v>
      </c>
      <c r="AL39" s="1">
        <v>0</v>
      </c>
      <c r="AM39" s="1">
        <v>178.25881916666668</v>
      </c>
      <c r="AN39" s="1">
        <v>0</v>
      </c>
      <c r="AO39" s="1">
        <v>0</v>
      </c>
      <c r="AP39" s="1">
        <v>0</v>
      </c>
      <c r="AQ39" s="1">
        <v>518.27156916666672</v>
      </c>
      <c r="AR39" s="1">
        <v>0</v>
      </c>
      <c r="AS39" s="1">
        <v>0</v>
      </c>
      <c r="AT39" s="1">
        <v>0</v>
      </c>
      <c r="AU39" s="1">
        <v>0</v>
      </c>
      <c r="AV39" s="1">
        <v>0</v>
      </c>
      <c r="AW39" s="1">
        <v>0</v>
      </c>
      <c r="AX39" s="1">
        <v>0</v>
      </c>
      <c r="AY39" s="1">
        <v>0</v>
      </c>
      <c r="AZ39" s="1">
        <v>0</v>
      </c>
      <c r="BA39" s="1">
        <v>0</v>
      </c>
      <c r="BB39" s="1">
        <v>0</v>
      </c>
      <c r="BC39" s="7" t="s">
        <v>552</v>
      </c>
      <c r="BD39" s="35" t="s">
        <v>552</v>
      </c>
      <c r="BE39" s="35" t="s">
        <v>552</v>
      </c>
      <c r="BF39" s="35">
        <v>1.16875E-2</v>
      </c>
      <c r="BG39" s="35" t="s">
        <v>552</v>
      </c>
      <c r="BH39" s="35" t="s">
        <v>552</v>
      </c>
      <c r="BI39" s="35" t="s">
        <v>552</v>
      </c>
      <c r="BJ39" s="35">
        <v>1.1358333333333335E-3</v>
      </c>
      <c r="BK39" s="35" t="s">
        <v>552</v>
      </c>
      <c r="BL39" s="35" t="s">
        <v>552</v>
      </c>
      <c r="BM39" s="35" t="s">
        <v>552</v>
      </c>
      <c r="BN39" s="35">
        <v>2.7859120111306422E-3</v>
      </c>
      <c r="BO39" s="1">
        <v>0</v>
      </c>
      <c r="BP39" s="1"/>
      <c r="BQ39" s="1">
        <v>0</v>
      </c>
      <c r="BR39" s="1">
        <v>0</v>
      </c>
      <c r="BS39" s="1">
        <v>0</v>
      </c>
      <c r="BT39" s="1">
        <v>0</v>
      </c>
      <c r="BU39" s="1">
        <v>0</v>
      </c>
      <c r="BV39" s="1">
        <v>0</v>
      </c>
      <c r="BW39" s="35">
        <v>6.0566775152082304</v>
      </c>
      <c r="BX39" s="1">
        <v>0</v>
      </c>
      <c r="BY39" s="1">
        <v>0</v>
      </c>
      <c r="BZ39" s="1">
        <v>0</v>
      </c>
      <c r="CA39" s="1">
        <v>0</v>
      </c>
      <c r="CB39" s="1">
        <v>0</v>
      </c>
      <c r="CC39" s="1">
        <v>0</v>
      </c>
    </row>
    <row r="40" spans="1:81" x14ac:dyDescent="0.25">
      <c r="A40" t="s">
        <v>1048</v>
      </c>
      <c r="B40" t="s">
        <v>1049</v>
      </c>
      <c r="C40" t="s">
        <v>361</v>
      </c>
      <c r="D40" t="s">
        <v>28</v>
      </c>
      <c r="E40">
        <v>40068</v>
      </c>
      <c r="F40" t="s">
        <v>39</v>
      </c>
      <c r="G40" t="s">
        <v>220</v>
      </c>
      <c r="H40" s="74">
        <v>0.47081209714231009</v>
      </c>
      <c r="I40" s="1">
        <v>956485</v>
      </c>
      <c r="J40" s="1">
        <v>0</v>
      </c>
      <c r="K40" s="1">
        <v>0</v>
      </c>
      <c r="L40" s="1">
        <v>29092</v>
      </c>
      <c r="M40" s="1">
        <v>0</v>
      </c>
      <c r="N40" s="1">
        <v>0</v>
      </c>
      <c r="O40" s="1">
        <v>0</v>
      </c>
      <c r="P40" s="1">
        <v>461253</v>
      </c>
      <c r="Q40" s="1">
        <v>0</v>
      </c>
      <c r="R40" s="1">
        <v>0</v>
      </c>
      <c r="S40" s="1">
        <v>0</v>
      </c>
      <c r="T40" s="1">
        <v>490345</v>
      </c>
      <c r="U40" s="1"/>
      <c r="V40" s="36"/>
      <c r="W40" s="1"/>
      <c r="X40" s="1"/>
      <c r="Y40" s="1">
        <v>4003</v>
      </c>
      <c r="Z40" s="1"/>
      <c r="AA40" s="1"/>
      <c r="AB40" s="1"/>
      <c r="AC40" s="1">
        <v>62097</v>
      </c>
      <c r="AD40" s="1"/>
      <c r="AE40" s="1"/>
      <c r="AF40" s="1"/>
      <c r="AG40" s="1">
        <v>0</v>
      </c>
      <c r="AH40" s="1">
        <v>0</v>
      </c>
      <c r="AI40" s="1">
        <v>41341.460790000005</v>
      </c>
      <c r="AJ40" s="1">
        <v>0</v>
      </c>
      <c r="AK40" s="1">
        <v>0</v>
      </c>
      <c r="AL40" s="1">
        <v>0</v>
      </c>
      <c r="AM40" s="1">
        <v>545735.56653249997</v>
      </c>
      <c r="AN40" s="1">
        <v>0</v>
      </c>
      <c r="AO40" s="1">
        <v>0</v>
      </c>
      <c r="AP40" s="1">
        <v>0</v>
      </c>
      <c r="AQ40" s="1">
        <v>587077.02732250001</v>
      </c>
      <c r="AR40" s="1">
        <v>0</v>
      </c>
      <c r="AS40" s="1">
        <v>0</v>
      </c>
      <c r="AT40" s="1">
        <v>8678.5816581999989</v>
      </c>
      <c r="AU40" s="1">
        <v>0</v>
      </c>
      <c r="AV40" s="1">
        <v>0</v>
      </c>
      <c r="AW40" s="1">
        <v>0</v>
      </c>
      <c r="AX40" s="1">
        <v>161525.47446</v>
      </c>
      <c r="AY40" s="1">
        <v>0</v>
      </c>
      <c r="AZ40" s="1">
        <v>0</v>
      </c>
      <c r="BA40" s="1">
        <v>0</v>
      </c>
      <c r="BB40" s="1">
        <v>170204.05611820001</v>
      </c>
      <c r="BC40" s="7">
        <v>0.7917333606284469</v>
      </c>
      <c r="BD40" s="35" t="s">
        <v>552</v>
      </c>
      <c r="BE40" s="35" t="s">
        <v>552</v>
      </c>
      <c r="BF40" s="35">
        <v>1.7193744826137771</v>
      </c>
      <c r="BG40" s="35" t="s">
        <v>552</v>
      </c>
      <c r="BH40" s="35" t="s">
        <v>552</v>
      </c>
      <c r="BI40" s="35" t="s">
        <v>552</v>
      </c>
      <c r="BJ40" s="35">
        <v>1.533347297453892</v>
      </c>
      <c r="BK40" s="35" t="s">
        <v>552</v>
      </c>
      <c r="BL40" s="35" t="s">
        <v>552</v>
      </c>
      <c r="BM40" s="35" t="s">
        <v>552</v>
      </c>
      <c r="BN40" s="35">
        <v>1.544384226291081</v>
      </c>
      <c r="BO40" s="1">
        <v>0</v>
      </c>
      <c r="BP40" s="1">
        <v>0</v>
      </c>
      <c r="BQ40" s="1">
        <v>314836.60259999998</v>
      </c>
      <c r="BR40" s="1">
        <v>13994.416507122554</v>
      </c>
      <c r="BS40" s="1">
        <v>123662.10820249929</v>
      </c>
      <c r="BT40" s="1">
        <v>314836.60259999998</v>
      </c>
      <c r="BU40" s="1">
        <v>13994.416507122554</v>
      </c>
      <c r="BV40" s="1">
        <v>36401.99632999704</v>
      </c>
      <c r="BW40" s="35">
        <v>6.0566775152082304</v>
      </c>
      <c r="BX40" s="1">
        <v>1592027.1693319692</v>
      </c>
      <c r="BY40" s="1">
        <v>70765.251290025539</v>
      </c>
      <c r="BZ40" s="1">
        <v>625319.40203082561</v>
      </c>
      <c r="CA40" s="1">
        <v>1592027.1693319692</v>
      </c>
      <c r="CB40" s="1">
        <v>70765.251290025539</v>
      </c>
      <c r="CC40" s="1">
        <v>184073.15635058863</v>
      </c>
    </row>
    <row r="41" spans="1:81" x14ac:dyDescent="0.25">
      <c r="A41" t="s">
        <v>1048</v>
      </c>
      <c r="B41" t="s">
        <v>1049</v>
      </c>
      <c r="C41" t="s">
        <v>361</v>
      </c>
      <c r="D41" t="s">
        <v>1730</v>
      </c>
      <c r="E41">
        <v>40068</v>
      </c>
      <c r="F41" t="s">
        <v>39</v>
      </c>
      <c r="G41" t="s">
        <v>220</v>
      </c>
      <c r="H41" s="74">
        <v>0.47081209714231009</v>
      </c>
      <c r="I41" s="1">
        <v>956485</v>
      </c>
      <c r="J41" s="1"/>
      <c r="K41" s="1"/>
      <c r="L41" s="1"/>
      <c r="M41" s="1"/>
      <c r="N41" s="1"/>
      <c r="O41" s="1"/>
      <c r="P41" s="1">
        <v>304312</v>
      </c>
      <c r="Q41" s="1"/>
      <c r="R41" s="1"/>
      <c r="S41" s="1"/>
      <c r="T41" s="1">
        <v>304312</v>
      </c>
      <c r="U41" s="1">
        <v>11.25</v>
      </c>
      <c r="V41" s="36">
        <v>0.20009387719346416</v>
      </c>
      <c r="W41" s="1"/>
      <c r="X41" s="1"/>
      <c r="Y41" s="1">
        <v>4003</v>
      </c>
      <c r="Z41" s="1"/>
      <c r="AA41" s="1"/>
      <c r="AB41" s="1"/>
      <c r="AC41" s="1">
        <v>62097</v>
      </c>
      <c r="AD41" s="1"/>
      <c r="AE41" s="1"/>
      <c r="AF41" s="1"/>
      <c r="AG41" s="1">
        <v>0</v>
      </c>
      <c r="AH41" s="1">
        <v>0</v>
      </c>
      <c r="AI41" s="1">
        <v>41001.448040000003</v>
      </c>
      <c r="AJ41" s="1">
        <v>0</v>
      </c>
      <c r="AK41" s="1"/>
      <c r="AL41" s="1">
        <v>0</v>
      </c>
      <c r="AM41" s="1">
        <v>545557.30771333328</v>
      </c>
      <c r="AN41" s="1"/>
      <c r="AO41" s="1">
        <v>0</v>
      </c>
      <c r="AP41" s="1">
        <v>0</v>
      </c>
      <c r="AQ41" s="1">
        <v>586558.75575333333</v>
      </c>
      <c r="AR41" s="1">
        <v>0</v>
      </c>
      <c r="AS41" s="1">
        <v>0</v>
      </c>
      <c r="AT41" s="1">
        <v>8678.5816581999989</v>
      </c>
      <c r="AU41" s="1">
        <v>0</v>
      </c>
      <c r="AV41" s="1"/>
      <c r="AW41" s="1">
        <v>0</v>
      </c>
      <c r="AX41" s="1">
        <v>161525.47446</v>
      </c>
      <c r="AY41" s="1"/>
      <c r="AZ41" s="1">
        <v>0</v>
      </c>
      <c r="BA41" s="1">
        <v>0</v>
      </c>
      <c r="BB41" s="1">
        <v>170204.05611820001</v>
      </c>
      <c r="BC41" s="7">
        <v>0.79119151044870883</v>
      </c>
      <c r="BD41" s="35" t="s">
        <v>552</v>
      </c>
      <c r="BE41" s="35" t="s">
        <v>552</v>
      </c>
      <c r="BF41" s="35" t="s">
        <v>552</v>
      </c>
      <c r="BG41" s="35" t="s">
        <v>552</v>
      </c>
      <c r="BH41" s="35" t="s">
        <v>552</v>
      </c>
      <c r="BI41" s="35" t="s">
        <v>552</v>
      </c>
      <c r="BJ41" s="35">
        <v>2.3235455130699192</v>
      </c>
      <c r="BK41" s="35" t="s">
        <v>552</v>
      </c>
      <c r="BL41" s="35" t="s">
        <v>552</v>
      </c>
      <c r="BM41" s="35" t="s">
        <v>552</v>
      </c>
      <c r="BN41" s="35">
        <v>2.4867991136449872</v>
      </c>
      <c r="BO41" s="1">
        <v>0</v>
      </c>
      <c r="BP41" s="1">
        <v>0</v>
      </c>
      <c r="BQ41" s="1">
        <v>314836.60259999998</v>
      </c>
      <c r="BR41" s="1">
        <v>13994.416507122554</v>
      </c>
      <c r="BS41" s="1">
        <v>123662.10820249929</v>
      </c>
      <c r="BT41" s="1">
        <v>314836.60259999998</v>
      </c>
      <c r="BU41" s="1">
        <v>13994.416507122554</v>
      </c>
      <c r="BV41" s="1">
        <v>36401.99632999704</v>
      </c>
      <c r="BW41" s="35">
        <v>6.0566775152082304</v>
      </c>
      <c r="BX41" s="1">
        <v>1592027.1693319692</v>
      </c>
      <c r="BY41" s="1">
        <v>70765.251290025539</v>
      </c>
      <c r="BZ41" s="1">
        <v>625319.40203082561</v>
      </c>
      <c r="CA41" s="1">
        <v>1592027.1693319692</v>
      </c>
      <c r="CB41" s="1">
        <v>70765.251290025539</v>
      </c>
      <c r="CC41" s="1">
        <v>184073.15635058863</v>
      </c>
    </row>
    <row r="42" spans="1:81" x14ac:dyDescent="0.25">
      <c r="A42" t="s">
        <v>1432</v>
      </c>
      <c r="B42" t="s">
        <v>360</v>
      </c>
      <c r="C42" t="s">
        <v>361</v>
      </c>
      <c r="D42" t="s">
        <v>28</v>
      </c>
      <c r="E42">
        <v>40169</v>
      </c>
      <c r="F42" t="s">
        <v>39</v>
      </c>
      <c r="G42" t="s">
        <v>82</v>
      </c>
      <c r="H42" s="74">
        <v>0.46873146894112006</v>
      </c>
      <c r="I42" s="1">
        <v>4171055</v>
      </c>
      <c r="J42" s="1">
        <v>0</v>
      </c>
      <c r="K42" s="1">
        <v>0</v>
      </c>
      <c r="L42" s="1">
        <v>0</v>
      </c>
      <c r="M42" s="1">
        <v>0</v>
      </c>
      <c r="N42" s="1">
        <v>0</v>
      </c>
      <c r="O42" s="1">
        <v>0</v>
      </c>
      <c r="P42" s="1">
        <v>852316</v>
      </c>
      <c r="Q42" s="1">
        <v>0</v>
      </c>
      <c r="R42" s="1">
        <v>0</v>
      </c>
      <c r="S42" s="1">
        <v>0</v>
      </c>
      <c r="T42" s="1">
        <v>852316</v>
      </c>
      <c r="U42" s="1"/>
      <c r="V42" s="36"/>
      <c r="W42" s="1"/>
      <c r="X42" s="1"/>
      <c r="Y42" s="1"/>
      <c r="Z42" s="1"/>
      <c r="AA42" s="1"/>
      <c r="AB42" s="1"/>
      <c r="AC42" s="1">
        <v>38180</v>
      </c>
      <c r="AD42" s="1"/>
      <c r="AE42" s="1"/>
      <c r="AF42" s="1"/>
      <c r="AG42" s="1">
        <v>0</v>
      </c>
      <c r="AH42" s="1">
        <v>0</v>
      </c>
      <c r="AI42" s="1">
        <v>0</v>
      </c>
      <c r="AJ42" s="1">
        <v>0</v>
      </c>
      <c r="AK42" s="1">
        <v>0</v>
      </c>
      <c r="AL42" s="1">
        <v>0</v>
      </c>
      <c r="AM42" s="1">
        <v>336188.48892333329</v>
      </c>
      <c r="AN42" s="1">
        <v>0</v>
      </c>
      <c r="AO42" s="1">
        <v>0</v>
      </c>
      <c r="AP42" s="1">
        <v>0</v>
      </c>
      <c r="AQ42" s="1">
        <v>336188.48892333329</v>
      </c>
      <c r="AR42" s="1">
        <v>0</v>
      </c>
      <c r="AS42" s="1">
        <v>0</v>
      </c>
      <c r="AT42" s="1">
        <v>0</v>
      </c>
      <c r="AU42" s="1">
        <v>0</v>
      </c>
      <c r="AV42" s="1">
        <v>0</v>
      </c>
      <c r="AW42" s="1">
        <v>0</v>
      </c>
      <c r="AX42" s="1">
        <v>99313.0524</v>
      </c>
      <c r="AY42" s="1">
        <v>0</v>
      </c>
      <c r="AZ42" s="1">
        <v>0</v>
      </c>
      <c r="BA42" s="1">
        <v>0</v>
      </c>
      <c r="BB42" s="1">
        <v>99313.0524</v>
      </c>
      <c r="BC42" s="7">
        <v>0.10441040487918124</v>
      </c>
      <c r="BD42" s="35" t="s">
        <v>552</v>
      </c>
      <c r="BE42" s="35" t="s">
        <v>552</v>
      </c>
      <c r="BF42" s="35" t="s">
        <v>552</v>
      </c>
      <c r="BG42" s="35" t="s">
        <v>552</v>
      </c>
      <c r="BH42" s="35" t="s">
        <v>552</v>
      </c>
      <c r="BI42" s="35" t="s">
        <v>552</v>
      </c>
      <c r="BJ42" s="35">
        <v>0.510962531881759</v>
      </c>
      <c r="BK42" s="35" t="s">
        <v>552</v>
      </c>
      <c r="BL42" s="35" t="s">
        <v>552</v>
      </c>
      <c r="BM42" s="35" t="s">
        <v>552</v>
      </c>
      <c r="BN42" s="35">
        <v>0.510962531881759</v>
      </c>
      <c r="BO42" s="1">
        <v>0</v>
      </c>
      <c r="BP42" s="1">
        <v>0</v>
      </c>
      <c r="BQ42" s="1">
        <v>1372944.4637999998</v>
      </c>
      <c r="BR42" s="1">
        <v>61027.074072375479</v>
      </c>
      <c r="BS42" s="1">
        <v>539267.688179716</v>
      </c>
      <c r="BT42" s="1">
        <v>1372944.4637999998</v>
      </c>
      <c r="BU42" s="1">
        <v>61027.074072375479</v>
      </c>
      <c r="BV42" s="1">
        <v>158742.40453558165</v>
      </c>
      <c r="BW42" s="35">
        <v>5.9957210914082317</v>
      </c>
      <c r="BX42" s="1">
        <v>6858847.6151378239</v>
      </c>
      <c r="BY42" s="1">
        <v>304874.24109029863</v>
      </c>
      <c r="BZ42" s="1">
        <v>2694030.9637543648</v>
      </c>
      <c r="CA42" s="1">
        <v>6858847.6151378239</v>
      </c>
      <c r="CB42" s="1">
        <v>304874.24109029863</v>
      </c>
      <c r="CC42" s="1">
        <v>793032.77843926288</v>
      </c>
    </row>
    <row r="43" spans="1:81" x14ac:dyDescent="0.25">
      <c r="A43" t="s">
        <v>1432</v>
      </c>
      <c r="B43" t="s">
        <v>360</v>
      </c>
      <c r="C43" t="s">
        <v>361</v>
      </c>
      <c r="D43" t="s">
        <v>1730</v>
      </c>
      <c r="E43">
        <v>40169</v>
      </c>
      <c r="F43" t="s">
        <v>39</v>
      </c>
      <c r="G43" t="s">
        <v>82</v>
      </c>
      <c r="H43" s="74">
        <v>0.46873146894112006</v>
      </c>
      <c r="I43" s="1">
        <v>4171055</v>
      </c>
      <c r="J43" s="1"/>
      <c r="K43" s="1"/>
      <c r="L43" s="1"/>
      <c r="M43" s="1"/>
      <c r="N43" s="1"/>
      <c r="O43" s="1"/>
      <c r="P43" s="1">
        <v>852316</v>
      </c>
      <c r="Q43" s="1"/>
      <c r="R43" s="1"/>
      <c r="S43" s="1"/>
      <c r="T43" s="1">
        <v>852316</v>
      </c>
      <c r="U43" s="1">
        <v>7.7560975609756095</v>
      </c>
      <c r="V43" s="36">
        <v>0.63096026760795398</v>
      </c>
      <c r="W43" s="1"/>
      <c r="X43" s="1"/>
      <c r="Y43" s="1"/>
      <c r="Z43" s="1"/>
      <c r="AA43" s="1"/>
      <c r="AB43" s="1"/>
      <c r="AC43" s="1">
        <v>38180</v>
      </c>
      <c r="AD43" s="1"/>
      <c r="AE43" s="1"/>
      <c r="AF43" s="1"/>
      <c r="AG43" s="1">
        <v>0</v>
      </c>
      <c r="AH43" s="1">
        <v>0</v>
      </c>
      <c r="AI43" s="1">
        <v>0</v>
      </c>
      <c r="AJ43" s="1">
        <v>0</v>
      </c>
      <c r="AK43" s="1"/>
      <c r="AL43" s="1">
        <v>0</v>
      </c>
      <c r="AM43" s="1">
        <v>336188.48892333329</v>
      </c>
      <c r="AN43" s="1"/>
      <c r="AO43" s="1">
        <v>0</v>
      </c>
      <c r="AP43" s="1">
        <v>0</v>
      </c>
      <c r="AQ43" s="1">
        <v>336188.48892333329</v>
      </c>
      <c r="AR43" s="1">
        <v>0</v>
      </c>
      <c r="AS43" s="1">
        <v>0</v>
      </c>
      <c r="AT43" s="1">
        <v>0</v>
      </c>
      <c r="AU43" s="1">
        <v>0</v>
      </c>
      <c r="AV43" s="1"/>
      <c r="AW43" s="1">
        <v>0</v>
      </c>
      <c r="AX43" s="1">
        <v>99313.0524</v>
      </c>
      <c r="AY43" s="1"/>
      <c r="AZ43" s="1">
        <v>0</v>
      </c>
      <c r="BA43" s="1">
        <v>0</v>
      </c>
      <c r="BB43" s="1">
        <v>99313.0524</v>
      </c>
      <c r="BC43" s="7">
        <v>0.10441040487918124</v>
      </c>
      <c r="BD43" s="35" t="s">
        <v>552</v>
      </c>
      <c r="BE43" s="35" t="s">
        <v>552</v>
      </c>
      <c r="BF43" s="35" t="s">
        <v>552</v>
      </c>
      <c r="BG43" s="35" t="s">
        <v>552</v>
      </c>
      <c r="BH43" s="35" t="s">
        <v>552</v>
      </c>
      <c r="BI43" s="35" t="s">
        <v>552</v>
      </c>
      <c r="BJ43" s="35">
        <v>0.510962531881759</v>
      </c>
      <c r="BK43" s="35" t="s">
        <v>552</v>
      </c>
      <c r="BL43" s="35" t="s">
        <v>552</v>
      </c>
      <c r="BM43" s="35" t="s">
        <v>552</v>
      </c>
      <c r="BN43" s="35">
        <v>0.510962531881759</v>
      </c>
      <c r="BO43" s="1">
        <v>0</v>
      </c>
      <c r="BP43" s="1">
        <v>0</v>
      </c>
      <c r="BQ43" s="1">
        <v>1372944.4637999998</v>
      </c>
      <c r="BR43" s="1">
        <v>61027.074072375479</v>
      </c>
      <c r="BS43" s="1">
        <v>539267.688179716</v>
      </c>
      <c r="BT43" s="1">
        <v>1372944.4637999998</v>
      </c>
      <c r="BU43" s="1">
        <v>61027.074072375479</v>
      </c>
      <c r="BV43" s="1">
        <v>158742.40453558165</v>
      </c>
      <c r="BW43" s="35">
        <v>5.9957210914082317</v>
      </c>
      <c r="BX43" s="1">
        <v>6858847.6151378239</v>
      </c>
      <c r="BY43" s="1">
        <v>304874.24109029863</v>
      </c>
      <c r="BZ43" s="1">
        <v>2694030.9637543648</v>
      </c>
      <c r="CA43" s="1">
        <v>6858847.6151378239</v>
      </c>
      <c r="CB43" s="1">
        <v>304874.24109029863</v>
      </c>
      <c r="CC43" s="1">
        <v>793032.77843926288</v>
      </c>
    </row>
    <row r="44" spans="1:81" x14ac:dyDescent="0.25">
      <c r="A44" t="s">
        <v>994</v>
      </c>
      <c r="B44" t="s">
        <v>995</v>
      </c>
      <c r="C44" t="s">
        <v>361</v>
      </c>
      <c r="D44" t="s">
        <v>38</v>
      </c>
      <c r="E44">
        <v>40045</v>
      </c>
      <c r="F44" t="s">
        <v>370</v>
      </c>
      <c r="G44" t="s">
        <v>82</v>
      </c>
      <c r="H44" s="74">
        <v>0.46873146894112006</v>
      </c>
      <c r="I44" s="1">
        <v>1084351.1000000001</v>
      </c>
      <c r="J44" s="1"/>
      <c r="K44" s="1"/>
      <c r="L44" s="1">
        <v>246216</v>
      </c>
      <c r="M44" s="1"/>
      <c r="N44" s="1"/>
      <c r="O44" s="1"/>
      <c r="P44" s="1">
        <v>16980</v>
      </c>
      <c r="Q44" s="1"/>
      <c r="R44" s="1"/>
      <c r="S44" s="1">
        <v>11320</v>
      </c>
      <c r="T44" s="1">
        <v>274516</v>
      </c>
      <c r="U44" s="1">
        <v>30</v>
      </c>
      <c r="V44" s="36">
        <v>0.13238049021080017</v>
      </c>
      <c r="W44" s="1"/>
      <c r="X44" s="1"/>
      <c r="Y44" s="1">
        <v>57127</v>
      </c>
      <c r="Z44" s="1"/>
      <c r="AA44" s="1"/>
      <c r="AB44" s="1"/>
      <c r="AC44" s="1">
        <v>2000</v>
      </c>
      <c r="AD44" s="1"/>
      <c r="AE44" s="1"/>
      <c r="AF44" s="1">
        <v>2645</v>
      </c>
      <c r="AG44" s="1">
        <v>0</v>
      </c>
      <c r="AH44" s="1">
        <v>0</v>
      </c>
      <c r="AI44" s="1">
        <v>586144.31949999998</v>
      </c>
      <c r="AJ44" s="1">
        <v>0</v>
      </c>
      <c r="AK44" s="1">
        <v>0</v>
      </c>
      <c r="AL44" s="1">
        <v>0</v>
      </c>
      <c r="AM44" s="1">
        <v>17579.286450000003</v>
      </c>
      <c r="AN44" s="1">
        <v>0</v>
      </c>
      <c r="AO44" s="1">
        <v>0</v>
      </c>
      <c r="AP44" s="1">
        <v>15085.373239999999</v>
      </c>
      <c r="AQ44" s="1">
        <v>618808.97918999998</v>
      </c>
      <c r="AR44" s="1">
        <v>0</v>
      </c>
      <c r="AS44" s="1">
        <v>0</v>
      </c>
      <c r="AT44" s="1">
        <v>123852.44426379999</v>
      </c>
      <c r="AU44" s="1">
        <v>0</v>
      </c>
      <c r="AV44" s="1">
        <v>0</v>
      </c>
      <c r="AW44" s="1">
        <v>0</v>
      </c>
      <c r="AX44" s="1">
        <v>5202.3599999999997</v>
      </c>
      <c r="AY44" s="1">
        <v>0</v>
      </c>
      <c r="AZ44" s="1">
        <v>0</v>
      </c>
      <c r="BA44" s="1">
        <v>3392.1022035000001</v>
      </c>
      <c r="BB44" s="1">
        <v>132446.9064673</v>
      </c>
      <c r="BC44" s="7">
        <v>0.69281608665062444</v>
      </c>
      <c r="BD44" s="35" t="s">
        <v>552</v>
      </c>
      <c r="BE44" s="35" t="s">
        <v>552</v>
      </c>
      <c r="BF44" s="35">
        <v>2.8836337352722814</v>
      </c>
      <c r="BG44" s="35" t="s">
        <v>552</v>
      </c>
      <c r="BH44" s="35" t="s">
        <v>552</v>
      </c>
      <c r="BI44" s="35" t="s">
        <v>552</v>
      </c>
      <c r="BJ44" s="35">
        <v>1.3416752915194348</v>
      </c>
      <c r="BK44" s="35" t="s">
        <v>552</v>
      </c>
      <c r="BL44" s="35" t="s">
        <v>552</v>
      </c>
      <c r="BM44" s="35">
        <v>1.6322858165636043</v>
      </c>
      <c r="BN44" s="35">
        <v>2.7366560989425026</v>
      </c>
      <c r="BO44" s="1">
        <v>0</v>
      </c>
      <c r="BP44" s="1"/>
      <c r="BQ44" s="1">
        <v>356925.00807599997</v>
      </c>
      <c r="BR44" s="1">
        <v>15865.236708737199</v>
      </c>
      <c r="BS44" s="1">
        <v>140193.67063539851</v>
      </c>
      <c r="BT44" s="1">
        <v>356925.00807599997</v>
      </c>
      <c r="BU44" s="1">
        <v>15865.236708737199</v>
      </c>
      <c r="BV44" s="1">
        <v>41268.336422033026</v>
      </c>
      <c r="BW44" s="35">
        <v>6.0384745873973626</v>
      </c>
      <c r="BX44" s="1">
        <v>1798357.5827975241</v>
      </c>
      <c r="BY44" s="1">
        <v>79936.591980016135</v>
      </c>
      <c r="BZ44" s="1">
        <v>706362.24681041099</v>
      </c>
      <c r="CA44" s="1">
        <v>1798357.5827975241</v>
      </c>
      <c r="CB44" s="1">
        <v>79936.591980016135</v>
      </c>
      <c r="CC44" s="1">
        <v>207929.46432657837</v>
      </c>
    </row>
    <row r="45" spans="1:81" x14ac:dyDescent="0.25">
      <c r="A45" t="s">
        <v>994</v>
      </c>
      <c r="B45" t="s">
        <v>995</v>
      </c>
      <c r="C45" t="s">
        <v>361</v>
      </c>
      <c r="D45" t="s">
        <v>28</v>
      </c>
      <c r="E45">
        <v>40045</v>
      </c>
      <c r="F45" t="s">
        <v>370</v>
      </c>
      <c r="G45" t="s">
        <v>82</v>
      </c>
      <c r="H45" s="74">
        <v>0.46873146894112006</v>
      </c>
      <c r="I45" s="1">
        <v>1346082.1</v>
      </c>
      <c r="J45" s="1">
        <v>0</v>
      </c>
      <c r="K45" s="1">
        <v>0</v>
      </c>
      <c r="L45" s="1">
        <v>269336</v>
      </c>
      <c r="M45" s="1">
        <v>0</v>
      </c>
      <c r="N45" s="1">
        <v>0</v>
      </c>
      <c r="O45" s="1">
        <v>0</v>
      </c>
      <c r="P45" s="1">
        <v>73421</v>
      </c>
      <c r="Q45" s="1">
        <v>0</v>
      </c>
      <c r="R45" s="1">
        <v>0</v>
      </c>
      <c r="S45" s="1">
        <v>47446</v>
      </c>
      <c r="T45" s="1">
        <v>390203</v>
      </c>
      <c r="U45" s="1"/>
      <c r="V45" s="36"/>
      <c r="W45" s="1"/>
      <c r="X45" s="1"/>
      <c r="Y45" s="1">
        <v>62491</v>
      </c>
      <c r="Z45" s="1"/>
      <c r="AA45" s="1"/>
      <c r="AB45" s="1"/>
      <c r="AC45" s="1">
        <v>8647</v>
      </c>
      <c r="AD45" s="1"/>
      <c r="AE45" s="1"/>
      <c r="AF45" s="1">
        <v>11087</v>
      </c>
      <c r="AG45" s="1">
        <v>0</v>
      </c>
      <c r="AH45" s="1">
        <v>0</v>
      </c>
      <c r="AI45" s="1">
        <v>641180.97450000001</v>
      </c>
      <c r="AJ45" s="1">
        <v>0</v>
      </c>
      <c r="AK45" s="1">
        <v>0</v>
      </c>
      <c r="AL45" s="1">
        <v>0</v>
      </c>
      <c r="AM45" s="1">
        <v>76004.054019166666</v>
      </c>
      <c r="AN45" s="1">
        <v>0</v>
      </c>
      <c r="AO45" s="1">
        <v>0</v>
      </c>
      <c r="AP45" s="1">
        <v>63233.072821999995</v>
      </c>
      <c r="AQ45" s="1">
        <v>780418.10134116665</v>
      </c>
      <c r="AR45" s="1">
        <v>0</v>
      </c>
      <c r="AS45" s="1">
        <v>0</v>
      </c>
      <c r="AT45" s="1">
        <v>135481.70032539999</v>
      </c>
      <c r="AU45" s="1">
        <v>0</v>
      </c>
      <c r="AV45" s="1">
        <v>0</v>
      </c>
      <c r="AW45" s="1">
        <v>0</v>
      </c>
      <c r="AX45" s="1">
        <v>22492.403459999998</v>
      </c>
      <c r="AY45" s="1">
        <v>0</v>
      </c>
      <c r="AZ45" s="1">
        <v>0</v>
      </c>
      <c r="BA45" s="1">
        <v>14218.615172100001</v>
      </c>
      <c r="BB45" s="1">
        <v>172192.71895749998</v>
      </c>
      <c r="BC45" s="7">
        <v>0.70769147015525025</v>
      </c>
      <c r="BD45" s="35" t="s">
        <v>552</v>
      </c>
      <c r="BE45" s="35" t="s">
        <v>552</v>
      </c>
      <c r="BF45" s="35">
        <v>2.8836199944507976</v>
      </c>
      <c r="BG45" s="35" t="s">
        <v>552</v>
      </c>
      <c r="BH45" s="35" t="s">
        <v>552</v>
      </c>
      <c r="BI45" s="35" t="s">
        <v>552</v>
      </c>
      <c r="BJ45" s="35">
        <v>1.3415297732142939</v>
      </c>
      <c r="BK45" s="35" t="s">
        <v>552</v>
      </c>
      <c r="BL45" s="35" t="s">
        <v>552</v>
      </c>
      <c r="BM45" s="35">
        <v>1.6324176536293891</v>
      </c>
      <c r="BN45" s="35">
        <v>2.4413211079839638</v>
      </c>
      <c r="BO45" s="1">
        <v>0</v>
      </c>
      <c r="BP45" s="1">
        <v>0</v>
      </c>
      <c r="BQ45" s="1">
        <v>443076.38403599994</v>
      </c>
      <c r="BR45" s="1">
        <v>19694.646084551448</v>
      </c>
      <c r="BS45" s="1">
        <v>174032.36882925237</v>
      </c>
      <c r="BT45" s="1">
        <v>443076.38403599994</v>
      </c>
      <c r="BU45" s="1">
        <v>19694.646084551448</v>
      </c>
      <c r="BV45" s="1">
        <v>51229.319502213533</v>
      </c>
      <c r="BW45" s="35">
        <v>6.0384745873973626</v>
      </c>
      <c r="BX45" s="1">
        <v>2232429.1012413003</v>
      </c>
      <c r="BY45" s="1">
        <v>99230.973804797453</v>
      </c>
      <c r="BZ45" s="1">
        <v>876857.66773075308</v>
      </c>
      <c r="CA45" s="1">
        <v>2232429.1012413003</v>
      </c>
      <c r="CB45" s="1">
        <v>99230.973804797453</v>
      </c>
      <c r="CC45" s="1">
        <v>258117.62444156304</v>
      </c>
    </row>
    <row r="46" spans="1:81" x14ac:dyDescent="0.25">
      <c r="A46" t="s">
        <v>994</v>
      </c>
      <c r="B46" t="s">
        <v>995</v>
      </c>
      <c r="C46" t="s">
        <v>361</v>
      </c>
      <c r="D46" t="s">
        <v>1730</v>
      </c>
      <c r="E46">
        <v>40045</v>
      </c>
      <c r="F46" t="s">
        <v>370</v>
      </c>
      <c r="G46" t="s">
        <v>82</v>
      </c>
      <c r="H46" s="74">
        <v>0.46873146894112006</v>
      </c>
      <c r="I46" s="1">
        <v>261731</v>
      </c>
      <c r="J46" s="1"/>
      <c r="K46" s="1"/>
      <c r="L46" s="1">
        <v>23120</v>
      </c>
      <c r="M46" s="1"/>
      <c r="N46" s="1"/>
      <c r="O46" s="1"/>
      <c r="P46" s="1">
        <v>56441</v>
      </c>
      <c r="Q46" s="1"/>
      <c r="R46" s="1"/>
      <c r="S46" s="1">
        <v>36126</v>
      </c>
      <c r="T46" s="1">
        <v>115687</v>
      </c>
      <c r="U46" s="1">
        <v>14.5</v>
      </c>
      <c r="V46" s="36">
        <v>0.14370433247168532</v>
      </c>
      <c r="W46" s="1"/>
      <c r="X46" s="1"/>
      <c r="Y46" s="1">
        <v>5364</v>
      </c>
      <c r="Z46" s="1"/>
      <c r="AA46" s="1"/>
      <c r="AB46" s="1"/>
      <c r="AC46" s="1">
        <v>6647</v>
      </c>
      <c r="AD46" s="1"/>
      <c r="AE46" s="1"/>
      <c r="AF46" s="1">
        <v>8442</v>
      </c>
      <c r="AG46" s="1">
        <v>0</v>
      </c>
      <c r="AH46" s="1">
        <v>0</v>
      </c>
      <c r="AI46" s="1">
        <v>55036.655000000006</v>
      </c>
      <c r="AJ46" s="1">
        <v>0</v>
      </c>
      <c r="AK46" s="1"/>
      <c r="AL46" s="1">
        <v>0</v>
      </c>
      <c r="AM46" s="1">
        <v>58424.767569166666</v>
      </c>
      <c r="AN46" s="1"/>
      <c r="AO46" s="1">
        <v>0</v>
      </c>
      <c r="AP46" s="1">
        <v>48147.699581999994</v>
      </c>
      <c r="AQ46" s="1">
        <v>161609.12215116667</v>
      </c>
      <c r="AR46" s="1">
        <v>0</v>
      </c>
      <c r="AS46" s="1">
        <v>0</v>
      </c>
      <c r="AT46" s="1">
        <v>11629.256061599999</v>
      </c>
      <c r="AU46" s="1">
        <v>0</v>
      </c>
      <c r="AV46" s="1"/>
      <c r="AW46" s="1">
        <v>0</v>
      </c>
      <c r="AX46" s="1">
        <v>17290.043459999997</v>
      </c>
      <c r="AY46" s="1"/>
      <c r="AZ46" s="1">
        <v>0</v>
      </c>
      <c r="BA46" s="1">
        <v>10826.5129686</v>
      </c>
      <c r="BB46" s="1">
        <v>39745.812490199998</v>
      </c>
      <c r="BC46" s="7">
        <v>0.7693201594055219</v>
      </c>
      <c r="BD46" s="35" t="s">
        <v>552</v>
      </c>
      <c r="BE46" s="35" t="s">
        <v>552</v>
      </c>
      <c r="BF46" s="35">
        <v>2.8834736618339103</v>
      </c>
      <c r="BG46" s="35" t="s">
        <v>552</v>
      </c>
      <c r="BH46" s="35" t="s">
        <v>552</v>
      </c>
      <c r="BI46" s="35" t="s">
        <v>552</v>
      </c>
      <c r="BJ46" s="35">
        <v>1.3414859947408209</v>
      </c>
      <c r="BK46" s="35" t="s">
        <v>552</v>
      </c>
      <c r="BL46" s="35" t="s">
        <v>552</v>
      </c>
      <c r="BM46" s="35">
        <v>1.6324589644743397</v>
      </c>
      <c r="BN46" s="35">
        <v>1.7405147911292249</v>
      </c>
      <c r="BO46" s="1">
        <v>0</v>
      </c>
      <c r="BP46" s="1">
        <v>0</v>
      </c>
      <c r="BQ46" s="1">
        <v>86151.37595999999</v>
      </c>
      <c r="BR46" s="1">
        <v>3829.4093758142503</v>
      </c>
      <c r="BS46" s="1">
        <v>33838.698193853896</v>
      </c>
      <c r="BT46" s="1">
        <v>86151.37595999999</v>
      </c>
      <c r="BU46" s="1">
        <v>3829.4093758142503</v>
      </c>
      <c r="BV46" s="1">
        <v>9960.983080180511</v>
      </c>
      <c r="BW46" s="35">
        <v>6.0384745873973626</v>
      </c>
      <c r="BX46" s="1">
        <v>434071.51844377606</v>
      </c>
      <c r="BY46" s="1">
        <v>19294.3818247813</v>
      </c>
      <c r="BZ46" s="1">
        <v>170495.42092034189</v>
      </c>
      <c r="CA46" s="1">
        <v>434071.51844377606</v>
      </c>
      <c r="CB46" s="1">
        <v>19294.3818247813</v>
      </c>
      <c r="CC46" s="1">
        <v>50188.160114984617</v>
      </c>
    </row>
    <row r="47" spans="1:81" x14ac:dyDescent="0.25">
      <c r="A47" t="s">
        <v>1413</v>
      </c>
      <c r="B47" t="s">
        <v>1414</v>
      </c>
      <c r="C47" t="s">
        <v>361</v>
      </c>
      <c r="D47" t="s">
        <v>28</v>
      </c>
      <c r="E47">
        <v>40103</v>
      </c>
      <c r="F47" t="s">
        <v>370</v>
      </c>
      <c r="G47" t="s">
        <v>82</v>
      </c>
      <c r="H47" s="74">
        <v>0.46873146894112006</v>
      </c>
      <c r="I47" s="1">
        <v>1795604.92</v>
      </c>
      <c r="J47" s="1">
        <v>0</v>
      </c>
      <c r="K47" s="1">
        <v>0</v>
      </c>
      <c r="L47" s="1">
        <v>96290</v>
      </c>
      <c r="M47" s="1">
        <v>0</v>
      </c>
      <c r="N47" s="1">
        <v>0</v>
      </c>
      <c r="O47" s="1">
        <v>0</v>
      </c>
      <c r="P47" s="1">
        <v>24671</v>
      </c>
      <c r="Q47" s="1">
        <v>0</v>
      </c>
      <c r="R47" s="1">
        <v>0</v>
      </c>
      <c r="S47" s="1">
        <v>0</v>
      </c>
      <c r="T47" s="1">
        <v>120961</v>
      </c>
      <c r="U47" s="1"/>
      <c r="V47" s="36"/>
      <c r="W47" s="1"/>
      <c r="X47" s="1"/>
      <c r="Y47" s="1">
        <v>22341</v>
      </c>
      <c r="Z47" s="1"/>
      <c r="AA47" s="1"/>
      <c r="AB47" s="1"/>
      <c r="AC47" s="1">
        <v>2906</v>
      </c>
      <c r="AD47" s="1"/>
      <c r="AE47" s="1"/>
      <c r="AF47" s="1"/>
      <c r="AG47" s="1">
        <v>0</v>
      </c>
      <c r="AH47" s="1">
        <v>0</v>
      </c>
      <c r="AI47" s="1">
        <v>229226.99937500001</v>
      </c>
      <c r="AJ47" s="1">
        <v>0</v>
      </c>
      <c r="AK47" s="1">
        <v>0</v>
      </c>
      <c r="AL47" s="1">
        <v>0</v>
      </c>
      <c r="AM47" s="1">
        <v>25542.702144166662</v>
      </c>
      <c r="AN47" s="1">
        <v>0</v>
      </c>
      <c r="AO47" s="1">
        <v>0</v>
      </c>
      <c r="AP47" s="1">
        <v>0</v>
      </c>
      <c r="AQ47" s="1">
        <v>254769.70151916667</v>
      </c>
      <c r="AR47" s="1">
        <v>0</v>
      </c>
      <c r="AS47" s="1">
        <v>0</v>
      </c>
      <c r="AT47" s="1">
        <v>48435.721415399996</v>
      </c>
      <c r="AU47" s="1">
        <v>0</v>
      </c>
      <c r="AV47" s="1">
        <v>0</v>
      </c>
      <c r="AW47" s="1">
        <v>0</v>
      </c>
      <c r="AX47" s="1">
        <v>7559.0290799999993</v>
      </c>
      <c r="AY47" s="1">
        <v>0</v>
      </c>
      <c r="AZ47" s="1">
        <v>0</v>
      </c>
      <c r="BA47" s="1">
        <v>0</v>
      </c>
      <c r="BB47" s="1">
        <v>55994.750495399996</v>
      </c>
      <c r="BC47" s="7">
        <v>0.17306950351559891</v>
      </c>
      <c r="BD47" s="35" t="s">
        <v>552</v>
      </c>
      <c r="BE47" s="35" t="s">
        <v>552</v>
      </c>
      <c r="BF47" s="35">
        <v>2.8836091057264515</v>
      </c>
      <c r="BG47" s="35" t="s">
        <v>552</v>
      </c>
      <c r="BH47" s="35" t="s">
        <v>552</v>
      </c>
      <c r="BI47" s="35" t="s">
        <v>552</v>
      </c>
      <c r="BJ47" s="35">
        <v>1.3417263679691402</v>
      </c>
      <c r="BK47" s="35" t="s">
        <v>552</v>
      </c>
      <c r="BL47" s="35" t="s">
        <v>552</v>
      </c>
      <c r="BM47" s="35" t="s">
        <v>552</v>
      </c>
      <c r="BN47" s="35">
        <v>2.5691293227946752</v>
      </c>
      <c r="BO47" s="1">
        <v>0</v>
      </c>
      <c r="BP47" s="1">
        <v>0</v>
      </c>
      <c r="BQ47" s="1">
        <v>591041.31546719989</v>
      </c>
      <c r="BR47" s="1">
        <v>26271.654163649688</v>
      </c>
      <c r="BS47" s="1">
        <v>232150.31067500281</v>
      </c>
      <c r="BT47" s="1">
        <v>591041.31546719989</v>
      </c>
      <c r="BU47" s="1">
        <v>26271.654163649688</v>
      </c>
      <c r="BV47" s="1">
        <v>68337.301377402284</v>
      </c>
      <c r="BW47" s="35">
        <v>6.1488412076038932</v>
      </c>
      <c r="BX47" s="1">
        <v>3043177.8804739313</v>
      </c>
      <c r="BY47" s="1">
        <v>135268.57554971791</v>
      </c>
      <c r="BZ47" s="1">
        <v>1195305.0859615004</v>
      </c>
      <c r="CA47" s="1">
        <v>3043177.8804739313</v>
      </c>
      <c r="CB47" s="1">
        <v>135268.57554971791</v>
      </c>
      <c r="CC47" s="1">
        <v>351857.91334841523</v>
      </c>
    </row>
    <row r="48" spans="1:81" x14ac:dyDescent="0.25">
      <c r="A48" t="s">
        <v>1413</v>
      </c>
      <c r="B48" t="s">
        <v>1414</v>
      </c>
      <c r="C48" t="s">
        <v>361</v>
      </c>
      <c r="D48" t="s">
        <v>1730</v>
      </c>
      <c r="E48">
        <v>40103</v>
      </c>
      <c r="F48" t="s">
        <v>370</v>
      </c>
      <c r="G48" t="s">
        <v>82</v>
      </c>
      <c r="H48" s="74">
        <v>0.46873146894112006</v>
      </c>
      <c r="I48" s="1">
        <v>1795604.92</v>
      </c>
      <c r="J48" s="1"/>
      <c r="K48" s="1"/>
      <c r="L48" s="1">
        <v>96290</v>
      </c>
      <c r="M48" s="1"/>
      <c r="N48" s="1"/>
      <c r="O48" s="1"/>
      <c r="P48" s="1">
        <v>24671</v>
      </c>
      <c r="Q48" s="1"/>
      <c r="R48" s="1"/>
      <c r="S48" s="1"/>
      <c r="T48" s="1">
        <v>120961</v>
      </c>
      <c r="U48" s="1">
        <v>21.647058823529413</v>
      </c>
      <c r="V48" s="36">
        <v>9.8024644473618083E-2</v>
      </c>
      <c r="W48" s="1"/>
      <c r="X48" s="1"/>
      <c r="Y48" s="1">
        <v>22341</v>
      </c>
      <c r="Z48" s="1"/>
      <c r="AA48" s="1"/>
      <c r="AB48" s="1"/>
      <c r="AC48" s="1">
        <v>2906</v>
      </c>
      <c r="AD48" s="1"/>
      <c r="AE48" s="1"/>
      <c r="AF48" s="1"/>
      <c r="AG48" s="1">
        <v>0</v>
      </c>
      <c r="AH48" s="1">
        <v>0</v>
      </c>
      <c r="AI48" s="1">
        <v>229226.99937500001</v>
      </c>
      <c r="AJ48" s="1">
        <v>0</v>
      </c>
      <c r="AK48" s="1"/>
      <c r="AL48" s="1">
        <v>0</v>
      </c>
      <c r="AM48" s="1">
        <v>25542.702144166662</v>
      </c>
      <c r="AN48" s="1"/>
      <c r="AO48" s="1">
        <v>0</v>
      </c>
      <c r="AP48" s="1">
        <v>0</v>
      </c>
      <c r="AQ48" s="1">
        <v>254769.70151916667</v>
      </c>
      <c r="AR48" s="1">
        <v>0</v>
      </c>
      <c r="AS48" s="1">
        <v>0</v>
      </c>
      <c r="AT48" s="1">
        <v>48435.721415399996</v>
      </c>
      <c r="AU48" s="1">
        <v>0</v>
      </c>
      <c r="AV48" s="1"/>
      <c r="AW48" s="1">
        <v>0</v>
      </c>
      <c r="AX48" s="1">
        <v>7559.0290799999993</v>
      </c>
      <c r="AY48" s="1"/>
      <c r="AZ48" s="1">
        <v>0</v>
      </c>
      <c r="BA48" s="1">
        <v>0</v>
      </c>
      <c r="BB48" s="1">
        <v>55994.750495399996</v>
      </c>
      <c r="BC48" s="7">
        <v>0.17306950351559891</v>
      </c>
      <c r="BD48" s="35" t="s">
        <v>552</v>
      </c>
      <c r="BE48" s="35" t="s">
        <v>552</v>
      </c>
      <c r="BF48" s="35">
        <v>2.8836091057264515</v>
      </c>
      <c r="BG48" s="35" t="s">
        <v>552</v>
      </c>
      <c r="BH48" s="35" t="s">
        <v>552</v>
      </c>
      <c r="BI48" s="35" t="s">
        <v>552</v>
      </c>
      <c r="BJ48" s="35">
        <v>1.3417263679691402</v>
      </c>
      <c r="BK48" s="35" t="s">
        <v>552</v>
      </c>
      <c r="BL48" s="35" t="s">
        <v>552</v>
      </c>
      <c r="BM48" s="35" t="s">
        <v>552</v>
      </c>
      <c r="BN48" s="35">
        <v>2.5691293227946752</v>
      </c>
      <c r="BO48" s="1">
        <v>0</v>
      </c>
      <c r="BP48" s="1">
        <v>0</v>
      </c>
      <c r="BQ48" s="1">
        <v>591041.31546719989</v>
      </c>
      <c r="BR48" s="1">
        <v>26271.654163649688</v>
      </c>
      <c r="BS48" s="1">
        <v>232150.31067500281</v>
      </c>
      <c r="BT48" s="1">
        <v>591041.31546719989</v>
      </c>
      <c r="BU48" s="1">
        <v>26271.654163649688</v>
      </c>
      <c r="BV48" s="1">
        <v>68337.301377402284</v>
      </c>
      <c r="BW48" s="35">
        <v>6.1488412076038932</v>
      </c>
      <c r="BX48" s="1">
        <v>3043177.8804739313</v>
      </c>
      <c r="BY48" s="1">
        <v>135268.57554971791</v>
      </c>
      <c r="BZ48" s="1">
        <v>1195305.0859615004</v>
      </c>
      <c r="CA48" s="1">
        <v>3043177.8804739313</v>
      </c>
      <c r="CB48" s="1">
        <v>135268.57554971791</v>
      </c>
      <c r="CC48" s="1">
        <v>351857.91334841523</v>
      </c>
    </row>
    <row r="49" spans="1:81" x14ac:dyDescent="0.25">
      <c r="A49" t="s">
        <v>386</v>
      </c>
      <c r="B49" t="s">
        <v>387</v>
      </c>
      <c r="C49" t="s">
        <v>388</v>
      </c>
      <c r="D49" t="s">
        <v>38</v>
      </c>
      <c r="E49">
        <v>60033</v>
      </c>
      <c r="F49" t="s">
        <v>39</v>
      </c>
      <c r="G49" t="s">
        <v>245</v>
      </c>
      <c r="H49" s="74">
        <v>0.38932059913285</v>
      </c>
      <c r="I49" s="1">
        <v>10652836</v>
      </c>
      <c r="J49" s="1"/>
      <c r="K49" s="1">
        <v>1115314</v>
      </c>
      <c r="L49" s="1">
        <v>1414366</v>
      </c>
      <c r="M49" s="1"/>
      <c r="N49" s="1"/>
      <c r="O49" s="1"/>
      <c r="P49" s="1"/>
      <c r="Q49" s="1"/>
      <c r="R49" s="1"/>
      <c r="S49" s="1"/>
      <c r="T49" s="1">
        <v>2529680</v>
      </c>
      <c r="U49" s="1">
        <v>35.295081967213115</v>
      </c>
      <c r="V49" s="36">
        <v>0.12415476943897191</v>
      </c>
      <c r="W49" s="1"/>
      <c r="X49" s="1">
        <v>289871</v>
      </c>
      <c r="Y49" s="1">
        <v>381565</v>
      </c>
      <c r="Z49" s="1"/>
      <c r="AA49" s="1"/>
      <c r="AB49" s="1"/>
      <c r="AC49" s="1"/>
      <c r="AD49" s="1"/>
      <c r="AE49" s="1"/>
      <c r="AF49" s="1"/>
      <c r="AG49" s="1">
        <v>0</v>
      </c>
      <c r="AH49" s="1">
        <v>2435117.2590287132</v>
      </c>
      <c r="AI49" s="1">
        <v>3912309.052625</v>
      </c>
      <c r="AJ49" s="1">
        <v>0</v>
      </c>
      <c r="AK49" s="1">
        <v>0</v>
      </c>
      <c r="AL49" s="1">
        <v>0</v>
      </c>
      <c r="AM49" s="1">
        <v>0</v>
      </c>
      <c r="AN49" s="1">
        <v>0</v>
      </c>
      <c r="AO49" s="1">
        <v>0</v>
      </c>
      <c r="AP49" s="1">
        <v>0</v>
      </c>
      <c r="AQ49" s="1">
        <v>6347426.3116537128</v>
      </c>
      <c r="AR49" s="1">
        <v>0</v>
      </c>
      <c r="AS49" s="1">
        <v>626204.40804150002</v>
      </c>
      <c r="AT49" s="1">
        <v>827240.322361</v>
      </c>
      <c r="AU49" s="1">
        <v>0</v>
      </c>
      <c r="AV49" s="1">
        <v>0</v>
      </c>
      <c r="AW49" s="1">
        <v>0</v>
      </c>
      <c r="AX49" s="1">
        <v>0</v>
      </c>
      <c r="AY49" s="1">
        <v>0</v>
      </c>
      <c r="AZ49" s="1">
        <v>0</v>
      </c>
      <c r="BA49" s="1">
        <v>0</v>
      </c>
      <c r="BB49" s="1">
        <v>1453444.7304024999</v>
      </c>
      <c r="BC49" s="7">
        <v>0.732281154244392</v>
      </c>
      <c r="BD49" s="35" t="s">
        <v>552</v>
      </c>
      <c r="BE49" s="35">
        <v>2.7448069934298442</v>
      </c>
      <c r="BF49" s="35">
        <v>3.351006298925455</v>
      </c>
      <c r="BG49" s="35" t="s">
        <v>552</v>
      </c>
      <c r="BH49" s="35" t="s">
        <v>552</v>
      </c>
      <c r="BI49" s="35" t="s">
        <v>552</v>
      </c>
      <c r="BJ49" s="35" t="s">
        <v>552</v>
      </c>
      <c r="BK49" s="35" t="s">
        <v>552</v>
      </c>
      <c r="BL49" s="35" t="s">
        <v>552</v>
      </c>
      <c r="BM49" s="35" t="s">
        <v>552</v>
      </c>
      <c r="BN49" s="35">
        <v>3.0837382760096976</v>
      </c>
      <c r="BO49" s="1">
        <v>0</v>
      </c>
      <c r="BP49" s="1"/>
      <c r="BQ49" s="1">
        <v>3506487.4977599997</v>
      </c>
      <c r="BR49" s="1">
        <v>155862.5843228795</v>
      </c>
      <c r="BS49" s="1">
        <v>1377284.7018985969</v>
      </c>
      <c r="BT49" s="1">
        <v>3506487.4977599997</v>
      </c>
      <c r="BU49" s="1">
        <v>155862.5843228795</v>
      </c>
      <c r="BV49" s="1">
        <v>405426.63708898769</v>
      </c>
      <c r="BW49" s="35">
        <v>6.1528499816174689</v>
      </c>
      <c r="BX49" s="1">
        <v>18068404.038374498</v>
      </c>
      <c r="BY49" s="1">
        <v>803136.51476300089</v>
      </c>
      <c r="BZ49" s="1">
        <v>7096941.4508602079</v>
      </c>
      <c r="CA49" s="1">
        <v>18068404.038374498</v>
      </c>
      <c r="CB49" s="1">
        <v>803136.51476300089</v>
      </c>
      <c r="CC49" s="1">
        <v>2089102.6394712224</v>
      </c>
    </row>
    <row r="50" spans="1:81" x14ac:dyDescent="0.25">
      <c r="A50" t="s">
        <v>386</v>
      </c>
      <c r="B50" t="s">
        <v>387</v>
      </c>
      <c r="C50" t="s">
        <v>388</v>
      </c>
      <c r="D50" t="s">
        <v>1729</v>
      </c>
      <c r="E50">
        <v>60033</v>
      </c>
      <c r="F50" t="s">
        <v>39</v>
      </c>
      <c r="G50" t="s">
        <v>245</v>
      </c>
      <c r="H50" s="74">
        <v>0.38932059913285</v>
      </c>
      <c r="I50" s="1">
        <v>110484</v>
      </c>
      <c r="J50" s="1"/>
      <c r="K50" s="1"/>
      <c r="L50" s="1"/>
      <c r="M50" s="1"/>
      <c r="N50" s="1">
        <v>53468</v>
      </c>
      <c r="O50" s="1"/>
      <c r="P50" s="1"/>
      <c r="Q50" s="1"/>
      <c r="R50" s="1"/>
      <c r="S50" s="1"/>
      <c r="T50" s="1">
        <v>53468</v>
      </c>
      <c r="U50" s="1">
        <v>44</v>
      </c>
      <c r="V50" s="36">
        <v>4.7277451423407141E-2</v>
      </c>
      <c r="W50" s="1"/>
      <c r="X50" s="1"/>
      <c r="Y50" s="1"/>
      <c r="Z50" s="1"/>
      <c r="AA50" s="1">
        <v>437720</v>
      </c>
      <c r="AB50" s="1"/>
      <c r="AC50" s="1"/>
      <c r="AD50" s="1"/>
      <c r="AE50" s="1"/>
      <c r="AF50" s="1"/>
      <c r="AG50" s="1"/>
      <c r="AH50" s="1"/>
      <c r="AI50" s="1"/>
      <c r="AJ50" s="1"/>
      <c r="AK50" s="1">
        <v>170413.41265243111</v>
      </c>
      <c r="AL50" s="1"/>
      <c r="AM50" s="1"/>
      <c r="AN50" s="1"/>
      <c r="AO50" s="1"/>
      <c r="AP50" s="1"/>
      <c r="AQ50" s="1">
        <v>170413.41265243111</v>
      </c>
      <c r="AR50" s="1"/>
      <c r="AS50" s="1"/>
      <c r="AT50" s="1"/>
      <c r="AU50" s="1"/>
      <c r="AV50" s="1">
        <v>8799.1656244000078</v>
      </c>
      <c r="AW50" s="1"/>
      <c r="AX50" s="1"/>
      <c r="AY50" s="1"/>
      <c r="AZ50" s="1"/>
      <c r="BA50" s="1"/>
      <c r="BB50" s="1">
        <v>8799.1656244000078</v>
      </c>
      <c r="BC50" s="7">
        <v>1.6220681571705509</v>
      </c>
      <c r="BD50" s="35" t="s">
        <v>552</v>
      </c>
      <c r="BE50" s="35" t="s">
        <v>552</v>
      </c>
      <c r="BF50" s="35" t="s">
        <v>552</v>
      </c>
      <c r="BG50" s="35" t="s">
        <v>552</v>
      </c>
      <c r="BH50" s="35">
        <v>3.3517726168330801</v>
      </c>
      <c r="BI50" s="35" t="s">
        <v>552</v>
      </c>
      <c r="BJ50" s="35" t="s">
        <v>552</v>
      </c>
      <c r="BK50" s="35" t="s">
        <v>552</v>
      </c>
      <c r="BL50" s="35" t="s">
        <v>552</v>
      </c>
      <c r="BM50" s="35" t="s">
        <v>552</v>
      </c>
      <c r="BN50" s="35">
        <v>3.3517726168330801</v>
      </c>
      <c r="BO50" s="1"/>
      <c r="BP50" s="1"/>
      <c r="BQ50" s="1">
        <v>36366.913439999997</v>
      </c>
      <c r="BR50" s="1">
        <v>1616.5011614117611</v>
      </c>
      <c r="BS50" s="1">
        <v>14284.26411563687</v>
      </c>
      <c r="BT50" s="1">
        <v>36366.913439999997</v>
      </c>
      <c r="BU50" s="1">
        <v>1616.5011614117611</v>
      </c>
      <c r="BV50" s="1">
        <v>4204.8104910410448</v>
      </c>
      <c r="BW50" s="35">
        <v>6.1528499816174689</v>
      </c>
      <c r="BX50" s="1">
        <v>187393.24925078807</v>
      </c>
      <c r="BY50" s="1">
        <v>8329.5879798652095</v>
      </c>
      <c r="BZ50" s="1">
        <v>73604.670085678503</v>
      </c>
      <c r="CA50" s="1">
        <v>187393.24925078807</v>
      </c>
      <c r="CB50" s="1">
        <v>8329.5879798652095</v>
      </c>
      <c r="CC50" s="1">
        <v>21666.757661465785</v>
      </c>
    </row>
    <row r="51" spans="1:81" x14ac:dyDescent="0.25">
      <c r="A51" t="s">
        <v>386</v>
      </c>
      <c r="B51" t="s">
        <v>387</v>
      </c>
      <c r="C51" t="s">
        <v>388</v>
      </c>
      <c r="D51" t="s">
        <v>28</v>
      </c>
      <c r="E51">
        <v>60033</v>
      </c>
      <c r="F51" t="s">
        <v>39</v>
      </c>
      <c r="G51" t="s">
        <v>245</v>
      </c>
      <c r="H51" s="74">
        <v>0.38932059913285</v>
      </c>
      <c r="I51" s="1">
        <v>11516502</v>
      </c>
      <c r="J51" s="1">
        <v>0</v>
      </c>
      <c r="K51" s="1">
        <v>1115314</v>
      </c>
      <c r="L51" s="1">
        <v>1433087</v>
      </c>
      <c r="M51" s="1">
        <v>0</v>
      </c>
      <c r="N51" s="1">
        <v>53468</v>
      </c>
      <c r="O51" s="1">
        <v>0</v>
      </c>
      <c r="P51" s="1">
        <v>842697</v>
      </c>
      <c r="Q51" s="1">
        <v>0</v>
      </c>
      <c r="R51" s="1">
        <v>0</v>
      </c>
      <c r="S51" s="1">
        <v>0</v>
      </c>
      <c r="T51" s="1">
        <v>3444566</v>
      </c>
      <c r="U51" s="1"/>
      <c r="V51" s="36"/>
      <c r="W51" s="1"/>
      <c r="X51" s="1">
        <v>289871</v>
      </c>
      <c r="Y51" s="1">
        <v>383603</v>
      </c>
      <c r="Z51" s="1"/>
      <c r="AA51" s="1">
        <v>437720</v>
      </c>
      <c r="AB51" s="1"/>
      <c r="AC51" s="1">
        <v>120091</v>
      </c>
      <c r="AD51" s="1"/>
      <c r="AE51" s="1"/>
      <c r="AF51" s="1"/>
      <c r="AG51" s="1">
        <v>0</v>
      </c>
      <c r="AH51" s="1">
        <v>2435117.2590287132</v>
      </c>
      <c r="AI51" s="1">
        <v>3933335.8343125</v>
      </c>
      <c r="AJ51" s="1">
        <v>0</v>
      </c>
      <c r="AK51" s="1">
        <v>170413.41265243111</v>
      </c>
      <c r="AL51" s="1">
        <v>0</v>
      </c>
      <c r="AM51" s="1">
        <v>1055356.1433425001</v>
      </c>
      <c r="AN51" s="1">
        <v>0</v>
      </c>
      <c r="AO51" s="1">
        <v>0</v>
      </c>
      <c r="AP51" s="1">
        <v>0</v>
      </c>
      <c r="AQ51" s="1">
        <v>7594222.6493361443</v>
      </c>
      <c r="AR51" s="1">
        <v>0</v>
      </c>
      <c r="AS51" s="1">
        <v>626204.40804150002</v>
      </c>
      <c r="AT51" s="1">
        <v>831658.74589819997</v>
      </c>
      <c r="AU51" s="1">
        <v>0</v>
      </c>
      <c r="AV51" s="1">
        <v>8799.1656244000078</v>
      </c>
      <c r="AW51" s="1">
        <v>0</v>
      </c>
      <c r="AX51" s="1">
        <v>312378.30737999995</v>
      </c>
      <c r="AY51" s="1">
        <v>0</v>
      </c>
      <c r="AZ51" s="1">
        <v>0</v>
      </c>
      <c r="BA51" s="1">
        <v>0</v>
      </c>
      <c r="BB51" s="1">
        <v>1779040.6269440998</v>
      </c>
      <c r="BC51" s="7">
        <v>0.81389846294302248</v>
      </c>
      <c r="BD51" s="35" t="s">
        <v>552</v>
      </c>
      <c r="BE51" s="35">
        <v>2.7448069934298442</v>
      </c>
      <c r="BF51" s="35">
        <v>3.324986257087462</v>
      </c>
      <c r="BG51" s="35" t="s">
        <v>552</v>
      </c>
      <c r="BH51" s="35">
        <v>3.3517726168330801</v>
      </c>
      <c r="BI51" s="35" t="s">
        <v>552</v>
      </c>
      <c r="BJ51" s="35">
        <v>1.6230441673845997</v>
      </c>
      <c r="BK51" s="35" t="s">
        <v>552</v>
      </c>
      <c r="BL51" s="35" t="s">
        <v>552</v>
      </c>
      <c r="BM51" s="35" t="s">
        <v>552</v>
      </c>
      <c r="BN51" s="35">
        <v>2.7211739523296243</v>
      </c>
      <c r="BO51" s="1">
        <v>0</v>
      </c>
      <c r="BP51" s="1">
        <v>0</v>
      </c>
      <c r="BQ51" s="1">
        <v>3790771.7983199996</v>
      </c>
      <c r="BR51" s="1">
        <v>168498.95784367755</v>
      </c>
      <c r="BS51" s="1">
        <v>1488946.4199002592</v>
      </c>
      <c r="BT51" s="1">
        <v>3790771.7983199996</v>
      </c>
      <c r="BU51" s="1">
        <v>168498.95784367755</v>
      </c>
      <c r="BV51" s="1">
        <v>438296.11916381714</v>
      </c>
      <c r="BW51" s="35">
        <v>6.1528499816174689</v>
      </c>
      <c r="BX51" s="1">
        <v>19533278.39128923</v>
      </c>
      <c r="BY51" s="1">
        <v>868249.8518273565</v>
      </c>
      <c r="BZ51" s="1">
        <v>7672317.532412447</v>
      </c>
      <c r="CA51" s="1">
        <v>19533278.39128923</v>
      </c>
      <c r="CB51" s="1">
        <v>868249.8518273565</v>
      </c>
      <c r="CC51" s="1">
        <v>2258474.1495762831</v>
      </c>
    </row>
    <row r="52" spans="1:81" x14ac:dyDescent="0.25">
      <c r="A52" t="s">
        <v>386</v>
      </c>
      <c r="B52" t="s">
        <v>387</v>
      </c>
      <c r="C52" t="s">
        <v>388</v>
      </c>
      <c r="D52" t="s">
        <v>1730</v>
      </c>
      <c r="E52">
        <v>60033</v>
      </c>
      <c r="F52" t="s">
        <v>39</v>
      </c>
      <c r="G52" t="s">
        <v>245</v>
      </c>
      <c r="H52" s="74">
        <v>0.38932059913285</v>
      </c>
      <c r="I52" s="1">
        <v>753182</v>
      </c>
      <c r="J52" s="1"/>
      <c r="K52" s="1"/>
      <c r="L52" s="1">
        <v>18721</v>
      </c>
      <c r="M52" s="1"/>
      <c r="N52" s="1"/>
      <c r="O52" s="1"/>
      <c r="P52" s="1">
        <v>842697</v>
      </c>
      <c r="Q52" s="1"/>
      <c r="R52" s="1"/>
      <c r="S52" s="1"/>
      <c r="T52" s="1">
        <v>861418</v>
      </c>
      <c r="U52" s="1">
        <v>10.75</v>
      </c>
      <c r="V52" s="36">
        <v>9.2459914486652459E-2</v>
      </c>
      <c r="W52" s="1"/>
      <c r="X52" s="1"/>
      <c r="Y52" s="1">
        <v>2038</v>
      </c>
      <c r="Z52" s="1"/>
      <c r="AA52" s="1"/>
      <c r="AB52" s="1"/>
      <c r="AC52" s="1">
        <v>120091</v>
      </c>
      <c r="AD52" s="1"/>
      <c r="AE52" s="1"/>
      <c r="AF52" s="1"/>
      <c r="AG52" s="1">
        <v>0</v>
      </c>
      <c r="AH52" s="1">
        <v>0</v>
      </c>
      <c r="AI52" s="1">
        <v>21026.781687500003</v>
      </c>
      <c r="AJ52" s="1">
        <v>0</v>
      </c>
      <c r="AK52" s="1"/>
      <c r="AL52" s="1">
        <v>0</v>
      </c>
      <c r="AM52" s="1">
        <v>1055356.1433425001</v>
      </c>
      <c r="AN52" s="1"/>
      <c r="AO52" s="1">
        <v>0</v>
      </c>
      <c r="AP52" s="1">
        <v>0</v>
      </c>
      <c r="AQ52" s="1">
        <v>1076382.92503</v>
      </c>
      <c r="AR52" s="1">
        <v>0</v>
      </c>
      <c r="AS52" s="1">
        <v>0</v>
      </c>
      <c r="AT52" s="1">
        <v>4418.4235372000003</v>
      </c>
      <c r="AU52" s="1">
        <v>0</v>
      </c>
      <c r="AV52" s="1"/>
      <c r="AW52" s="1">
        <v>0</v>
      </c>
      <c r="AX52" s="1">
        <v>312378.30737999995</v>
      </c>
      <c r="AY52" s="1"/>
      <c r="AZ52" s="1">
        <v>0</v>
      </c>
      <c r="BA52" s="1">
        <v>0</v>
      </c>
      <c r="BB52" s="1">
        <v>316796.73091719998</v>
      </c>
      <c r="BC52" s="7">
        <v>1.8497251075400103</v>
      </c>
      <c r="BD52" s="35" t="s">
        <v>552</v>
      </c>
      <c r="BE52" s="35" t="s">
        <v>552</v>
      </c>
      <c r="BF52" s="35">
        <v>1.359179810090273</v>
      </c>
      <c r="BG52" s="35" t="s">
        <v>552</v>
      </c>
      <c r="BH52" s="35" t="s">
        <v>552</v>
      </c>
      <c r="BI52" s="35" t="s">
        <v>552</v>
      </c>
      <c r="BJ52" s="35">
        <v>1.6230441673845997</v>
      </c>
      <c r="BK52" s="35" t="s">
        <v>552</v>
      </c>
      <c r="BL52" s="35" t="s">
        <v>552</v>
      </c>
      <c r="BM52" s="35" t="s">
        <v>552</v>
      </c>
      <c r="BN52" s="35">
        <v>1.6173096637720596</v>
      </c>
      <c r="BO52" s="1">
        <v>0</v>
      </c>
      <c r="BP52" s="1">
        <v>0</v>
      </c>
      <c r="BQ52" s="1">
        <v>247917.38711999997</v>
      </c>
      <c r="BR52" s="1">
        <v>11019.872359386272</v>
      </c>
      <c r="BS52" s="1">
        <v>97377.453886025192</v>
      </c>
      <c r="BT52" s="1">
        <v>247917.38711999997</v>
      </c>
      <c r="BU52" s="1">
        <v>11019.872359386272</v>
      </c>
      <c r="BV52" s="1">
        <v>28664.671583788382</v>
      </c>
      <c r="BW52" s="35">
        <v>6.1528499816174689</v>
      </c>
      <c r="BX52" s="1">
        <v>1277481.1036639428</v>
      </c>
      <c r="BY52" s="1">
        <v>56783.74908449041</v>
      </c>
      <c r="BZ52" s="1">
        <v>501771.41146656091</v>
      </c>
      <c r="CA52" s="1">
        <v>1277481.1036639428</v>
      </c>
      <c r="CB52" s="1">
        <v>56783.74908449041</v>
      </c>
      <c r="CC52" s="1">
        <v>147704.75244359474</v>
      </c>
    </row>
    <row r="53" spans="1:81" x14ac:dyDescent="0.25">
      <c r="A53" t="s">
        <v>1231</v>
      </c>
      <c r="B53" t="s">
        <v>1232</v>
      </c>
      <c r="C53" t="s">
        <v>388</v>
      </c>
      <c r="D53" t="s">
        <v>38</v>
      </c>
      <c r="E53">
        <v>60086</v>
      </c>
      <c r="F53" t="s">
        <v>370</v>
      </c>
      <c r="G53" t="s">
        <v>369</v>
      </c>
      <c r="H53" s="74">
        <v>0.53187107325275007</v>
      </c>
      <c r="I53" s="1">
        <v>1038568.42</v>
      </c>
      <c r="J53" s="1"/>
      <c r="K53" s="1"/>
      <c r="L53" s="1">
        <v>15096</v>
      </c>
      <c r="M53" s="1"/>
      <c r="N53" s="1"/>
      <c r="O53" s="1"/>
      <c r="P53" s="1"/>
      <c r="Q53" s="1"/>
      <c r="R53" s="1"/>
      <c r="S53" s="1"/>
      <c r="T53" s="1">
        <v>15096</v>
      </c>
      <c r="U53" s="1">
        <v>24</v>
      </c>
      <c r="V53" s="36">
        <v>0.14577626466790186</v>
      </c>
      <c r="W53" s="1"/>
      <c r="X53" s="1"/>
      <c r="Y53" s="1">
        <v>3503</v>
      </c>
      <c r="Z53" s="1"/>
      <c r="AA53" s="1"/>
      <c r="AB53" s="1"/>
      <c r="AC53" s="1"/>
      <c r="AD53" s="1"/>
      <c r="AE53" s="1"/>
      <c r="AF53" s="1"/>
      <c r="AG53" s="1">
        <v>0</v>
      </c>
      <c r="AH53" s="1">
        <v>0</v>
      </c>
      <c r="AI53" s="1">
        <v>35942.0645</v>
      </c>
      <c r="AJ53" s="1">
        <v>0</v>
      </c>
      <c r="AK53" s="1">
        <v>0</v>
      </c>
      <c r="AL53" s="1">
        <v>0</v>
      </c>
      <c r="AM53" s="1">
        <v>0</v>
      </c>
      <c r="AN53" s="1">
        <v>0</v>
      </c>
      <c r="AO53" s="1">
        <v>0</v>
      </c>
      <c r="AP53" s="1">
        <v>0</v>
      </c>
      <c r="AQ53" s="1">
        <v>35942.0645</v>
      </c>
      <c r="AR53" s="1">
        <v>0</v>
      </c>
      <c r="AS53" s="1">
        <v>0</v>
      </c>
      <c r="AT53" s="1">
        <v>7594.5719582000002</v>
      </c>
      <c r="AU53" s="1">
        <v>0</v>
      </c>
      <c r="AV53" s="1">
        <v>0</v>
      </c>
      <c r="AW53" s="1">
        <v>0</v>
      </c>
      <c r="AX53" s="1">
        <v>0</v>
      </c>
      <c r="AY53" s="1">
        <v>0</v>
      </c>
      <c r="AZ53" s="1">
        <v>0</v>
      </c>
      <c r="BA53" s="1">
        <v>0</v>
      </c>
      <c r="BB53" s="1">
        <v>7594.5719582000002</v>
      </c>
      <c r="BC53" s="7">
        <v>4.1919853925656628E-2</v>
      </c>
      <c r="BD53" s="35" t="s">
        <v>552</v>
      </c>
      <c r="BE53" s="35" t="s">
        <v>552</v>
      </c>
      <c r="BF53" s="35">
        <v>2.8839849270137785</v>
      </c>
      <c r="BG53" s="35" t="s">
        <v>552</v>
      </c>
      <c r="BH53" s="35" t="s">
        <v>552</v>
      </c>
      <c r="BI53" s="35" t="s">
        <v>552</v>
      </c>
      <c r="BJ53" s="35" t="s">
        <v>552</v>
      </c>
      <c r="BK53" s="35" t="s">
        <v>552</v>
      </c>
      <c r="BL53" s="35" t="s">
        <v>552</v>
      </c>
      <c r="BM53" s="35" t="s">
        <v>552</v>
      </c>
      <c r="BN53" s="35">
        <v>2.8839849270137785</v>
      </c>
      <c r="BO53" s="1">
        <v>0</v>
      </c>
      <c r="BP53" s="1"/>
      <c r="BQ53" s="1">
        <v>341855.18112719996</v>
      </c>
      <c r="BR53" s="1">
        <v>15195.386274352644</v>
      </c>
      <c r="BS53" s="1">
        <v>134274.51588863257</v>
      </c>
      <c r="BT53" s="1">
        <v>341855.18112719996</v>
      </c>
      <c r="BU53" s="1">
        <v>15195.386274352644</v>
      </c>
      <c r="BV53" s="1">
        <v>39525.934869120611</v>
      </c>
      <c r="BW53" s="35">
        <v>6.0489208186320917</v>
      </c>
      <c r="BX53" s="1">
        <v>1725999.7409503644</v>
      </c>
      <c r="BY53" s="1">
        <v>76720.302107735406</v>
      </c>
      <c r="BZ53" s="1">
        <v>677941.39868186263</v>
      </c>
      <c r="CA53" s="1">
        <v>1725999.7409503644</v>
      </c>
      <c r="CB53" s="1">
        <v>76720.302107735406</v>
      </c>
      <c r="CC53" s="1">
        <v>199563.31543659916</v>
      </c>
    </row>
    <row r="54" spans="1:81" x14ac:dyDescent="0.25">
      <c r="A54" t="s">
        <v>1231</v>
      </c>
      <c r="B54" t="s">
        <v>1232</v>
      </c>
      <c r="C54" t="s">
        <v>388</v>
      </c>
      <c r="D54" t="s">
        <v>28</v>
      </c>
      <c r="E54">
        <v>60086</v>
      </c>
      <c r="F54" t="s">
        <v>370</v>
      </c>
      <c r="G54" t="s">
        <v>369</v>
      </c>
      <c r="H54" s="74">
        <v>0.53187107325275007</v>
      </c>
      <c r="I54" s="1">
        <v>1382682.96</v>
      </c>
      <c r="J54" s="1">
        <v>0</v>
      </c>
      <c r="K54" s="1">
        <v>135204</v>
      </c>
      <c r="L54" s="1">
        <v>15096</v>
      </c>
      <c r="M54" s="1">
        <v>0</v>
      </c>
      <c r="N54" s="1">
        <v>0</v>
      </c>
      <c r="O54" s="1">
        <v>0</v>
      </c>
      <c r="P54" s="1">
        <v>305972</v>
      </c>
      <c r="Q54" s="1">
        <v>0</v>
      </c>
      <c r="R54" s="1">
        <v>0</v>
      </c>
      <c r="S54" s="1">
        <v>0</v>
      </c>
      <c r="T54" s="1">
        <v>456272</v>
      </c>
      <c r="U54" s="1"/>
      <c r="V54" s="36"/>
      <c r="W54" s="1"/>
      <c r="X54" s="1">
        <v>42251</v>
      </c>
      <c r="Y54" s="1">
        <v>3503</v>
      </c>
      <c r="Z54" s="1"/>
      <c r="AA54" s="1"/>
      <c r="AB54" s="1"/>
      <c r="AC54" s="1">
        <v>36038</v>
      </c>
      <c r="AD54" s="1"/>
      <c r="AE54" s="1"/>
      <c r="AF54" s="1"/>
      <c r="AG54" s="1">
        <v>0</v>
      </c>
      <c r="AH54" s="1">
        <v>347269.10180853802</v>
      </c>
      <c r="AI54" s="1">
        <v>35942.0645</v>
      </c>
      <c r="AJ54" s="1">
        <v>0</v>
      </c>
      <c r="AK54" s="1">
        <v>0</v>
      </c>
      <c r="AL54" s="1">
        <v>0</v>
      </c>
      <c r="AM54" s="1">
        <v>316761.17319666664</v>
      </c>
      <c r="AN54" s="1">
        <v>0</v>
      </c>
      <c r="AO54" s="1">
        <v>0</v>
      </c>
      <c r="AP54" s="1">
        <v>0</v>
      </c>
      <c r="AQ54" s="1">
        <v>699972.3395052047</v>
      </c>
      <c r="AR54" s="1">
        <v>0</v>
      </c>
      <c r="AS54" s="1">
        <v>91274.264911500009</v>
      </c>
      <c r="AT54" s="1">
        <v>7594.5719582000002</v>
      </c>
      <c r="AU54" s="1">
        <v>0</v>
      </c>
      <c r="AV54" s="1">
        <v>0</v>
      </c>
      <c r="AW54" s="1">
        <v>0</v>
      </c>
      <c r="AX54" s="1">
        <v>93741.324839999987</v>
      </c>
      <c r="AY54" s="1">
        <v>0</v>
      </c>
      <c r="AZ54" s="1">
        <v>0</v>
      </c>
      <c r="BA54" s="1">
        <v>0</v>
      </c>
      <c r="BB54" s="1">
        <v>192610.16170970001</v>
      </c>
      <c r="BC54" s="7">
        <v>0.64554386438298539</v>
      </c>
      <c r="BD54" s="35" t="s">
        <v>552</v>
      </c>
      <c r="BE54" s="35">
        <v>3.2435679914798232</v>
      </c>
      <c r="BF54" s="35">
        <v>2.8839849270137785</v>
      </c>
      <c r="BG54" s="35" t="s">
        <v>552</v>
      </c>
      <c r="BH54" s="35" t="s">
        <v>552</v>
      </c>
      <c r="BI54" s="35" t="s">
        <v>552</v>
      </c>
      <c r="BJ54" s="35">
        <v>1.3416341954056799</v>
      </c>
      <c r="BK54" s="35" t="s">
        <v>552</v>
      </c>
      <c r="BL54" s="35" t="s">
        <v>552</v>
      </c>
      <c r="BM54" s="35" t="s">
        <v>552</v>
      </c>
      <c r="BN54" s="35">
        <v>1.9562508793327329</v>
      </c>
      <c r="BO54" s="1">
        <v>0</v>
      </c>
      <c r="BP54" s="1">
        <v>0</v>
      </c>
      <c r="BQ54" s="1">
        <v>455123.92311359994</v>
      </c>
      <c r="BR54" s="1">
        <v>20230.156499622131</v>
      </c>
      <c r="BS54" s="1">
        <v>178764.42370687673</v>
      </c>
      <c r="BT54" s="1">
        <v>455123.92311359994</v>
      </c>
      <c r="BU54" s="1">
        <v>20230.156499622131</v>
      </c>
      <c r="BV54" s="1">
        <v>52622.278483687092</v>
      </c>
      <c r="BW54" s="35">
        <v>6.0489208186320917</v>
      </c>
      <c r="BX54" s="1">
        <v>2297884.6504657664</v>
      </c>
      <c r="BY54" s="1">
        <v>102140.45831512751</v>
      </c>
      <c r="BZ54" s="1">
        <v>902567.4204844184</v>
      </c>
      <c r="CA54" s="1">
        <v>2297884.6504657664</v>
      </c>
      <c r="CB54" s="1">
        <v>102140.45831512751</v>
      </c>
      <c r="CC54" s="1">
        <v>265685.71736014338</v>
      </c>
    </row>
    <row r="55" spans="1:81" x14ac:dyDescent="0.25">
      <c r="A55" t="s">
        <v>1231</v>
      </c>
      <c r="B55" t="s">
        <v>1232</v>
      </c>
      <c r="C55" t="s">
        <v>388</v>
      </c>
      <c r="D55" t="s">
        <v>1730</v>
      </c>
      <c r="E55">
        <v>60086</v>
      </c>
      <c r="F55" t="s">
        <v>370</v>
      </c>
      <c r="G55" t="s">
        <v>369</v>
      </c>
      <c r="H55" s="74">
        <v>0.53187107325275007</v>
      </c>
      <c r="I55" s="1">
        <v>344114.54</v>
      </c>
      <c r="J55" s="1"/>
      <c r="K55" s="1">
        <v>135204</v>
      </c>
      <c r="L55" s="1"/>
      <c r="M55" s="1"/>
      <c r="N55" s="1"/>
      <c r="O55" s="1"/>
      <c r="P55" s="1">
        <v>305972</v>
      </c>
      <c r="Q55" s="1"/>
      <c r="R55" s="1"/>
      <c r="S55" s="1"/>
      <c r="T55" s="1">
        <v>441176</v>
      </c>
      <c r="U55" s="1">
        <v>13.666666666666666</v>
      </c>
      <c r="V55" s="36">
        <v>0.17252112178945125</v>
      </c>
      <c r="W55" s="1"/>
      <c r="X55" s="1">
        <v>42251</v>
      </c>
      <c r="Y55" s="1"/>
      <c r="Z55" s="1"/>
      <c r="AA55" s="1"/>
      <c r="AB55" s="1"/>
      <c r="AC55" s="1">
        <v>36038</v>
      </c>
      <c r="AD55" s="1"/>
      <c r="AE55" s="1"/>
      <c r="AF55" s="1"/>
      <c r="AG55" s="1">
        <v>0</v>
      </c>
      <c r="AH55" s="1">
        <v>347269.10180853802</v>
      </c>
      <c r="AI55" s="1">
        <v>0</v>
      </c>
      <c r="AJ55" s="1">
        <v>0</v>
      </c>
      <c r="AK55" s="1"/>
      <c r="AL55" s="1">
        <v>0</v>
      </c>
      <c r="AM55" s="1">
        <v>316761.17319666664</v>
      </c>
      <c r="AN55" s="1"/>
      <c r="AO55" s="1">
        <v>0</v>
      </c>
      <c r="AP55" s="1">
        <v>0</v>
      </c>
      <c r="AQ55" s="1">
        <v>664030.2750052046</v>
      </c>
      <c r="AR55" s="1">
        <v>0</v>
      </c>
      <c r="AS55" s="1">
        <v>91274.264911500009</v>
      </c>
      <c r="AT55" s="1">
        <v>0</v>
      </c>
      <c r="AU55" s="1">
        <v>0</v>
      </c>
      <c r="AV55" s="1"/>
      <c r="AW55" s="1">
        <v>0</v>
      </c>
      <c r="AX55" s="1">
        <v>93741.324839999987</v>
      </c>
      <c r="AY55" s="1"/>
      <c r="AZ55" s="1">
        <v>0</v>
      </c>
      <c r="BA55" s="1">
        <v>0</v>
      </c>
      <c r="BB55" s="1">
        <v>185015.5897515</v>
      </c>
      <c r="BC55" s="7">
        <v>2.4673350470942164</v>
      </c>
      <c r="BD55" s="35" t="s">
        <v>552</v>
      </c>
      <c r="BE55" s="35">
        <v>3.2435679914798232</v>
      </c>
      <c r="BF55" s="35" t="s">
        <v>552</v>
      </c>
      <c r="BG55" s="35" t="s">
        <v>552</v>
      </c>
      <c r="BH55" s="35" t="s">
        <v>552</v>
      </c>
      <c r="BI55" s="35" t="s">
        <v>552</v>
      </c>
      <c r="BJ55" s="35">
        <v>1.3416341954056799</v>
      </c>
      <c r="BK55" s="35" t="s">
        <v>552</v>
      </c>
      <c r="BL55" s="35" t="s">
        <v>552</v>
      </c>
      <c r="BM55" s="35" t="s">
        <v>552</v>
      </c>
      <c r="BN55" s="35">
        <v>1.9245060129216107</v>
      </c>
      <c r="BO55" s="1">
        <v>0</v>
      </c>
      <c r="BP55" s="1">
        <v>0</v>
      </c>
      <c r="BQ55" s="1">
        <v>113268.74198639998</v>
      </c>
      <c r="BR55" s="1">
        <v>5034.7702252694862</v>
      </c>
      <c r="BS55" s="1">
        <v>44489.907818244166</v>
      </c>
      <c r="BT55" s="1">
        <v>113268.74198639998</v>
      </c>
      <c r="BU55" s="1">
        <v>5034.7702252694862</v>
      </c>
      <c r="BV55" s="1">
        <v>13096.343614566482</v>
      </c>
      <c r="BW55" s="35">
        <v>6.0489208186320917</v>
      </c>
      <c r="BX55" s="1">
        <v>571884.90951540181</v>
      </c>
      <c r="BY55" s="1">
        <v>25420.156207392094</v>
      </c>
      <c r="BZ55" s="1">
        <v>224626.02180255562</v>
      </c>
      <c r="CA55" s="1">
        <v>571884.90951540181</v>
      </c>
      <c r="CB55" s="1">
        <v>25420.156207392094</v>
      </c>
      <c r="CC55" s="1">
        <v>66122.401923544166</v>
      </c>
    </row>
    <row r="56" spans="1:81" x14ac:dyDescent="0.25">
      <c r="A56" t="s">
        <v>1113</v>
      </c>
      <c r="B56" t="s">
        <v>1114</v>
      </c>
      <c r="C56" t="s">
        <v>388</v>
      </c>
      <c r="D56" t="s">
        <v>38</v>
      </c>
      <c r="E56">
        <v>60105</v>
      </c>
      <c r="F56" t="s">
        <v>370</v>
      </c>
      <c r="G56" t="s">
        <v>245</v>
      </c>
      <c r="H56" s="74">
        <v>0.38932059913285</v>
      </c>
      <c r="I56" s="1">
        <v>626576.98</v>
      </c>
      <c r="J56" s="1"/>
      <c r="K56" s="1"/>
      <c r="L56" s="1">
        <v>125753</v>
      </c>
      <c r="M56" s="1"/>
      <c r="N56" s="1"/>
      <c r="O56" s="1"/>
      <c r="P56" s="1"/>
      <c r="Q56" s="1"/>
      <c r="R56" s="1"/>
      <c r="S56" s="1"/>
      <c r="T56" s="1">
        <v>125753</v>
      </c>
      <c r="U56" s="1">
        <v>26.5</v>
      </c>
      <c r="V56" s="36">
        <v>0.16385936186908004</v>
      </c>
      <c r="W56" s="1"/>
      <c r="X56" s="1"/>
      <c r="Y56" s="1">
        <v>29177</v>
      </c>
      <c r="Z56" s="1"/>
      <c r="AA56" s="1"/>
      <c r="AB56" s="1"/>
      <c r="AC56" s="1"/>
      <c r="AD56" s="1"/>
      <c r="AE56" s="1"/>
      <c r="AF56" s="1"/>
      <c r="AG56" s="1">
        <v>0</v>
      </c>
      <c r="AH56" s="1">
        <v>0</v>
      </c>
      <c r="AI56" s="1">
        <v>299366.90818750003</v>
      </c>
      <c r="AJ56" s="1">
        <v>0</v>
      </c>
      <c r="AK56" s="1">
        <v>0</v>
      </c>
      <c r="AL56" s="1">
        <v>0</v>
      </c>
      <c r="AM56" s="1">
        <v>0</v>
      </c>
      <c r="AN56" s="1">
        <v>0</v>
      </c>
      <c r="AO56" s="1">
        <v>0</v>
      </c>
      <c r="AP56" s="1">
        <v>0</v>
      </c>
      <c r="AQ56" s="1">
        <v>299366.90818750003</v>
      </c>
      <c r="AR56" s="1">
        <v>0</v>
      </c>
      <c r="AS56" s="1">
        <v>0</v>
      </c>
      <c r="AT56" s="1">
        <v>63256.302033799999</v>
      </c>
      <c r="AU56" s="1">
        <v>0</v>
      </c>
      <c r="AV56" s="1">
        <v>0</v>
      </c>
      <c r="AW56" s="1">
        <v>0</v>
      </c>
      <c r="AX56" s="1">
        <v>0</v>
      </c>
      <c r="AY56" s="1">
        <v>0</v>
      </c>
      <c r="AZ56" s="1">
        <v>0</v>
      </c>
      <c r="BA56" s="1">
        <v>0</v>
      </c>
      <c r="BB56" s="1">
        <v>63256.302033799999</v>
      </c>
      <c r="BC56" s="7">
        <v>0.57873688596299855</v>
      </c>
      <c r="BD56" s="35" t="s">
        <v>552</v>
      </c>
      <c r="BE56" s="35" t="s">
        <v>552</v>
      </c>
      <c r="BF56" s="35">
        <v>2.8836147862977426</v>
      </c>
      <c r="BG56" s="35" t="s">
        <v>552</v>
      </c>
      <c r="BH56" s="35" t="s">
        <v>552</v>
      </c>
      <c r="BI56" s="35" t="s">
        <v>552</v>
      </c>
      <c r="BJ56" s="35" t="s">
        <v>552</v>
      </c>
      <c r="BK56" s="35" t="s">
        <v>552</v>
      </c>
      <c r="BL56" s="35" t="s">
        <v>552</v>
      </c>
      <c r="BM56" s="35" t="s">
        <v>552</v>
      </c>
      <c r="BN56" s="35">
        <v>2.8836147862977426</v>
      </c>
      <c r="BO56" s="1">
        <v>0</v>
      </c>
      <c r="BP56" s="1"/>
      <c r="BQ56" s="1">
        <v>206244.07873679997</v>
      </c>
      <c r="BR56" s="1">
        <v>9167.5031306241053</v>
      </c>
      <c r="BS56" s="1">
        <v>81008.934063738809</v>
      </c>
      <c r="BT56" s="1">
        <v>206244.07873679997</v>
      </c>
      <c r="BU56" s="1">
        <v>9167.5031306241053</v>
      </c>
      <c r="BV56" s="1">
        <v>23846.32579331681</v>
      </c>
      <c r="BW56" s="35">
        <v>6.0681988509343157</v>
      </c>
      <c r="BX56" s="1">
        <v>1045286.002865856</v>
      </c>
      <c r="BY56" s="1">
        <v>46462.72883256583</v>
      </c>
      <c r="BZ56" s="1">
        <v>410569.38653725479</v>
      </c>
      <c r="CA56" s="1">
        <v>1045286.002865856</v>
      </c>
      <c r="CB56" s="1">
        <v>46462.72883256583</v>
      </c>
      <c r="CC56" s="1">
        <v>120857.92098469358</v>
      </c>
    </row>
    <row r="57" spans="1:81" x14ac:dyDescent="0.25">
      <c r="A57" t="s">
        <v>1113</v>
      </c>
      <c r="B57" t="s">
        <v>1114</v>
      </c>
      <c r="C57" t="s">
        <v>388</v>
      </c>
      <c r="D57" t="s">
        <v>28</v>
      </c>
      <c r="E57">
        <v>60105</v>
      </c>
      <c r="F57" t="s">
        <v>370</v>
      </c>
      <c r="G57" t="s">
        <v>245</v>
      </c>
      <c r="H57" s="74">
        <v>0.38932059913285</v>
      </c>
      <c r="I57" s="1">
        <v>779155.9</v>
      </c>
      <c r="J57" s="1">
        <v>0</v>
      </c>
      <c r="K57" s="1">
        <v>0</v>
      </c>
      <c r="L57" s="1">
        <v>125753</v>
      </c>
      <c r="M57" s="1">
        <v>0</v>
      </c>
      <c r="N57" s="1">
        <v>0</v>
      </c>
      <c r="O57" s="1">
        <v>0</v>
      </c>
      <c r="P57" s="1">
        <v>94196</v>
      </c>
      <c r="Q57" s="1">
        <v>0</v>
      </c>
      <c r="R57" s="1">
        <v>0</v>
      </c>
      <c r="S57" s="1">
        <v>0</v>
      </c>
      <c r="T57" s="1">
        <v>219949</v>
      </c>
      <c r="U57" s="1"/>
      <c r="V57" s="36"/>
      <c r="W57" s="1"/>
      <c r="X57" s="1"/>
      <c r="Y57" s="1">
        <v>29177</v>
      </c>
      <c r="Z57" s="1"/>
      <c r="AA57" s="1"/>
      <c r="AB57" s="1"/>
      <c r="AC57" s="1">
        <v>11095</v>
      </c>
      <c r="AD57" s="1"/>
      <c r="AE57" s="1"/>
      <c r="AF57" s="1"/>
      <c r="AG57" s="1">
        <v>0</v>
      </c>
      <c r="AH57" s="1">
        <v>0</v>
      </c>
      <c r="AI57" s="1">
        <v>299366.90818750003</v>
      </c>
      <c r="AJ57" s="1">
        <v>0</v>
      </c>
      <c r="AK57" s="1">
        <v>0</v>
      </c>
      <c r="AL57" s="1">
        <v>0</v>
      </c>
      <c r="AM57" s="1">
        <v>97521.090956666652</v>
      </c>
      <c r="AN57" s="1">
        <v>0</v>
      </c>
      <c r="AO57" s="1">
        <v>0</v>
      </c>
      <c r="AP57" s="1">
        <v>0</v>
      </c>
      <c r="AQ57" s="1">
        <v>396887.99914416671</v>
      </c>
      <c r="AR57" s="1">
        <v>0</v>
      </c>
      <c r="AS57" s="1">
        <v>0</v>
      </c>
      <c r="AT57" s="1">
        <v>63256.302033799999</v>
      </c>
      <c r="AU57" s="1">
        <v>0</v>
      </c>
      <c r="AV57" s="1">
        <v>0</v>
      </c>
      <c r="AW57" s="1">
        <v>0</v>
      </c>
      <c r="AX57" s="1">
        <v>28860.092099999998</v>
      </c>
      <c r="AY57" s="1">
        <v>0</v>
      </c>
      <c r="AZ57" s="1">
        <v>0</v>
      </c>
      <c r="BA57" s="1">
        <v>0</v>
      </c>
      <c r="BB57" s="1">
        <v>92116.3941338</v>
      </c>
      <c r="BC57" s="7">
        <v>0.62760789371930148</v>
      </c>
      <c r="BD57" s="35" t="s">
        <v>552</v>
      </c>
      <c r="BE57" s="35" t="s">
        <v>552</v>
      </c>
      <c r="BF57" s="35">
        <v>2.8836147862977426</v>
      </c>
      <c r="BG57" s="35" t="s">
        <v>552</v>
      </c>
      <c r="BH57" s="35" t="s">
        <v>552</v>
      </c>
      <c r="BI57" s="35" t="s">
        <v>552</v>
      </c>
      <c r="BJ57" s="35">
        <v>1.3416831187806981</v>
      </c>
      <c r="BK57" s="35" t="s">
        <v>552</v>
      </c>
      <c r="BL57" s="35" t="s">
        <v>552</v>
      </c>
      <c r="BM57" s="35" t="s">
        <v>552</v>
      </c>
      <c r="BN57" s="35">
        <v>2.2232626348742968</v>
      </c>
      <c r="BO57" s="1">
        <v>0</v>
      </c>
      <c r="BP57" s="1">
        <v>0</v>
      </c>
      <c r="BQ57" s="1">
        <v>256466.95604399996</v>
      </c>
      <c r="BR57" s="1">
        <v>11399.898784175319</v>
      </c>
      <c r="BS57" s="1">
        <v>100735.56952008209</v>
      </c>
      <c r="BT57" s="1">
        <v>256466.95604399996</v>
      </c>
      <c r="BU57" s="1">
        <v>11399.898784175319</v>
      </c>
      <c r="BV57" s="1">
        <v>29653.188719421152</v>
      </c>
      <c r="BW57" s="35">
        <v>6.0681988509343157</v>
      </c>
      <c r="BX57" s="1">
        <v>1299825.5319248224</v>
      </c>
      <c r="BY57" s="1">
        <v>57776.953918724859</v>
      </c>
      <c r="BZ57" s="1">
        <v>510547.89768989396</v>
      </c>
      <c r="CA57" s="1">
        <v>1299825.5319248224</v>
      </c>
      <c r="CB57" s="1">
        <v>57776.953918724859</v>
      </c>
      <c r="CC57" s="1">
        <v>150288.25699430873</v>
      </c>
    </row>
    <row r="58" spans="1:81" x14ac:dyDescent="0.25">
      <c r="A58" t="s">
        <v>1113</v>
      </c>
      <c r="B58" t="s">
        <v>1114</v>
      </c>
      <c r="C58" t="s">
        <v>388</v>
      </c>
      <c r="D58" t="s">
        <v>1730</v>
      </c>
      <c r="E58">
        <v>60105</v>
      </c>
      <c r="F58" t="s">
        <v>370</v>
      </c>
      <c r="G58" t="s">
        <v>245</v>
      </c>
      <c r="H58" s="74">
        <v>0.38932059913285</v>
      </c>
      <c r="I58" s="1">
        <v>152578.92000000001</v>
      </c>
      <c r="J58" s="1"/>
      <c r="K58" s="1"/>
      <c r="L58" s="1"/>
      <c r="M58" s="1"/>
      <c r="N58" s="1"/>
      <c r="O58" s="1"/>
      <c r="P58" s="1">
        <v>94196</v>
      </c>
      <c r="Q58" s="1"/>
      <c r="R58" s="1"/>
      <c r="S58" s="1"/>
      <c r="T58" s="1">
        <v>94196</v>
      </c>
      <c r="U58" s="1">
        <v>14.285714285714286</v>
      </c>
      <c r="V58" s="36">
        <v>0.18519427798585103</v>
      </c>
      <c r="W58" s="1"/>
      <c r="X58" s="1"/>
      <c r="Y58" s="1"/>
      <c r="Z58" s="1"/>
      <c r="AA58" s="1"/>
      <c r="AB58" s="1"/>
      <c r="AC58" s="1">
        <v>11095</v>
      </c>
      <c r="AD58" s="1"/>
      <c r="AE58" s="1"/>
      <c r="AF58" s="1"/>
      <c r="AG58" s="1">
        <v>0</v>
      </c>
      <c r="AH58" s="1">
        <v>0</v>
      </c>
      <c r="AI58" s="1">
        <v>0</v>
      </c>
      <c r="AJ58" s="1">
        <v>0</v>
      </c>
      <c r="AK58" s="1"/>
      <c r="AL58" s="1">
        <v>0</v>
      </c>
      <c r="AM58" s="1">
        <v>97521.090956666652</v>
      </c>
      <c r="AN58" s="1"/>
      <c r="AO58" s="1">
        <v>0</v>
      </c>
      <c r="AP58" s="1">
        <v>0</v>
      </c>
      <c r="AQ58" s="1">
        <v>97521.090956666652</v>
      </c>
      <c r="AR58" s="1">
        <v>0</v>
      </c>
      <c r="AS58" s="1">
        <v>0</v>
      </c>
      <c r="AT58" s="1">
        <v>0</v>
      </c>
      <c r="AU58" s="1">
        <v>0</v>
      </c>
      <c r="AV58" s="1"/>
      <c r="AW58" s="1">
        <v>0</v>
      </c>
      <c r="AX58" s="1">
        <v>28860.092099999998</v>
      </c>
      <c r="AY58" s="1"/>
      <c r="AZ58" s="1">
        <v>0</v>
      </c>
      <c r="BA58" s="1">
        <v>0</v>
      </c>
      <c r="BB58" s="1">
        <v>28860.092099999998</v>
      </c>
      <c r="BC58" s="7">
        <v>0.82830041696891443</v>
      </c>
      <c r="BD58" s="35" t="s">
        <v>552</v>
      </c>
      <c r="BE58" s="35" t="s">
        <v>552</v>
      </c>
      <c r="BF58" s="35" t="s">
        <v>552</v>
      </c>
      <c r="BG58" s="35" t="s">
        <v>552</v>
      </c>
      <c r="BH58" s="35" t="s">
        <v>552</v>
      </c>
      <c r="BI58" s="35" t="s">
        <v>552</v>
      </c>
      <c r="BJ58" s="35">
        <v>1.3416831187806981</v>
      </c>
      <c r="BK58" s="35" t="s">
        <v>552</v>
      </c>
      <c r="BL58" s="35" t="s">
        <v>552</v>
      </c>
      <c r="BM58" s="35" t="s">
        <v>552</v>
      </c>
      <c r="BN58" s="35">
        <v>1.3416831187806981</v>
      </c>
      <c r="BO58" s="1">
        <v>0</v>
      </c>
      <c r="BP58" s="1">
        <v>0</v>
      </c>
      <c r="BQ58" s="1">
        <v>50222.877307199997</v>
      </c>
      <c r="BR58" s="1">
        <v>2232.3956535512129</v>
      </c>
      <c r="BS58" s="1">
        <v>19726.635456343261</v>
      </c>
      <c r="BT58" s="1">
        <v>50222.877307199997</v>
      </c>
      <c r="BU58" s="1">
        <v>2232.3956535512129</v>
      </c>
      <c r="BV58" s="1">
        <v>5806.8629261043434</v>
      </c>
      <c r="BW58" s="35">
        <v>6.0681988509343157</v>
      </c>
      <c r="BX58" s="1">
        <v>254539.52905896615</v>
      </c>
      <c r="BY58" s="1">
        <v>11314.225086159016</v>
      </c>
      <c r="BZ58" s="1">
        <v>99978.511152639039</v>
      </c>
      <c r="CA58" s="1">
        <v>254539.52905896615</v>
      </c>
      <c r="CB58" s="1">
        <v>11314.225086159016</v>
      </c>
      <c r="CC58" s="1">
        <v>29430.336009615108</v>
      </c>
    </row>
    <row r="59" spans="1:81" x14ac:dyDescent="0.25">
      <c r="A59" t="s">
        <v>1592</v>
      </c>
      <c r="B59" t="s">
        <v>1593</v>
      </c>
      <c r="C59" t="s">
        <v>388</v>
      </c>
      <c r="D59" t="s">
        <v>28</v>
      </c>
      <c r="E59">
        <v>60104</v>
      </c>
      <c r="F59" t="s">
        <v>370</v>
      </c>
      <c r="G59" t="s">
        <v>369</v>
      </c>
      <c r="H59" s="74">
        <v>0.53187107325275007</v>
      </c>
      <c r="I59" s="1">
        <v>686563.11</v>
      </c>
      <c r="J59" s="1">
        <v>0</v>
      </c>
      <c r="K59" s="1">
        <v>0</v>
      </c>
      <c r="L59" s="1">
        <v>0</v>
      </c>
      <c r="M59" s="1">
        <v>0</v>
      </c>
      <c r="N59" s="1">
        <v>0</v>
      </c>
      <c r="O59" s="1">
        <v>0</v>
      </c>
      <c r="P59" s="1">
        <v>412039</v>
      </c>
      <c r="Q59" s="1">
        <v>0</v>
      </c>
      <c r="R59" s="1">
        <v>0</v>
      </c>
      <c r="S59" s="1">
        <v>0</v>
      </c>
      <c r="T59" s="1">
        <v>412039</v>
      </c>
      <c r="U59" s="1"/>
      <c r="V59" s="36"/>
      <c r="W59" s="1"/>
      <c r="X59" s="1"/>
      <c r="Y59" s="1"/>
      <c r="Z59" s="1"/>
      <c r="AA59" s="1"/>
      <c r="AB59" s="1"/>
      <c r="AC59" s="1">
        <v>48532</v>
      </c>
      <c r="AD59" s="1"/>
      <c r="AE59" s="1"/>
      <c r="AF59" s="1"/>
      <c r="AG59" s="1">
        <v>0</v>
      </c>
      <c r="AH59" s="1">
        <v>0</v>
      </c>
      <c r="AI59" s="1">
        <v>0</v>
      </c>
      <c r="AJ59" s="1">
        <v>0</v>
      </c>
      <c r="AK59" s="1">
        <v>0</v>
      </c>
      <c r="AL59" s="1">
        <v>0</v>
      </c>
      <c r="AM59" s="1">
        <v>426578.96763083333</v>
      </c>
      <c r="AN59" s="1">
        <v>0</v>
      </c>
      <c r="AO59" s="1">
        <v>0</v>
      </c>
      <c r="AP59" s="1">
        <v>0</v>
      </c>
      <c r="AQ59" s="1">
        <v>426578.96763083333</v>
      </c>
      <c r="AR59" s="1">
        <v>0</v>
      </c>
      <c r="AS59" s="1">
        <v>0</v>
      </c>
      <c r="AT59" s="1">
        <v>0</v>
      </c>
      <c r="AU59" s="1">
        <v>0</v>
      </c>
      <c r="AV59" s="1">
        <v>0</v>
      </c>
      <c r="AW59" s="1">
        <v>0</v>
      </c>
      <c r="AX59" s="1">
        <v>126240.46775999998</v>
      </c>
      <c r="AY59" s="1">
        <v>0</v>
      </c>
      <c r="AZ59" s="1">
        <v>0</v>
      </c>
      <c r="BA59" s="1">
        <v>0</v>
      </c>
      <c r="BB59" s="1">
        <v>126240.46775999998</v>
      </c>
      <c r="BC59" s="7">
        <v>0.80519828015640593</v>
      </c>
      <c r="BD59" s="35" t="s">
        <v>552</v>
      </c>
      <c r="BE59" s="35" t="s">
        <v>552</v>
      </c>
      <c r="BF59" s="35" t="s">
        <v>552</v>
      </c>
      <c r="BG59" s="35" t="s">
        <v>552</v>
      </c>
      <c r="BH59" s="35" t="s">
        <v>552</v>
      </c>
      <c r="BI59" s="35" t="s">
        <v>552</v>
      </c>
      <c r="BJ59" s="35">
        <v>1.3416677435651316</v>
      </c>
      <c r="BK59" s="35" t="s">
        <v>552</v>
      </c>
      <c r="BL59" s="35" t="s">
        <v>552</v>
      </c>
      <c r="BM59" s="35" t="s">
        <v>552</v>
      </c>
      <c r="BN59" s="35">
        <v>1.3416677435651316</v>
      </c>
      <c r="BO59" s="1">
        <v>0</v>
      </c>
      <c r="BP59" s="1">
        <v>0</v>
      </c>
      <c r="BQ59" s="1">
        <v>225989.11328759996</v>
      </c>
      <c r="BR59" s="1">
        <v>10045.16549633857</v>
      </c>
      <c r="BS59" s="1">
        <v>88764.42557558605</v>
      </c>
      <c r="BT59" s="1">
        <v>225989.11328759999</v>
      </c>
      <c r="BU59" s="1">
        <v>10045.165496338572</v>
      </c>
      <c r="BV59" s="1">
        <v>26129.283585765963</v>
      </c>
      <c r="BW59" s="35">
        <v>6.043919422409413</v>
      </c>
      <c r="BX59" s="1">
        <v>1139870.8777644066</v>
      </c>
      <c r="BY59" s="1">
        <v>50667.005348299004</v>
      </c>
      <c r="BZ59" s="1">
        <v>447720.61017971329</v>
      </c>
      <c r="CA59" s="1">
        <v>1139870.8777644066</v>
      </c>
      <c r="CB59" s="1">
        <v>50667.005348299004</v>
      </c>
      <c r="CC59" s="1">
        <v>131794.0009718884</v>
      </c>
    </row>
    <row r="60" spans="1:81" x14ac:dyDescent="0.25">
      <c r="A60" t="s">
        <v>1592</v>
      </c>
      <c r="B60" t="s">
        <v>1593</v>
      </c>
      <c r="C60" t="s">
        <v>388</v>
      </c>
      <c r="D60" t="s">
        <v>1730</v>
      </c>
      <c r="E60">
        <v>60104</v>
      </c>
      <c r="F60" t="s">
        <v>370</v>
      </c>
      <c r="G60" t="s">
        <v>369</v>
      </c>
      <c r="H60" s="74">
        <v>0.53187107325275007</v>
      </c>
      <c r="I60" s="1">
        <v>686563.11</v>
      </c>
      <c r="J60" s="1"/>
      <c r="K60" s="1"/>
      <c r="L60" s="1"/>
      <c r="M60" s="1"/>
      <c r="N60" s="1"/>
      <c r="O60" s="1"/>
      <c r="P60" s="1">
        <v>412039</v>
      </c>
      <c r="Q60" s="1"/>
      <c r="R60" s="1"/>
      <c r="S60" s="1"/>
      <c r="T60" s="1">
        <v>412039</v>
      </c>
      <c r="U60" s="1">
        <v>12.909090909090908</v>
      </c>
      <c r="V60" s="36">
        <v>0.13930256676455349</v>
      </c>
      <c r="W60" s="1"/>
      <c r="X60" s="1"/>
      <c r="Y60" s="1"/>
      <c r="Z60" s="1"/>
      <c r="AA60" s="1"/>
      <c r="AB60" s="1"/>
      <c r="AC60" s="1">
        <v>48532</v>
      </c>
      <c r="AD60" s="1"/>
      <c r="AE60" s="1"/>
      <c r="AF60" s="1"/>
      <c r="AG60" s="1">
        <v>0</v>
      </c>
      <c r="AH60" s="1">
        <v>0</v>
      </c>
      <c r="AI60" s="1">
        <v>0</v>
      </c>
      <c r="AJ60" s="1">
        <v>0</v>
      </c>
      <c r="AK60" s="1"/>
      <c r="AL60" s="1">
        <v>0</v>
      </c>
      <c r="AM60" s="1">
        <v>426578.96763083333</v>
      </c>
      <c r="AN60" s="1"/>
      <c r="AO60" s="1">
        <v>0</v>
      </c>
      <c r="AP60" s="1">
        <v>0</v>
      </c>
      <c r="AQ60" s="1">
        <v>426578.96763083333</v>
      </c>
      <c r="AR60" s="1">
        <v>0</v>
      </c>
      <c r="AS60" s="1">
        <v>0</v>
      </c>
      <c r="AT60" s="1">
        <v>0</v>
      </c>
      <c r="AU60" s="1">
        <v>0</v>
      </c>
      <c r="AV60" s="1"/>
      <c r="AW60" s="1">
        <v>0</v>
      </c>
      <c r="AX60" s="1">
        <v>126240.46775999998</v>
      </c>
      <c r="AY60" s="1"/>
      <c r="AZ60" s="1">
        <v>0</v>
      </c>
      <c r="BA60" s="1">
        <v>0</v>
      </c>
      <c r="BB60" s="1">
        <v>126240.46775999998</v>
      </c>
      <c r="BC60" s="7">
        <v>0.80519828015640593</v>
      </c>
      <c r="BD60" s="35" t="s">
        <v>552</v>
      </c>
      <c r="BE60" s="35" t="s">
        <v>552</v>
      </c>
      <c r="BF60" s="35" t="s">
        <v>552</v>
      </c>
      <c r="BG60" s="35" t="s">
        <v>552</v>
      </c>
      <c r="BH60" s="35" t="s">
        <v>552</v>
      </c>
      <c r="BI60" s="35" t="s">
        <v>552</v>
      </c>
      <c r="BJ60" s="35">
        <v>1.3416677435651316</v>
      </c>
      <c r="BK60" s="35" t="s">
        <v>552</v>
      </c>
      <c r="BL60" s="35" t="s">
        <v>552</v>
      </c>
      <c r="BM60" s="35" t="s">
        <v>552</v>
      </c>
      <c r="BN60" s="35">
        <v>1.3416677435651316</v>
      </c>
      <c r="BO60" s="1">
        <v>0</v>
      </c>
      <c r="BP60" s="1">
        <v>0</v>
      </c>
      <c r="BQ60" s="1">
        <v>225989.11328759996</v>
      </c>
      <c r="BR60" s="1">
        <v>10045.16549633857</v>
      </c>
      <c r="BS60" s="1">
        <v>88764.42557558605</v>
      </c>
      <c r="BT60" s="1">
        <v>225989.11328759996</v>
      </c>
      <c r="BU60" s="1">
        <v>10045.16549633857</v>
      </c>
      <c r="BV60" s="1">
        <v>26129.283585765959</v>
      </c>
      <c r="BW60" s="35">
        <v>6.043919422409413</v>
      </c>
      <c r="BX60" s="1">
        <v>1139870.8777644066</v>
      </c>
      <c r="BY60" s="1">
        <v>50667.005348299004</v>
      </c>
      <c r="BZ60" s="1">
        <v>447720.61017971329</v>
      </c>
      <c r="CA60" s="1">
        <v>1139870.8777644066</v>
      </c>
      <c r="CB60" s="1">
        <v>50667.005348299004</v>
      </c>
      <c r="CC60" s="1">
        <v>131794.0009718884</v>
      </c>
    </row>
    <row r="61" spans="1:81" x14ac:dyDescent="0.25">
      <c r="A61" t="s">
        <v>1160</v>
      </c>
      <c r="B61" t="s">
        <v>1161</v>
      </c>
      <c r="C61" t="s">
        <v>388</v>
      </c>
      <c r="D61" t="s">
        <v>38</v>
      </c>
      <c r="E61">
        <v>60034</v>
      </c>
      <c r="F61" t="s">
        <v>370</v>
      </c>
      <c r="G61" t="s">
        <v>245</v>
      </c>
      <c r="H61" s="74">
        <v>0.38932059913285</v>
      </c>
      <c r="I61" s="1">
        <v>297781.84999999998</v>
      </c>
      <c r="J61" s="1"/>
      <c r="K61" s="1"/>
      <c r="L61" s="1">
        <v>72653</v>
      </c>
      <c r="M61" s="1"/>
      <c r="N61" s="1"/>
      <c r="O61" s="1"/>
      <c r="P61" s="1"/>
      <c r="Q61" s="1"/>
      <c r="R61" s="1"/>
      <c r="S61" s="1"/>
      <c r="T61" s="1">
        <v>72653</v>
      </c>
      <c r="U61" s="1">
        <v>26.5</v>
      </c>
      <c r="V61" s="36">
        <v>6.8064562875672197E-2</v>
      </c>
      <c r="W61" s="1"/>
      <c r="X61" s="1"/>
      <c r="Y61" s="1">
        <v>16857</v>
      </c>
      <c r="Z61" s="1"/>
      <c r="AA61" s="1"/>
      <c r="AB61" s="1"/>
      <c r="AC61" s="1"/>
      <c r="AD61" s="1"/>
      <c r="AE61" s="1"/>
      <c r="AF61" s="1"/>
      <c r="AG61" s="1">
        <v>0</v>
      </c>
      <c r="AH61" s="1">
        <v>0</v>
      </c>
      <c r="AI61" s="1">
        <v>172959.1019375</v>
      </c>
      <c r="AJ61" s="1">
        <v>0</v>
      </c>
      <c r="AK61" s="1">
        <v>0</v>
      </c>
      <c r="AL61" s="1">
        <v>0</v>
      </c>
      <c r="AM61" s="1">
        <v>0</v>
      </c>
      <c r="AN61" s="1">
        <v>0</v>
      </c>
      <c r="AO61" s="1">
        <v>0</v>
      </c>
      <c r="AP61" s="1">
        <v>0</v>
      </c>
      <c r="AQ61" s="1">
        <v>172959.1019375</v>
      </c>
      <c r="AR61" s="1">
        <v>0</v>
      </c>
      <c r="AS61" s="1">
        <v>0</v>
      </c>
      <c r="AT61" s="1">
        <v>36546.3030258</v>
      </c>
      <c r="AU61" s="1">
        <v>0</v>
      </c>
      <c r="AV61" s="1">
        <v>0</v>
      </c>
      <c r="AW61" s="1">
        <v>0</v>
      </c>
      <c r="AX61" s="1">
        <v>0</v>
      </c>
      <c r="AY61" s="1">
        <v>0</v>
      </c>
      <c r="AZ61" s="1">
        <v>0</v>
      </c>
      <c r="BA61" s="1">
        <v>0</v>
      </c>
      <c r="BB61" s="1">
        <v>36546.3030258</v>
      </c>
      <c r="BC61" s="7">
        <v>0.70355330576158359</v>
      </c>
      <c r="BD61" s="35" t="s">
        <v>552</v>
      </c>
      <c r="BE61" s="35" t="s">
        <v>552</v>
      </c>
      <c r="BF61" s="35">
        <v>2.883644239925399</v>
      </c>
      <c r="BG61" s="35" t="s">
        <v>552</v>
      </c>
      <c r="BH61" s="35" t="s">
        <v>552</v>
      </c>
      <c r="BI61" s="35" t="s">
        <v>552</v>
      </c>
      <c r="BJ61" s="35" t="s">
        <v>552</v>
      </c>
      <c r="BK61" s="35" t="s">
        <v>552</v>
      </c>
      <c r="BL61" s="35" t="s">
        <v>552</v>
      </c>
      <c r="BM61" s="35" t="s">
        <v>552</v>
      </c>
      <c r="BN61" s="35">
        <v>2.883644239925399</v>
      </c>
      <c r="BO61" s="1">
        <v>0</v>
      </c>
      <c r="BP61" s="1"/>
      <c r="BQ61" s="1">
        <v>98017.873745999983</v>
      </c>
      <c r="BR61" s="1">
        <v>4356.8725460007126</v>
      </c>
      <c r="BS61" s="1">
        <v>38499.643335170338</v>
      </c>
      <c r="BT61" s="1">
        <v>98017.873745999983</v>
      </c>
      <c r="BU61" s="1">
        <v>4356.8725460007126</v>
      </c>
      <c r="BV61" s="1">
        <v>11333.009729206133</v>
      </c>
      <c r="BW61" s="35">
        <v>6.0297557832889055</v>
      </c>
      <c r="BX61" s="1">
        <v>493005.96733962512</v>
      </c>
      <c r="BY61" s="1">
        <v>21914.004885299742</v>
      </c>
      <c r="BZ61" s="1">
        <v>193643.80371963317</v>
      </c>
      <c r="CA61" s="1">
        <v>493005.96733962512</v>
      </c>
      <c r="CB61" s="1">
        <v>21914.004885299742</v>
      </c>
      <c r="CC61" s="1">
        <v>57002.271227543977</v>
      </c>
    </row>
    <row r="62" spans="1:81" x14ac:dyDescent="0.25">
      <c r="A62" t="s">
        <v>1160</v>
      </c>
      <c r="B62" t="s">
        <v>1161</v>
      </c>
      <c r="C62" t="s">
        <v>388</v>
      </c>
      <c r="D62" t="s">
        <v>28</v>
      </c>
      <c r="E62">
        <v>60034</v>
      </c>
      <c r="F62" t="s">
        <v>370</v>
      </c>
      <c r="G62" t="s">
        <v>245</v>
      </c>
      <c r="H62" s="74">
        <v>0.38932059913285</v>
      </c>
      <c r="I62" s="1">
        <v>447392.30999999994</v>
      </c>
      <c r="J62" s="1">
        <v>0</v>
      </c>
      <c r="K62" s="1">
        <v>0</v>
      </c>
      <c r="L62" s="1">
        <v>72653</v>
      </c>
      <c r="M62" s="1">
        <v>0</v>
      </c>
      <c r="N62" s="1">
        <v>0</v>
      </c>
      <c r="O62" s="1">
        <v>0</v>
      </c>
      <c r="P62" s="1">
        <v>235583</v>
      </c>
      <c r="Q62" s="1">
        <v>0</v>
      </c>
      <c r="R62" s="1">
        <v>0</v>
      </c>
      <c r="S62" s="1">
        <v>0</v>
      </c>
      <c r="T62" s="1">
        <v>308236</v>
      </c>
      <c r="U62" s="1"/>
      <c r="V62" s="36"/>
      <c r="W62" s="1"/>
      <c r="X62" s="1"/>
      <c r="Y62" s="1">
        <v>16857</v>
      </c>
      <c r="Z62" s="1"/>
      <c r="AA62" s="1"/>
      <c r="AB62" s="1"/>
      <c r="AC62" s="1">
        <v>27748</v>
      </c>
      <c r="AD62" s="1"/>
      <c r="AE62" s="1"/>
      <c r="AF62" s="1"/>
      <c r="AG62" s="1">
        <v>0</v>
      </c>
      <c r="AH62" s="1">
        <v>0</v>
      </c>
      <c r="AI62" s="1">
        <v>172959.1019375</v>
      </c>
      <c r="AJ62" s="1">
        <v>0</v>
      </c>
      <c r="AK62" s="1">
        <v>0</v>
      </c>
      <c r="AL62" s="1">
        <v>0</v>
      </c>
      <c r="AM62" s="1">
        <v>243895.02302416664</v>
      </c>
      <c r="AN62" s="1">
        <v>0</v>
      </c>
      <c r="AO62" s="1">
        <v>0</v>
      </c>
      <c r="AP62" s="1">
        <v>0</v>
      </c>
      <c r="AQ62" s="1">
        <v>416854.12496166665</v>
      </c>
      <c r="AR62" s="1">
        <v>0</v>
      </c>
      <c r="AS62" s="1">
        <v>0</v>
      </c>
      <c r="AT62" s="1">
        <v>36546.3030258</v>
      </c>
      <c r="AU62" s="1">
        <v>0</v>
      </c>
      <c r="AV62" s="1">
        <v>0</v>
      </c>
      <c r="AW62" s="1">
        <v>0</v>
      </c>
      <c r="AX62" s="1">
        <v>72177.54264</v>
      </c>
      <c r="AY62" s="1">
        <v>0</v>
      </c>
      <c r="AZ62" s="1">
        <v>0</v>
      </c>
      <c r="BA62" s="1">
        <v>0</v>
      </c>
      <c r="BB62" s="1">
        <v>108723.84566580001</v>
      </c>
      <c r="BC62" s="7">
        <v>1.1747586153804628</v>
      </c>
      <c r="BD62" s="35" t="s">
        <v>552</v>
      </c>
      <c r="BE62" s="35" t="s">
        <v>552</v>
      </c>
      <c r="BF62" s="35">
        <v>2.883644239925399</v>
      </c>
      <c r="BG62" s="35" t="s">
        <v>552</v>
      </c>
      <c r="BH62" s="35" t="s">
        <v>552</v>
      </c>
      <c r="BI62" s="35" t="s">
        <v>552</v>
      </c>
      <c r="BJ62" s="35">
        <v>1.3416611795595041</v>
      </c>
      <c r="BK62" s="35" t="s">
        <v>552</v>
      </c>
      <c r="BL62" s="35" t="s">
        <v>552</v>
      </c>
      <c r="BM62" s="35" t="s">
        <v>552</v>
      </c>
      <c r="BN62" s="35">
        <v>1.7051154655117076</v>
      </c>
      <c r="BO62" s="1">
        <v>0</v>
      </c>
      <c r="BP62" s="1">
        <v>0</v>
      </c>
      <c r="BQ62" s="1">
        <v>147263.65275959997</v>
      </c>
      <c r="BR62" s="1">
        <v>6545.8363991319156</v>
      </c>
      <c r="BS62" s="1">
        <v>57842.492300648832</v>
      </c>
      <c r="BT62" s="1">
        <v>147263.65275959997</v>
      </c>
      <c r="BU62" s="1">
        <v>6545.8363991319156</v>
      </c>
      <c r="BV62" s="1">
        <v>17026.898724693954</v>
      </c>
      <c r="BW62" s="35">
        <v>6.0297557832889055</v>
      </c>
      <c r="BX62" s="1">
        <v>740700.20913584717</v>
      </c>
      <c r="BY62" s="1">
        <v>32923.95848499678</v>
      </c>
      <c r="BZ62" s="1">
        <v>290933.61016903247</v>
      </c>
      <c r="CA62" s="1">
        <v>740700.20913584717</v>
      </c>
      <c r="CB62" s="1">
        <v>32923.95848499678</v>
      </c>
      <c r="CC62" s="1">
        <v>85641.142332003918</v>
      </c>
    </row>
    <row r="63" spans="1:81" x14ac:dyDescent="0.25">
      <c r="A63" t="s">
        <v>1160</v>
      </c>
      <c r="B63" t="s">
        <v>1161</v>
      </c>
      <c r="C63" t="s">
        <v>388</v>
      </c>
      <c r="D63" t="s">
        <v>1730</v>
      </c>
      <c r="E63">
        <v>60034</v>
      </c>
      <c r="F63" t="s">
        <v>370</v>
      </c>
      <c r="G63" t="s">
        <v>245</v>
      </c>
      <c r="H63" s="74">
        <v>0.38932059913285</v>
      </c>
      <c r="I63" s="1">
        <v>149610.46</v>
      </c>
      <c r="J63" s="1"/>
      <c r="K63" s="1"/>
      <c r="L63" s="1"/>
      <c r="M63" s="1"/>
      <c r="N63" s="1"/>
      <c r="O63" s="1"/>
      <c r="P63" s="1">
        <v>235583</v>
      </c>
      <c r="Q63" s="1"/>
      <c r="R63" s="1"/>
      <c r="S63" s="1"/>
      <c r="T63" s="1">
        <v>235583</v>
      </c>
      <c r="U63" s="1">
        <v>11.142857142857142</v>
      </c>
      <c r="V63" s="36">
        <v>0.2258997870581759</v>
      </c>
      <c r="W63" s="1"/>
      <c r="X63" s="1"/>
      <c r="Y63" s="1"/>
      <c r="Z63" s="1"/>
      <c r="AA63" s="1"/>
      <c r="AB63" s="1"/>
      <c r="AC63" s="1">
        <v>27748</v>
      </c>
      <c r="AD63" s="1"/>
      <c r="AE63" s="1"/>
      <c r="AF63" s="1"/>
      <c r="AG63" s="1">
        <v>0</v>
      </c>
      <c r="AH63" s="1">
        <v>0</v>
      </c>
      <c r="AI63" s="1">
        <v>0</v>
      </c>
      <c r="AJ63" s="1">
        <v>0</v>
      </c>
      <c r="AK63" s="1"/>
      <c r="AL63" s="1">
        <v>0</v>
      </c>
      <c r="AM63" s="1">
        <v>243895.02302416664</v>
      </c>
      <c r="AN63" s="1"/>
      <c r="AO63" s="1">
        <v>0</v>
      </c>
      <c r="AP63" s="1">
        <v>0</v>
      </c>
      <c r="AQ63" s="1">
        <v>243895.02302416664</v>
      </c>
      <c r="AR63" s="1">
        <v>0</v>
      </c>
      <c r="AS63" s="1">
        <v>0</v>
      </c>
      <c r="AT63" s="1">
        <v>0</v>
      </c>
      <c r="AU63" s="1">
        <v>0</v>
      </c>
      <c r="AV63" s="1"/>
      <c r="AW63" s="1">
        <v>0</v>
      </c>
      <c r="AX63" s="1">
        <v>72177.54264</v>
      </c>
      <c r="AY63" s="1"/>
      <c r="AZ63" s="1">
        <v>0</v>
      </c>
      <c r="BA63" s="1">
        <v>0</v>
      </c>
      <c r="BB63" s="1">
        <v>72177.54264</v>
      </c>
      <c r="BC63" s="7">
        <v>2.1126368147265016</v>
      </c>
      <c r="BD63" s="35" t="s">
        <v>552</v>
      </c>
      <c r="BE63" s="35" t="s">
        <v>552</v>
      </c>
      <c r="BF63" s="35" t="s">
        <v>552</v>
      </c>
      <c r="BG63" s="35" t="s">
        <v>552</v>
      </c>
      <c r="BH63" s="35" t="s">
        <v>552</v>
      </c>
      <c r="BI63" s="35" t="s">
        <v>552</v>
      </c>
      <c r="BJ63" s="35">
        <v>1.3416611795595041</v>
      </c>
      <c r="BK63" s="35" t="s">
        <v>552</v>
      </c>
      <c r="BL63" s="35" t="s">
        <v>552</v>
      </c>
      <c r="BM63" s="35" t="s">
        <v>552</v>
      </c>
      <c r="BN63" s="35">
        <v>1.3416611795595041</v>
      </c>
      <c r="BO63" s="1">
        <v>0</v>
      </c>
      <c r="BP63" s="1">
        <v>0</v>
      </c>
      <c r="BQ63" s="1">
        <v>49245.779013599989</v>
      </c>
      <c r="BR63" s="1">
        <v>2188.9638531312025</v>
      </c>
      <c r="BS63" s="1">
        <v>19342.848965478486</v>
      </c>
      <c r="BT63" s="1">
        <v>49245.779013599989</v>
      </c>
      <c r="BU63" s="1">
        <v>2188.9638531312025</v>
      </c>
      <c r="BV63" s="1">
        <v>5693.8889954878214</v>
      </c>
      <c r="BW63" s="35">
        <v>6.0297557832889055</v>
      </c>
      <c r="BX63" s="1">
        <v>247694.24179622196</v>
      </c>
      <c r="BY63" s="1">
        <v>11009.953599697033</v>
      </c>
      <c r="BZ63" s="1">
        <v>97289.806449399242</v>
      </c>
      <c r="CA63" s="1">
        <v>247694.24179622196</v>
      </c>
      <c r="CB63" s="1">
        <v>11009.953599697033</v>
      </c>
      <c r="CC63" s="1">
        <v>28638.871104459929</v>
      </c>
    </row>
    <row r="64" spans="1:81" x14ac:dyDescent="0.25">
      <c r="A64" t="s">
        <v>1215</v>
      </c>
      <c r="B64" t="s">
        <v>1216</v>
      </c>
      <c r="C64" t="s">
        <v>388</v>
      </c>
      <c r="D64" t="s">
        <v>38</v>
      </c>
      <c r="E64">
        <v>60072</v>
      </c>
      <c r="F64" t="s">
        <v>39</v>
      </c>
      <c r="G64" t="s">
        <v>369</v>
      </c>
      <c r="H64" s="74">
        <v>0.53187107325275007</v>
      </c>
      <c r="I64" s="1">
        <v>1514005</v>
      </c>
      <c r="J64" s="1"/>
      <c r="K64" s="1"/>
      <c r="L64" s="1">
        <v>24365</v>
      </c>
      <c r="M64" s="1"/>
      <c r="N64" s="1"/>
      <c r="O64" s="1"/>
      <c r="P64" s="1"/>
      <c r="Q64" s="1"/>
      <c r="R64" s="1"/>
      <c r="S64" s="1"/>
      <c r="T64" s="1">
        <v>24365</v>
      </c>
      <c r="U64" s="1">
        <v>35</v>
      </c>
      <c r="V64" s="36">
        <v>7.1664533462587832E-2</v>
      </c>
      <c r="W64" s="1"/>
      <c r="X64" s="1">
        <v>6118</v>
      </c>
      <c r="Y64" s="1">
        <v>20519</v>
      </c>
      <c r="Z64" s="1"/>
      <c r="AA64" s="1"/>
      <c r="AB64" s="1"/>
      <c r="AC64" s="1">
        <v>59286</v>
      </c>
      <c r="AD64" s="1"/>
      <c r="AE64" s="1"/>
      <c r="AF64" s="1"/>
      <c r="AG64" s="1">
        <v>0</v>
      </c>
      <c r="AH64" s="1">
        <v>44843.609782222222</v>
      </c>
      <c r="AI64" s="1">
        <v>209783.75593750001</v>
      </c>
      <c r="AJ64" s="1">
        <v>0</v>
      </c>
      <c r="AK64" s="1">
        <v>0</v>
      </c>
      <c r="AL64" s="1">
        <v>0</v>
      </c>
      <c r="AM64" s="1">
        <v>522418.74624000001</v>
      </c>
      <c r="AN64" s="1">
        <v>0</v>
      </c>
      <c r="AO64" s="1">
        <v>0</v>
      </c>
      <c r="AP64" s="1">
        <v>0</v>
      </c>
      <c r="AQ64" s="1">
        <v>777046.11195972224</v>
      </c>
      <c r="AR64" s="1">
        <v>0</v>
      </c>
      <c r="AS64" s="1">
        <v>13216.632807000002</v>
      </c>
      <c r="AT64" s="1">
        <v>44485.590068599995</v>
      </c>
      <c r="AU64" s="1">
        <v>0</v>
      </c>
      <c r="AV64" s="1">
        <v>0</v>
      </c>
      <c r="AW64" s="1">
        <v>0</v>
      </c>
      <c r="AX64" s="1">
        <v>154213.55747999999</v>
      </c>
      <c r="AY64" s="1">
        <v>0</v>
      </c>
      <c r="AZ64" s="1">
        <v>0</v>
      </c>
      <c r="BA64" s="1">
        <v>0</v>
      </c>
      <c r="BB64" s="1">
        <v>211915.7803556</v>
      </c>
      <c r="BC64" s="7">
        <v>0.65320913227850785</v>
      </c>
      <c r="BD64" s="35" t="s">
        <v>552</v>
      </c>
      <c r="BE64" s="35" t="s">
        <v>552</v>
      </c>
      <c r="BF64" s="35">
        <v>10.435844285085164</v>
      </c>
      <c r="BG64" s="35" t="s">
        <v>552</v>
      </c>
      <c r="BH64" s="35" t="s">
        <v>552</v>
      </c>
      <c r="BI64" s="35" t="s">
        <v>552</v>
      </c>
      <c r="BJ64" s="35" t="s">
        <v>552</v>
      </c>
      <c r="BK64" s="35" t="s">
        <v>552</v>
      </c>
      <c r="BL64" s="35" t="s">
        <v>552</v>
      </c>
      <c r="BM64" s="35" t="s">
        <v>552</v>
      </c>
      <c r="BN64" s="35">
        <v>40.589447663259691</v>
      </c>
      <c r="BO64" s="1">
        <v>0</v>
      </c>
      <c r="BP64" s="1"/>
      <c r="BQ64" s="1">
        <v>498349.88579999993</v>
      </c>
      <c r="BR64" s="1">
        <v>22151.540864588656</v>
      </c>
      <c r="BS64" s="1">
        <v>195742.79798337133</v>
      </c>
      <c r="BT64" s="1">
        <v>498349.88579999993</v>
      </c>
      <c r="BU64" s="1">
        <v>22151.540864588656</v>
      </c>
      <c r="BV64" s="1">
        <v>57620.145066150719</v>
      </c>
      <c r="BW64" s="35">
        <v>6.0112929732185192</v>
      </c>
      <c r="BX64" s="1">
        <v>2497377.2809137912</v>
      </c>
      <c r="BY64" s="1">
        <v>111007.86108067603</v>
      </c>
      <c r="BZ64" s="1">
        <v>980924.50809220085</v>
      </c>
      <c r="CA64" s="1">
        <v>2497377.2809137912</v>
      </c>
      <c r="CB64" s="1">
        <v>111007.86108067603</v>
      </c>
      <c r="CC64" s="1">
        <v>288751.42808583286</v>
      </c>
    </row>
    <row r="65" spans="1:81" x14ac:dyDescent="0.25">
      <c r="A65" t="s">
        <v>1215</v>
      </c>
      <c r="B65" t="s">
        <v>1216</v>
      </c>
      <c r="C65" t="s">
        <v>388</v>
      </c>
      <c r="D65" t="s">
        <v>28</v>
      </c>
      <c r="E65">
        <v>60072</v>
      </c>
      <c r="F65" t="s">
        <v>39</v>
      </c>
      <c r="G65" t="s">
        <v>369</v>
      </c>
      <c r="H65" s="74">
        <v>0.53187107325275007</v>
      </c>
      <c r="I65" s="1">
        <v>1645346</v>
      </c>
      <c r="J65" s="1">
        <v>0</v>
      </c>
      <c r="K65" s="1">
        <v>39800</v>
      </c>
      <c r="L65" s="1">
        <v>128896</v>
      </c>
      <c r="M65" s="1">
        <v>0</v>
      </c>
      <c r="N65" s="1">
        <v>0</v>
      </c>
      <c r="O65" s="1">
        <v>0</v>
      </c>
      <c r="P65" s="1">
        <v>788108</v>
      </c>
      <c r="Q65" s="1">
        <v>0</v>
      </c>
      <c r="R65" s="1">
        <v>0</v>
      </c>
      <c r="S65" s="1">
        <v>0</v>
      </c>
      <c r="T65" s="1">
        <v>956804</v>
      </c>
      <c r="U65" s="1"/>
      <c r="V65" s="36"/>
      <c r="W65" s="1"/>
      <c r="X65" s="1">
        <v>6118</v>
      </c>
      <c r="Y65" s="1">
        <v>20519</v>
      </c>
      <c r="Z65" s="1"/>
      <c r="AA65" s="1"/>
      <c r="AB65" s="1"/>
      <c r="AC65" s="1">
        <v>75995</v>
      </c>
      <c r="AD65" s="1"/>
      <c r="AE65" s="1"/>
      <c r="AF65" s="1"/>
      <c r="AG65" s="1">
        <v>0</v>
      </c>
      <c r="AH65" s="1">
        <v>55998.156782222228</v>
      </c>
      <c r="AI65" s="1">
        <v>211005.462</v>
      </c>
      <c r="AJ65" s="1">
        <v>0</v>
      </c>
      <c r="AK65" s="1">
        <v>0</v>
      </c>
      <c r="AL65" s="1">
        <v>0</v>
      </c>
      <c r="AM65" s="1">
        <v>670018.9255766666</v>
      </c>
      <c r="AN65" s="1">
        <v>0</v>
      </c>
      <c r="AO65" s="1">
        <v>0</v>
      </c>
      <c r="AP65" s="1">
        <v>0</v>
      </c>
      <c r="AQ65" s="1">
        <v>937022.54435888887</v>
      </c>
      <c r="AR65" s="1">
        <v>0</v>
      </c>
      <c r="AS65" s="1">
        <v>13216.632807000002</v>
      </c>
      <c r="AT65" s="1">
        <v>44485.590068599995</v>
      </c>
      <c r="AU65" s="1">
        <v>0</v>
      </c>
      <c r="AV65" s="1">
        <v>0</v>
      </c>
      <c r="AW65" s="1">
        <v>0</v>
      </c>
      <c r="AX65" s="1">
        <v>197676.6741</v>
      </c>
      <c r="AY65" s="1">
        <v>0</v>
      </c>
      <c r="AZ65" s="1">
        <v>0</v>
      </c>
      <c r="BA65" s="1">
        <v>0</v>
      </c>
      <c r="BB65" s="1">
        <v>255378.89697559999</v>
      </c>
      <c r="BC65" s="7">
        <v>0.7247116663209372</v>
      </c>
      <c r="BD65" s="35" t="s">
        <v>552</v>
      </c>
      <c r="BE65" s="35">
        <v>1.739065065055835</v>
      </c>
      <c r="BF65" s="35">
        <v>1.9821488026672667</v>
      </c>
      <c r="BG65" s="35" t="s">
        <v>552</v>
      </c>
      <c r="BH65" s="35" t="s">
        <v>552</v>
      </c>
      <c r="BI65" s="35" t="s">
        <v>552</v>
      </c>
      <c r="BJ65" s="35">
        <v>1.1009856513024441</v>
      </c>
      <c r="BK65" s="35" t="s">
        <v>552</v>
      </c>
      <c r="BL65" s="35" t="s">
        <v>552</v>
      </c>
      <c r="BM65" s="35" t="s">
        <v>552</v>
      </c>
      <c r="BN65" s="35">
        <v>1.2462337545981088</v>
      </c>
      <c r="BO65" s="1">
        <v>0</v>
      </c>
      <c r="BP65" s="1">
        <v>0</v>
      </c>
      <c r="BQ65" s="1">
        <v>541582.08935999987</v>
      </c>
      <c r="BR65" s="1">
        <v>24073.202634989637</v>
      </c>
      <c r="BS65" s="1">
        <v>212723.62356184298</v>
      </c>
      <c r="BT65" s="1">
        <v>541582.08935999987</v>
      </c>
      <c r="BU65" s="1">
        <v>24073.202634989637</v>
      </c>
      <c r="BV65" s="1">
        <v>62618.73323008234</v>
      </c>
      <c r="BW65" s="35">
        <v>6.0112929732185192</v>
      </c>
      <c r="BX65" s="1">
        <v>2714026.5188307716</v>
      </c>
      <c r="BY65" s="1">
        <v>120637.87120758911</v>
      </c>
      <c r="BZ65" s="1">
        <v>1066020.399993045</v>
      </c>
      <c r="CA65" s="1">
        <v>2714026.5188307716</v>
      </c>
      <c r="CB65" s="1">
        <v>120637.87120758911</v>
      </c>
      <c r="CC65" s="1">
        <v>313800.81782775663</v>
      </c>
    </row>
    <row r="66" spans="1:81" x14ac:dyDescent="0.25">
      <c r="A66" t="s">
        <v>1215</v>
      </c>
      <c r="B66" t="s">
        <v>1216</v>
      </c>
      <c r="C66" t="s">
        <v>388</v>
      </c>
      <c r="D66" t="s">
        <v>1730</v>
      </c>
      <c r="E66">
        <v>60072</v>
      </c>
      <c r="F66" t="s">
        <v>39</v>
      </c>
      <c r="G66" t="s">
        <v>369</v>
      </c>
      <c r="H66" s="74">
        <v>0.53187107325275007</v>
      </c>
      <c r="I66" s="1">
        <v>131341</v>
      </c>
      <c r="J66" s="1"/>
      <c r="K66" s="1">
        <v>39800</v>
      </c>
      <c r="L66" s="1">
        <v>104531</v>
      </c>
      <c r="M66" s="1"/>
      <c r="N66" s="1"/>
      <c r="O66" s="1"/>
      <c r="P66" s="1">
        <v>788108</v>
      </c>
      <c r="Q66" s="1"/>
      <c r="R66" s="1"/>
      <c r="S66" s="1"/>
      <c r="T66" s="1">
        <v>932439</v>
      </c>
      <c r="U66" s="1">
        <v>14.403846153846153</v>
      </c>
      <c r="V66" s="36">
        <v>5.2056148394777672E-2</v>
      </c>
      <c r="W66" s="1"/>
      <c r="X66" s="1"/>
      <c r="Y66" s="1"/>
      <c r="Z66" s="1"/>
      <c r="AA66" s="1"/>
      <c r="AB66" s="1"/>
      <c r="AC66" s="1">
        <v>16709</v>
      </c>
      <c r="AD66" s="1"/>
      <c r="AE66" s="1"/>
      <c r="AF66" s="1"/>
      <c r="AG66" s="1">
        <v>0</v>
      </c>
      <c r="AH66" s="1">
        <v>11154.547000000002</v>
      </c>
      <c r="AI66" s="1">
        <v>1221.7060624999999</v>
      </c>
      <c r="AJ66" s="1">
        <v>0</v>
      </c>
      <c r="AK66" s="1"/>
      <c r="AL66" s="1">
        <v>0</v>
      </c>
      <c r="AM66" s="1">
        <v>147600.17933666665</v>
      </c>
      <c r="AN66" s="1"/>
      <c r="AO66" s="1">
        <v>0</v>
      </c>
      <c r="AP66" s="1">
        <v>0</v>
      </c>
      <c r="AQ66" s="1">
        <v>159976.43239916666</v>
      </c>
      <c r="AR66" s="1">
        <v>0</v>
      </c>
      <c r="AS66" s="1">
        <v>0</v>
      </c>
      <c r="AT66" s="1">
        <v>0</v>
      </c>
      <c r="AU66" s="1">
        <v>0</v>
      </c>
      <c r="AV66" s="1"/>
      <c r="AW66" s="1">
        <v>0</v>
      </c>
      <c r="AX66" s="1">
        <v>43463.116620000001</v>
      </c>
      <c r="AY66" s="1"/>
      <c r="AZ66" s="1">
        <v>0</v>
      </c>
      <c r="BA66" s="1">
        <v>0</v>
      </c>
      <c r="BB66" s="1">
        <v>43463.116620000001</v>
      </c>
      <c r="BC66" s="7">
        <v>1.5489416786773869</v>
      </c>
      <c r="BD66" s="35" t="s">
        <v>552</v>
      </c>
      <c r="BE66" s="35">
        <v>0.28026500000000004</v>
      </c>
      <c r="BF66" s="35">
        <v>1.16875E-2</v>
      </c>
      <c r="BG66" s="35" t="s">
        <v>552</v>
      </c>
      <c r="BH66" s="35" t="s">
        <v>552</v>
      </c>
      <c r="BI66" s="35" t="s">
        <v>552</v>
      </c>
      <c r="BJ66" s="35">
        <v>0.24243288477805916</v>
      </c>
      <c r="BK66" s="35" t="s">
        <v>552</v>
      </c>
      <c r="BL66" s="35" t="s">
        <v>552</v>
      </c>
      <c r="BM66" s="35" t="s">
        <v>552</v>
      </c>
      <c r="BN66" s="35">
        <v>0.21818000857875602</v>
      </c>
      <c r="BO66" s="1">
        <v>0</v>
      </c>
      <c r="BP66" s="1">
        <v>0</v>
      </c>
      <c r="BQ66" s="1">
        <v>43232.203559999994</v>
      </c>
      <c r="BR66" s="1">
        <v>1921.661770400982</v>
      </c>
      <c r="BS66" s="1">
        <v>16980.825578471653</v>
      </c>
      <c r="BT66" s="1">
        <v>43232.203559999994</v>
      </c>
      <c r="BU66" s="1">
        <v>1921.661770400982</v>
      </c>
      <c r="BV66" s="1">
        <v>4998.5881639316258</v>
      </c>
      <c r="BW66" s="35">
        <v>6.0112929732185192</v>
      </c>
      <c r="BX66" s="1">
        <v>216649.23791698061</v>
      </c>
      <c r="BY66" s="1">
        <v>9630.010126913101</v>
      </c>
      <c r="BZ66" s="1">
        <v>85095.891900844304</v>
      </c>
      <c r="CA66" s="1">
        <v>216649.23791698061</v>
      </c>
      <c r="CB66" s="1">
        <v>9630.010126913101</v>
      </c>
      <c r="CC66" s="1">
        <v>25049.38974192382</v>
      </c>
    </row>
    <row r="67" spans="1:81" x14ac:dyDescent="0.25">
      <c r="A67" t="s">
        <v>836</v>
      </c>
      <c r="B67" t="s">
        <v>608</v>
      </c>
      <c r="C67" t="s">
        <v>388</v>
      </c>
      <c r="D67" t="s">
        <v>38</v>
      </c>
      <c r="E67">
        <v>60062</v>
      </c>
      <c r="F67" t="s">
        <v>370</v>
      </c>
      <c r="G67" t="s">
        <v>369</v>
      </c>
      <c r="H67" s="74">
        <v>0.53187107325275007</v>
      </c>
      <c r="I67" s="1">
        <v>6625128.6100000003</v>
      </c>
      <c r="J67" s="1"/>
      <c r="K67" s="1"/>
      <c r="L67" s="1">
        <v>546475</v>
      </c>
      <c r="M67" s="1"/>
      <c r="N67" s="1"/>
      <c r="O67" s="1"/>
      <c r="P67" s="1"/>
      <c r="Q67" s="1"/>
      <c r="R67" s="1"/>
      <c r="S67" s="1"/>
      <c r="T67" s="1">
        <v>546475</v>
      </c>
      <c r="U67" s="1">
        <v>37.57692307692308</v>
      </c>
      <c r="V67" s="36">
        <v>0.3162154214134606</v>
      </c>
      <c r="W67" s="1"/>
      <c r="X67" s="1"/>
      <c r="Y67" s="1">
        <v>126793</v>
      </c>
      <c r="Z67" s="1"/>
      <c r="AA67" s="1"/>
      <c r="AB67" s="1"/>
      <c r="AC67" s="1"/>
      <c r="AD67" s="1"/>
      <c r="AE67" s="1"/>
      <c r="AF67" s="1"/>
      <c r="AG67" s="1">
        <v>0</v>
      </c>
      <c r="AH67" s="1">
        <v>0</v>
      </c>
      <c r="AI67" s="1">
        <v>1300943.4565625</v>
      </c>
      <c r="AJ67" s="1">
        <v>0</v>
      </c>
      <c r="AK67" s="1">
        <v>0</v>
      </c>
      <c r="AL67" s="1">
        <v>0</v>
      </c>
      <c r="AM67" s="1">
        <v>0</v>
      </c>
      <c r="AN67" s="1">
        <v>0</v>
      </c>
      <c r="AO67" s="1">
        <v>0</v>
      </c>
      <c r="AP67" s="1">
        <v>0</v>
      </c>
      <c r="AQ67" s="1">
        <v>1300943.4565625</v>
      </c>
      <c r="AR67" s="1">
        <v>0</v>
      </c>
      <c r="AS67" s="1">
        <v>0</v>
      </c>
      <c r="AT67" s="1">
        <v>274889.68378419999</v>
      </c>
      <c r="AU67" s="1">
        <v>0</v>
      </c>
      <c r="AV67" s="1">
        <v>0</v>
      </c>
      <c r="AW67" s="1">
        <v>0</v>
      </c>
      <c r="AX67" s="1">
        <v>0</v>
      </c>
      <c r="AY67" s="1">
        <v>0</v>
      </c>
      <c r="AZ67" s="1">
        <v>0</v>
      </c>
      <c r="BA67" s="1">
        <v>0</v>
      </c>
      <c r="BB67" s="1">
        <v>274889.68378419999</v>
      </c>
      <c r="BC67" s="7">
        <v>0.23785698861273877</v>
      </c>
      <c r="BD67" s="35" t="s">
        <v>552</v>
      </c>
      <c r="BE67" s="35" t="s">
        <v>552</v>
      </c>
      <c r="BF67" s="35">
        <v>2.8836326279275353</v>
      </c>
      <c r="BG67" s="35" t="s">
        <v>552</v>
      </c>
      <c r="BH67" s="35" t="s">
        <v>552</v>
      </c>
      <c r="BI67" s="35" t="s">
        <v>552</v>
      </c>
      <c r="BJ67" s="35" t="s">
        <v>552</v>
      </c>
      <c r="BK67" s="35" t="s">
        <v>552</v>
      </c>
      <c r="BL67" s="35" t="s">
        <v>552</v>
      </c>
      <c r="BM67" s="35" t="s">
        <v>552</v>
      </c>
      <c r="BN67" s="35">
        <v>2.8836326279275353</v>
      </c>
      <c r="BO67" s="1">
        <v>0</v>
      </c>
      <c r="BP67" s="1"/>
      <c r="BQ67" s="1">
        <v>2180727.3332675998</v>
      </c>
      <c r="BR67" s="1">
        <v>96932.841792180639</v>
      </c>
      <c r="BS67" s="1">
        <v>856550.15083905519</v>
      </c>
      <c r="BT67" s="1">
        <v>2180727.3332675998</v>
      </c>
      <c r="BU67" s="1">
        <v>96932.841792180639</v>
      </c>
      <c r="BV67" s="1">
        <v>252139.76941298443</v>
      </c>
      <c r="BW67" s="35">
        <v>6.1280159354477846</v>
      </c>
      <c r="BX67" s="1">
        <v>11182804.515862804</v>
      </c>
      <c r="BY67" s="1">
        <v>497073.15737854136</v>
      </c>
      <c r="BZ67" s="1">
        <v>4392402.8230128791</v>
      </c>
      <c r="CA67" s="1">
        <v>11182804.515862804</v>
      </c>
      <c r="CB67" s="1">
        <v>497073.15737854136</v>
      </c>
      <c r="CC67" s="1">
        <v>1292976.7555099141</v>
      </c>
    </row>
    <row r="68" spans="1:81" x14ac:dyDescent="0.25">
      <c r="A68" t="s">
        <v>836</v>
      </c>
      <c r="B68" t="s">
        <v>608</v>
      </c>
      <c r="C68" t="s">
        <v>388</v>
      </c>
      <c r="D68" t="s">
        <v>28</v>
      </c>
      <c r="E68">
        <v>60062</v>
      </c>
      <c r="F68" t="s">
        <v>370</v>
      </c>
      <c r="G68" t="s">
        <v>369</v>
      </c>
      <c r="H68" s="74">
        <v>0.53187107325275007</v>
      </c>
      <c r="I68" s="1">
        <v>6796478.6900000004</v>
      </c>
      <c r="J68" s="1">
        <v>0</v>
      </c>
      <c r="K68" s="1">
        <v>0</v>
      </c>
      <c r="L68" s="1">
        <v>546475</v>
      </c>
      <c r="M68" s="1">
        <v>0</v>
      </c>
      <c r="N68" s="1">
        <v>0</v>
      </c>
      <c r="O68" s="1">
        <v>0</v>
      </c>
      <c r="P68" s="1">
        <v>63388</v>
      </c>
      <c r="Q68" s="1">
        <v>0</v>
      </c>
      <c r="R68" s="1">
        <v>0</v>
      </c>
      <c r="S68" s="1">
        <v>0</v>
      </c>
      <c r="T68" s="1">
        <v>609863</v>
      </c>
      <c r="U68" s="1"/>
      <c r="V68" s="36"/>
      <c r="W68" s="1"/>
      <c r="X68" s="1"/>
      <c r="Y68" s="1">
        <v>126793</v>
      </c>
      <c r="Z68" s="1"/>
      <c r="AA68" s="1"/>
      <c r="AB68" s="1"/>
      <c r="AC68" s="1">
        <v>7467</v>
      </c>
      <c r="AD68" s="1"/>
      <c r="AE68" s="1"/>
      <c r="AF68" s="1"/>
      <c r="AG68" s="1">
        <v>0</v>
      </c>
      <c r="AH68" s="1">
        <v>0</v>
      </c>
      <c r="AI68" s="1">
        <v>1300943.4565625</v>
      </c>
      <c r="AJ68" s="1">
        <v>0</v>
      </c>
      <c r="AK68" s="1">
        <v>0</v>
      </c>
      <c r="AL68" s="1">
        <v>0</v>
      </c>
      <c r="AM68" s="1">
        <v>65632.258203333331</v>
      </c>
      <c r="AN68" s="1">
        <v>0</v>
      </c>
      <c r="AO68" s="1">
        <v>0</v>
      </c>
      <c r="AP68" s="1">
        <v>0</v>
      </c>
      <c r="AQ68" s="1">
        <v>1366575.7147658332</v>
      </c>
      <c r="AR68" s="1">
        <v>0</v>
      </c>
      <c r="AS68" s="1">
        <v>0</v>
      </c>
      <c r="AT68" s="1">
        <v>274889.68378419999</v>
      </c>
      <c r="AU68" s="1">
        <v>0</v>
      </c>
      <c r="AV68" s="1">
        <v>0</v>
      </c>
      <c r="AW68" s="1">
        <v>0</v>
      </c>
      <c r="AX68" s="1">
        <v>19423.011059999997</v>
      </c>
      <c r="AY68" s="1">
        <v>0</v>
      </c>
      <c r="AZ68" s="1">
        <v>0</v>
      </c>
      <c r="BA68" s="1">
        <v>0</v>
      </c>
      <c r="BB68" s="1">
        <v>294312.69484419998</v>
      </c>
      <c r="BC68" s="7">
        <v>0.24437484252746669</v>
      </c>
      <c r="BD68" s="35" t="s">
        <v>552</v>
      </c>
      <c r="BE68" s="35" t="s">
        <v>552</v>
      </c>
      <c r="BF68" s="35">
        <v>2.8836326279275353</v>
      </c>
      <c r="BG68" s="35" t="s">
        <v>552</v>
      </c>
      <c r="BH68" s="35" t="s">
        <v>552</v>
      </c>
      <c r="BI68" s="35" t="s">
        <v>552</v>
      </c>
      <c r="BJ68" s="35">
        <v>1.341819733440609</v>
      </c>
      <c r="BK68" s="35" t="s">
        <v>552</v>
      </c>
      <c r="BL68" s="35" t="s">
        <v>552</v>
      </c>
      <c r="BM68" s="35" t="s">
        <v>552</v>
      </c>
      <c r="BN68" s="35">
        <v>2.7233795288614546</v>
      </c>
      <c r="BO68" s="1">
        <v>0</v>
      </c>
      <c r="BP68" s="1">
        <v>0</v>
      </c>
      <c r="BQ68" s="1">
        <v>2237128.9256003997</v>
      </c>
      <c r="BR68" s="1">
        <v>99439.879945469787</v>
      </c>
      <c r="BS68" s="1">
        <v>878703.67351161863</v>
      </c>
      <c r="BT68" s="1">
        <v>2237128.9256003997</v>
      </c>
      <c r="BU68" s="1">
        <v>99439.879945469787</v>
      </c>
      <c r="BV68" s="1">
        <v>258661.02691655708</v>
      </c>
      <c r="BW68" s="35">
        <v>6.1280159354477846</v>
      </c>
      <c r="BX68" s="1">
        <v>11472032.780130031</v>
      </c>
      <c r="BY68" s="1">
        <v>509929.28897938365</v>
      </c>
      <c r="BZ68" s="1">
        <v>4506006.4403040875</v>
      </c>
      <c r="CA68" s="1">
        <v>11472032.780130031</v>
      </c>
      <c r="CB68" s="1">
        <v>509929.28897938365</v>
      </c>
      <c r="CC68" s="1">
        <v>1326417.867907393</v>
      </c>
    </row>
    <row r="69" spans="1:81" x14ac:dyDescent="0.25">
      <c r="A69" t="s">
        <v>836</v>
      </c>
      <c r="B69" t="s">
        <v>608</v>
      </c>
      <c r="C69" t="s">
        <v>388</v>
      </c>
      <c r="D69" t="s">
        <v>1730</v>
      </c>
      <c r="E69">
        <v>60062</v>
      </c>
      <c r="F69" t="s">
        <v>370</v>
      </c>
      <c r="G69" t="s">
        <v>369</v>
      </c>
      <c r="H69" s="74">
        <v>0.53187107325275007</v>
      </c>
      <c r="I69" s="1">
        <v>171350.08</v>
      </c>
      <c r="J69" s="1"/>
      <c r="K69" s="1"/>
      <c r="L69" s="1"/>
      <c r="M69" s="1"/>
      <c r="N69" s="1"/>
      <c r="O69" s="1"/>
      <c r="P69" s="1">
        <v>63388</v>
      </c>
      <c r="Q69" s="1"/>
      <c r="R69" s="1"/>
      <c r="S69" s="1"/>
      <c r="T69" s="1">
        <v>63388</v>
      </c>
      <c r="U69" s="1">
        <v>9</v>
      </c>
      <c r="V69" s="36">
        <v>0.33570014066681553</v>
      </c>
      <c r="W69" s="1"/>
      <c r="X69" s="1"/>
      <c r="Y69" s="1"/>
      <c r="Z69" s="1"/>
      <c r="AA69" s="1"/>
      <c r="AB69" s="1"/>
      <c r="AC69" s="1">
        <v>7467</v>
      </c>
      <c r="AD69" s="1"/>
      <c r="AE69" s="1"/>
      <c r="AF69" s="1"/>
      <c r="AG69" s="1">
        <v>0</v>
      </c>
      <c r="AH69" s="1">
        <v>0</v>
      </c>
      <c r="AI69" s="1">
        <v>0</v>
      </c>
      <c r="AJ69" s="1">
        <v>0</v>
      </c>
      <c r="AK69" s="1"/>
      <c r="AL69" s="1">
        <v>0</v>
      </c>
      <c r="AM69" s="1">
        <v>65632.258203333331</v>
      </c>
      <c r="AN69" s="1"/>
      <c r="AO69" s="1">
        <v>0</v>
      </c>
      <c r="AP69" s="1">
        <v>0</v>
      </c>
      <c r="AQ69" s="1">
        <v>65632.258203333331</v>
      </c>
      <c r="AR69" s="1">
        <v>0</v>
      </c>
      <c r="AS69" s="1">
        <v>0</v>
      </c>
      <c r="AT69" s="1">
        <v>0</v>
      </c>
      <c r="AU69" s="1">
        <v>0</v>
      </c>
      <c r="AV69" s="1"/>
      <c r="AW69" s="1">
        <v>0</v>
      </c>
      <c r="AX69" s="1">
        <v>19423.011059999997</v>
      </c>
      <c r="AY69" s="1"/>
      <c r="AZ69" s="1">
        <v>0</v>
      </c>
      <c r="BA69" s="1">
        <v>0</v>
      </c>
      <c r="BB69" s="1">
        <v>19423.011059999997</v>
      </c>
      <c r="BC69" s="7">
        <v>0.49638301460573186</v>
      </c>
      <c r="BD69" s="35" t="s">
        <v>552</v>
      </c>
      <c r="BE69" s="35" t="s">
        <v>552</v>
      </c>
      <c r="BF69" s="35" t="s">
        <v>552</v>
      </c>
      <c r="BG69" s="35" t="s">
        <v>552</v>
      </c>
      <c r="BH69" s="35" t="s">
        <v>552</v>
      </c>
      <c r="BI69" s="35" t="s">
        <v>552</v>
      </c>
      <c r="BJ69" s="35">
        <v>1.341819733440609</v>
      </c>
      <c r="BK69" s="35" t="s">
        <v>552</v>
      </c>
      <c r="BL69" s="35" t="s">
        <v>552</v>
      </c>
      <c r="BM69" s="35" t="s">
        <v>552</v>
      </c>
      <c r="BN69" s="35">
        <v>1.341819733440609</v>
      </c>
      <c r="BO69" s="1">
        <v>0</v>
      </c>
      <c r="BP69" s="1">
        <v>0</v>
      </c>
      <c r="BQ69" s="1">
        <v>56401.592332799984</v>
      </c>
      <c r="BR69" s="1">
        <v>2507.038153289147</v>
      </c>
      <c r="BS69" s="1">
        <v>22153.522672563508</v>
      </c>
      <c r="BT69" s="1">
        <v>56401.592332799984</v>
      </c>
      <c r="BU69" s="1">
        <v>2507.038153289147</v>
      </c>
      <c r="BV69" s="1">
        <v>6521.2575035726632</v>
      </c>
      <c r="BW69" s="35">
        <v>6.1280159354477846</v>
      </c>
      <c r="BX69" s="1">
        <v>289228.2642672279</v>
      </c>
      <c r="BY69" s="1">
        <v>12856.131600842331</v>
      </c>
      <c r="BZ69" s="1">
        <v>113603.61729120945</v>
      </c>
      <c r="CA69" s="1">
        <v>289228.2642672279</v>
      </c>
      <c r="CB69" s="1">
        <v>12856.131600842331</v>
      </c>
      <c r="CC69" s="1">
        <v>33441.112397479053</v>
      </c>
    </row>
    <row r="70" spans="1:81" x14ac:dyDescent="0.25">
      <c r="A70" t="s">
        <v>732</v>
      </c>
      <c r="B70" t="s">
        <v>733</v>
      </c>
      <c r="C70" t="s">
        <v>107</v>
      </c>
      <c r="D70" t="s">
        <v>38</v>
      </c>
      <c r="E70">
        <v>90034</v>
      </c>
      <c r="F70" t="s">
        <v>39</v>
      </c>
      <c r="G70" t="s">
        <v>108</v>
      </c>
      <c r="H70" s="74">
        <v>0.46603259433962002</v>
      </c>
      <c r="I70" s="1">
        <v>196079</v>
      </c>
      <c r="J70" s="1"/>
      <c r="K70" s="1"/>
      <c r="L70" s="1">
        <v>41302</v>
      </c>
      <c r="M70" s="1"/>
      <c r="N70" s="1"/>
      <c r="O70" s="1"/>
      <c r="P70" s="1">
        <v>55075</v>
      </c>
      <c r="Q70" s="1"/>
      <c r="R70" s="1"/>
      <c r="S70" s="1">
        <v>7645</v>
      </c>
      <c r="T70" s="1">
        <v>104022</v>
      </c>
      <c r="U70" s="1">
        <v>23.666666666666668</v>
      </c>
      <c r="V70" s="36">
        <v>8.3893922080826314E-2</v>
      </c>
      <c r="W70" s="1"/>
      <c r="X70" s="1"/>
      <c r="Y70" s="1">
        <v>9406</v>
      </c>
      <c r="Z70" s="1"/>
      <c r="AA70" s="1"/>
      <c r="AB70" s="1"/>
      <c r="AC70" s="1">
        <v>10896</v>
      </c>
      <c r="AD70" s="1"/>
      <c r="AE70" s="1"/>
      <c r="AF70" s="1">
        <v>2137</v>
      </c>
      <c r="AG70" s="1">
        <v>0</v>
      </c>
      <c r="AH70" s="1">
        <v>0</v>
      </c>
      <c r="AI70" s="1">
        <v>96517.977125000005</v>
      </c>
      <c r="AJ70" s="1">
        <v>0</v>
      </c>
      <c r="AK70" s="1">
        <v>0</v>
      </c>
      <c r="AL70" s="1">
        <v>0</v>
      </c>
      <c r="AM70" s="1">
        <v>95729.436020833324</v>
      </c>
      <c r="AN70" s="1">
        <v>0</v>
      </c>
      <c r="AO70" s="1">
        <v>0</v>
      </c>
      <c r="AP70" s="1">
        <v>12179.878764999999</v>
      </c>
      <c r="AQ70" s="1">
        <v>204427.29191083333</v>
      </c>
      <c r="AR70" s="1">
        <v>0</v>
      </c>
      <c r="AS70" s="1">
        <v>0</v>
      </c>
      <c r="AT70" s="1">
        <v>20392.3904764</v>
      </c>
      <c r="AU70" s="1">
        <v>0</v>
      </c>
      <c r="AV70" s="1">
        <v>0</v>
      </c>
      <c r="AW70" s="1">
        <v>0</v>
      </c>
      <c r="AX70" s="1">
        <v>28342.457279999999</v>
      </c>
      <c r="AY70" s="1">
        <v>0</v>
      </c>
      <c r="AZ70" s="1">
        <v>0</v>
      </c>
      <c r="BA70" s="1">
        <v>2740.6133871000002</v>
      </c>
      <c r="BB70" s="1">
        <v>51475.461143499997</v>
      </c>
      <c r="BC70" s="7">
        <v>1.3051002557863582</v>
      </c>
      <c r="BD70" s="35" t="s">
        <v>552</v>
      </c>
      <c r="BE70" s="35" t="s">
        <v>552</v>
      </c>
      <c r="BF70" s="35">
        <v>2.8306224299404388</v>
      </c>
      <c r="BG70" s="35" t="s">
        <v>552</v>
      </c>
      <c r="BH70" s="35" t="s">
        <v>552</v>
      </c>
      <c r="BI70" s="35" t="s">
        <v>552</v>
      </c>
      <c r="BJ70" s="35">
        <v>2.2527806318807686</v>
      </c>
      <c r="BK70" s="35" t="s">
        <v>552</v>
      </c>
      <c r="BL70" s="35" t="s">
        <v>552</v>
      </c>
      <c r="BM70" s="35">
        <v>1.9516667301635056</v>
      </c>
      <c r="BN70" s="35">
        <v>2.4600829925816976</v>
      </c>
      <c r="BO70" s="1">
        <v>0</v>
      </c>
      <c r="BP70" s="1"/>
      <c r="BQ70" s="1">
        <v>64541.363639999989</v>
      </c>
      <c r="BR70" s="1">
        <v>2868.8491657475893</v>
      </c>
      <c r="BS70" s="1">
        <v>25350.67723407879</v>
      </c>
      <c r="BT70" s="1">
        <v>64541.363639999989</v>
      </c>
      <c r="BU70" s="1">
        <v>2868.8491657475893</v>
      </c>
      <c r="BV70" s="1">
        <v>7462.3930729593139</v>
      </c>
      <c r="BW70" s="35">
        <v>5.9754450618419526</v>
      </c>
      <c r="BX70" s="1">
        <v>321122.00900718366</v>
      </c>
      <c r="BY70" s="1">
        <v>14273.801414888248</v>
      </c>
      <c r="BZ70" s="1">
        <v>126130.90185864654</v>
      </c>
      <c r="CA70" s="1">
        <v>321122.00900718366</v>
      </c>
      <c r="CB70" s="1">
        <v>14273.801414888248</v>
      </c>
      <c r="CC70" s="1">
        <v>37128.726764379011</v>
      </c>
    </row>
    <row r="71" spans="1:81" x14ac:dyDescent="0.25">
      <c r="A71" t="s">
        <v>732</v>
      </c>
      <c r="B71" t="s">
        <v>733</v>
      </c>
      <c r="C71" t="s">
        <v>107</v>
      </c>
      <c r="D71" t="s">
        <v>28</v>
      </c>
      <c r="E71">
        <v>90034</v>
      </c>
      <c r="F71" t="s">
        <v>39</v>
      </c>
      <c r="G71" t="s">
        <v>108</v>
      </c>
      <c r="H71" s="74">
        <v>0.46603259433962002</v>
      </c>
      <c r="I71" s="1">
        <v>517775</v>
      </c>
      <c r="J71" s="1">
        <v>0</v>
      </c>
      <c r="K71" s="1">
        <v>0</v>
      </c>
      <c r="L71" s="1">
        <v>49461</v>
      </c>
      <c r="M71" s="1">
        <v>0</v>
      </c>
      <c r="N71" s="1">
        <v>0</v>
      </c>
      <c r="O71" s="1">
        <v>0</v>
      </c>
      <c r="P71" s="1">
        <v>302310</v>
      </c>
      <c r="Q71" s="1">
        <v>0</v>
      </c>
      <c r="R71" s="1">
        <v>0</v>
      </c>
      <c r="S71" s="1">
        <v>70196</v>
      </c>
      <c r="T71" s="1">
        <v>421967</v>
      </c>
      <c r="U71" s="1"/>
      <c r="V71" s="36"/>
      <c r="W71" s="1"/>
      <c r="X71" s="1"/>
      <c r="Y71" s="1">
        <v>10727</v>
      </c>
      <c r="Z71" s="1"/>
      <c r="AA71" s="1"/>
      <c r="AB71" s="1"/>
      <c r="AC71" s="1">
        <v>60574</v>
      </c>
      <c r="AD71" s="1"/>
      <c r="AE71" s="1"/>
      <c r="AF71" s="1">
        <v>16722</v>
      </c>
      <c r="AG71" s="1">
        <v>0</v>
      </c>
      <c r="AH71" s="1">
        <v>0</v>
      </c>
      <c r="AI71" s="1">
        <v>110100.74543750001</v>
      </c>
      <c r="AJ71" s="1">
        <v>0</v>
      </c>
      <c r="AK71" s="1">
        <v>0</v>
      </c>
      <c r="AL71" s="1">
        <v>0</v>
      </c>
      <c r="AM71" s="1">
        <v>532183.09377499996</v>
      </c>
      <c r="AN71" s="1">
        <v>0</v>
      </c>
      <c r="AO71" s="1">
        <v>0</v>
      </c>
      <c r="AP71" s="1">
        <v>95364.01957199999</v>
      </c>
      <c r="AQ71" s="1">
        <v>737647.85878450004</v>
      </c>
      <c r="AR71" s="1">
        <v>0</v>
      </c>
      <c r="AS71" s="1">
        <v>0</v>
      </c>
      <c r="AT71" s="1">
        <v>23256.344103799998</v>
      </c>
      <c r="AU71" s="1">
        <v>0</v>
      </c>
      <c r="AV71" s="1">
        <v>0</v>
      </c>
      <c r="AW71" s="1">
        <v>0</v>
      </c>
      <c r="AX71" s="1">
        <v>157563.87732</v>
      </c>
      <c r="AY71" s="1">
        <v>0</v>
      </c>
      <c r="AZ71" s="1">
        <v>0</v>
      </c>
      <c r="BA71" s="1">
        <v>21445.267692599999</v>
      </c>
      <c r="BB71" s="1">
        <v>202265.48911639999</v>
      </c>
      <c r="BC71" s="7">
        <v>1.8152930286338662</v>
      </c>
      <c r="BD71" s="35" t="s">
        <v>552</v>
      </c>
      <c r="BE71" s="35" t="s">
        <v>552</v>
      </c>
      <c r="BF71" s="35">
        <v>2.696206901221164</v>
      </c>
      <c r="BG71" s="35" t="s">
        <v>552</v>
      </c>
      <c r="BH71" s="35" t="s">
        <v>552</v>
      </c>
      <c r="BI71" s="35" t="s">
        <v>552</v>
      </c>
      <c r="BJ71" s="35">
        <v>2.2815883400979127</v>
      </c>
      <c r="BK71" s="35" t="s">
        <v>552</v>
      </c>
      <c r="BL71" s="35" t="s">
        <v>552</v>
      </c>
      <c r="BM71" s="35">
        <v>1.6640447784004786</v>
      </c>
      <c r="BN71" s="35">
        <v>2.2274569999571057</v>
      </c>
      <c r="BO71" s="1">
        <v>0</v>
      </c>
      <c r="BP71" s="1">
        <v>0</v>
      </c>
      <c r="BQ71" s="1">
        <v>170430.81899999996</v>
      </c>
      <c r="BR71" s="1">
        <v>7575.6117523802041</v>
      </c>
      <c r="BS71" s="1">
        <v>66942.135082671521</v>
      </c>
      <c r="BT71" s="1">
        <v>170430.81899999996</v>
      </c>
      <c r="BU71" s="1">
        <v>7575.6117523802041</v>
      </c>
      <c r="BV71" s="1">
        <v>19705.529778056338</v>
      </c>
      <c r="BW71" s="35">
        <v>5.9754450618419526</v>
      </c>
      <c r="BX71" s="1">
        <v>847969.17677922943</v>
      </c>
      <c r="BY71" s="1">
        <v>37692.040083811946</v>
      </c>
      <c r="BZ71" s="1">
        <v>333066.91542623489</v>
      </c>
      <c r="CA71" s="1">
        <v>847969.17677922943</v>
      </c>
      <c r="CB71" s="1">
        <v>37692.040083811946</v>
      </c>
      <c r="CC71" s="1">
        <v>98043.780825209949</v>
      </c>
    </row>
    <row r="72" spans="1:81" x14ac:dyDescent="0.25">
      <c r="A72" t="s">
        <v>732</v>
      </c>
      <c r="B72" t="s">
        <v>733</v>
      </c>
      <c r="C72" t="s">
        <v>107</v>
      </c>
      <c r="D72" t="s">
        <v>1730</v>
      </c>
      <c r="E72">
        <v>90034</v>
      </c>
      <c r="F72" t="s">
        <v>39</v>
      </c>
      <c r="G72" t="s">
        <v>108</v>
      </c>
      <c r="H72" s="74">
        <v>0.46603259433962002</v>
      </c>
      <c r="I72" s="1">
        <v>321696</v>
      </c>
      <c r="J72" s="1"/>
      <c r="K72" s="1"/>
      <c r="L72" s="1">
        <v>8159</v>
      </c>
      <c r="M72" s="1"/>
      <c r="N72" s="1"/>
      <c r="O72" s="1"/>
      <c r="P72" s="1">
        <v>247235</v>
      </c>
      <c r="Q72" s="1"/>
      <c r="R72" s="1"/>
      <c r="S72" s="1">
        <v>62551</v>
      </c>
      <c r="T72" s="1">
        <v>317945</v>
      </c>
      <c r="U72" s="1">
        <v>11.7</v>
      </c>
      <c r="V72" s="36">
        <v>9.8060867201103519E-2</v>
      </c>
      <c r="W72" s="1"/>
      <c r="X72" s="1"/>
      <c r="Y72" s="1">
        <v>1321</v>
      </c>
      <c r="Z72" s="1"/>
      <c r="AA72" s="1"/>
      <c r="AB72" s="1"/>
      <c r="AC72" s="1">
        <v>49678</v>
      </c>
      <c r="AD72" s="1"/>
      <c r="AE72" s="1"/>
      <c r="AF72" s="1">
        <v>14585</v>
      </c>
      <c r="AG72" s="1">
        <v>0</v>
      </c>
      <c r="AH72" s="1">
        <v>0</v>
      </c>
      <c r="AI72" s="1">
        <v>13582.7683125</v>
      </c>
      <c r="AJ72" s="1">
        <v>0</v>
      </c>
      <c r="AK72" s="1"/>
      <c r="AL72" s="1">
        <v>0</v>
      </c>
      <c r="AM72" s="1">
        <v>436453.65775416663</v>
      </c>
      <c r="AN72" s="1"/>
      <c r="AO72" s="1">
        <v>0</v>
      </c>
      <c r="AP72" s="1">
        <v>83184.140806999989</v>
      </c>
      <c r="AQ72" s="1">
        <v>533220.5668736666</v>
      </c>
      <c r="AR72" s="1">
        <v>0</v>
      </c>
      <c r="AS72" s="1">
        <v>0</v>
      </c>
      <c r="AT72" s="1">
        <v>2863.9536273999997</v>
      </c>
      <c r="AU72" s="1">
        <v>0</v>
      </c>
      <c r="AV72" s="1"/>
      <c r="AW72" s="1">
        <v>0</v>
      </c>
      <c r="AX72" s="1">
        <v>129221.42004</v>
      </c>
      <c r="AY72" s="1"/>
      <c r="AZ72" s="1">
        <v>0</v>
      </c>
      <c r="BA72" s="1">
        <v>18704.6543055</v>
      </c>
      <c r="BB72" s="1">
        <v>150790.02797290002</v>
      </c>
      <c r="BC72" s="7">
        <v>2.1262639101716112</v>
      </c>
      <c r="BD72" s="35" t="s">
        <v>552</v>
      </c>
      <c r="BE72" s="35" t="s">
        <v>552</v>
      </c>
      <c r="BF72" s="35">
        <v>2.015776680953548</v>
      </c>
      <c r="BG72" s="35" t="s">
        <v>552</v>
      </c>
      <c r="BH72" s="35" t="s">
        <v>552</v>
      </c>
      <c r="BI72" s="35" t="s">
        <v>552</v>
      </c>
      <c r="BJ72" s="35">
        <v>2.2880056537066622</v>
      </c>
      <c r="BK72" s="35" t="s">
        <v>552</v>
      </c>
      <c r="BL72" s="35" t="s">
        <v>552</v>
      </c>
      <c r="BM72" s="35">
        <v>1.6288915462982205</v>
      </c>
      <c r="BN72" s="35">
        <v>2.1513488019832572</v>
      </c>
      <c r="BO72" s="1">
        <v>0</v>
      </c>
      <c r="BP72" s="1">
        <v>0</v>
      </c>
      <c r="BQ72" s="1">
        <v>105889.45535999998</v>
      </c>
      <c r="BR72" s="1">
        <v>4706.7625866326152</v>
      </c>
      <c r="BS72" s="1">
        <v>41591.457848592727</v>
      </c>
      <c r="BT72" s="1">
        <v>105889.45535999998</v>
      </c>
      <c r="BU72" s="1">
        <v>4706.7625866326152</v>
      </c>
      <c r="BV72" s="1">
        <v>12243.136705097026</v>
      </c>
      <c r="BW72" s="35">
        <v>5.9754450618419526</v>
      </c>
      <c r="BX72" s="1">
        <v>526847.16777204571</v>
      </c>
      <c r="BY72" s="1">
        <v>23418.238668923696</v>
      </c>
      <c r="BZ72" s="1">
        <v>206936.01356758832</v>
      </c>
      <c r="CA72" s="1">
        <v>526847.16777204571</v>
      </c>
      <c r="CB72" s="1">
        <v>23418.238668923696</v>
      </c>
      <c r="CC72" s="1">
        <v>60915.054060830931</v>
      </c>
    </row>
    <row r="73" spans="1:81" x14ac:dyDescent="0.25">
      <c r="A73" t="s">
        <v>1649</v>
      </c>
      <c r="B73" t="s">
        <v>423</v>
      </c>
      <c r="C73" t="s">
        <v>107</v>
      </c>
      <c r="D73" t="s">
        <v>28</v>
      </c>
      <c r="E73">
        <v>90140</v>
      </c>
      <c r="F73" t="s">
        <v>39</v>
      </c>
      <c r="G73" t="s">
        <v>108</v>
      </c>
      <c r="H73" s="74">
        <v>0.46603259433962002</v>
      </c>
      <c r="I73" s="1">
        <v>97606</v>
      </c>
      <c r="J73" s="1">
        <v>0</v>
      </c>
      <c r="K73" s="1">
        <v>0</v>
      </c>
      <c r="L73" s="1">
        <v>0</v>
      </c>
      <c r="M73" s="1">
        <v>0</v>
      </c>
      <c r="N73" s="1">
        <v>0</v>
      </c>
      <c r="O73" s="1">
        <v>0</v>
      </c>
      <c r="P73" s="1">
        <v>103542</v>
      </c>
      <c r="Q73" s="1">
        <v>0</v>
      </c>
      <c r="R73" s="1">
        <v>0</v>
      </c>
      <c r="S73" s="1">
        <v>0</v>
      </c>
      <c r="T73" s="1">
        <v>103542</v>
      </c>
      <c r="U73" s="1"/>
      <c r="V73" s="36"/>
      <c r="W73" s="1"/>
      <c r="X73" s="1"/>
      <c r="Y73" s="1"/>
      <c r="Z73" s="1"/>
      <c r="AA73" s="1"/>
      <c r="AB73" s="1"/>
      <c r="AC73" s="1">
        <v>17745</v>
      </c>
      <c r="AD73" s="1"/>
      <c r="AE73" s="1"/>
      <c r="AF73" s="1"/>
      <c r="AG73" s="1">
        <v>0</v>
      </c>
      <c r="AH73" s="1">
        <v>0</v>
      </c>
      <c r="AI73" s="1">
        <v>0</v>
      </c>
      <c r="AJ73" s="1">
        <v>0</v>
      </c>
      <c r="AK73" s="1">
        <v>0</v>
      </c>
      <c r="AL73" s="1">
        <v>0</v>
      </c>
      <c r="AM73" s="1">
        <v>155918.70645499998</v>
      </c>
      <c r="AN73" s="1">
        <v>0</v>
      </c>
      <c r="AO73" s="1">
        <v>0</v>
      </c>
      <c r="AP73" s="1">
        <v>0</v>
      </c>
      <c r="AQ73" s="1">
        <v>155918.70645499998</v>
      </c>
      <c r="AR73" s="1">
        <v>0</v>
      </c>
      <c r="AS73" s="1">
        <v>0</v>
      </c>
      <c r="AT73" s="1">
        <v>0</v>
      </c>
      <c r="AU73" s="1">
        <v>0</v>
      </c>
      <c r="AV73" s="1">
        <v>0</v>
      </c>
      <c r="AW73" s="1">
        <v>0</v>
      </c>
      <c r="AX73" s="1">
        <v>46157.939099999996</v>
      </c>
      <c r="AY73" s="1">
        <v>0</v>
      </c>
      <c r="AZ73" s="1">
        <v>0</v>
      </c>
      <c r="BA73" s="1">
        <v>0</v>
      </c>
      <c r="BB73" s="1">
        <v>46157.939099999996</v>
      </c>
      <c r="BC73" s="7">
        <v>2.070330159570108</v>
      </c>
      <c r="BD73" s="35" t="s">
        <v>552</v>
      </c>
      <c r="BE73" s="35" t="s">
        <v>552</v>
      </c>
      <c r="BF73" s="35" t="s">
        <v>552</v>
      </c>
      <c r="BG73" s="35" t="s">
        <v>552</v>
      </c>
      <c r="BH73" s="35" t="s">
        <v>552</v>
      </c>
      <c r="BI73" s="35" t="s">
        <v>552</v>
      </c>
      <c r="BJ73" s="35">
        <v>1.9516393884124315</v>
      </c>
      <c r="BK73" s="35" t="s">
        <v>552</v>
      </c>
      <c r="BL73" s="35" t="s">
        <v>552</v>
      </c>
      <c r="BM73" s="35" t="s">
        <v>552</v>
      </c>
      <c r="BN73" s="35">
        <v>1.9516393884124315</v>
      </c>
      <c r="BO73" s="1">
        <v>0</v>
      </c>
      <c r="BP73" s="1">
        <v>0</v>
      </c>
      <c r="BQ73" s="1">
        <v>32127.990959999996</v>
      </c>
      <c r="BR73" s="1">
        <v>1428.0820060891745</v>
      </c>
      <c r="BS73" s="1">
        <v>12619.292234810944</v>
      </c>
      <c r="BT73" s="1">
        <v>32127.990959999996</v>
      </c>
      <c r="BU73" s="1">
        <v>1428.0820060891745</v>
      </c>
      <c r="BV73" s="1">
        <v>3714.6983525990386</v>
      </c>
      <c r="BW73" s="35">
        <v>5.9747331383192179</v>
      </c>
      <c r="BX73" s="1">
        <v>159828.18129633224</v>
      </c>
      <c r="BY73" s="1">
        <v>7104.3268799292027</v>
      </c>
      <c r="BZ73" s="1">
        <v>62777.611262648381</v>
      </c>
      <c r="CA73" s="1">
        <v>159828.18129633224</v>
      </c>
      <c r="CB73" s="1">
        <v>7104.3268799292027</v>
      </c>
      <c r="CC73" s="1">
        <v>18479.632993534244</v>
      </c>
    </row>
    <row r="74" spans="1:81" x14ac:dyDescent="0.25">
      <c r="A74" t="s">
        <v>1649</v>
      </c>
      <c r="B74" t="s">
        <v>423</v>
      </c>
      <c r="C74" t="s">
        <v>107</v>
      </c>
      <c r="D74" t="s">
        <v>1730</v>
      </c>
      <c r="E74">
        <v>90140</v>
      </c>
      <c r="F74" t="s">
        <v>39</v>
      </c>
      <c r="G74" t="s">
        <v>108</v>
      </c>
      <c r="H74" s="74">
        <v>0.46603259433962002</v>
      </c>
      <c r="I74" s="1">
        <v>97606</v>
      </c>
      <c r="J74" s="1"/>
      <c r="K74" s="1"/>
      <c r="L74" s="1"/>
      <c r="M74" s="1"/>
      <c r="N74" s="1"/>
      <c r="O74" s="1"/>
      <c r="P74" s="1">
        <v>103542</v>
      </c>
      <c r="Q74" s="1"/>
      <c r="R74" s="1"/>
      <c r="S74" s="1"/>
      <c r="T74" s="1">
        <v>103542</v>
      </c>
      <c r="U74" s="1">
        <v>9.3333333333333339</v>
      </c>
      <c r="V74" s="36">
        <v>0.12602778638570394</v>
      </c>
      <c r="W74" s="1"/>
      <c r="X74" s="1"/>
      <c r="Y74" s="1"/>
      <c r="Z74" s="1"/>
      <c r="AA74" s="1"/>
      <c r="AB74" s="1"/>
      <c r="AC74" s="1">
        <v>17745</v>
      </c>
      <c r="AD74" s="1"/>
      <c r="AE74" s="1"/>
      <c r="AF74" s="1"/>
      <c r="AG74" s="1">
        <v>0</v>
      </c>
      <c r="AH74" s="1">
        <v>0</v>
      </c>
      <c r="AI74" s="1">
        <v>0</v>
      </c>
      <c r="AJ74" s="1">
        <v>0</v>
      </c>
      <c r="AK74" s="1"/>
      <c r="AL74" s="1">
        <v>0</v>
      </c>
      <c r="AM74" s="1">
        <v>155918.70645499998</v>
      </c>
      <c r="AN74" s="1"/>
      <c r="AO74" s="1">
        <v>0</v>
      </c>
      <c r="AP74" s="1">
        <v>0</v>
      </c>
      <c r="AQ74" s="1">
        <v>155918.70645499998</v>
      </c>
      <c r="AR74" s="1">
        <v>0</v>
      </c>
      <c r="AS74" s="1">
        <v>0</v>
      </c>
      <c r="AT74" s="1">
        <v>0</v>
      </c>
      <c r="AU74" s="1">
        <v>0</v>
      </c>
      <c r="AV74" s="1"/>
      <c r="AW74" s="1">
        <v>0</v>
      </c>
      <c r="AX74" s="1">
        <v>46157.939099999996</v>
      </c>
      <c r="AY74" s="1"/>
      <c r="AZ74" s="1">
        <v>0</v>
      </c>
      <c r="BA74" s="1">
        <v>0</v>
      </c>
      <c r="BB74" s="1">
        <v>46157.939099999996</v>
      </c>
      <c r="BC74" s="7">
        <v>2.070330159570108</v>
      </c>
      <c r="BD74" s="35" t="s">
        <v>552</v>
      </c>
      <c r="BE74" s="35" t="s">
        <v>552</v>
      </c>
      <c r="BF74" s="35" t="s">
        <v>552</v>
      </c>
      <c r="BG74" s="35" t="s">
        <v>552</v>
      </c>
      <c r="BH74" s="35" t="s">
        <v>552</v>
      </c>
      <c r="BI74" s="35" t="s">
        <v>552</v>
      </c>
      <c r="BJ74" s="35">
        <v>1.9516393884124315</v>
      </c>
      <c r="BK74" s="35" t="s">
        <v>552</v>
      </c>
      <c r="BL74" s="35" t="s">
        <v>552</v>
      </c>
      <c r="BM74" s="35" t="s">
        <v>552</v>
      </c>
      <c r="BN74" s="35">
        <v>1.9516393884124315</v>
      </c>
      <c r="BO74" s="1">
        <v>0</v>
      </c>
      <c r="BP74" s="1">
        <v>0</v>
      </c>
      <c r="BQ74" s="1">
        <v>32127.990959999996</v>
      </c>
      <c r="BR74" s="1">
        <v>1428.0820060891745</v>
      </c>
      <c r="BS74" s="1">
        <v>12619.292234810944</v>
      </c>
      <c r="BT74" s="1">
        <v>32127.990959999996</v>
      </c>
      <c r="BU74" s="1">
        <v>1428.0820060891745</v>
      </c>
      <c r="BV74" s="1">
        <v>3714.6983525990386</v>
      </c>
      <c r="BW74" s="35">
        <v>5.9747331383192179</v>
      </c>
      <c r="BX74" s="1">
        <v>159828.18129633224</v>
      </c>
      <c r="BY74" s="1">
        <v>7104.3268799292027</v>
      </c>
      <c r="BZ74" s="1">
        <v>62777.611262648381</v>
      </c>
      <c r="CA74" s="1">
        <v>159828.18129633224</v>
      </c>
      <c r="CB74" s="1">
        <v>7104.3268799292027</v>
      </c>
      <c r="CC74" s="1">
        <v>18479.632993534244</v>
      </c>
    </row>
    <row r="75" spans="1:81" x14ac:dyDescent="0.25">
      <c r="A75" t="s">
        <v>105</v>
      </c>
      <c r="B75" t="s">
        <v>106</v>
      </c>
      <c r="C75" t="s">
        <v>107</v>
      </c>
      <c r="D75" t="s">
        <v>38</v>
      </c>
      <c r="E75">
        <v>90032</v>
      </c>
      <c r="F75" t="s">
        <v>39</v>
      </c>
      <c r="G75" t="s">
        <v>108</v>
      </c>
      <c r="H75" s="74">
        <v>0.46603259433962002</v>
      </c>
      <c r="I75" s="1">
        <v>132678717</v>
      </c>
      <c r="J75" s="1"/>
      <c r="K75" s="1">
        <v>15898228</v>
      </c>
      <c r="L75" s="1">
        <v>8294326</v>
      </c>
      <c r="M75" s="1"/>
      <c r="N75" s="1"/>
      <c r="O75" s="1"/>
      <c r="P75" s="1"/>
      <c r="Q75" s="1"/>
      <c r="R75" s="1">
        <v>759234</v>
      </c>
      <c r="S75" s="1"/>
      <c r="T75" s="1">
        <v>24951788</v>
      </c>
      <c r="U75" s="1">
        <v>39.667315175097279</v>
      </c>
      <c r="V75" s="36">
        <v>0.1562355730976632</v>
      </c>
      <c r="W75" s="1"/>
      <c r="X75" s="1">
        <v>4313696</v>
      </c>
      <c r="Y75" s="1">
        <v>2514026</v>
      </c>
      <c r="Z75" s="1"/>
      <c r="AA75" s="1"/>
      <c r="AB75" s="1"/>
      <c r="AC75" s="1">
        <v>111339</v>
      </c>
      <c r="AD75" s="1"/>
      <c r="AE75" s="1">
        <v>920415</v>
      </c>
      <c r="AF75" s="1"/>
      <c r="AG75" s="1">
        <v>0</v>
      </c>
      <c r="AH75" s="1">
        <v>36042062.107379064</v>
      </c>
      <c r="AI75" s="1">
        <v>25765145.395125002</v>
      </c>
      <c r="AJ75" s="1">
        <v>0</v>
      </c>
      <c r="AK75" s="1">
        <v>0</v>
      </c>
      <c r="AL75" s="1">
        <v>0</v>
      </c>
      <c r="AM75" s="1">
        <v>981101.45375999995</v>
      </c>
      <c r="AN75" s="1">
        <v>0</v>
      </c>
      <c r="AO75" s="1">
        <v>4354654.2170099998</v>
      </c>
      <c r="AP75" s="1">
        <v>0</v>
      </c>
      <c r="AQ75" s="1">
        <v>67142963.17327407</v>
      </c>
      <c r="AR75" s="1">
        <v>0</v>
      </c>
      <c r="AS75" s="1">
        <v>9318819.2339040004</v>
      </c>
      <c r="AT75" s="1">
        <v>5450457.1401044</v>
      </c>
      <c r="AU75" s="1">
        <v>0</v>
      </c>
      <c r="AV75" s="1">
        <v>0</v>
      </c>
      <c r="AW75" s="1">
        <v>0</v>
      </c>
      <c r="AX75" s="1">
        <v>289612.78002000001</v>
      </c>
      <c r="AY75" s="1">
        <v>0</v>
      </c>
      <c r="AZ75" s="1">
        <v>1488648.7552634999</v>
      </c>
      <c r="BA75" s="1">
        <v>0</v>
      </c>
      <c r="BB75" s="1">
        <v>16547537.909291901</v>
      </c>
      <c r="BC75" s="7">
        <v>0.63077562833657763</v>
      </c>
      <c r="BD75" s="35" t="s">
        <v>552</v>
      </c>
      <c r="BE75" s="35">
        <v>2.8532035986201145</v>
      </c>
      <c r="BF75" s="35">
        <v>3.7634887434168127</v>
      </c>
      <c r="BG75" s="35" t="s">
        <v>552</v>
      </c>
      <c r="BH75" s="35" t="s">
        <v>552</v>
      </c>
      <c r="BI75" s="35" t="s">
        <v>552</v>
      </c>
      <c r="BJ75" s="35" t="s">
        <v>552</v>
      </c>
      <c r="BK75" s="35" t="s">
        <v>552</v>
      </c>
      <c r="BL75" s="35">
        <v>7.6963136164522394</v>
      </c>
      <c r="BM75" s="35" t="s">
        <v>552</v>
      </c>
      <c r="BN75" s="35">
        <v>3.35408833557603</v>
      </c>
      <c r="BO75" s="1">
        <v>0</v>
      </c>
      <c r="BP75" s="1"/>
      <c r="BQ75" s="1">
        <v>43672526.48771999</v>
      </c>
      <c r="BR75" s="1">
        <v>1941234.0259686683</v>
      </c>
      <c r="BS75" s="1">
        <v>17153776.439591609</v>
      </c>
      <c r="BT75" s="1">
        <v>43672526.48771999</v>
      </c>
      <c r="BU75" s="1">
        <v>1941234.0259686683</v>
      </c>
      <c r="BV75" s="1">
        <v>5049499.1236691801</v>
      </c>
      <c r="BW75" s="35">
        <v>6.2132141374420176</v>
      </c>
      <c r="BX75" s="1">
        <v>227674232.50359282</v>
      </c>
      <c r="BY75" s="1">
        <v>10120068.668263346</v>
      </c>
      <c r="BZ75" s="1">
        <v>89426309.845398754</v>
      </c>
      <c r="CA75" s="1">
        <v>227674232.50359282</v>
      </c>
      <c r="CB75" s="1">
        <v>10120068.668263346</v>
      </c>
      <c r="CC75" s="1">
        <v>26324120.218513247</v>
      </c>
    </row>
    <row r="76" spans="1:81" x14ac:dyDescent="0.25">
      <c r="A76" t="s">
        <v>105</v>
      </c>
      <c r="B76" t="s">
        <v>106</v>
      </c>
      <c r="C76" t="s">
        <v>107</v>
      </c>
      <c r="D76" t="s">
        <v>28</v>
      </c>
      <c r="E76">
        <v>90032</v>
      </c>
      <c r="F76" t="s">
        <v>39</v>
      </c>
      <c r="G76" t="s">
        <v>108</v>
      </c>
      <c r="H76" s="74">
        <v>0.46603259433962002</v>
      </c>
      <c r="I76" s="1">
        <v>135945111</v>
      </c>
      <c r="J76" s="1">
        <v>0</v>
      </c>
      <c r="K76" s="1">
        <v>15898228</v>
      </c>
      <c r="L76" s="1">
        <v>8294326</v>
      </c>
      <c r="M76" s="1">
        <v>0</v>
      </c>
      <c r="N76" s="1">
        <v>0</v>
      </c>
      <c r="O76" s="1">
        <v>0</v>
      </c>
      <c r="P76" s="1">
        <v>4097260</v>
      </c>
      <c r="Q76" s="1">
        <v>0</v>
      </c>
      <c r="R76" s="1">
        <v>759234</v>
      </c>
      <c r="S76" s="1">
        <v>0</v>
      </c>
      <c r="T76" s="1">
        <v>29049048</v>
      </c>
      <c r="U76" s="1"/>
      <c r="V76" s="36"/>
      <c r="W76" s="1"/>
      <c r="X76" s="1">
        <v>4313696</v>
      </c>
      <c r="Y76" s="1">
        <v>2514026</v>
      </c>
      <c r="Z76" s="1"/>
      <c r="AA76" s="1"/>
      <c r="AB76" s="1"/>
      <c r="AC76" s="1">
        <v>731549</v>
      </c>
      <c r="AD76" s="1"/>
      <c r="AE76" s="1">
        <v>920415</v>
      </c>
      <c r="AF76" s="1"/>
      <c r="AG76" s="1">
        <v>0</v>
      </c>
      <c r="AH76" s="1">
        <v>36042062.107379064</v>
      </c>
      <c r="AI76" s="1">
        <v>25765145.395125002</v>
      </c>
      <c r="AJ76" s="1">
        <v>0</v>
      </c>
      <c r="AK76" s="1">
        <v>0</v>
      </c>
      <c r="AL76" s="1">
        <v>0</v>
      </c>
      <c r="AM76" s="1">
        <v>6431199.0582433334</v>
      </c>
      <c r="AN76" s="1">
        <v>0</v>
      </c>
      <c r="AO76" s="1">
        <v>4354654.2170099998</v>
      </c>
      <c r="AP76" s="1">
        <v>0</v>
      </c>
      <c r="AQ76" s="1">
        <v>72593060.777757406</v>
      </c>
      <c r="AR76" s="1">
        <v>0</v>
      </c>
      <c r="AS76" s="1">
        <v>9318819.2339040004</v>
      </c>
      <c r="AT76" s="1">
        <v>5450457.1401044</v>
      </c>
      <c r="AU76" s="1">
        <v>0</v>
      </c>
      <c r="AV76" s="1">
        <v>0</v>
      </c>
      <c r="AW76" s="1">
        <v>0</v>
      </c>
      <c r="AX76" s="1">
        <v>1902890.6278199998</v>
      </c>
      <c r="AY76" s="1">
        <v>0</v>
      </c>
      <c r="AZ76" s="1">
        <v>1488648.7552634999</v>
      </c>
      <c r="BA76" s="1">
        <v>0</v>
      </c>
      <c r="BB76" s="1">
        <v>18160815.757091902</v>
      </c>
      <c r="BC76" s="7">
        <v>0.66757734696946414</v>
      </c>
      <c r="BD76" s="35" t="s">
        <v>552</v>
      </c>
      <c r="BE76" s="35">
        <v>2.8532035986201145</v>
      </c>
      <c r="BF76" s="35">
        <v>3.7634887434168127</v>
      </c>
      <c r="BG76" s="35" t="s">
        <v>552</v>
      </c>
      <c r="BH76" s="35" t="s">
        <v>552</v>
      </c>
      <c r="BI76" s="35" t="s">
        <v>552</v>
      </c>
      <c r="BJ76" s="35">
        <v>2.0340641516680251</v>
      </c>
      <c r="BK76" s="35" t="s">
        <v>552</v>
      </c>
      <c r="BL76" s="35">
        <v>7.6963136164522394</v>
      </c>
      <c r="BM76" s="35" t="s">
        <v>552</v>
      </c>
      <c r="BN76" s="35">
        <v>3.1241600941569345</v>
      </c>
      <c r="BO76" s="1">
        <v>0</v>
      </c>
      <c r="BP76" s="1">
        <v>0</v>
      </c>
      <c r="BQ76" s="1">
        <v>44747692.73675999</v>
      </c>
      <c r="BR76" s="1">
        <v>1989024.9250547658</v>
      </c>
      <c r="BS76" s="1">
        <v>17576082.244972762</v>
      </c>
      <c r="BT76" s="1">
        <v>44747692.73675999</v>
      </c>
      <c r="BU76" s="1">
        <v>1989024.9250547658</v>
      </c>
      <c r="BV76" s="1">
        <v>5173811.8545539556</v>
      </c>
      <c r="BW76" s="35">
        <v>6.2132141374420176</v>
      </c>
      <c r="BX76" s="1">
        <v>233279304.39318869</v>
      </c>
      <c r="BY76" s="1">
        <v>10369212.859020056</v>
      </c>
      <c r="BZ76" s="1">
        <v>91627880.440335661</v>
      </c>
      <c r="CA76" s="1">
        <v>233279304.39318869</v>
      </c>
      <c r="CB76" s="1">
        <v>10369212.859020056</v>
      </c>
      <c r="CC76" s="1">
        <v>26972189.104625788</v>
      </c>
    </row>
    <row r="77" spans="1:81" x14ac:dyDescent="0.25">
      <c r="A77" t="s">
        <v>105</v>
      </c>
      <c r="B77" t="s">
        <v>106</v>
      </c>
      <c r="C77" t="s">
        <v>107</v>
      </c>
      <c r="D77" t="s">
        <v>1730</v>
      </c>
      <c r="E77">
        <v>90032</v>
      </c>
      <c r="F77" t="s">
        <v>39</v>
      </c>
      <c r="G77" t="s">
        <v>108</v>
      </c>
      <c r="H77" s="74">
        <v>0.46603259433962002</v>
      </c>
      <c r="I77" s="1">
        <v>3266394</v>
      </c>
      <c r="J77" s="1"/>
      <c r="K77" s="1"/>
      <c r="L77" s="1"/>
      <c r="M77" s="1"/>
      <c r="N77" s="1"/>
      <c r="O77" s="1"/>
      <c r="P77" s="1">
        <v>4097260</v>
      </c>
      <c r="Q77" s="1"/>
      <c r="R77" s="1"/>
      <c r="S77" s="1"/>
      <c r="T77" s="1">
        <v>4097260</v>
      </c>
      <c r="U77" s="1">
        <v>9.2269503546099294</v>
      </c>
      <c r="V77" s="36">
        <v>0.10416236772562669</v>
      </c>
      <c r="W77" s="1"/>
      <c r="X77" s="1"/>
      <c r="Y77" s="1"/>
      <c r="Z77" s="1"/>
      <c r="AA77" s="1"/>
      <c r="AB77" s="1"/>
      <c r="AC77" s="1">
        <v>620210</v>
      </c>
      <c r="AD77" s="1"/>
      <c r="AE77" s="1"/>
      <c r="AF77" s="1"/>
      <c r="AG77" s="1">
        <v>0</v>
      </c>
      <c r="AH77" s="1">
        <v>0</v>
      </c>
      <c r="AI77" s="1">
        <v>0</v>
      </c>
      <c r="AJ77" s="1">
        <v>0</v>
      </c>
      <c r="AK77" s="1"/>
      <c r="AL77" s="1">
        <v>0</v>
      </c>
      <c r="AM77" s="1">
        <v>5450097.6044833334</v>
      </c>
      <c r="AN77" s="1"/>
      <c r="AO77" s="1">
        <v>0</v>
      </c>
      <c r="AP77" s="1">
        <v>0</v>
      </c>
      <c r="AQ77" s="1">
        <v>5450097.6044833334</v>
      </c>
      <c r="AR77" s="1">
        <v>0</v>
      </c>
      <c r="AS77" s="1">
        <v>0</v>
      </c>
      <c r="AT77" s="1">
        <v>0</v>
      </c>
      <c r="AU77" s="1">
        <v>0</v>
      </c>
      <c r="AV77" s="1"/>
      <c r="AW77" s="1">
        <v>0</v>
      </c>
      <c r="AX77" s="1">
        <v>1613277.8477999999</v>
      </c>
      <c r="AY77" s="1"/>
      <c r="AZ77" s="1">
        <v>0</v>
      </c>
      <c r="BA77" s="1">
        <v>0</v>
      </c>
      <c r="BB77" s="1">
        <v>1613277.8477999999</v>
      </c>
      <c r="BC77" s="7">
        <v>2.16243828891534</v>
      </c>
      <c r="BD77" s="35" t="s">
        <v>552</v>
      </c>
      <c r="BE77" s="35" t="s">
        <v>552</v>
      </c>
      <c r="BF77" s="35" t="s">
        <v>552</v>
      </c>
      <c r="BG77" s="35" t="s">
        <v>552</v>
      </c>
      <c r="BH77" s="35" t="s">
        <v>552</v>
      </c>
      <c r="BI77" s="35" t="s">
        <v>552</v>
      </c>
      <c r="BJ77" s="35">
        <v>1.7239265880816286</v>
      </c>
      <c r="BK77" s="35" t="s">
        <v>552</v>
      </c>
      <c r="BL77" s="35" t="s">
        <v>552</v>
      </c>
      <c r="BM77" s="35" t="s">
        <v>552</v>
      </c>
      <c r="BN77" s="35">
        <v>1.7239265880816286</v>
      </c>
      <c r="BO77" s="1">
        <v>0</v>
      </c>
      <c r="BP77" s="1">
        <v>0</v>
      </c>
      <c r="BQ77" s="1">
        <v>1075166.2490399999</v>
      </c>
      <c r="BR77" s="1">
        <v>47790.899086097605</v>
      </c>
      <c r="BS77" s="1">
        <v>422305.80538115546</v>
      </c>
      <c r="BT77" s="1">
        <v>1075166.2490399999</v>
      </c>
      <c r="BU77" s="1">
        <v>47790.899086097605</v>
      </c>
      <c r="BV77" s="1">
        <v>124312.73088477536</v>
      </c>
      <c r="BW77" s="35">
        <v>6.2132141374420176</v>
      </c>
      <c r="BX77" s="1">
        <v>5605071.8895958327</v>
      </c>
      <c r="BY77" s="1">
        <v>249144.19075670885</v>
      </c>
      <c r="BZ77" s="1">
        <v>2201570.594936877</v>
      </c>
      <c r="CA77" s="1">
        <v>5605071.8895958327</v>
      </c>
      <c r="CB77" s="1">
        <v>249144.19075670885</v>
      </c>
      <c r="CC77" s="1">
        <v>648068.88611253584</v>
      </c>
    </row>
    <row r="78" spans="1:81" x14ac:dyDescent="0.25">
      <c r="A78" t="s">
        <v>664</v>
      </c>
      <c r="B78" t="s">
        <v>665</v>
      </c>
      <c r="C78" t="s">
        <v>107</v>
      </c>
      <c r="D78" t="s">
        <v>38</v>
      </c>
      <c r="E78">
        <v>90131</v>
      </c>
      <c r="F78" t="s">
        <v>39</v>
      </c>
      <c r="G78" t="s">
        <v>108</v>
      </c>
      <c r="H78" s="74">
        <v>0.46603259433962002</v>
      </c>
      <c r="I78" s="1">
        <v>765303</v>
      </c>
      <c r="J78" s="1">
        <v>792386</v>
      </c>
      <c r="K78" s="1">
        <v>190861</v>
      </c>
      <c r="L78" s="1"/>
      <c r="M78" s="1"/>
      <c r="N78" s="1"/>
      <c r="O78" s="1"/>
      <c r="P78" s="1"/>
      <c r="Q78" s="1"/>
      <c r="R78" s="1"/>
      <c r="S78" s="1"/>
      <c r="T78" s="1">
        <v>983247</v>
      </c>
      <c r="U78" s="1">
        <v>24.517241379310345</v>
      </c>
      <c r="V78" s="36">
        <v>3.7003802099626282E-2</v>
      </c>
      <c r="W78" s="1">
        <v>98159</v>
      </c>
      <c r="X78" s="1">
        <v>42414</v>
      </c>
      <c r="Y78" s="1"/>
      <c r="Z78" s="1"/>
      <c r="AA78" s="1"/>
      <c r="AB78" s="1"/>
      <c r="AC78" s="1"/>
      <c r="AD78" s="1"/>
      <c r="AE78" s="1"/>
      <c r="AF78" s="1"/>
      <c r="AG78" s="1">
        <v>9228.9197419999982</v>
      </c>
      <c r="AH78" s="1">
        <v>364061.35220008774</v>
      </c>
      <c r="AI78" s="1">
        <v>0</v>
      </c>
      <c r="AJ78" s="1">
        <v>0</v>
      </c>
      <c r="AK78" s="1">
        <v>0</v>
      </c>
      <c r="AL78" s="1">
        <v>0</v>
      </c>
      <c r="AM78" s="1">
        <v>0</v>
      </c>
      <c r="AN78" s="1">
        <v>0</v>
      </c>
      <c r="AO78" s="1">
        <v>0</v>
      </c>
      <c r="AP78" s="1">
        <v>0</v>
      </c>
      <c r="AQ78" s="1">
        <v>373290.27194208774</v>
      </c>
      <c r="AR78" s="1">
        <v>363503.39039000002</v>
      </c>
      <c r="AS78" s="1">
        <v>91626.391611000014</v>
      </c>
      <c r="AT78" s="1">
        <v>0</v>
      </c>
      <c r="AU78" s="1">
        <v>0</v>
      </c>
      <c r="AV78" s="1">
        <v>0</v>
      </c>
      <c r="AW78" s="1">
        <v>0</v>
      </c>
      <c r="AX78" s="1">
        <v>0</v>
      </c>
      <c r="AY78" s="1">
        <v>0</v>
      </c>
      <c r="AZ78" s="1">
        <v>0</v>
      </c>
      <c r="BA78" s="1">
        <v>0</v>
      </c>
      <c r="BB78" s="1">
        <v>455129.78200100001</v>
      </c>
      <c r="BC78" s="7">
        <v>1.0824732869766456</v>
      </c>
      <c r="BD78" s="35">
        <v>0.47039234682591569</v>
      </c>
      <c r="BE78" s="35">
        <v>2.3875372329134175</v>
      </c>
      <c r="BF78" s="35" t="s">
        <v>552</v>
      </c>
      <c r="BG78" s="35" t="s">
        <v>552</v>
      </c>
      <c r="BH78" s="35" t="s">
        <v>552</v>
      </c>
      <c r="BI78" s="35" t="s">
        <v>552</v>
      </c>
      <c r="BJ78" s="35" t="s">
        <v>552</v>
      </c>
      <c r="BK78" s="35" t="s">
        <v>552</v>
      </c>
      <c r="BL78" s="35" t="s">
        <v>552</v>
      </c>
      <c r="BM78" s="35" t="s">
        <v>552</v>
      </c>
      <c r="BN78" s="35">
        <v>0.84253504352730069</v>
      </c>
      <c r="BO78" s="1">
        <v>927602.54999999993</v>
      </c>
      <c r="BP78" s="1"/>
      <c r="BQ78" s="1">
        <v>251907.13547999997</v>
      </c>
      <c r="BR78" s="1">
        <v>11197.215780854285</v>
      </c>
      <c r="BS78" s="1">
        <v>98944.554691079626</v>
      </c>
      <c r="BT78" s="1">
        <v>251907.13547999997</v>
      </c>
      <c r="BU78" s="1">
        <v>11197.215780854285</v>
      </c>
      <c r="BV78" s="1">
        <v>29125.973744842548</v>
      </c>
      <c r="BW78" s="35">
        <v>5.9759411859726601</v>
      </c>
      <c r="BX78" s="1">
        <v>1253475.0904753266</v>
      </c>
      <c r="BY78" s="1">
        <v>55716.687172175865</v>
      </c>
      <c r="BZ78" s="1">
        <v>492342.2848150676</v>
      </c>
      <c r="CA78" s="1">
        <v>1253475.0904753266</v>
      </c>
      <c r="CB78" s="1">
        <v>55716.687172175865</v>
      </c>
      <c r="CC78" s="1">
        <v>144929.1323385204</v>
      </c>
    </row>
    <row r="79" spans="1:81" x14ac:dyDescent="0.25">
      <c r="A79" t="s">
        <v>664</v>
      </c>
      <c r="B79" t="s">
        <v>665</v>
      </c>
      <c r="C79" t="s">
        <v>107</v>
      </c>
      <c r="D79" t="s">
        <v>28</v>
      </c>
      <c r="E79">
        <v>90131</v>
      </c>
      <c r="F79" t="s">
        <v>39</v>
      </c>
      <c r="G79" t="s">
        <v>108</v>
      </c>
      <c r="H79" s="74">
        <v>0.46603259433962002</v>
      </c>
      <c r="I79" s="1">
        <v>765303</v>
      </c>
      <c r="J79" s="1">
        <v>792386</v>
      </c>
      <c r="K79" s="1">
        <v>190861</v>
      </c>
      <c r="L79" s="1">
        <v>0</v>
      </c>
      <c r="M79" s="1">
        <v>0</v>
      </c>
      <c r="N79" s="1">
        <v>0</v>
      </c>
      <c r="O79" s="1">
        <v>0</v>
      </c>
      <c r="P79" s="1">
        <v>0</v>
      </c>
      <c r="Q79" s="1">
        <v>0</v>
      </c>
      <c r="R79" s="1">
        <v>0</v>
      </c>
      <c r="S79" s="1">
        <v>0</v>
      </c>
      <c r="T79" s="1">
        <v>983247</v>
      </c>
      <c r="U79" s="1"/>
      <c r="V79" s="36"/>
      <c r="W79" s="1">
        <v>98159</v>
      </c>
      <c r="X79" s="1">
        <v>42414</v>
      </c>
      <c r="Y79" s="1"/>
      <c r="Z79" s="1"/>
      <c r="AA79" s="1"/>
      <c r="AB79" s="1"/>
      <c r="AC79" s="1"/>
      <c r="AD79" s="1"/>
      <c r="AE79" s="1"/>
      <c r="AF79" s="1"/>
      <c r="AG79" s="1">
        <v>9228.9197419999982</v>
      </c>
      <c r="AH79" s="1">
        <v>364061.35220008774</v>
      </c>
      <c r="AI79" s="1">
        <v>0</v>
      </c>
      <c r="AJ79" s="1">
        <v>0</v>
      </c>
      <c r="AK79" s="1">
        <v>0</v>
      </c>
      <c r="AL79" s="1">
        <v>0</v>
      </c>
      <c r="AM79" s="1">
        <v>0</v>
      </c>
      <c r="AN79" s="1">
        <v>0</v>
      </c>
      <c r="AO79" s="1">
        <v>0</v>
      </c>
      <c r="AP79" s="1">
        <v>0</v>
      </c>
      <c r="AQ79" s="1">
        <v>373290.27194208774</v>
      </c>
      <c r="AR79" s="1">
        <v>363503.39039000002</v>
      </c>
      <c r="AS79" s="1">
        <v>91626.391611000014</v>
      </c>
      <c r="AT79" s="1">
        <v>0</v>
      </c>
      <c r="AU79" s="1">
        <v>0</v>
      </c>
      <c r="AV79" s="1">
        <v>0</v>
      </c>
      <c r="AW79" s="1">
        <v>0</v>
      </c>
      <c r="AX79" s="1">
        <v>0</v>
      </c>
      <c r="AY79" s="1">
        <v>0</v>
      </c>
      <c r="AZ79" s="1">
        <v>0</v>
      </c>
      <c r="BA79" s="1">
        <v>0</v>
      </c>
      <c r="BB79" s="1">
        <v>455129.78200100001</v>
      </c>
      <c r="BC79" s="7">
        <v>1.0824732869766456</v>
      </c>
      <c r="BD79" s="35">
        <v>0.47039234682591569</v>
      </c>
      <c r="BE79" s="35">
        <v>2.3875372329134175</v>
      </c>
      <c r="BF79" s="35" t="s">
        <v>552</v>
      </c>
      <c r="BG79" s="35" t="s">
        <v>552</v>
      </c>
      <c r="BH79" s="35" t="s">
        <v>552</v>
      </c>
      <c r="BI79" s="35" t="s">
        <v>552</v>
      </c>
      <c r="BJ79" s="35" t="s">
        <v>552</v>
      </c>
      <c r="BK79" s="35" t="s">
        <v>552</v>
      </c>
      <c r="BL79" s="35" t="s">
        <v>552</v>
      </c>
      <c r="BM79" s="35" t="s">
        <v>552</v>
      </c>
      <c r="BN79" s="35">
        <v>0.84253504352730069</v>
      </c>
      <c r="BO79" s="1">
        <v>927602.54999999993</v>
      </c>
      <c r="BP79" s="1">
        <v>0</v>
      </c>
      <c r="BQ79" s="1">
        <v>251907.13547999997</v>
      </c>
      <c r="BR79" s="1">
        <v>11197.215780854285</v>
      </c>
      <c r="BS79" s="1">
        <v>98944.554691079626</v>
      </c>
      <c r="BT79" s="1">
        <v>251907.13547999997</v>
      </c>
      <c r="BU79" s="1">
        <v>11197.215780854285</v>
      </c>
      <c r="BV79" s="1">
        <v>29125.973744842548</v>
      </c>
      <c r="BW79" s="35">
        <v>5.9759411859726601</v>
      </c>
      <c r="BX79" s="1">
        <v>1253475.0904753266</v>
      </c>
      <c r="BY79" s="1">
        <v>55716.687172175865</v>
      </c>
      <c r="BZ79" s="1">
        <v>492342.2848150676</v>
      </c>
      <c r="CA79" s="1">
        <v>1253475.0904753266</v>
      </c>
      <c r="CB79" s="1">
        <v>55716.687172175865</v>
      </c>
      <c r="CC79" s="1">
        <v>144929.1323385204</v>
      </c>
    </row>
    <row r="80" spans="1:81" x14ac:dyDescent="0.25">
      <c r="A80" t="s">
        <v>1211</v>
      </c>
      <c r="B80" t="s">
        <v>1212</v>
      </c>
      <c r="C80" t="s">
        <v>107</v>
      </c>
      <c r="D80" t="s">
        <v>38</v>
      </c>
      <c r="E80">
        <v>90239</v>
      </c>
      <c r="F80" t="s">
        <v>370</v>
      </c>
      <c r="G80" t="s">
        <v>108</v>
      </c>
      <c r="H80" s="74">
        <v>0.46603259433962002</v>
      </c>
      <c r="I80" s="1">
        <v>565903.39</v>
      </c>
      <c r="J80" s="1"/>
      <c r="K80" s="1"/>
      <c r="L80" s="1">
        <v>26308</v>
      </c>
      <c r="M80" s="1"/>
      <c r="N80" s="1"/>
      <c r="O80" s="1"/>
      <c r="P80" s="1"/>
      <c r="Q80" s="1"/>
      <c r="R80" s="1"/>
      <c r="S80" s="1"/>
      <c r="T80" s="1">
        <v>26308</v>
      </c>
      <c r="U80" s="1">
        <v>28</v>
      </c>
      <c r="V80" s="36">
        <v>0.14636305631335939</v>
      </c>
      <c r="W80" s="1"/>
      <c r="X80" s="1"/>
      <c r="Y80" s="1">
        <v>6104</v>
      </c>
      <c r="Z80" s="1"/>
      <c r="AA80" s="1"/>
      <c r="AB80" s="1"/>
      <c r="AC80" s="1"/>
      <c r="AD80" s="1"/>
      <c r="AE80" s="1"/>
      <c r="AF80" s="1"/>
      <c r="AG80" s="1">
        <v>0</v>
      </c>
      <c r="AH80" s="1">
        <v>0</v>
      </c>
      <c r="AI80" s="1">
        <v>62629.314749999998</v>
      </c>
      <c r="AJ80" s="1">
        <v>0</v>
      </c>
      <c r="AK80" s="1">
        <v>0</v>
      </c>
      <c r="AL80" s="1">
        <v>0</v>
      </c>
      <c r="AM80" s="1">
        <v>0</v>
      </c>
      <c r="AN80" s="1">
        <v>0</v>
      </c>
      <c r="AO80" s="1">
        <v>0</v>
      </c>
      <c r="AP80" s="1">
        <v>0</v>
      </c>
      <c r="AQ80" s="1">
        <v>62629.314749999998</v>
      </c>
      <c r="AR80" s="1">
        <v>0</v>
      </c>
      <c r="AS80" s="1">
        <v>0</v>
      </c>
      <c r="AT80" s="1">
        <v>13233.5904176</v>
      </c>
      <c r="AU80" s="1">
        <v>0</v>
      </c>
      <c r="AV80" s="1">
        <v>0</v>
      </c>
      <c r="AW80" s="1">
        <v>0</v>
      </c>
      <c r="AX80" s="1">
        <v>0</v>
      </c>
      <c r="AY80" s="1">
        <v>0</v>
      </c>
      <c r="AZ80" s="1">
        <v>0</v>
      </c>
      <c r="BA80" s="1">
        <v>0</v>
      </c>
      <c r="BB80" s="1">
        <v>13233.5904176</v>
      </c>
      <c r="BC80" s="7">
        <v>0.13405628329528119</v>
      </c>
      <c r="BD80" s="35" t="s">
        <v>552</v>
      </c>
      <c r="BE80" s="35" t="s">
        <v>552</v>
      </c>
      <c r="BF80" s="35">
        <v>2.8836439549794739</v>
      </c>
      <c r="BG80" s="35" t="s">
        <v>552</v>
      </c>
      <c r="BH80" s="35" t="s">
        <v>552</v>
      </c>
      <c r="BI80" s="35" t="s">
        <v>552</v>
      </c>
      <c r="BJ80" s="35" t="s">
        <v>552</v>
      </c>
      <c r="BK80" s="35" t="s">
        <v>552</v>
      </c>
      <c r="BL80" s="35" t="s">
        <v>552</v>
      </c>
      <c r="BM80" s="35" t="s">
        <v>552</v>
      </c>
      <c r="BN80" s="35">
        <v>2.8836439549794739</v>
      </c>
      <c r="BO80" s="1">
        <v>0</v>
      </c>
      <c r="BP80" s="1"/>
      <c r="BQ80" s="1">
        <v>186272.75985239999</v>
      </c>
      <c r="BR80" s="1">
        <v>8279.7824769365052</v>
      </c>
      <c r="BS80" s="1">
        <v>73164.562169130892</v>
      </c>
      <c r="BT80" s="1">
        <v>186272.75985239999</v>
      </c>
      <c r="BU80" s="1">
        <v>8279.7824769365052</v>
      </c>
      <c r="BV80" s="1">
        <v>21537.204583357696</v>
      </c>
      <c r="BW80" s="35">
        <v>6.06071684060562</v>
      </c>
      <c r="BX80" s="1">
        <v>942673.69273112691</v>
      </c>
      <c r="BY80" s="1">
        <v>41901.634617583877</v>
      </c>
      <c r="BZ80" s="1">
        <v>370265.13190485747</v>
      </c>
      <c r="CA80" s="1">
        <v>942673.69273112691</v>
      </c>
      <c r="CB80" s="1">
        <v>41901.634617583877</v>
      </c>
      <c r="CC80" s="1">
        <v>108993.69393456682</v>
      </c>
    </row>
    <row r="81" spans="1:81" x14ac:dyDescent="0.25">
      <c r="A81" t="s">
        <v>1211</v>
      </c>
      <c r="B81" t="s">
        <v>1212</v>
      </c>
      <c r="C81" t="s">
        <v>107</v>
      </c>
      <c r="D81" t="s">
        <v>28</v>
      </c>
      <c r="E81">
        <v>90239</v>
      </c>
      <c r="F81" t="s">
        <v>370</v>
      </c>
      <c r="G81" t="s">
        <v>108</v>
      </c>
      <c r="H81" s="74">
        <v>0.46603259433962002</v>
      </c>
      <c r="I81" s="1">
        <v>686492.77</v>
      </c>
      <c r="J81" s="1">
        <v>0</v>
      </c>
      <c r="K81" s="1">
        <v>0</v>
      </c>
      <c r="L81" s="1">
        <v>32947</v>
      </c>
      <c r="M81" s="1">
        <v>0</v>
      </c>
      <c r="N81" s="1">
        <v>0</v>
      </c>
      <c r="O81" s="1">
        <v>0</v>
      </c>
      <c r="P81" s="1">
        <v>163614</v>
      </c>
      <c r="Q81" s="1">
        <v>0</v>
      </c>
      <c r="R81" s="1">
        <v>0</v>
      </c>
      <c r="S81" s="1">
        <v>0</v>
      </c>
      <c r="T81" s="1">
        <v>196561</v>
      </c>
      <c r="U81" s="1"/>
      <c r="V81" s="36"/>
      <c r="W81" s="1"/>
      <c r="X81" s="1"/>
      <c r="Y81" s="1">
        <v>7644</v>
      </c>
      <c r="Z81" s="1"/>
      <c r="AA81" s="1"/>
      <c r="AB81" s="1"/>
      <c r="AC81" s="1">
        <v>19272</v>
      </c>
      <c r="AD81" s="1"/>
      <c r="AE81" s="1"/>
      <c r="AF81" s="1"/>
      <c r="AG81" s="1">
        <v>0</v>
      </c>
      <c r="AH81" s="1">
        <v>0</v>
      </c>
      <c r="AI81" s="1">
        <v>78430.3080625</v>
      </c>
      <c r="AJ81" s="1">
        <v>0</v>
      </c>
      <c r="AK81" s="1">
        <v>0</v>
      </c>
      <c r="AL81" s="1">
        <v>0</v>
      </c>
      <c r="AM81" s="1">
        <v>169393.99823499998</v>
      </c>
      <c r="AN81" s="1">
        <v>0</v>
      </c>
      <c r="AO81" s="1">
        <v>0</v>
      </c>
      <c r="AP81" s="1">
        <v>0</v>
      </c>
      <c r="AQ81" s="1">
        <v>247824.30629749998</v>
      </c>
      <c r="AR81" s="1">
        <v>0</v>
      </c>
      <c r="AS81" s="1">
        <v>0</v>
      </c>
      <c r="AT81" s="1">
        <v>16572.340293599998</v>
      </c>
      <c r="AU81" s="1">
        <v>0</v>
      </c>
      <c r="AV81" s="1">
        <v>0</v>
      </c>
      <c r="AW81" s="1">
        <v>0</v>
      </c>
      <c r="AX81" s="1">
        <v>50129.94096</v>
      </c>
      <c r="AY81" s="1">
        <v>0</v>
      </c>
      <c r="AZ81" s="1">
        <v>0</v>
      </c>
      <c r="BA81" s="1">
        <v>0</v>
      </c>
      <c r="BB81" s="1">
        <v>66702.281253599998</v>
      </c>
      <c r="BC81" s="7">
        <v>0.45816445750929019</v>
      </c>
      <c r="BD81" s="35" t="s">
        <v>552</v>
      </c>
      <c r="BE81" s="35" t="s">
        <v>552</v>
      </c>
      <c r="BF81" s="35">
        <v>2.8834992064861744</v>
      </c>
      <c r="BG81" s="35" t="s">
        <v>552</v>
      </c>
      <c r="BH81" s="35" t="s">
        <v>552</v>
      </c>
      <c r="BI81" s="35" t="s">
        <v>552</v>
      </c>
      <c r="BJ81" s="35">
        <v>1.3417185521715744</v>
      </c>
      <c r="BK81" s="35" t="s">
        <v>552</v>
      </c>
      <c r="BL81" s="35" t="s">
        <v>552</v>
      </c>
      <c r="BM81" s="35" t="s">
        <v>552</v>
      </c>
      <c r="BN81" s="35">
        <v>1.6001474735634227</v>
      </c>
      <c r="BO81" s="1">
        <v>0</v>
      </c>
      <c r="BP81" s="1">
        <v>0</v>
      </c>
      <c r="BQ81" s="1">
        <v>225965.9601732</v>
      </c>
      <c r="BR81" s="1">
        <v>10044.136345586483</v>
      </c>
      <c r="BS81" s="1">
        <v>88755.331452112121</v>
      </c>
      <c r="BT81" s="1">
        <v>225965.9601732</v>
      </c>
      <c r="BU81" s="1">
        <v>10044.136345586483</v>
      </c>
      <c r="BV81" s="1">
        <v>26126.606579412644</v>
      </c>
      <c r="BW81" s="35">
        <v>6.06071684060562</v>
      </c>
      <c r="BX81" s="1">
        <v>1143549.7400521319</v>
      </c>
      <c r="BY81" s="1">
        <v>50830.529953448502</v>
      </c>
      <c r="BZ81" s="1">
        <v>449165.60057323746</v>
      </c>
      <c r="CA81" s="1">
        <v>1143549.7400521319</v>
      </c>
      <c r="CB81" s="1">
        <v>50830.529953448502</v>
      </c>
      <c r="CC81" s="1">
        <v>132219.35790431115</v>
      </c>
    </row>
    <row r="82" spans="1:81" x14ac:dyDescent="0.25">
      <c r="A82" t="s">
        <v>1211</v>
      </c>
      <c r="B82" t="s">
        <v>1212</v>
      </c>
      <c r="C82" t="s">
        <v>107</v>
      </c>
      <c r="D82" t="s">
        <v>1730</v>
      </c>
      <c r="E82">
        <v>90239</v>
      </c>
      <c r="F82" t="s">
        <v>370</v>
      </c>
      <c r="G82" t="s">
        <v>108</v>
      </c>
      <c r="H82" s="74">
        <v>0.46603259433962002</v>
      </c>
      <c r="I82" s="1">
        <v>120589.38</v>
      </c>
      <c r="J82" s="1"/>
      <c r="K82" s="1"/>
      <c r="L82" s="1">
        <v>6639</v>
      </c>
      <c r="M82" s="1"/>
      <c r="N82" s="1"/>
      <c r="O82" s="1"/>
      <c r="P82" s="1">
        <v>163614</v>
      </c>
      <c r="Q82" s="1"/>
      <c r="R82" s="1"/>
      <c r="S82" s="1"/>
      <c r="T82" s="1">
        <v>170253</v>
      </c>
      <c r="U82" s="1">
        <v>18</v>
      </c>
      <c r="V82" s="36">
        <v>0.2033636887957988</v>
      </c>
      <c r="W82" s="1"/>
      <c r="X82" s="1"/>
      <c r="Y82" s="1">
        <v>1540</v>
      </c>
      <c r="Z82" s="1"/>
      <c r="AA82" s="1"/>
      <c r="AB82" s="1"/>
      <c r="AC82" s="1">
        <v>19272</v>
      </c>
      <c r="AD82" s="1"/>
      <c r="AE82" s="1"/>
      <c r="AF82" s="1"/>
      <c r="AG82" s="1">
        <v>0</v>
      </c>
      <c r="AH82" s="1">
        <v>0</v>
      </c>
      <c r="AI82" s="1">
        <v>15800.993312500001</v>
      </c>
      <c r="AJ82" s="1">
        <v>0</v>
      </c>
      <c r="AK82" s="1"/>
      <c r="AL82" s="1">
        <v>0</v>
      </c>
      <c r="AM82" s="1">
        <v>169393.99823499998</v>
      </c>
      <c r="AN82" s="1"/>
      <c r="AO82" s="1">
        <v>0</v>
      </c>
      <c r="AP82" s="1">
        <v>0</v>
      </c>
      <c r="AQ82" s="1">
        <v>185194.99154749999</v>
      </c>
      <c r="AR82" s="1">
        <v>0</v>
      </c>
      <c r="AS82" s="1">
        <v>0</v>
      </c>
      <c r="AT82" s="1">
        <v>3338.7498759999999</v>
      </c>
      <c r="AU82" s="1">
        <v>0</v>
      </c>
      <c r="AV82" s="1"/>
      <c r="AW82" s="1">
        <v>0</v>
      </c>
      <c r="AX82" s="1">
        <v>50129.94096</v>
      </c>
      <c r="AY82" s="1"/>
      <c r="AZ82" s="1">
        <v>0</v>
      </c>
      <c r="BA82" s="1">
        <v>0</v>
      </c>
      <c r="BB82" s="1">
        <v>53468.690836000002</v>
      </c>
      <c r="BC82" s="7">
        <v>1.9791434567745516</v>
      </c>
      <c r="BD82" s="35" t="s">
        <v>552</v>
      </c>
      <c r="BE82" s="35" t="s">
        <v>552</v>
      </c>
      <c r="BF82" s="35">
        <v>2.8829256195963247</v>
      </c>
      <c r="BG82" s="35" t="s">
        <v>552</v>
      </c>
      <c r="BH82" s="35" t="s">
        <v>552</v>
      </c>
      <c r="BI82" s="35" t="s">
        <v>552</v>
      </c>
      <c r="BJ82" s="35">
        <v>1.3417185521715744</v>
      </c>
      <c r="BK82" s="35" t="s">
        <v>552</v>
      </c>
      <c r="BL82" s="35" t="s">
        <v>552</v>
      </c>
      <c r="BM82" s="35" t="s">
        <v>552</v>
      </c>
      <c r="BN82" s="35">
        <v>1.4018177793254742</v>
      </c>
      <c r="BO82" s="1">
        <v>0</v>
      </c>
      <c r="BP82" s="1">
        <v>0</v>
      </c>
      <c r="BQ82" s="1">
        <v>39693.200320799995</v>
      </c>
      <c r="BR82" s="1">
        <v>1764.3538686499783</v>
      </c>
      <c r="BS82" s="1">
        <v>15590.769282981233</v>
      </c>
      <c r="BT82" s="1">
        <v>39693.200320799995</v>
      </c>
      <c r="BU82" s="1">
        <v>1764.3538686499783</v>
      </c>
      <c r="BV82" s="1">
        <v>4589.4019960549504</v>
      </c>
      <c r="BW82" s="35">
        <v>6.06071684060562</v>
      </c>
      <c r="BX82" s="1">
        <v>200876.04732100491</v>
      </c>
      <c r="BY82" s="1">
        <v>8928.8953358646195</v>
      </c>
      <c r="BZ82" s="1">
        <v>78900.468668379908</v>
      </c>
      <c r="CA82" s="1">
        <v>200876.04732100491</v>
      </c>
      <c r="CB82" s="1">
        <v>8928.8953358646195</v>
      </c>
      <c r="CC82" s="1">
        <v>23225.663969744328</v>
      </c>
    </row>
    <row r="83" spans="1:81" x14ac:dyDescent="0.25">
      <c r="A83" t="s">
        <v>194</v>
      </c>
      <c r="B83" t="s">
        <v>195</v>
      </c>
      <c r="C83" t="s">
        <v>107</v>
      </c>
      <c r="D83" t="s">
        <v>38</v>
      </c>
      <c r="E83">
        <v>90033</v>
      </c>
      <c r="F83" t="s">
        <v>39</v>
      </c>
      <c r="G83" t="s">
        <v>108</v>
      </c>
      <c r="H83" s="74">
        <v>0.46603259433962002</v>
      </c>
      <c r="I83" s="1">
        <v>74155142</v>
      </c>
      <c r="J83" s="1">
        <v>7891538</v>
      </c>
      <c r="K83" s="1">
        <v>1887371</v>
      </c>
      <c r="L83" s="1"/>
      <c r="M83" s="1"/>
      <c r="N83" s="1"/>
      <c r="O83" s="1"/>
      <c r="P83" s="1"/>
      <c r="Q83" s="1"/>
      <c r="R83" s="1"/>
      <c r="S83" s="1"/>
      <c r="T83" s="1">
        <v>9778909</v>
      </c>
      <c r="U83" s="1">
        <v>37.206349206349209</v>
      </c>
      <c r="V83" s="36">
        <v>0.23563572136406272</v>
      </c>
      <c r="W83" s="1">
        <v>2059009</v>
      </c>
      <c r="X83" s="1">
        <v>585174</v>
      </c>
      <c r="Y83" s="1"/>
      <c r="Z83" s="1"/>
      <c r="AA83" s="1"/>
      <c r="AB83" s="1"/>
      <c r="AC83" s="1"/>
      <c r="AD83" s="1"/>
      <c r="AE83" s="1"/>
      <c r="AF83" s="1"/>
      <c r="AG83" s="1">
        <v>91912.743085999988</v>
      </c>
      <c r="AH83" s="1">
        <v>4813806.5413851757</v>
      </c>
      <c r="AI83" s="1">
        <v>0</v>
      </c>
      <c r="AJ83" s="1">
        <v>0</v>
      </c>
      <c r="AK83" s="1">
        <v>0</v>
      </c>
      <c r="AL83" s="1">
        <v>0</v>
      </c>
      <c r="AM83" s="1">
        <v>0</v>
      </c>
      <c r="AN83" s="1">
        <v>0</v>
      </c>
      <c r="AO83" s="1">
        <v>0</v>
      </c>
      <c r="AP83" s="1">
        <v>0</v>
      </c>
      <c r="AQ83" s="1">
        <v>4905719.2844711756</v>
      </c>
      <c r="AR83" s="1">
        <v>7624942.7188900011</v>
      </c>
      <c r="AS83" s="1">
        <v>1264143.4923510002</v>
      </c>
      <c r="AT83" s="1">
        <v>0</v>
      </c>
      <c r="AU83" s="1">
        <v>0</v>
      </c>
      <c r="AV83" s="1">
        <v>0</v>
      </c>
      <c r="AW83" s="1">
        <v>0</v>
      </c>
      <c r="AX83" s="1">
        <v>0</v>
      </c>
      <c r="AY83" s="1">
        <v>0</v>
      </c>
      <c r="AZ83" s="1">
        <v>0</v>
      </c>
      <c r="BA83" s="1">
        <v>0</v>
      </c>
      <c r="BB83" s="1">
        <v>8889086.2112410013</v>
      </c>
      <c r="BC83" s="7">
        <v>0.18602628386460612</v>
      </c>
      <c r="BD83" s="35">
        <v>0.97786457620504408</v>
      </c>
      <c r="BE83" s="35">
        <v>3.2203260692975446</v>
      </c>
      <c r="BF83" s="35" t="s">
        <v>552</v>
      </c>
      <c r="BG83" s="35" t="s">
        <v>552</v>
      </c>
      <c r="BH83" s="35" t="s">
        <v>552</v>
      </c>
      <c r="BI83" s="35" t="s">
        <v>552</v>
      </c>
      <c r="BJ83" s="35" t="s">
        <v>552</v>
      </c>
      <c r="BK83" s="35" t="s">
        <v>552</v>
      </c>
      <c r="BL83" s="35" t="s">
        <v>552</v>
      </c>
      <c r="BM83" s="35" t="s">
        <v>552</v>
      </c>
      <c r="BN83" s="35">
        <v>1.4106691754378915</v>
      </c>
      <c r="BO83" s="1">
        <v>19457635.049999997</v>
      </c>
      <c r="BP83" s="1"/>
      <c r="BQ83" s="1">
        <v>24408906.540719997</v>
      </c>
      <c r="BR83" s="1">
        <v>1084970.4316249778</v>
      </c>
      <c r="BS83" s="1">
        <v>9587375.8540653531</v>
      </c>
      <c r="BT83" s="1">
        <v>24408906.540719997</v>
      </c>
      <c r="BU83" s="1">
        <v>1084970.4316249778</v>
      </c>
      <c r="BV83" s="1">
        <v>2822203.3873342597</v>
      </c>
      <c r="BW83" s="35">
        <v>6.636180717856571</v>
      </c>
      <c r="BX83" s="1">
        <v>137573008.38876921</v>
      </c>
      <c r="BY83" s="1">
        <v>6115089.4261692232</v>
      </c>
      <c r="BZ83" s="1">
        <v>54036182.923526831</v>
      </c>
      <c r="CA83" s="1">
        <v>137573008.38876921</v>
      </c>
      <c r="CB83" s="1">
        <v>6115089.4261692232</v>
      </c>
      <c r="CC83" s="1">
        <v>15906448.313562859</v>
      </c>
    </row>
    <row r="84" spans="1:81" x14ac:dyDescent="0.25">
      <c r="A84" t="s">
        <v>194</v>
      </c>
      <c r="B84" t="s">
        <v>195</v>
      </c>
      <c r="C84" t="s">
        <v>107</v>
      </c>
      <c r="D84" t="s">
        <v>1729</v>
      </c>
      <c r="E84">
        <v>90033</v>
      </c>
      <c r="F84" t="s">
        <v>39</v>
      </c>
      <c r="G84" t="s">
        <v>108</v>
      </c>
      <c r="H84" s="74">
        <v>0.46603259433962002</v>
      </c>
      <c r="I84" s="1">
        <v>1484759</v>
      </c>
      <c r="J84" s="1"/>
      <c r="K84" s="1"/>
      <c r="L84" s="1"/>
      <c r="M84" s="1"/>
      <c r="N84" s="1">
        <v>204716</v>
      </c>
      <c r="O84" s="1"/>
      <c r="P84" s="1"/>
      <c r="Q84" s="1"/>
      <c r="R84" s="1"/>
      <c r="S84" s="1"/>
      <c r="T84" s="1">
        <v>204716</v>
      </c>
      <c r="U84" s="1">
        <v>28</v>
      </c>
      <c r="V84" s="36">
        <v>0.26277580894991548</v>
      </c>
      <c r="W84" s="1"/>
      <c r="X84" s="1"/>
      <c r="Y84" s="1"/>
      <c r="Z84" s="1"/>
      <c r="AA84" s="1">
        <v>1853600</v>
      </c>
      <c r="AB84" s="1"/>
      <c r="AC84" s="1"/>
      <c r="AD84" s="1"/>
      <c r="AE84" s="1"/>
      <c r="AF84" s="1"/>
      <c r="AG84" s="1"/>
      <c r="AH84" s="1"/>
      <c r="AI84" s="1"/>
      <c r="AJ84" s="1"/>
      <c r="AK84" s="1">
        <v>863838.01686791971</v>
      </c>
      <c r="AL84" s="1"/>
      <c r="AM84" s="1"/>
      <c r="AN84" s="1"/>
      <c r="AO84" s="1"/>
      <c r="AP84" s="1"/>
      <c r="AQ84" s="1">
        <v>863838.01686791971</v>
      </c>
      <c r="AR84" s="1"/>
      <c r="AS84" s="1"/>
      <c r="AT84" s="1"/>
      <c r="AU84" s="1"/>
      <c r="AV84" s="1">
        <v>37261.567672000027</v>
      </c>
      <c r="AW84" s="1"/>
      <c r="AX84" s="1"/>
      <c r="AY84" s="1"/>
      <c r="AZ84" s="1"/>
      <c r="BA84" s="1"/>
      <c r="BB84" s="1">
        <v>37261.567672000027</v>
      </c>
      <c r="BC84" s="7">
        <v>0.60689956049427529</v>
      </c>
      <c r="BD84" s="35" t="s">
        <v>552</v>
      </c>
      <c r="BE84" s="35" t="s">
        <v>552</v>
      </c>
      <c r="BF84" s="35" t="s">
        <v>552</v>
      </c>
      <c r="BG84" s="35" t="s">
        <v>552</v>
      </c>
      <c r="BH84" s="35">
        <v>4.4017057022407613</v>
      </c>
      <c r="BI84" s="35" t="s">
        <v>552</v>
      </c>
      <c r="BJ84" s="35" t="s">
        <v>552</v>
      </c>
      <c r="BK84" s="35" t="s">
        <v>552</v>
      </c>
      <c r="BL84" s="35" t="s">
        <v>552</v>
      </c>
      <c r="BM84" s="35" t="s">
        <v>552</v>
      </c>
      <c r="BN84" s="35">
        <v>4.4017057022407613</v>
      </c>
      <c r="BO84" s="1"/>
      <c r="BP84" s="1"/>
      <c r="BQ84" s="1">
        <v>488723.27243999991</v>
      </c>
      <c r="BR84" s="1">
        <v>21723.640055723587</v>
      </c>
      <c r="BS84" s="1">
        <v>191961.63882615475</v>
      </c>
      <c r="BT84" s="1">
        <v>488723.27243999991</v>
      </c>
      <c r="BU84" s="1">
        <v>21723.640055723587</v>
      </c>
      <c r="BV84" s="1">
        <v>56507.098040147073</v>
      </c>
      <c r="BW84" s="35">
        <v>6.636180717856571</v>
      </c>
      <c r="BX84" s="1">
        <v>2754532.6844940912</v>
      </c>
      <c r="BY84" s="1">
        <v>122438.36120372593</v>
      </c>
      <c r="BZ84" s="1">
        <v>1081930.4873201207</v>
      </c>
      <c r="CA84" s="1">
        <v>2754532.6844940912</v>
      </c>
      <c r="CB84" s="1">
        <v>122438.36120372593</v>
      </c>
      <c r="CC84" s="1">
        <v>318484.2163959078</v>
      </c>
    </row>
    <row r="85" spans="1:81" x14ac:dyDescent="0.25">
      <c r="A85" t="s">
        <v>194</v>
      </c>
      <c r="B85" t="s">
        <v>195</v>
      </c>
      <c r="C85" t="s">
        <v>107</v>
      </c>
      <c r="D85" t="s">
        <v>28</v>
      </c>
      <c r="E85">
        <v>90033</v>
      </c>
      <c r="F85" t="s">
        <v>39</v>
      </c>
      <c r="G85" t="s">
        <v>108</v>
      </c>
      <c r="H85" s="74">
        <v>0.46603259433962002</v>
      </c>
      <c r="I85" s="1">
        <v>79851668</v>
      </c>
      <c r="J85" s="1">
        <v>7901612</v>
      </c>
      <c r="K85" s="1">
        <v>1887371</v>
      </c>
      <c r="L85" s="1">
        <v>0</v>
      </c>
      <c r="M85" s="1">
        <v>0</v>
      </c>
      <c r="N85" s="1">
        <v>204716</v>
      </c>
      <c r="O85" s="1">
        <v>0</v>
      </c>
      <c r="P85" s="1">
        <v>4486700</v>
      </c>
      <c r="Q85" s="1">
        <v>0</v>
      </c>
      <c r="R85" s="1">
        <v>0</v>
      </c>
      <c r="S85" s="1">
        <v>0</v>
      </c>
      <c r="T85" s="1">
        <v>14480399</v>
      </c>
      <c r="U85" s="1"/>
      <c r="V85" s="36"/>
      <c r="W85" s="1">
        <v>2059009</v>
      </c>
      <c r="X85" s="1">
        <v>585174</v>
      </c>
      <c r="Y85" s="1">
        <v>1321</v>
      </c>
      <c r="Z85" s="1"/>
      <c r="AA85" s="1">
        <v>1853600</v>
      </c>
      <c r="AB85" s="1"/>
      <c r="AC85" s="1">
        <v>627772</v>
      </c>
      <c r="AD85" s="1"/>
      <c r="AE85" s="1"/>
      <c r="AF85" s="1"/>
      <c r="AG85" s="1">
        <v>92030.074963999985</v>
      </c>
      <c r="AH85" s="1">
        <v>4813806.5413851757</v>
      </c>
      <c r="AI85" s="1">
        <v>13530.580280000002</v>
      </c>
      <c r="AJ85" s="1">
        <v>0</v>
      </c>
      <c r="AK85" s="1">
        <v>863838.01686791971</v>
      </c>
      <c r="AL85" s="1">
        <v>0</v>
      </c>
      <c r="AM85" s="1">
        <v>5516934.3034166656</v>
      </c>
      <c r="AN85" s="1">
        <v>0</v>
      </c>
      <c r="AO85" s="1">
        <v>0</v>
      </c>
      <c r="AP85" s="1">
        <v>0</v>
      </c>
      <c r="AQ85" s="1">
        <v>11300139.51691376</v>
      </c>
      <c r="AR85" s="1">
        <v>7624942.7188900011</v>
      </c>
      <c r="AS85" s="1">
        <v>1264143.4923510002</v>
      </c>
      <c r="AT85" s="1">
        <v>2863.9536273999997</v>
      </c>
      <c r="AU85" s="1">
        <v>0</v>
      </c>
      <c r="AV85" s="1">
        <v>37261.567672000027</v>
      </c>
      <c r="AW85" s="1">
        <v>0</v>
      </c>
      <c r="AX85" s="1">
        <v>1632947.9709599998</v>
      </c>
      <c r="AY85" s="1">
        <v>0</v>
      </c>
      <c r="AZ85" s="1">
        <v>0</v>
      </c>
      <c r="BA85" s="1">
        <v>0</v>
      </c>
      <c r="BB85" s="1">
        <v>10562159.703500401</v>
      </c>
      <c r="BC85" s="7">
        <v>0.27378638127401622</v>
      </c>
      <c r="BD85" s="35">
        <v>0.97663271669806118</v>
      </c>
      <c r="BE85" s="35">
        <v>3.2203260692975446</v>
      </c>
      <c r="BF85" s="35" t="s">
        <v>552</v>
      </c>
      <c r="BG85" s="35" t="s">
        <v>552</v>
      </c>
      <c r="BH85" s="35">
        <v>4.4017057022407613</v>
      </c>
      <c r="BI85" s="35" t="s">
        <v>552</v>
      </c>
      <c r="BJ85" s="35">
        <v>1.5935726200496279</v>
      </c>
      <c r="BK85" s="35" t="s">
        <v>552</v>
      </c>
      <c r="BL85" s="35" t="s">
        <v>552</v>
      </c>
      <c r="BM85" s="35" t="s">
        <v>552</v>
      </c>
      <c r="BN85" s="35">
        <v>1.5097856917074013</v>
      </c>
      <c r="BO85" s="1">
        <v>19457635.049999997</v>
      </c>
      <c r="BP85" s="1">
        <v>0</v>
      </c>
      <c r="BQ85" s="1">
        <v>26283975.038879998</v>
      </c>
      <c r="BR85" s="1">
        <v>1168316.8066205636</v>
      </c>
      <c r="BS85" s="1">
        <v>10323868.757341778</v>
      </c>
      <c r="BT85" s="1">
        <v>26283975.038879998</v>
      </c>
      <c r="BU85" s="1">
        <v>1168316.8066205636</v>
      </c>
      <c r="BV85" s="1">
        <v>3039002.3110452774</v>
      </c>
      <c r="BW85" s="35">
        <v>6.636180717856571</v>
      </c>
      <c r="BX85" s="1">
        <v>148141233.30275887</v>
      </c>
      <c r="BY85" s="1">
        <v>6584844.6578225857</v>
      </c>
      <c r="BZ85" s="1">
        <v>58187190.023811609</v>
      </c>
      <c r="CA85" s="1">
        <v>148141233.30275887</v>
      </c>
      <c r="CB85" s="1">
        <v>6584844.6578225857</v>
      </c>
      <c r="CC85" s="1">
        <v>17128366.227034952</v>
      </c>
    </row>
    <row r="86" spans="1:81" x14ac:dyDescent="0.25">
      <c r="A86" t="s">
        <v>194</v>
      </c>
      <c r="B86" t="s">
        <v>195</v>
      </c>
      <c r="C86" t="s">
        <v>107</v>
      </c>
      <c r="D86" t="s">
        <v>1730</v>
      </c>
      <c r="E86">
        <v>90033</v>
      </c>
      <c r="F86" t="s">
        <v>39</v>
      </c>
      <c r="G86" t="s">
        <v>108</v>
      </c>
      <c r="H86" s="74">
        <v>0.46603259433962002</v>
      </c>
      <c r="I86" s="1">
        <v>4211767</v>
      </c>
      <c r="J86" s="1">
        <v>10074</v>
      </c>
      <c r="K86" s="1"/>
      <c r="L86" s="1"/>
      <c r="M86" s="1"/>
      <c r="N86" s="1"/>
      <c r="O86" s="1"/>
      <c r="P86" s="1">
        <v>4486700</v>
      </c>
      <c r="Q86" s="1"/>
      <c r="R86" s="1"/>
      <c r="S86" s="1"/>
      <c r="T86" s="1">
        <v>4496774</v>
      </c>
      <c r="U86" s="1">
        <v>7.5096774193548388</v>
      </c>
      <c r="V86" s="36">
        <v>0.15081926383859215</v>
      </c>
      <c r="W86" s="1"/>
      <c r="X86" s="1"/>
      <c r="Y86" s="1">
        <v>1321</v>
      </c>
      <c r="Z86" s="1"/>
      <c r="AA86" s="1"/>
      <c r="AB86" s="1"/>
      <c r="AC86" s="1">
        <v>627772</v>
      </c>
      <c r="AD86" s="1"/>
      <c r="AE86" s="1"/>
      <c r="AF86" s="1"/>
      <c r="AG86" s="1">
        <v>117.33187799999999</v>
      </c>
      <c r="AH86" s="1">
        <v>0</v>
      </c>
      <c r="AI86" s="1">
        <v>13530.580280000002</v>
      </c>
      <c r="AJ86" s="1">
        <v>0</v>
      </c>
      <c r="AK86" s="1"/>
      <c r="AL86" s="1">
        <v>0</v>
      </c>
      <c r="AM86" s="1">
        <v>5516934.3034166656</v>
      </c>
      <c r="AN86" s="1"/>
      <c r="AO86" s="1">
        <v>0</v>
      </c>
      <c r="AP86" s="1">
        <v>0</v>
      </c>
      <c r="AQ86" s="1">
        <v>5530582.2155746659</v>
      </c>
      <c r="AR86" s="1">
        <v>0</v>
      </c>
      <c r="AS86" s="1">
        <v>0</v>
      </c>
      <c r="AT86" s="1">
        <v>2863.9536273999997</v>
      </c>
      <c r="AU86" s="1">
        <v>0</v>
      </c>
      <c r="AV86" s="1"/>
      <c r="AW86" s="1">
        <v>0</v>
      </c>
      <c r="AX86" s="1">
        <v>1632947.9709599998</v>
      </c>
      <c r="AY86" s="1"/>
      <c r="AZ86" s="1">
        <v>0</v>
      </c>
      <c r="BA86" s="1">
        <v>0</v>
      </c>
      <c r="BB86" s="1">
        <v>1635811.9245873999</v>
      </c>
      <c r="BC86" s="7">
        <v>1.7015172349662424</v>
      </c>
      <c r="BD86" s="35">
        <v>1.1646999999999999E-2</v>
      </c>
      <c r="BE86" s="35" t="s">
        <v>552</v>
      </c>
      <c r="BF86" s="35" t="s">
        <v>552</v>
      </c>
      <c r="BG86" s="35" t="s">
        <v>552</v>
      </c>
      <c r="BH86" s="35" t="s">
        <v>552</v>
      </c>
      <c r="BI86" s="35" t="s">
        <v>552</v>
      </c>
      <c r="BJ86" s="35">
        <v>1.5935726200496279</v>
      </c>
      <c r="BK86" s="35" t="s">
        <v>552</v>
      </c>
      <c r="BL86" s="35" t="s">
        <v>552</v>
      </c>
      <c r="BM86" s="35" t="s">
        <v>552</v>
      </c>
      <c r="BN86" s="35">
        <v>1.5936745187020886</v>
      </c>
      <c r="BO86" s="1">
        <v>0</v>
      </c>
      <c r="BP86" s="1">
        <v>0</v>
      </c>
      <c r="BQ86" s="1">
        <v>1386345.2257199998</v>
      </c>
      <c r="BR86" s="1">
        <v>61622.734939862137</v>
      </c>
      <c r="BS86" s="1">
        <v>544531.26445026929</v>
      </c>
      <c r="BT86" s="1">
        <v>1386345.2257199998</v>
      </c>
      <c r="BU86" s="1">
        <v>61622.734939862137</v>
      </c>
      <c r="BV86" s="1">
        <v>160291.82567087057</v>
      </c>
      <c r="BW86" s="35">
        <v>6.636180717856571</v>
      </c>
      <c r="BX86" s="1">
        <v>7813692.2294955794</v>
      </c>
      <c r="BY86" s="1">
        <v>347316.87044963741</v>
      </c>
      <c r="BZ86" s="1">
        <v>3069076.6129646651</v>
      </c>
      <c r="CA86" s="1">
        <v>7813692.2294955794</v>
      </c>
      <c r="CB86" s="1">
        <v>347316.87044963741</v>
      </c>
      <c r="CC86" s="1">
        <v>903433.69707618782</v>
      </c>
    </row>
    <row r="87" spans="1:81" x14ac:dyDescent="0.25">
      <c r="A87" t="s">
        <v>666</v>
      </c>
      <c r="B87" t="s">
        <v>667</v>
      </c>
      <c r="C87" t="s">
        <v>107</v>
      </c>
      <c r="D87" t="s">
        <v>38</v>
      </c>
      <c r="E87">
        <v>90219</v>
      </c>
      <c r="F87" t="s">
        <v>39</v>
      </c>
      <c r="G87" t="s">
        <v>108</v>
      </c>
      <c r="H87" s="74">
        <v>0.46603259433962002</v>
      </c>
      <c r="I87" s="1">
        <v>7519020</v>
      </c>
      <c r="J87" s="1"/>
      <c r="K87" s="1"/>
      <c r="L87" s="1">
        <v>982767</v>
      </c>
      <c r="M87" s="1"/>
      <c r="N87" s="1"/>
      <c r="O87" s="1"/>
      <c r="P87" s="1"/>
      <c r="Q87" s="1"/>
      <c r="R87" s="1"/>
      <c r="S87" s="1"/>
      <c r="T87" s="1">
        <v>982767</v>
      </c>
      <c r="U87" s="1">
        <v>31.29032258064516</v>
      </c>
      <c r="V87" s="36">
        <v>0.25679646629682729</v>
      </c>
      <c r="W87" s="1"/>
      <c r="X87" s="1"/>
      <c r="Y87" s="1">
        <v>197697</v>
      </c>
      <c r="Z87" s="1"/>
      <c r="AA87" s="1"/>
      <c r="AB87" s="1"/>
      <c r="AC87" s="1"/>
      <c r="AD87" s="1"/>
      <c r="AE87" s="1"/>
      <c r="AF87" s="1"/>
      <c r="AG87" s="1">
        <v>0</v>
      </c>
      <c r="AH87" s="1">
        <v>0</v>
      </c>
      <c r="AI87" s="1">
        <v>2029972.4593125</v>
      </c>
      <c r="AJ87" s="1">
        <v>0</v>
      </c>
      <c r="AK87" s="1">
        <v>0</v>
      </c>
      <c r="AL87" s="1">
        <v>0</v>
      </c>
      <c r="AM87" s="1">
        <v>0</v>
      </c>
      <c r="AN87" s="1">
        <v>0</v>
      </c>
      <c r="AO87" s="1">
        <v>0</v>
      </c>
      <c r="AP87" s="1">
        <v>0</v>
      </c>
      <c r="AQ87" s="1">
        <v>2029972.4593125</v>
      </c>
      <c r="AR87" s="1">
        <v>0</v>
      </c>
      <c r="AS87" s="1">
        <v>0</v>
      </c>
      <c r="AT87" s="1">
        <v>428610.93132179999</v>
      </c>
      <c r="AU87" s="1">
        <v>0</v>
      </c>
      <c r="AV87" s="1">
        <v>0</v>
      </c>
      <c r="AW87" s="1">
        <v>0</v>
      </c>
      <c r="AX87" s="1">
        <v>0</v>
      </c>
      <c r="AY87" s="1">
        <v>0</v>
      </c>
      <c r="AZ87" s="1">
        <v>0</v>
      </c>
      <c r="BA87" s="1">
        <v>0</v>
      </c>
      <c r="BB87" s="1">
        <v>428610.93132179999</v>
      </c>
      <c r="BC87" s="7">
        <v>0.3269818926714253</v>
      </c>
      <c r="BD87" s="35" t="s">
        <v>552</v>
      </c>
      <c r="BE87" s="35" t="s">
        <v>552</v>
      </c>
      <c r="BF87" s="35">
        <v>2.5016951023328016</v>
      </c>
      <c r="BG87" s="35" t="s">
        <v>552</v>
      </c>
      <c r="BH87" s="35" t="s">
        <v>552</v>
      </c>
      <c r="BI87" s="35" t="s">
        <v>552</v>
      </c>
      <c r="BJ87" s="35" t="s">
        <v>552</v>
      </c>
      <c r="BK87" s="35" t="s">
        <v>552</v>
      </c>
      <c r="BL87" s="35" t="s">
        <v>552</v>
      </c>
      <c r="BM87" s="35" t="s">
        <v>552</v>
      </c>
      <c r="BN87" s="35">
        <v>2.5016951023328016</v>
      </c>
      <c r="BO87" s="1">
        <v>0</v>
      </c>
      <c r="BP87" s="1"/>
      <c r="BQ87" s="1">
        <v>2474960.6231999998</v>
      </c>
      <c r="BR87" s="1">
        <v>110011.44566342873</v>
      </c>
      <c r="BS87" s="1">
        <v>972119.65144958487</v>
      </c>
      <c r="BT87" s="1">
        <v>2474960.6231999998</v>
      </c>
      <c r="BU87" s="1">
        <v>110011.44566342873</v>
      </c>
      <c r="BV87" s="1">
        <v>286159.57223079755</v>
      </c>
      <c r="BW87" s="35">
        <v>6.7724535805785564</v>
      </c>
      <c r="BX87" s="1">
        <v>14286595.311181774</v>
      </c>
      <c r="BY87" s="1">
        <v>635035.9634244825</v>
      </c>
      <c r="BZ87" s="1">
        <v>5611515.5627609342</v>
      </c>
      <c r="CA87" s="1">
        <v>14286595.311181774</v>
      </c>
      <c r="CB87" s="1">
        <v>635035.9634244825</v>
      </c>
      <c r="CC87" s="1">
        <v>1651842.8473404953</v>
      </c>
    </row>
    <row r="88" spans="1:81" x14ac:dyDescent="0.25">
      <c r="A88" t="s">
        <v>666</v>
      </c>
      <c r="B88" t="s">
        <v>667</v>
      </c>
      <c r="C88" t="s">
        <v>107</v>
      </c>
      <c r="D88" t="s">
        <v>28</v>
      </c>
      <c r="E88">
        <v>90219</v>
      </c>
      <c r="F88" t="s">
        <v>39</v>
      </c>
      <c r="G88" t="s">
        <v>108</v>
      </c>
      <c r="H88" s="74">
        <v>0.46603259433962002</v>
      </c>
      <c r="I88" s="1">
        <v>8117447</v>
      </c>
      <c r="J88" s="1">
        <v>0</v>
      </c>
      <c r="K88" s="1">
        <v>0</v>
      </c>
      <c r="L88" s="1">
        <v>982767</v>
      </c>
      <c r="M88" s="1">
        <v>0</v>
      </c>
      <c r="N88" s="1">
        <v>0</v>
      </c>
      <c r="O88" s="1">
        <v>0</v>
      </c>
      <c r="P88" s="1">
        <v>300602</v>
      </c>
      <c r="Q88" s="1">
        <v>0</v>
      </c>
      <c r="R88" s="1">
        <v>0</v>
      </c>
      <c r="S88" s="1">
        <v>0</v>
      </c>
      <c r="T88" s="1">
        <v>1283369</v>
      </c>
      <c r="U88" s="1"/>
      <c r="V88" s="36"/>
      <c r="W88" s="1"/>
      <c r="X88" s="1"/>
      <c r="Y88" s="1">
        <v>197697</v>
      </c>
      <c r="Z88" s="1"/>
      <c r="AA88" s="1"/>
      <c r="AB88" s="1"/>
      <c r="AC88" s="1">
        <v>25980</v>
      </c>
      <c r="AD88" s="1"/>
      <c r="AE88" s="1"/>
      <c r="AF88" s="1"/>
      <c r="AG88" s="1">
        <v>0</v>
      </c>
      <c r="AH88" s="1">
        <v>0</v>
      </c>
      <c r="AI88" s="1">
        <v>2029972.4593125</v>
      </c>
      <c r="AJ88" s="1">
        <v>0</v>
      </c>
      <c r="AK88" s="1">
        <v>0</v>
      </c>
      <c r="AL88" s="1">
        <v>0</v>
      </c>
      <c r="AM88" s="1">
        <v>228445.83377166666</v>
      </c>
      <c r="AN88" s="1">
        <v>0</v>
      </c>
      <c r="AO88" s="1">
        <v>0</v>
      </c>
      <c r="AP88" s="1">
        <v>0</v>
      </c>
      <c r="AQ88" s="1">
        <v>2258418.2930841665</v>
      </c>
      <c r="AR88" s="1">
        <v>0</v>
      </c>
      <c r="AS88" s="1">
        <v>0</v>
      </c>
      <c r="AT88" s="1">
        <v>428610.93132179999</v>
      </c>
      <c r="AU88" s="1">
        <v>0</v>
      </c>
      <c r="AV88" s="1">
        <v>0</v>
      </c>
      <c r="AW88" s="1">
        <v>0</v>
      </c>
      <c r="AX88" s="1">
        <v>67578.656399999993</v>
      </c>
      <c r="AY88" s="1">
        <v>0</v>
      </c>
      <c r="AZ88" s="1">
        <v>0</v>
      </c>
      <c r="BA88" s="1">
        <v>0</v>
      </c>
      <c r="BB88" s="1">
        <v>496189.58772179997</v>
      </c>
      <c r="BC88" s="7">
        <v>0.3393441165437811</v>
      </c>
      <c r="BD88" s="35" t="s">
        <v>552</v>
      </c>
      <c r="BE88" s="35" t="s">
        <v>552</v>
      </c>
      <c r="BF88" s="35">
        <v>2.5016951023328016</v>
      </c>
      <c r="BG88" s="35" t="s">
        <v>552</v>
      </c>
      <c r="BH88" s="35" t="s">
        <v>552</v>
      </c>
      <c r="BI88" s="35" t="s">
        <v>552</v>
      </c>
      <c r="BJ88" s="35">
        <v>0.98477219104219749</v>
      </c>
      <c r="BK88" s="35" t="s">
        <v>552</v>
      </c>
      <c r="BL88" s="35" t="s">
        <v>552</v>
      </c>
      <c r="BM88" s="35" t="s">
        <v>552</v>
      </c>
      <c r="BN88" s="35">
        <v>2.1463880464667344</v>
      </c>
      <c r="BO88" s="1">
        <v>0</v>
      </c>
      <c r="BP88" s="1">
        <v>0</v>
      </c>
      <c r="BQ88" s="1">
        <v>2671938.8545199996</v>
      </c>
      <c r="BR88" s="1">
        <v>118767.08395060293</v>
      </c>
      <c r="BS88" s="1">
        <v>1049489.128676407</v>
      </c>
      <c r="BT88" s="1">
        <v>2671938.8545199996</v>
      </c>
      <c r="BU88" s="1">
        <v>118767.08395060293</v>
      </c>
      <c r="BV88" s="1">
        <v>308934.56343062932</v>
      </c>
      <c r="BW88" s="35">
        <v>6.7724535805785564</v>
      </c>
      <c r="BX88" s="1">
        <v>15423643.007860936</v>
      </c>
      <c r="BY88" s="1">
        <v>685577.47900553187</v>
      </c>
      <c r="BZ88" s="1">
        <v>6058127.2786063943</v>
      </c>
      <c r="CA88" s="1">
        <v>15423643.007860936</v>
      </c>
      <c r="CB88" s="1">
        <v>685577.47900553187</v>
      </c>
      <c r="CC88" s="1">
        <v>1783310.4268396092</v>
      </c>
    </row>
    <row r="89" spans="1:81" x14ac:dyDescent="0.25">
      <c r="A89" t="s">
        <v>666</v>
      </c>
      <c r="B89" t="s">
        <v>667</v>
      </c>
      <c r="C89" t="s">
        <v>107</v>
      </c>
      <c r="D89" t="s">
        <v>1730</v>
      </c>
      <c r="E89">
        <v>90219</v>
      </c>
      <c r="F89" t="s">
        <v>39</v>
      </c>
      <c r="G89" t="s">
        <v>108</v>
      </c>
      <c r="H89" s="74">
        <v>0.46603259433962002</v>
      </c>
      <c r="I89" s="1">
        <v>598427</v>
      </c>
      <c r="J89" s="1"/>
      <c r="K89" s="1"/>
      <c r="L89" s="1"/>
      <c r="M89" s="1"/>
      <c r="N89" s="1"/>
      <c r="O89" s="1"/>
      <c r="P89" s="1">
        <v>300602</v>
      </c>
      <c r="Q89" s="1"/>
      <c r="R89" s="1"/>
      <c r="S89" s="1"/>
      <c r="T89" s="1">
        <v>300602</v>
      </c>
      <c r="U89" s="1">
        <v>8.6428571428571423</v>
      </c>
      <c r="V89" s="36">
        <v>0.2670411116895211</v>
      </c>
      <c r="W89" s="1"/>
      <c r="X89" s="1"/>
      <c r="Y89" s="1"/>
      <c r="Z89" s="1"/>
      <c r="AA89" s="1"/>
      <c r="AB89" s="1"/>
      <c r="AC89" s="1">
        <v>25980</v>
      </c>
      <c r="AD89" s="1"/>
      <c r="AE89" s="1"/>
      <c r="AF89" s="1"/>
      <c r="AG89" s="1">
        <v>0</v>
      </c>
      <c r="AH89" s="1">
        <v>0</v>
      </c>
      <c r="AI89" s="1">
        <v>0</v>
      </c>
      <c r="AJ89" s="1">
        <v>0</v>
      </c>
      <c r="AK89" s="1"/>
      <c r="AL89" s="1">
        <v>0</v>
      </c>
      <c r="AM89" s="1">
        <v>228445.83377166666</v>
      </c>
      <c r="AN89" s="1"/>
      <c r="AO89" s="1">
        <v>0</v>
      </c>
      <c r="AP89" s="1">
        <v>0</v>
      </c>
      <c r="AQ89" s="1">
        <v>228445.83377166666</v>
      </c>
      <c r="AR89" s="1">
        <v>0</v>
      </c>
      <c r="AS89" s="1">
        <v>0</v>
      </c>
      <c r="AT89" s="1">
        <v>0</v>
      </c>
      <c r="AU89" s="1">
        <v>0</v>
      </c>
      <c r="AV89" s="1"/>
      <c r="AW89" s="1">
        <v>0</v>
      </c>
      <c r="AX89" s="1">
        <v>67578.656399999993</v>
      </c>
      <c r="AY89" s="1"/>
      <c r="AZ89" s="1">
        <v>0</v>
      </c>
      <c r="BA89" s="1">
        <v>0</v>
      </c>
      <c r="BB89" s="1">
        <v>67578.656399999993</v>
      </c>
      <c r="BC89" s="7">
        <v>0.49467101279131231</v>
      </c>
      <c r="BD89" s="35" t="s">
        <v>552</v>
      </c>
      <c r="BE89" s="35" t="s">
        <v>552</v>
      </c>
      <c r="BF89" s="35" t="s">
        <v>552</v>
      </c>
      <c r="BG89" s="35" t="s">
        <v>552</v>
      </c>
      <c r="BH89" s="35" t="s">
        <v>552</v>
      </c>
      <c r="BI89" s="35" t="s">
        <v>552</v>
      </c>
      <c r="BJ89" s="35">
        <v>0.98477219104219749</v>
      </c>
      <c r="BK89" s="35" t="s">
        <v>552</v>
      </c>
      <c r="BL89" s="35" t="s">
        <v>552</v>
      </c>
      <c r="BM89" s="35" t="s">
        <v>552</v>
      </c>
      <c r="BN89" s="35">
        <v>0.98477219104219749</v>
      </c>
      <c r="BO89" s="1">
        <v>0</v>
      </c>
      <c r="BP89" s="1">
        <v>0</v>
      </c>
      <c r="BQ89" s="1">
        <v>196978.23131999996</v>
      </c>
      <c r="BR89" s="1">
        <v>8755.6382871742135</v>
      </c>
      <c r="BS89" s="1">
        <v>77369.4772268222</v>
      </c>
      <c r="BT89" s="1">
        <v>196978.23131999996</v>
      </c>
      <c r="BU89" s="1">
        <v>8755.6382871742135</v>
      </c>
      <c r="BV89" s="1">
        <v>22774.99119983182</v>
      </c>
      <c r="BW89" s="35">
        <v>6.7724535805785564</v>
      </c>
      <c r="BX89" s="1">
        <v>1137047.6966791649</v>
      </c>
      <c r="BY89" s="1">
        <v>50541.515581049491</v>
      </c>
      <c r="BZ89" s="1">
        <v>446611.71584546095</v>
      </c>
      <c r="CA89" s="1">
        <v>1137047.6966791649</v>
      </c>
      <c r="CB89" s="1">
        <v>50541.515581049491</v>
      </c>
      <c r="CC89" s="1">
        <v>131467.5794991143</v>
      </c>
    </row>
    <row r="90" spans="1:81" x14ac:dyDescent="0.25">
      <c r="A90" t="s">
        <v>1668</v>
      </c>
      <c r="B90" t="s">
        <v>195</v>
      </c>
      <c r="C90" t="s">
        <v>107</v>
      </c>
      <c r="D90" t="s">
        <v>28</v>
      </c>
      <c r="E90">
        <v>90222</v>
      </c>
      <c r="F90" t="s">
        <v>39</v>
      </c>
      <c r="G90" t="s">
        <v>108</v>
      </c>
      <c r="H90" s="74">
        <v>0.46603259433962002</v>
      </c>
      <c r="I90" s="1">
        <v>2532310</v>
      </c>
      <c r="J90" s="1">
        <v>0</v>
      </c>
      <c r="K90" s="1">
        <v>0</v>
      </c>
      <c r="L90" s="1">
        <v>0</v>
      </c>
      <c r="M90" s="1">
        <v>0</v>
      </c>
      <c r="N90" s="1">
        <v>0</v>
      </c>
      <c r="O90" s="1">
        <v>0</v>
      </c>
      <c r="P90" s="1">
        <v>247626</v>
      </c>
      <c r="Q90" s="1">
        <v>0</v>
      </c>
      <c r="R90" s="1">
        <v>0</v>
      </c>
      <c r="S90" s="1">
        <v>0</v>
      </c>
      <c r="T90" s="1">
        <v>247626</v>
      </c>
      <c r="U90" s="1"/>
      <c r="V90" s="36"/>
      <c r="W90" s="1"/>
      <c r="X90" s="1"/>
      <c r="Y90" s="1"/>
      <c r="Z90" s="1"/>
      <c r="AA90" s="1"/>
      <c r="AB90" s="1"/>
      <c r="AC90" s="1">
        <v>21541</v>
      </c>
      <c r="AD90" s="1"/>
      <c r="AE90" s="1"/>
      <c r="AF90" s="1"/>
      <c r="AG90" s="1">
        <v>0</v>
      </c>
      <c r="AH90" s="1">
        <v>0</v>
      </c>
      <c r="AI90" s="1">
        <v>0</v>
      </c>
      <c r="AJ90" s="1">
        <v>0</v>
      </c>
      <c r="AK90" s="1">
        <v>0</v>
      </c>
      <c r="AL90" s="1">
        <v>0</v>
      </c>
      <c r="AM90" s="1">
        <v>189411.24186499999</v>
      </c>
      <c r="AN90" s="1">
        <v>0</v>
      </c>
      <c r="AO90" s="1">
        <v>0</v>
      </c>
      <c r="AP90" s="1">
        <v>0</v>
      </c>
      <c r="AQ90" s="1">
        <v>189411.24186499999</v>
      </c>
      <c r="AR90" s="1">
        <v>0</v>
      </c>
      <c r="AS90" s="1">
        <v>0</v>
      </c>
      <c r="AT90" s="1">
        <v>0</v>
      </c>
      <c r="AU90" s="1">
        <v>0</v>
      </c>
      <c r="AV90" s="1">
        <v>0</v>
      </c>
      <c r="AW90" s="1">
        <v>0</v>
      </c>
      <c r="AX90" s="1">
        <v>56032.018379999994</v>
      </c>
      <c r="AY90" s="1">
        <v>0</v>
      </c>
      <c r="AZ90" s="1">
        <v>0</v>
      </c>
      <c r="BA90" s="1">
        <v>0</v>
      </c>
      <c r="BB90" s="1">
        <v>56032.018379999994</v>
      </c>
      <c r="BC90" s="7">
        <v>9.6924649922402864E-2</v>
      </c>
      <c r="BD90" s="35" t="s">
        <v>552</v>
      </c>
      <c r="BE90" s="35" t="s">
        <v>552</v>
      </c>
      <c r="BF90" s="35" t="s">
        <v>552</v>
      </c>
      <c r="BG90" s="35" t="s">
        <v>552</v>
      </c>
      <c r="BH90" s="35" t="s">
        <v>552</v>
      </c>
      <c r="BI90" s="35" t="s">
        <v>552</v>
      </c>
      <c r="BJ90" s="35">
        <v>0.99118533693957822</v>
      </c>
      <c r="BK90" s="35" t="s">
        <v>552</v>
      </c>
      <c r="BL90" s="35" t="s">
        <v>552</v>
      </c>
      <c r="BM90" s="35" t="s">
        <v>552</v>
      </c>
      <c r="BN90" s="35">
        <v>0.99118533693957822</v>
      </c>
      <c r="BO90" s="1">
        <v>0</v>
      </c>
      <c r="BP90" s="1">
        <v>0</v>
      </c>
      <c r="BQ90" s="1">
        <v>833535.1595999999</v>
      </c>
      <c r="BR90" s="1">
        <v>37050.451251354192</v>
      </c>
      <c r="BS90" s="1">
        <v>327397.49522707722</v>
      </c>
      <c r="BT90" s="1">
        <v>833535.1595999999</v>
      </c>
      <c r="BU90" s="1">
        <v>37050.451251354192</v>
      </c>
      <c r="BV90" s="1">
        <v>96374.892785997494</v>
      </c>
      <c r="BW90" s="35">
        <v>5.9943113958191301</v>
      </c>
      <c r="BX90" s="1">
        <v>4162934.146406197</v>
      </c>
      <c r="BY90" s="1">
        <v>185041.49090487941</v>
      </c>
      <c r="BZ90" s="1">
        <v>1635125.0413752312</v>
      </c>
      <c r="CA90" s="1">
        <v>4162934.146406197</v>
      </c>
      <c r="CB90" s="1">
        <v>185041.49090487941</v>
      </c>
      <c r="CC90" s="1">
        <v>481326.22531195416</v>
      </c>
    </row>
    <row r="91" spans="1:81" x14ac:dyDescent="0.25">
      <c r="A91" t="s">
        <v>1668</v>
      </c>
      <c r="B91" t="s">
        <v>195</v>
      </c>
      <c r="C91" t="s">
        <v>107</v>
      </c>
      <c r="D91" t="s">
        <v>1730</v>
      </c>
      <c r="E91">
        <v>90222</v>
      </c>
      <c r="F91" t="s">
        <v>39</v>
      </c>
      <c r="G91" t="s">
        <v>108</v>
      </c>
      <c r="H91" s="74">
        <v>0.46603259433962002</v>
      </c>
      <c r="I91" s="1">
        <v>2532310</v>
      </c>
      <c r="J91" s="1"/>
      <c r="K91" s="1"/>
      <c r="L91" s="1"/>
      <c r="M91" s="1"/>
      <c r="N91" s="1"/>
      <c r="O91" s="1"/>
      <c r="P91" s="1">
        <v>247626</v>
      </c>
      <c r="Q91" s="1"/>
      <c r="R91" s="1"/>
      <c r="S91" s="1"/>
      <c r="T91" s="1">
        <v>247626</v>
      </c>
      <c r="U91" s="1">
        <v>8.884615384615385</v>
      </c>
      <c r="V91" s="36">
        <v>0.65425717621786872</v>
      </c>
      <c r="W91" s="1"/>
      <c r="X91" s="1"/>
      <c r="Y91" s="1"/>
      <c r="Z91" s="1"/>
      <c r="AA91" s="1"/>
      <c r="AB91" s="1"/>
      <c r="AC91" s="1">
        <v>21541</v>
      </c>
      <c r="AD91" s="1"/>
      <c r="AE91" s="1"/>
      <c r="AF91" s="1"/>
      <c r="AG91" s="1">
        <v>0</v>
      </c>
      <c r="AH91" s="1">
        <v>0</v>
      </c>
      <c r="AI91" s="1">
        <v>0</v>
      </c>
      <c r="AJ91" s="1">
        <v>0</v>
      </c>
      <c r="AK91" s="1"/>
      <c r="AL91" s="1">
        <v>0</v>
      </c>
      <c r="AM91" s="1">
        <v>189411.24186499999</v>
      </c>
      <c r="AN91" s="1"/>
      <c r="AO91" s="1">
        <v>0</v>
      </c>
      <c r="AP91" s="1">
        <v>0</v>
      </c>
      <c r="AQ91" s="1">
        <v>189411.24186499999</v>
      </c>
      <c r="AR91" s="1">
        <v>0</v>
      </c>
      <c r="AS91" s="1">
        <v>0</v>
      </c>
      <c r="AT91" s="1">
        <v>0</v>
      </c>
      <c r="AU91" s="1">
        <v>0</v>
      </c>
      <c r="AV91" s="1"/>
      <c r="AW91" s="1">
        <v>0</v>
      </c>
      <c r="AX91" s="1">
        <v>56032.018379999994</v>
      </c>
      <c r="AY91" s="1"/>
      <c r="AZ91" s="1">
        <v>0</v>
      </c>
      <c r="BA91" s="1">
        <v>0</v>
      </c>
      <c r="BB91" s="1">
        <v>56032.018379999994</v>
      </c>
      <c r="BC91" s="7">
        <v>9.6924649922402864E-2</v>
      </c>
      <c r="BD91" s="35" t="s">
        <v>552</v>
      </c>
      <c r="BE91" s="35" t="s">
        <v>552</v>
      </c>
      <c r="BF91" s="35" t="s">
        <v>552</v>
      </c>
      <c r="BG91" s="35" t="s">
        <v>552</v>
      </c>
      <c r="BH91" s="35" t="s">
        <v>552</v>
      </c>
      <c r="BI91" s="35" t="s">
        <v>552</v>
      </c>
      <c r="BJ91" s="35">
        <v>0.99118533693957822</v>
      </c>
      <c r="BK91" s="35" t="s">
        <v>552</v>
      </c>
      <c r="BL91" s="35" t="s">
        <v>552</v>
      </c>
      <c r="BM91" s="35" t="s">
        <v>552</v>
      </c>
      <c r="BN91" s="35">
        <v>0.99118533693957822</v>
      </c>
      <c r="BO91" s="1">
        <v>0</v>
      </c>
      <c r="BP91" s="1">
        <v>0</v>
      </c>
      <c r="BQ91" s="1">
        <v>833535.1595999999</v>
      </c>
      <c r="BR91" s="1">
        <v>37050.451251354192</v>
      </c>
      <c r="BS91" s="1">
        <v>327397.49522707722</v>
      </c>
      <c r="BT91" s="1">
        <v>833535.1595999999</v>
      </c>
      <c r="BU91" s="1">
        <v>37050.451251354192</v>
      </c>
      <c r="BV91" s="1">
        <v>96374.892785997494</v>
      </c>
      <c r="BW91" s="35">
        <v>5.9943113958191301</v>
      </c>
      <c r="BX91" s="1">
        <v>4162934.146406197</v>
      </c>
      <c r="BY91" s="1">
        <v>185041.49090487941</v>
      </c>
      <c r="BZ91" s="1">
        <v>1635125.0413752312</v>
      </c>
      <c r="CA91" s="1">
        <v>4162934.146406197</v>
      </c>
      <c r="CB91" s="1">
        <v>185041.49090487941</v>
      </c>
      <c r="CC91" s="1">
        <v>481326.22531195416</v>
      </c>
    </row>
    <row r="92" spans="1:81" x14ac:dyDescent="0.25">
      <c r="A92" t="s">
        <v>174</v>
      </c>
      <c r="B92" t="s">
        <v>106</v>
      </c>
      <c r="C92" t="s">
        <v>107</v>
      </c>
      <c r="D92" t="s">
        <v>38</v>
      </c>
      <c r="E92">
        <v>90136</v>
      </c>
      <c r="F92" t="s">
        <v>39</v>
      </c>
      <c r="G92" t="s">
        <v>108</v>
      </c>
      <c r="H92" s="74">
        <v>0.46603259433962002</v>
      </c>
      <c r="I92" s="1">
        <v>65696892</v>
      </c>
      <c r="J92" s="1"/>
      <c r="K92" s="1">
        <v>9121801</v>
      </c>
      <c r="L92" s="1">
        <v>2132234</v>
      </c>
      <c r="M92" s="1"/>
      <c r="N92" s="1"/>
      <c r="O92" s="1"/>
      <c r="P92" s="1"/>
      <c r="Q92" s="1"/>
      <c r="R92" s="1">
        <v>178701</v>
      </c>
      <c r="S92" s="1"/>
      <c r="T92" s="1">
        <v>11432736</v>
      </c>
      <c r="U92" s="1">
        <v>38.42763157894737</v>
      </c>
      <c r="V92" s="36">
        <v>0.13331859718255282</v>
      </c>
      <c r="W92" s="1"/>
      <c r="X92" s="1">
        <v>3225424</v>
      </c>
      <c r="Y92" s="1">
        <v>613488</v>
      </c>
      <c r="Z92" s="1"/>
      <c r="AA92" s="1"/>
      <c r="AB92" s="1"/>
      <c r="AC92" s="1">
        <v>67111</v>
      </c>
      <c r="AD92" s="1"/>
      <c r="AE92" s="1">
        <v>159633</v>
      </c>
      <c r="AF92" s="1"/>
      <c r="AG92" s="1">
        <v>0</v>
      </c>
      <c r="AH92" s="1">
        <v>26174170.08872699</v>
      </c>
      <c r="AI92" s="1">
        <v>6288632.9648750005</v>
      </c>
      <c r="AJ92" s="1">
        <v>0</v>
      </c>
      <c r="AK92" s="1">
        <v>0</v>
      </c>
      <c r="AL92" s="1">
        <v>0</v>
      </c>
      <c r="AM92" s="1">
        <v>591371.39423999994</v>
      </c>
      <c r="AN92" s="1">
        <v>0</v>
      </c>
      <c r="AO92" s="1">
        <v>768432.13576500001</v>
      </c>
      <c r="AP92" s="1">
        <v>0</v>
      </c>
      <c r="AQ92" s="1">
        <v>33822606.583606988</v>
      </c>
      <c r="AR92" s="1">
        <v>0</v>
      </c>
      <c r="AS92" s="1">
        <v>6967839.9239760004</v>
      </c>
      <c r="AT92" s="1">
        <v>1330053.8856672</v>
      </c>
      <c r="AU92" s="1">
        <v>0</v>
      </c>
      <c r="AV92" s="1">
        <v>0</v>
      </c>
      <c r="AW92" s="1">
        <v>0</v>
      </c>
      <c r="AX92" s="1">
        <v>174567.79097999999</v>
      </c>
      <c r="AY92" s="1">
        <v>0</v>
      </c>
      <c r="AZ92" s="1">
        <v>258185.1303477</v>
      </c>
      <c r="BA92" s="1">
        <v>0</v>
      </c>
      <c r="BB92" s="1">
        <v>8730646.7309709005</v>
      </c>
      <c r="BC92" s="7">
        <v>0.64772095024796439</v>
      </c>
      <c r="BD92" s="35" t="s">
        <v>552</v>
      </c>
      <c r="BE92" s="35">
        <v>3.6332748338516692</v>
      </c>
      <c r="BF92" s="35">
        <v>3.5731007246588322</v>
      </c>
      <c r="BG92" s="35" t="s">
        <v>552</v>
      </c>
      <c r="BH92" s="35" t="s">
        <v>552</v>
      </c>
      <c r="BI92" s="35" t="s">
        <v>552</v>
      </c>
      <c r="BJ92" s="35" t="s">
        <v>552</v>
      </c>
      <c r="BK92" s="35" t="s">
        <v>552</v>
      </c>
      <c r="BL92" s="35">
        <v>5.7448881993536691</v>
      </c>
      <c r="BM92" s="35" t="s">
        <v>552</v>
      </c>
      <c r="BN92" s="35">
        <v>3.7220533487852681</v>
      </c>
      <c r="BO92" s="1">
        <v>0</v>
      </c>
      <c r="BP92" s="1"/>
      <c r="BQ92" s="1">
        <v>21624788.970719997</v>
      </c>
      <c r="BR92" s="1">
        <v>961217.02888330468</v>
      </c>
      <c r="BS92" s="1">
        <v>8493824.9602156971</v>
      </c>
      <c r="BT92" s="1">
        <v>21624788.970719997</v>
      </c>
      <c r="BU92" s="1">
        <v>961217.02888330468</v>
      </c>
      <c r="BV92" s="1">
        <v>2500298.5111906743</v>
      </c>
      <c r="BW92" s="35">
        <v>6.1612185112671174</v>
      </c>
      <c r="BX92" s="1">
        <v>111610261.13792504</v>
      </c>
      <c r="BY92" s="1">
        <v>4961051.1228176914</v>
      </c>
      <c r="BZ92" s="1">
        <v>43838486.616127931</v>
      </c>
      <c r="CA92" s="1">
        <v>111610261.13792504</v>
      </c>
      <c r="CB92" s="1">
        <v>4961051.1228176914</v>
      </c>
      <c r="CC92" s="1">
        <v>12904586.959650923</v>
      </c>
    </row>
    <row r="93" spans="1:81" x14ac:dyDescent="0.25">
      <c r="A93" t="s">
        <v>174</v>
      </c>
      <c r="B93" t="s">
        <v>106</v>
      </c>
      <c r="C93" t="s">
        <v>107</v>
      </c>
      <c r="D93" t="s">
        <v>28</v>
      </c>
      <c r="E93">
        <v>90136</v>
      </c>
      <c r="F93" t="s">
        <v>39</v>
      </c>
      <c r="G93" t="s">
        <v>108</v>
      </c>
      <c r="H93" s="74">
        <v>0.46603259433962002</v>
      </c>
      <c r="I93" s="1">
        <v>106853640</v>
      </c>
      <c r="J93" s="1">
        <v>0</v>
      </c>
      <c r="K93" s="1">
        <v>10554607</v>
      </c>
      <c r="L93" s="1">
        <v>2758546</v>
      </c>
      <c r="M93" s="1">
        <v>0</v>
      </c>
      <c r="N93" s="1">
        <v>0</v>
      </c>
      <c r="O93" s="1">
        <v>0</v>
      </c>
      <c r="P93" s="1">
        <v>6679910</v>
      </c>
      <c r="Q93" s="1">
        <v>0</v>
      </c>
      <c r="R93" s="1">
        <v>178701</v>
      </c>
      <c r="S93" s="1">
        <v>0</v>
      </c>
      <c r="T93" s="1">
        <v>20171764</v>
      </c>
      <c r="U93" s="1"/>
      <c r="V93" s="36"/>
      <c r="W93" s="1"/>
      <c r="X93" s="1">
        <v>3225424</v>
      </c>
      <c r="Y93" s="1">
        <v>613488</v>
      </c>
      <c r="Z93" s="1"/>
      <c r="AA93" s="1"/>
      <c r="AB93" s="1"/>
      <c r="AC93" s="1">
        <v>467157</v>
      </c>
      <c r="AD93" s="1"/>
      <c r="AE93" s="1">
        <v>159633</v>
      </c>
      <c r="AF93" s="1"/>
      <c r="AG93" s="1">
        <v>0</v>
      </c>
      <c r="AH93" s="1">
        <v>26575735.46231699</v>
      </c>
      <c r="AI93" s="1">
        <v>6295952.9863750003</v>
      </c>
      <c r="AJ93" s="1">
        <v>0</v>
      </c>
      <c r="AK93" s="1">
        <v>0</v>
      </c>
      <c r="AL93" s="1">
        <v>0</v>
      </c>
      <c r="AM93" s="1">
        <v>4111362.5386816664</v>
      </c>
      <c r="AN93" s="1">
        <v>0</v>
      </c>
      <c r="AO93" s="1">
        <v>768432.13576500001</v>
      </c>
      <c r="AP93" s="1">
        <v>0</v>
      </c>
      <c r="AQ93" s="1">
        <v>37751483.123138659</v>
      </c>
      <c r="AR93" s="1">
        <v>0</v>
      </c>
      <c r="AS93" s="1">
        <v>6967839.9239760004</v>
      </c>
      <c r="AT93" s="1">
        <v>1330053.8856672</v>
      </c>
      <c r="AU93" s="1">
        <v>0</v>
      </c>
      <c r="AV93" s="1">
        <v>0</v>
      </c>
      <c r="AW93" s="1">
        <v>0</v>
      </c>
      <c r="AX93" s="1">
        <v>1215159.4452599999</v>
      </c>
      <c r="AY93" s="1">
        <v>0</v>
      </c>
      <c r="AZ93" s="1">
        <v>258185.1303477</v>
      </c>
      <c r="BA93" s="1">
        <v>0</v>
      </c>
      <c r="BB93" s="1">
        <v>9771238.3852509018</v>
      </c>
      <c r="BC93" s="7">
        <v>0.44474593011889502</v>
      </c>
      <c r="BD93" s="35" t="s">
        <v>552</v>
      </c>
      <c r="BE93" s="35">
        <v>3.1780979989395144</v>
      </c>
      <c r="BF93" s="35">
        <v>2.7645023400161537</v>
      </c>
      <c r="BG93" s="35" t="s">
        <v>552</v>
      </c>
      <c r="BH93" s="35" t="s">
        <v>552</v>
      </c>
      <c r="BI93" s="35" t="s">
        <v>552</v>
      </c>
      <c r="BJ93" s="35">
        <v>0.79739427386621475</v>
      </c>
      <c r="BK93" s="35" t="s">
        <v>552</v>
      </c>
      <c r="BL93" s="35">
        <v>5.7448881993536691</v>
      </c>
      <c r="BM93" s="35" t="s">
        <v>552</v>
      </c>
      <c r="BN93" s="35">
        <v>2.3559031083443949</v>
      </c>
      <c r="BO93" s="1">
        <v>0</v>
      </c>
      <c r="BP93" s="1">
        <v>0</v>
      </c>
      <c r="BQ93" s="1">
        <v>35171944.142399997</v>
      </c>
      <c r="BR93" s="1">
        <v>1563385.0436359493</v>
      </c>
      <c r="BS93" s="1">
        <v>13814901.845309552</v>
      </c>
      <c r="BT93" s="1">
        <v>35171944.142399997</v>
      </c>
      <c r="BU93" s="1">
        <v>1563385.0436359493</v>
      </c>
      <c r="BV93" s="1">
        <v>4066645.9078049581</v>
      </c>
      <c r="BW93" s="35">
        <v>6.1612185112671174</v>
      </c>
      <c r="BX93" s="1">
        <v>181530089.18500793</v>
      </c>
      <c r="BY93" s="1">
        <v>8068971.8274520114</v>
      </c>
      <c r="BZ93" s="1">
        <v>71301727.135349914</v>
      </c>
      <c r="CA93" s="1">
        <v>181530089.18500793</v>
      </c>
      <c r="CB93" s="1">
        <v>8068971.8274520114</v>
      </c>
      <c r="CC93" s="1">
        <v>20988848.138131622</v>
      </c>
    </row>
    <row r="94" spans="1:81" x14ac:dyDescent="0.25">
      <c r="A94" t="s">
        <v>174</v>
      </c>
      <c r="B94" t="s">
        <v>106</v>
      </c>
      <c r="C94" t="s">
        <v>107</v>
      </c>
      <c r="D94" t="s">
        <v>1730</v>
      </c>
      <c r="E94">
        <v>90136</v>
      </c>
      <c r="F94" t="s">
        <v>39</v>
      </c>
      <c r="G94" t="s">
        <v>108</v>
      </c>
      <c r="H94" s="74">
        <v>0.46603259433962002</v>
      </c>
      <c r="I94" s="1">
        <v>41156748</v>
      </c>
      <c r="J94" s="1"/>
      <c r="K94" s="1">
        <v>1432806</v>
      </c>
      <c r="L94" s="1">
        <v>626312</v>
      </c>
      <c r="M94" s="1"/>
      <c r="N94" s="1"/>
      <c r="O94" s="1"/>
      <c r="P94" s="1">
        <v>6679910</v>
      </c>
      <c r="Q94" s="1"/>
      <c r="R94" s="1"/>
      <c r="S94" s="1"/>
      <c r="T94" s="1">
        <v>8739028</v>
      </c>
      <c r="U94" s="1">
        <v>10.861283643892339</v>
      </c>
      <c r="V94" s="36">
        <v>0.59320032382117549</v>
      </c>
      <c r="W94" s="1"/>
      <c r="X94" s="1"/>
      <c r="Y94" s="1"/>
      <c r="Z94" s="1"/>
      <c r="AA94" s="1"/>
      <c r="AB94" s="1"/>
      <c r="AC94" s="1">
        <v>400046</v>
      </c>
      <c r="AD94" s="1"/>
      <c r="AE94" s="1"/>
      <c r="AF94" s="1"/>
      <c r="AG94" s="1">
        <v>0</v>
      </c>
      <c r="AH94" s="1">
        <v>401565.37359000003</v>
      </c>
      <c r="AI94" s="1">
        <v>7320.0214999999998</v>
      </c>
      <c r="AJ94" s="1">
        <v>0</v>
      </c>
      <c r="AK94" s="1"/>
      <c r="AL94" s="1">
        <v>0</v>
      </c>
      <c r="AM94" s="1">
        <v>3519991.1444416665</v>
      </c>
      <c r="AN94" s="1"/>
      <c r="AO94" s="1">
        <v>0</v>
      </c>
      <c r="AP94" s="1">
        <v>0</v>
      </c>
      <c r="AQ94" s="1">
        <v>3928876.5395316668</v>
      </c>
      <c r="AR94" s="1">
        <v>0</v>
      </c>
      <c r="AS94" s="1">
        <v>0</v>
      </c>
      <c r="AT94" s="1">
        <v>0</v>
      </c>
      <c r="AU94" s="1">
        <v>0</v>
      </c>
      <c r="AV94" s="1"/>
      <c r="AW94" s="1">
        <v>0</v>
      </c>
      <c r="AX94" s="1">
        <v>1040591.6542799999</v>
      </c>
      <c r="AY94" s="1"/>
      <c r="AZ94" s="1">
        <v>0</v>
      </c>
      <c r="BA94" s="1">
        <v>0</v>
      </c>
      <c r="BB94" s="1">
        <v>1040591.6542799999</v>
      </c>
      <c r="BC94" s="7">
        <v>0.1207449187630584</v>
      </c>
      <c r="BD94" s="35" t="s">
        <v>552</v>
      </c>
      <c r="BE94" s="35">
        <v>0.28026500000000004</v>
      </c>
      <c r="BF94" s="35">
        <v>1.16875E-2</v>
      </c>
      <c r="BG94" s="35" t="s">
        <v>552</v>
      </c>
      <c r="BH94" s="35" t="s">
        <v>552</v>
      </c>
      <c r="BI94" s="35" t="s">
        <v>552</v>
      </c>
      <c r="BJ94" s="35">
        <v>0.6827311743304425</v>
      </c>
      <c r="BK94" s="35" t="s">
        <v>552</v>
      </c>
      <c r="BL94" s="35" t="s">
        <v>552</v>
      </c>
      <c r="BM94" s="35" t="s">
        <v>552</v>
      </c>
      <c r="BN94" s="35">
        <v>0.5686522796141249</v>
      </c>
      <c r="BO94" s="1">
        <v>0</v>
      </c>
      <c r="BP94" s="1">
        <v>0</v>
      </c>
      <c r="BQ94" s="1">
        <v>13547155.171679998</v>
      </c>
      <c r="BR94" s="1">
        <v>602168.01475264446</v>
      </c>
      <c r="BS94" s="1">
        <v>5321076.8850938547</v>
      </c>
      <c r="BT94" s="1">
        <v>13547155.171679998</v>
      </c>
      <c r="BU94" s="1">
        <v>602168.01475264446</v>
      </c>
      <c r="BV94" s="1">
        <v>1566347.3966142836</v>
      </c>
      <c r="BW94" s="35">
        <v>6.1612185112671174</v>
      </c>
      <c r="BX94" s="1">
        <v>69919828.047082856</v>
      </c>
      <c r="BY94" s="1">
        <v>3107920.7046343186</v>
      </c>
      <c r="BZ94" s="1">
        <v>27463240.519221973</v>
      </c>
      <c r="CA94" s="1">
        <v>69919828.047082856</v>
      </c>
      <c r="CB94" s="1">
        <v>3107920.7046343186</v>
      </c>
      <c r="CC94" s="1">
        <v>8084261.1784806959</v>
      </c>
    </row>
    <row r="95" spans="1:81" x14ac:dyDescent="0.25">
      <c r="A95" t="s">
        <v>1658</v>
      </c>
      <c r="B95" t="s">
        <v>1659</v>
      </c>
      <c r="C95" t="s">
        <v>107</v>
      </c>
      <c r="D95" t="s">
        <v>28</v>
      </c>
      <c r="E95">
        <v>90191</v>
      </c>
      <c r="F95" t="s">
        <v>370</v>
      </c>
      <c r="G95" t="s">
        <v>108</v>
      </c>
      <c r="H95" s="74">
        <v>0.46603259433962002</v>
      </c>
      <c r="I95" s="1">
        <v>863892.15</v>
      </c>
      <c r="J95" s="1">
        <v>0</v>
      </c>
      <c r="K95" s="1">
        <v>0</v>
      </c>
      <c r="L95" s="1">
        <v>0</v>
      </c>
      <c r="M95" s="1">
        <v>0</v>
      </c>
      <c r="N95" s="1">
        <v>0</v>
      </c>
      <c r="O95" s="1">
        <v>0</v>
      </c>
      <c r="P95" s="1">
        <v>601592</v>
      </c>
      <c r="Q95" s="1">
        <v>0</v>
      </c>
      <c r="R95" s="1">
        <v>0</v>
      </c>
      <c r="S95" s="1">
        <v>0</v>
      </c>
      <c r="T95" s="1">
        <v>601592</v>
      </c>
      <c r="U95" s="1"/>
      <c r="V95" s="36"/>
      <c r="W95" s="1"/>
      <c r="X95" s="1"/>
      <c r="Y95" s="1"/>
      <c r="Z95" s="1"/>
      <c r="AA95" s="1"/>
      <c r="AB95" s="1"/>
      <c r="AC95" s="1">
        <v>70857</v>
      </c>
      <c r="AD95" s="1"/>
      <c r="AE95" s="1"/>
      <c r="AF95" s="1"/>
      <c r="AG95" s="1">
        <v>0</v>
      </c>
      <c r="AH95" s="1">
        <v>0</v>
      </c>
      <c r="AI95" s="1">
        <v>0</v>
      </c>
      <c r="AJ95" s="1">
        <v>0</v>
      </c>
      <c r="AK95" s="1">
        <v>0</v>
      </c>
      <c r="AL95" s="1">
        <v>0</v>
      </c>
      <c r="AM95" s="1">
        <v>622807.76824666664</v>
      </c>
      <c r="AN95" s="1">
        <v>0</v>
      </c>
      <c r="AO95" s="1">
        <v>0</v>
      </c>
      <c r="AP95" s="1">
        <v>0</v>
      </c>
      <c r="AQ95" s="1">
        <v>622807.76824666664</v>
      </c>
      <c r="AR95" s="1">
        <v>0</v>
      </c>
      <c r="AS95" s="1">
        <v>0</v>
      </c>
      <c r="AT95" s="1">
        <v>0</v>
      </c>
      <c r="AU95" s="1">
        <v>0</v>
      </c>
      <c r="AV95" s="1">
        <v>0</v>
      </c>
      <c r="AW95" s="1">
        <v>0</v>
      </c>
      <c r="AX95" s="1">
        <v>184311.81125999999</v>
      </c>
      <c r="AY95" s="1">
        <v>0</v>
      </c>
      <c r="AZ95" s="1">
        <v>0</v>
      </c>
      <c r="BA95" s="1">
        <v>0</v>
      </c>
      <c r="BB95" s="1">
        <v>184311.81125999999</v>
      </c>
      <c r="BC95" s="7">
        <v>0.93428280313308398</v>
      </c>
      <c r="BD95" s="35" t="s">
        <v>552</v>
      </c>
      <c r="BE95" s="35" t="s">
        <v>552</v>
      </c>
      <c r="BF95" s="35" t="s">
        <v>552</v>
      </c>
      <c r="BG95" s="35" t="s">
        <v>552</v>
      </c>
      <c r="BH95" s="35" t="s">
        <v>552</v>
      </c>
      <c r="BI95" s="35" t="s">
        <v>552</v>
      </c>
      <c r="BJ95" s="35">
        <v>1.3416394824177627</v>
      </c>
      <c r="BK95" s="35" t="s">
        <v>552</v>
      </c>
      <c r="BL95" s="35" t="s">
        <v>552</v>
      </c>
      <c r="BM95" s="35" t="s">
        <v>552</v>
      </c>
      <c r="BN95" s="35">
        <v>1.3416394824177627</v>
      </c>
      <c r="BO95" s="1">
        <v>0</v>
      </c>
      <c r="BP95" s="1">
        <v>0</v>
      </c>
      <c r="BQ95" s="1">
        <v>284358.74009399995</v>
      </c>
      <c r="BR95" s="1">
        <v>12639.682341420506</v>
      </c>
      <c r="BS95" s="1">
        <v>111690.9565007185</v>
      </c>
      <c r="BT95" s="1">
        <v>284358.74009399995</v>
      </c>
      <c r="BU95" s="1">
        <v>12639.682341420506</v>
      </c>
      <c r="BV95" s="1">
        <v>32878.08891285619</v>
      </c>
      <c r="BW95" s="35">
        <v>5.9812873901927865</v>
      </c>
      <c r="BX95" s="1">
        <v>1416472.6063213497</v>
      </c>
      <c r="BY95" s="1">
        <v>62961.890263360394</v>
      </c>
      <c r="BZ95" s="1">
        <v>556364.75321560004</v>
      </c>
      <c r="CA95" s="1">
        <v>1416472.6063213497</v>
      </c>
      <c r="CB95" s="1">
        <v>62961.890263360394</v>
      </c>
      <c r="CC95" s="1">
        <v>163775.20971524777</v>
      </c>
    </row>
    <row r="96" spans="1:81" x14ac:dyDescent="0.25">
      <c r="A96" t="s">
        <v>1658</v>
      </c>
      <c r="B96" t="s">
        <v>1659</v>
      </c>
      <c r="C96" t="s">
        <v>107</v>
      </c>
      <c r="D96" t="s">
        <v>1730</v>
      </c>
      <c r="E96">
        <v>90191</v>
      </c>
      <c r="F96" t="s">
        <v>370</v>
      </c>
      <c r="G96" t="s">
        <v>108</v>
      </c>
      <c r="H96" s="74">
        <v>0.46603259433962002</v>
      </c>
      <c r="I96" s="1">
        <v>863892.15</v>
      </c>
      <c r="J96" s="1"/>
      <c r="K96" s="1"/>
      <c r="L96" s="1"/>
      <c r="M96" s="1"/>
      <c r="N96" s="1"/>
      <c r="O96" s="1"/>
      <c r="P96" s="1">
        <v>601592</v>
      </c>
      <c r="Q96" s="1"/>
      <c r="R96" s="1"/>
      <c r="S96" s="1"/>
      <c r="T96" s="1">
        <v>601592</v>
      </c>
      <c r="U96" s="1">
        <v>9.7333333333333325</v>
      </c>
      <c r="V96" s="36">
        <v>0.18950955662740618</v>
      </c>
      <c r="W96" s="1"/>
      <c r="X96" s="1"/>
      <c r="Y96" s="1"/>
      <c r="Z96" s="1"/>
      <c r="AA96" s="1"/>
      <c r="AB96" s="1"/>
      <c r="AC96" s="1">
        <v>70857</v>
      </c>
      <c r="AD96" s="1"/>
      <c r="AE96" s="1"/>
      <c r="AF96" s="1"/>
      <c r="AG96" s="1">
        <v>0</v>
      </c>
      <c r="AH96" s="1">
        <v>0</v>
      </c>
      <c r="AI96" s="1">
        <v>0</v>
      </c>
      <c r="AJ96" s="1">
        <v>0</v>
      </c>
      <c r="AK96" s="1"/>
      <c r="AL96" s="1">
        <v>0</v>
      </c>
      <c r="AM96" s="1">
        <v>622807.76824666664</v>
      </c>
      <c r="AN96" s="1"/>
      <c r="AO96" s="1">
        <v>0</v>
      </c>
      <c r="AP96" s="1">
        <v>0</v>
      </c>
      <c r="AQ96" s="1">
        <v>622807.76824666664</v>
      </c>
      <c r="AR96" s="1">
        <v>0</v>
      </c>
      <c r="AS96" s="1">
        <v>0</v>
      </c>
      <c r="AT96" s="1">
        <v>0</v>
      </c>
      <c r="AU96" s="1">
        <v>0</v>
      </c>
      <c r="AV96" s="1"/>
      <c r="AW96" s="1">
        <v>0</v>
      </c>
      <c r="AX96" s="1">
        <v>184311.81125999999</v>
      </c>
      <c r="AY96" s="1"/>
      <c r="AZ96" s="1">
        <v>0</v>
      </c>
      <c r="BA96" s="1">
        <v>0</v>
      </c>
      <c r="BB96" s="1">
        <v>184311.81125999999</v>
      </c>
      <c r="BC96" s="7">
        <v>0.93428280313308398</v>
      </c>
      <c r="BD96" s="35" t="s">
        <v>552</v>
      </c>
      <c r="BE96" s="35" t="s">
        <v>552</v>
      </c>
      <c r="BF96" s="35" t="s">
        <v>552</v>
      </c>
      <c r="BG96" s="35" t="s">
        <v>552</v>
      </c>
      <c r="BH96" s="35" t="s">
        <v>552</v>
      </c>
      <c r="BI96" s="35" t="s">
        <v>552</v>
      </c>
      <c r="BJ96" s="35">
        <v>1.3416394824177627</v>
      </c>
      <c r="BK96" s="35" t="s">
        <v>552</v>
      </c>
      <c r="BL96" s="35" t="s">
        <v>552</v>
      </c>
      <c r="BM96" s="35" t="s">
        <v>552</v>
      </c>
      <c r="BN96" s="35">
        <v>1.3416394824177627</v>
      </c>
      <c r="BO96" s="1">
        <v>0</v>
      </c>
      <c r="BP96" s="1">
        <v>0</v>
      </c>
      <c r="BQ96" s="1">
        <v>284358.74009399995</v>
      </c>
      <c r="BR96" s="1">
        <v>12639.682341420506</v>
      </c>
      <c r="BS96" s="1">
        <v>111690.9565007185</v>
      </c>
      <c r="BT96" s="1">
        <v>284358.74009399995</v>
      </c>
      <c r="BU96" s="1">
        <v>12639.682341420506</v>
      </c>
      <c r="BV96" s="1">
        <v>32878.08891285619</v>
      </c>
      <c r="BW96" s="35">
        <v>5.9812873901927865</v>
      </c>
      <c r="BX96" s="1">
        <v>1416472.6063213497</v>
      </c>
      <c r="BY96" s="1">
        <v>62961.890263360394</v>
      </c>
      <c r="BZ96" s="1">
        <v>556364.75321560004</v>
      </c>
      <c r="CA96" s="1">
        <v>1416472.6063213497</v>
      </c>
      <c r="CB96" s="1">
        <v>62961.890263360394</v>
      </c>
      <c r="CC96" s="1">
        <v>163775.20971524777</v>
      </c>
    </row>
    <row r="97" spans="1:81" x14ac:dyDescent="0.25">
      <c r="A97" t="s">
        <v>1664</v>
      </c>
      <c r="B97" t="s">
        <v>106</v>
      </c>
      <c r="C97" t="s">
        <v>107</v>
      </c>
      <c r="D97" t="s">
        <v>1729</v>
      </c>
      <c r="E97">
        <v>90209</v>
      </c>
      <c r="F97" t="s">
        <v>39</v>
      </c>
      <c r="G97" t="s">
        <v>108</v>
      </c>
      <c r="H97" s="74">
        <v>0.46603259433962002</v>
      </c>
      <c r="I97" s="1">
        <v>113208491</v>
      </c>
      <c r="J97" s="1"/>
      <c r="K97" s="1"/>
      <c r="L97" s="1"/>
      <c r="M97" s="1"/>
      <c r="N97" s="1">
        <v>3387823</v>
      </c>
      <c r="O97" s="1"/>
      <c r="P97" s="1"/>
      <c r="Q97" s="1"/>
      <c r="R97" s="1"/>
      <c r="S97" s="1"/>
      <c r="T97" s="1">
        <v>3387823</v>
      </c>
      <c r="U97" s="1">
        <v>66</v>
      </c>
      <c r="V97" s="36">
        <v>0.52017625686707514</v>
      </c>
      <c r="W97" s="1"/>
      <c r="X97" s="1"/>
      <c r="Y97" s="1"/>
      <c r="Z97" s="1"/>
      <c r="AA97" s="1">
        <v>22732205</v>
      </c>
      <c r="AB97" s="1"/>
      <c r="AC97" s="1"/>
      <c r="AD97" s="1"/>
      <c r="AE97" s="1"/>
      <c r="AF97" s="1"/>
      <c r="AG97" s="1"/>
      <c r="AH97" s="1"/>
      <c r="AI97" s="1"/>
      <c r="AJ97" s="1"/>
      <c r="AK97" s="1">
        <v>10593948.471210081</v>
      </c>
      <c r="AL97" s="1"/>
      <c r="AM97" s="1"/>
      <c r="AN97" s="1"/>
      <c r="AO97" s="1"/>
      <c r="AP97" s="1"/>
      <c r="AQ97" s="1">
        <v>10593948.471210081</v>
      </c>
      <c r="AR97" s="1"/>
      <c r="AS97" s="1"/>
      <c r="AT97" s="1"/>
      <c r="AU97" s="1"/>
      <c r="AV97" s="1">
        <v>456968.92260535038</v>
      </c>
      <c r="AW97" s="1"/>
      <c r="AX97" s="1"/>
      <c r="AY97" s="1"/>
      <c r="AZ97" s="1"/>
      <c r="BA97" s="1"/>
      <c r="BB97" s="1">
        <v>456968.92260535038</v>
      </c>
      <c r="BC97" s="7">
        <v>9.7615623140983585E-2</v>
      </c>
      <c r="BD97" s="35" t="s">
        <v>552</v>
      </c>
      <c r="BE97" s="35" t="s">
        <v>552</v>
      </c>
      <c r="BF97" s="35" t="s">
        <v>552</v>
      </c>
      <c r="BG97" s="35" t="s">
        <v>552</v>
      </c>
      <c r="BH97" s="35">
        <v>3.2619524083210463</v>
      </c>
      <c r="BI97" s="35" t="s">
        <v>552</v>
      </c>
      <c r="BJ97" s="35" t="s">
        <v>552</v>
      </c>
      <c r="BK97" s="35" t="s">
        <v>552</v>
      </c>
      <c r="BL97" s="35" t="s">
        <v>552</v>
      </c>
      <c r="BM97" s="35" t="s">
        <v>552</v>
      </c>
      <c r="BN97" s="35">
        <v>3.2619524083210463</v>
      </c>
      <c r="BO97" s="1"/>
      <c r="BP97" s="1"/>
      <c r="BQ97" s="1">
        <v>37263706.897559993</v>
      </c>
      <c r="BR97" s="1">
        <v>1656363.4298466102</v>
      </c>
      <c r="BS97" s="1">
        <v>14636508.323166246</v>
      </c>
      <c r="BT97" s="1">
        <v>37263706.897559993</v>
      </c>
      <c r="BU97" s="1">
        <v>1656363.4298466102</v>
      </c>
      <c r="BV97" s="1">
        <v>4308499.4264484048</v>
      </c>
      <c r="BW97" s="35">
        <v>6.1834996281079073</v>
      </c>
      <c r="BX97" s="1">
        <v>193156410.84542426</v>
      </c>
      <c r="BY97" s="1">
        <v>8585759.2226214409</v>
      </c>
      <c r="BZ97" s="1">
        <v>75868335.449930519</v>
      </c>
      <c r="CA97" s="1">
        <v>193156410.84542426</v>
      </c>
      <c r="CB97" s="1">
        <v>8585759.2226214409</v>
      </c>
      <c r="CC97" s="1">
        <v>22333105.174698438</v>
      </c>
    </row>
    <row r="98" spans="1:81" x14ac:dyDescent="0.25">
      <c r="A98" t="s">
        <v>1664</v>
      </c>
      <c r="B98" t="s">
        <v>106</v>
      </c>
      <c r="C98" t="s">
        <v>107</v>
      </c>
      <c r="D98" t="s">
        <v>28</v>
      </c>
      <c r="E98">
        <v>90209</v>
      </c>
      <c r="F98" t="s">
        <v>39</v>
      </c>
      <c r="G98" t="s">
        <v>108</v>
      </c>
      <c r="H98" s="74">
        <v>0.46603259433962002</v>
      </c>
      <c r="I98" s="1">
        <v>113208491</v>
      </c>
      <c r="J98" s="1">
        <v>0</v>
      </c>
      <c r="K98" s="1">
        <v>0</v>
      </c>
      <c r="L98" s="1">
        <v>0</v>
      </c>
      <c r="M98" s="1">
        <v>0</v>
      </c>
      <c r="N98" s="1">
        <v>3387823</v>
      </c>
      <c r="O98" s="1">
        <v>0</v>
      </c>
      <c r="P98" s="1">
        <v>0</v>
      </c>
      <c r="Q98" s="1">
        <v>0</v>
      </c>
      <c r="R98" s="1">
        <v>0</v>
      </c>
      <c r="S98" s="1">
        <v>0</v>
      </c>
      <c r="T98" s="1">
        <v>3387823</v>
      </c>
      <c r="U98" s="1"/>
      <c r="V98" s="36"/>
      <c r="W98" s="1"/>
      <c r="X98" s="1"/>
      <c r="Y98" s="1"/>
      <c r="Z98" s="1"/>
      <c r="AA98" s="1">
        <v>22732205</v>
      </c>
      <c r="AB98" s="1"/>
      <c r="AC98" s="1"/>
      <c r="AD98" s="1"/>
      <c r="AE98" s="1"/>
      <c r="AF98" s="1"/>
      <c r="AG98" s="1">
        <v>0</v>
      </c>
      <c r="AH98" s="1">
        <v>0</v>
      </c>
      <c r="AI98" s="1">
        <v>0</v>
      </c>
      <c r="AJ98" s="1">
        <v>0</v>
      </c>
      <c r="AK98" s="1">
        <v>10593948.471210081</v>
      </c>
      <c r="AL98" s="1">
        <v>0</v>
      </c>
      <c r="AM98" s="1">
        <v>0</v>
      </c>
      <c r="AN98" s="1">
        <v>0</v>
      </c>
      <c r="AO98" s="1">
        <v>0</v>
      </c>
      <c r="AP98" s="1">
        <v>0</v>
      </c>
      <c r="AQ98" s="1">
        <v>10593948.471210081</v>
      </c>
      <c r="AR98" s="1">
        <v>0</v>
      </c>
      <c r="AS98" s="1">
        <v>0</v>
      </c>
      <c r="AT98" s="1">
        <v>0</v>
      </c>
      <c r="AU98" s="1">
        <v>0</v>
      </c>
      <c r="AV98" s="1">
        <v>456968.92260535038</v>
      </c>
      <c r="AW98" s="1">
        <v>0</v>
      </c>
      <c r="AX98" s="1">
        <v>0</v>
      </c>
      <c r="AY98" s="1">
        <v>0</v>
      </c>
      <c r="AZ98" s="1">
        <v>0</v>
      </c>
      <c r="BA98" s="1">
        <v>0</v>
      </c>
      <c r="BB98" s="1">
        <v>456968.92260535038</v>
      </c>
      <c r="BC98" s="7">
        <v>9.7615623140983585E-2</v>
      </c>
      <c r="BD98" s="35" t="s">
        <v>552</v>
      </c>
      <c r="BE98" s="35" t="s">
        <v>552</v>
      </c>
      <c r="BF98" s="35" t="s">
        <v>552</v>
      </c>
      <c r="BG98" s="35" t="s">
        <v>552</v>
      </c>
      <c r="BH98" s="35">
        <v>3.2619524083210463</v>
      </c>
      <c r="BI98" s="35" t="s">
        <v>552</v>
      </c>
      <c r="BJ98" s="35" t="s">
        <v>552</v>
      </c>
      <c r="BK98" s="35" t="s">
        <v>552</v>
      </c>
      <c r="BL98" s="35" t="s">
        <v>552</v>
      </c>
      <c r="BM98" s="35" t="s">
        <v>552</v>
      </c>
      <c r="BN98" s="35">
        <v>3.2619524083210463</v>
      </c>
      <c r="BO98" s="1">
        <v>0</v>
      </c>
      <c r="BP98" s="1">
        <v>0</v>
      </c>
      <c r="BQ98" s="1">
        <v>37263706.897559993</v>
      </c>
      <c r="BR98" s="1">
        <v>1656363.4298466102</v>
      </c>
      <c r="BS98" s="1">
        <v>14636508.323166246</v>
      </c>
      <c r="BT98" s="1">
        <v>37263706.897559993</v>
      </c>
      <c r="BU98" s="1">
        <v>1656363.4298466102</v>
      </c>
      <c r="BV98" s="1">
        <v>4308499.4264484048</v>
      </c>
      <c r="BW98" s="35">
        <v>6.1834996281079073</v>
      </c>
      <c r="BX98" s="1">
        <v>193156410.84542426</v>
      </c>
      <c r="BY98" s="1">
        <v>8585759.2226214409</v>
      </c>
      <c r="BZ98" s="1">
        <v>75868335.449930519</v>
      </c>
      <c r="CA98" s="1">
        <v>193156410.84542426</v>
      </c>
      <c r="CB98" s="1">
        <v>8585759.2226214409</v>
      </c>
      <c r="CC98" s="1">
        <v>22333105.174698438</v>
      </c>
    </row>
    <row r="99" spans="1:81" x14ac:dyDescent="0.25">
      <c r="A99" t="s">
        <v>741</v>
      </c>
      <c r="B99" t="s">
        <v>742</v>
      </c>
      <c r="C99" t="s">
        <v>107</v>
      </c>
      <c r="D99" t="s">
        <v>38</v>
      </c>
      <c r="E99">
        <v>90233</v>
      </c>
      <c r="F99" t="s">
        <v>39</v>
      </c>
      <c r="G99" t="s">
        <v>108</v>
      </c>
      <c r="H99" s="74">
        <v>0.46603259433962002</v>
      </c>
      <c r="I99" s="1">
        <v>4512988</v>
      </c>
      <c r="J99" s="1">
        <v>390256.23523296014</v>
      </c>
      <c r="K99" s="1"/>
      <c r="L99" s="1">
        <v>362886.7647670398</v>
      </c>
      <c r="M99" s="1"/>
      <c r="N99" s="1"/>
      <c r="O99" s="1"/>
      <c r="P99" s="1"/>
      <c r="Q99" s="1"/>
      <c r="R99" s="1"/>
      <c r="S99" s="1"/>
      <c r="T99" s="1">
        <v>753143</v>
      </c>
      <c r="U99" s="1">
        <v>32.31818181818182</v>
      </c>
      <c r="V99" s="36">
        <v>0.16719173846112292</v>
      </c>
      <c r="W99" s="1">
        <v>64293</v>
      </c>
      <c r="X99" s="1"/>
      <c r="Y99" s="1">
        <v>59784</v>
      </c>
      <c r="Z99" s="1"/>
      <c r="AA99" s="1"/>
      <c r="AB99" s="1"/>
      <c r="AC99" s="1">
        <v>24955</v>
      </c>
      <c r="AD99" s="1"/>
      <c r="AE99" s="1"/>
      <c r="AF99" s="1"/>
      <c r="AG99" s="1">
        <v>4545.3143717582861</v>
      </c>
      <c r="AH99" s="1">
        <v>0</v>
      </c>
      <c r="AI99" s="1">
        <v>614635.87906321476</v>
      </c>
      <c r="AJ99" s="1">
        <v>0</v>
      </c>
      <c r="AK99" s="1">
        <v>0</v>
      </c>
      <c r="AL99" s="1">
        <v>0</v>
      </c>
      <c r="AM99" s="1">
        <v>219899.46719999998</v>
      </c>
      <c r="AN99" s="1">
        <v>0</v>
      </c>
      <c r="AO99" s="1">
        <v>0</v>
      </c>
      <c r="AP99" s="1">
        <v>0</v>
      </c>
      <c r="AQ99" s="1">
        <v>839080.66063497297</v>
      </c>
      <c r="AR99" s="1">
        <v>238090.48053000003</v>
      </c>
      <c r="AS99" s="1">
        <v>0</v>
      </c>
      <c r="AT99" s="1">
        <v>129612.87180959999</v>
      </c>
      <c r="AU99" s="1">
        <v>0</v>
      </c>
      <c r="AV99" s="1">
        <v>0</v>
      </c>
      <c r="AW99" s="1">
        <v>0</v>
      </c>
      <c r="AX99" s="1">
        <v>64912.446899999995</v>
      </c>
      <c r="AY99" s="1">
        <v>0</v>
      </c>
      <c r="AZ99" s="1">
        <v>0</v>
      </c>
      <c r="BA99" s="1">
        <v>0</v>
      </c>
      <c r="BB99" s="1">
        <v>432615.79923960002</v>
      </c>
      <c r="BC99" s="7">
        <v>0.2817859165312589</v>
      </c>
      <c r="BD99" s="35">
        <v>0.62173457589196224</v>
      </c>
      <c r="BE99" s="35" t="s">
        <v>552</v>
      </c>
      <c r="BF99" s="35">
        <v>2.0509118081244866</v>
      </c>
      <c r="BG99" s="35" t="s">
        <v>552</v>
      </c>
      <c r="BH99" s="35" t="s">
        <v>552</v>
      </c>
      <c r="BI99" s="35" t="s">
        <v>552</v>
      </c>
      <c r="BJ99" s="35" t="s">
        <v>552</v>
      </c>
      <c r="BK99" s="35" t="s">
        <v>552</v>
      </c>
      <c r="BL99" s="35" t="s">
        <v>552</v>
      </c>
      <c r="BM99" s="35" t="s">
        <v>552</v>
      </c>
      <c r="BN99" s="35">
        <v>1.6885192584603095</v>
      </c>
      <c r="BO99" s="1">
        <v>607568.85</v>
      </c>
      <c r="BP99" s="1"/>
      <c r="BQ99" s="1">
        <v>1485495.1300799998</v>
      </c>
      <c r="BR99" s="1">
        <v>66029.925993241923</v>
      </c>
      <c r="BS99" s="1">
        <v>583475.54888218944</v>
      </c>
      <c r="BT99" s="1">
        <v>1485495.1300799998</v>
      </c>
      <c r="BU99" s="1">
        <v>66029.925993241923</v>
      </c>
      <c r="BV99" s="1">
        <v>171755.722895101</v>
      </c>
      <c r="BW99" s="35">
        <v>6.1613334357707839</v>
      </c>
      <c r="BX99" s="1">
        <v>7667135.6835565735</v>
      </c>
      <c r="BY99" s="1">
        <v>340802.46479038993</v>
      </c>
      <c r="BZ99" s="1">
        <v>3011511.8594003543</v>
      </c>
      <c r="CA99" s="1">
        <v>7667135.6835565735</v>
      </c>
      <c r="CB99" s="1">
        <v>340802.46479038993</v>
      </c>
      <c r="CC99" s="1">
        <v>886488.55536346638</v>
      </c>
    </row>
    <row r="100" spans="1:81" x14ac:dyDescent="0.25">
      <c r="A100" t="s">
        <v>741</v>
      </c>
      <c r="B100" t="s">
        <v>742</v>
      </c>
      <c r="C100" t="s">
        <v>107</v>
      </c>
      <c r="D100" t="s">
        <v>28</v>
      </c>
      <c r="E100">
        <v>90233</v>
      </c>
      <c r="F100" t="s">
        <v>39</v>
      </c>
      <c r="G100" t="s">
        <v>108</v>
      </c>
      <c r="H100" s="74">
        <v>0.46603259433962002</v>
      </c>
      <c r="I100" s="1">
        <v>6788699</v>
      </c>
      <c r="J100" s="1">
        <v>390256.23523296014</v>
      </c>
      <c r="K100" s="1">
        <v>0</v>
      </c>
      <c r="L100" s="1">
        <v>362886.7647670398</v>
      </c>
      <c r="M100" s="1">
        <v>0</v>
      </c>
      <c r="N100" s="1">
        <v>0</v>
      </c>
      <c r="O100" s="1">
        <v>0</v>
      </c>
      <c r="P100" s="1">
        <v>416813</v>
      </c>
      <c r="Q100" s="1">
        <v>0</v>
      </c>
      <c r="R100" s="1">
        <v>0</v>
      </c>
      <c r="S100" s="1">
        <v>0</v>
      </c>
      <c r="T100" s="1">
        <v>1169956</v>
      </c>
      <c r="U100" s="1"/>
      <c r="V100" s="36"/>
      <c r="W100" s="1">
        <v>64293</v>
      </c>
      <c r="X100" s="1"/>
      <c r="Y100" s="1">
        <v>59784</v>
      </c>
      <c r="Z100" s="1"/>
      <c r="AA100" s="1"/>
      <c r="AB100" s="1"/>
      <c r="AC100" s="1">
        <v>57160</v>
      </c>
      <c r="AD100" s="1"/>
      <c r="AE100" s="1"/>
      <c r="AF100" s="1"/>
      <c r="AG100" s="1">
        <v>4545.3143717582861</v>
      </c>
      <c r="AH100" s="1">
        <v>0</v>
      </c>
      <c r="AI100" s="1">
        <v>614635.87906321476</v>
      </c>
      <c r="AJ100" s="1">
        <v>0</v>
      </c>
      <c r="AK100" s="1">
        <v>0</v>
      </c>
      <c r="AL100" s="1">
        <v>0</v>
      </c>
      <c r="AM100" s="1">
        <v>503132.79729916668</v>
      </c>
      <c r="AN100" s="1">
        <v>0</v>
      </c>
      <c r="AO100" s="1">
        <v>0</v>
      </c>
      <c r="AP100" s="1">
        <v>0</v>
      </c>
      <c r="AQ100" s="1">
        <v>1122313.9907341397</v>
      </c>
      <c r="AR100" s="1">
        <v>238090.48053000003</v>
      </c>
      <c r="AS100" s="1">
        <v>0</v>
      </c>
      <c r="AT100" s="1">
        <v>129612.87180959999</v>
      </c>
      <c r="AU100" s="1">
        <v>0</v>
      </c>
      <c r="AV100" s="1">
        <v>0</v>
      </c>
      <c r="AW100" s="1">
        <v>0</v>
      </c>
      <c r="AX100" s="1">
        <v>148683.44879999998</v>
      </c>
      <c r="AY100" s="1">
        <v>0</v>
      </c>
      <c r="AZ100" s="1">
        <v>0</v>
      </c>
      <c r="BA100" s="1">
        <v>0</v>
      </c>
      <c r="BB100" s="1">
        <v>516386.80113959999</v>
      </c>
      <c r="BC100" s="7">
        <v>0.24138657375643544</v>
      </c>
      <c r="BD100" s="35">
        <v>0.62173457589196224</v>
      </c>
      <c r="BE100" s="35" t="s">
        <v>552</v>
      </c>
      <c r="BF100" s="35">
        <v>2.0509118081244866</v>
      </c>
      <c r="BG100" s="35" t="s">
        <v>552</v>
      </c>
      <c r="BH100" s="35" t="s">
        <v>552</v>
      </c>
      <c r="BI100" s="35" t="s">
        <v>552</v>
      </c>
      <c r="BJ100" s="35">
        <v>1.5638097806430382</v>
      </c>
      <c r="BK100" s="35" t="s">
        <v>552</v>
      </c>
      <c r="BL100" s="35" t="s">
        <v>552</v>
      </c>
      <c r="BM100" s="35" t="s">
        <v>552</v>
      </c>
      <c r="BN100" s="35">
        <v>1.4006516414922781</v>
      </c>
      <c r="BO100" s="1">
        <v>607568.85</v>
      </c>
      <c r="BP100" s="1">
        <v>0</v>
      </c>
      <c r="BQ100" s="1">
        <v>2234568.1628399994</v>
      </c>
      <c r="BR100" s="1">
        <v>99326.054614015229</v>
      </c>
      <c r="BS100" s="1">
        <v>877697.85233662685</v>
      </c>
      <c r="BT100" s="1">
        <v>2234568.1628399994</v>
      </c>
      <c r="BU100" s="1">
        <v>99326.054614015229</v>
      </c>
      <c r="BV100" s="1">
        <v>258364.94674088413</v>
      </c>
      <c r="BW100" s="35">
        <v>6.1613334357707839</v>
      </c>
      <c r="BX100" s="1">
        <v>11533351.373374982</v>
      </c>
      <c r="BY100" s="1">
        <v>512654.88672251173</v>
      </c>
      <c r="BZ100" s="1">
        <v>4530091.2717692396</v>
      </c>
      <c r="CA100" s="1">
        <v>11533351.373374982</v>
      </c>
      <c r="CB100" s="1">
        <v>512654.88672251173</v>
      </c>
      <c r="CC100" s="1">
        <v>1333507.6382448629</v>
      </c>
    </row>
    <row r="101" spans="1:81" x14ac:dyDescent="0.25">
      <c r="A101" t="s">
        <v>741</v>
      </c>
      <c r="B101" t="s">
        <v>742</v>
      </c>
      <c r="C101" t="s">
        <v>107</v>
      </c>
      <c r="D101" t="s">
        <v>1730</v>
      </c>
      <c r="E101">
        <v>90233</v>
      </c>
      <c r="F101" t="s">
        <v>39</v>
      </c>
      <c r="G101" t="s">
        <v>108</v>
      </c>
      <c r="H101" s="74">
        <v>0.46603259433962002</v>
      </c>
      <c r="I101" s="1">
        <v>2275711</v>
      </c>
      <c r="J101" s="1"/>
      <c r="K101" s="1"/>
      <c r="L101" s="1"/>
      <c r="M101" s="1"/>
      <c r="N101" s="1"/>
      <c r="O101" s="1"/>
      <c r="P101" s="1">
        <v>416813</v>
      </c>
      <c r="Q101" s="1"/>
      <c r="R101" s="1"/>
      <c r="S101" s="1"/>
      <c r="T101" s="1">
        <v>416813</v>
      </c>
      <c r="U101" s="1">
        <v>7.4259259259259256</v>
      </c>
      <c r="V101" s="36">
        <v>0.57523631877160841</v>
      </c>
      <c r="W101" s="1"/>
      <c r="X101" s="1"/>
      <c r="Y101" s="1"/>
      <c r="Z101" s="1"/>
      <c r="AA101" s="1"/>
      <c r="AB101" s="1"/>
      <c r="AC101" s="1">
        <v>32205</v>
      </c>
      <c r="AD101" s="1"/>
      <c r="AE101" s="1"/>
      <c r="AF101" s="1"/>
      <c r="AG101" s="1">
        <v>0</v>
      </c>
      <c r="AH101" s="1">
        <v>0</v>
      </c>
      <c r="AI101" s="1">
        <v>0</v>
      </c>
      <c r="AJ101" s="1">
        <v>0</v>
      </c>
      <c r="AK101" s="1"/>
      <c r="AL101" s="1">
        <v>0</v>
      </c>
      <c r="AM101" s="1">
        <v>283233.33009916666</v>
      </c>
      <c r="AN101" s="1"/>
      <c r="AO101" s="1">
        <v>0</v>
      </c>
      <c r="AP101" s="1">
        <v>0</v>
      </c>
      <c r="AQ101" s="1">
        <v>283233.33009916666</v>
      </c>
      <c r="AR101" s="1">
        <v>0</v>
      </c>
      <c r="AS101" s="1">
        <v>0</v>
      </c>
      <c r="AT101" s="1">
        <v>0</v>
      </c>
      <c r="AU101" s="1">
        <v>0</v>
      </c>
      <c r="AV101" s="1"/>
      <c r="AW101" s="1">
        <v>0</v>
      </c>
      <c r="AX101" s="1">
        <v>83771.001899999988</v>
      </c>
      <c r="AY101" s="1"/>
      <c r="AZ101" s="1">
        <v>0</v>
      </c>
      <c r="BA101" s="1">
        <v>0</v>
      </c>
      <c r="BB101" s="1">
        <v>83771.001899999988</v>
      </c>
      <c r="BC101" s="7">
        <v>0.16127018413109864</v>
      </c>
      <c r="BD101" s="35" t="s">
        <v>552</v>
      </c>
      <c r="BE101" s="35" t="s">
        <v>552</v>
      </c>
      <c r="BF101" s="35" t="s">
        <v>552</v>
      </c>
      <c r="BG101" s="35" t="s">
        <v>552</v>
      </c>
      <c r="BH101" s="35" t="s">
        <v>552</v>
      </c>
      <c r="BI101" s="35" t="s">
        <v>552</v>
      </c>
      <c r="BJ101" s="35">
        <v>0.88050116478892604</v>
      </c>
      <c r="BK101" s="35" t="s">
        <v>552</v>
      </c>
      <c r="BL101" s="35" t="s">
        <v>552</v>
      </c>
      <c r="BM101" s="35" t="s">
        <v>552</v>
      </c>
      <c r="BN101" s="35">
        <v>0.88050116478892604</v>
      </c>
      <c r="BO101" s="1">
        <v>0</v>
      </c>
      <c r="BP101" s="1">
        <v>0</v>
      </c>
      <c r="BQ101" s="1">
        <v>749073.03275999986</v>
      </c>
      <c r="BR101" s="1">
        <v>33296.128620773321</v>
      </c>
      <c r="BS101" s="1">
        <v>294222.30345443764</v>
      </c>
      <c r="BT101" s="1">
        <v>749073.03275999986</v>
      </c>
      <c r="BU101" s="1">
        <v>33296.128620773321</v>
      </c>
      <c r="BV101" s="1">
        <v>86609.223845783141</v>
      </c>
      <c r="BW101" s="35">
        <v>6.1613334357707839</v>
      </c>
      <c r="BX101" s="1">
        <v>3866215.6898184111</v>
      </c>
      <c r="BY101" s="1">
        <v>171852.42193212191</v>
      </c>
      <c r="BZ101" s="1">
        <v>1518579.4123688871</v>
      </c>
      <c r="CA101" s="1">
        <v>3866215.6898184111</v>
      </c>
      <c r="CB101" s="1">
        <v>171852.42193212191</v>
      </c>
      <c r="CC101" s="1">
        <v>447019.08288139687</v>
      </c>
    </row>
    <row r="102" spans="1:81" x14ac:dyDescent="0.25">
      <c r="A102" t="s">
        <v>1653</v>
      </c>
      <c r="B102" t="s">
        <v>1008</v>
      </c>
      <c r="C102" t="s">
        <v>50</v>
      </c>
      <c r="D102" t="s">
        <v>28</v>
      </c>
      <c r="E102">
        <v>90157</v>
      </c>
      <c r="F102" t="s">
        <v>39</v>
      </c>
      <c r="G102" t="s">
        <v>51</v>
      </c>
      <c r="H102" s="74">
        <v>0.22613756887876005</v>
      </c>
      <c r="I102" s="1">
        <v>25915355</v>
      </c>
      <c r="J102" s="1">
        <v>0</v>
      </c>
      <c r="K102" s="1">
        <v>3560222</v>
      </c>
      <c r="L102" s="1">
        <v>0</v>
      </c>
      <c r="M102" s="1">
        <v>0</v>
      </c>
      <c r="N102" s="1">
        <v>0</v>
      </c>
      <c r="O102" s="1">
        <v>0</v>
      </c>
      <c r="P102" s="1">
        <v>22164970</v>
      </c>
      <c r="Q102" s="1">
        <v>0</v>
      </c>
      <c r="R102" s="1">
        <v>0</v>
      </c>
      <c r="S102" s="1">
        <v>0</v>
      </c>
      <c r="T102" s="1">
        <v>25725192</v>
      </c>
      <c r="U102" s="1"/>
      <c r="V102" s="36"/>
      <c r="W102" s="1"/>
      <c r="X102" s="1">
        <v>243953</v>
      </c>
      <c r="Y102" s="1"/>
      <c r="Z102" s="1"/>
      <c r="AA102" s="1"/>
      <c r="AB102" s="1"/>
      <c r="AC102" s="1">
        <v>1755082</v>
      </c>
      <c r="AD102" s="1"/>
      <c r="AE102" s="1"/>
      <c r="AF102" s="1"/>
      <c r="AG102" s="1">
        <v>0</v>
      </c>
      <c r="AH102" s="1">
        <v>2784112.2291223975</v>
      </c>
      <c r="AI102" s="1">
        <v>0</v>
      </c>
      <c r="AJ102" s="1">
        <v>0</v>
      </c>
      <c r="AK102" s="1">
        <v>0</v>
      </c>
      <c r="AL102" s="1">
        <v>0</v>
      </c>
      <c r="AM102" s="1">
        <v>15434795.671758331</v>
      </c>
      <c r="AN102" s="1">
        <v>0</v>
      </c>
      <c r="AO102" s="1">
        <v>0</v>
      </c>
      <c r="AP102" s="1">
        <v>0</v>
      </c>
      <c r="AQ102" s="1">
        <v>18218907.900880728</v>
      </c>
      <c r="AR102" s="1">
        <v>0</v>
      </c>
      <c r="AS102" s="1">
        <v>527008.37253450009</v>
      </c>
      <c r="AT102" s="1">
        <v>0</v>
      </c>
      <c r="AU102" s="1">
        <v>0</v>
      </c>
      <c r="AV102" s="1">
        <v>0</v>
      </c>
      <c r="AW102" s="1">
        <v>0</v>
      </c>
      <c r="AX102" s="1">
        <v>4565284.1967599997</v>
      </c>
      <c r="AY102" s="1">
        <v>0</v>
      </c>
      <c r="AZ102" s="1">
        <v>0</v>
      </c>
      <c r="BA102" s="1">
        <v>0</v>
      </c>
      <c r="BB102" s="1">
        <v>5092292.5692945002</v>
      </c>
      <c r="BC102" s="7">
        <v>0.89951306745268311</v>
      </c>
      <c r="BD102" s="35" t="s">
        <v>552</v>
      </c>
      <c r="BE102" s="35">
        <v>0.93003206026390983</v>
      </c>
      <c r="BF102" s="35" t="s">
        <v>552</v>
      </c>
      <c r="BG102" s="35" t="s">
        <v>552</v>
      </c>
      <c r="BH102" s="35" t="s">
        <v>552</v>
      </c>
      <c r="BI102" s="35" t="s">
        <v>552</v>
      </c>
      <c r="BJ102" s="35">
        <v>0.90232830761865823</v>
      </c>
      <c r="BK102" s="35" t="s">
        <v>552</v>
      </c>
      <c r="BL102" s="35" t="s">
        <v>552</v>
      </c>
      <c r="BM102" s="35" t="s">
        <v>552</v>
      </c>
      <c r="BN102" s="35">
        <v>0.90616235129266398</v>
      </c>
      <c r="BO102" s="1">
        <v>0</v>
      </c>
      <c r="BP102" s="1">
        <v>0</v>
      </c>
      <c r="BQ102" s="1">
        <v>8530298.2517999988</v>
      </c>
      <c r="BR102" s="1">
        <v>379169.84772363497</v>
      </c>
      <c r="BS102" s="1">
        <v>3350546.463474263</v>
      </c>
      <c r="BT102" s="1">
        <v>8530298.2517999988</v>
      </c>
      <c r="BU102" s="1">
        <v>379169.84772363497</v>
      </c>
      <c r="BV102" s="1">
        <v>986289.0245017648</v>
      </c>
      <c r="BW102" s="35">
        <v>5.9885774299901273</v>
      </c>
      <c r="BX102" s="1">
        <v>42554053.330013715</v>
      </c>
      <c r="BY102" s="1">
        <v>1891518.144486919</v>
      </c>
      <c r="BZ102" s="1">
        <v>16714460.465820953</v>
      </c>
      <c r="CA102" s="1">
        <v>42554053.330013715</v>
      </c>
      <c r="CB102" s="1">
        <v>1891518.144486919</v>
      </c>
      <c r="CC102" s="1">
        <v>4920179.1670764834</v>
      </c>
    </row>
    <row r="103" spans="1:81" x14ac:dyDescent="0.25">
      <c r="A103" t="s">
        <v>1653</v>
      </c>
      <c r="B103" t="s">
        <v>1008</v>
      </c>
      <c r="C103" t="s">
        <v>50</v>
      </c>
      <c r="D103" t="s">
        <v>1730</v>
      </c>
      <c r="E103">
        <v>90157</v>
      </c>
      <c r="F103" t="s">
        <v>39</v>
      </c>
      <c r="G103" t="s">
        <v>51</v>
      </c>
      <c r="H103" s="74">
        <v>0.22613756887876005</v>
      </c>
      <c r="I103" s="1">
        <v>25915355</v>
      </c>
      <c r="J103" s="1"/>
      <c r="K103" s="1">
        <v>3560222</v>
      </c>
      <c r="L103" s="1"/>
      <c r="M103" s="1"/>
      <c r="N103" s="1"/>
      <c r="O103" s="1"/>
      <c r="P103" s="1">
        <v>22164970</v>
      </c>
      <c r="Q103" s="1"/>
      <c r="R103" s="1"/>
      <c r="S103" s="1"/>
      <c r="T103" s="1">
        <v>25725192</v>
      </c>
      <c r="U103" s="1">
        <v>4.1726263871763258</v>
      </c>
      <c r="V103" s="36">
        <v>0.31104391322437608</v>
      </c>
      <c r="W103" s="1"/>
      <c r="X103" s="1">
        <v>243953</v>
      </c>
      <c r="Y103" s="1"/>
      <c r="Z103" s="1"/>
      <c r="AA103" s="1"/>
      <c r="AB103" s="1"/>
      <c r="AC103" s="1">
        <v>1755082</v>
      </c>
      <c r="AD103" s="1"/>
      <c r="AE103" s="1"/>
      <c r="AF103" s="1"/>
      <c r="AG103" s="1">
        <v>0</v>
      </c>
      <c r="AH103" s="1">
        <v>2784112.2291223975</v>
      </c>
      <c r="AI103" s="1">
        <v>0</v>
      </c>
      <c r="AJ103" s="1">
        <v>0</v>
      </c>
      <c r="AK103" s="1"/>
      <c r="AL103" s="1">
        <v>0</v>
      </c>
      <c r="AM103" s="1">
        <v>15434795.671758331</v>
      </c>
      <c r="AN103" s="1"/>
      <c r="AO103" s="1">
        <v>0</v>
      </c>
      <c r="AP103" s="1">
        <v>0</v>
      </c>
      <c r="AQ103" s="1">
        <v>18218907.900880728</v>
      </c>
      <c r="AR103" s="1">
        <v>0</v>
      </c>
      <c r="AS103" s="1">
        <v>527008.37253450009</v>
      </c>
      <c r="AT103" s="1">
        <v>0</v>
      </c>
      <c r="AU103" s="1">
        <v>0</v>
      </c>
      <c r="AV103" s="1"/>
      <c r="AW103" s="1">
        <v>0</v>
      </c>
      <c r="AX103" s="1">
        <v>4565284.1967599997</v>
      </c>
      <c r="AY103" s="1"/>
      <c r="AZ103" s="1">
        <v>0</v>
      </c>
      <c r="BA103" s="1">
        <v>0</v>
      </c>
      <c r="BB103" s="1">
        <v>5092292.5692945002</v>
      </c>
      <c r="BC103" s="7">
        <v>0.89951306745268311</v>
      </c>
      <c r="BD103" s="35" t="s">
        <v>552</v>
      </c>
      <c r="BE103" s="35">
        <v>0.93003206026390983</v>
      </c>
      <c r="BF103" s="35" t="s">
        <v>552</v>
      </c>
      <c r="BG103" s="35" t="s">
        <v>552</v>
      </c>
      <c r="BH103" s="35" t="s">
        <v>552</v>
      </c>
      <c r="BI103" s="35" t="s">
        <v>552</v>
      </c>
      <c r="BJ103" s="35">
        <v>0.90232830761865823</v>
      </c>
      <c r="BK103" s="35" t="s">
        <v>552</v>
      </c>
      <c r="BL103" s="35" t="s">
        <v>552</v>
      </c>
      <c r="BM103" s="35" t="s">
        <v>552</v>
      </c>
      <c r="BN103" s="35">
        <v>0.90616235129266398</v>
      </c>
      <c r="BO103" s="1">
        <v>0</v>
      </c>
      <c r="BP103" s="1">
        <v>0</v>
      </c>
      <c r="BQ103" s="1">
        <v>8530298.2517999988</v>
      </c>
      <c r="BR103" s="1">
        <v>379169.84772363497</v>
      </c>
      <c r="BS103" s="1">
        <v>3350546.463474263</v>
      </c>
      <c r="BT103" s="1">
        <v>8530298.2517999988</v>
      </c>
      <c r="BU103" s="1">
        <v>379169.84772363497</v>
      </c>
      <c r="BV103" s="1">
        <v>986289.0245017648</v>
      </c>
      <c r="BW103" s="35">
        <v>5.9885774299901273</v>
      </c>
      <c r="BX103" s="1">
        <v>42554053.330013715</v>
      </c>
      <c r="BY103" s="1">
        <v>1891518.144486919</v>
      </c>
      <c r="BZ103" s="1">
        <v>16714460.465820953</v>
      </c>
      <c r="CA103" s="1">
        <v>42554053.330013715</v>
      </c>
      <c r="CB103" s="1">
        <v>1891518.144486919</v>
      </c>
      <c r="CC103" s="1">
        <v>4920179.1670764834</v>
      </c>
    </row>
    <row r="104" spans="1:81" x14ac:dyDescent="0.25">
      <c r="A104" t="s">
        <v>111</v>
      </c>
      <c r="B104" t="s">
        <v>112</v>
      </c>
      <c r="C104" t="s">
        <v>50</v>
      </c>
      <c r="D104" t="s">
        <v>38</v>
      </c>
      <c r="E104">
        <v>90014</v>
      </c>
      <c r="F104" t="s">
        <v>39</v>
      </c>
      <c r="G104" t="s">
        <v>51</v>
      </c>
      <c r="H104" s="74">
        <v>0.22613756887876005</v>
      </c>
      <c r="I104" s="1">
        <v>200203365</v>
      </c>
      <c r="J104" s="1"/>
      <c r="K104" s="1"/>
      <c r="L104" s="1">
        <v>23956866</v>
      </c>
      <c r="M104" s="1"/>
      <c r="N104" s="1"/>
      <c r="O104" s="1"/>
      <c r="P104" s="1">
        <v>152347</v>
      </c>
      <c r="Q104" s="1">
        <v>467835</v>
      </c>
      <c r="R104" s="1"/>
      <c r="S104" s="1"/>
      <c r="T104" s="1">
        <v>24577048</v>
      </c>
      <c r="U104" s="1">
        <v>37.409956076134698</v>
      </c>
      <c r="V104" s="36">
        <v>0.25639369002899215</v>
      </c>
      <c r="W104" s="1"/>
      <c r="X104" s="1"/>
      <c r="Y104" s="1">
        <v>5404193</v>
      </c>
      <c r="Z104" s="1"/>
      <c r="AA104" s="1"/>
      <c r="AB104" s="1"/>
      <c r="AC104" s="1">
        <v>33997</v>
      </c>
      <c r="AD104" s="1">
        <v>88485</v>
      </c>
      <c r="AE104" s="1"/>
      <c r="AF104" s="1"/>
      <c r="AG104" s="1">
        <v>0</v>
      </c>
      <c r="AH104" s="1">
        <v>0</v>
      </c>
      <c r="AI104" s="1">
        <v>55456806.401374996</v>
      </c>
      <c r="AJ104" s="1">
        <v>0</v>
      </c>
      <c r="AK104" s="1">
        <v>0</v>
      </c>
      <c r="AL104" s="1">
        <v>0</v>
      </c>
      <c r="AM104" s="1">
        <v>298666.70080083335</v>
      </c>
      <c r="AN104" s="1">
        <v>1420871.1856004999</v>
      </c>
      <c r="AO104" s="1">
        <v>0</v>
      </c>
      <c r="AP104" s="1">
        <v>0</v>
      </c>
      <c r="AQ104" s="1">
        <v>57176344.287776329</v>
      </c>
      <c r="AR104" s="1">
        <v>0</v>
      </c>
      <c r="AS104" s="1">
        <v>0</v>
      </c>
      <c r="AT104" s="1">
        <v>11716395.265344199</v>
      </c>
      <c r="AU104" s="1">
        <v>0</v>
      </c>
      <c r="AV104" s="1">
        <v>0</v>
      </c>
      <c r="AW104" s="1">
        <v>0</v>
      </c>
      <c r="AX104" s="1">
        <v>88432.316459999987</v>
      </c>
      <c r="AY104" s="1">
        <v>0</v>
      </c>
      <c r="AZ104" s="1">
        <v>0</v>
      </c>
      <c r="BA104" s="1">
        <v>0</v>
      </c>
      <c r="BB104" s="1">
        <v>11804827.581804199</v>
      </c>
      <c r="BC104" s="7">
        <v>0.34455550669480767</v>
      </c>
      <c r="BD104" s="35" t="s">
        <v>552</v>
      </c>
      <c r="BE104" s="35" t="s">
        <v>552</v>
      </c>
      <c r="BF104" s="35">
        <v>2.803922752947702</v>
      </c>
      <c r="BG104" s="35" t="s">
        <v>552</v>
      </c>
      <c r="BH104" s="35" t="s">
        <v>552</v>
      </c>
      <c r="BI104" s="35" t="s">
        <v>552</v>
      </c>
      <c r="BJ104" s="35">
        <v>2.5409034458232416</v>
      </c>
      <c r="BK104" s="35">
        <v>3.0371203214819325</v>
      </c>
      <c r="BL104" s="35" t="s">
        <v>552</v>
      </c>
      <c r="BM104" s="35" t="s">
        <v>552</v>
      </c>
      <c r="BN104" s="35">
        <v>2.8067313808224861</v>
      </c>
      <c r="BO104" s="1">
        <v>0</v>
      </c>
      <c r="BP104" s="1"/>
      <c r="BQ104" s="1">
        <v>65898939.623399988</v>
      </c>
      <c r="BR104" s="1">
        <v>2929193.1143065304</v>
      </c>
      <c r="BS104" s="1">
        <v>25883908.461851947</v>
      </c>
      <c r="BT104" s="1">
        <v>65898939.623399988</v>
      </c>
      <c r="BU104" s="1">
        <v>2929193.1143065304</v>
      </c>
      <c r="BV104" s="1">
        <v>7619358.5450718608</v>
      </c>
      <c r="BW104" s="35">
        <v>6.2572739833728415</v>
      </c>
      <c r="BX104" s="1">
        <v>346448780.81395847</v>
      </c>
      <c r="BY104" s="1">
        <v>15399570.752118593</v>
      </c>
      <c r="BZ104" s="1">
        <v>136078798.54449838</v>
      </c>
      <c r="CA104" s="1">
        <v>346448780.81395847</v>
      </c>
      <c r="CB104" s="1">
        <v>15399570.752118593</v>
      </c>
      <c r="CC104" s="1">
        <v>40057055.448995836</v>
      </c>
    </row>
    <row r="105" spans="1:81" x14ac:dyDescent="0.25">
      <c r="A105" t="s">
        <v>111</v>
      </c>
      <c r="B105" t="s">
        <v>112</v>
      </c>
      <c r="C105" t="s">
        <v>50</v>
      </c>
      <c r="D105" t="s">
        <v>28</v>
      </c>
      <c r="E105">
        <v>90014</v>
      </c>
      <c r="F105" t="s">
        <v>39</v>
      </c>
      <c r="G105" t="s">
        <v>51</v>
      </c>
      <c r="H105" s="74">
        <v>0.22613756887876005</v>
      </c>
      <c r="I105" s="1">
        <v>207299071</v>
      </c>
      <c r="J105" s="1">
        <v>0</v>
      </c>
      <c r="K105" s="1">
        <v>0</v>
      </c>
      <c r="L105" s="1">
        <v>25455674</v>
      </c>
      <c r="M105" s="1">
        <v>0</v>
      </c>
      <c r="N105" s="1">
        <v>0</v>
      </c>
      <c r="O105" s="1">
        <v>0</v>
      </c>
      <c r="P105" s="1">
        <v>6312528</v>
      </c>
      <c r="Q105" s="1">
        <v>467835</v>
      </c>
      <c r="R105" s="1">
        <v>0</v>
      </c>
      <c r="S105" s="1">
        <v>0</v>
      </c>
      <c r="T105" s="1">
        <v>32236037</v>
      </c>
      <c r="U105" s="1"/>
      <c r="V105" s="36"/>
      <c r="W105" s="1"/>
      <c r="X105" s="1"/>
      <c r="Y105" s="1">
        <v>5459209</v>
      </c>
      <c r="Z105" s="1"/>
      <c r="AA105" s="1"/>
      <c r="AB105" s="1"/>
      <c r="AC105" s="1">
        <v>1027265</v>
      </c>
      <c r="AD105" s="1">
        <v>88485</v>
      </c>
      <c r="AE105" s="1"/>
      <c r="AF105" s="1"/>
      <c r="AG105" s="1">
        <v>0</v>
      </c>
      <c r="AH105" s="1">
        <v>0</v>
      </c>
      <c r="AI105" s="1">
        <v>56036037.079874992</v>
      </c>
      <c r="AJ105" s="1">
        <v>0</v>
      </c>
      <c r="AK105" s="1">
        <v>0</v>
      </c>
      <c r="AL105" s="1">
        <v>0</v>
      </c>
      <c r="AM105" s="1">
        <v>9026556.6797199994</v>
      </c>
      <c r="AN105" s="1">
        <v>1420871.1856004999</v>
      </c>
      <c r="AO105" s="1">
        <v>0</v>
      </c>
      <c r="AP105" s="1">
        <v>0</v>
      </c>
      <c r="AQ105" s="1">
        <v>66483464.945195489</v>
      </c>
      <c r="AR105" s="1">
        <v>0</v>
      </c>
      <c r="AS105" s="1">
        <v>0</v>
      </c>
      <c r="AT105" s="1">
        <v>11835671.020654598</v>
      </c>
      <c r="AU105" s="1">
        <v>0</v>
      </c>
      <c r="AV105" s="1">
        <v>0</v>
      </c>
      <c r="AW105" s="1">
        <v>0</v>
      </c>
      <c r="AX105" s="1">
        <v>2672101.1726999995</v>
      </c>
      <c r="AY105" s="1">
        <v>0</v>
      </c>
      <c r="AZ105" s="1">
        <v>0</v>
      </c>
      <c r="BA105" s="1">
        <v>0</v>
      </c>
      <c r="BB105" s="1">
        <v>14507772.193354597</v>
      </c>
      <c r="BC105" s="7">
        <v>0.39069754026321751</v>
      </c>
      <c r="BD105" s="35" t="s">
        <v>552</v>
      </c>
      <c r="BE105" s="35" t="s">
        <v>552</v>
      </c>
      <c r="BF105" s="35">
        <v>2.6662703215216221</v>
      </c>
      <c r="BG105" s="35" t="s">
        <v>552</v>
      </c>
      <c r="BH105" s="35" t="s">
        <v>552</v>
      </c>
      <c r="BI105" s="35" t="s">
        <v>552</v>
      </c>
      <c r="BJ105" s="35">
        <v>1.8532445087641589</v>
      </c>
      <c r="BK105" s="35">
        <v>3.0371203214819325</v>
      </c>
      <c r="BL105" s="35" t="s">
        <v>552</v>
      </c>
      <c r="BM105" s="35" t="s">
        <v>552</v>
      </c>
      <c r="BN105" s="35">
        <v>2.5124439812049504</v>
      </c>
      <c r="BO105" s="1">
        <v>0</v>
      </c>
      <c r="BP105" s="1">
        <v>0</v>
      </c>
      <c r="BQ105" s="1">
        <v>68234562.210359991</v>
      </c>
      <c r="BR105" s="1">
        <v>3033011.0154509167</v>
      </c>
      <c r="BS105" s="1">
        <v>26801298.659445345</v>
      </c>
      <c r="BT105" s="1">
        <v>68234562.210359991</v>
      </c>
      <c r="BU105" s="1">
        <v>3033011.0154509167</v>
      </c>
      <c r="BV105" s="1">
        <v>7889407.5931706149</v>
      </c>
      <c r="BW105" s="35">
        <v>6.2572739833728415</v>
      </c>
      <c r="BX105" s="1">
        <v>358727788.67536122</v>
      </c>
      <c r="BY105" s="1">
        <v>15945369.902813349</v>
      </c>
      <c r="BZ105" s="1">
        <v>140901770.16290742</v>
      </c>
      <c r="CA105" s="1">
        <v>358727788.67536122</v>
      </c>
      <c r="CB105" s="1">
        <v>15945369.902813349</v>
      </c>
      <c r="CC105" s="1">
        <v>41476777.283800021</v>
      </c>
    </row>
    <row r="106" spans="1:81" x14ac:dyDescent="0.25">
      <c r="A106" t="s">
        <v>111</v>
      </c>
      <c r="B106" t="s">
        <v>112</v>
      </c>
      <c r="C106" t="s">
        <v>50</v>
      </c>
      <c r="D106" t="s">
        <v>1730</v>
      </c>
      <c r="E106">
        <v>90014</v>
      </c>
      <c r="F106" t="s">
        <v>39</v>
      </c>
      <c r="G106" t="s">
        <v>51</v>
      </c>
      <c r="H106" s="74">
        <v>0.22613756887876005</v>
      </c>
      <c r="I106" s="1">
        <v>7095706</v>
      </c>
      <c r="J106" s="1"/>
      <c r="K106" s="1"/>
      <c r="L106" s="1">
        <v>1498808</v>
      </c>
      <c r="M106" s="1"/>
      <c r="N106" s="1"/>
      <c r="O106" s="1"/>
      <c r="P106" s="1">
        <v>6160181</v>
      </c>
      <c r="Q106" s="1"/>
      <c r="R106" s="1"/>
      <c r="S106" s="1"/>
      <c r="T106" s="1">
        <v>7658989</v>
      </c>
      <c r="U106" s="1">
        <v>11.07011070110701</v>
      </c>
      <c r="V106" s="36">
        <v>0.10359741830779463</v>
      </c>
      <c r="W106" s="1"/>
      <c r="X106" s="1"/>
      <c r="Y106" s="1">
        <v>55016</v>
      </c>
      <c r="Z106" s="1"/>
      <c r="AA106" s="1"/>
      <c r="AB106" s="1"/>
      <c r="AC106" s="1">
        <v>993268</v>
      </c>
      <c r="AD106" s="1"/>
      <c r="AE106" s="1"/>
      <c r="AF106" s="1"/>
      <c r="AG106" s="1">
        <v>0</v>
      </c>
      <c r="AH106" s="1">
        <v>0</v>
      </c>
      <c r="AI106" s="1">
        <v>579230.67850000015</v>
      </c>
      <c r="AJ106" s="1">
        <v>0</v>
      </c>
      <c r="AK106" s="1"/>
      <c r="AL106" s="1">
        <v>0</v>
      </c>
      <c r="AM106" s="1">
        <v>8727889.9789191652</v>
      </c>
      <c r="AN106" s="1"/>
      <c r="AO106" s="1">
        <v>0</v>
      </c>
      <c r="AP106" s="1">
        <v>0</v>
      </c>
      <c r="AQ106" s="1">
        <v>9307120.6574191656</v>
      </c>
      <c r="AR106" s="1">
        <v>0</v>
      </c>
      <c r="AS106" s="1">
        <v>0</v>
      </c>
      <c r="AT106" s="1">
        <v>119275.7553104</v>
      </c>
      <c r="AU106" s="1">
        <v>0</v>
      </c>
      <c r="AV106" s="1"/>
      <c r="AW106" s="1">
        <v>0</v>
      </c>
      <c r="AX106" s="1">
        <v>2583668.8562399996</v>
      </c>
      <c r="AY106" s="1"/>
      <c r="AZ106" s="1">
        <v>0</v>
      </c>
      <c r="BA106" s="1">
        <v>0</v>
      </c>
      <c r="BB106" s="1">
        <v>2702944.6115503996</v>
      </c>
      <c r="BC106" s="7">
        <v>1.6925821431961197</v>
      </c>
      <c r="BD106" s="35" t="s">
        <v>552</v>
      </c>
      <c r="BE106" s="35" t="s">
        <v>552</v>
      </c>
      <c r="BF106" s="35">
        <v>0.46604130336267235</v>
      </c>
      <c r="BG106" s="35" t="s">
        <v>552</v>
      </c>
      <c r="BH106" s="35" t="s">
        <v>552</v>
      </c>
      <c r="BI106" s="35" t="s">
        <v>552</v>
      </c>
      <c r="BJ106" s="35">
        <v>1.8362380642970011</v>
      </c>
      <c r="BK106" s="35" t="s">
        <v>552</v>
      </c>
      <c r="BL106" s="35" t="s">
        <v>552</v>
      </c>
      <c r="BM106" s="35" t="s">
        <v>552</v>
      </c>
      <c r="BN106" s="35">
        <v>1.5681006029607256</v>
      </c>
      <c r="BO106" s="1">
        <v>0</v>
      </c>
      <c r="BP106" s="1">
        <v>0</v>
      </c>
      <c r="BQ106" s="1">
        <v>2335622.5869599995</v>
      </c>
      <c r="BR106" s="1">
        <v>103817.90114438652</v>
      </c>
      <c r="BS106" s="1">
        <v>917390.19759340014</v>
      </c>
      <c r="BT106" s="1">
        <v>2335622.5869599995</v>
      </c>
      <c r="BU106" s="1">
        <v>103817.90114438652</v>
      </c>
      <c r="BV106" s="1">
        <v>270049.0480987553</v>
      </c>
      <c r="BW106" s="35">
        <v>6.2572739833728415</v>
      </c>
      <c r="BX106" s="1">
        <v>12279007.861402778</v>
      </c>
      <c r="BY106" s="1">
        <v>545799.15069475677</v>
      </c>
      <c r="BZ106" s="1">
        <v>4822971.6184090525</v>
      </c>
      <c r="CA106" s="1">
        <v>12279007.861402778</v>
      </c>
      <c r="CB106" s="1">
        <v>545799.15069475677</v>
      </c>
      <c r="CC106" s="1">
        <v>1419721.8348041873</v>
      </c>
    </row>
    <row r="107" spans="1:81" x14ac:dyDescent="0.25">
      <c r="A107" t="s">
        <v>1657</v>
      </c>
      <c r="B107" t="s">
        <v>377</v>
      </c>
      <c r="C107" t="s">
        <v>50</v>
      </c>
      <c r="D107" t="s">
        <v>1726</v>
      </c>
      <c r="E107">
        <v>90182</v>
      </c>
      <c r="F107" t="s">
        <v>39</v>
      </c>
      <c r="G107" t="s">
        <v>51</v>
      </c>
      <c r="H107" s="74">
        <v>0.22613756887876005</v>
      </c>
      <c r="I107" s="1">
        <v>61400684</v>
      </c>
      <c r="J107" s="1"/>
      <c r="K107" s="1"/>
      <c r="L107" s="1">
        <v>1337591</v>
      </c>
      <c r="M107" s="1"/>
      <c r="N107" s="1"/>
      <c r="O107" s="1"/>
      <c r="P107" s="1"/>
      <c r="Q107" s="1"/>
      <c r="R107" s="1"/>
      <c r="S107" s="1"/>
      <c r="T107" s="1">
        <v>1337591</v>
      </c>
      <c r="U107" s="1">
        <v>119.48571428571428</v>
      </c>
      <c r="V107" s="36">
        <v>0.46606820653557035</v>
      </c>
      <c r="W107" s="1"/>
      <c r="X107" s="1"/>
      <c r="Y107" s="1">
        <v>462256</v>
      </c>
      <c r="Z107" s="1"/>
      <c r="AA107" s="1"/>
      <c r="AB107" s="1"/>
      <c r="AC107" s="1"/>
      <c r="AD107" s="1"/>
      <c r="AE107" s="1"/>
      <c r="AF107" s="1"/>
      <c r="AG107" s="1">
        <v>0</v>
      </c>
      <c r="AH107" s="1"/>
      <c r="AI107" s="1">
        <v>4761837.7328000013</v>
      </c>
      <c r="AJ107" s="1"/>
      <c r="AK107" s="1">
        <v>0</v>
      </c>
      <c r="AL107" s="1"/>
      <c r="AM107" s="1"/>
      <c r="AN107" s="1"/>
      <c r="AO107" s="1"/>
      <c r="AP107" s="1"/>
      <c r="AQ107" s="1">
        <v>4761837.7328000013</v>
      </c>
      <c r="AR107" s="1">
        <v>0</v>
      </c>
      <c r="AS107" s="1"/>
      <c r="AT107" s="1">
        <v>1002179.9757664</v>
      </c>
      <c r="AU107" s="1"/>
      <c r="AV107" s="1">
        <v>0</v>
      </c>
      <c r="AW107" s="1"/>
      <c r="AX107" s="1"/>
      <c r="AY107" s="1"/>
      <c r="AZ107" s="1"/>
      <c r="BA107" s="1"/>
      <c r="BB107" s="1">
        <v>1002179.9757664</v>
      </c>
      <c r="BC107" s="7">
        <v>9.38754641327188E-2</v>
      </c>
      <c r="BD107" s="35" t="s">
        <v>552</v>
      </c>
      <c r="BE107" s="35" t="s">
        <v>552</v>
      </c>
      <c r="BF107" s="35">
        <v>4.3092527600487749</v>
      </c>
      <c r="BG107" s="35" t="s">
        <v>552</v>
      </c>
      <c r="BH107" s="35" t="s">
        <v>552</v>
      </c>
      <c r="BI107" s="35" t="s">
        <v>552</v>
      </c>
      <c r="BJ107" s="35" t="s">
        <v>552</v>
      </c>
      <c r="BK107" s="35" t="s">
        <v>552</v>
      </c>
      <c r="BL107" s="35" t="s">
        <v>552</v>
      </c>
      <c r="BM107" s="35" t="s">
        <v>552</v>
      </c>
      <c r="BN107" s="35">
        <v>4.3092527600487749</v>
      </c>
      <c r="BO107" s="1">
        <v>0</v>
      </c>
      <c r="BP107" s="1"/>
      <c r="BQ107" s="1">
        <v>20210649.145439997</v>
      </c>
      <c r="BR107" s="1">
        <v>898358.83021502232</v>
      </c>
      <c r="BS107" s="1">
        <v>7938376.4810901014</v>
      </c>
      <c r="BT107" s="1">
        <v>20210649.145439997</v>
      </c>
      <c r="BU107" s="1">
        <v>898358.83021502232</v>
      </c>
      <c r="BV107" s="1">
        <v>2336793.0219787117</v>
      </c>
      <c r="BW107" s="35">
        <v>6.0429576972941925</v>
      </c>
      <c r="BX107" s="1">
        <v>101921448.67530893</v>
      </c>
      <c r="BY107" s="1">
        <v>4530385.5777650541</v>
      </c>
      <c r="BZ107" s="1">
        <v>40032896.779332519</v>
      </c>
      <c r="CA107" s="1">
        <v>101921448.67530893</v>
      </c>
      <c r="CB107" s="1">
        <v>4530385.5777650541</v>
      </c>
      <c r="CC107" s="1">
        <v>11784348.357170902</v>
      </c>
    </row>
    <row r="108" spans="1:81" x14ac:dyDescent="0.25">
      <c r="A108" t="s">
        <v>1657</v>
      </c>
      <c r="B108" t="s">
        <v>377</v>
      </c>
      <c r="C108" t="s">
        <v>50</v>
      </c>
      <c r="D108" t="s">
        <v>28</v>
      </c>
      <c r="E108">
        <v>90182</v>
      </c>
      <c r="F108" t="s">
        <v>39</v>
      </c>
      <c r="G108" t="s">
        <v>51</v>
      </c>
      <c r="H108" s="74">
        <v>0.22613756887876005</v>
      </c>
      <c r="I108" s="1">
        <v>61400684</v>
      </c>
      <c r="J108" s="1">
        <v>0</v>
      </c>
      <c r="K108" s="1">
        <v>0</v>
      </c>
      <c r="L108" s="1">
        <v>1337591</v>
      </c>
      <c r="M108" s="1">
        <v>0</v>
      </c>
      <c r="N108" s="1">
        <v>0</v>
      </c>
      <c r="O108" s="1">
        <v>0</v>
      </c>
      <c r="P108" s="1">
        <v>0</v>
      </c>
      <c r="Q108" s="1">
        <v>0</v>
      </c>
      <c r="R108" s="1">
        <v>0</v>
      </c>
      <c r="S108" s="1">
        <v>0</v>
      </c>
      <c r="T108" s="1">
        <v>1337591</v>
      </c>
      <c r="U108" s="1"/>
      <c r="V108" s="36"/>
      <c r="W108" s="1"/>
      <c r="X108" s="1"/>
      <c r="Y108" s="1">
        <v>462256</v>
      </c>
      <c r="Z108" s="1"/>
      <c r="AA108" s="1"/>
      <c r="AB108" s="1"/>
      <c r="AC108" s="1"/>
      <c r="AD108" s="1"/>
      <c r="AE108" s="1"/>
      <c r="AF108" s="1"/>
      <c r="AG108" s="1">
        <v>0</v>
      </c>
      <c r="AH108" s="1">
        <v>0</v>
      </c>
      <c r="AI108" s="1">
        <v>4761837.7328000013</v>
      </c>
      <c r="AJ108" s="1">
        <v>0</v>
      </c>
      <c r="AK108" s="1">
        <v>0</v>
      </c>
      <c r="AL108" s="1">
        <v>0</v>
      </c>
      <c r="AM108" s="1">
        <v>0</v>
      </c>
      <c r="AN108" s="1">
        <v>0</v>
      </c>
      <c r="AO108" s="1">
        <v>0</v>
      </c>
      <c r="AP108" s="1">
        <v>0</v>
      </c>
      <c r="AQ108" s="1">
        <v>4761837.7328000013</v>
      </c>
      <c r="AR108" s="1">
        <v>0</v>
      </c>
      <c r="AS108" s="1">
        <v>0</v>
      </c>
      <c r="AT108" s="1">
        <v>1002179.9757664</v>
      </c>
      <c r="AU108" s="1">
        <v>0</v>
      </c>
      <c r="AV108" s="1">
        <v>0</v>
      </c>
      <c r="AW108" s="1">
        <v>0</v>
      </c>
      <c r="AX108" s="1">
        <v>0</v>
      </c>
      <c r="AY108" s="1">
        <v>0</v>
      </c>
      <c r="AZ108" s="1">
        <v>0</v>
      </c>
      <c r="BA108" s="1">
        <v>0</v>
      </c>
      <c r="BB108" s="1">
        <v>1002179.9757664</v>
      </c>
      <c r="BC108" s="7">
        <v>9.38754641327188E-2</v>
      </c>
      <c r="BD108" s="35" t="s">
        <v>552</v>
      </c>
      <c r="BE108" s="35" t="s">
        <v>552</v>
      </c>
      <c r="BF108" s="35">
        <v>4.3092527600487749</v>
      </c>
      <c r="BG108" s="35" t="s">
        <v>552</v>
      </c>
      <c r="BH108" s="35" t="s">
        <v>552</v>
      </c>
      <c r="BI108" s="35" t="s">
        <v>552</v>
      </c>
      <c r="BJ108" s="35" t="s">
        <v>552</v>
      </c>
      <c r="BK108" s="35" t="s">
        <v>552</v>
      </c>
      <c r="BL108" s="35" t="s">
        <v>552</v>
      </c>
      <c r="BM108" s="35" t="s">
        <v>552</v>
      </c>
      <c r="BN108" s="35">
        <v>4.3092527600487749</v>
      </c>
      <c r="BO108" s="1">
        <v>0</v>
      </c>
      <c r="BP108" s="1">
        <v>0</v>
      </c>
      <c r="BQ108" s="1">
        <v>20210649.145439997</v>
      </c>
      <c r="BR108" s="1">
        <v>898358.83021502232</v>
      </c>
      <c r="BS108" s="1">
        <v>7938376.4810901014</v>
      </c>
      <c r="BT108" s="1">
        <v>20210649.145439997</v>
      </c>
      <c r="BU108" s="1">
        <v>898358.83021502232</v>
      </c>
      <c r="BV108" s="1">
        <v>2336793.0219787117</v>
      </c>
      <c r="BW108" s="35">
        <v>6.0429576972941925</v>
      </c>
      <c r="BX108" s="1">
        <v>101921448.67530893</v>
      </c>
      <c r="BY108" s="1">
        <v>4530385.5777650541</v>
      </c>
      <c r="BZ108" s="1">
        <v>40032896.779332519</v>
      </c>
      <c r="CA108" s="1">
        <v>101921448.67530893</v>
      </c>
      <c r="CB108" s="1">
        <v>4530385.5777650541</v>
      </c>
      <c r="CC108" s="1">
        <v>11784348.357170902</v>
      </c>
    </row>
    <row r="109" spans="1:81" x14ac:dyDescent="0.25">
      <c r="A109" t="s">
        <v>612</v>
      </c>
      <c r="B109" t="s">
        <v>613</v>
      </c>
      <c r="C109" t="s">
        <v>50</v>
      </c>
      <c r="D109" t="s">
        <v>38</v>
      </c>
      <c r="E109">
        <v>90211</v>
      </c>
      <c r="F109" t="s">
        <v>39</v>
      </c>
      <c r="G109" t="s">
        <v>51</v>
      </c>
      <c r="H109" s="74">
        <v>0.22613756887876005</v>
      </c>
      <c r="I109" s="1">
        <v>19086458</v>
      </c>
      <c r="J109" s="1"/>
      <c r="K109" s="1">
        <v>100262</v>
      </c>
      <c r="L109" s="1"/>
      <c r="M109" s="1">
        <v>35418</v>
      </c>
      <c r="N109" s="1"/>
      <c r="O109" s="1"/>
      <c r="P109" s="1"/>
      <c r="Q109" s="1"/>
      <c r="R109" s="1">
        <v>1000317</v>
      </c>
      <c r="S109" s="1"/>
      <c r="T109" s="1">
        <v>1135997</v>
      </c>
      <c r="U109" s="1">
        <v>36.745454545454542</v>
      </c>
      <c r="V109" s="36">
        <v>0.33311826359880237</v>
      </c>
      <c r="W109" s="1"/>
      <c r="X109" s="1">
        <v>130404</v>
      </c>
      <c r="Y109" s="1"/>
      <c r="Z109" s="1">
        <v>177320</v>
      </c>
      <c r="AA109" s="1"/>
      <c r="AB109" s="1"/>
      <c r="AC109" s="1"/>
      <c r="AD109" s="1"/>
      <c r="AE109" s="1">
        <v>740418</v>
      </c>
      <c r="AF109" s="1">
        <v>65131</v>
      </c>
      <c r="AG109" s="1">
        <v>0</v>
      </c>
      <c r="AH109" s="1">
        <v>982962.24802649126</v>
      </c>
      <c r="AI109" s="1">
        <v>0</v>
      </c>
      <c r="AJ109" s="1">
        <v>40098.713713581732</v>
      </c>
      <c r="AK109" s="1">
        <v>0</v>
      </c>
      <c r="AL109" s="1">
        <v>0</v>
      </c>
      <c r="AM109" s="1">
        <v>0</v>
      </c>
      <c r="AN109" s="1">
        <v>0</v>
      </c>
      <c r="AO109" s="1">
        <v>3612234.8440049998</v>
      </c>
      <c r="AP109" s="1">
        <v>371490.28993999993</v>
      </c>
      <c r="AQ109" s="1">
        <v>5006786.0956850722</v>
      </c>
      <c r="AR109" s="1">
        <v>0</v>
      </c>
      <c r="AS109" s="1">
        <v>281710.00074600003</v>
      </c>
      <c r="AT109" s="1">
        <v>0</v>
      </c>
      <c r="AU109" s="1">
        <v>3564.5345164000028</v>
      </c>
      <c r="AV109" s="1">
        <v>0</v>
      </c>
      <c r="AW109" s="1">
        <v>0</v>
      </c>
      <c r="AX109" s="1">
        <v>0</v>
      </c>
      <c r="AY109" s="1">
        <v>0</v>
      </c>
      <c r="AZ109" s="1">
        <v>1197527.5653641999</v>
      </c>
      <c r="BA109" s="1">
        <v>83527.7915373</v>
      </c>
      <c r="BB109" s="1">
        <v>1566329.8921639</v>
      </c>
      <c r="BC109" s="7">
        <v>0.34438637005613992</v>
      </c>
      <c r="BD109" s="35" t="s">
        <v>552</v>
      </c>
      <c r="BE109" s="35">
        <v>12.613674660115411</v>
      </c>
      <c r="BF109" s="35" t="s">
        <v>552</v>
      </c>
      <c r="BG109" s="35">
        <v>1.2327982446773318</v>
      </c>
      <c r="BH109" s="35" t="s">
        <v>552</v>
      </c>
      <c r="BI109" s="35" t="s">
        <v>552</v>
      </c>
      <c r="BJ109" s="35" t="s">
        <v>552</v>
      </c>
      <c r="BK109" s="35" t="s">
        <v>552</v>
      </c>
      <c r="BL109" s="35">
        <v>4.8082381978604776</v>
      </c>
      <c r="BM109" s="35" t="s">
        <v>552</v>
      </c>
      <c r="BN109" s="35">
        <v>5.7862089317568373</v>
      </c>
      <c r="BO109" s="1">
        <v>0</v>
      </c>
      <c r="BP109" s="1"/>
      <c r="BQ109" s="1">
        <v>6282498.515279999</v>
      </c>
      <c r="BR109" s="1">
        <v>279255.65262152709</v>
      </c>
      <c r="BS109" s="1">
        <v>2467651.4889396681</v>
      </c>
      <c r="BT109" s="1">
        <v>6282498.515279999</v>
      </c>
      <c r="BU109" s="1">
        <v>279255.65262152709</v>
      </c>
      <c r="BV109" s="1">
        <v>726394.21848606376</v>
      </c>
      <c r="BW109" s="35">
        <v>5.9848791259279679</v>
      </c>
      <c r="BX109" s="1">
        <v>31317495.707492717</v>
      </c>
      <c r="BY109" s="1">
        <v>1392055.6735504421</v>
      </c>
      <c r="BZ109" s="1">
        <v>12300944.397280419</v>
      </c>
      <c r="CA109" s="1">
        <v>31317495.707492717</v>
      </c>
      <c r="CB109" s="1">
        <v>1392055.6735504421</v>
      </c>
      <c r="CC109" s="1">
        <v>3620987.3769259388</v>
      </c>
    </row>
    <row r="110" spans="1:81" x14ac:dyDescent="0.25">
      <c r="A110" t="s">
        <v>612</v>
      </c>
      <c r="B110" t="s">
        <v>613</v>
      </c>
      <c r="C110" t="s">
        <v>50</v>
      </c>
      <c r="D110" t="s">
        <v>28</v>
      </c>
      <c r="E110">
        <v>90211</v>
      </c>
      <c r="F110" t="s">
        <v>39</v>
      </c>
      <c r="G110" t="s">
        <v>51</v>
      </c>
      <c r="H110" s="74">
        <v>0.22613756887876005</v>
      </c>
      <c r="I110" s="1">
        <v>19086458</v>
      </c>
      <c r="J110" s="1">
        <v>0</v>
      </c>
      <c r="K110" s="1">
        <v>530602</v>
      </c>
      <c r="L110" s="1">
        <v>0</v>
      </c>
      <c r="M110" s="1">
        <v>35418</v>
      </c>
      <c r="N110" s="1">
        <v>0</v>
      </c>
      <c r="O110" s="1">
        <v>0</v>
      </c>
      <c r="P110" s="1">
        <v>0</v>
      </c>
      <c r="Q110" s="1">
        <v>0</v>
      </c>
      <c r="R110" s="1">
        <v>1000317</v>
      </c>
      <c r="S110" s="1">
        <v>189345</v>
      </c>
      <c r="T110" s="1">
        <v>1755682</v>
      </c>
      <c r="U110" s="1"/>
      <c r="V110" s="36"/>
      <c r="W110" s="1"/>
      <c r="X110" s="1">
        <v>130404</v>
      </c>
      <c r="Y110" s="1"/>
      <c r="Z110" s="1">
        <v>177320</v>
      </c>
      <c r="AA110" s="1"/>
      <c r="AB110" s="1"/>
      <c r="AC110" s="1"/>
      <c r="AD110" s="1"/>
      <c r="AE110" s="1">
        <v>740418</v>
      </c>
      <c r="AF110" s="1">
        <v>65131</v>
      </c>
      <c r="AG110" s="1">
        <v>0</v>
      </c>
      <c r="AH110" s="1">
        <v>1103571.4881264912</v>
      </c>
      <c r="AI110" s="1">
        <v>0</v>
      </c>
      <c r="AJ110" s="1">
        <v>40098.713713581732</v>
      </c>
      <c r="AK110" s="1">
        <v>0</v>
      </c>
      <c r="AL110" s="1">
        <v>0</v>
      </c>
      <c r="AM110" s="1">
        <v>0</v>
      </c>
      <c r="AN110" s="1">
        <v>0</v>
      </c>
      <c r="AO110" s="1">
        <v>3612234.8440049998</v>
      </c>
      <c r="AP110" s="1">
        <v>372523.54560499993</v>
      </c>
      <c r="AQ110" s="1">
        <v>5128428.5914500728</v>
      </c>
      <c r="AR110" s="1">
        <v>0</v>
      </c>
      <c r="AS110" s="1">
        <v>281710.00074600003</v>
      </c>
      <c r="AT110" s="1">
        <v>0</v>
      </c>
      <c r="AU110" s="1">
        <v>3564.5345164000028</v>
      </c>
      <c r="AV110" s="1">
        <v>0</v>
      </c>
      <c r="AW110" s="1">
        <v>0</v>
      </c>
      <c r="AX110" s="1">
        <v>0</v>
      </c>
      <c r="AY110" s="1">
        <v>0</v>
      </c>
      <c r="AZ110" s="1">
        <v>1197527.5653641999</v>
      </c>
      <c r="BA110" s="1">
        <v>83527.7915373</v>
      </c>
      <c r="BB110" s="1">
        <v>1566329.8921639</v>
      </c>
      <c r="BC110" s="7">
        <v>0.35075960576938753</v>
      </c>
      <c r="BD110" s="35" t="s">
        <v>552</v>
      </c>
      <c r="BE110" s="35">
        <v>2.610773213957903</v>
      </c>
      <c r="BF110" s="35" t="s">
        <v>552</v>
      </c>
      <c r="BG110" s="35">
        <v>1.2327982446773318</v>
      </c>
      <c r="BH110" s="35" t="s">
        <v>552</v>
      </c>
      <c r="BI110" s="35" t="s">
        <v>552</v>
      </c>
      <c r="BJ110" s="35" t="s">
        <v>552</v>
      </c>
      <c r="BK110" s="35" t="s">
        <v>552</v>
      </c>
      <c r="BL110" s="35">
        <v>4.8082381978604776</v>
      </c>
      <c r="BM110" s="35">
        <v>2.4085734354870736</v>
      </c>
      <c r="BN110" s="35">
        <v>3.8131953757081138</v>
      </c>
      <c r="BO110" s="1">
        <v>0</v>
      </c>
      <c r="BP110" s="1">
        <v>0</v>
      </c>
      <c r="BQ110" s="1">
        <v>6282498.515279999</v>
      </c>
      <c r="BR110" s="1">
        <v>279255.65262152709</v>
      </c>
      <c r="BS110" s="1">
        <v>2467651.4889396681</v>
      </c>
      <c r="BT110" s="1">
        <v>6282498.515279999</v>
      </c>
      <c r="BU110" s="1">
        <v>279255.65262152709</v>
      </c>
      <c r="BV110" s="1">
        <v>726394.21848606376</v>
      </c>
      <c r="BW110" s="35">
        <v>5.9848791259279679</v>
      </c>
      <c r="BX110" s="1">
        <v>31317495.707492717</v>
      </c>
      <c r="BY110" s="1">
        <v>1392055.6735504421</v>
      </c>
      <c r="BZ110" s="1">
        <v>12300944.397280419</v>
      </c>
      <c r="CA110" s="1">
        <v>31317495.707492717</v>
      </c>
      <c r="CB110" s="1">
        <v>1392055.6735504421</v>
      </c>
      <c r="CC110" s="1">
        <v>3620987.3769259388</v>
      </c>
    </row>
    <row r="111" spans="1:81" x14ac:dyDescent="0.25">
      <c r="A111" t="s">
        <v>612</v>
      </c>
      <c r="B111" t="s">
        <v>613</v>
      </c>
      <c r="C111" t="s">
        <v>50</v>
      </c>
      <c r="D111" t="s">
        <v>1730</v>
      </c>
      <c r="E111">
        <v>90211</v>
      </c>
      <c r="F111" t="s">
        <v>39</v>
      </c>
      <c r="G111" t="s">
        <v>51</v>
      </c>
      <c r="H111" s="74">
        <v>0.22613756887876005</v>
      </c>
      <c r="I111" s="1"/>
      <c r="J111" s="1"/>
      <c r="K111" s="1">
        <v>430340</v>
      </c>
      <c r="L111" s="1"/>
      <c r="M111" s="1"/>
      <c r="N111" s="1"/>
      <c r="O111" s="1"/>
      <c r="P111" s="1"/>
      <c r="Q111" s="1"/>
      <c r="R111" s="1"/>
      <c r="S111" s="1">
        <v>189345</v>
      </c>
      <c r="T111" s="1">
        <v>619685</v>
      </c>
      <c r="U111" s="1">
        <v>28.666666666666668</v>
      </c>
      <c r="V111" s="36" t="s">
        <v>552</v>
      </c>
      <c r="W111" s="1"/>
      <c r="X111" s="1"/>
      <c r="Y111" s="1"/>
      <c r="Z111" s="1"/>
      <c r="AA111" s="1"/>
      <c r="AB111" s="1"/>
      <c r="AC111" s="1"/>
      <c r="AD111" s="1"/>
      <c r="AE111" s="1"/>
      <c r="AF111" s="1"/>
      <c r="AG111" s="1">
        <v>0</v>
      </c>
      <c r="AH111" s="1">
        <v>120609.24010000001</v>
      </c>
      <c r="AI111" s="1">
        <v>0</v>
      </c>
      <c r="AJ111" s="1">
        <v>0</v>
      </c>
      <c r="AK111" s="1"/>
      <c r="AL111" s="1">
        <v>0</v>
      </c>
      <c r="AM111" s="1">
        <v>0</v>
      </c>
      <c r="AN111" s="1"/>
      <c r="AO111" s="1">
        <v>0</v>
      </c>
      <c r="AP111" s="1">
        <v>1033.2556650000001</v>
      </c>
      <c r="AQ111" s="1">
        <v>121642.49576500001</v>
      </c>
      <c r="AR111" s="1">
        <v>0</v>
      </c>
      <c r="AS111" s="1">
        <v>0</v>
      </c>
      <c r="AT111" s="1">
        <v>0</v>
      </c>
      <c r="AU111" s="1">
        <v>0</v>
      </c>
      <c r="AV111" s="1"/>
      <c r="AW111" s="1">
        <v>0</v>
      </c>
      <c r="AX111" s="1">
        <v>0</v>
      </c>
      <c r="AY111" s="1"/>
      <c r="AZ111" s="1">
        <v>0</v>
      </c>
      <c r="BA111" s="1">
        <v>0</v>
      </c>
      <c r="BB111" s="1">
        <v>0</v>
      </c>
      <c r="BC111" s="7" t="s">
        <v>552</v>
      </c>
      <c r="BD111" s="35" t="s">
        <v>552</v>
      </c>
      <c r="BE111" s="35">
        <v>0.28026500000000004</v>
      </c>
      <c r="BF111" s="35" t="s">
        <v>552</v>
      </c>
      <c r="BG111" s="35" t="s">
        <v>552</v>
      </c>
      <c r="BH111" s="35" t="s">
        <v>552</v>
      </c>
      <c r="BI111" s="35" t="s">
        <v>552</v>
      </c>
      <c r="BJ111" s="35" t="s">
        <v>552</v>
      </c>
      <c r="BK111" s="35" t="s">
        <v>552</v>
      </c>
      <c r="BL111" s="35" t="s">
        <v>552</v>
      </c>
      <c r="BM111" s="35">
        <v>5.4570000000000009E-3</v>
      </c>
      <c r="BN111" s="35">
        <v>0.19629730551005756</v>
      </c>
      <c r="BO111" s="1">
        <v>0</v>
      </c>
      <c r="BP111" s="1">
        <v>0</v>
      </c>
      <c r="BQ111" s="1">
        <v>0</v>
      </c>
      <c r="BR111" s="1">
        <v>0</v>
      </c>
      <c r="BS111" s="1">
        <v>0</v>
      </c>
      <c r="BT111" s="1">
        <v>0</v>
      </c>
      <c r="BU111" s="1">
        <v>0</v>
      </c>
      <c r="BV111" s="1">
        <v>0</v>
      </c>
      <c r="BW111" s="35">
        <v>5.9848791259279679</v>
      </c>
      <c r="BX111" s="1">
        <v>0</v>
      </c>
      <c r="BY111" s="1">
        <v>0</v>
      </c>
      <c r="BZ111" s="1">
        <v>0</v>
      </c>
      <c r="CA111" s="1">
        <v>0</v>
      </c>
      <c r="CB111" s="1">
        <v>0</v>
      </c>
      <c r="CC111" s="1">
        <v>0</v>
      </c>
    </row>
    <row r="112" spans="1:81" x14ac:dyDescent="0.25">
      <c r="A112" t="s">
        <v>310</v>
      </c>
      <c r="B112" t="s">
        <v>311</v>
      </c>
      <c r="C112" t="s">
        <v>50</v>
      </c>
      <c r="D112" t="s">
        <v>38</v>
      </c>
      <c r="E112">
        <v>90121</v>
      </c>
      <c r="F112" t="s">
        <v>39</v>
      </c>
      <c r="G112" t="s">
        <v>51</v>
      </c>
      <c r="H112" s="74">
        <v>0.22613756887876005</v>
      </c>
      <c r="I112" s="1">
        <v>28943961</v>
      </c>
      <c r="J112" s="1"/>
      <c r="K112" s="1"/>
      <c r="L112" s="1">
        <v>3569349</v>
      </c>
      <c r="M112" s="1">
        <v>220310</v>
      </c>
      <c r="N112" s="1"/>
      <c r="O112" s="1"/>
      <c r="P112" s="1"/>
      <c r="Q112" s="1"/>
      <c r="R112" s="1"/>
      <c r="S112" s="1"/>
      <c r="T112" s="1">
        <v>3789659</v>
      </c>
      <c r="U112" s="1">
        <v>45.5</v>
      </c>
      <c r="V112" s="36">
        <v>0.20014347299768309</v>
      </c>
      <c r="W112" s="1"/>
      <c r="X112" s="1"/>
      <c r="Y112" s="1">
        <v>715416</v>
      </c>
      <c r="Z112" s="1">
        <v>643648</v>
      </c>
      <c r="AA112" s="1"/>
      <c r="AB112" s="1"/>
      <c r="AC112" s="1"/>
      <c r="AD112" s="1"/>
      <c r="AE112" s="1"/>
      <c r="AF112" s="1"/>
      <c r="AG112" s="1">
        <v>0</v>
      </c>
      <c r="AH112" s="1">
        <v>0</v>
      </c>
      <c r="AI112" s="1">
        <v>7346114.1264375001</v>
      </c>
      <c r="AJ112" s="1">
        <v>145552.99393367616</v>
      </c>
      <c r="AK112" s="1">
        <v>0</v>
      </c>
      <c r="AL112" s="1">
        <v>0</v>
      </c>
      <c r="AM112" s="1">
        <v>0</v>
      </c>
      <c r="AN112" s="1">
        <v>0</v>
      </c>
      <c r="AO112" s="1">
        <v>0</v>
      </c>
      <c r="AP112" s="1">
        <v>0</v>
      </c>
      <c r="AQ112" s="1">
        <v>7491667.1203711759</v>
      </c>
      <c r="AR112" s="1">
        <v>0</v>
      </c>
      <c r="AS112" s="1">
        <v>0</v>
      </c>
      <c r="AT112" s="1">
        <v>1551035.7670704001</v>
      </c>
      <c r="AU112" s="1">
        <v>12938.785880960009</v>
      </c>
      <c r="AV112" s="1">
        <v>0</v>
      </c>
      <c r="AW112" s="1">
        <v>0</v>
      </c>
      <c r="AX112" s="1">
        <v>0</v>
      </c>
      <c r="AY112" s="1">
        <v>0</v>
      </c>
      <c r="AZ112" s="1">
        <v>0</v>
      </c>
      <c r="BA112" s="1">
        <v>0</v>
      </c>
      <c r="BB112" s="1">
        <v>1563974.5529513601</v>
      </c>
      <c r="BC112" s="7">
        <v>0.31286808579249176</v>
      </c>
      <c r="BD112" s="35" t="s">
        <v>552</v>
      </c>
      <c r="BE112" s="35" t="s">
        <v>552</v>
      </c>
      <c r="BF112" s="35">
        <v>2.4926533923995384</v>
      </c>
      <c r="BG112" s="35">
        <v>0.71940347607750965</v>
      </c>
      <c r="BH112" s="35" t="s">
        <v>552</v>
      </c>
      <c r="BI112" s="35" t="s">
        <v>552</v>
      </c>
      <c r="BJ112" s="35" t="s">
        <v>552</v>
      </c>
      <c r="BK112" s="35" t="s">
        <v>552</v>
      </c>
      <c r="BL112" s="35" t="s">
        <v>552</v>
      </c>
      <c r="BM112" s="35" t="s">
        <v>552</v>
      </c>
      <c r="BN112" s="35">
        <v>2.3895663629161716</v>
      </c>
      <c r="BO112" s="1">
        <v>0</v>
      </c>
      <c r="BP112" s="1"/>
      <c r="BQ112" s="1">
        <v>9527194.2027599979</v>
      </c>
      <c r="BR112" s="1">
        <v>423481.64958144812</v>
      </c>
      <c r="BS112" s="1">
        <v>3742109.1151360651</v>
      </c>
      <c r="BT112" s="1">
        <v>9527194.2027599979</v>
      </c>
      <c r="BU112" s="1">
        <v>423481.64958144812</v>
      </c>
      <c r="BV112" s="1">
        <v>1101551.9972582711</v>
      </c>
      <c r="BW112" s="35">
        <v>5.9897129991213944</v>
      </c>
      <c r="BX112" s="1">
        <v>47537964.758665554</v>
      </c>
      <c r="BY112" s="1">
        <v>2113051.8918059231</v>
      </c>
      <c r="BZ112" s="1">
        <v>18672050.495925084</v>
      </c>
      <c r="CA112" s="1">
        <v>47537964.758665554</v>
      </c>
      <c r="CB112" s="1">
        <v>2113051.8918059231</v>
      </c>
      <c r="CC112" s="1">
        <v>5496428.3199277306</v>
      </c>
    </row>
    <row r="113" spans="1:81" x14ac:dyDescent="0.25">
      <c r="A113" t="s">
        <v>310</v>
      </c>
      <c r="B113" t="s">
        <v>311</v>
      </c>
      <c r="C113" t="s">
        <v>50</v>
      </c>
      <c r="D113" t="s">
        <v>28</v>
      </c>
      <c r="E113">
        <v>90121</v>
      </c>
      <c r="F113" t="s">
        <v>39</v>
      </c>
      <c r="G113" t="s">
        <v>51</v>
      </c>
      <c r="H113" s="74">
        <v>0.22613756887876005</v>
      </c>
      <c r="I113" s="1">
        <v>29394056</v>
      </c>
      <c r="J113" s="1">
        <v>0</v>
      </c>
      <c r="K113" s="1">
        <v>0</v>
      </c>
      <c r="L113" s="1">
        <v>3569349</v>
      </c>
      <c r="M113" s="1">
        <v>220310</v>
      </c>
      <c r="N113" s="1">
        <v>0</v>
      </c>
      <c r="O113" s="1">
        <v>0</v>
      </c>
      <c r="P113" s="1">
        <v>0</v>
      </c>
      <c r="Q113" s="1">
        <v>0</v>
      </c>
      <c r="R113" s="1">
        <v>0</v>
      </c>
      <c r="S113" s="1">
        <v>0</v>
      </c>
      <c r="T113" s="1">
        <v>3789659</v>
      </c>
      <c r="U113" s="1"/>
      <c r="V113" s="36"/>
      <c r="W113" s="1"/>
      <c r="X113" s="1"/>
      <c r="Y113" s="1">
        <v>715416</v>
      </c>
      <c r="Z113" s="1">
        <v>643648</v>
      </c>
      <c r="AA113" s="1"/>
      <c r="AB113" s="1"/>
      <c r="AC113" s="1">
        <v>23049</v>
      </c>
      <c r="AD113" s="1"/>
      <c r="AE113" s="1"/>
      <c r="AF113" s="1"/>
      <c r="AG113" s="1">
        <v>0</v>
      </c>
      <c r="AH113" s="1">
        <v>0</v>
      </c>
      <c r="AI113" s="1">
        <v>7346114.1264375001</v>
      </c>
      <c r="AJ113" s="1">
        <v>145552.99393367616</v>
      </c>
      <c r="AK113" s="1">
        <v>0</v>
      </c>
      <c r="AL113" s="1">
        <v>0</v>
      </c>
      <c r="AM113" s="1">
        <v>203104.10015999997</v>
      </c>
      <c r="AN113" s="1">
        <v>0</v>
      </c>
      <c r="AO113" s="1">
        <v>0</v>
      </c>
      <c r="AP113" s="1">
        <v>0</v>
      </c>
      <c r="AQ113" s="1">
        <v>7694771.2205311758</v>
      </c>
      <c r="AR113" s="1">
        <v>0</v>
      </c>
      <c r="AS113" s="1">
        <v>0</v>
      </c>
      <c r="AT113" s="1">
        <v>1551035.7670704001</v>
      </c>
      <c r="AU113" s="1">
        <v>12938.785880960009</v>
      </c>
      <c r="AV113" s="1">
        <v>0</v>
      </c>
      <c r="AW113" s="1">
        <v>0</v>
      </c>
      <c r="AX113" s="1">
        <v>59954.597819999995</v>
      </c>
      <c r="AY113" s="1">
        <v>0</v>
      </c>
      <c r="AZ113" s="1">
        <v>0</v>
      </c>
      <c r="BA113" s="1">
        <v>0</v>
      </c>
      <c r="BB113" s="1">
        <v>1623929.1507713601</v>
      </c>
      <c r="BC113" s="7">
        <v>0.31702669312811188</v>
      </c>
      <c r="BD113" s="35" t="s">
        <v>552</v>
      </c>
      <c r="BE113" s="35" t="s">
        <v>552</v>
      </c>
      <c r="BF113" s="35">
        <v>2.4926533923995384</v>
      </c>
      <c r="BG113" s="35">
        <v>0.71940347607750965</v>
      </c>
      <c r="BH113" s="35" t="s">
        <v>552</v>
      </c>
      <c r="BI113" s="35" t="s">
        <v>552</v>
      </c>
      <c r="BJ113" s="35" t="s">
        <v>552</v>
      </c>
      <c r="BK113" s="35" t="s">
        <v>552</v>
      </c>
      <c r="BL113" s="35" t="s">
        <v>552</v>
      </c>
      <c r="BM113" s="35" t="s">
        <v>552</v>
      </c>
      <c r="BN113" s="35">
        <v>2.4589812358585657</v>
      </c>
      <c r="BO113" s="1">
        <v>0</v>
      </c>
      <c r="BP113" s="1">
        <v>0</v>
      </c>
      <c r="BQ113" s="1">
        <v>9675347.4729599971</v>
      </c>
      <c r="BR113" s="1">
        <v>430067.02927665849</v>
      </c>
      <c r="BS113" s="1">
        <v>3800301.0330348336</v>
      </c>
      <c r="BT113" s="1">
        <v>9675347.4729599971</v>
      </c>
      <c r="BU113" s="1">
        <v>430067.02927665849</v>
      </c>
      <c r="BV113" s="1">
        <v>1118681.7552138586</v>
      </c>
      <c r="BW113" s="35">
        <v>5.9897129991213944</v>
      </c>
      <c r="BX113" s="1">
        <v>48277207.056844831</v>
      </c>
      <c r="BY113" s="1">
        <v>2145911.0464752638</v>
      </c>
      <c r="BZ113" s="1">
        <v>18962411.465108369</v>
      </c>
      <c r="CA113" s="1">
        <v>48277207.056844831</v>
      </c>
      <c r="CB113" s="1">
        <v>2145911.0464752638</v>
      </c>
      <c r="CC113" s="1">
        <v>5581900.8958705263</v>
      </c>
    </row>
    <row r="114" spans="1:81" x14ac:dyDescent="0.25">
      <c r="A114" t="s">
        <v>310</v>
      </c>
      <c r="B114" t="s">
        <v>311</v>
      </c>
      <c r="C114" t="s">
        <v>50</v>
      </c>
      <c r="D114" t="s">
        <v>1730</v>
      </c>
      <c r="E114">
        <v>90121</v>
      </c>
      <c r="F114" t="s">
        <v>39</v>
      </c>
      <c r="G114" t="s">
        <v>51</v>
      </c>
      <c r="H114" s="74">
        <v>0.22613756887876005</v>
      </c>
      <c r="I114" s="1">
        <v>450095</v>
      </c>
      <c r="J114" s="1"/>
      <c r="K114" s="1"/>
      <c r="L114" s="1"/>
      <c r="M114" s="1"/>
      <c r="N114" s="1"/>
      <c r="O114" s="1"/>
      <c r="P114" s="1"/>
      <c r="Q114" s="1"/>
      <c r="R114" s="1"/>
      <c r="S114" s="1"/>
      <c r="T114" s="1">
        <v>0</v>
      </c>
      <c r="U114" s="1">
        <v>0</v>
      </c>
      <c r="V114" s="36" t="s">
        <v>552</v>
      </c>
      <c r="W114" s="1"/>
      <c r="X114" s="1"/>
      <c r="Y114" s="1"/>
      <c r="Z114" s="1"/>
      <c r="AA114" s="1"/>
      <c r="AB114" s="1"/>
      <c r="AC114" s="1">
        <v>23049</v>
      </c>
      <c r="AD114" s="1"/>
      <c r="AE114" s="1"/>
      <c r="AF114" s="1"/>
      <c r="AG114" s="1">
        <v>0</v>
      </c>
      <c r="AH114" s="1">
        <v>0</v>
      </c>
      <c r="AI114" s="1">
        <v>0</v>
      </c>
      <c r="AJ114" s="1">
        <v>0</v>
      </c>
      <c r="AK114" s="1"/>
      <c r="AL114" s="1">
        <v>0</v>
      </c>
      <c r="AM114" s="1">
        <v>203104.10015999997</v>
      </c>
      <c r="AN114" s="1"/>
      <c r="AO114" s="1">
        <v>0</v>
      </c>
      <c r="AP114" s="1">
        <v>0</v>
      </c>
      <c r="AQ114" s="1">
        <v>203104.10015999997</v>
      </c>
      <c r="AR114" s="1">
        <v>0</v>
      </c>
      <c r="AS114" s="1">
        <v>0</v>
      </c>
      <c r="AT114" s="1">
        <v>0</v>
      </c>
      <c r="AU114" s="1">
        <v>0</v>
      </c>
      <c r="AV114" s="1"/>
      <c r="AW114" s="1">
        <v>0</v>
      </c>
      <c r="AX114" s="1">
        <v>59954.597819999995</v>
      </c>
      <c r="AY114" s="1"/>
      <c r="AZ114" s="1">
        <v>0</v>
      </c>
      <c r="BA114" s="1">
        <v>0</v>
      </c>
      <c r="BB114" s="1">
        <v>59954.597819999995</v>
      </c>
      <c r="BC114" s="7">
        <v>0.58445150019440328</v>
      </c>
      <c r="BD114" s="35" t="s">
        <v>552</v>
      </c>
      <c r="BE114" s="35" t="s">
        <v>552</v>
      </c>
      <c r="BF114" s="35" t="s">
        <v>552</v>
      </c>
      <c r="BG114" s="35" t="s">
        <v>552</v>
      </c>
      <c r="BH114" s="35" t="s">
        <v>552</v>
      </c>
      <c r="BI114" s="35" t="s">
        <v>552</v>
      </c>
      <c r="BJ114" s="35" t="s">
        <v>552</v>
      </c>
      <c r="BK114" s="35" t="s">
        <v>552</v>
      </c>
      <c r="BL114" s="35" t="s">
        <v>552</v>
      </c>
      <c r="BM114" s="35" t="s">
        <v>552</v>
      </c>
      <c r="BN114" s="35" t="s">
        <v>552</v>
      </c>
      <c r="BO114" s="1">
        <v>0</v>
      </c>
      <c r="BP114" s="1">
        <v>0</v>
      </c>
      <c r="BQ114" s="1">
        <v>148153.27019999997</v>
      </c>
      <c r="BR114" s="1">
        <v>6585.3796952104058</v>
      </c>
      <c r="BS114" s="1">
        <v>58191.917898768836</v>
      </c>
      <c r="BT114" s="1">
        <v>148153.27019999997</v>
      </c>
      <c r="BU114" s="1">
        <v>6585.3796952104058</v>
      </c>
      <c r="BV114" s="1">
        <v>17129.757955587404</v>
      </c>
      <c r="BW114" s="35">
        <v>5.9897129991213944</v>
      </c>
      <c r="BX114" s="1">
        <v>739242.2981792842</v>
      </c>
      <c r="BY114" s="1">
        <v>32859.154669341449</v>
      </c>
      <c r="BZ114" s="1">
        <v>290360.96918329183</v>
      </c>
      <c r="CA114" s="1">
        <v>739242.2981792842</v>
      </c>
      <c r="CB114" s="1">
        <v>32859.154669341449</v>
      </c>
      <c r="CC114" s="1">
        <v>85472.575942797586</v>
      </c>
    </row>
    <row r="115" spans="1:81" x14ac:dyDescent="0.25">
      <c r="A115" t="s">
        <v>634</v>
      </c>
      <c r="B115" t="s">
        <v>635</v>
      </c>
      <c r="C115" t="s">
        <v>50</v>
      </c>
      <c r="D115" t="s">
        <v>38</v>
      </c>
      <c r="E115">
        <v>90208</v>
      </c>
      <c r="F115" t="s">
        <v>39</v>
      </c>
      <c r="G115" t="s">
        <v>51</v>
      </c>
      <c r="H115" s="74">
        <v>0.22613756887876005</v>
      </c>
      <c r="I115" s="1">
        <v>5309753</v>
      </c>
      <c r="J115" s="1"/>
      <c r="K115" s="1">
        <v>222189</v>
      </c>
      <c r="L115" s="1">
        <v>859729</v>
      </c>
      <c r="M115" s="1"/>
      <c r="N115" s="1"/>
      <c r="O115" s="1"/>
      <c r="P115" s="1"/>
      <c r="Q115" s="1"/>
      <c r="R115" s="1"/>
      <c r="S115" s="1"/>
      <c r="T115" s="1">
        <v>1081918</v>
      </c>
      <c r="U115" s="1">
        <v>40.303030303030305</v>
      </c>
      <c r="V115" s="36">
        <v>0.12575551302059645</v>
      </c>
      <c r="W115" s="1"/>
      <c r="X115" s="1">
        <v>70111</v>
      </c>
      <c r="Y115" s="1">
        <v>239813</v>
      </c>
      <c r="Z115" s="1"/>
      <c r="AA115" s="1"/>
      <c r="AB115" s="1"/>
      <c r="AC115" s="1"/>
      <c r="AD115" s="1"/>
      <c r="AE115" s="1"/>
      <c r="AF115" s="1"/>
      <c r="AG115" s="1">
        <v>0</v>
      </c>
      <c r="AH115" s="1">
        <v>575648.32242418127</v>
      </c>
      <c r="AI115" s="1">
        <v>2458538.8126874999</v>
      </c>
      <c r="AJ115" s="1">
        <v>0</v>
      </c>
      <c r="AK115" s="1">
        <v>0</v>
      </c>
      <c r="AL115" s="1">
        <v>0</v>
      </c>
      <c r="AM115" s="1">
        <v>0</v>
      </c>
      <c r="AN115" s="1">
        <v>0</v>
      </c>
      <c r="AO115" s="1">
        <v>0</v>
      </c>
      <c r="AP115" s="1">
        <v>0</v>
      </c>
      <c r="AQ115" s="1">
        <v>3034187.1351116812</v>
      </c>
      <c r="AR115" s="1">
        <v>0</v>
      </c>
      <c r="AS115" s="1">
        <v>151459.84680150001</v>
      </c>
      <c r="AT115" s="1">
        <v>519919.23637219996</v>
      </c>
      <c r="AU115" s="1">
        <v>0</v>
      </c>
      <c r="AV115" s="1">
        <v>0</v>
      </c>
      <c r="AW115" s="1">
        <v>0</v>
      </c>
      <c r="AX115" s="1">
        <v>0</v>
      </c>
      <c r="AY115" s="1">
        <v>0</v>
      </c>
      <c r="AZ115" s="1">
        <v>0</v>
      </c>
      <c r="BA115" s="1">
        <v>0</v>
      </c>
      <c r="BB115" s="1">
        <v>671379.08317369991</v>
      </c>
      <c r="BC115" s="7">
        <v>0.69787920799430425</v>
      </c>
      <c r="BD115" s="35" t="s">
        <v>552</v>
      </c>
      <c r="BE115" s="35">
        <v>3.2724759966770693</v>
      </c>
      <c r="BF115" s="35">
        <v>3.4644150064260946</v>
      </c>
      <c r="BG115" s="35" t="s">
        <v>552</v>
      </c>
      <c r="BH115" s="35" t="s">
        <v>552</v>
      </c>
      <c r="BI115" s="35" t="s">
        <v>552</v>
      </c>
      <c r="BJ115" s="35" t="s">
        <v>552</v>
      </c>
      <c r="BK115" s="35" t="s">
        <v>552</v>
      </c>
      <c r="BL115" s="35" t="s">
        <v>552</v>
      </c>
      <c r="BM115" s="35" t="s">
        <v>552</v>
      </c>
      <c r="BN115" s="35">
        <v>3.4249972902617212</v>
      </c>
      <c r="BO115" s="1">
        <v>0</v>
      </c>
      <c r="BP115" s="1"/>
      <c r="BQ115" s="1">
        <v>1747758.2974799997</v>
      </c>
      <c r="BR115" s="1">
        <v>77687.465074667663</v>
      </c>
      <c r="BS115" s="1">
        <v>686487.76511345734</v>
      </c>
      <c r="BT115" s="1">
        <v>1747758.2974799997</v>
      </c>
      <c r="BU115" s="1">
        <v>77687.465074667663</v>
      </c>
      <c r="BV115" s="1">
        <v>202079.08040292401</v>
      </c>
      <c r="BW115" s="35">
        <v>6.3887789497738598</v>
      </c>
      <c r="BX115" s="1">
        <v>9418283.1227528211</v>
      </c>
      <c r="BY115" s="1">
        <v>418640.57645566098</v>
      </c>
      <c r="BZ115" s="1">
        <v>3699330.8179207006</v>
      </c>
      <c r="CA115" s="1">
        <v>9418283.1227528211</v>
      </c>
      <c r="CB115" s="1">
        <v>418640.57645566098</v>
      </c>
      <c r="CC115" s="1">
        <v>1088959.4946649361</v>
      </c>
    </row>
    <row r="116" spans="1:81" x14ac:dyDescent="0.25">
      <c r="A116" t="s">
        <v>634</v>
      </c>
      <c r="B116" t="s">
        <v>635</v>
      </c>
      <c r="C116" t="s">
        <v>50</v>
      </c>
      <c r="D116" t="s">
        <v>28</v>
      </c>
      <c r="E116">
        <v>90208</v>
      </c>
      <c r="F116" t="s">
        <v>39</v>
      </c>
      <c r="G116" t="s">
        <v>51</v>
      </c>
      <c r="H116" s="74">
        <v>0.22613756887876005</v>
      </c>
      <c r="I116" s="1">
        <v>5955234</v>
      </c>
      <c r="J116" s="1">
        <v>0</v>
      </c>
      <c r="K116" s="1">
        <v>222189</v>
      </c>
      <c r="L116" s="1">
        <v>859729</v>
      </c>
      <c r="M116" s="1">
        <v>0</v>
      </c>
      <c r="N116" s="1">
        <v>0</v>
      </c>
      <c r="O116" s="1">
        <v>0</v>
      </c>
      <c r="P116" s="1">
        <v>581867</v>
      </c>
      <c r="Q116" s="1">
        <v>0</v>
      </c>
      <c r="R116" s="1">
        <v>0</v>
      </c>
      <c r="S116" s="1">
        <v>0</v>
      </c>
      <c r="T116" s="1">
        <v>1663785</v>
      </c>
      <c r="U116" s="1"/>
      <c r="V116" s="36"/>
      <c r="W116" s="1"/>
      <c r="X116" s="1">
        <v>70111</v>
      </c>
      <c r="Y116" s="1">
        <v>239813</v>
      </c>
      <c r="Z116" s="1"/>
      <c r="AA116" s="1"/>
      <c r="AB116" s="1"/>
      <c r="AC116" s="1">
        <v>92928</v>
      </c>
      <c r="AD116" s="1"/>
      <c r="AE116" s="1"/>
      <c r="AF116" s="1"/>
      <c r="AG116" s="1">
        <v>0</v>
      </c>
      <c r="AH116" s="1">
        <v>575648.32242418127</v>
      </c>
      <c r="AI116" s="1">
        <v>2458538.8126874999</v>
      </c>
      <c r="AJ116" s="1">
        <v>0</v>
      </c>
      <c r="AK116" s="1">
        <v>0</v>
      </c>
      <c r="AL116" s="1">
        <v>0</v>
      </c>
      <c r="AM116" s="1">
        <v>816568.74393416662</v>
      </c>
      <c r="AN116" s="1">
        <v>0</v>
      </c>
      <c r="AO116" s="1">
        <v>0</v>
      </c>
      <c r="AP116" s="1">
        <v>0</v>
      </c>
      <c r="AQ116" s="1">
        <v>3850755.8790458478</v>
      </c>
      <c r="AR116" s="1">
        <v>0</v>
      </c>
      <c r="AS116" s="1">
        <v>151459.84680150001</v>
      </c>
      <c r="AT116" s="1">
        <v>519919.23637219996</v>
      </c>
      <c r="AU116" s="1">
        <v>0</v>
      </c>
      <c r="AV116" s="1">
        <v>0</v>
      </c>
      <c r="AW116" s="1">
        <v>0</v>
      </c>
      <c r="AX116" s="1">
        <v>241722.45503999997</v>
      </c>
      <c r="AY116" s="1">
        <v>0</v>
      </c>
      <c r="AZ116" s="1">
        <v>0</v>
      </c>
      <c r="BA116" s="1">
        <v>0</v>
      </c>
      <c r="BB116" s="1">
        <v>913101.53821369982</v>
      </c>
      <c r="BC116" s="7">
        <v>0.79994462304244429</v>
      </c>
      <c r="BD116" s="35" t="s">
        <v>552</v>
      </c>
      <c r="BE116" s="35">
        <v>3.2724759966770693</v>
      </c>
      <c r="BF116" s="35">
        <v>3.4644150064260946</v>
      </c>
      <c r="BG116" s="35" t="s">
        <v>552</v>
      </c>
      <c r="BH116" s="35" t="s">
        <v>552</v>
      </c>
      <c r="BI116" s="35" t="s">
        <v>552</v>
      </c>
      <c r="BJ116" s="35">
        <v>1.8187853907751539</v>
      </c>
      <c r="BK116" s="35" t="s">
        <v>552</v>
      </c>
      <c r="BL116" s="35" t="s">
        <v>552</v>
      </c>
      <c r="BM116" s="35" t="s">
        <v>552</v>
      </c>
      <c r="BN116" s="35">
        <v>2.8632650356022848</v>
      </c>
      <c r="BO116" s="1">
        <v>0</v>
      </c>
      <c r="BP116" s="1">
        <v>0</v>
      </c>
      <c r="BQ116" s="1">
        <v>1960224.8234399997</v>
      </c>
      <c r="BR116" s="1">
        <v>87131.55459142325</v>
      </c>
      <c r="BS116" s="1">
        <v>769940.76360758673</v>
      </c>
      <c r="BT116" s="1">
        <v>1960224.8234399997</v>
      </c>
      <c r="BU116" s="1">
        <v>87131.55459142325</v>
      </c>
      <c r="BV116" s="1">
        <v>226644.85717211833</v>
      </c>
      <c r="BW116" s="35">
        <v>6.3887789497738598</v>
      </c>
      <c r="BX116" s="1">
        <v>10563218.26537765</v>
      </c>
      <c r="BY116" s="1">
        <v>469532.68724333349</v>
      </c>
      <c r="BZ116" s="1">
        <v>4149040.5795013746</v>
      </c>
      <c r="CA116" s="1">
        <v>10563218.26537765</v>
      </c>
      <c r="CB116" s="1">
        <v>469532.68724333349</v>
      </c>
      <c r="CC116" s="1">
        <v>1221339.0354036142</v>
      </c>
    </row>
    <row r="117" spans="1:81" x14ac:dyDescent="0.25">
      <c r="A117" t="s">
        <v>634</v>
      </c>
      <c r="B117" t="s">
        <v>635</v>
      </c>
      <c r="C117" t="s">
        <v>50</v>
      </c>
      <c r="D117" t="s">
        <v>1730</v>
      </c>
      <c r="E117">
        <v>90208</v>
      </c>
      <c r="F117" t="s">
        <v>39</v>
      </c>
      <c r="G117" t="s">
        <v>51</v>
      </c>
      <c r="H117" s="74">
        <v>0.22613756887876005</v>
      </c>
      <c r="I117" s="1">
        <v>645481</v>
      </c>
      <c r="J117" s="1"/>
      <c r="K117" s="1"/>
      <c r="L117" s="1"/>
      <c r="M117" s="1"/>
      <c r="N117" s="1"/>
      <c r="O117" s="1"/>
      <c r="P117" s="1">
        <v>581867</v>
      </c>
      <c r="Q117" s="1"/>
      <c r="R117" s="1"/>
      <c r="S117" s="1"/>
      <c r="T117" s="1">
        <v>581867</v>
      </c>
      <c r="U117" s="1">
        <v>18</v>
      </c>
      <c r="V117" s="36">
        <v>8.7635401019451692E-2</v>
      </c>
      <c r="W117" s="1"/>
      <c r="X117" s="1"/>
      <c r="Y117" s="1"/>
      <c r="Z117" s="1"/>
      <c r="AA117" s="1"/>
      <c r="AB117" s="1"/>
      <c r="AC117" s="1">
        <v>92928</v>
      </c>
      <c r="AD117" s="1"/>
      <c r="AE117" s="1"/>
      <c r="AF117" s="1"/>
      <c r="AG117" s="1">
        <v>0</v>
      </c>
      <c r="AH117" s="1">
        <v>0</v>
      </c>
      <c r="AI117" s="1">
        <v>0</v>
      </c>
      <c r="AJ117" s="1">
        <v>0</v>
      </c>
      <c r="AK117" s="1"/>
      <c r="AL117" s="1">
        <v>0</v>
      </c>
      <c r="AM117" s="1">
        <v>816568.74393416662</v>
      </c>
      <c r="AN117" s="1"/>
      <c r="AO117" s="1">
        <v>0</v>
      </c>
      <c r="AP117" s="1">
        <v>0</v>
      </c>
      <c r="AQ117" s="1">
        <v>816568.74393416662</v>
      </c>
      <c r="AR117" s="1">
        <v>0</v>
      </c>
      <c r="AS117" s="1">
        <v>0</v>
      </c>
      <c r="AT117" s="1">
        <v>0</v>
      </c>
      <c r="AU117" s="1">
        <v>0</v>
      </c>
      <c r="AV117" s="1"/>
      <c r="AW117" s="1">
        <v>0</v>
      </c>
      <c r="AX117" s="1">
        <v>241722.45503999997</v>
      </c>
      <c r="AY117" s="1"/>
      <c r="AZ117" s="1">
        <v>0</v>
      </c>
      <c r="BA117" s="1">
        <v>0</v>
      </c>
      <c r="BB117" s="1">
        <v>241722.45503999997</v>
      </c>
      <c r="BC117" s="7">
        <v>1.6395388849155381</v>
      </c>
      <c r="BD117" s="35" t="s">
        <v>552</v>
      </c>
      <c r="BE117" s="35" t="s">
        <v>552</v>
      </c>
      <c r="BF117" s="35" t="s">
        <v>552</v>
      </c>
      <c r="BG117" s="35" t="s">
        <v>552</v>
      </c>
      <c r="BH117" s="35" t="s">
        <v>552</v>
      </c>
      <c r="BI117" s="35" t="s">
        <v>552</v>
      </c>
      <c r="BJ117" s="35">
        <v>1.8187853907751539</v>
      </c>
      <c r="BK117" s="35" t="s">
        <v>552</v>
      </c>
      <c r="BL117" s="35" t="s">
        <v>552</v>
      </c>
      <c r="BM117" s="35" t="s">
        <v>552</v>
      </c>
      <c r="BN117" s="35">
        <v>1.8187853907751539</v>
      </c>
      <c r="BO117" s="1">
        <v>0</v>
      </c>
      <c r="BP117" s="1">
        <v>0</v>
      </c>
      <c r="BQ117" s="1">
        <v>212466.52595999997</v>
      </c>
      <c r="BR117" s="1">
        <v>9444.0895167555918</v>
      </c>
      <c r="BS117" s="1">
        <v>83452.998494129482</v>
      </c>
      <c r="BT117" s="1">
        <v>212466.52595999997</v>
      </c>
      <c r="BU117" s="1">
        <v>9444.0895167555918</v>
      </c>
      <c r="BV117" s="1">
        <v>24565.776769194308</v>
      </c>
      <c r="BW117" s="35">
        <v>6.3887789497738598</v>
      </c>
      <c r="BX117" s="1">
        <v>1144935.1426248292</v>
      </c>
      <c r="BY117" s="1">
        <v>50892.110787672522</v>
      </c>
      <c r="BZ117" s="1">
        <v>449709.76158067462</v>
      </c>
      <c r="CA117" s="1">
        <v>1144935.1426248292</v>
      </c>
      <c r="CB117" s="1">
        <v>50892.110787672522</v>
      </c>
      <c r="CC117" s="1">
        <v>132379.54073867801</v>
      </c>
    </row>
    <row r="118" spans="1:81" x14ac:dyDescent="0.25">
      <c r="A118" t="s">
        <v>1671</v>
      </c>
      <c r="B118" t="s">
        <v>682</v>
      </c>
      <c r="C118" t="s">
        <v>50</v>
      </c>
      <c r="D118" t="s">
        <v>28</v>
      </c>
      <c r="E118">
        <v>90230</v>
      </c>
      <c r="F118" t="s">
        <v>39</v>
      </c>
      <c r="G118" t="s">
        <v>51</v>
      </c>
      <c r="H118" s="74">
        <v>0.22613756887876005</v>
      </c>
      <c r="I118" s="1">
        <v>126495990</v>
      </c>
      <c r="J118" s="1">
        <v>0</v>
      </c>
      <c r="K118" s="1">
        <v>0</v>
      </c>
      <c r="L118" s="1">
        <v>0</v>
      </c>
      <c r="M118" s="1">
        <v>0</v>
      </c>
      <c r="N118" s="1">
        <v>0</v>
      </c>
      <c r="O118" s="1">
        <v>0</v>
      </c>
      <c r="P118" s="1">
        <v>12682543</v>
      </c>
      <c r="Q118" s="1">
        <v>0</v>
      </c>
      <c r="R118" s="1">
        <v>0</v>
      </c>
      <c r="S118" s="1">
        <v>0</v>
      </c>
      <c r="T118" s="1">
        <v>12682543</v>
      </c>
      <c r="U118" s="1"/>
      <c r="V118" s="36"/>
      <c r="W118" s="1"/>
      <c r="X118" s="1"/>
      <c r="Y118" s="1"/>
      <c r="Z118" s="1"/>
      <c r="AA118" s="1"/>
      <c r="AB118" s="1"/>
      <c r="AC118" s="1">
        <v>896445</v>
      </c>
      <c r="AD118" s="1"/>
      <c r="AE118" s="1"/>
      <c r="AF118" s="1"/>
      <c r="AG118" s="1">
        <v>0</v>
      </c>
      <c r="AH118" s="1">
        <v>0</v>
      </c>
      <c r="AI118" s="1">
        <v>0</v>
      </c>
      <c r="AJ118" s="1">
        <v>0</v>
      </c>
      <c r="AK118" s="1">
        <v>0</v>
      </c>
      <c r="AL118" s="1">
        <v>0</v>
      </c>
      <c r="AM118" s="1">
        <v>7885192.3550908323</v>
      </c>
      <c r="AN118" s="1">
        <v>0</v>
      </c>
      <c r="AO118" s="1">
        <v>0</v>
      </c>
      <c r="AP118" s="1">
        <v>0</v>
      </c>
      <c r="AQ118" s="1">
        <v>7885192.3550908323</v>
      </c>
      <c r="AR118" s="1">
        <v>0</v>
      </c>
      <c r="AS118" s="1">
        <v>0</v>
      </c>
      <c r="AT118" s="1">
        <v>0</v>
      </c>
      <c r="AU118" s="1">
        <v>0</v>
      </c>
      <c r="AV118" s="1">
        <v>0</v>
      </c>
      <c r="AW118" s="1">
        <v>0</v>
      </c>
      <c r="AX118" s="1">
        <v>2331814.8051</v>
      </c>
      <c r="AY118" s="1">
        <v>0</v>
      </c>
      <c r="AZ118" s="1">
        <v>0</v>
      </c>
      <c r="BA118" s="1">
        <v>0</v>
      </c>
      <c r="BB118" s="1">
        <v>2331814.8051</v>
      </c>
      <c r="BC118" s="7">
        <v>8.0769415379814274E-2</v>
      </c>
      <c r="BD118" s="35" t="s">
        <v>552</v>
      </c>
      <c r="BE118" s="35" t="s">
        <v>552</v>
      </c>
      <c r="BF118" s="35" t="s">
        <v>552</v>
      </c>
      <c r="BG118" s="35" t="s">
        <v>552</v>
      </c>
      <c r="BH118" s="35" t="s">
        <v>552</v>
      </c>
      <c r="BI118" s="35" t="s">
        <v>552</v>
      </c>
      <c r="BJ118" s="35">
        <v>0.80559609852620506</v>
      </c>
      <c r="BK118" s="35" t="s">
        <v>552</v>
      </c>
      <c r="BL118" s="35" t="s">
        <v>552</v>
      </c>
      <c r="BM118" s="35" t="s">
        <v>552</v>
      </c>
      <c r="BN118" s="35">
        <v>0.80559609852620506</v>
      </c>
      <c r="BO118" s="1">
        <v>0</v>
      </c>
      <c r="BP118" s="1">
        <v>0</v>
      </c>
      <c r="BQ118" s="1">
        <v>41637420.068399996</v>
      </c>
      <c r="BR118" s="1">
        <v>1850774.0012031652</v>
      </c>
      <c r="BS118" s="1">
        <v>16354423.543037547</v>
      </c>
      <c r="BT118" s="1">
        <v>41637420.068399996</v>
      </c>
      <c r="BU118" s="1">
        <v>1850774.0012031652</v>
      </c>
      <c r="BV118" s="1">
        <v>4814196.3164496487</v>
      </c>
      <c r="BW118" s="35">
        <v>6.1250630701281512</v>
      </c>
      <c r="BX118" s="1">
        <v>213394403.92796957</v>
      </c>
      <c r="BY118" s="1">
        <v>9485333.4847196564</v>
      </c>
      <c r="BZ118" s="1">
        <v>83817452.133656129</v>
      </c>
      <c r="CA118" s="1">
        <v>213394403.92796957</v>
      </c>
      <c r="CB118" s="1">
        <v>9485333.4847196564</v>
      </c>
      <c r="CC118" s="1">
        <v>24673059.753783073</v>
      </c>
    </row>
    <row r="119" spans="1:81" x14ac:dyDescent="0.25">
      <c r="A119" t="s">
        <v>1671</v>
      </c>
      <c r="B119" t="s">
        <v>682</v>
      </c>
      <c r="C119" t="s">
        <v>50</v>
      </c>
      <c r="D119" t="s">
        <v>1730</v>
      </c>
      <c r="E119">
        <v>90230</v>
      </c>
      <c r="F119" t="s">
        <v>39</v>
      </c>
      <c r="G119" t="s">
        <v>51</v>
      </c>
      <c r="H119" s="74">
        <v>0.22613756887876005</v>
      </c>
      <c r="I119" s="1">
        <v>126495990</v>
      </c>
      <c r="J119" s="1"/>
      <c r="K119" s="1"/>
      <c r="L119" s="1"/>
      <c r="M119" s="1"/>
      <c r="N119" s="1"/>
      <c r="O119" s="1"/>
      <c r="P119" s="1">
        <v>12682543</v>
      </c>
      <c r="Q119" s="1"/>
      <c r="R119" s="1"/>
      <c r="S119" s="1"/>
      <c r="T119" s="1">
        <v>12682543</v>
      </c>
      <c r="U119" s="1">
        <v>14.664141414141413</v>
      </c>
      <c r="V119" s="36">
        <v>0.77396975726128214</v>
      </c>
      <c r="W119" s="1"/>
      <c r="X119" s="1"/>
      <c r="Y119" s="1"/>
      <c r="Z119" s="1"/>
      <c r="AA119" s="1"/>
      <c r="AB119" s="1"/>
      <c r="AC119" s="1">
        <v>896445</v>
      </c>
      <c r="AD119" s="1"/>
      <c r="AE119" s="1"/>
      <c r="AF119" s="1"/>
      <c r="AG119" s="1">
        <v>0</v>
      </c>
      <c r="AH119" s="1">
        <v>0</v>
      </c>
      <c r="AI119" s="1">
        <v>0</v>
      </c>
      <c r="AJ119" s="1">
        <v>0</v>
      </c>
      <c r="AK119" s="1"/>
      <c r="AL119" s="1">
        <v>0</v>
      </c>
      <c r="AM119" s="1">
        <v>7885192.3550908323</v>
      </c>
      <c r="AN119" s="1"/>
      <c r="AO119" s="1">
        <v>0</v>
      </c>
      <c r="AP119" s="1">
        <v>0</v>
      </c>
      <c r="AQ119" s="1">
        <v>7885192.3550908323</v>
      </c>
      <c r="AR119" s="1">
        <v>0</v>
      </c>
      <c r="AS119" s="1">
        <v>0</v>
      </c>
      <c r="AT119" s="1">
        <v>0</v>
      </c>
      <c r="AU119" s="1">
        <v>0</v>
      </c>
      <c r="AV119" s="1"/>
      <c r="AW119" s="1">
        <v>0</v>
      </c>
      <c r="AX119" s="1">
        <v>2331814.8051</v>
      </c>
      <c r="AY119" s="1"/>
      <c r="AZ119" s="1">
        <v>0</v>
      </c>
      <c r="BA119" s="1">
        <v>0</v>
      </c>
      <c r="BB119" s="1">
        <v>2331814.8051</v>
      </c>
      <c r="BC119" s="7">
        <v>8.0769415379814274E-2</v>
      </c>
      <c r="BD119" s="35" t="s">
        <v>552</v>
      </c>
      <c r="BE119" s="35" t="s">
        <v>552</v>
      </c>
      <c r="BF119" s="35" t="s">
        <v>552</v>
      </c>
      <c r="BG119" s="35" t="s">
        <v>552</v>
      </c>
      <c r="BH119" s="35" t="s">
        <v>552</v>
      </c>
      <c r="BI119" s="35" t="s">
        <v>552</v>
      </c>
      <c r="BJ119" s="35">
        <v>0.80559609852620506</v>
      </c>
      <c r="BK119" s="35" t="s">
        <v>552</v>
      </c>
      <c r="BL119" s="35" t="s">
        <v>552</v>
      </c>
      <c r="BM119" s="35" t="s">
        <v>552</v>
      </c>
      <c r="BN119" s="35">
        <v>0.80559609852620506</v>
      </c>
      <c r="BO119" s="1">
        <v>0</v>
      </c>
      <c r="BP119" s="1">
        <v>0</v>
      </c>
      <c r="BQ119" s="1">
        <v>41637420.068399996</v>
      </c>
      <c r="BR119" s="1">
        <v>1850774.0012031652</v>
      </c>
      <c r="BS119" s="1">
        <v>16354423.543037547</v>
      </c>
      <c r="BT119" s="1">
        <v>41637420.068399996</v>
      </c>
      <c r="BU119" s="1">
        <v>1850774.0012031652</v>
      </c>
      <c r="BV119" s="1">
        <v>4814196.3164496487</v>
      </c>
      <c r="BW119" s="35">
        <v>6.1250630701281512</v>
      </c>
      <c r="BX119" s="1">
        <v>213394403.92796957</v>
      </c>
      <c r="BY119" s="1">
        <v>9485333.4847196564</v>
      </c>
      <c r="BZ119" s="1">
        <v>83817452.133656129</v>
      </c>
      <c r="CA119" s="1">
        <v>213394403.92796957</v>
      </c>
      <c r="CB119" s="1">
        <v>9485333.4847196564</v>
      </c>
      <c r="CC119" s="1">
        <v>24673059.753783073</v>
      </c>
    </row>
    <row r="120" spans="1:81" x14ac:dyDescent="0.25">
      <c r="A120" t="s">
        <v>335</v>
      </c>
      <c r="B120" t="s">
        <v>336</v>
      </c>
      <c r="C120" t="s">
        <v>50</v>
      </c>
      <c r="D120" t="s">
        <v>38</v>
      </c>
      <c r="E120">
        <v>90078</v>
      </c>
      <c r="F120" t="s">
        <v>39</v>
      </c>
      <c r="G120" t="s">
        <v>51</v>
      </c>
      <c r="H120" s="74">
        <v>0.22613756887876005</v>
      </c>
      <c r="I120" s="1">
        <v>15738196</v>
      </c>
      <c r="J120" s="1"/>
      <c r="K120" s="1"/>
      <c r="L120" s="1">
        <v>3280562</v>
      </c>
      <c r="M120" s="1">
        <v>56964</v>
      </c>
      <c r="N120" s="1"/>
      <c r="O120" s="1"/>
      <c r="P120" s="1"/>
      <c r="Q120" s="1"/>
      <c r="R120" s="1"/>
      <c r="S120" s="1"/>
      <c r="T120" s="1">
        <v>3337526</v>
      </c>
      <c r="U120" s="1">
        <v>32.314685314685313</v>
      </c>
      <c r="V120" s="36">
        <v>0.19728381219993091</v>
      </c>
      <c r="W120" s="1"/>
      <c r="X120" s="1"/>
      <c r="Y120" s="1">
        <v>643774</v>
      </c>
      <c r="Z120" s="1">
        <v>170854</v>
      </c>
      <c r="AA120" s="1"/>
      <c r="AB120" s="1"/>
      <c r="AC120" s="1"/>
      <c r="AD120" s="1"/>
      <c r="AE120" s="1"/>
      <c r="AF120" s="1"/>
      <c r="AG120" s="1">
        <v>0</v>
      </c>
      <c r="AH120" s="1">
        <v>0</v>
      </c>
      <c r="AI120" s="1">
        <v>6611274.1083750008</v>
      </c>
      <c r="AJ120" s="1">
        <v>38636.508193211666</v>
      </c>
      <c r="AK120" s="1">
        <v>0</v>
      </c>
      <c r="AL120" s="1">
        <v>0</v>
      </c>
      <c r="AM120" s="1">
        <v>0</v>
      </c>
      <c r="AN120" s="1">
        <v>0</v>
      </c>
      <c r="AO120" s="1">
        <v>0</v>
      </c>
      <c r="AP120" s="1">
        <v>0</v>
      </c>
      <c r="AQ120" s="1">
        <v>6649910.6165682124</v>
      </c>
      <c r="AR120" s="1">
        <v>0</v>
      </c>
      <c r="AS120" s="1">
        <v>0</v>
      </c>
      <c r="AT120" s="1">
        <v>1395714.5212156</v>
      </c>
      <c r="AU120" s="1">
        <v>3434.5532385800029</v>
      </c>
      <c r="AV120" s="1">
        <v>0</v>
      </c>
      <c r="AW120" s="1">
        <v>0</v>
      </c>
      <c r="AX120" s="1">
        <v>0</v>
      </c>
      <c r="AY120" s="1">
        <v>0</v>
      </c>
      <c r="AZ120" s="1">
        <v>0</v>
      </c>
      <c r="BA120" s="1">
        <v>0</v>
      </c>
      <c r="BB120" s="1">
        <v>1399149.07445418</v>
      </c>
      <c r="BC120" s="7">
        <v>0.51143470897314991</v>
      </c>
      <c r="BD120" s="35" t="s">
        <v>552</v>
      </c>
      <c r="BE120" s="35" t="s">
        <v>552</v>
      </c>
      <c r="BF120" s="35">
        <v>2.4407368705699208</v>
      </c>
      <c r="BG120" s="35">
        <v>0.73855525299823865</v>
      </c>
      <c r="BH120" s="35" t="s">
        <v>552</v>
      </c>
      <c r="BI120" s="35" t="s">
        <v>552</v>
      </c>
      <c r="BJ120" s="35" t="s">
        <v>552</v>
      </c>
      <c r="BK120" s="35" t="s">
        <v>552</v>
      </c>
      <c r="BL120" s="35" t="s">
        <v>552</v>
      </c>
      <c r="BM120" s="35" t="s">
        <v>552</v>
      </c>
      <c r="BN120" s="35">
        <v>2.4116844905544981</v>
      </c>
      <c r="BO120" s="1">
        <v>0</v>
      </c>
      <c r="BP120" s="1"/>
      <c r="BQ120" s="1">
        <v>5180384.5953599997</v>
      </c>
      <c r="BR120" s="1">
        <v>230266.93559724424</v>
      </c>
      <c r="BS120" s="1">
        <v>2034761.1271103483</v>
      </c>
      <c r="BT120" s="1">
        <v>5180384.5953599997</v>
      </c>
      <c r="BU120" s="1">
        <v>230266.93559724424</v>
      </c>
      <c r="BV120" s="1">
        <v>598965.74753683968</v>
      </c>
      <c r="BW120" s="35">
        <v>6.1605112991197251</v>
      </c>
      <c r="BX120" s="1">
        <v>26733433.238141045</v>
      </c>
      <c r="BY120" s="1">
        <v>1188295.1229632529</v>
      </c>
      <c r="BZ120" s="1">
        <v>10500407.78746254</v>
      </c>
      <c r="CA120" s="1">
        <v>26733433.238141045</v>
      </c>
      <c r="CB120" s="1">
        <v>1188295.1229632529</v>
      </c>
      <c r="CC120" s="1">
        <v>3090969.5079495539</v>
      </c>
    </row>
    <row r="121" spans="1:81" x14ac:dyDescent="0.25">
      <c r="A121" t="s">
        <v>335</v>
      </c>
      <c r="B121" t="s">
        <v>336</v>
      </c>
      <c r="C121" t="s">
        <v>50</v>
      </c>
      <c r="D121" t="s">
        <v>28</v>
      </c>
      <c r="E121">
        <v>90078</v>
      </c>
      <c r="F121" t="s">
        <v>39</v>
      </c>
      <c r="G121" t="s">
        <v>51</v>
      </c>
      <c r="H121" s="74">
        <v>0.22613756887876005</v>
      </c>
      <c r="I121" s="1">
        <v>17138216</v>
      </c>
      <c r="J121" s="1">
        <v>0</v>
      </c>
      <c r="K121" s="1">
        <v>0</v>
      </c>
      <c r="L121" s="1">
        <v>3280562</v>
      </c>
      <c r="M121" s="1">
        <v>56964</v>
      </c>
      <c r="N121" s="1">
        <v>0</v>
      </c>
      <c r="O121" s="1">
        <v>0</v>
      </c>
      <c r="P121" s="1">
        <v>1368354</v>
      </c>
      <c r="Q121" s="1">
        <v>0</v>
      </c>
      <c r="R121" s="1">
        <v>0</v>
      </c>
      <c r="S121" s="1">
        <v>0</v>
      </c>
      <c r="T121" s="1">
        <v>4705880</v>
      </c>
      <c r="U121" s="1"/>
      <c r="V121" s="36"/>
      <c r="W121" s="1"/>
      <c r="X121" s="1"/>
      <c r="Y121" s="1">
        <v>643774</v>
      </c>
      <c r="Z121" s="1">
        <v>170854</v>
      </c>
      <c r="AA121" s="1"/>
      <c r="AB121" s="1"/>
      <c r="AC121" s="1">
        <v>212115</v>
      </c>
      <c r="AD121" s="1"/>
      <c r="AE121" s="1"/>
      <c r="AF121" s="1"/>
      <c r="AG121" s="1">
        <v>0</v>
      </c>
      <c r="AH121" s="1">
        <v>0</v>
      </c>
      <c r="AI121" s="1">
        <v>6611274.1083750008</v>
      </c>
      <c r="AJ121" s="1">
        <v>38636.508193211666</v>
      </c>
      <c r="AK121" s="1">
        <v>0</v>
      </c>
      <c r="AL121" s="1">
        <v>0</v>
      </c>
      <c r="AM121" s="1">
        <v>1863923.922085</v>
      </c>
      <c r="AN121" s="1">
        <v>0</v>
      </c>
      <c r="AO121" s="1">
        <v>0</v>
      </c>
      <c r="AP121" s="1">
        <v>0</v>
      </c>
      <c r="AQ121" s="1">
        <v>8513834.5386532117</v>
      </c>
      <c r="AR121" s="1">
        <v>0</v>
      </c>
      <c r="AS121" s="1">
        <v>0</v>
      </c>
      <c r="AT121" s="1">
        <v>1395714.5212156</v>
      </c>
      <c r="AU121" s="1">
        <v>3434.5532385800029</v>
      </c>
      <c r="AV121" s="1">
        <v>0</v>
      </c>
      <c r="AW121" s="1">
        <v>0</v>
      </c>
      <c r="AX121" s="1">
        <v>551749.29570000002</v>
      </c>
      <c r="AY121" s="1">
        <v>0</v>
      </c>
      <c r="AZ121" s="1">
        <v>0</v>
      </c>
      <c r="BA121" s="1">
        <v>0</v>
      </c>
      <c r="BB121" s="1">
        <v>1950898.3701541801</v>
      </c>
      <c r="BC121" s="7">
        <v>0.6106080649705542</v>
      </c>
      <c r="BD121" s="35" t="s">
        <v>552</v>
      </c>
      <c r="BE121" s="35" t="s">
        <v>552</v>
      </c>
      <c r="BF121" s="35">
        <v>2.4407368705699208</v>
      </c>
      <c r="BG121" s="35">
        <v>0.73855525299823865</v>
      </c>
      <c r="BH121" s="35" t="s">
        <v>552</v>
      </c>
      <c r="BI121" s="35" t="s">
        <v>552</v>
      </c>
      <c r="BJ121" s="35">
        <v>1.7653861630725673</v>
      </c>
      <c r="BK121" s="35" t="s">
        <v>552</v>
      </c>
      <c r="BL121" s="35" t="s">
        <v>552</v>
      </c>
      <c r="BM121" s="35" t="s">
        <v>552</v>
      </c>
      <c r="BN121" s="35">
        <v>2.2237568549999982</v>
      </c>
      <c r="BO121" s="1">
        <v>0</v>
      </c>
      <c r="BP121" s="1">
        <v>0</v>
      </c>
      <c r="BQ121" s="1">
        <v>5641215.1785599999</v>
      </c>
      <c r="BR121" s="1">
        <v>250750.75186022979</v>
      </c>
      <c r="BS121" s="1">
        <v>2215767.0234136493</v>
      </c>
      <c r="BT121" s="1">
        <v>5641215.1785599999</v>
      </c>
      <c r="BU121" s="1">
        <v>250750.75186022979</v>
      </c>
      <c r="BV121" s="1">
        <v>652247.84072379244</v>
      </c>
      <c r="BW121" s="35">
        <v>6.1605112991197251</v>
      </c>
      <c r="BX121" s="1">
        <v>29111554.66972458</v>
      </c>
      <c r="BY121" s="1">
        <v>1294002.0882374824</v>
      </c>
      <c r="BZ121" s="1">
        <v>11434490.760543022</v>
      </c>
      <c r="CA121" s="1">
        <v>29111554.66972458</v>
      </c>
      <c r="CB121" s="1">
        <v>1294002.0882374824</v>
      </c>
      <c r="CC121" s="1">
        <v>3365932.3518815739</v>
      </c>
    </row>
    <row r="122" spans="1:81" x14ac:dyDescent="0.25">
      <c r="A122" t="s">
        <v>335</v>
      </c>
      <c r="B122" t="s">
        <v>336</v>
      </c>
      <c r="C122" t="s">
        <v>50</v>
      </c>
      <c r="D122" t="s">
        <v>1730</v>
      </c>
      <c r="E122">
        <v>90078</v>
      </c>
      <c r="F122" t="s">
        <v>39</v>
      </c>
      <c r="G122" t="s">
        <v>51</v>
      </c>
      <c r="H122" s="74">
        <v>0.22613756887876005</v>
      </c>
      <c r="I122" s="1">
        <v>1400020</v>
      </c>
      <c r="J122" s="1"/>
      <c r="K122" s="1"/>
      <c r="L122" s="1"/>
      <c r="M122" s="1"/>
      <c r="N122" s="1"/>
      <c r="O122" s="1"/>
      <c r="P122" s="1">
        <v>1368354</v>
      </c>
      <c r="Q122" s="1"/>
      <c r="R122" s="1"/>
      <c r="S122" s="1"/>
      <c r="T122" s="1">
        <v>1368354</v>
      </c>
      <c r="U122" s="1">
        <v>20.09375</v>
      </c>
      <c r="V122" s="36">
        <v>6.6070769342679539E-2</v>
      </c>
      <c r="W122" s="1"/>
      <c r="X122" s="1"/>
      <c r="Y122" s="1"/>
      <c r="Z122" s="1"/>
      <c r="AA122" s="1"/>
      <c r="AB122" s="1"/>
      <c r="AC122" s="1">
        <v>212115</v>
      </c>
      <c r="AD122" s="1"/>
      <c r="AE122" s="1"/>
      <c r="AF122" s="1"/>
      <c r="AG122" s="1">
        <v>0</v>
      </c>
      <c r="AH122" s="1">
        <v>0</v>
      </c>
      <c r="AI122" s="1">
        <v>0</v>
      </c>
      <c r="AJ122" s="1">
        <v>0</v>
      </c>
      <c r="AK122" s="1"/>
      <c r="AL122" s="1">
        <v>0</v>
      </c>
      <c r="AM122" s="1">
        <v>1863923.922085</v>
      </c>
      <c r="AN122" s="1"/>
      <c r="AO122" s="1">
        <v>0</v>
      </c>
      <c r="AP122" s="1">
        <v>0</v>
      </c>
      <c r="AQ122" s="1">
        <v>1863923.922085</v>
      </c>
      <c r="AR122" s="1">
        <v>0</v>
      </c>
      <c r="AS122" s="1">
        <v>0</v>
      </c>
      <c r="AT122" s="1">
        <v>0</v>
      </c>
      <c r="AU122" s="1">
        <v>0</v>
      </c>
      <c r="AV122" s="1"/>
      <c r="AW122" s="1">
        <v>0</v>
      </c>
      <c r="AX122" s="1">
        <v>551749.29570000002</v>
      </c>
      <c r="AY122" s="1"/>
      <c r="AZ122" s="1">
        <v>0</v>
      </c>
      <c r="BA122" s="1">
        <v>0</v>
      </c>
      <c r="BB122" s="1">
        <v>551749.29570000002</v>
      </c>
      <c r="BC122" s="7">
        <v>1.7254562204718502</v>
      </c>
      <c r="BD122" s="35" t="s">
        <v>552</v>
      </c>
      <c r="BE122" s="35" t="s">
        <v>552</v>
      </c>
      <c r="BF122" s="35" t="s">
        <v>552</v>
      </c>
      <c r="BG122" s="35" t="s">
        <v>552</v>
      </c>
      <c r="BH122" s="35" t="s">
        <v>552</v>
      </c>
      <c r="BI122" s="35" t="s">
        <v>552</v>
      </c>
      <c r="BJ122" s="35">
        <v>1.7653861630725673</v>
      </c>
      <c r="BK122" s="35" t="s">
        <v>552</v>
      </c>
      <c r="BL122" s="35" t="s">
        <v>552</v>
      </c>
      <c r="BM122" s="35" t="s">
        <v>552</v>
      </c>
      <c r="BN122" s="35">
        <v>1.7653861630725673</v>
      </c>
      <c r="BO122" s="1">
        <v>0</v>
      </c>
      <c r="BP122" s="1">
        <v>0</v>
      </c>
      <c r="BQ122" s="1">
        <v>460830.58319999994</v>
      </c>
      <c r="BR122" s="1">
        <v>20483.816262985532</v>
      </c>
      <c r="BS122" s="1">
        <v>181005.89630330118</v>
      </c>
      <c r="BT122" s="1">
        <v>460830.58319999994</v>
      </c>
      <c r="BU122" s="1">
        <v>20483.816262985532</v>
      </c>
      <c r="BV122" s="1">
        <v>53282.093186952705</v>
      </c>
      <c r="BW122" s="35">
        <v>6.1605112991197251</v>
      </c>
      <c r="BX122" s="1">
        <v>2378121.4315835326</v>
      </c>
      <c r="BY122" s="1">
        <v>105706.96527422924</v>
      </c>
      <c r="BZ122" s="1">
        <v>934082.97308047919</v>
      </c>
      <c r="CA122" s="1">
        <v>2378121.4315835326</v>
      </c>
      <c r="CB122" s="1">
        <v>105706.96527422924</v>
      </c>
      <c r="CC122" s="1">
        <v>274962.8439320196</v>
      </c>
    </row>
    <row r="123" spans="1:81" x14ac:dyDescent="0.25">
      <c r="A123" t="s">
        <v>115</v>
      </c>
      <c r="B123" t="s">
        <v>116</v>
      </c>
      <c r="C123" t="s">
        <v>50</v>
      </c>
      <c r="D123" t="s">
        <v>38</v>
      </c>
      <c r="E123">
        <v>90015</v>
      </c>
      <c r="F123" t="s">
        <v>39</v>
      </c>
      <c r="G123" t="s">
        <v>51</v>
      </c>
      <c r="H123" s="74">
        <v>0.22613756887876005</v>
      </c>
      <c r="I123" s="1">
        <v>287123865</v>
      </c>
      <c r="J123" s="1"/>
      <c r="K123" s="1"/>
      <c r="L123" s="1">
        <v>17769376</v>
      </c>
      <c r="M123" s="1"/>
      <c r="N123" s="1">
        <v>5557915</v>
      </c>
      <c r="O123" s="1"/>
      <c r="P123" s="1"/>
      <c r="Q123" s="1"/>
      <c r="R123" s="1"/>
      <c r="S123" s="1"/>
      <c r="T123" s="1">
        <v>23327291</v>
      </c>
      <c r="U123" s="1">
        <v>44.326375711574954</v>
      </c>
      <c r="V123" s="36">
        <v>0.32587828499699678</v>
      </c>
      <c r="W123" s="1"/>
      <c r="X123" s="1"/>
      <c r="Y123" s="1">
        <v>4567726</v>
      </c>
      <c r="Z123" s="1"/>
      <c r="AA123" s="1">
        <v>29746449</v>
      </c>
      <c r="AB123" s="1"/>
      <c r="AC123" s="1"/>
      <c r="AD123" s="1"/>
      <c r="AE123" s="1"/>
      <c r="AF123" s="1"/>
      <c r="AG123" s="1">
        <v>0</v>
      </c>
      <c r="AH123" s="1">
        <v>0</v>
      </c>
      <c r="AI123" s="1">
        <v>46844162.042000003</v>
      </c>
      <c r="AJ123" s="1">
        <v>0</v>
      </c>
      <c r="AK123" s="1">
        <v>6726789.6596360225</v>
      </c>
      <c r="AL123" s="1">
        <v>0</v>
      </c>
      <c r="AM123" s="1">
        <v>0</v>
      </c>
      <c r="AN123" s="1">
        <v>0</v>
      </c>
      <c r="AO123" s="1">
        <v>0</v>
      </c>
      <c r="AP123" s="1">
        <v>0</v>
      </c>
      <c r="AQ123" s="1">
        <v>53570951.701636024</v>
      </c>
      <c r="AR123" s="1">
        <v>0</v>
      </c>
      <c r="AS123" s="1">
        <v>0</v>
      </c>
      <c r="AT123" s="1">
        <v>9902918.5818843991</v>
      </c>
      <c r="AU123" s="1">
        <v>0</v>
      </c>
      <c r="AV123" s="1">
        <v>597971.1493392305</v>
      </c>
      <c r="AW123" s="1">
        <v>0</v>
      </c>
      <c r="AX123" s="1">
        <v>0</v>
      </c>
      <c r="AY123" s="1">
        <v>0</v>
      </c>
      <c r="AZ123" s="1">
        <v>0</v>
      </c>
      <c r="BA123" s="1">
        <v>0</v>
      </c>
      <c r="BB123" s="1">
        <v>10500889.73122363</v>
      </c>
      <c r="BC123" s="7">
        <v>0.22315052575953465</v>
      </c>
      <c r="BD123" s="35" t="s">
        <v>552</v>
      </c>
      <c r="BE123" s="35" t="s">
        <v>552</v>
      </c>
      <c r="BF123" s="35">
        <v>3.1935325485759547</v>
      </c>
      <c r="BG123" s="35" t="s">
        <v>552</v>
      </c>
      <c r="BH123" s="35">
        <v>1.3178972346599855</v>
      </c>
      <c r="BI123" s="35" t="s">
        <v>552</v>
      </c>
      <c r="BJ123" s="35" t="s">
        <v>552</v>
      </c>
      <c r="BK123" s="35" t="s">
        <v>552</v>
      </c>
      <c r="BL123" s="35" t="s">
        <v>552</v>
      </c>
      <c r="BM123" s="35" t="s">
        <v>552</v>
      </c>
      <c r="BN123" s="35">
        <v>2.7466473253520802</v>
      </c>
      <c r="BO123" s="1">
        <v>0</v>
      </c>
      <c r="BP123" s="1"/>
      <c r="BQ123" s="1">
        <v>94509691.403399989</v>
      </c>
      <c r="BR123" s="1">
        <v>4200934.6262040995</v>
      </c>
      <c r="BS123" s="1">
        <v>37121692.928953201</v>
      </c>
      <c r="BT123" s="1">
        <v>94509691.403399989</v>
      </c>
      <c r="BU123" s="1">
        <v>4200934.6262040995</v>
      </c>
      <c r="BV123" s="1">
        <v>10927387.130989579</v>
      </c>
      <c r="BW123" s="35">
        <v>6.949598330360188</v>
      </c>
      <c r="BX123" s="1">
        <v>562294702.17652524</v>
      </c>
      <c r="BY123" s="1">
        <v>24993873.638016209</v>
      </c>
      <c r="BZ123" s="1">
        <v>220859162.27024356</v>
      </c>
      <c r="CA123" s="1">
        <v>562294702.17652524</v>
      </c>
      <c r="CB123" s="1">
        <v>24993873.638016209</v>
      </c>
      <c r="CC123" s="1">
        <v>65013564.229734994</v>
      </c>
    </row>
    <row r="124" spans="1:81" x14ac:dyDescent="0.25">
      <c r="A124" t="s">
        <v>115</v>
      </c>
      <c r="B124" t="s">
        <v>116</v>
      </c>
      <c r="C124" t="s">
        <v>50</v>
      </c>
      <c r="D124" t="s">
        <v>1729</v>
      </c>
      <c r="E124">
        <v>90015</v>
      </c>
      <c r="F124" t="s">
        <v>39</v>
      </c>
      <c r="G124" t="s">
        <v>51</v>
      </c>
      <c r="H124" s="74">
        <v>0.22613756887876005</v>
      </c>
      <c r="I124" s="1">
        <v>155333446</v>
      </c>
      <c r="J124" s="1"/>
      <c r="K124" s="1"/>
      <c r="L124" s="1"/>
      <c r="M124" s="1"/>
      <c r="N124" s="1">
        <v>6472107</v>
      </c>
      <c r="O124" s="1"/>
      <c r="P124" s="1"/>
      <c r="Q124" s="1"/>
      <c r="R124" s="1"/>
      <c r="S124" s="1"/>
      <c r="T124" s="1">
        <v>6472107</v>
      </c>
      <c r="U124" s="1">
        <v>52.59765625</v>
      </c>
      <c r="V124" s="36">
        <v>0.48566602378737445</v>
      </c>
      <c r="W124" s="1"/>
      <c r="X124" s="1"/>
      <c r="Y124" s="1"/>
      <c r="Z124" s="1"/>
      <c r="AA124" s="1">
        <v>66876311</v>
      </c>
      <c r="AB124" s="1"/>
      <c r="AC124" s="1"/>
      <c r="AD124" s="1"/>
      <c r="AE124" s="1"/>
      <c r="AF124" s="1"/>
      <c r="AG124" s="1"/>
      <c r="AH124" s="1"/>
      <c r="AI124" s="1"/>
      <c r="AJ124" s="1"/>
      <c r="AK124" s="1">
        <v>15123246.385119878</v>
      </c>
      <c r="AL124" s="1"/>
      <c r="AM124" s="1"/>
      <c r="AN124" s="1"/>
      <c r="AO124" s="1"/>
      <c r="AP124" s="1"/>
      <c r="AQ124" s="1">
        <v>15123246.385119878</v>
      </c>
      <c r="AR124" s="1"/>
      <c r="AS124" s="1"/>
      <c r="AT124" s="1"/>
      <c r="AU124" s="1"/>
      <c r="AV124" s="1">
        <v>1344365.660325971</v>
      </c>
      <c r="AW124" s="1"/>
      <c r="AX124" s="1"/>
      <c r="AY124" s="1"/>
      <c r="AZ124" s="1"/>
      <c r="BA124" s="1"/>
      <c r="BB124" s="1">
        <v>1344365.660325971</v>
      </c>
      <c r="BC124" s="7">
        <v>0.1060145929257621</v>
      </c>
      <c r="BD124" s="35" t="s">
        <v>552</v>
      </c>
      <c r="BE124" s="35" t="s">
        <v>552</v>
      </c>
      <c r="BF124" s="35" t="s">
        <v>552</v>
      </c>
      <c r="BG124" s="35" t="s">
        <v>552</v>
      </c>
      <c r="BH124" s="35">
        <v>2.544397372516531</v>
      </c>
      <c r="BI124" s="35" t="s">
        <v>552</v>
      </c>
      <c r="BJ124" s="35" t="s">
        <v>552</v>
      </c>
      <c r="BK124" s="35" t="s">
        <v>552</v>
      </c>
      <c r="BL124" s="35" t="s">
        <v>552</v>
      </c>
      <c r="BM124" s="35" t="s">
        <v>552</v>
      </c>
      <c r="BN124" s="35">
        <v>2.544397372516531</v>
      </c>
      <c r="BO124" s="1"/>
      <c r="BP124" s="1"/>
      <c r="BQ124" s="1">
        <v>51129557.085359991</v>
      </c>
      <c r="BR124" s="1">
        <v>2272697.3667236073</v>
      </c>
      <c r="BS124" s="1">
        <v>20082762.831324145</v>
      </c>
      <c r="BT124" s="1">
        <v>51129557.085359991</v>
      </c>
      <c r="BU124" s="1">
        <v>2272697.3667236073</v>
      </c>
      <c r="BV124" s="1">
        <v>5911694.936374112</v>
      </c>
      <c r="BW124" s="35">
        <v>6.949598330360188</v>
      </c>
      <c r="BX124" s="1">
        <v>304200327.46711373</v>
      </c>
      <c r="BY124" s="1">
        <v>13521636.458472772</v>
      </c>
      <c r="BZ124" s="1">
        <v>119484372.2102658</v>
      </c>
      <c r="CA124" s="1">
        <v>304200327.46711373</v>
      </c>
      <c r="CB124" s="1">
        <v>13521636.458472772</v>
      </c>
      <c r="CC124" s="1">
        <v>35172210.323050201</v>
      </c>
    </row>
    <row r="125" spans="1:81" x14ac:dyDescent="0.25">
      <c r="A125" t="s">
        <v>115</v>
      </c>
      <c r="B125" t="s">
        <v>116</v>
      </c>
      <c r="C125" t="s">
        <v>50</v>
      </c>
      <c r="D125" t="s">
        <v>28</v>
      </c>
      <c r="E125">
        <v>90015</v>
      </c>
      <c r="F125" t="s">
        <v>39</v>
      </c>
      <c r="G125" t="s">
        <v>51</v>
      </c>
      <c r="H125" s="74">
        <v>0.22613756887876005</v>
      </c>
      <c r="I125" s="1">
        <v>445233922</v>
      </c>
      <c r="J125" s="1">
        <v>0</v>
      </c>
      <c r="K125" s="1">
        <v>0</v>
      </c>
      <c r="L125" s="1">
        <v>17892840</v>
      </c>
      <c r="M125" s="1">
        <v>0</v>
      </c>
      <c r="N125" s="1">
        <v>12030022</v>
      </c>
      <c r="O125" s="1">
        <v>0</v>
      </c>
      <c r="P125" s="1">
        <v>2155562</v>
      </c>
      <c r="Q125" s="1">
        <v>0</v>
      </c>
      <c r="R125" s="1">
        <v>0</v>
      </c>
      <c r="S125" s="1">
        <v>0</v>
      </c>
      <c r="T125" s="1">
        <v>32078424</v>
      </c>
      <c r="U125" s="1"/>
      <c r="V125" s="36"/>
      <c r="W125" s="1">
        <v>22482</v>
      </c>
      <c r="X125" s="1"/>
      <c r="Y125" s="1">
        <v>4567726</v>
      </c>
      <c r="Z125" s="1"/>
      <c r="AA125" s="1">
        <v>96622760</v>
      </c>
      <c r="AB125" s="1"/>
      <c r="AC125" s="1">
        <v>381512</v>
      </c>
      <c r="AD125" s="1"/>
      <c r="AE125" s="1"/>
      <c r="AF125" s="1"/>
      <c r="AG125" s="1">
        <v>147.70674000000002</v>
      </c>
      <c r="AH125" s="1">
        <v>0</v>
      </c>
      <c r="AI125" s="1">
        <v>46845605.027500004</v>
      </c>
      <c r="AJ125" s="1">
        <v>0</v>
      </c>
      <c r="AK125" s="1">
        <v>21850036.044755898</v>
      </c>
      <c r="AL125" s="1">
        <v>0</v>
      </c>
      <c r="AM125" s="1">
        <v>3352123.7191716665</v>
      </c>
      <c r="AN125" s="1">
        <v>0</v>
      </c>
      <c r="AO125" s="1">
        <v>0</v>
      </c>
      <c r="AP125" s="1">
        <v>0</v>
      </c>
      <c r="AQ125" s="1">
        <v>72047912.498167574</v>
      </c>
      <c r="AR125" s="1">
        <v>83255.567220000012</v>
      </c>
      <c r="AS125" s="1">
        <v>0</v>
      </c>
      <c r="AT125" s="1">
        <v>9902918.5818843991</v>
      </c>
      <c r="AU125" s="1">
        <v>0</v>
      </c>
      <c r="AV125" s="1">
        <v>1942336.8096652015</v>
      </c>
      <c r="AW125" s="1">
        <v>0</v>
      </c>
      <c r="AX125" s="1">
        <v>992381.3841599999</v>
      </c>
      <c r="AY125" s="1">
        <v>0</v>
      </c>
      <c r="AZ125" s="1">
        <v>0</v>
      </c>
      <c r="BA125" s="1">
        <v>0</v>
      </c>
      <c r="BB125" s="1">
        <v>12920892.342929602</v>
      </c>
      <c r="BC125" s="7">
        <v>0.19084081567598341</v>
      </c>
      <c r="BD125" s="35" t="s">
        <v>552</v>
      </c>
      <c r="BE125" s="35" t="s">
        <v>552</v>
      </c>
      <c r="BF125" s="35">
        <v>3.1715772124148209</v>
      </c>
      <c r="BG125" s="35" t="s">
        <v>552</v>
      </c>
      <c r="BH125" s="35">
        <v>1.9777497376497817</v>
      </c>
      <c r="BI125" s="35" t="s">
        <v>552</v>
      </c>
      <c r="BJ125" s="35">
        <v>2.0154860325667583</v>
      </c>
      <c r="BK125" s="35" t="s">
        <v>552</v>
      </c>
      <c r="BL125" s="35" t="s">
        <v>552</v>
      </c>
      <c r="BM125" s="35" t="s">
        <v>552</v>
      </c>
      <c r="BN125" s="35">
        <v>2.6487836447668744</v>
      </c>
      <c r="BO125" s="1">
        <v>212454.9</v>
      </c>
      <c r="BP125" s="1">
        <v>0</v>
      </c>
      <c r="BQ125" s="1">
        <v>146553197.76552001</v>
      </c>
      <c r="BR125" s="1">
        <v>6514256.8336855434</v>
      </c>
      <c r="BS125" s="1">
        <v>57563438.462482043</v>
      </c>
      <c r="BT125" s="1">
        <v>146553197.76552001</v>
      </c>
      <c r="BU125" s="1">
        <v>6514256.8336855434</v>
      </c>
      <c r="BV125" s="1">
        <v>16944754.590646159</v>
      </c>
      <c r="BW125" s="35">
        <v>6.949598330360188</v>
      </c>
      <c r="BX125" s="1">
        <v>871932660.73468435</v>
      </c>
      <c r="BY125" s="1">
        <v>38757211.581232958</v>
      </c>
      <c r="BZ125" s="1">
        <v>342479337.36617464</v>
      </c>
      <c r="CA125" s="1">
        <v>871932660.73468435</v>
      </c>
      <c r="CB125" s="1">
        <v>38757211.581232958</v>
      </c>
      <c r="CC125" s="1">
        <v>100814483.62087154</v>
      </c>
    </row>
    <row r="126" spans="1:81" x14ac:dyDescent="0.25">
      <c r="A126" t="s">
        <v>115</v>
      </c>
      <c r="B126" t="s">
        <v>116</v>
      </c>
      <c r="C126" t="s">
        <v>50</v>
      </c>
      <c r="D126" t="s">
        <v>1730</v>
      </c>
      <c r="E126">
        <v>90015</v>
      </c>
      <c r="F126" t="s">
        <v>39</v>
      </c>
      <c r="G126" t="s">
        <v>51</v>
      </c>
      <c r="H126" s="74">
        <v>0.22613756887876005</v>
      </c>
      <c r="I126" s="1">
        <v>2776611</v>
      </c>
      <c r="J126" s="1"/>
      <c r="K126" s="1"/>
      <c r="L126" s="1">
        <v>123464</v>
      </c>
      <c r="M126" s="1"/>
      <c r="N126" s="1"/>
      <c r="O126" s="1"/>
      <c r="P126" s="1">
        <v>2155562</v>
      </c>
      <c r="Q126" s="1"/>
      <c r="R126" s="1"/>
      <c r="S126" s="1"/>
      <c r="T126" s="1">
        <v>2279026</v>
      </c>
      <c r="U126" s="1">
        <v>13.935897435897436</v>
      </c>
      <c r="V126" s="36">
        <v>0.10910958769606856</v>
      </c>
      <c r="W126" s="1">
        <v>22482</v>
      </c>
      <c r="X126" s="1"/>
      <c r="Y126" s="1"/>
      <c r="Z126" s="1"/>
      <c r="AA126" s="1"/>
      <c r="AB126" s="1"/>
      <c r="AC126" s="1">
        <v>381512</v>
      </c>
      <c r="AD126" s="1"/>
      <c r="AE126" s="1"/>
      <c r="AF126" s="1"/>
      <c r="AG126" s="1">
        <v>147.70674000000002</v>
      </c>
      <c r="AH126" s="1">
        <v>0</v>
      </c>
      <c r="AI126" s="1">
        <v>1442.9854999999998</v>
      </c>
      <c r="AJ126" s="1">
        <v>0</v>
      </c>
      <c r="AK126" s="1"/>
      <c r="AL126" s="1">
        <v>0</v>
      </c>
      <c r="AM126" s="1">
        <v>3352123.7191716665</v>
      </c>
      <c r="AN126" s="1"/>
      <c r="AO126" s="1">
        <v>0</v>
      </c>
      <c r="AP126" s="1">
        <v>0</v>
      </c>
      <c r="AQ126" s="1">
        <v>3353714.4114116663</v>
      </c>
      <c r="AR126" s="1">
        <v>83255.567220000012</v>
      </c>
      <c r="AS126" s="1">
        <v>0</v>
      </c>
      <c r="AT126" s="1">
        <v>0</v>
      </c>
      <c r="AU126" s="1">
        <v>0</v>
      </c>
      <c r="AV126" s="1"/>
      <c r="AW126" s="1">
        <v>0</v>
      </c>
      <c r="AX126" s="1">
        <v>992381.3841599999</v>
      </c>
      <c r="AY126" s="1"/>
      <c r="AZ126" s="1">
        <v>0</v>
      </c>
      <c r="BA126" s="1">
        <v>0</v>
      </c>
      <c r="BB126" s="1">
        <v>1075636.95138</v>
      </c>
      <c r="BC126" s="7">
        <v>1.5952365537670443</v>
      </c>
      <c r="BD126" s="35" t="s">
        <v>552</v>
      </c>
      <c r="BE126" s="35" t="s">
        <v>552</v>
      </c>
      <c r="BF126" s="35">
        <v>1.1687499999999998E-2</v>
      </c>
      <c r="BG126" s="35" t="s">
        <v>552</v>
      </c>
      <c r="BH126" s="35" t="s">
        <v>552</v>
      </c>
      <c r="BI126" s="35" t="s">
        <v>552</v>
      </c>
      <c r="BJ126" s="35">
        <v>2.0154860325667583</v>
      </c>
      <c r="BK126" s="35" t="s">
        <v>552</v>
      </c>
      <c r="BL126" s="35" t="s">
        <v>552</v>
      </c>
      <c r="BM126" s="35" t="s">
        <v>552</v>
      </c>
      <c r="BN126" s="35">
        <v>1.9435282277567991</v>
      </c>
      <c r="BO126" s="1">
        <v>212454.9</v>
      </c>
      <c r="BP126" s="1">
        <v>0</v>
      </c>
      <c r="BQ126" s="1">
        <v>913949.27675999992</v>
      </c>
      <c r="BR126" s="1">
        <v>40624.840757835264</v>
      </c>
      <c r="BS126" s="1">
        <v>358982.70220468671</v>
      </c>
      <c r="BT126" s="1">
        <v>913949.27675999992</v>
      </c>
      <c r="BU126" s="1">
        <v>40624.840757835264</v>
      </c>
      <c r="BV126" s="1">
        <v>105672.52328246592</v>
      </c>
      <c r="BW126" s="35">
        <v>6.949598330360188</v>
      </c>
      <c r="BX126" s="1">
        <v>5437631.0910451971</v>
      </c>
      <c r="BY126" s="1">
        <v>241701.48474396521</v>
      </c>
      <c r="BZ126" s="1">
        <v>2135802.8856651923</v>
      </c>
      <c r="CA126" s="1">
        <v>5437631.0910451971</v>
      </c>
      <c r="CB126" s="1">
        <v>241701.48474396521</v>
      </c>
      <c r="CC126" s="1">
        <v>628709.06808630738</v>
      </c>
    </row>
    <row r="127" spans="1:81" x14ac:dyDescent="0.25">
      <c r="A127" t="s">
        <v>1676</v>
      </c>
      <c r="B127" t="s">
        <v>1677</v>
      </c>
      <c r="C127" t="s">
        <v>50</v>
      </c>
      <c r="D127" t="s">
        <v>28</v>
      </c>
      <c r="E127">
        <v>90246</v>
      </c>
      <c r="F127" t="s">
        <v>370</v>
      </c>
      <c r="G127" t="s">
        <v>51</v>
      </c>
      <c r="H127" s="74">
        <v>0.22613756887876005</v>
      </c>
      <c r="I127" s="1">
        <v>157398.31</v>
      </c>
      <c r="J127" s="1">
        <v>0</v>
      </c>
      <c r="K127" s="1">
        <v>4015</v>
      </c>
      <c r="L127" s="1">
        <v>0</v>
      </c>
      <c r="M127" s="1">
        <v>0</v>
      </c>
      <c r="N127" s="1">
        <v>0</v>
      </c>
      <c r="O127" s="1">
        <v>0</v>
      </c>
      <c r="P127" s="1">
        <v>116206</v>
      </c>
      <c r="Q127" s="1">
        <v>0</v>
      </c>
      <c r="R127" s="1">
        <v>0</v>
      </c>
      <c r="S127" s="1">
        <v>0</v>
      </c>
      <c r="T127" s="1">
        <v>120221</v>
      </c>
      <c r="U127" s="1"/>
      <c r="V127" s="36"/>
      <c r="W127" s="1"/>
      <c r="X127" s="1">
        <v>1255</v>
      </c>
      <c r="Y127" s="1"/>
      <c r="Z127" s="1"/>
      <c r="AA127" s="1"/>
      <c r="AB127" s="1"/>
      <c r="AC127" s="1">
        <v>13687</v>
      </c>
      <c r="AD127" s="1"/>
      <c r="AE127" s="1"/>
      <c r="AF127" s="1"/>
      <c r="AG127" s="1">
        <v>0</v>
      </c>
      <c r="AH127" s="1">
        <v>10314.799647514619</v>
      </c>
      <c r="AI127" s="1">
        <v>0</v>
      </c>
      <c r="AJ127" s="1">
        <v>0</v>
      </c>
      <c r="AK127" s="1">
        <v>0</v>
      </c>
      <c r="AL127" s="1">
        <v>0</v>
      </c>
      <c r="AM127" s="1">
        <v>120303.85064833332</v>
      </c>
      <c r="AN127" s="1">
        <v>0</v>
      </c>
      <c r="AO127" s="1">
        <v>0</v>
      </c>
      <c r="AP127" s="1">
        <v>0</v>
      </c>
      <c r="AQ127" s="1">
        <v>130618.65029584794</v>
      </c>
      <c r="AR127" s="1">
        <v>0</v>
      </c>
      <c r="AS127" s="1">
        <v>2711.1595575000001</v>
      </c>
      <c r="AT127" s="1">
        <v>0</v>
      </c>
      <c r="AU127" s="1">
        <v>0</v>
      </c>
      <c r="AV127" s="1">
        <v>0</v>
      </c>
      <c r="AW127" s="1">
        <v>0</v>
      </c>
      <c r="AX127" s="1">
        <v>35602.350659999996</v>
      </c>
      <c r="AY127" s="1">
        <v>0</v>
      </c>
      <c r="AZ127" s="1">
        <v>0</v>
      </c>
      <c r="BA127" s="1">
        <v>0</v>
      </c>
      <c r="BB127" s="1">
        <v>38313.510217499999</v>
      </c>
      <c r="BC127" s="7">
        <v>1.0732781089793655</v>
      </c>
      <c r="BD127" s="35" t="s">
        <v>552</v>
      </c>
      <c r="BE127" s="35">
        <v>3.2443235877994074</v>
      </c>
      <c r="BF127" s="35" t="s">
        <v>552</v>
      </c>
      <c r="BG127" s="35" t="s">
        <v>552</v>
      </c>
      <c r="BH127" s="35" t="s">
        <v>552</v>
      </c>
      <c r="BI127" s="35" t="s">
        <v>552</v>
      </c>
      <c r="BJ127" s="35">
        <v>1.3416364155752141</v>
      </c>
      <c r="BK127" s="35" t="s">
        <v>552</v>
      </c>
      <c r="BL127" s="35" t="s">
        <v>552</v>
      </c>
      <c r="BM127" s="35" t="s">
        <v>552</v>
      </c>
      <c r="BN127" s="35">
        <v>1.4051801308702137</v>
      </c>
      <c r="BO127" s="1">
        <v>0</v>
      </c>
      <c r="BP127" s="1">
        <v>0</v>
      </c>
      <c r="BQ127" s="1">
        <v>51809.227719599992</v>
      </c>
      <c r="BR127" s="1">
        <v>2302.9085742663951</v>
      </c>
      <c r="BS127" s="1">
        <v>20349.725131194449</v>
      </c>
      <c r="BT127" s="1">
        <v>51809.227719599992</v>
      </c>
      <c r="BU127" s="1">
        <v>2302.9085742663951</v>
      </c>
      <c r="BV127" s="1">
        <v>5990.2797252102609</v>
      </c>
      <c r="BW127" s="35">
        <v>5.9746416074771345</v>
      </c>
      <c r="BX127" s="1">
        <v>257732.33986517982</v>
      </c>
      <c r="BY127" s="1">
        <v>11456.144811761456</v>
      </c>
      <c r="BZ127" s="1">
        <v>101232.58933836303</v>
      </c>
      <c r="CA127" s="1">
        <v>257732.33986517982</v>
      </c>
      <c r="CB127" s="1">
        <v>11456.144811761456</v>
      </c>
      <c r="CC127" s="1">
        <v>29799.494761457663</v>
      </c>
    </row>
    <row r="128" spans="1:81" x14ac:dyDescent="0.25">
      <c r="A128" t="s">
        <v>1676</v>
      </c>
      <c r="B128" t="s">
        <v>1677</v>
      </c>
      <c r="C128" t="s">
        <v>50</v>
      </c>
      <c r="D128" t="s">
        <v>1730</v>
      </c>
      <c r="E128">
        <v>90246</v>
      </c>
      <c r="F128" t="s">
        <v>370</v>
      </c>
      <c r="G128" t="s">
        <v>51</v>
      </c>
      <c r="H128" s="74">
        <v>0.22613756887876005</v>
      </c>
      <c r="I128" s="1">
        <v>157398.31</v>
      </c>
      <c r="J128" s="1"/>
      <c r="K128" s="1">
        <v>4015</v>
      </c>
      <c r="L128" s="1"/>
      <c r="M128" s="1"/>
      <c r="N128" s="1"/>
      <c r="O128" s="1"/>
      <c r="P128" s="1">
        <v>116206</v>
      </c>
      <c r="Q128" s="1"/>
      <c r="R128" s="1"/>
      <c r="S128" s="1"/>
      <c r="T128" s="1">
        <v>120221</v>
      </c>
      <c r="U128" s="1">
        <v>6.8</v>
      </c>
      <c r="V128" s="36">
        <v>0.29917422086517403</v>
      </c>
      <c r="W128" s="1"/>
      <c r="X128" s="1">
        <v>1255</v>
      </c>
      <c r="Y128" s="1"/>
      <c r="Z128" s="1"/>
      <c r="AA128" s="1"/>
      <c r="AB128" s="1"/>
      <c r="AC128" s="1">
        <v>13687</v>
      </c>
      <c r="AD128" s="1"/>
      <c r="AE128" s="1"/>
      <c r="AF128" s="1"/>
      <c r="AG128" s="1">
        <v>0</v>
      </c>
      <c r="AH128" s="1">
        <v>10314.799647514619</v>
      </c>
      <c r="AI128" s="1">
        <v>0</v>
      </c>
      <c r="AJ128" s="1">
        <v>0</v>
      </c>
      <c r="AK128" s="1"/>
      <c r="AL128" s="1">
        <v>0</v>
      </c>
      <c r="AM128" s="1">
        <v>120303.85064833332</v>
      </c>
      <c r="AN128" s="1"/>
      <c r="AO128" s="1">
        <v>0</v>
      </c>
      <c r="AP128" s="1">
        <v>0</v>
      </c>
      <c r="AQ128" s="1">
        <v>130618.65029584794</v>
      </c>
      <c r="AR128" s="1">
        <v>0</v>
      </c>
      <c r="AS128" s="1">
        <v>2711.1595575000001</v>
      </c>
      <c r="AT128" s="1">
        <v>0</v>
      </c>
      <c r="AU128" s="1">
        <v>0</v>
      </c>
      <c r="AV128" s="1"/>
      <c r="AW128" s="1">
        <v>0</v>
      </c>
      <c r="AX128" s="1">
        <v>35602.350659999996</v>
      </c>
      <c r="AY128" s="1"/>
      <c r="AZ128" s="1">
        <v>0</v>
      </c>
      <c r="BA128" s="1">
        <v>0</v>
      </c>
      <c r="BB128" s="1">
        <v>38313.510217499999</v>
      </c>
      <c r="BC128" s="7">
        <v>1.0732781089793655</v>
      </c>
      <c r="BD128" s="35" t="s">
        <v>552</v>
      </c>
      <c r="BE128" s="35">
        <v>3.2443235877994074</v>
      </c>
      <c r="BF128" s="35" t="s">
        <v>552</v>
      </c>
      <c r="BG128" s="35" t="s">
        <v>552</v>
      </c>
      <c r="BH128" s="35" t="s">
        <v>552</v>
      </c>
      <c r="BI128" s="35" t="s">
        <v>552</v>
      </c>
      <c r="BJ128" s="35">
        <v>1.3416364155752141</v>
      </c>
      <c r="BK128" s="35" t="s">
        <v>552</v>
      </c>
      <c r="BL128" s="35" t="s">
        <v>552</v>
      </c>
      <c r="BM128" s="35" t="s">
        <v>552</v>
      </c>
      <c r="BN128" s="35">
        <v>1.4051801308702137</v>
      </c>
      <c r="BO128" s="1">
        <v>0</v>
      </c>
      <c r="BP128" s="1">
        <v>0</v>
      </c>
      <c r="BQ128" s="1">
        <v>51809.227719599992</v>
      </c>
      <c r="BR128" s="1">
        <v>2302.9085742663951</v>
      </c>
      <c r="BS128" s="1">
        <v>20349.725131194449</v>
      </c>
      <c r="BT128" s="1">
        <v>51809.227719599992</v>
      </c>
      <c r="BU128" s="1">
        <v>2302.9085742663951</v>
      </c>
      <c r="BV128" s="1">
        <v>5990.2797252102609</v>
      </c>
      <c r="BW128" s="35">
        <v>5.9746416074771345</v>
      </c>
      <c r="BX128" s="1">
        <v>257732.33986517982</v>
      </c>
      <c r="BY128" s="1">
        <v>11456.144811761456</v>
      </c>
      <c r="BZ128" s="1">
        <v>101232.58933836303</v>
      </c>
      <c r="CA128" s="1">
        <v>257732.33986517982</v>
      </c>
      <c r="CB128" s="1">
        <v>11456.144811761456</v>
      </c>
      <c r="CC128" s="1">
        <v>29799.494761457663</v>
      </c>
    </row>
    <row r="129" spans="1:81" x14ac:dyDescent="0.25">
      <c r="A129" t="s">
        <v>1047</v>
      </c>
      <c r="B129" t="s">
        <v>978</v>
      </c>
      <c r="C129" t="s">
        <v>50</v>
      </c>
      <c r="D129" t="s">
        <v>38</v>
      </c>
      <c r="E129">
        <v>90247</v>
      </c>
      <c r="F129" t="s">
        <v>370</v>
      </c>
      <c r="G129" t="s">
        <v>51</v>
      </c>
      <c r="H129" s="74">
        <v>0.22613756887876005</v>
      </c>
      <c r="I129" s="1">
        <v>1799167.69</v>
      </c>
      <c r="J129" s="1"/>
      <c r="K129" s="1">
        <v>189588</v>
      </c>
      <c r="L129" s="1"/>
      <c r="M129" s="1"/>
      <c r="N129" s="1"/>
      <c r="O129" s="1"/>
      <c r="P129" s="1"/>
      <c r="Q129" s="1"/>
      <c r="R129" s="1"/>
      <c r="S129" s="1"/>
      <c r="T129" s="1">
        <v>189588</v>
      </c>
      <c r="U129" s="1">
        <v>35</v>
      </c>
      <c r="V129" s="36">
        <v>0.3107550592305427</v>
      </c>
      <c r="W129" s="1"/>
      <c r="X129" s="1">
        <v>59247</v>
      </c>
      <c r="Y129" s="1"/>
      <c r="Z129" s="1"/>
      <c r="AA129" s="1"/>
      <c r="AB129" s="1"/>
      <c r="AC129" s="1"/>
      <c r="AD129" s="1"/>
      <c r="AE129" s="1"/>
      <c r="AF129" s="1"/>
      <c r="AG129" s="1">
        <v>0</v>
      </c>
      <c r="AH129" s="1">
        <v>486961.51029368426</v>
      </c>
      <c r="AI129" s="1">
        <v>0</v>
      </c>
      <c r="AJ129" s="1">
        <v>0</v>
      </c>
      <c r="AK129" s="1">
        <v>0</v>
      </c>
      <c r="AL129" s="1">
        <v>0</v>
      </c>
      <c r="AM129" s="1">
        <v>0</v>
      </c>
      <c r="AN129" s="1">
        <v>0</v>
      </c>
      <c r="AO129" s="1">
        <v>0</v>
      </c>
      <c r="AP129" s="1">
        <v>0</v>
      </c>
      <c r="AQ129" s="1">
        <v>486961.51029368426</v>
      </c>
      <c r="AR129" s="1">
        <v>0</v>
      </c>
      <c r="AS129" s="1">
        <v>127990.49426550002</v>
      </c>
      <c r="AT129" s="1">
        <v>0</v>
      </c>
      <c r="AU129" s="1">
        <v>0</v>
      </c>
      <c r="AV129" s="1">
        <v>0</v>
      </c>
      <c r="AW129" s="1">
        <v>0</v>
      </c>
      <c r="AX129" s="1">
        <v>0</v>
      </c>
      <c r="AY129" s="1">
        <v>0</v>
      </c>
      <c r="AZ129" s="1">
        <v>0</v>
      </c>
      <c r="BA129" s="1">
        <v>0</v>
      </c>
      <c r="BB129" s="1">
        <v>127990.49426550002</v>
      </c>
      <c r="BC129" s="7">
        <v>0.34179804805142111</v>
      </c>
      <c r="BD129" s="35" t="s">
        <v>552</v>
      </c>
      <c r="BE129" s="35">
        <v>3.2436230381626703</v>
      </c>
      <c r="BF129" s="35" t="s">
        <v>552</v>
      </c>
      <c r="BG129" s="35" t="s">
        <v>552</v>
      </c>
      <c r="BH129" s="35" t="s">
        <v>552</v>
      </c>
      <c r="BI129" s="35" t="s">
        <v>552</v>
      </c>
      <c r="BJ129" s="35" t="s">
        <v>552</v>
      </c>
      <c r="BK129" s="35" t="s">
        <v>552</v>
      </c>
      <c r="BL129" s="35" t="s">
        <v>552</v>
      </c>
      <c r="BM129" s="35" t="s">
        <v>552</v>
      </c>
      <c r="BN129" s="35">
        <v>3.2436230381626703</v>
      </c>
      <c r="BO129" s="1">
        <v>0</v>
      </c>
      <c r="BP129" s="1"/>
      <c r="BQ129" s="1">
        <v>592214.03684039984</v>
      </c>
      <c r="BR129" s="1">
        <v>26323.781366166277</v>
      </c>
      <c r="BS129" s="1">
        <v>232610.93436407333</v>
      </c>
      <c r="BT129" s="1">
        <v>592214.03684039984</v>
      </c>
      <c r="BU129" s="1">
        <v>26323.781366166277</v>
      </c>
      <c r="BV129" s="1">
        <v>68472.893614044384</v>
      </c>
      <c r="BW129" s="35">
        <v>5.9758860790512998</v>
      </c>
      <c r="BX129" s="1">
        <v>2946789.5817329194</v>
      </c>
      <c r="BY129" s="1">
        <v>130984.13724789678</v>
      </c>
      <c r="BZ129" s="1">
        <v>1157445.5101373079</v>
      </c>
      <c r="CA129" s="1">
        <v>2946789.5817329194</v>
      </c>
      <c r="CB129" s="1">
        <v>130984.13724789678</v>
      </c>
      <c r="CC129" s="1">
        <v>340713.31812648411</v>
      </c>
    </row>
    <row r="130" spans="1:81" x14ac:dyDescent="0.25">
      <c r="A130" t="s">
        <v>1047</v>
      </c>
      <c r="B130" t="s">
        <v>978</v>
      </c>
      <c r="C130" t="s">
        <v>50</v>
      </c>
      <c r="D130" t="s">
        <v>28</v>
      </c>
      <c r="E130">
        <v>90247</v>
      </c>
      <c r="F130" t="s">
        <v>370</v>
      </c>
      <c r="G130" t="s">
        <v>51</v>
      </c>
      <c r="H130" s="74">
        <v>0.22613756887876005</v>
      </c>
      <c r="I130" s="1">
        <v>2460418.69</v>
      </c>
      <c r="J130" s="1">
        <v>0</v>
      </c>
      <c r="K130" s="1">
        <v>189588</v>
      </c>
      <c r="L130" s="1">
        <v>0</v>
      </c>
      <c r="M130" s="1">
        <v>0</v>
      </c>
      <c r="N130" s="1">
        <v>0</v>
      </c>
      <c r="O130" s="1">
        <v>0</v>
      </c>
      <c r="P130" s="1">
        <v>147522</v>
      </c>
      <c r="Q130" s="1">
        <v>0</v>
      </c>
      <c r="R130" s="1">
        <v>0</v>
      </c>
      <c r="S130" s="1">
        <v>0</v>
      </c>
      <c r="T130" s="1">
        <v>337110</v>
      </c>
      <c r="U130" s="1"/>
      <c r="V130" s="36"/>
      <c r="W130" s="1"/>
      <c r="X130" s="1">
        <v>59247</v>
      </c>
      <c r="Y130" s="1"/>
      <c r="Z130" s="1"/>
      <c r="AA130" s="1"/>
      <c r="AB130" s="1"/>
      <c r="AC130" s="1">
        <v>17376</v>
      </c>
      <c r="AD130" s="1"/>
      <c r="AE130" s="1"/>
      <c r="AF130" s="1"/>
      <c r="AG130" s="1">
        <v>0</v>
      </c>
      <c r="AH130" s="1">
        <v>486961.51029368426</v>
      </c>
      <c r="AI130" s="1">
        <v>0</v>
      </c>
      <c r="AJ130" s="1">
        <v>0</v>
      </c>
      <c r="AK130" s="1">
        <v>0</v>
      </c>
      <c r="AL130" s="1">
        <v>0</v>
      </c>
      <c r="AM130" s="1">
        <v>152728.840405</v>
      </c>
      <c r="AN130" s="1">
        <v>0</v>
      </c>
      <c r="AO130" s="1">
        <v>0</v>
      </c>
      <c r="AP130" s="1">
        <v>0</v>
      </c>
      <c r="AQ130" s="1">
        <v>639690.35069868423</v>
      </c>
      <c r="AR130" s="1">
        <v>0</v>
      </c>
      <c r="AS130" s="1">
        <v>127990.49426550002</v>
      </c>
      <c r="AT130" s="1">
        <v>0</v>
      </c>
      <c r="AU130" s="1">
        <v>0</v>
      </c>
      <c r="AV130" s="1">
        <v>0</v>
      </c>
      <c r="AW130" s="1">
        <v>0</v>
      </c>
      <c r="AX130" s="1">
        <v>45198.10368</v>
      </c>
      <c r="AY130" s="1">
        <v>0</v>
      </c>
      <c r="AZ130" s="1">
        <v>0</v>
      </c>
      <c r="BA130" s="1">
        <v>0</v>
      </c>
      <c r="BB130" s="1">
        <v>173188.59794550002</v>
      </c>
      <c r="BC130" s="7">
        <v>0.3303823661997074</v>
      </c>
      <c r="BD130" s="35" t="s">
        <v>552</v>
      </c>
      <c r="BE130" s="35">
        <v>3.2436230381626703</v>
      </c>
      <c r="BF130" s="35" t="s">
        <v>552</v>
      </c>
      <c r="BG130" s="35" t="s">
        <v>552</v>
      </c>
      <c r="BH130" s="35" t="s">
        <v>552</v>
      </c>
      <c r="BI130" s="35" t="s">
        <v>552</v>
      </c>
      <c r="BJ130" s="35">
        <v>1.3416774724108946</v>
      </c>
      <c r="BK130" s="35" t="s">
        <v>552</v>
      </c>
      <c r="BL130" s="35" t="s">
        <v>552</v>
      </c>
      <c r="BM130" s="35" t="s">
        <v>552</v>
      </c>
      <c r="BN130" s="35">
        <v>2.4113166285312935</v>
      </c>
      <c r="BO130" s="1">
        <v>0</v>
      </c>
      <c r="BP130" s="1">
        <v>0</v>
      </c>
      <c r="BQ130" s="1">
        <v>809871.41600039985</v>
      </c>
      <c r="BR130" s="1">
        <v>35998.60314565189</v>
      </c>
      <c r="BS130" s="1">
        <v>318102.80586337636</v>
      </c>
      <c r="BT130" s="1">
        <v>809871.41600039985</v>
      </c>
      <c r="BU130" s="1">
        <v>35998.60314565189</v>
      </c>
      <c r="BV130" s="1">
        <v>93638.846530406779</v>
      </c>
      <c r="BW130" s="35">
        <v>5.9758860790512998</v>
      </c>
      <c r="BX130" s="1">
        <v>4029827.9046979537</v>
      </c>
      <c r="BY130" s="1">
        <v>179124.94825774158</v>
      </c>
      <c r="BZ130" s="1">
        <v>1582843.3234027326</v>
      </c>
      <c r="CA130" s="1">
        <v>4029827.9046979537</v>
      </c>
      <c r="CB130" s="1">
        <v>179124.94825774158</v>
      </c>
      <c r="CC130" s="1">
        <v>465936.23290907219</v>
      </c>
    </row>
    <row r="131" spans="1:81" x14ac:dyDescent="0.25">
      <c r="A131" t="s">
        <v>1047</v>
      </c>
      <c r="B131" t="s">
        <v>978</v>
      </c>
      <c r="C131" t="s">
        <v>50</v>
      </c>
      <c r="D131" t="s">
        <v>1730</v>
      </c>
      <c r="E131">
        <v>90247</v>
      </c>
      <c r="F131" t="s">
        <v>370</v>
      </c>
      <c r="G131" t="s">
        <v>51</v>
      </c>
      <c r="H131" s="74">
        <v>0.22613756887876005</v>
      </c>
      <c r="I131" s="1">
        <v>661251</v>
      </c>
      <c r="J131" s="1"/>
      <c r="K131" s="1"/>
      <c r="L131" s="1"/>
      <c r="M131" s="1"/>
      <c r="N131" s="1"/>
      <c r="O131" s="1"/>
      <c r="P131" s="1">
        <v>147522</v>
      </c>
      <c r="Q131" s="1"/>
      <c r="R131" s="1"/>
      <c r="S131" s="1"/>
      <c r="T131" s="1">
        <v>147522</v>
      </c>
      <c r="U131" s="1">
        <v>9.5</v>
      </c>
      <c r="V131" s="36">
        <v>0.68047755302185609</v>
      </c>
      <c r="W131" s="1"/>
      <c r="X131" s="1"/>
      <c r="Y131" s="1"/>
      <c r="Z131" s="1"/>
      <c r="AA131" s="1"/>
      <c r="AB131" s="1"/>
      <c r="AC131" s="1">
        <v>17376</v>
      </c>
      <c r="AD131" s="1"/>
      <c r="AE131" s="1"/>
      <c r="AF131" s="1"/>
      <c r="AG131" s="1">
        <v>0</v>
      </c>
      <c r="AH131" s="1">
        <v>0</v>
      </c>
      <c r="AI131" s="1">
        <v>0</v>
      </c>
      <c r="AJ131" s="1">
        <v>0</v>
      </c>
      <c r="AK131" s="1"/>
      <c r="AL131" s="1">
        <v>0</v>
      </c>
      <c r="AM131" s="1">
        <v>152728.840405</v>
      </c>
      <c r="AN131" s="1"/>
      <c r="AO131" s="1">
        <v>0</v>
      </c>
      <c r="AP131" s="1">
        <v>0</v>
      </c>
      <c r="AQ131" s="1">
        <v>152728.840405</v>
      </c>
      <c r="AR131" s="1">
        <v>0</v>
      </c>
      <c r="AS131" s="1">
        <v>0</v>
      </c>
      <c r="AT131" s="1">
        <v>0</v>
      </c>
      <c r="AU131" s="1">
        <v>0</v>
      </c>
      <c r="AV131" s="1"/>
      <c r="AW131" s="1">
        <v>0</v>
      </c>
      <c r="AX131" s="1">
        <v>45198.10368</v>
      </c>
      <c r="AY131" s="1"/>
      <c r="AZ131" s="1">
        <v>0</v>
      </c>
      <c r="BA131" s="1">
        <v>0</v>
      </c>
      <c r="BB131" s="1">
        <v>45198.10368</v>
      </c>
      <c r="BC131" s="7">
        <v>0.29932195805374961</v>
      </c>
      <c r="BD131" s="35" t="s">
        <v>552</v>
      </c>
      <c r="BE131" s="35" t="s">
        <v>552</v>
      </c>
      <c r="BF131" s="35" t="s">
        <v>552</v>
      </c>
      <c r="BG131" s="35" t="s">
        <v>552</v>
      </c>
      <c r="BH131" s="35" t="s">
        <v>552</v>
      </c>
      <c r="BI131" s="35" t="s">
        <v>552</v>
      </c>
      <c r="BJ131" s="35">
        <v>1.3416774724108946</v>
      </c>
      <c r="BK131" s="35" t="s">
        <v>552</v>
      </c>
      <c r="BL131" s="35" t="s">
        <v>552</v>
      </c>
      <c r="BM131" s="35" t="s">
        <v>552</v>
      </c>
      <c r="BN131" s="35">
        <v>1.3416774724108946</v>
      </c>
      <c r="BO131" s="1">
        <v>0</v>
      </c>
      <c r="BP131" s="1">
        <v>0</v>
      </c>
      <c r="BQ131" s="1">
        <v>217657.37915999998</v>
      </c>
      <c r="BR131" s="1">
        <v>9674.8217794856118</v>
      </c>
      <c r="BS131" s="1">
        <v>85491.87149930303</v>
      </c>
      <c r="BT131" s="1">
        <v>217657.37915999998</v>
      </c>
      <c r="BU131" s="1">
        <v>9674.8217794856118</v>
      </c>
      <c r="BV131" s="1">
        <v>25165.952916362381</v>
      </c>
      <c r="BW131" s="35">
        <v>5.9758860790512998</v>
      </c>
      <c r="BX131" s="1">
        <v>1083038.3229650343</v>
      </c>
      <c r="BY131" s="1">
        <v>48140.81100984478</v>
      </c>
      <c r="BZ131" s="1">
        <v>425397.81326542451</v>
      </c>
      <c r="CA131" s="1">
        <v>1083038.3229650343</v>
      </c>
      <c r="CB131" s="1">
        <v>48140.81100984478</v>
      </c>
      <c r="CC131" s="1">
        <v>125222.91478258804</v>
      </c>
    </row>
    <row r="132" spans="1:81" x14ac:dyDescent="0.25">
      <c r="A132" t="s">
        <v>1645</v>
      </c>
      <c r="B132" t="s">
        <v>1646</v>
      </c>
      <c r="C132" t="s">
        <v>50</v>
      </c>
      <c r="D132" t="s">
        <v>28</v>
      </c>
      <c r="E132">
        <v>90044</v>
      </c>
      <c r="F132" t="s">
        <v>370</v>
      </c>
      <c r="G132" t="s">
        <v>51</v>
      </c>
      <c r="H132" s="74">
        <v>0.22613756887876005</v>
      </c>
      <c r="I132" s="1">
        <v>675284.49</v>
      </c>
      <c r="J132" s="1">
        <v>0</v>
      </c>
      <c r="K132" s="1">
        <v>0</v>
      </c>
      <c r="L132" s="1">
        <v>0</v>
      </c>
      <c r="M132" s="1">
        <v>0</v>
      </c>
      <c r="N132" s="1">
        <v>0</v>
      </c>
      <c r="O132" s="1">
        <v>0</v>
      </c>
      <c r="P132" s="1">
        <v>286334</v>
      </c>
      <c r="Q132" s="1">
        <v>0</v>
      </c>
      <c r="R132" s="1">
        <v>0</v>
      </c>
      <c r="S132" s="1">
        <v>0</v>
      </c>
      <c r="T132" s="1">
        <v>286334</v>
      </c>
      <c r="U132" s="1"/>
      <c r="V132" s="36"/>
      <c r="W132" s="1"/>
      <c r="X132" s="1"/>
      <c r="Y132" s="1"/>
      <c r="Z132" s="1"/>
      <c r="AA132" s="1"/>
      <c r="AB132" s="1"/>
      <c r="AC132" s="1">
        <v>33726</v>
      </c>
      <c r="AD132" s="1"/>
      <c r="AE132" s="1"/>
      <c r="AF132" s="1"/>
      <c r="AG132" s="1">
        <v>0</v>
      </c>
      <c r="AH132" s="1">
        <v>0</v>
      </c>
      <c r="AI132" s="1">
        <v>0</v>
      </c>
      <c r="AJ132" s="1">
        <v>0</v>
      </c>
      <c r="AK132" s="1">
        <v>0</v>
      </c>
      <c r="AL132" s="1">
        <v>0</v>
      </c>
      <c r="AM132" s="1">
        <v>296439.50770166668</v>
      </c>
      <c r="AN132" s="1">
        <v>0</v>
      </c>
      <c r="AO132" s="1">
        <v>0</v>
      </c>
      <c r="AP132" s="1">
        <v>0</v>
      </c>
      <c r="AQ132" s="1">
        <v>296439.50770166668</v>
      </c>
      <c r="AR132" s="1">
        <v>0</v>
      </c>
      <c r="AS132" s="1">
        <v>0</v>
      </c>
      <c r="AT132" s="1">
        <v>0</v>
      </c>
      <c r="AU132" s="1">
        <v>0</v>
      </c>
      <c r="AV132" s="1">
        <v>0</v>
      </c>
      <c r="AW132" s="1">
        <v>0</v>
      </c>
      <c r="AX132" s="1">
        <v>87727.396679999991</v>
      </c>
      <c r="AY132" s="1">
        <v>0</v>
      </c>
      <c r="AZ132" s="1">
        <v>0</v>
      </c>
      <c r="BA132" s="1">
        <v>0</v>
      </c>
      <c r="BB132" s="1">
        <v>87727.396679999991</v>
      </c>
      <c r="BC132" s="7">
        <v>0.56889638377695706</v>
      </c>
      <c r="BD132" s="35" t="s">
        <v>552</v>
      </c>
      <c r="BE132" s="35" t="s">
        <v>552</v>
      </c>
      <c r="BF132" s="35" t="s">
        <v>552</v>
      </c>
      <c r="BG132" s="35" t="s">
        <v>552</v>
      </c>
      <c r="BH132" s="35" t="s">
        <v>552</v>
      </c>
      <c r="BI132" s="35" t="s">
        <v>552</v>
      </c>
      <c r="BJ132" s="35">
        <v>1.3416740742687445</v>
      </c>
      <c r="BK132" s="35" t="s">
        <v>552</v>
      </c>
      <c r="BL132" s="35" t="s">
        <v>552</v>
      </c>
      <c r="BM132" s="35" t="s">
        <v>552</v>
      </c>
      <c r="BN132" s="35">
        <v>1.3416740742687445</v>
      </c>
      <c r="BO132" s="1">
        <v>0</v>
      </c>
      <c r="BP132" s="1">
        <v>0</v>
      </c>
      <c r="BQ132" s="1">
        <v>222276.64272839995</v>
      </c>
      <c r="BR132" s="1">
        <v>9880.1470110454775</v>
      </c>
      <c r="BS132" s="1">
        <v>87306.234462484543</v>
      </c>
      <c r="BT132" s="1">
        <v>222276.64272839995</v>
      </c>
      <c r="BU132" s="1">
        <v>9880.1470110454775</v>
      </c>
      <c r="BV132" s="1">
        <v>25700.040802191274</v>
      </c>
      <c r="BW132" s="35">
        <v>5.9749214288651329</v>
      </c>
      <c r="BX132" s="1">
        <v>1105808.8330457162</v>
      </c>
      <c r="BY132" s="1">
        <v>49152.955085587942</v>
      </c>
      <c r="BZ132" s="1">
        <v>434341.65670093801</v>
      </c>
      <c r="CA132" s="1">
        <v>1105808.8330457162</v>
      </c>
      <c r="CB132" s="1">
        <v>49152.955085587942</v>
      </c>
      <c r="CC132" s="1">
        <v>127855.68370952964</v>
      </c>
    </row>
    <row r="133" spans="1:81" x14ac:dyDescent="0.25">
      <c r="A133" t="s">
        <v>1645</v>
      </c>
      <c r="B133" t="s">
        <v>1646</v>
      </c>
      <c r="C133" t="s">
        <v>50</v>
      </c>
      <c r="D133" t="s">
        <v>1730</v>
      </c>
      <c r="E133">
        <v>90044</v>
      </c>
      <c r="F133" t="s">
        <v>370</v>
      </c>
      <c r="G133" t="s">
        <v>51</v>
      </c>
      <c r="H133" s="74">
        <v>0.22613756887876005</v>
      </c>
      <c r="I133" s="1">
        <v>675284.49</v>
      </c>
      <c r="J133" s="1"/>
      <c r="K133" s="1"/>
      <c r="L133" s="1"/>
      <c r="M133" s="1"/>
      <c r="N133" s="1"/>
      <c r="O133" s="1"/>
      <c r="P133" s="1">
        <v>286334</v>
      </c>
      <c r="Q133" s="1"/>
      <c r="R133" s="1"/>
      <c r="S133" s="1"/>
      <c r="T133" s="1">
        <v>286334</v>
      </c>
      <c r="U133" s="1">
        <v>19.111111111111111</v>
      </c>
      <c r="V133" s="36">
        <v>0.14398681977535482</v>
      </c>
      <c r="W133" s="1"/>
      <c r="X133" s="1"/>
      <c r="Y133" s="1"/>
      <c r="Z133" s="1"/>
      <c r="AA133" s="1"/>
      <c r="AB133" s="1"/>
      <c r="AC133" s="1">
        <v>33726</v>
      </c>
      <c r="AD133" s="1"/>
      <c r="AE133" s="1"/>
      <c r="AF133" s="1"/>
      <c r="AG133" s="1">
        <v>0</v>
      </c>
      <c r="AH133" s="1">
        <v>0</v>
      </c>
      <c r="AI133" s="1">
        <v>0</v>
      </c>
      <c r="AJ133" s="1">
        <v>0</v>
      </c>
      <c r="AK133" s="1"/>
      <c r="AL133" s="1">
        <v>0</v>
      </c>
      <c r="AM133" s="1">
        <v>296439.50770166668</v>
      </c>
      <c r="AN133" s="1"/>
      <c r="AO133" s="1">
        <v>0</v>
      </c>
      <c r="AP133" s="1">
        <v>0</v>
      </c>
      <c r="AQ133" s="1">
        <v>296439.50770166668</v>
      </c>
      <c r="AR133" s="1">
        <v>0</v>
      </c>
      <c r="AS133" s="1">
        <v>0</v>
      </c>
      <c r="AT133" s="1">
        <v>0</v>
      </c>
      <c r="AU133" s="1">
        <v>0</v>
      </c>
      <c r="AV133" s="1"/>
      <c r="AW133" s="1">
        <v>0</v>
      </c>
      <c r="AX133" s="1">
        <v>87727.396679999991</v>
      </c>
      <c r="AY133" s="1"/>
      <c r="AZ133" s="1">
        <v>0</v>
      </c>
      <c r="BA133" s="1">
        <v>0</v>
      </c>
      <c r="BB133" s="1">
        <v>87727.396679999991</v>
      </c>
      <c r="BC133" s="7">
        <v>0.56889638377695706</v>
      </c>
      <c r="BD133" s="35" t="s">
        <v>552</v>
      </c>
      <c r="BE133" s="35" t="s">
        <v>552</v>
      </c>
      <c r="BF133" s="35" t="s">
        <v>552</v>
      </c>
      <c r="BG133" s="35" t="s">
        <v>552</v>
      </c>
      <c r="BH133" s="35" t="s">
        <v>552</v>
      </c>
      <c r="BI133" s="35" t="s">
        <v>552</v>
      </c>
      <c r="BJ133" s="35">
        <v>1.3416740742687445</v>
      </c>
      <c r="BK133" s="35" t="s">
        <v>552</v>
      </c>
      <c r="BL133" s="35" t="s">
        <v>552</v>
      </c>
      <c r="BM133" s="35" t="s">
        <v>552</v>
      </c>
      <c r="BN133" s="35">
        <v>1.3416740742687445</v>
      </c>
      <c r="BO133" s="1">
        <v>0</v>
      </c>
      <c r="BP133" s="1">
        <v>0</v>
      </c>
      <c r="BQ133" s="1">
        <v>222276.64272839995</v>
      </c>
      <c r="BR133" s="1">
        <v>9880.1470110454775</v>
      </c>
      <c r="BS133" s="1">
        <v>87306.234462484543</v>
      </c>
      <c r="BT133" s="1">
        <v>222276.64272839995</v>
      </c>
      <c r="BU133" s="1">
        <v>9880.1470110454775</v>
      </c>
      <c r="BV133" s="1">
        <v>25700.040802191274</v>
      </c>
      <c r="BW133" s="35">
        <v>5.9749214288651329</v>
      </c>
      <c r="BX133" s="1">
        <v>1105808.8330457162</v>
      </c>
      <c r="BY133" s="1">
        <v>49152.955085587942</v>
      </c>
      <c r="BZ133" s="1">
        <v>434341.65670093801</v>
      </c>
      <c r="CA133" s="1">
        <v>1105808.8330457162</v>
      </c>
      <c r="CB133" s="1">
        <v>49152.955085587942</v>
      </c>
      <c r="CC133" s="1">
        <v>127855.68370952964</v>
      </c>
    </row>
    <row r="134" spans="1:81" x14ac:dyDescent="0.25">
      <c r="A134" t="s">
        <v>1660</v>
      </c>
      <c r="B134" t="s">
        <v>1661</v>
      </c>
      <c r="C134" t="s">
        <v>50</v>
      </c>
      <c r="D134" t="s">
        <v>28</v>
      </c>
      <c r="E134">
        <v>90194</v>
      </c>
      <c r="F134" t="s">
        <v>370</v>
      </c>
      <c r="G134" t="s">
        <v>51</v>
      </c>
      <c r="H134" s="74">
        <v>0.22613756887876005</v>
      </c>
      <c r="I134" s="1">
        <v>223961.69</v>
      </c>
      <c r="J134" s="1">
        <v>0</v>
      </c>
      <c r="K134" s="1">
        <v>0</v>
      </c>
      <c r="L134" s="1">
        <v>0</v>
      </c>
      <c r="M134" s="1">
        <v>0</v>
      </c>
      <c r="N134" s="1">
        <v>0</v>
      </c>
      <c r="O134" s="1">
        <v>0</v>
      </c>
      <c r="P134" s="1">
        <v>49215</v>
      </c>
      <c r="Q134" s="1">
        <v>0</v>
      </c>
      <c r="R134" s="1">
        <v>0</v>
      </c>
      <c r="S134" s="1">
        <v>0</v>
      </c>
      <c r="T134" s="1">
        <v>49215</v>
      </c>
      <c r="U134" s="1"/>
      <c r="V134" s="36"/>
      <c r="W134" s="1"/>
      <c r="X134" s="1"/>
      <c r="Y134" s="1"/>
      <c r="Z134" s="1"/>
      <c r="AA134" s="1"/>
      <c r="AB134" s="1"/>
      <c r="AC134" s="1">
        <v>5797</v>
      </c>
      <c r="AD134" s="1"/>
      <c r="AE134" s="1"/>
      <c r="AF134" s="1"/>
      <c r="AG134" s="1">
        <v>0</v>
      </c>
      <c r="AH134" s="1">
        <v>0</v>
      </c>
      <c r="AI134" s="1">
        <v>0</v>
      </c>
      <c r="AJ134" s="1">
        <v>0</v>
      </c>
      <c r="AK134" s="1">
        <v>0</v>
      </c>
      <c r="AL134" s="1">
        <v>0</v>
      </c>
      <c r="AM134" s="1">
        <v>50953.560037499992</v>
      </c>
      <c r="AN134" s="1">
        <v>0</v>
      </c>
      <c r="AO134" s="1">
        <v>0</v>
      </c>
      <c r="AP134" s="1">
        <v>0</v>
      </c>
      <c r="AQ134" s="1">
        <v>50953.560037499992</v>
      </c>
      <c r="AR134" s="1">
        <v>0</v>
      </c>
      <c r="AS134" s="1">
        <v>0</v>
      </c>
      <c r="AT134" s="1">
        <v>0</v>
      </c>
      <c r="AU134" s="1">
        <v>0</v>
      </c>
      <c r="AV134" s="1">
        <v>0</v>
      </c>
      <c r="AW134" s="1">
        <v>0</v>
      </c>
      <c r="AX134" s="1">
        <v>15079.040459999998</v>
      </c>
      <c r="AY134" s="1">
        <v>0</v>
      </c>
      <c r="AZ134" s="1">
        <v>0</v>
      </c>
      <c r="BA134" s="1">
        <v>0</v>
      </c>
      <c r="BB134" s="1">
        <v>15079.040459999998</v>
      </c>
      <c r="BC134" s="7">
        <v>0.29483882041388415</v>
      </c>
      <c r="BD134" s="35" t="s">
        <v>552</v>
      </c>
      <c r="BE134" s="35" t="s">
        <v>552</v>
      </c>
      <c r="BF134" s="35" t="s">
        <v>552</v>
      </c>
      <c r="BG134" s="35" t="s">
        <v>552</v>
      </c>
      <c r="BH134" s="35" t="s">
        <v>552</v>
      </c>
      <c r="BI134" s="35" t="s">
        <v>552</v>
      </c>
      <c r="BJ134" s="35">
        <v>1.3417169663212434</v>
      </c>
      <c r="BK134" s="35" t="s">
        <v>552</v>
      </c>
      <c r="BL134" s="35" t="s">
        <v>552</v>
      </c>
      <c r="BM134" s="35" t="s">
        <v>552</v>
      </c>
      <c r="BN134" s="35">
        <v>1.3417169663212434</v>
      </c>
      <c r="BO134" s="1">
        <v>0</v>
      </c>
      <c r="BP134" s="1">
        <v>0</v>
      </c>
      <c r="BQ134" s="1">
        <v>73719.229880399987</v>
      </c>
      <c r="BR134" s="1">
        <v>3276.8032656017231</v>
      </c>
      <c r="BS134" s="1">
        <v>28955.576660370632</v>
      </c>
      <c r="BT134" s="1">
        <v>73719.229880399987</v>
      </c>
      <c r="BU134" s="1">
        <v>3276.8032656017231</v>
      </c>
      <c r="BV134" s="1">
        <v>8523.5551184178894</v>
      </c>
      <c r="BW134" s="35">
        <v>5.997195947542977</v>
      </c>
      <c r="BX134" s="1">
        <v>368389.43681432394</v>
      </c>
      <c r="BY134" s="1">
        <v>16374.827999760522</v>
      </c>
      <c r="BZ134" s="1">
        <v>144696.69034597412</v>
      </c>
      <c r="CA134" s="1">
        <v>368389.43681432394</v>
      </c>
      <c r="CB134" s="1">
        <v>16374.827999760522</v>
      </c>
      <c r="CC134" s="1">
        <v>42593.875096417076</v>
      </c>
    </row>
    <row r="135" spans="1:81" x14ac:dyDescent="0.25">
      <c r="A135" t="s">
        <v>1660</v>
      </c>
      <c r="B135" t="s">
        <v>1661</v>
      </c>
      <c r="C135" t="s">
        <v>50</v>
      </c>
      <c r="D135" t="s">
        <v>1730</v>
      </c>
      <c r="E135">
        <v>90194</v>
      </c>
      <c r="F135" t="s">
        <v>370</v>
      </c>
      <c r="G135" t="s">
        <v>51</v>
      </c>
      <c r="H135" s="74">
        <v>0.22613756887876005</v>
      </c>
      <c r="I135" s="1">
        <v>223961.69</v>
      </c>
      <c r="J135" s="1"/>
      <c r="K135" s="1"/>
      <c r="L135" s="1"/>
      <c r="M135" s="1"/>
      <c r="N135" s="1"/>
      <c r="O135" s="1"/>
      <c r="P135" s="1">
        <v>49215</v>
      </c>
      <c r="Q135" s="1"/>
      <c r="R135" s="1"/>
      <c r="S135" s="1"/>
      <c r="T135" s="1">
        <v>49215</v>
      </c>
      <c r="U135" s="1">
        <v>19.666666666666668</v>
      </c>
      <c r="V135" s="36">
        <v>0.23151749496570059</v>
      </c>
      <c r="W135" s="1"/>
      <c r="X135" s="1"/>
      <c r="Y135" s="1"/>
      <c r="Z135" s="1"/>
      <c r="AA135" s="1"/>
      <c r="AB135" s="1"/>
      <c r="AC135" s="1">
        <v>5797</v>
      </c>
      <c r="AD135" s="1"/>
      <c r="AE135" s="1"/>
      <c r="AF135" s="1"/>
      <c r="AG135" s="1">
        <v>0</v>
      </c>
      <c r="AH135" s="1">
        <v>0</v>
      </c>
      <c r="AI135" s="1">
        <v>0</v>
      </c>
      <c r="AJ135" s="1">
        <v>0</v>
      </c>
      <c r="AK135" s="1"/>
      <c r="AL135" s="1">
        <v>0</v>
      </c>
      <c r="AM135" s="1">
        <v>50953.560037499992</v>
      </c>
      <c r="AN135" s="1"/>
      <c r="AO135" s="1">
        <v>0</v>
      </c>
      <c r="AP135" s="1">
        <v>0</v>
      </c>
      <c r="AQ135" s="1">
        <v>50953.560037499992</v>
      </c>
      <c r="AR135" s="1">
        <v>0</v>
      </c>
      <c r="AS135" s="1">
        <v>0</v>
      </c>
      <c r="AT135" s="1">
        <v>0</v>
      </c>
      <c r="AU135" s="1">
        <v>0</v>
      </c>
      <c r="AV135" s="1"/>
      <c r="AW135" s="1">
        <v>0</v>
      </c>
      <c r="AX135" s="1">
        <v>15079.040459999998</v>
      </c>
      <c r="AY135" s="1"/>
      <c r="AZ135" s="1">
        <v>0</v>
      </c>
      <c r="BA135" s="1">
        <v>0</v>
      </c>
      <c r="BB135" s="1">
        <v>15079.040459999998</v>
      </c>
      <c r="BC135" s="7">
        <v>0.29483882041388415</v>
      </c>
      <c r="BD135" s="35" t="s">
        <v>552</v>
      </c>
      <c r="BE135" s="35" t="s">
        <v>552</v>
      </c>
      <c r="BF135" s="35" t="s">
        <v>552</v>
      </c>
      <c r="BG135" s="35" t="s">
        <v>552</v>
      </c>
      <c r="BH135" s="35" t="s">
        <v>552</v>
      </c>
      <c r="BI135" s="35" t="s">
        <v>552</v>
      </c>
      <c r="BJ135" s="35">
        <v>1.3417169663212434</v>
      </c>
      <c r="BK135" s="35" t="s">
        <v>552</v>
      </c>
      <c r="BL135" s="35" t="s">
        <v>552</v>
      </c>
      <c r="BM135" s="35" t="s">
        <v>552</v>
      </c>
      <c r="BN135" s="35">
        <v>1.3417169663212434</v>
      </c>
      <c r="BO135" s="1">
        <v>0</v>
      </c>
      <c r="BP135" s="1">
        <v>0</v>
      </c>
      <c r="BQ135" s="1">
        <v>73719.229880399987</v>
      </c>
      <c r="BR135" s="1">
        <v>3276.8032656017231</v>
      </c>
      <c r="BS135" s="1">
        <v>28955.576660370632</v>
      </c>
      <c r="BT135" s="1">
        <v>73719.229880399987</v>
      </c>
      <c r="BU135" s="1">
        <v>3276.8032656017231</v>
      </c>
      <c r="BV135" s="1">
        <v>8523.5551184178894</v>
      </c>
      <c r="BW135" s="35">
        <v>5.997195947542977</v>
      </c>
      <c r="BX135" s="1">
        <v>368389.43681432394</v>
      </c>
      <c r="BY135" s="1">
        <v>16374.827999760522</v>
      </c>
      <c r="BZ135" s="1">
        <v>144696.69034597412</v>
      </c>
      <c r="CA135" s="1">
        <v>368389.43681432394</v>
      </c>
      <c r="CB135" s="1">
        <v>16374.827999760522</v>
      </c>
      <c r="CC135" s="1">
        <v>42593.875096417076</v>
      </c>
    </row>
    <row r="136" spans="1:81" x14ac:dyDescent="0.25">
      <c r="A136" t="s">
        <v>1678</v>
      </c>
      <c r="B136" t="s">
        <v>1679</v>
      </c>
      <c r="C136" t="s">
        <v>50</v>
      </c>
      <c r="D136" t="s">
        <v>28</v>
      </c>
      <c r="E136">
        <v>90249</v>
      </c>
      <c r="F136" t="s">
        <v>370</v>
      </c>
      <c r="G136" t="s">
        <v>51</v>
      </c>
      <c r="H136" s="74">
        <v>0.22613756887876005</v>
      </c>
      <c r="I136" s="1">
        <v>248995.58</v>
      </c>
      <c r="J136" s="1">
        <v>0</v>
      </c>
      <c r="K136" s="1">
        <v>0</v>
      </c>
      <c r="L136" s="1">
        <v>0</v>
      </c>
      <c r="M136" s="1">
        <v>0</v>
      </c>
      <c r="N136" s="1">
        <v>0</v>
      </c>
      <c r="O136" s="1">
        <v>0</v>
      </c>
      <c r="P136" s="1">
        <v>27511</v>
      </c>
      <c r="Q136" s="1">
        <v>0</v>
      </c>
      <c r="R136" s="1">
        <v>0</v>
      </c>
      <c r="S136" s="1">
        <v>0</v>
      </c>
      <c r="T136" s="1">
        <v>27511</v>
      </c>
      <c r="U136" s="1"/>
      <c r="V136" s="36"/>
      <c r="W136" s="1"/>
      <c r="X136" s="1"/>
      <c r="Y136" s="1"/>
      <c r="Z136" s="1"/>
      <c r="AA136" s="1"/>
      <c r="AB136" s="1"/>
      <c r="AC136" s="1">
        <v>3241</v>
      </c>
      <c r="AD136" s="1"/>
      <c r="AE136" s="1"/>
      <c r="AF136" s="1"/>
      <c r="AG136" s="1">
        <v>0</v>
      </c>
      <c r="AH136" s="1">
        <v>0</v>
      </c>
      <c r="AI136" s="1">
        <v>0</v>
      </c>
      <c r="AJ136" s="1">
        <v>0</v>
      </c>
      <c r="AK136" s="1">
        <v>0</v>
      </c>
      <c r="AL136" s="1">
        <v>0</v>
      </c>
      <c r="AM136" s="1">
        <v>28487.227910833331</v>
      </c>
      <c r="AN136" s="1">
        <v>0</v>
      </c>
      <c r="AO136" s="1">
        <v>0</v>
      </c>
      <c r="AP136" s="1">
        <v>0</v>
      </c>
      <c r="AQ136" s="1">
        <v>28487.227910833331</v>
      </c>
      <c r="AR136" s="1">
        <v>0</v>
      </c>
      <c r="AS136" s="1">
        <v>0</v>
      </c>
      <c r="AT136" s="1">
        <v>0</v>
      </c>
      <c r="AU136" s="1">
        <v>0</v>
      </c>
      <c r="AV136" s="1">
        <v>0</v>
      </c>
      <c r="AW136" s="1">
        <v>0</v>
      </c>
      <c r="AX136" s="1">
        <v>8430.4243799999986</v>
      </c>
      <c r="AY136" s="1">
        <v>0</v>
      </c>
      <c r="AZ136" s="1">
        <v>0</v>
      </c>
      <c r="BA136" s="1">
        <v>0</v>
      </c>
      <c r="BB136" s="1">
        <v>8430.4243799999986</v>
      </c>
      <c r="BC136" s="7">
        <v>0.14826629569421806</v>
      </c>
      <c r="BD136" s="35" t="s">
        <v>552</v>
      </c>
      <c r="BE136" s="35" t="s">
        <v>552</v>
      </c>
      <c r="BF136" s="35" t="s">
        <v>552</v>
      </c>
      <c r="BG136" s="35" t="s">
        <v>552</v>
      </c>
      <c r="BH136" s="35" t="s">
        <v>552</v>
      </c>
      <c r="BI136" s="35" t="s">
        <v>552</v>
      </c>
      <c r="BJ136" s="35">
        <v>1.3419233139774391</v>
      </c>
      <c r="BK136" s="35" t="s">
        <v>552</v>
      </c>
      <c r="BL136" s="35" t="s">
        <v>552</v>
      </c>
      <c r="BM136" s="35" t="s">
        <v>552</v>
      </c>
      <c r="BN136" s="35">
        <v>1.3419233139774391</v>
      </c>
      <c r="BO136" s="1">
        <v>0</v>
      </c>
      <c r="BP136" s="1">
        <v>0</v>
      </c>
      <c r="BQ136" s="1">
        <v>81959.385112799981</v>
      </c>
      <c r="BR136" s="1">
        <v>3643.0763210636383</v>
      </c>
      <c r="BS136" s="1">
        <v>32192.160207325844</v>
      </c>
      <c r="BT136" s="1">
        <v>81959.385112799995</v>
      </c>
      <c r="BU136" s="1">
        <v>3643.0763210636387</v>
      </c>
      <c r="BV136" s="1">
        <v>9476.2972648243158</v>
      </c>
      <c r="BW136" s="35">
        <v>5.9746910977007701</v>
      </c>
      <c r="BX136" s="1">
        <v>407722.62349367508</v>
      </c>
      <c r="BY136" s="1">
        <v>18123.179342639753</v>
      </c>
      <c r="BZ136" s="1">
        <v>160146.05279914086</v>
      </c>
      <c r="CA136" s="1">
        <v>407722.62349367508</v>
      </c>
      <c r="CB136" s="1">
        <v>18123.179342639753</v>
      </c>
      <c r="CC136" s="1">
        <v>47141.651642487668</v>
      </c>
    </row>
    <row r="137" spans="1:81" x14ac:dyDescent="0.25">
      <c r="A137" t="s">
        <v>1678</v>
      </c>
      <c r="B137" t="s">
        <v>1679</v>
      </c>
      <c r="C137" t="s">
        <v>50</v>
      </c>
      <c r="D137" t="s">
        <v>1730</v>
      </c>
      <c r="E137">
        <v>90249</v>
      </c>
      <c r="F137" t="s">
        <v>370</v>
      </c>
      <c r="G137" t="s">
        <v>51</v>
      </c>
      <c r="H137" s="74">
        <v>0.22613756887876005</v>
      </c>
      <c r="I137" s="1">
        <v>248995.58</v>
      </c>
      <c r="J137" s="1"/>
      <c r="K137" s="1"/>
      <c r="L137" s="1"/>
      <c r="M137" s="1"/>
      <c r="N137" s="1"/>
      <c r="O137" s="1"/>
      <c r="P137" s="1">
        <v>27511</v>
      </c>
      <c r="Q137" s="1"/>
      <c r="R137" s="1"/>
      <c r="S137" s="1"/>
      <c r="T137" s="1">
        <v>27511</v>
      </c>
      <c r="U137" s="1">
        <v>13</v>
      </c>
      <c r="V137" s="36">
        <v>0.52002351634030608</v>
      </c>
      <c r="W137" s="1"/>
      <c r="X137" s="1"/>
      <c r="Y137" s="1"/>
      <c r="Z137" s="1"/>
      <c r="AA137" s="1"/>
      <c r="AB137" s="1"/>
      <c r="AC137" s="1">
        <v>3241</v>
      </c>
      <c r="AD137" s="1"/>
      <c r="AE137" s="1"/>
      <c r="AF137" s="1"/>
      <c r="AG137" s="1">
        <v>0</v>
      </c>
      <c r="AH137" s="1">
        <v>0</v>
      </c>
      <c r="AI137" s="1">
        <v>0</v>
      </c>
      <c r="AJ137" s="1">
        <v>0</v>
      </c>
      <c r="AK137" s="1"/>
      <c r="AL137" s="1">
        <v>0</v>
      </c>
      <c r="AM137" s="1">
        <v>28487.227910833331</v>
      </c>
      <c r="AN137" s="1"/>
      <c r="AO137" s="1">
        <v>0</v>
      </c>
      <c r="AP137" s="1">
        <v>0</v>
      </c>
      <c r="AQ137" s="1">
        <v>28487.227910833331</v>
      </c>
      <c r="AR137" s="1">
        <v>0</v>
      </c>
      <c r="AS137" s="1">
        <v>0</v>
      </c>
      <c r="AT137" s="1">
        <v>0</v>
      </c>
      <c r="AU137" s="1">
        <v>0</v>
      </c>
      <c r="AV137" s="1"/>
      <c r="AW137" s="1">
        <v>0</v>
      </c>
      <c r="AX137" s="1">
        <v>8430.4243799999986</v>
      </c>
      <c r="AY137" s="1"/>
      <c r="AZ137" s="1">
        <v>0</v>
      </c>
      <c r="BA137" s="1">
        <v>0</v>
      </c>
      <c r="BB137" s="1">
        <v>8430.4243799999986</v>
      </c>
      <c r="BC137" s="7">
        <v>0.14826629569421806</v>
      </c>
      <c r="BD137" s="35" t="s">
        <v>552</v>
      </c>
      <c r="BE137" s="35" t="s">
        <v>552</v>
      </c>
      <c r="BF137" s="35" t="s">
        <v>552</v>
      </c>
      <c r="BG137" s="35" t="s">
        <v>552</v>
      </c>
      <c r="BH137" s="35" t="s">
        <v>552</v>
      </c>
      <c r="BI137" s="35" t="s">
        <v>552</v>
      </c>
      <c r="BJ137" s="35">
        <v>1.3419233139774391</v>
      </c>
      <c r="BK137" s="35" t="s">
        <v>552</v>
      </c>
      <c r="BL137" s="35" t="s">
        <v>552</v>
      </c>
      <c r="BM137" s="35" t="s">
        <v>552</v>
      </c>
      <c r="BN137" s="35">
        <v>1.3419233139774391</v>
      </c>
      <c r="BO137" s="1">
        <v>0</v>
      </c>
      <c r="BP137" s="1">
        <v>0</v>
      </c>
      <c r="BQ137" s="1">
        <v>81959.385112799981</v>
      </c>
      <c r="BR137" s="1">
        <v>3643.0763210636383</v>
      </c>
      <c r="BS137" s="1">
        <v>32192.160207325844</v>
      </c>
      <c r="BT137" s="1">
        <v>81959.385112799981</v>
      </c>
      <c r="BU137" s="1">
        <v>3643.0763210636383</v>
      </c>
      <c r="BV137" s="1">
        <v>9476.297264824314</v>
      </c>
      <c r="BW137" s="35">
        <v>5.9746910977007701</v>
      </c>
      <c r="BX137" s="1">
        <v>407722.62349367508</v>
      </c>
      <c r="BY137" s="1">
        <v>18123.179342639753</v>
      </c>
      <c r="BZ137" s="1">
        <v>160146.05279914086</v>
      </c>
      <c r="CA137" s="1">
        <v>407722.62349367508</v>
      </c>
      <c r="CB137" s="1">
        <v>18123.179342639753</v>
      </c>
      <c r="CC137" s="1">
        <v>47141.651642487668</v>
      </c>
    </row>
    <row r="138" spans="1:81" x14ac:dyDescent="0.25">
      <c r="A138" t="s">
        <v>1680</v>
      </c>
      <c r="B138" t="s">
        <v>1681</v>
      </c>
      <c r="C138" t="s">
        <v>50</v>
      </c>
      <c r="D138" t="s">
        <v>28</v>
      </c>
      <c r="E138">
        <v>90250</v>
      </c>
      <c r="F138" t="s">
        <v>370</v>
      </c>
      <c r="G138" t="s">
        <v>51</v>
      </c>
      <c r="H138" s="74">
        <v>0.22613756887876005</v>
      </c>
      <c r="I138" s="1">
        <v>616759</v>
      </c>
      <c r="J138" s="1">
        <v>0</v>
      </c>
      <c r="K138" s="1">
        <v>0</v>
      </c>
      <c r="L138" s="1">
        <v>0</v>
      </c>
      <c r="M138" s="1">
        <v>0</v>
      </c>
      <c r="N138" s="1">
        <v>0</v>
      </c>
      <c r="O138" s="1">
        <v>0</v>
      </c>
      <c r="P138" s="1">
        <v>98062</v>
      </c>
      <c r="Q138" s="1">
        <v>0</v>
      </c>
      <c r="R138" s="1">
        <v>0</v>
      </c>
      <c r="S138" s="1">
        <v>0</v>
      </c>
      <c r="T138" s="1">
        <v>98062</v>
      </c>
      <c r="U138" s="1"/>
      <c r="V138" s="36"/>
      <c r="W138" s="1"/>
      <c r="X138" s="1"/>
      <c r="Y138" s="1"/>
      <c r="Z138" s="1"/>
      <c r="AA138" s="1"/>
      <c r="AB138" s="1"/>
      <c r="AC138" s="1">
        <v>11550</v>
      </c>
      <c r="AD138" s="1"/>
      <c r="AE138" s="1"/>
      <c r="AF138" s="1"/>
      <c r="AG138" s="1">
        <v>0</v>
      </c>
      <c r="AH138" s="1">
        <v>0</v>
      </c>
      <c r="AI138" s="1">
        <v>0</v>
      </c>
      <c r="AJ138" s="1">
        <v>0</v>
      </c>
      <c r="AK138" s="1">
        <v>0</v>
      </c>
      <c r="AL138" s="1">
        <v>0</v>
      </c>
      <c r="AM138" s="1">
        <v>101520.38208833332</v>
      </c>
      <c r="AN138" s="1">
        <v>0</v>
      </c>
      <c r="AO138" s="1">
        <v>0</v>
      </c>
      <c r="AP138" s="1">
        <v>0</v>
      </c>
      <c r="AQ138" s="1">
        <v>101520.38208833332</v>
      </c>
      <c r="AR138" s="1">
        <v>0</v>
      </c>
      <c r="AS138" s="1">
        <v>0</v>
      </c>
      <c r="AT138" s="1">
        <v>0</v>
      </c>
      <c r="AU138" s="1">
        <v>0</v>
      </c>
      <c r="AV138" s="1">
        <v>0</v>
      </c>
      <c r="AW138" s="1">
        <v>0</v>
      </c>
      <c r="AX138" s="1">
        <v>30043.628999999997</v>
      </c>
      <c r="AY138" s="1">
        <v>0</v>
      </c>
      <c r="AZ138" s="1">
        <v>0</v>
      </c>
      <c r="BA138" s="1">
        <v>0</v>
      </c>
      <c r="BB138" s="1">
        <v>30043.628999999997</v>
      </c>
      <c r="BC138" s="7">
        <v>0.21331510539503004</v>
      </c>
      <c r="BD138" s="35" t="s">
        <v>552</v>
      </c>
      <c r="BE138" s="35" t="s">
        <v>552</v>
      </c>
      <c r="BF138" s="35" t="s">
        <v>552</v>
      </c>
      <c r="BG138" s="35" t="s">
        <v>552</v>
      </c>
      <c r="BH138" s="35" t="s">
        <v>552</v>
      </c>
      <c r="BI138" s="35" t="s">
        <v>552</v>
      </c>
      <c r="BJ138" s="35">
        <v>1.34164111570571</v>
      </c>
      <c r="BK138" s="35" t="s">
        <v>552</v>
      </c>
      <c r="BL138" s="35" t="s">
        <v>552</v>
      </c>
      <c r="BM138" s="35" t="s">
        <v>552</v>
      </c>
      <c r="BN138" s="35">
        <v>1.34164111570571</v>
      </c>
      <c r="BO138" s="1">
        <v>0</v>
      </c>
      <c r="BP138" s="1">
        <v>0</v>
      </c>
      <c r="BQ138" s="1">
        <v>203012.39243999997</v>
      </c>
      <c r="BR138" s="1">
        <v>9023.855398167665</v>
      </c>
      <c r="BS138" s="1">
        <v>79739.586290287101</v>
      </c>
      <c r="BT138" s="1">
        <v>203012.39243999997</v>
      </c>
      <c r="BU138" s="1">
        <v>9023.855398167665</v>
      </c>
      <c r="BV138" s="1">
        <v>23472.672184605766</v>
      </c>
      <c r="BW138" s="35">
        <v>5.9748898059360709</v>
      </c>
      <c r="BX138" s="1">
        <v>1009964.2816284489</v>
      </c>
      <c r="BY138" s="1">
        <v>44892.686230585496</v>
      </c>
      <c r="BZ138" s="1">
        <v>396695.6549651089</v>
      </c>
      <c r="CA138" s="1">
        <v>1009964.2816284489</v>
      </c>
      <c r="CB138" s="1">
        <v>44892.686230585496</v>
      </c>
      <c r="CC138" s="1">
        <v>116773.95756927437</v>
      </c>
    </row>
    <row r="139" spans="1:81" x14ac:dyDescent="0.25">
      <c r="A139" t="s">
        <v>1680</v>
      </c>
      <c r="B139" t="s">
        <v>1681</v>
      </c>
      <c r="C139" t="s">
        <v>50</v>
      </c>
      <c r="D139" t="s">
        <v>1730</v>
      </c>
      <c r="E139">
        <v>90250</v>
      </c>
      <c r="F139" t="s">
        <v>370</v>
      </c>
      <c r="G139" t="s">
        <v>51</v>
      </c>
      <c r="H139" s="74">
        <v>0.22613756887876005</v>
      </c>
      <c r="I139" s="1">
        <v>616759</v>
      </c>
      <c r="J139" s="1"/>
      <c r="K139" s="1"/>
      <c r="L139" s="1"/>
      <c r="M139" s="1"/>
      <c r="N139" s="1"/>
      <c r="O139" s="1"/>
      <c r="P139" s="1">
        <v>98062</v>
      </c>
      <c r="Q139" s="1"/>
      <c r="R139" s="1"/>
      <c r="S139" s="1"/>
      <c r="T139" s="1">
        <v>98062</v>
      </c>
      <c r="U139" s="1">
        <v>11.333333333333334</v>
      </c>
      <c r="V139" s="36">
        <v>0.57099595795383218</v>
      </c>
      <c r="W139" s="1"/>
      <c r="X139" s="1"/>
      <c r="Y139" s="1"/>
      <c r="Z139" s="1"/>
      <c r="AA139" s="1"/>
      <c r="AB139" s="1"/>
      <c r="AC139" s="1">
        <v>11550</v>
      </c>
      <c r="AD139" s="1"/>
      <c r="AE139" s="1"/>
      <c r="AF139" s="1"/>
      <c r="AG139" s="1">
        <v>0</v>
      </c>
      <c r="AH139" s="1">
        <v>0</v>
      </c>
      <c r="AI139" s="1">
        <v>0</v>
      </c>
      <c r="AJ139" s="1">
        <v>0</v>
      </c>
      <c r="AK139" s="1"/>
      <c r="AL139" s="1">
        <v>0</v>
      </c>
      <c r="AM139" s="1">
        <v>101520.38208833332</v>
      </c>
      <c r="AN139" s="1"/>
      <c r="AO139" s="1">
        <v>0</v>
      </c>
      <c r="AP139" s="1">
        <v>0</v>
      </c>
      <c r="AQ139" s="1">
        <v>101520.38208833332</v>
      </c>
      <c r="AR139" s="1">
        <v>0</v>
      </c>
      <c r="AS139" s="1">
        <v>0</v>
      </c>
      <c r="AT139" s="1">
        <v>0</v>
      </c>
      <c r="AU139" s="1">
        <v>0</v>
      </c>
      <c r="AV139" s="1"/>
      <c r="AW139" s="1">
        <v>0</v>
      </c>
      <c r="AX139" s="1">
        <v>30043.628999999997</v>
      </c>
      <c r="AY139" s="1"/>
      <c r="AZ139" s="1">
        <v>0</v>
      </c>
      <c r="BA139" s="1">
        <v>0</v>
      </c>
      <c r="BB139" s="1">
        <v>30043.628999999997</v>
      </c>
      <c r="BC139" s="7">
        <v>0.21331510539503004</v>
      </c>
      <c r="BD139" s="35" t="s">
        <v>552</v>
      </c>
      <c r="BE139" s="35" t="s">
        <v>552</v>
      </c>
      <c r="BF139" s="35" t="s">
        <v>552</v>
      </c>
      <c r="BG139" s="35" t="s">
        <v>552</v>
      </c>
      <c r="BH139" s="35" t="s">
        <v>552</v>
      </c>
      <c r="BI139" s="35" t="s">
        <v>552</v>
      </c>
      <c r="BJ139" s="35">
        <v>1.34164111570571</v>
      </c>
      <c r="BK139" s="35" t="s">
        <v>552</v>
      </c>
      <c r="BL139" s="35" t="s">
        <v>552</v>
      </c>
      <c r="BM139" s="35" t="s">
        <v>552</v>
      </c>
      <c r="BN139" s="35">
        <v>1.34164111570571</v>
      </c>
      <c r="BO139" s="1">
        <v>0</v>
      </c>
      <c r="BP139" s="1">
        <v>0</v>
      </c>
      <c r="BQ139" s="1">
        <v>203012.39243999997</v>
      </c>
      <c r="BR139" s="1">
        <v>9023.855398167665</v>
      </c>
      <c r="BS139" s="1">
        <v>79739.586290287101</v>
      </c>
      <c r="BT139" s="1">
        <v>203012.39243999997</v>
      </c>
      <c r="BU139" s="1">
        <v>9023.855398167665</v>
      </c>
      <c r="BV139" s="1">
        <v>23472.672184605766</v>
      </c>
      <c r="BW139" s="35">
        <v>5.9748898059360709</v>
      </c>
      <c r="BX139" s="1">
        <v>1009964.2816284489</v>
      </c>
      <c r="BY139" s="1">
        <v>44892.686230585496</v>
      </c>
      <c r="BZ139" s="1">
        <v>396695.6549651089</v>
      </c>
      <c r="CA139" s="1">
        <v>1009964.2816284489</v>
      </c>
      <c r="CB139" s="1">
        <v>44892.686230585496</v>
      </c>
      <c r="CC139" s="1">
        <v>116773.95756927437</v>
      </c>
    </row>
    <row r="140" spans="1:81" x14ac:dyDescent="0.25">
      <c r="A140" t="s">
        <v>1052</v>
      </c>
      <c r="B140" t="s">
        <v>1053</v>
      </c>
      <c r="C140" t="s">
        <v>50</v>
      </c>
      <c r="D140" t="s">
        <v>38</v>
      </c>
      <c r="E140">
        <v>90251</v>
      </c>
      <c r="F140" t="s">
        <v>370</v>
      </c>
      <c r="G140" t="s">
        <v>51</v>
      </c>
      <c r="H140" s="74">
        <v>0.22613756887876005</v>
      </c>
      <c r="I140" s="1">
        <v>455072.2</v>
      </c>
      <c r="J140" s="1"/>
      <c r="K140" s="1">
        <v>180153</v>
      </c>
      <c r="L140" s="1"/>
      <c r="M140" s="1"/>
      <c r="N140" s="1"/>
      <c r="O140" s="1"/>
      <c r="P140" s="1"/>
      <c r="Q140" s="1"/>
      <c r="R140" s="1"/>
      <c r="S140" s="1"/>
      <c r="T140" s="1">
        <v>180153</v>
      </c>
      <c r="U140" s="1">
        <v>28</v>
      </c>
      <c r="V140" s="36">
        <v>9.5426583515418911E-2</v>
      </c>
      <c r="W140" s="1"/>
      <c r="X140" s="1">
        <v>56298</v>
      </c>
      <c r="Y140" s="1"/>
      <c r="Z140" s="1"/>
      <c r="AA140" s="1"/>
      <c r="AB140" s="1"/>
      <c r="AC140" s="1"/>
      <c r="AD140" s="1"/>
      <c r="AE140" s="1"/>
      <c r="AF140" s="1"/>
      <c r="AG140" s="1">
        <v>0</v>
      </c>
      <c r="AH140" s="1">
        <v>462723.6317730702</v>
      </c>
      <c r="AI140" s="1">
        <v>0</v>
      </c>
      <c r="AJ140" s="1">
        <v>0</v>
      </c>
      <c r="AK140" s="1">
        <v>0</v>
      </c>
      <c r="AL140" s="1">
        <v>0</v>
      </c>
      <c r="AM140" s="1">
        <v>0</v>
      </c>
      <c r="AN140" s="1">
        <v>0</v>
      </c>
      <c r="AO140" s="1">
        <v>0</v>
      </c>
      <c r="AP140" s="1">
        <v>0</v>
      </c>
      <c r="AQ140" s="1">
        <v>462723.6317730702</v>
      </c>
      <c r="AR140" s="1">
        <v>0</v>
      </c>
      <c r="AS140" s="1">
        <v>121619.80937700001</v>
      </c>
      <c r="AT140" s="1">
        <v>0</v>
      </c>
      <c r="AU140" s="1">
        <v>0</v>
      </c>
      <c r="AV140" s="1">
        <v>0</v>
      </c>
      <c r="AW140" s="1">
        <v>0</v>
      </c>
      <c r="AX140" s="1">
        <v>0</v>
      </c>
      <c r="AY140" s="1">
        <v>0</v>
      </c>
      <c r="AZ140" s="1">
        <v>0</v>
      </c>
      <c r="BA140" s="1">
        <v>0</v>
      </c>
      <c r="BB140" s="1">
        <v>121619.80937700001</v>
      </c>
      <c r="BC140" s="7">
        <v>1.2840675417001306</v>
      </c>
      <c r="BD140" s="35" t="s">
        <v>552</v>
      </c>
      <c r="BE140" s="35">
        <v>3.243595394748187</v>
      </c>
      <c r="BF140" s="35" t="s">
        <v>552</v>
      </c>
      <c r="BG140" s="35" t="s">
        <v>552</v>
      </c>
      <c r="BH140" s="35" t="s">
        <v>552</v>
      </c>
      <c r="BI140" s="35" t="s">
        <v>552</v>
      </c>
      <c r="BJ140" s="35" t="s">
        <v>552</v>
      </c>
      <c r="BK140" s="35" t="s">
        <v>552</v>
      </c>
      <c r="BL140" s="35" t="s">
        <v>552</v>
      </c>
      <c r="BM140" s="35" t="s">
        <v>552</v>
      </c>
      <c r="BN140" s="35">
        <v>3.243595394748187</v>
      </c>
      <c r="BO140" s="1">
        <v>0</v>
      </c>
      <c r="BP140" s="1"/>
      <c r="BQ140" s="1">
        <v>149791.56535199998</v>
      </c>
      <c r="BR140" s="1">
        <v>6658.2015479726042</v>
      </c>
      <c r="BS140" s="1">
        <v>58835.41052536045</v>
      </c>
      <c r="BT140" s="1">
        <v>149791.56535199998</v>
      </c>
      <c r="BU140" s="1">
        <v>6658.2015479726042</v>
      </c>
      <c r="BV140" s="1">
        <v>17319.180702555379</v>
      </c>
      <c r="BW140" s="35">
        <v>5.9749303706226566</v>
      </c>
      <c r="BX140" s="1">
        <v>745202.60773277318</v>
      </c>
      <c r="BY140" s="1">
        <v>33124.089094735697</v>
      </c>
      <c r="BZ140" s="1">
        <v>292702.07069066766</v>
      </c>
      <c r="CA140" s="1">
        <v>745202.60773277318</v>
      </c>
      <c r="CB140" s="1">
        <v>33124.089094735697</v>
      </c>
      <c r="CC140" s="1">
        <v>86161.7180714446</v>
      </c>
    </row>
    <row r="141" spans="1:81" x14ac:dyDescent="0.25">
      <c r="A141" t="s">
        <v>1052</v>
      </c>
      <c r="B141" t="s">
        <v>1053</v>
      </c>
      <c r="C141" t="s">
        <v>50</v>
      </c>
      <c r="D141" t="s">
        <v>28</v>
      </c>
      <c r="E141">
        <v>90251</v>
      </c>
      <c r="F141" t="s">
        <v>370</v>
      </c>
      <c r="G141" t="s">
        <v>51</v>
      </c>
      <c r="H141" s="74">
        <v>0.22613756887876005</v>
      </c>
      <c r="I141" s="1">
        <v>691833.2</v>
      </c>
      <c r="J141" s="1">
        <v>0</v>
      </c>
      <c r="K141" s="1">
        <v>192987</v>
      </c>
      <c r="L141" s="1">
        <v>0</v>
      </c>
      <c r="M141" s="1">
        <v>0</v>
      </c>
      <c r="N141" s="1">
        <v>0</v>
      </c>
      <c r="O141" s="1">
        <v>0</v>
      </c>
      <c r="P141" s="1">
        <v>0</v>
      </c>
      <c r="Q141" s="1">
        <v>0</v>
      </c>
      <c r="R141" s="1">
        <v>0</v>
      </c>
      <c r="S141" s="1">
        <v>0</v>
      </c>
      <c r="T141" s="1">
        <v>192987</v>
      </c>
      <c r="U141" s="1"/>
      <c r="V141" s="36"/>
      <c r="W141" s="1"/>
      <c r="X141" s="1">
        <v>60309</v>
      </c>
      <c r="Y141" s="1"/>
      <c r="Z141" s="1"/>
      <c r="AA141" s="1"/>
      <c r="AB141" s="1"/>
      <c r="AC141" s="1"/>
      <c r="AD141" s="1"/>
      <c r="AE141" s="1"/>
      <c r="AF141" s="1"/>
      <c r="AG141" s="1">
        <v>0</v>
      </c>
      <c r="AH141" s="1">
        <v>495690.45523921057</v>
      </c>
      <c r="AI141" s="1">
        <v>0</v>
      </c>
      <c r="AJ141" s="1">
        <v>0</v>
      </c>
      <c r="AK141" s="1">
        <v>0</v>
      </c>
      <c r="AL141" s="1">
        <v>0</v>
      </c>
      <c r="AM141" s="1">
        <v>0</v>
      </c>
      <c r="AN141" s="1">
        <v>0</v>
      </c>
      <c r="AO141" s="1">
        <v>0</v>
      </c>
      <c r="AP141" s="1">
        <v>0</v>
      </c>
      <c r="AQ141" s="1">
        <v>495690.45523921057</v>
      </c>
      <c r="AR141" s="1">
        <v>0</v>
      </c>
      <c r="AS141" s="1">
        <v>130284.71852850002</v>
      </c>
      <c r="AT141" s="1">
        <v>0</v>
      </c>
      <c r="AU141" s="1">
        <v>0</v>
      </c>
      <c r="AV141" s="1">
        <v>0</v>
      </c>
      <c r="AW141" s="1">
        <v>0</v>
      </c>
      <c r="AX141" s="1">
        <v>0</v>
      </c>
      <c r="AY141" s="1">
        <v>0</v>
      </c>
      <c r="AZ141" s="1">
        <v>0</v>
      </c>
      <c r="BA141" s="1">
        <v>0</v>
      </c>
      <c r="BB141" s="1">
        <v>130284.71852850002</v>
      </c>
      <c r="BC141" s="7">
        <v>0.90480649637471955</v>
      </c>
      <c r="BD141" s="35" t="s">
        <v>552</v>
      </c>
      <c r="BE141" s="35">
        <v>3.2436131644499917</v>
      </c>
      <c r="BF141" s="35" t="s">
        <v>552</v>
      </c>
      <c r="BG141" s="35" t="s">
        <v>552</v>
      </c>
      <c r="BH141" s="35" t="s">
        <v>552</v>
      </c>
      <c r="BI141" s="35" t="s">
        <v>552</v>
      </c>
      <c r="BJ141" s="35" t="s">
        <v>552</v>
      </c>
      <c r="BK141" s="35" t="s">
        <v>552</v>
      </c>
      <c r="BL141" s="35" t="s">
        <v>552</v>
      </c>
      <c r="BM141" s="35" t="s">
        <v>552</v>
      </c>
      <c r="BN141" s="35">
        <v>3.2436131644499917</v>
      </c>
      <c r="BO141" s="1">
        <v>0</v>
      </c>
      <c r="BP141" s="1">
        <v>0</v>
      </c>
      <c r="BQ141" s="1">
        <v>227723.81611199997</v>
      </c>
      <c r="BR141" s="1">
        <v>10122.272648557395</v>
      </c>
      <c r="BS141" s="1">
        <v>89445.785387623779</v>
      </c>
      <c r="BT141" s="1">
        <v>227723.81611199997</v>
      </c>
      <c r="BU141" s="1">
        <v>10122.272648557395</v>
      </c>
      <c r="BV141" s="1">
        <v>26329.853167974521</v>
      </c>
      <c r="BW141" s="35">
        <v>5.9749303706226566</v>
      </c>
      <c r="BX141" s="1">
        <v>1132910.1288896776</v>
      </c>
      <c r="BY141" s="1">
        <v>50357.601619031208</v>
      </c>
      <c r="BZ141" s="1">
        <v>444986.55424908566</v>
      </c>
      <c r="CA141" s="1">
        <v>1132910.1288896776</v>
      </c>
      <c r="CB141" s="1">
        <v>50357.601619031208</v>
      </c>
      <c r="CC141" s="1">
        <v>130989.18617939159</v>
      </c>
    </row>
    <row r="142" spans="1:81" x14ac:dyDescent="0.25">
      <c r="A142" t="s">
        <v>1052</v>
      </c>
      <c r="B142" t="s">
        <v>1053</v>
      </c>
      <c r="C142" t="s">
        <v>50</v>
      </c>
      <c r="D142" t="s">
        <v>1730</v>
      </c>
      <c r="E142">
        <v>90251</v>
      </c>
      <c r="F142" t="s">
        <v>370</v>
      </c>
      <c r="G142" t="s">
        <v>51</v>
      </c>
      <c r="H142" s="74">
        <v>0.22613756887876005</v>
      </c>
      <c r="I142" s="1">
        <v>236761</v>
      </c>
      <c r="J142" s="1"/>
      <c r="K142" s="1">
        <v>12834</v>
      </c>
      <c r="L142" s="1"/>
      <c r="M142" s="1"/>
      <c r="N142" s="1"/>
      <c r="O142" s="1"/>
      <c r="P142" s="1"/>
      <c r="Q142" s="1"/>
      <c r="R142" s="1"/>
      <c r="S142" s="1"/>
      <c r="T142" s="1">
        <v>12834</v>
      </c>
      <c r="U142" s="1">
        <v>20</v>
      </c>
      <c r="V142" s="36">
        <v>0.32420578408281753</v>
      </c>
      <c r="W142" s="1"/>
      <c r="X142" s="1">
        <v>4011</v>
      </c>
      <c r="Y142" s="1"/>
      <c r="Z142" s="1"/>
      <c r="AA142" s="1"/>
      <c r="AB142" s="1"/>
      <c r="AC142" s="1"/>
      <c r="AD142" s="1"/>
      <c r="AE142" s="1"/>
      <c r="AF142" s="1"/>
      <c r="AG142" s="1">
        <v>0</v>
      </c>
      <c r="AH142" s="1">
        <v>32966.823466140355</v>
      </c>
      <c r="AI142" s="1">
        <v>0</v>
      </c>
      <c r="AJ142" s="1">
        <v>0</v>
      </c>
      <c r="AK142" s="1"/>
      <c r="AL142" s="1">
        <v>0</v>
      </c>
      <c r="AM142" s="1">
        <v>0</v>
      </c>
      <c r="AN142" s="1"/>
      <c r="AO142" s="1">
        <v>0</v>
      </c>
      <c r="AP142" s="1">
        <v>0</v>
      </c>
      <c r="AQ142" s="1">
        <v>32966.823466140355</v>
      </c>
      <c r="AR142" s="1">
        <v>0</v>
      </c>
      <c r="AS142" s="1">
        <v>8664.9091515</v>
      </c>
      <c r="AT142" s="1">
        <v>0</v>
      </c>
      <c r="AU142" s="1">
        <v>0</v>
      </c>
      <c r="AV142" s="1"/>
      <c r="AW142" s="1">
        <v>0</v>
      </c>
      <c r="AX142" s="1">
        <v>0</v>
      </c>
      <c r="AY142" s="1"/>
      <c r="AZ142" s="1">
        <v>0</v>
      </c>
      <c r="BA142" s="1">
        <v>0</v>
      </c>
      <c r="BB142" s="1">
        <v>8664.9091515</v>
      </c>
      <c r="BC142" s="7">
        <v>0.17583864157374043</v>
      </c>
      <c r="BD142" s="35" t="s">
        <v>552</v>
      </c>
      <c r="BE142" s="35">
        <v>3.2438626007199907</v>
      </c>
      <c r="BF142" s="35" t="s">
        <v>552</v>
      </c>
      <c r="BG142" s="35" t="s">
        <v>552</v>
      </c>
      <c r="BH142" s="35" t="s">
        <v>552</v>
      </c>
      <c r="BI142" s="35" t="s">
        <v>552</v>
      </c>
      <c r="BJ142" s="35" t="s">
        <v>552</v>
      </c>
      <c r="BK142" s="35" t="s">
        <v>552</v>
      </c>
      <c r="BL142" s="35" t="s">
        <v>552</v>
      </c>
      <c r="BM142" s="35" t="s">
        <v>552</v>
      </c>
      <c r="BN142" s="35">
        <v>3.2438626007199907</v>
      </c>
      <c r="BO142" s="1">
        <v>0</v>
      </c>
      <c r="BP142" s="1">
        <v>0</v>
      </c>
      <c r="BQ142" s="1">
        <v>77932.250759999995</v>
      </c>
      <c r="BR142" s="1">
        <v>3464.0711005847902</v>
      </c>
      <c r="BS142" s="1">
        <v>30610.374862263321</v>
      </c>
      <c r="BT142" s="1">
        <v>77932.250759999995</v>
      </c>
      <c r="BU142" s="1">
        <v>3464.0711005847902</v>
      </c>
      <c r="BV142" s="1">
        <v>9010.6724654191439</v>
      </c>
      <c r="BW142" s="35">
        <v>5.9749303706226566</v>
      </c>
      <c r="BX142" s="1">
        <v>387707.52115690464</v>
      </c>
      <c r="BY142" s="1">
        <v>17233.512524295526</v>
      </c>
      <c r="BZ142" s="1">
        <v>152284.48355841811</v>
      </c>
      <c r="CA142" s="1">
        <v>387707.52115690464</v>
      </c>
      <c r="CB142" s="1">
        <v>17233.512524295526</v>
      </c>
      <c r="CC142" s="1">
        <v>44827.468107947032</v>
      </c>
    </row>
    <row r="143" spans="1:81" x14ac:dyDescent="0.25">
      <c r="A143" t="s">
        <v>1682</v>
      </c>
      <c r="B143" t="s">
        <v>1683</v>
      </c>
      <c r="C143" t="s">
        <v>50</v>
      </c>
      <c r="D143" t="s">
        <v>28</v>
      </c>
      <c r="E143">
        <v>90252</v>
      </c>
      <c r="F143" t="s">
        <v>370</v>
      </c>
      <c r="G143" t="s">
        <v>51</v>
      </c>
      <c r="H143" s="74">
        <v>0.22613756887876005</v>
      </c>
      <c r="I143" s="1">
        <v>226033.5</v>
      </c>
      <c r="J143" s="1">
        <v>0</v>
      </c>
      <c r="K143" s="1">
        <v>0</v>
      </c>
      <c r="L143" s="1">
        <v>0</v>
      </c>
      <c r="M143" s="1">
        <v>0</v>
      </c>
      <c r="N143" s="1">
        <v>0</v>
      </c>
      <c r="O143" s="1">
        <v>0</v>
      </c>
      <c r="P143" s="1">
        <v>53780</v>
      </c>
      <c r="Q143" s="1">
        <v>0</v>
      </c>
      <c r="R143" s="1">
        <v>0</v>
      </c>
      <c r="S143" s="1">
        <v>0</v>
      </c>
      <c r="T143" s="1">
        <v>53780</v>
      </c>
      <c r="U143" s="1"/>
      <c r="V143" s="36"/>
      <c r="W143" s="1"/>
      <c r="X143" s="1"/>
      <c r="Y143" s="1"/>
      <c r="Z143" s="1"/>
      <c r="AA143" s="1"/>
      <c r="AB143" s="1"/>
      <c r="AC143" s="1">
        <v>6335</v>
      </c>
      <c r="AD143" s="1"/>
      <c r="AE143" s="1"/>
      <c r="AF143" s="1"/>
      <c r="AG143" s="1">
        <v>0</v>
      </c>
      <c r="AH143" s="1">
        <v>0</v>
      </c>
      <c r="AI143" s="1">
        <v>0</v>
      </c>
      <c r="AJ143" s="1">
        <v>0</v>
      </c>
      <c r="AK143" s="1">
        <v>0</v>
      </c>
      <c r="AL143" s="1">
        <v>0</v>
      </c>
      <c r="AM143" s="1">
        <v>55682.385116666665</v>
      </c>
      <c r="AN143" s="1">
        <v>0</v>
      </c>
      <c r="AO143" s="1">
        <v>0</v>
      </c>
      <c r="AP143" s="1">
        <v>0</v>
      </c>
      <c r="AQ143" s="1">
        <v>55682.385116666665</v>
      </c>
      <c r="AR143" s="1">
        <v>0</v>
      </c>
      <c r="AS143" s="1">
        <v>0</v>
      </c>
      <c r="AT143" s="1">
        <v>0</v>
      </c>
      <c r="AU143" s="1">
        <v>0</v>
      </c>
      <c r="AV143" s="1">
        <v>0</v>
      </c>
      <c r="AW143" s="1">
        <v>0</v>
      </c>
      <c r="AX143" s="1">
        <v>16478.475299999998</v>
      </c>
      <c r="AY143" s="1">
        <v>0</v>
      </c>
      <c r="AZ143" s="1">
        <v>0</v>
      </c>
      <c r="BA143" s="1">
        <v>0</v>
      </c>
      <c r="BB143" s="1">
        <v>16478.475299999998</v>
      </c>
      <c r="BC143" s="7">
        <v>0.31924852031520401</v>
      </c>
      <c r="BD143" s="35" t="s">
        <v>552</v>
      </c>
      <c r="BE143" s="35" t="s">
        <v>552</v>
      </c>
      <c r="BF143" s="35" t="s">
        <v>552</v>
      </c>
      <c r="BG143" s="35" t="s">
        <v>552</v>
      </c>
      <c r="BH143" s="35" t="s">
        <v>552</v>
      </c>
      <c r="BI143" s="35" t="s">
        <v>552</v>
      </c>
      <c r="BJ143" s="35">
        <v>1.3417787358993429</v>
      </c>
      <c r="BK143" s="35" t="s">
        <v>552</v>
      </c>
      <c r="BL143" s="35" t="s">
        <v>552</v>
      </c>
      <c r="BM143" s="35" t="s">
        <v>552</v>
      </c>
      <c r="BN143" s="35">
        <v>1.3417787358993429</v>
      </c>
      <c r="BO143" s="1">
        <v>0</v>
      </c>
      <c r="BP143" s="1">
        <v>0</v>
      </c>
      <c r="BQ143" s="1">
        <v>74401.186859999987</v>
      </c>
      <c r="BR143" s="1">
        <v>3307.1161006839475</v>
      </c>
      <c r="BS143" s="1">
        <v>29223.436995237371</v>
      </c>
      <c r="BT143" s="1">
        <v>74401.186859999987</v>
      </c>
      <c r="BU143" s="1">
        <v>3307.1161006839475</v>
      </c>
      <c r="BV143" s="1">
        <v>8602.4042587770691</v>
      </c>
      <c r="BW143" s="35">
        <v>5.9746786911895251</v>
      </c>
      <c r="BX143" s="1">
        <v>370121.99887165206</v>
      </c>
      <c r="BY143" s="1">
        <v>16451.839995362228</v>
      </c>
      <c r="BZ143" s="1">
        <v>145377.20930352702</v>
      </c>
      <c r="CA143" s="1">
        <v>370121.99887165206</v>
      </c>
      <c r="CB143" s="1">
        <v>16451.839995362228</v>
      </c>
      <c r="CC143" s="1">
        <v>42794.197159136318</v>
      </c>
    </row>
    <row r="144" spans="1:81" x14ac:dyDescent="0.25">
      <c r="A144" t="s">
        <v>1682</v>
      </c>
      <c r="B144" t="s">
        <v>1683</v>
      </c>
      <c r="C144" t="s">
        <v>50</v>
      </c>
      <c r="D144" t="s">
        <v>1730</v>
      </c>
      <c r="E144">
        <v>90252</v>
      </c>
      <c r="F144" t="s">
        <v>370</v>
      </c>
      <c r="G144" t="s">
        <v>51</v>
      </c>
      <c r="H144" s="74">
        <v>0.22613756887876005</v>
      </c>
      <c r="I144" s="1">
        <v>226033.5</v>
      </c>
      <c r="J144" s="1"/>
      <c r="K144" s="1"/>
      <c r="L144" s="1"/>
      <c r="M144" s="1"/>
      <c r="N144" s="1"/>
      <c r="O144" s="1"/>
      <c r="P144" s="1">
        <v>53780</v>
      </c>
      <c r="Q144" s="1"/>
      <c r="R144" s="1"/>
      <c r="S144" s="1"/>
      <c r="T144" s="1">
        <v>53780</v>
      </c>
      <c r="U144" s="1">
        <v>16</v>
      </c>
      <c r="V144" s="36">
        <v>0.32229356306892065</v>
      </c>
      <c r="W144" s="1"/>
      <c r="X144" s="1"/>
      <c r="Y144" s="1"/>
      <c r="Z144" s="1"/>
      <c r="AA144" s="1"/>
      <c r="AB144" s="1"/>
      <c r="AC144" s="1">
        <v>6335</v>
      </c>
      <c r="AD144" s="1"/>
      <c r="AE144" s="1"/>
      <c r="AF144" s="1"/>
      <c r="AG144" s="1">
        <v>0</v>
      </c>
      <c r="AH144" s="1">
        <v>0</v>
      </c>
      <c r="AI144" s="1">
        <v>0</v>
      </c>
      <c r="AJ144" s="1">
        <v>0</v>
      </c>
      <c r="AK144" s="1"/>
      <c r="AL144" s="1">
        <v>0</v>
      </c>
      <c r="AM144" s="1">
        <v>55682.385116666665</v>
      </c>
      <c r="AN144" s="1"/>
      <c r="AO144" s="1">
        <v>0</v>
      </c>
      <c r="AP144" s="1">
        <v>0</v>
      </c>
      <c r="AQ144" s="1">
        <v>55682.385116666665</v>
      </c>
      <c r="AR144" s="1">
        <v>0</v>
      </c>
      <c r="AS144" s="1">
        <v>0</v>
      </c>
      <c r="AT144" s="1">
        <v>0</v>
      </c>
      <c r="AU144" s="1">
        <v>0</v>
      </c>
      <c r="AV144" s="1"/>
      <c r="AW144" s="1">
        <v>0</v>
      </c>
      <c r="AX144" s="1">
        <v>16478.475299999998</v>
      </c>
      <c r="AY144" s="1"/>
      <c r="AZ144" s="1">
        <v>0</v>
      </c>
      <c r="BA144" s="1">
        <v>0</v>
      </c>
      <c r="BB144" s="1">
        <v>16478.475299999998</v>
      </c>
      <c r="BC144" s="7">
        <v>0.31924852031520401</v>
      </c>
      <c r="BD144" s="35" t="s">
        <v>552</v>
      </c>
      <c r="BE144" s="35" t="s">
        <v>552</v>
      </c>
      <c r="BF144" s="35" t="s">
        <v>552</v>
      </c>
      <c r="BG144" s="35" t="s">
        <v>552</v>
      </c>
      <c r="BH144" s="35" t="s">
        <v>552</v>
      </c>
      <c r="BI144" s="35" t="s">
        <v>552</v>
      </c>
      <c r="BJ144" s="35">
        <v>1.3417787358993429</v>
      </c>
      <c r="BK144" s="35" t="s">
        <v>552</v>
      </c>
      <c r="BL144" s="35" t="s">
        <v>552</v>
      </c>
      <c r="BM144" s="35" t="s">
        <v>552</v>
      </c>
      <c r="BN144" s="35">
        <v>1.3417787358993429</v>
      </c>
      <c r="BO144" s="1">
        <v>0</v>
      </c>
      <c r="BP144" s="1">
        <v>0</v>
      </c>
      <c r="BQ144" s="1">
        <v>74401.186859999987</v>
      </c>
      <c r="BR144" s="1">
        <v>3307.1161006839475</v>
      </c>
      <c r="BS144" s="1">
        <v>29223.436995237371</v>
      </c>
      <c r="BT144" s="1">
        <v>74401.186859999987</v>
      </c>
      <c r="BU144" s="1">
        <v>3307.1161006839475</v>
      </c>
      <c r="BV144" s="1">
        <v>8602.4042587770691</v>
      </c>
      <c r="BW144" s="35">
        <v>5.9746786911895251</v>
      </c>
      <c r="BX144" s="1">
        <v>370121.99887165206</v>
      </c>
      <c r="BY144" s="1">
        <v>16451.839995362228</v>
      </c>
      <c r="BZ144" s="1">
        <v>145377.20930352702</v>
      </c>
      <c r="CA144" s="1">
        <v>370121.99887165206</v>
      </c>
      <c r="CB144" s="1">
        <v>16451.839995362228</v>
      </c>
      <c r="CC144" s="1">
        <v>42794.197159136318</v>
      </c>
    </row>
    <row r="145" spans="1:81" x14ac:dyDescent="0.25">
      <c r="A145" t="s">
        <v>1684</v>
      </c>
      <c r="B145" t="s">
        <v>1685</v>
      </c>
      <c r="C145" t="s">
        <v>50</v>
      </c>
      <c r="D145" t="s">
        <v>28</v>
      </c>
      <c r="E145">
        <v>90253</v>
      </c>
      <c r="F145" t="s">
        <v>370</v>
      </c>
      <c r="G145" t="s">
        <v>51</v>
      </c>
      <c r="H145" s="74">
        <v>0.22613756887876005</v>
      </c>
      <c r="I145" s="1">
        <v>1214310.5</v>
      </c>
      <c r="J145" s="1">
        <v>0</v>
      </c>
      <c r="K145" s="1">
        <v>0</v>
      </c>
      <c r="L145" s="1">
        <v>0</v>
      </c>
      <c r="M145" s="1">
        <v>0</v>
      </c>
      <c r="N145" s="1">
        <v>0</v>
      </c>
      <c r="O145" s="1">
        <v>0</v>
      </c>
      <c r="P145" s="1">
        <v>144949</v>
      </c>
      <c r="Q145" s="1">
        <v>0</v>
      </c>
      <c r="R145" s="1">
        <v>0</v>
      </c>
      <c r="S145" s="1">
        <v>0</v>
      </c>
      <c r="T145" s="1">
        <v>144949</v>
      </c>
      <c r="U145" s="1"/>
      <c r="V145" s="36"/>
      <c r="W145" s="1"/>
      <c r="X145" s="1"/>
      <c r="Y145" s="1"/>
      <c r="Z145" s="1"/>
      <c r="AA145" s="1"/>
      <c r="AB145" s="1"/>
      <c r="AC145" s="1">
        <v>17072</v>
      </c>
      <c r="AD145" s="1"/>
      <c r="AE145" s="1"/>
      <c r="AF145" s="1"/>
      <c r="AG145" s="1">
        <v>0</v>
      </c>
      <c r="AH145" s="1">
        <v>0</v>
      </c>
      <c r="AI145" s="1">
        <v>0</v>
      </c>
      <c r="AJ145" s="1">
        <v>0</v>
      </c>
      <c r="AK145" s="1">
        <v>0</v>
      </c>
      <c r="AL145" s="1">
        <v>0</v>
      </c>
      <c r="AM145" s="1">
        <v>150056.79790583334</v>
      </c>
      <c r="AN145" s="1">
        <v>0</v>
      </c>
      <c r="AO145" s="1">
        <v>0</v>
      </c>
      <c r="AP145" s="1">
        <v>0</v>
      </c>
      <c r="AQ145" s="1">
        <v>150056.79790583334</v>
      </c>
      <c r="AR145" s="1">
        <v>0</v>
      </c>
      <c r="AS145" s="1">
        <v>0</v>
      </c>
      <c r="AT145" s="1">
        <v>0</v>
      </c>
      <c r="AU145" s="1">
        <v>0</v>
      </c>
      <c r="AV145" s="1">
        <v>0</v>
      </c>
      <c r="AW145" s="1">
        <v>0</v>
      </c>
      <c r="AX145" s="1">
        <v>44407.344959999995</v>
      </c>
      <c r="AY145" s="1">
        <v>0</v>
      </c>
      <c r="AZ145" s="1">
        <v>0</v>
      </c>
      <c r="BA145" s="1">
        <v>0</v>
      </c>
      <c r="BB145" s="1">
        <v>44407.344959999995</v>
      </c>
      <c r="BC145" s="7">
        <v>0.16014367236866792</v>
      </c>
      <c r="BD145" s="35" t="s">
        <v>552</v>
      </c>
      <c r="BE145" s="35" t="s">
        <v>552</v>
      </c>
      <c r="BF145" s="35" t="s">
        <v>552</v>
      </c>
      <c r="BG145" s="35" t="s">
        <v>552</v>
      </c>
      <c r="BH145" s="35" t="s">
        <v>552</v>
      </c>
      <c r="BI145" s="35" t="s">
        <v>552</v>
      </c>
      <c r="BJ145" s="35">
        <v>1.3416038942375135</v>
      </c>
      <c r="BK145" s="35" t="s">
        <v>552</v>
      </c>
      <c r="BL145" s="35" t="s">
        <v>552</v>
      </c>
      <c r="BM145" s="35" t="s">
        <v>552</v>
      </c>
      <c r="BN145" s="35">
        <v>1.3416038942375135</v>
      </c>
      <c r="BO145" s="1">
        <v>0</v>
      </c>
      <c r="BP145" s="1">
        <v>0</v>
      </c>
      <c r="BQ145" s="1">
        <v>399702.44417999993</v>
      </c>
      <c r="BR145" s="1">
        <v>17766.684167521958</v>
      </c>
      <c r="BS145" s="1">
        <v>156995.87180398125</v>
      </c>
      <c r="BT145" s="1">
        <v>399702.44417999993</v>
      </c>
      <c r="BU145" s="1">
        <v>17766.684167521958</v>
      </c>
      <c r="BV145" s="1">
        <v>46214.343522874762</v>
      </c>
      <c r="BW145" s="35">
        <v>5.9752126885346009</v>
      </c>
      <c r="BX145" s="1">
        <v>1988604.6719226285</v>
      </c>
      <c r="BY145" s="1">
        <v>88393.032503442053</v>
      </c>
      <c r="BZ145" s="1">
        <v>781087.85344671912</v>
      </c>
      <c r="CA145" s="1">
        <v>1988604.6719226285</v>
      </c>
      <c r="CB145" s="1">
        <v>88393.032503442053</v>
      </c>
      <c r="CC145" s="1">
        <v>229926.18828730338</v>
      </c>
    </row>
    <row r="146" spans="1:81" x14ac:dyDescent="0.25">
      <c r="A146" t="s">
        <v>1684</v>
      </c>
      <c r="B146" t="s">
        <v>1685</v>
      </c>
      <c r="C146" t="s">
        <v>50</v>
      </c>
      <c r="D146" t="s">
        <v>1730</v>
      </c>
      <c r="E146">
        <v>90253</v>
      </c>
      <c r="F146" t="s">
        <v>370</v>
      </c>
      <c r="G146" t="s">
        <v>51</v>
      </c>
      <c r="H146" s="74">
        <v>0.22613756887876005</v>
      </c>
      <c r="I146" s="1">
        <v>1214310.5</v>
      </c>
      <c r="J146" s="1"/>
      <c r="K146" s="1"/>
      <c r="L146" s="1"/>
      <c r="M146" s="1"/>
      <c r="N146" s="1"/>
      <c r="O146" s="1"/>
      <c r="P146" s="1">
        <v>144949</v>
      </c>
      <c r="Q146" s="1"/>
      <c r="R146" s="1"/>
      <c r="S146" s="1"/>
      <c r="T146" s="1">
        <v>144949</v>
      </c>
      <c r="U146" s="1">
        <v>21.428571428571427</v>
      </c>
      <c r="V146" s="36">
        <v>0.38052782608890295</v>
      </c>
      <c r="W146" s="1"/>
      <c r="X146" s="1"/>
      <c r="Y146" s="1"/>
      <c r="Z146" s="1"/>
      <c r="AA146" s="1"/>
      <c r="AB146" s="1"/>
      <c r="AC146" s="1">
        <v>17072</v>
      </c>
      <c r="AD146" s="1"/>
      <c r="AE146" s="1"/>
      <c r="AF146" s="1"/>
      <c r="AG146" s="1">
        <v>0</v>
      </c>
      <c r="AH146" s="1">
        <v>0</v>
      </c>
      <c r="AI146" s="1">
        <v>0</v>
      </c>
      <c r="AJ146" s="1">
        <v>0</v>
      </c>
      <c r="AK146" s="1"/>
      <c r="AL146" s="1">
        <v>0</v>
      </c>
      <c r="AM146" s="1">
        <v>150056.79790583334</v>
      </c>
      <c r="AN146" s="1"/>
      <c r="AO146" s="1">
        <v>0</v>
      </c>
      <c r="AP146" s="1">
        <v>0</v>
      </c>
      <c r="AQ146" s="1">
        <v>150056.79790583334</v>
      </c>
      <c r="AR146" s="1">
        <v>0</v>
      </c>
      <c r="AS146" s="1">
        <v>0</v>
      </c>
      <c r="AT146" s="1">
        <v>0</v>
      </c>
      <c r="AU146" s="1">
        <v>0</v>
      </c>
      <c r="AV146" s="1"/>
      <c r="AW146" s="1">
        <v>0</v>
      </c>
      <c r="AX146" s="1">
        <v>44407.344959999995</v>
      </c>
      <c r="AY146" s="1"/>
      <c r="AZ146" s="1">
        <v>0</v>
      </c>
      <c r="BA146" s="1">
        <v>0</v>
      </c>
      <c r="BB146" s="1">
        <v>44407.344959999995</v>
      </c>
      <c r="BC146" s="7">
        <v>0.16014367236866792</v>
      </c>
      <c r="BD146" s="35" t="s">
        <v>552</v>
      </c>
      <c r="BE146" s="35" t="s">
        <v>552</v>
      </c>
      <c r="BF146" s="35" t="s">
        <v>552</v>
      </c>
      <c r="BG146" s="35" t="s">
        <v>552</v>
      </c>
      <c r="BH146" s="35" t="s">
        <v>552</v>
      </c>
      <c r="BI146" s="35" t="s">
        <v>552</v>
      </c>
      <c r="BJ146" s="35">
        <v>1.3416038942375135</v>
      </c>
      <c r="BK146" s="35" t="s">
        <v>552</v>
      </c>
      <c r="BL146" s="35" t="s">
        <v>552</v>
      </c>
      <c r="BM146" s="35" t="s">
        <v>552</v>
      </c>
      <c r="BN146" s="35">
        <v>1.3416038942375135</v>
      </c>
      <c r="BO146" s="1">
        <v>0</v>
      </c>
      <c r="BP146" s="1">
        <v>0</v>
      </c>
      <c r="BQ146" s="1">
        <v>399702.44417999993</v>
      </c>
      <c r="BR146" s="1">
        <v>17766.684167521958</v>
      </c>
      <c r="BS146" s="1">
        <v>156995.87180398125</v>
      </c>
      <c r="BT146" s="1">
        <v>399702.44417999993</v>
      </c>
      <c r="BU146" s="1">
        <v>17766.684167521958</v>
      </c>
      <c r="BV146" s="1">
        <v>46214.343522874762</v>
      </c>
      <c r="BW146" s="35">
        <v>5.9752126885346009</v>
      </c>
      <c r="BX146" s="1">
        <v>1988604.6719226285</v>
      </c>
      <c r="BY146" s="1">
        <v>88393.032503442053</v>
      </c>
      <c r="BZ146" s="1">
        <v>781087.85344671912</v>
      </c>
      <c r="CA146" s="1">
        <v>1988604.6719226285</v>
      </c>
      <c r="CB146" s="1">
        <v>88393.032503442053</v>
      </c>
      <c r="CC146" s="1">
        <v>229926.18828730338</v>
      </c>
    </row>
    <row r="147" spans="1:81" x14ac:dyDescent="0.25">
      <c r="A147" t="s">
        <v>1686</v>
      </c>
      <c r="B147" t="s">
        <v>1687</v>
      </c>
      <c r="C147" t="s">
        <v>50</v>
      </c>
      <c r="D147" t="s">
        <v>28</v>
      </c>
      <c r="E147">
        <v>90254</v>
      </c>
      <c r="F147" t="s">
        <v>370</v>
      </c>
      <c r="G147" t="s">
        <v>51</v>
      </c>
      <c r="H147" s="74">
        <v>0.22613756887876005</v>
      </c>
      <c r="I147" s="1">
        <v>446721.42999999993</v>
      </c>
      <c r="J147" s="1">
        <v>0</v>
      </c>
      <c r="K147" s="1">
        <v>0</v>
      </c>
      <c r="L147" s="1">
        <v>0</v>
      </c>
      <c r="M147" s="1">
        <v>0</v>
      </c>
      <c r="N147" s="1">
        <v>0</v>
      </c>
      <c r="O147" s="1">
        <v>0</v>
      </c>
      <c r="P147" s="1">
        <v>33554</v>
      </c>
      <c r="Q147" s="1">
        <v>0</v>
      </c>
      <c r="R147" s="1">
        <v>56923</v>
      </c>
      <c r="S147" s="1">
        <v>0</v>
      </c>
      <c r="T147" s="1">
        <v>90477</v>
      </c>
      <c r="U147" s="1"/>
      <c r="V147" s="36"/>
      <c r="W147" s="1"/>
      <c r="X147" s="1"/>
      <c r="Y147" s="1"/>
      <c r="Z147" s="1"/>
      <c r="AA147" s="1"/>
      <c r="AB147" s="1"/>
      <c r="AC147" s="1">
        <v>3953</v>
      </c>
      <c r="AD147" s="1"/>
      <c r="AE147" s="1">
        <v>33288</v>
      </c>
      <c r="AF147" s="1"/>
      <c r="AG147" s="1">
        <v>0</v>
      </c>
      <c r="AH147" s="1">
        <v>0</v>
      </c>
      <c r="AI147" s="1">
        <v>0</v>
      </c>
      <c r="AJ147" s="1">
        <v>0</v>
      </c>
      <c r="AK147" s="1">
        <v>0</v>
      </c>
      <c r="AL147" s="1">
        <v>0</v>
      </c>
      <c r="AM147" s="1">
        <v>34745.45175166666</v>
      </c>
      <c r="AN147" s="1">
        <v>0</v>
      </c>
      <c r="AO147" s="1">
        <v>165749.524595</v>
      </c>
      <c r="AP147" s="1">
        <v>0</v>
      </c>
      <c r="AQ147" s="1">
        <v>200494.97634666666</v>
      </c>
      <c r="AR147" s="1">
        <v>0</v>
      </c>
      <c r="AS147" s="1">
        <v>0</v>
      </c>
      <c r="AT147" s="1">
        <v>0</v>
      </c>
      <c r="AU147" s="1">
        <v>0</v>
      </c>
      <c r="AV147" s="1">
        <v>0</v>
      </c>
      <c r="AW147" s="1">
        <v>0</v>
      </c>
      <c r="AX147" s="1">
        <v>10282.464539999999</v>
      </c>
      <c r="AY147" s="1">
        <v>0</v>
      </c>
      <c r="AZ147" s="1">
        <v>53838.909367199994</v>
      </c>
      <c r="BA147" s="1">
        <v>0</v>
      </c>
      <c r="BB147" s="1">
        <v>64121.373907199995</v>
      </c>
      <c r="BC147" s="7">
        <v>0.59235203973506867</v>
      </c>
      <c r="BD147" s="35" t="s">
        <v>552</v>
      </c>
      <c r="BE147" s="35" t="s">
        <v>552</v>
      </c>
      <c r="BF147" s="35" t="s">
        <v>552</v>
      </c>
      <c r="BG147" s="35" t="s">
        <v>552</v>
      </c>
      <c r="BH147" s="35" t="s">
        <v>552</v>
      </c>
      <c r="BI147" s="35" t="s">
        <v>552</v>
      </c>
      <c r="BJ147" s="35">
        <v>1.3419537548926108</v>
      </c>
      <c r="BK147" s="35" t="s">
        <v>552</v>
      </c>
      <c r="BL147" s="35">
        <v>3.85763986371414</v>
      </c>
      <c r="BM147" s="35" t="s">
        <v>552</v>
      </c>
      <c r="BN147" s="35">
        <v>2.9246808609245072</v>
      </c>
      <c r="BO147" s="1">
        <v>0</v>
      </c>
      <c r="BP147" s="1">
        <v>0</v>
      </c>
      <c r="BQ147" s="1">
        <v>147042.82589879996</v>
      </c>
      <c r="BR147" s="1">
        <v>6536.020694603043</v>
      </c>
      <c r="BS147" s="1">
        <v>57755.755514237237</v>
      </c>
      <c r="BT147" s="1">
        <v>147042.82589879996</v>
      </c>
      <c r="BU147" s="1">
        <v>6536.020694603043</v>
      </c>
      <c r="BV147" s="1">
        <v>17001.366310387541</v>
      </c>
      <c r="BW147" s="35">
        <v>5.9747979310686876</v>
      </c>
      <c r="BX147" s="1">
        <v>731508.34605984332</v>
      </c>
      <c r="BY147" s="1">
        <v>32515.382228933348</v>
      </c>
      <c r="BZ147" s="1">
        <v>287323.21303953644</v>
      </c>
      <c r="CA147" s="1">
        <v>731508.34605984332</v>
      </c>
      <c r="CB147" s="1">
        <v>32515.382228933348</v>
      </c>
      <c r="CC147" s="1">
        <v>84578.361946256846</v>
      </c>
    </row>
    <row r="148" spans="1:81" x14ac:dyDescent="0.25">
      <c r="A148" t="s">
        <v>1686</v>
      </c>
      <c r="B148" t="s">
        <v>1687</v>
      </c>
      <c r="C148" t="s">
        <v>50</v>
      </c>
      <c r="D148" t="s">
        <v>1730</v>
      </c>
      <c r="E148">
        <v>90254</v>
      </c>
      <c r="F148" t="s">
        <v>370</v>
      </c>
      <c r="G148" t="s">
        <v>51</v>
      </c>
      <c r="H148" s="74">
        <v>0.22613756887876005</v>
      </c>
      <c r="I148" s="1">
        <v>446721.42999999993</v>
      </c>
      <c r="J148" s="1"/>
      <c r="K148" s="1"/>
      <c r="L148" s="1"/>
      <c r="M148" s="1"/>
      <c r="N148" s="1"/>
      <c r="O148" s="1"/>
      <c r="P148" s="1">
        <v>33554</v>
      </c>
      <c r="Q148" s="1"/>
      <c r="R148" s="1">
        <v>56923</v>
      </c>
      <c r="S148" s="1"/>
      <c r="T148" s="1">
        <v>90477</v>
      </c>
      <c r="U148" s="1">
        <v>19.5</v>
      </c>
      <c r="V148" s="36">
        <v>0.22643634324115883</v>
      </c>
      <c r="W148" s="1"/>
      <c r="X148" s="1"/>
      <c r="Y148" s="1"/>
      <c r="Z148" s="1"/>
      <c r="AA148" s="1"/>
      <c r="AB148" s="1"/>
      <c r="AC148" s="1">
        <v>3953</v>
      </c>
      <c r="AD148" s="1"/>
      <c r="AE148" s="1">
        <v>33288</v>
      </c>
      <c r="AF148" s="1"/>
      <c r="AG148" s="1">
        <v>0</v>
      </c>
      <c r="AH148" s="1">
        <v>0</v>
      </c>
      <c r="AI148" s="1">
        <v>0</v>
      </c>
      <c r="AJ148" s="1">
        <v>0</v>
      </c>
      <c r="AK148" s="1"/>
      <c r="AL148" s="1">
        <v>0</v>
      </c>
      <c r="AM148" s="1">
        <v>34745.45175166666</v>
      </c>
      <c r="AN148" s="1"/>
      <c r="AO148" s="1">
        <v>165749.524595</v>
      </c>
      <c r="AP148" s="1">
        <v>0</v>
      </c>
      <c r="AQ148" s="1">
        <v>200494.97634666666</v>
      </c>
      <c r="AR148" s="1">
        <v>0</v>
      </c>
      <c r="AS148" s="1">
        <v>0</v>
      </c>
      <c r="AT148" s="1">
        <v>0</v>
      </c>
      <c r="AU148" s="1">
        <v>0</v>
      </c>
      <c r="AV148" s="1"/>
      <c r="AW148" s="1">
        <v>0</v>
      </c>
      <c r="AX148" s="1">
        <v>10282.464539999999</v>
      </c>
      <c r="AY148" s="1"/>
      <c r="AZ148" s="1">
        <v>53838.909367199994</v>
      </c>
      <c r="BA148" s="1">
        <v>0</v>
      </c>
      <c r="BB148" s="1">
        <v>64121.373907199995</v>
      </c>
      <c r="BC148" s="7">
        <v>0.59235203973506867</v>
      </c>
      <c r="BD148" s="35" t="s">
        <v>552</v>
      </c>
      <c r="BE148" s="35" t="s">
        <v>552</v>
      </c>
      <c r="BF148" s="35" t="s">
        <v>552</v>
      </c>
      <c r="BG148" s="35" t="s">
        <v>552</v>
      </c>
      <c r="BH148" s="35" t="s">
        <v>552</v>
      </c>
      <c r="BI148" s="35" t="s">
        <v>552</v>
      </c>
      <c r="BJ148" s="35">
        <v>1.3419537548926108</v>
      </c>
      <c r="BK148" s="35" t="s">
        <v>552</v>
      </c>
      <c r="BL148" s="35">
        <v>3.85763986371414</v>
      </c>
      <c r="BM148" s="35" t="s">
        <v>552</v>
      </c>
      <c r="BN148" s="35">
        <v>2.9246808609245072</v>
      </c>
      <c r="BO148" s="1">
        <v>0</v>
      </c>
      <c r="BP148" s="1">
        <v>0</v>
      </c>
      <c r="BQ148" s="1">
        <v>147042.82589879996</v>
      </c>
      <c r="BR148" s="1">
        <v>6536.020694603043</v>
      </c>
      <c r="BS148" s="1">
        <v>57755.755514237237</v>
      </c>
      <c r="BT148" s="1">
        <v>147042.82589879996</v>
      </c>
      <c r="BU148" s="1">
        <v>6536.020694603043</v>
      </c>
      <c r="BV148" s="1">
        <v>17001.366310387541</v>
      </c>
      <c r="BW148" s="35">
        <v>5.9747979310686876</v>
      </c>
      <c r="BX148" s="1">
        <v>731508.34605984332</v>
      </c>
      <c r="BY148" s="1">
        <v>32515.382228933348</v>
      </c>
      <c r="BZ148" s="1">
        <v>287323.21303953644</v>
      </c>
      <c r="CA148" s="1">
        <v>731508.34605984332</v>
      </c>
      <c r="CB148" s="1">
        <v>32515.382228933348</v>
      </c>
      <c r="CC148" s="1">
        <v>84578.361946256846</v>
      </c>
    </row>
    <row r="149" spans="1:81" x14ac:dyDescent="0.25">
      <c r="A149" t="s">
        <v>1688</v>
      </c>
      <c r="B149" t="s">
        <v>1689</v>
      </c>
      <c r="C149" t="s">
        <v>50</v>
      </c>
      <c r="D149" t="s">
        <v>28</v>
      </c>
      <c r="E149">
        <v>90255</v>
      </c>
      <c r="F149" t="s">
        <v>370</v>
      </c>
      <c r="G149" t="s">
        <v>51</v>
      </c>
      <c r="H149" s="74">
        <v>0.22613756887876005</v>
      </c>
      <c r="I149" s="1">
        <v>192286.46</v>
      </c>
      <c r="J149" s="1">
        <v>0</v>
      </c>
      <c r="K149" s="1">
        <v>0</v>
      </c>
      <c r="L149" s="1">
        <v>0</v>
      </c>
      <c r="M149" s="1">
        <v>0</v>
      </c>
      <c r="N149" s="1">
        <v>0</v>
      </c>
      <c r="O149" s="1">
        <v>0</v>
      </c>
      <c r="P149" s="1">
        <v>41218</v>
      </c>
      <c r="Q149" s="1">
        <v>0</v>
      </c>
      <c r="R149" s="1">
        <v>0</v>
      </c>
      <c r="S149" s="1">
        <v>0</v>
      </c>
      <c r="T149" s="1">
        <v>41218</v>
      </c>
      <c r="U149" s="1"/>
      <c r="V149" s="36"/>
      <c r="W149" s="1"/>
      <c r="X149" s="1"/>
      <c r="Y149" s="1"/>
      <c r="Z149" s="1"/>
      <c r="AA149" s="1"/>
      <c r="AB149" s="1"/>
      <c r="AC149" s="1">
        <v>4855</v>
      </c>
      <c r="AD149" s="1"/>
      <c r="AE149" s="1"/>
      <c r="AF149" s="1"/>
      <c r="AG149" s="1">
        <v>0</v>
      </c>
      <c r="AH149" s="1">
        <v>0</v>
      </c>
      <c r="AI149" s="1">
        <v>0</v>
      </c>
      <c r="AJ149" s="1">
        <v>0</v>
      </c>
      <c r="AK149" s="1">
        <v>0</v>
      </c>
      <c r="AL149" s="1">
        <v>0</v>
      </c>
      <c r="AM149" s="1">
        <v>42673.716778333328</v>
      </c>
      <c r="AN149" s="1">
        <v>0</v>
      </c>
      <c r="AO149" s="1">
        <v>0</v>
      </c>
      <c r="AP149" s="1">
        <v>0</v>
      </c>
      <c r="AQ149" s="1">
        <v>42673.716778333328</v>
      </c>
      <c r="AR149" s="1">
        <v>0</v>
      </c>
      <c r="AS149" s="1">
        <v>0</v>
      </c>
      <c r="AT149" s="1">
        <v>0</v>
      </c>
      <c r="AU149" s="1">
        <v>0</v>
      </c>
      <c r="AV149" s="1">
        <v>0</v>
      </c>
      <c r="AW149" s="1">
        <v>0</v>
      </c>
      <c r="AX149" s="1">
        <v>12628.728899999998</v>
      </c>
      <c r="AY149" s="1">
        <v>0</v>
      </c>
      <c r="AZ149" s="1">
        <v>0</v>
      </c>
      <c r="BA149" s="1">
        <v>0</v>
      </c>
      <c r="BB149" s="1">
        <v>12628.728899999998</v>
      </c>
      <c r="BC149" s="7">
        <v>0.28760447136180745</v>
      </c>
      <c r="BD149" s="35" t="s">
        <v>552</v>
      </c>
      <c r="BE149" s="35" t="s">
        <v>552</v>
      </c>
      <c r="BF149" s="35" t="s">
        <v>552</v>
      </c>
      <c r="BG149" s="35" t="s">
        <v>552</v>
      </c>
      <c r="BH149" s="35" t="s">
        <v>552</v>
      </c>
      <c r="BI149" s="35" t="s">
        <v>552</v>
      </c>
      <c r="BJ149" s="35">
        <v>1.3417061885179613</v>
      </c>
      <c r="BK149" s="35" t="s">
        <v>552</v>
      </c>
      <c r="BL149" s="35" t="s">
        <v>552</v>
      </c>
      <c r="BM149" s="35" t="s">
        <v>552</v>
      </c>
      <c r="BN149" s="35">
        <v>1.3417061885179613</v>
      </c>
      <c r="BO149" s="1">
        <v>0</v>
      </c>
      <c r="BP149" s="1">
        <v>0</v>
      </c>
      <c r="BQ149" s="1">
        <v>63293.011173599989</v>
      </c>
      <c r="BR149" s="1">
        <v>2813.3601780688255</v>
      </c>
      <c r="BS149" s="1">
        <v>24860.347023106009</v>
      </c>
      <c r="BT149" s="1">
        <v>63293.011173599989</v>
      </c>
      <c r="BU149" s="1">
        <v>2813.3601780688255</v>
      </c>
      <c r="BV149" s="1">
        <v>7318.0562279890673</v>
      </c>
      <c r="BW149" s="35">
        <v>5.9746604575718631</v>
      </c>
      <c r="BX149" s="1">
        <v>314861.239925962</v>
      </c>
      <c r="BY149" s="1">
        <v>13995.511630746323</v>
      </c>
      <c r="BZ149" s="1">
        <v>123671.78529735985</v>
      </c>
      <c r="CA149" s="1">
        <v>314861.239925962</v>
      </c>
      <c r="CB149" s="1">
        <v>13995.511630746323</v>
      </c>
      <c r="CC149" s="1">
        <v>36404.844943664721</v>
      </c>
    </row>
    <row r="150" spans="1:81" x14ac:dyDescent="0.25">
      <c r="A150" t="s">
        <v>1688</v>
      </c>
      <c r="B150" t="s">
        <v>1689</v>
      </c>
      <c r="C150" t="s">
        <v>50</v>
      </c>
      <c r="D150" t="s">
        <v>1730</v>
      </c>
      <c r="E150">
        <v>90255</v>
      </c>
      <c r="F150" t="s">
        <v>370</v>
      </c>
      <c r="G150" t="s">
        <v>51</v>
      </c>
      <c r="H150" s="74">
        <v>0.22613756887876005</v>
      </c>
      <c r="I150" s="1">
        <v>192286.46</v>
      </c>
      <c r="J150" s="1"/>
      <c r="K150" s="1"/>
      <c r="L150" s="1"/>
      <c r="M150" s="1"/>
      <c r="N150" s="1"/>
      <c r="O150" s="1"/>
      <c r="P150" s="1">
        <v>41218</v>
      </c>
      <c r="Q150" s="1"/>
      <c r="R150" s="1"/>
      <c r="S150" s="1"/>
      <c r="T150" s="1">
        <v>41218</v>
      </c>
      <c r="U150" s="1">
        <v>20</v>
      </c>
      <c r="V150" s="36">
        <v>0.31638551401869158</v>
      </c>
      <c r="W150" s="1"/>
      <c r="X150" s="1"/>
      <c r="Y150" s="1"/>
      <c r="Z150" s="1"/>
      <c r="AA150" s="1"/>
      <c r="AB150" s="1"/>
      <c r="AC150" s="1">
        <v>4855</v>
      </c>
      <c r="AD150" s="1"/>
      <c r="AE150" s="1"/>
      <c r="AF150" s="1"/>
      <c r="AG150" s="1">
        <v>0</v>
      </c>
      <c r="AH150" s="1">
        <v>0</v>
      </c>
      <c r="AI150" s="1">
        <v>0</v>
      </c>
      <c r="AJ150" s="1">
        <v>0</v>
      </c>
      <c r="AK150" s="1"/>
      <c r="AL150" s="1">
        <v>0</v>
      </c>
      <c r="AM150" s="1">
        <v>42673.716778333328</v>
      </c>
      <c r="AN150" s="1"/>
      <c r="AO150" s="1">
        <v>0</v>
      </c>
      <c r="AP150" s="1">
        <v>0</v>
      </c>
      <c r="AQ150" s="1">
        <v>42673.716778333328</v>
      </c>
      <c r="AR150" s="1">
        <v>0</v>
      </c>
      <c r="AS150" s="1">
        <v>0</v>
      </c>
      <c r="AT150" s="1">
        <v>0</v>
      </c>
      <c r="AU150" s="1">
        <v>0</v>
      </c>
      <c r="AV150" s="1"/>
      <c r="AW150" s="1">
        <v>0</v>
      </c>
      <c r="AX150" s="1">
        <v>12628.728899999998</v>
      </c>
      <c r="AY150" s="1"/>
      <c r="AZ150" s="1">
        <v>0</v>
      </c>
      <c r="BA150" s="1">
        <v>0</v>
      </c>
      <c r="BB150" s="1">
        <v>12628.728899999998</v>
      </c>
      <c r="BC150" s="7">
        <v>0.28760447136180745</v>
      </c>
      <c r="BD150" s="35" t="s">
        <v>552</v>
      </c>
      <c r="BE150" s="35" t="s">
        <v>552</v>
      </c>
      <c r="BF150" s="35" t="s">
        <v>552</v>
      </c>
      <c r="BG150" s="35" t="s">
        <v>552</v>
      </c>
      <c r="BH150" s="35" t="s">
        <v>552</v>
      </c>
      <c r="BI150" s="35" t="s">
        <v>552</v>
      </c>
      <c r="BJ150" s="35">
        <v>1.3417061885179613</v>
      </c>
      <c r="BK150" s="35" t="s">
        <v>552</v>
      </c>
      <c r="BL150" s="35" t="s">
        <v>552</v>
      </c>
      <c r="BM150" s="35" t="s">
        <v>552</v>
      </c>
      <c r="BN150" s="35">
        <v>1.3417061885179613</v>
      </c>
      <c r="BO150" s="1">
        <v>0</v>
      </c>
      <c r="BP150" s="1">
        <v>0</v>
      </c>
      <c r="BQ150" s="1">
        <v>63293.011173599989</v>
      </c>
      <c r="BR150" s="1">
        <v>2813.3601780688255</v>
      </c>
      <c r="BS150" s="1">
        <v>24860.347023106009</v>
      </c>
      <c r="BT150" s="1">
        <v>63293.011173599989</v>
      </c>
      <c r="BU150" s="1">
        <v>2813.3601780688255</v>
      </c>
      <c r="BV150" s="1">
        <v>7318.0562279890673</v>
      </c>
      <c r="BW150" s="35">
        <v>5.9746604575718631</v>
      </c>
      <c r="BX150" s="1">
        <v>314861.239925962</v>
      </c>
      <c r="BY150" s="1">
        <v>13995.511630746323</v>
      </c>
      <c r="BZ150" s="1">
        <v>123671.78529735985</v>
      </c>
      <c r="CA150" s="1">
        <v>314861.239925962</v>
      </c>
      <c r="CB150" s="1">
        <v>13995.511630746323</v>
      </c>
      <c r="CC150" s="1">
        <v>36404.844943664721</v>
      </c>
    </row>
    <row r="151" spans="1:81" x14ac:dyDescent="0.25">
      <c r="A151" t="s">
        <v>930</v>
      </c>
      <c r="B151" t="s">
        <v>931</v>
      </c>
      <c r="C151" t="s">
        <v>50</v>
      </c>
      <c r="D151" t="s">
        <v>38</v>
      </c>
      <c r="E151">
        <v>90256</v>
      </c>
      <c r="F151" t="s">
        <v>370</v>
      </c>
      <c r="G151" t="s">
        <v>51</v>
      </c>
      <c r="H151" s="74">
        <v>0.22613756887876005</v>
      </c>
      <c r="I151" s="1">
        <v>897728.56</v>
      </c>
      <c r="J151" s="1"/>
      <c r="K151" s="1">
        <v>381563</v>
      </c>
      <c r="L151" s="1"/>
      <c r="M151" s="1"/>
      <c r="N151" s="1"/>
      <c r="O151" s="1"/>
      <c r="P151" s="1"/>
      <c r="Q151" s="1"/>
      <c r="R151" s="1"/>
      <c r="S151" s="1"/>
      <c r="T151" s="1">
        <v>381563</v>
      </c>
      <c r="U151" s="1">
        <v>29.823529411764707</v>
      </c>
      <c r="V151" s="36">
        <v>9.7201472844399547E-2</v>
      </c>
      <c r="W151" s="1"/>
      <c r="X151" s="1">
        <v>119238</v>
      </c>
      <c r="Y151" s="1"/>
      <c r="Z151" s="1"/>
      <c r="AA151" s="1"/>
      <c r="AB151" s="1"/>
      <c r="AC151" s="1"/>
      <c r="AD151" s="1"/>
      <c r="AE151" s="1"/>
      <c r="AF151" s="1"/>
      <c r="AG151" s="1">
        <v>0</v>
      </c>
      <c r="AH151" s="1">
        <v>980039.83349324565</v>
      </c>
      <c r="AI151" s="1">
        <v>0</v>
      </c>
      <c r="AJ151" s="1">
        <v>0</v>
      </c>
      <c r="AK151" s="1">
        <v>0</v>
      </c>
      <c r="AL151" s="1">
        <v>0</v>
      </c>
      <c r="AM151" s="1">
        <v>0</v>
      </c>
      <c r="AN151" s="1">
        <v>0</v>
      </c>
      <c r="AO151" s="1">
        <v>0</v>
      </c>
      <c r="AP151" s="1">
        <v>0</v>
      </c>
      <c r="AQ151" s="1">
        <v>980039.83349324565</v>
      </c>
      <c r="AR151" s="1">
        <v>0</v>
      </c>
      <c r="AS151" s="1">
        <v>257588.24168700003</v>
      </c>
      <c r="AT151" s="1">
        <v>0</v>
      </c>
      <c r="AU151" s="1">
        <v>0</v>
      </c>
      <c r="AV151" s="1">
        <v>0</v>
      </c>
      <c r="AW151" s="1">
        <v>0</v>
      </c>
      <c r="AX151" s="1">
        <v>0</v>
      </c>
      <c r="AY151" s="1">
        <v>0</v>
      </c>
      <c r="AZ151" s="1">
        <v>0</v>
      </c>
      <c r="BA151" s="1">
        <v>0</v>
      </c>
      <c r="BB151" s="1">
        <v>257588.24168700003</v>
      </c>
      <c r="BC151" s="7">
        <v>1.3786217018429774</v>
      </c>
      <c r="BD151" s="35" t="s">
        <v>552</v>
      </c>
      <c r="BE151" s="35">
        <v>3.2435746526268154</v>
      </c>
      <c r="BF151" s="35" t="s">
        <v>552</v>
      </c>
      <c r="BG151" s="35" t="s">
        <v>552</v>
      </c>
      <c r="BH151" s="35" t="s">
        <v>552</v>
      </c>
      <c r="BI151" s="35" t="s">
        <v>552</v>
      </c>
      <c r="BJ151" s="35" t="s">
        <v>552</v>
      </c>
      <c r="BK151" s="35" t="s">
        <v>552</v>
      </c>
      <c r="BL151" s="35" t="s">
        <v>552</v>
      </c>
      <c r="BM151" s="35" t="s">
        <v>552</v>
      </c>
      <c r="BN151" s="35">
        <v>3.2435746526268154</v>
      </c>
      <c r="BO151" s="1">
        <v>0</v>
      </c>
      <c r="BP151" s="1"/>
      <c r="BQ151" s="1">
        <v>295496.33280959999</v>
      </c>
      <c r="BR151" s="1">
        <v>13134.745844398356</v>
      </c>
      <c r="BS151" s="1">
        <v>116065.60094846641</v>
      </c>
      <c r="BT151" s="1">
        <v>295496.33280959999</v>
      </c>
      <c r="BU151" s="1">
        <v>13134.745844398356</v>
      </c>
      <c r="BV151" s="1">
        <v>34165.838195532117</v>
      </c>
      <c r="BW151" s="35">
        <v>5.9750416232724586</v>
      </c>
      <c r="BX151" s="1">
        <v>1470106.5552521308</v>
      </c>
      <c r="BY151" s="1">
        <v>65345.907286986767</v>
      </c>
      <c r="BZ151" s="1">
        <v>577431.19574875152</v>
      </c>
      <c r="CA151" s="1">
        <v>1470106.5552521308</v>
      </c>
      <c r="CB151" s="1">
        <v>65345.907286986767</v>
      </c>
      <c r="CC151" s="1">
        <v>169976.46711676422</v>
      </c>
    </row>
    <row r="152" spans="1:81" x14ac:dyDescent="0.25">
      <c r="A152" t="s">
        <v>930</v>
      </c>
      <c r="B152" t="s">
        <v>931</v>
      </c>
      <c r="C152" t="s">
        <v>50</v>
      </c>
      <c r="D152" t="s">
        <v>28</v>
      </c>
      <c r="E152">
        <v>90256</v>
      </c>
      <c r="F152" t="s">
        <v>370</v>
      </c>
      <c r="G152" t="s">
        <v>51</v>
      </c>
      <c r="H152" s="74">
        <v>0.22613756887876005</v>
      </c>
      <c r="I152" s="1">
        <v>897728.56</v>
      </c>
      <c r="J152" s="1">
        <v>0</v>
      </c>
      <c r="K152" s="1">
        <v>381563</v>
      </c>
      <c r="L152" s="1">
        <v>0</v>
      </c>
      <c r="M152" s="1">
        <v>0</v>
      </c>
      <c r="N152" s="1">
        <v>0</v>
      </c>
      <c r="O152" s="1">
        <v>0</v>
      </c>
      <c r="P152" s="1">
        <v>0</v>
      </c>
      <c r="Q152" s="1">
        <v>0</v>
      </c>
      <c r="R152" s="1">
        <v>0</v>
      </c>
      <c r="S152" s="1">
        <v>0</v>
      </c>
      <c r="T152" s="1">
        <v>381563</v>
      </c>
      <c r="U152" s="1"/>
      <c r="V152" s="36"/>
      <c r="W152" s="1"/>
      <c r="X152" s="1">
        <v>119238</v>
      </c>
      <c r="Y152" s="1"/>
      <c r="Z152" s="1"/>
      <c r="AA152" s="1"/>
      <c r="AB152" s="1"/>
      <c r="AC152" s="1"/>
      <c r="AD152" s="1"/>
      <c r="AE152" s="1"/>
      <c r="AF152" s="1"/>
      <c r="AG152" s="1">
        <v>0</v>
      </c>
      <c r="AH152" s="1">
        <v>980039.83349324565</v>
      </c>
      <c r="AI152" s="1">
        <v>0</v>
      </c>
      <c r="AJ152" s="1">
        <v>0</v>
      </c>
      <c r="AK152" s="1">
        <v>0</v>
      </c>
      <c r="AL152" s="1">
        <v>0</v>
      </c>
      <c r="AM152" s="1">
        <v>0</v>
      </c>
      <c r="AN152" s="1">
        <v>0</v>
      </c>
      <c r="AO152" s="1">
        <v>0</v>
      </c>
      <c r="AP152" s="1">
        <v>0</v>
      </c>
      <c r="AQ152" s="1">
        <v>980039.83349324565</v>
      </c>
      <c r="AR152" s="1">
        <v>0</v>
      </c>
      <c r="AS152" s="1">
        <v>257588.24168700003</v>
      </c>
      <c r="AT152" s="1">
        <v>0</v>
      </c>
      <c r="AU152" s="1">
        <v>0</v>
      </c>
      <c r="AV152" s="1">
        <v>0</v>
      </c>
      <c r="AW152" s="1">
        <v>0</v>
      </c>
      <c r="AX152" s="1">
        <v>0</v>
      </c>
      <c r="AY152" s="1">
        <v>0</v>
      </c>
      <c r="AZ152" s="1">
        <v>0</v>
      </c>
      <c r="BA152" s="1">
        <v>0</v>
      </c>
      <c r="BB152" s="1">
        <v>257588.24168700003</v>
      </c>
      <c r="BC152" s="7">
        <v>1.3786217018429774</v>
      </c>
      <c r="BD152" s="35" t="s">
        <v>552</v>
      </c>
      <c r="BE152" s="35">
        <v>3.2435746526268154</v>
      </c>
      <c r="BF152" s="35" t="s">
        <v>552</v>
      </c>
      <c r="BG152" s="35" t="s">
        <v>552</v>
      </c>
      <c r="BH152" s="35" t="s">
        <v>552</v>
      </c>
      <c r="BI152" s="35" t="s">
        <v>552</v>
      </c>
      <c r="BJ152" s="35" t="s">
        <v>552</v>
      </c>
      <c r="BK152" s="35" t="s">
        <v>552</v>
      </c>
      <c r="BL152" s="35" t="s">
        <v>552</v>
      </c>
      <c r="BM152" s="35" t="s">
        <v>552</v>
      </c>
      <c r="BN152" s="35">
        <v>3.2435746526268154</v>
      </c>
      <c r="BO152" s="1">
        <v>0</v>
      </c>
      <c r="BP152" s="1">
        <v>0</v>
      </c>
      <c r="BQ152" s="1">
        <v>295496.33280959999</v>
      </c>
      <c r="BR152" s="1">
        <v>13134.745844398356</v>
      </c>
      <c r="BS152" s="1">
        <v>116065.60094846641</v>
      </c>
      <c r="BT152" s="1">
        <v>295496.33280959999</v>
      </c>
      <c r="BU152" s="1">
        <v>13134.745844398356</v>
      </c>
      <c r="BV152" s="1">
        <v>34165.838195532117</v>
      </c>
      <c r="BW152" s="35">
        <v>5.9750416232724586</v>
      </c>
      <c r="BX152" s="1">
        <v>1470106.5552521308</v>
      </c>
      <c r="BY152" s="1">
        <v>65345.907286986767</v>
      </c>
      <c r="BZ152" s="1">
        <v>577431.19574875152</v>
      </c>
      <c r="CA152" s="1">
        <v>1470106.5552521308</v>
      </c>
      <c r="CB152" s="1">
        <v>65345.907286986767</v>
      </c>
      <c r="CC152" s="1">
        <v>169976.46711676422</v>
      </c>
    </row>
    <row r="153" spans="1:81" x14ac:dyDescent="0.25">
      <c r="A153" t="s">
        <v>1205</v>
      </c>
      <c r="B153" t="s">
        <v>1206</v>
      </c>
      <c r="C153" t="s">
        <v>50</v>
      </c>
      <c r="D153" t="s">
        <v>38</v>
      </c>
      <c r="E153">
        <v>90257</v>
      </c>
      <c r="F153" t="s">
        <v>370</v>
      </c>
      <c r="G153" t="s">
        <v>51</v>
      </c>
      <c r="H153" s="74">
        <v>0.22613756887876005</v>
      </c>
      <c r="I153" s="1">
        <v>399077.34</v>
      </c>
      <c r="J153" s="1"/>
      <c r="K153" s="1">
        <v>23020</v>
      </c>
      <c r="L153" s="1"/>
      <c r="M153" s="1"/>
      <c r="N153" s="1"/>
      <c r="O153" s="1"/>
      <c r="P153" s="1">
        <v>11724</v>
      </c>
      <c r="Q153" s="1"/>
      <c r="R153" s="1"/>
      <c r="S153" s="1"/>
      <c r="T153" s="1">
        <v>34744</v>
      </c>
      <c r="U153" s="1">
        <v>31.333333333333332</v>
      </c>
      <c r="V153" s="36">
        <v>8.752412624425393E-2</v>
      </c>
      <c r="W153" s="1"/>
      <c r="X153" s="1">
        <v>7194</v>
      </c>
      <c r="Y153" s="1"/>
      <c r="Z153" s="1"/>
      <c r="AA153" s="1"/>
      <c r="AB153" s="1"/>
      <c r="AC153" s="1">
        <v>1381</v>
      </c>
      <c r="AD153" s="1"/>
      <c r="AE153" s="1"/>
      <c r="AF153" s="1"/>
      <c r="AG153" s="1">
        <v>0</v>
      </c>
      <c r="AH153" s="1">
        <v>59128.608370175432</v>
      </c>
      <c r="AI153" s="1">
        <v>0</v>
      </c>
      <c r="AJ153" s="1">
        <v>0</v>
      </c>
      <c r="AK153" s="1">
        <v>0</v>
      </c>
      <c r="AL153" s="1">
        <v>0</v>
      </c>
      <c r="AM153" s="1">
        <v>12138.496509999999</v>
      </c>
      <c r="AN153" s="1">
        <v>0</v>
      </c>
      <c r="AO153" s="1">
        <v>0</v>
      </c>
      <c r="AP153" s="1">
        <v>0</v>
      </c>
      <c r="AQ153" s="1">
        <v>71267.104880175437</v>
      </c>
      <c r="AR153" s="1">
        <v>0</v>
      </c>
      <c r="AS153" s="1">
        <v>15541.101081000001</v>
      </c>
      <c r="AT153" s="1">
        <v>0</v>
      </c>
      <c r="AU153" s="1">
        <v>0</v>
      </c>
      <c r="AV153" s="1">
        <v>0</v>
      </c>
      <c r="AW153" s="1">
        <v>0</v>
      </c>
      <c r="AX153" s="1">
        <v>3592.2295799999997</v>
      </c>
      <c r="AY153" s="1">
        <v>0</v>
      </c>
      <c r="AZ153" s="1">
        <v>0</v>
      </c>
      <c r="BA153" s="1">
        <v>0</v>
      </c>
      <c r="BB153" s="1">
        <v>19133.330661</v>
      </c>
      <c r="BC153" s="7">
        <v>0.22652359951375697</v>
      </c>
      <c r="BD153" s="35" t="s">
        <v>552</v>
      </c>
      <c r="BE153" s="35">
        <v>3.2436885078703495</v>
      </c>
      <c r="BF153" s="35" t="s">
        <v>552</v>
      </c>
      <c r="BG153" s="35" t="s">
        <v>552</v>
      </c>
      <c r="BH153" s="35" t="s">
        <v>552</v>
      </c>
      <c r="BI153" s="35" t="s">
        <v>552</v>
      </c>
      <c r="BJ153" s="35">
        <v>1.3417541871374956</v>
      </c>
      <c r="BK153" s="35" t="s">
        <v>552</v>
      </c>
      <c r="BL153" s="35" t="s">
        <v>552</v>
      </c>
      <c r="BM153" s="35" t="s">
        <v>552</v>
      </c>
      <c r="BN153" s="35">
        <v>2.6019006315097695</v>
      </c>
      <c r="BO153" s="1">
        <v>0</v>
      </c>
      <c r="BP153" s="1"/>
      <c r="BQ153" s="1">
        <v>131360.2972344</v>
      </c>
      <c r="BR153" s="1">
        <v>5838.9358061177754</v>
      </c>
      <c r="BS153" s="1">
        <v>51595.942644417431</v>
      </c>
      <c r="BT153" s="1">
        <v>131360.2972344</v>
      </c>
      <c r="BU153" s="1">
        <v>5838.9358061177754</v>
      </c>
      <c r="BV153" s="1">
        <v>15188.123040157434</v>
      </c>
      <c r="BW153" s="35">
        <v>5.9747958788564191</v>
      </c>
      <c r="BX153" s="1">
        <v>653490.66532704746</v>
      </c>
      <c r="BY153" s="1">
        <v>29047.513785181898</v>
      </c>
      <c r="BZ153" s="1">
        <v>256679.28283316005</v>
      </c>
      <c r="CA153" s="1">
        <v>653490.66532704746</v>
      </c>
      <c r="CB153" s="1">
        <v>29047.513785181898</v>
      </c>
      <c r="CC153" s="1">
        <v>75557.811907739451</v>
      </c>
    </row>
    <row r="154" spans="1:81" x14ac:dyDescent="0.25">
      <c r="A154" t="s">
        <v>1205</v>
      </c>
      <c r="B154" t="s">
        <v>1206</v>
      </c>
      <c r="C154" t="s">
        <v>50</v>
      </c>
      <c r="D154" t="s">
        <v>28</v>
      </c>
      <c r="E154">
        <v>90257</v>
      </c>
      <c r="F154" t="s">
        <v>370</v>
      </c>
      <c r="G154" t="s">
        <v>51</v>
      </c>
      <c r="H154" s="74">
        <v>0.22613756887876005</v>
      </c>
      <c r="I154" s="1">
        <v>442923.26</v>
      </c>
      <c r="J154" s="1">
        <v>0</v>
      </c>
      <c r="K154" s="1">
        <v>23020</v>
      </c>
      <c r="L154" s="1">
        <v>31223</v>
      </c>
      <c r="M154" s="1">
        <v>0</v>
      </c>
      <c r="N154" s="1">
        <v>0</v>
      </c>
      <c r="O154" s="1">
        <v>0</v>
      </c>
      <c r="P154" s="1">
        <v>109344</v>
      </c>
      <c r="Q154" s="1">
        <v>0</v>
      </c>
      <c r="R154" s="1">
        <v>0</v>
      </c>
      <c r="S154" s="1">
        <v>0</v>
      </c>
      <c r="T154" s="1">
        <v>163587</v>
      </c>
      <c r="U154" s="1"/>
      <c r="V154" s="36"/>
      <c r="W154" s="1"/>
      <c r="X154" s="1">
        <v>7194</v>
      </c>
      <c r="Y154" s="1">
        <v>7244</v>
      </c>
      <c r="Z154" s="1"/>
      <c r="AA154" s="1"/>
      <c r="AB154" s="1"/>
      <c r="AC154" s="1">
        <v>12880</v>
      </c>
      <c r="AD154" s="1"/>
      <c r="AE154" s="1"/>
      <c r="AF154" s="1"/>
      <c r="AG154" s="1">
        <v>0</v>
      </c>
      <c r="AH154" s="1">
        <v>59128.608370175432</v>
      </c>
      <c r="AI154" s="1">
        <v>74326.158812499998</v>
      </c>
      <c r="AJ154" s="1">
        <v>0</v>
      </c>
      <c r="AK154" s="1">
        <v>0</v>
      </c>
      <c r="AL154" s="1">
        <v>0</v>
      </c>
      <c r="AM154" s="1">
        <v>113210.59655999999</v>
      </c>
      <c r="AN154" s="1">
        <v>0</v>
      </c>
      <c r="AO154" s="1">
        <v>0</v>
      </c>
      <c r="AP154" s="1">
        <v>0</v>
      </c>
      <c r="AQ154" s="1">
        <v>246665.3637426754</v>
      </c>
      <c r="AR154" s="1">
        <v>0</v>
      </c>
      <c r="AS154" s="1">
        <v>15541.101081000001</v>
      </c>
      <c r="AT154" s="1">
        <v>15705.132533599999</v>
      </c>
      <c r="AU154" s="1">
        <v>0</v>
      </c>
      <c r="AV154" s="1">
        <v>0</v>
      </c>
      <c r="AW154" s="1">
        <v>0</v>
      </c>
      <c r="AX154" s="1">
        <v>33503.198400000001</v>
      </c>
      <c r="AY154" s="1">
        <v>0</v>
      </c>
      <c r="AZ154" s="1">
        <v>0</v>
      </c>
      <c r="BA154" s="1">
        <v>0</v>
      </c>
      <c r="BB154" s="1">
        <v>64749.432014600003</v>
      </c>
      <c r="BC154" s="7">
        <v>0.70308973106825645</v>
      </c>
      <c r="BD154" s="35" t="s">
        <v>552</v>
      </c>
      <c r="BE154" s="35">
        <v>3.2436885078703495</v>
      </c>
      <c r="BF154" s="35">
        <v>2.8834926607340741</v>
      </c>
      <c r="BG154" s="35" t="s">
        <v>552</v>
      </c>
      <c r="BH154" s="35" t="s">
        <v>552</v>
      </c>
      <c r="BI154" s="35" t="s">
        <v>552</v>
      </c>
      <c r="BJ154" s="35">
        <v>1.3417635623353819</v>
      </c>
      <c r="BK154" s="35" t="s">
        <v>552</v>
      </c>
      <c r="BL154" s="35" t="s">
        <v>552</v>
      </c>
      <c r="BM154" s="35" t="s">
        <v>552</v>
      </c>
      <c r="BN154" s="35">
        <v>1.9036646906983772</v>
      </c>
      <c r="BO154" s="1">
        <v>0</v>
      </c>
      <c r="BP154" s="1">
        <v>0</v>
      </c>
      <c r="BQ154" s="1">
        <v>145792.62026160001</v>
      </c>
      <c r="BR154" s="1">
        <v>6480.4493338970669</v>
      </c>
      <c r="BS154" s="1">
        <v>57264.697411379937</v>
      </c>
      <c r="BT154" s="1">
        <v>145792.62026160001</v>
      </c>
      <c r="BU154" s="1">
        <v>6480.4493338970669</v>
      </c>
      <c r="BV154" s="1">
        <v>16856.815198346372</v>
      </c>
      <c r="BW154" s="35">
        <v>5.9747958788564191</v>
      </c>
      <c r="BX154" s="1">
        <v>725288.52644508658</v>
      </c>
      <c r="BY154" s="1">
        <v>32238.912639408954</v>
      </c>
      <c r="BZ154" s="1">
        <v>284880.18068609276</v>
      </c>
      <c r="CA154" s="1">
        <v>725288.52644508658</v>
      </c>
      <c r="CB154" s="1">
        <v>32238.912639408954</v>
      </c>
      <c r="CC154" s="1">
        <v>83859.214779377784</v>
      </c>
    </row>
    <row r="155" spans="1:81" x14ac:dyDescent="0.25">
      <c r="A155" t="s">
        <v>1205</v>
      </c>
      <c r="B155" t="s">
        <v>1206</v>
      </c>
      <c r="C155" t="s">
        <v>50</v>
      </c>
      <c r="D155" t="s">
        <v>1730</v>
      </c>
      <c r="E155">
        <v>90257</v>
      </c>
      <c r="F155" t="s">
        <v>370</v>
      </c>
      <c r="G155" t="s">
        <v>51</v>
      </c>
      <c r="H155" s="74">
        <v>0.22613756887876005</v>
      </c>
      <c r="I155" s="1">
        <v>43845.919999999998</v>
      </c>
      <c r="J155" s="1"/>
      <c r="K155" s="1"/>
      <c r="L155" s="1">
        <v>31223</v>
      </c>
      <c r="M155" s="1"/>
      <c r="N155" s="1"/>
      <c r="O155" s="1"/>
      <c r="P155" s="1">
        <v>97620</v>
      </c>
      <c r="Q155" s="1"/>
      <c r="R155" s="1"/>
      <c r="S155" s="1"/>
      <c r="T155" s="1">
        <v>128843</v>
      </c>
      <c r="U155" s="1">
        <v>20.7</v>
      </c>
      <c r="V155" s="36">
        <v>0.1282412294286753</v>
      </c>
      <c r="W155" s="1"/>
      <c r="X155" s="1"/>
      <c r="Y155" s="1">
        <v>7244</v>
      </c>
      <c r="Z155" s="1"/>
      <c r="AA155" s="1"/>
      <c r="AB155" s="1"/>
      <c r="AC155" s="1">
        <v>11499</v>
      </c>
      <c r="AD155" s="1"/>
      <c r="AE155" s="1"/>
      <c r="AF155" s="1"/>
      <c r="AG155" s="1">
        <v>0</v>
      </c>
      <c r="AH155" s="1">
        <v>0</v>
      </c>
      <c r="AI155" s="1">
        <v>74326.158812499998</v>
      </c>
      <c r="AJ155" s="1">
        <v>0</v>
      </c>
      <c r="AK155" s="1"/>
      <c r="AL155" s="1">
        <v>0</v>
      </c>
      <c r="AM155" s="1">
        <v>101072.10004999999</v>
      </c>
      <c r="AN155" s="1"/>
      <c r="AO155" s="1">
        <v>0</v>
      </c>
      <c r="AP155" s="1">
        <v>0</v>
      </c>
      <c r="AQ155" s="1">
        <v>175398.25886249999</v>
      </c>
      <c r="AR155" s="1">
        <v>0</v>
      </c>
      <c r="AS155" s="1">
        <v>0</v>
      </c>
      <c r="AT155" s="1">
        <v>15705.132533599999</v>
      </c>
      <c r="AU155" s="1">
        <v>0</v>
      </c>
      <c r="AV155" s="1"/>
      <c r="AW155" s="1">
        <v>0</v>
      </c>
      <c r="AX155" s="1">
        <v>29910.968819999998</v>
      </c>
      <c r="AY155" s="1"/>
      <c r="AZ155" s="1">
        <v>0</v>
      </c>
      <c r="BA155" s="1">
        <v>0</v>
      </c>
      <c r="BB155" s="1">
        <v>45616.101353599995</v>
      </c>
      <c r="BC155" s="7">
        <v>5.0407052746549734</v>
      </c>
      <c r="BD155" s="35" t="s">
        <v>552</v>
      </c>
      <c r="BE155" s="35" t="s">
        <v>552</v>
      </c>
      <c r="BF155" s="35">
        <v>2.8834926607340741</v>
      </c>
      <c r="BG155" s="35" t="s">
        <v>552</v>
      </c>
      <c r="BH155" s="35" t="s">
        <v>552</v>
      </c>
      <c r="BI155" s="35" t="s">
        <v>552</v>
      </c>
      <c r="BJ155" s="35">
        <v>1.3417646882810899</v>
      </c>
      <c r="BK155" s="35" t="s">
        <v>552</v>
      </c>
      <c r="BL155" s="35" t="s">
        <v>552</v>
      </c>
      <c r="BM155" s="35" t="s">
        <v>552</v>
      </c>
      <c r="BN155" s="35">
        <v>1.7153773213608812</v>
      </c>
      <c r="BO155" s="1">
        <v>0</v>
      </c>
      <c r="BP155" s="1">
        <v>0</v>
      </c>
      <c r="BQ155" s="1">
        <v>14432.323027199998</v>
      </c>
      <c r="BR155" s="1">
        <v>641.51352777929071</v>
      </c>
      <c r="BS155" s="1">
        <v>5668.754766962501</v>
      </c>
      <c r="BT155" s="1">
        <v>14432.323027199998</v>
      </c>
      <c r="BU155" s="1">
        <v>641.51352777929071</v>
      </c>
      <c r="BV155" s="1">
        <v>1668.6921581889353</v>
      </c>
      <c r="BW155" s="35">
        <v>5.9747958788564191</v>
      </c>
      <c r="BX155" s="1">
        <v>71797.86111803916</v>
      </c>
      <c r="BY155" s="1">
        <v>3191.398854227059</v>
      </c>
      <c r="BZ155" s="1">
        <v>28200.897852932732</v>
      </c>
      <c r="CA155" s="1">
        <v>71797.86111803916</v>
      </c>
      <c r="CB155" s="1">
        <v>3191.398854227059</v>
      </c>
      <c r="CC155" s="1">
        <v>8301.40287163834</v>
      </c>
    </row>
    <row r="156" spans="1:81" x14ac:dyDescent="0.25">
      <c r="A156" t="s">
        <v>1654</v>
      </c>
      <c r="B156" t="s">
        <v>1655</v>
      </c>
      <c r="C156" t="s">
        <v>50</v>
      </c>
      <c r="D156" t="s">
        <v>28</v>
      </c>
      <c r="E156">
        <v>90163</v>
      </c>
      <c r="F156" t="s">
        <v>370</v>
      </c>
      <c r="G156" t="s">
        <v>51</v>
      </c>
      <c r="H156" s="74">
        <v>0.22613756887876005</v>
      </c>
      <c r="I156" s="1">
        <v>1964029.18</v>
      </c>
      <c r="J156" s="1">
        <v>0</v>
      </c>
      <c r="K156" s="1">
        <v>0</v>
      </c>
      <c r="L156" s="1">
        <v>32760</v>
      </c>
      <c r="M156" s="1">
        <v>0</v>
      </c>
      <c r="N156" s="1">
        <v>0</v>
      </c>
      <c r="O156" s="1">
        <v>0</v>
      </c>
      <c r="P156" s="1">
        <v>547335</v>
      </c>
      <c r="Q156" s="1">
        <v>0</v>
      </c>
      <c r="R156" s="1">
        <v>0</v>
      </c>
      <c r="S156" s="1">
        <v>0</v>
      </c>
      <c r="T156" s="1">
        <v>580095</v>
      </c>
      <c r="U156" s="1"/>
      <c r="V156" s="36"/>
      <c r="W156" s="1"/>
      <c r="X156" s="1"/>
      <c r="Y156" s="1">
        <v>7601</v>
      </c>
      <c r="Z156" s="1"/>
      <c r="AA156" s="1"/>
      <c r="AB156" s="1"/>
      <c r="AC156" s="1">
        <v>64469</v>
      </c>
      <c r="AD156" s="1"/>
      <c r="AE156" s="1"/>
      <c r="AF156" s="1"/>
      <c r="AG156" s="1">
        <v>0</v>
      </c>
      <c r="AH156" s="1">
        <v>0</v>
      </c>
      <c r="AI156" s="1">
        <v>77989.092500000013</v>
      </c>
      <c r="AJ156" s="1">
        <v>0</v>
      </c>
      <c r="AK156" s="1">
        <v>0</v>
      </c>
      <c r="AL156" s="1">
        <v>0</v>
      </c>
      <c r="AM156" s="1">
        <v>566659.50133749994</v>
      </c>
      <c r="AN156" s="1">
        <v>0</v>
      </c>
      <c r="AO156" s="1">
        <v>0</v>
      </c>
      <c r="AP156" s="1">
        <v>0</v>
      </c>
      <c r="AQ156" s="1">
        <v>644648.59383749997</v>
      </c>
      <c r="AR156" s="1">
        <v>0</v>
      </c>
      <c r="AS156" s="1">
        <v>0</v>
      </c>
      <c r="AT156" s="1">
        <v>16479.1154594</v>
      </c>
      <c r="AU156" s="1">
        <v>0</v>
      </c>
      <c r="AV156" s="1">
        <v>0</v>
      </c>
      <c r="AW156" s="1">
        <v>0</v>
      </c>
      <c r="AX156" s="1">
        <v>167695.47341999999</v>
      </c>
      <c r="AY156" s="1">
        <v>0</v>
      </c>
      <c r="AZ156" s="1">
        <v>0</v>
      </c>
      <c r="BA156" s="1">
        <v>0</v>
      </c>
      <c r="BB156" s="1">
        <v>184174.58887939999</v>
      </c>
      <c r="BC156" s="7">
        <v>0.42200146064881788</v>
      </c>
      <c r="BD156" s="35" t="s">
        <v>552</v>
      </c>
      <c r="BE156" s="35" t="s">
        <v>552</v>
      </c>
      <c r="BF156" s="35">
        <v>2.883644931605617</v>
      </c>
      <c r="BG156" s="35" t="s">
        <v>552</v>
      </c>
      <c r="BH156" s="35" t="s">
        <v>552</v>
      </c>
      <c r="BI156" s="35" t="s">
        <v>552</v>
      </c>
      <c r="BJ156" s="35">
        <v>1.3416919706532562</v>
      </c>
      <c r="BK156" s="35" t="s">
        <v>552</v>
      </c>
      <c r="BL156" s="35" t="s">
        <v>552</v>
      </c>
      <c r="BM156" s="35" t="s">
        <v>552</v>
      </c>
      <c r="BN156" s="35">
        <v>1.4287714645306373</v>
      </c>
      <c r="BO156" s="1">
        <v>0</v>
      </c>
      <c r="BP156" s="1">
        <v>0</v>
      </c>
      <c r="BQ156" s="1">
        <v>646479.84488879994</v>
      </c>
      <c r="BR156" s="1">
        <v>28735.884386124584</v>
      </c>
      <c r="BS156" s="1">
        <v>253925.55970038832</v>
      </c>
      <c r="BT156" s="1">
        <v>646479.84488879982</v>
      </c>
      <c r="BU156" s="1">
        <v>28735.88438612458</v>
      </c>
      <c r="BV156" s="1">
        <v>74747.207747499531</v>
      </c>
      <c r="BW156" s="35">
        <v>6.1573933961655962</v>
      </c>
      <c r="BX156" s="1">
        <v>3334150.882783656</v>
      </c>
      <c r="BY156" s="1">
        <v>148202.26036597701</v>
      </c>
      <c r="BZ156" s="1">
        <v>1309594.0047164357</v>
      </c>
      <c r="CA156" s="1">
        <v>3334150.882783656</v>
      </c>
      <c r="CB156" s="1">
        <v>148202.26036597701</v>
      </c>
      <c r="CC156" s="1">
        <v>385500.75561877206</v>
      </c>
    </row>
    <row r="157" spans="1:81" x14ac:dyDescent="0.25">
      <c r="A157" t="s">
        <v>1654</v>
      </c>
      <c r="B157" t="s">
        <v>1655</v>
      </c>
      <c r="C157" t="s">
        <v>50</v>
      </c>
      <c r="D157" t="s">
        <v>1730</v>
      </c>
      <c r="E157">
        <v>90163</v>
      </c>
      <c r="F157" t="s">
        <v>370</v>
      </c>
      <c r="G157" t="s">
        <v>51</v>
      </c>
      <c r="H157" s="74">
        <v>0.22613756887876005</v>
      </c>
      <c r="I157" s="1">
        <v>1964029.18</v>
      </c>
      <c r="J157" s="1"/>
      <c r="K157" s="1"/>
      <c r="L157" s="1">
        <v>32760</v>
      </c>
      <c r="M157" s="1"/>
      <c r="N157" s="1"/>
      <c r="O157" s="1"/>
      <c r="P157" s="1">
        <v>547335</v>
      </c>
      <c r="Q157" s="1"/>
      <c r="R157" s="1"/>
      <c r="S157" s="1"/>
      <c r="T157" s="1">
        <v>580095</v>
      </c>
      <c r="U157" s="1">
        <v>12.105263157894736</v>
      </c>
      <c r="V157" s="36">
        <v>0.45359992390681386</v>
      </c>
      <c r="W157" s="1"/>
      <c r="X157" s="1"/>
      <c r="Y157" s="1">
        <v>7601</v>
      </c>
      <c r="Z157" s="1"/>
      <c r="AA157" s="1"/>
      <c r="AB157" s="1"/>
      <c r="AC157" s="1">
        <v>64469</v>
      </c>
      <c r="AD157" s="1"/>
      <c r="AE157" s="1"/>
      <c r="AF157" s="1"/>
      <c r="AG157" s="1">
        <v>0</v>
      </c>
      <c r="AH157" s="1">
        <v>0</v>
      </c>
      <c r="AI157" s="1">
        <v>77989.092500000013</v>
      </c>
      <c r="AJ157" s="1">
        <v>0</v>
      </c>
      <c r="AK157" s="1"/>
      <c r="AL157" s="1">
        <v>0</v>
      </c>
      <c r="AM157" s="1">
        <v>566659.50133749994</v>
      </c>
      <c r="AN157" s="1"/>
      <c r="AO157" s="1">
        <v>0</v>
      </c>
      <c r="AP157" s="1">
        <v>0</v>
      </c>
      <c r="AQ157" s="1">
        <v>644648.59383749997</v>
      </c>
      <c r="AR157" s="1">
        <v>0</v>
      </c>
      <c r="AS157" s="1">
        <v>0</v>
      </c>
      <c r="AT157" s="1">
        <v>16479.1154594</v>
      </c>
      <c r="AU157" s="1">
        <v>0</v>
      </c>
      <c r="AV157" s="1"/>
      <c r="AW157" s="1">
        <v>0</v>
      </c>
      <c r="AX157" s="1">
        <v>167695.47341999999</v>
      </c>
      <c r="AY157" s="1"/>
      <c r="AZ157" s="1">
        <v>0</v>
      </c>
      <c r="BA157" s="1">
        <v>0</v>
      </c>
      <c r="BB157" s="1">
        <v>184174.58887939999</v>
      </c>
      <c r="BC157" s="7">
        <v>0.42200146064881788</v>
      </c>
      <c r="BD157" s="35" t="s">
        <v>552</v>
      </c>
      <c r="BE157" s="35" t="s">
        <v>552</v>
      </c>
      <c r="BF157" s="35">
        <v>2.883644931605617</v>
      </c>
      <c r="BG157" s="35" t="s">
        <v>552</v>
      </c>
      <c r="BH157" s="35" t="s">
        <v>552</v>
      </c>
      <c r="BI157" s="35" t="s">
        <v>552</v>
      </c>
      <c r="BJ157" s="35">
        <v>1.3416919706532562</v>
      </c>
      <c r="BK157" s="35" t="s">
        <v>552</v>
      </c>
      <c r="BL157" s="35" t="s">
        <v>552</v>
      </c>
      <c r="BM157" s="35" t="s">
        <v>552</v>
      </c>
      <c r="BN157" s="35">
        <v>1.4287714645306373</v>
      </c>
      <c r="BO157" s="1">
        <v>0</v>
      </c>
      <c r="BP157" s="1">
        <v>0</v>
      </c>
      <c r="BQ157" s="1">
        <v>646479.84488879994</v>
      </c>
      <c r="BR157" s="1">
        <v>28735.884386124584</v>
      </c>
      <c r="BS157" s="1">
        <v>253925.55970038832</v>
      </c>
      <c r="BT157" s="1">
        <v>646479.84488879994</v>
      </c>
      <c r="BU157" s="1">
        <v>28735.884386124584</v>
      </c>
      <c r="BV157" s="1">
        <v>74747.207747499546</v>
      </c>
      <c r="BW157" s="35">
        <v>6.1573933961655962</v>
      </c>
      <c r="BX157" s="1">
        <v>3334150.882783656</v>
      </c>
      <c r="BY157" s="1">
        <v>148202.26036597701</v>
      </c>
      <c r="BZ157" s="1">
        <v>1309594.0047164357</v>
      </c>
      <c r="CA157" s="1">
        <v>3334150.882783656</v>
      </c>
      <c r="CB157" s="1">
        <v>148202.26036597701</v>
      </c>
      <c r="CC157" s="1">
        <v>385500.75561877206</v>
      </c>
    </row>
    <row r="158" spans="1:81" x14ac:dyDescent="0.25">
      <c r="A158" t="s">
        <v>942</v>
      </c>
      <c r="B158" t="s">
        <v>943</v>
      </c>
      <c r="C158" t="s">
        <v>50</v>
      </c>
      <c r="D158" t="s">
        <v>38</v>
      </c>
      <c r="E158">
        <v>90258</v>
      </c>
      <c r="F158" t="s">
        <v>370</v>
      </c>
      <c r="G158" t="s">
        <v>51</v>
      </c>
      <c r="H158" s="74">
        <v>0.22613756887876005</v>
      </c>
      <c r="I158" s="1">
        <v>971547.15</v>
      </c>
      <c r="J158" s="1"/>
      <c r="K158" s="1">
        <v>364007</v>
      </c>
      <c r="L158" s="1"/>
      <c r="M158" s="1"/>
      <c r="N158" s="1"/>
      <c r="O158" s="1"/>
      <c r="P158" s="1"/>
      <c r="Q158" s="1"/>
      <c r="R158" s="1"/>
      <c r="S158" s="1"/>
      <c r="T158" s="1">
        <v>364007</v>
      </c>
      <c r="U158" s="1">
        <v>37</v>
      </c>
      <c r="V158" s="36">
        <v>7.590891138308857E-2</v>
      </c>
      <c r="W158" s="1"/>
      <c r="X158" s="1">
        <v>113752</v>
      </c>
      <c r="Y158" s="1"/>
      <c r="Z158" s="1"/>
      <c r="AA158" s="1"/>
      <c r="AB158" s="1"/>
      <c r="AC158" s="1"/>
      <c r="AD158" s="1"/>
      <c r="AE158" s="1"/>
      <c r="AF158" s="1"/>
      <c r="AG158" s="1">
        <v>0</v>
      </c>
      <c r="AH158" s="1">
        <v>934949.14840470755</v>
      </c>
      <c r="AI158" s="1">
        <v>0</v>
      </c>
      <c r="AJ158" s="1">
        <v>0</v>
      </c>
      <c r="AK158" s="1">
        <v>0</v>
      </c>
      <c r="AL158" s="1">
        <v>0</v>
      </c>
      <c r="AM158" s="1">
        <v>0</v>
      </c>
      <c r="AN158" s="1">
        <v>0</v>
      </c>
      <c r="AO158" s="1">
        <v>0</v>
      </c>
      <c r="AP158" s="1">
        <v>0</v>
      </c>
      <c r="AQ158" s="1">
        <v>934949.14840470755</v>
      </c>
      <c r="AR158" s="1">
        <v>0</v>
      </c>
      <c r="AS158" s="1">
        <v>245736.90994800001</v>
      </c>
      <c r="AT158" s="1">
        <v>0</v>
      </c>
      <c r="AU158" s="1">
        <v>0</v>
      </c>
      <c r="AV158" s="1">
        <v>0</v>
      </c>
      <c r="AW158" s="1">
        <v>0</v>
      </c>
      <c r="AX158" s="1">
        <v>0</v>
      </c>
      <c r="AY158" s="1">
        <v>0</v>
      </c>
      <c r="AZ158" s="1">
        <v>0</v>
      </c>
      <c r="BA158" s="1">
        <v>0</v>
      </c>
      <c r="BB158" s="1">
        <v>245736.90994800001</v>
      </c>
      <c r="BC158" s="7">
        <v>1.2152637762899183</v>
      </c>
      <c r="BD158" s="35" t="s">
        <v>552</v>
      </c>
      <c r="BE158" s="35">
        <v>3.2435806409017069</v>
      </c>
      <c r="BF158" s="35" t="s">
        <v>552</v>
      </c>
      <c r="BG158" s="35" t="s">
        <v>552</v>
      </c>
      <c r="BH158" s="35" t="s">
        <v>552</v>
      </c>
      <c r="BI158" s="35" t="s">
        <v>552</v>
      </c>
      <c r="BJ158" s="35" t="s">
        <v>552</v>
      </c>
      <c r="BK158" s="35" t="s">
        <v>552</v>
      </c>
      <c r="BL158" s="35" t="s">
        <v>552</v>
      </c>
      <c r="BM158" s="35" t="s">
        <v>552</v>
      </c>
      <c r="BN158" s="35">
        <v>3.2435806409017069</v>
      </c>
      <c r="BO158" s="1">
        <v>0</v>
      </c>
      <c r="BP158" s="1"/>
      <c r="BQ158" s="1">
        <v>319794.45989399997</v>
      </c>
      <c r="BR158" s="1">
        <v>14214.79215398869</v>
      </c>
      <c r="BS158" s="1">
        <v>125609.46464098214</v>
      </c>
      <c r="BT158" s="1">
        <v>319794.45989399997</v>
      </c>
      <c r="BU158" s="1">
        <v>14214.79215398869</v>
      </c>
      <c r="BV158" s="1">
        <v>36975.233055112301</v>
      </c>
      <c r="BW158" s="35">
        <v>5.9750815106894564</v>
      </c>
      <c r="BX158" s="1">
        <v>1591003.5046395604</v>
      </c>
      <c r="BY158" s="1">
        <v>70719.749623602693</v>
      </c>
      <c r="BZ158" s="1">
        <v>624917.32510295138</v>
      </c>
      <c r="CA158" s="1">
        <v>1591003.5046395604</v>
      </c>
      <c r="CB158" s="1">
        <v>70719.749623602693</v>
      </c>
      <c r="CC158" s="1">
        <v>183954.79832592283</v>
      </c>
    </row>
    <row r="159" spans="1:81" x14ac:dyDescent="0.25">
      <c r="A159" t="s">
        <v>942</v>
      </c>
      <c r="B159" t="s">
        <v>943</v>
      </c>
      <c r="C159" t="s">
        <v>50</v>
      </c>
      <c r="D159" t="s">
        <v>28</v>
      </c>
      <c r="E159">
        <v>90258</v>
      </c>
      <c r="F159" t="s">
        <v>370</v>
      </c>
      <c r="G159" t="s">
        <v>51</v>
      </c>
      <c r="H159" s="74">
        <v>0.22613756887876005</v>
      </c>
      <c r="I159" s="1">
        <v>971547.15</v>
      </c>
      <c r="J159" s="1">
        <v>0</v>
      </c>
      <c r="K159" s="1">
        <v>364007</v>
      </c>
      <c r="L159" s="1">
        <v>0</v>
      </c>
      <c r="M159" s="1">
        <v>0</v>
      </c>
      <c r="N159" s="1">
        <v>0</v>
      </c>
      <c r="O159" s="1">
        <v>0</v>
      </c>
      <c r="P159" s="1">
        <v>0</v>
      </c>
      <c r="Q159" s="1">
        <v>0</v>
      </c>
      <c r="R159" s="1">
        <v>0</v>
      </c>
      <c r="S159" s="1">
        <v>0</v>
      </c>
      <c r="T159" s="1">
        <v>364007</v>
      </c>
      <c r="U159" s="1"/>
      <c r="V159" s="36"/>
      <c r="W159" s="1"/>
      <c r="X159" s="1">
        <v>113752</v>
      </c>
      <c r="Y159" s="1"/>
      <c r="Z159" s="1"/>
      <c r="AA159" s="1"/>
      <c r="AB159" s="1"/>
      <c r="AC159" s="1"/>
      <c r="AD159" s="1"/>
      <c r="AE159" s="1"/>
      <c r="AF159" s="1"/>
      <c r="AG159" s="1">
        <v>0</v>
      </c>
      <c r="AH159" s="1">
        <v>934949.14840470755</v>
      </c>
      <c r="AI159" s="1">
        <v>0</v>
      </c>
      <c r="AJ159" s="1">
        <v>0</v>
      </c>
      <c r="AK159" s="1">
        <v>0</v>
      </c>
      <c r="AL159" s="1">
        <v>0</v>
      </c>
      <c r="AM159" s="1">
        <v>0</v>
      </c>
      <c r="AN159" s="1">
        <v>0</v>
      </c>
      <c r="AO159" s="1">
        <v>0</v>
      </c>
      <c r="AP159" s="1">
        <v>0</v>
      </c>
      <c r="AQ159" s="1">
        <v>934949.14840470755</v>
      </c>
      <c r="AR159" s="1">
        <v>0</v>
      </c>
      <c r="AS159" s="1">
        <v>245736.90994800001</v>
      </c>
      <c r="AT159" s="1">
        <v>0</v>
      </c>
      <c r="AU159" s="1">
        <v>0</v>
      </c>
      <c r="AV159" s="1">
        <v>0</v>
      </c>
      <c r="AW159" s="1">
        <v>0</v>
      </c>
      <c r="AX159" s="1">
        <v>0</v>
      </c>
      <c r="AY159" s="1">
        <v>0</v>
      </c>
      <c r="AZ159" s="1">
        <v>0</v>
      </c>
      <c r="BA159" s="1">
        <v>0</v>
      </c>
      <c r="BB159" s="1">
        <v>245736.90994800001</v>
      </c>
      <c r="BC159" s="7">
        <v>1.2152637762899183</v>
      </c>
      <c r="BD159" s="35" t="s">
        <v>552</v>
      </c>
      <c r="BE159" s="35">
        <v>3.2435806409017069</v>
      </c>
      <c r="BF159" s="35" t="s">
        <v>552</v>
      </c>
      <c r="BG159" s="35" t="s">
        <v>552</v>
      </c>
      <c r="BH159" s="35" t="s">
        <v>552</v>
      </c>
      <c r="BI159" s="35" t="s">
        <v>552</v>
      </c>
      <c r="BJ159" s="35" t="s">
        <v>552</v>
      </c>
      <c r="BK159" s="35" t="s">
        <v>552</v>
      </c>
      <c r="BL159" s="35" t="s">
        <v>552</v>
      </c>
      <c r="BM159" s="35" t="s">
        <v>552</v>
      </c>
      <c r="BN159" s="35">
        <v>3.2435806409017069</v>
      </c>
      <c r="BO159" s="1">
        <v>0</v>
      </c>
      <c r="BP159" s="1">
        <v>0</v>
      </c>
      <c r="BQ159" s="1">
        <v>319794.45989399997</v>
      </c>
      <c r="BR159" s="1">
        <v>14214.79215398869</v>
      </c>
      <c r="BS159" s="1">
        <v>125609.46464098214</v>
      </c>
      <c r="BT159" s="1">
        <v>319794.45989399997</v>
      </c>
      <c r="BU159" s="1">
        <v>14214.79215398869</v>
      </c>
      <c r="BV159" s="1">
        <v>36975.233055112301</v>
      </c>
      <c r="BW159" s="35">
        <v>5.9750815106894564</v>
      </c>
      <c r="BX159" s="1">
        <v>1591003.5046395604</v>
      </c>
      <c r="BY159" s="1">
        <v>70719.749623602693</v>
      </c>
      <c r="BZ159" s="1">
        <v>624917.32510295138</v>
      </c>
      <c r="CA159" s="1">
        <v>1591003.5046395604</v>
      </c>
      <c r="CB159" s="1">
        <v>70719.749623602693</v>
      </c>
      <c r="CC159" s="1">
        <v>183954.79832592283</v>
      </c>
    </row>
    <row r="160" spans="1:81" x14ac:dyDescent="0.25">
      <c r="A160" t="s">
        <v>1050</v>
      </c>
      <c r="B160" t="s">
        <v>1051</v>
      </c>
      <c r="C160" t="s">
        <v>50</v>
      </c>
      <c r="D160" t="s">
        <v>38</v>
      </c>
      <c r="E160">
        <v>90259</v>
      </c>
      <c r="F160" t="s">
        <v>370</v>
      </c>
      <c r="G160" t="s">
        <v>51</v>
      </c>
      <c r="H160" s="74">
        <v>0.22613756887876005</v>
      </c>
      <c r="I160" s="1">
        <v>827770.99</v>
      </c>
      <c r="J160" s="1"/>
      <c r="K160" s="1"/>
      <c r="L160" s="1"/>
      <c r="M160" s="1"/>
      <c r="N160" s="1"/>
      <c r="O160" s="1"/>
      <c r="P160" s="1"/>
      <c r="Q160" s="1"/>
      <c r="R160" s="1"/>
      <c r="S160" s="1">
        <v>184832</v>
      </c>
      <c r="T160" s="1">
        <v>184832</v>
      </c>
      <c r="U160" s="1">
        <v>25</v>
      </c>
      <c r="V160" s="36">
        <v>0.1399739573028958</v>
      </c>
      <c r="W160" s="1"/>
      <c r="X160" s="1"/>
      <c r="Y160" s="1"/>
      <c r="Z160" s="1"/>
      <c r="AA160" s="1"/>
      <c r="AB160" s="1"/>
      <c r="AC160" s="1"/>
      <c r="AD160" s="1"/>
      <c r="AE160" s="1"/>
      <c r="AF160" s="1">
        <v>43185</v>
      </c>
      <c r="AG160" s="1">
        <v>0</v>
      </c>
      <c r="AH160" s="1">
        <v>0</v>
      </c>
      <c r="AI160" s="1">
        <v>0</v>
      </c>
      <c r="AJ160" s="1">
        <v>0</v>
      </c>
      <c r="AK160" s="1">
        <v>0</v>
      </c>
      <c r="AL160" s="1">
        <v>0</v>
      </c>
      <c r="AM160" s="1">
        <v>0</v>
      </c>
      <c r="AN160" s="1">
        <v>0</v>
      </c>
      <c r="AO160" s="1">
        <v>0</v>
      </c>
      <c r="AP160" s="1">
        <v>246299.428224</v>
      </c>
      <c r="AQ160" s="1">
        <v>246299.428224</v>
      </c>
      <c r="AR160" s="1">
        <v>0</v>
      </c>
      <c r="AS160" s="1">
        <v>0</v>
      </c>
      <c r="AT160" s="1">
        <v>0</v>
      </c>
      <c r="AU160" s="1">
        <v>0</v>
      </c>
      <c r="AV160" s="1">
        <v>0</v>
      </c>
      <c r="AW160" s="1">
        <v>0</v>
      </c>
      <c r="AX160" s="1">
        <v>0</v>
      </c>
      <c r="AY160" s="1">
        <v>0</v>
      </c>
      <c r="AZ160" s="1">
        <v>0</v>
      </c>
      <c r="BA160" s="1">
        <v>55382.961685500006</v>
      </c>
      <c r="BB160" s="1">
        <v>55382.961685500006</v>
      </c>
      <c r="BC160" s="7">
        <v>0.3644515132252944</v>
      </c>
      <c r="BD160" s="35" t="s">
        <v>552</v>
      </c>
      <c r="BE160" s="35" t="s">
        <v>552</v>
      </c>
      <c r="BF160" s="35" t="s">
        <v>552</v>
      </c>
      <c r="BG160" s="35" t="s">
        <v>552</v>
      </c>
      <c r="BH160" s="35" t="s">
        <v>552</v>
      </c>
      <c r="BI160" s="35" t="s">
        <v>552</v>
      </c>
      <c r="BJ160" s="35" t="s">
        <v>552</v>
      </c>
      <c r="BK160" s="35" t="s">
        <v>552</v>
      </c>
      <c r="BL160" s="35" t="s">
        <v>552</v>
      </c>
      <c r="BM160" s="35">
        <v>1.632197833218815</v>
      </c>
      <c r="BN160" s="35">
        <v>1.632197833218815</v>
      </c>
      <c r="BO160" s="1">
        <v>0</v>
      </c>
      <c r="BP160" s="1"/>
      <c r="BQ160" s="1">
        <v>272469.09906839998</v>
      </c>
      <c r="BR160" s="1">
        <v>12111.190459414605</v>
      </c>
      <c r="BS160" s="1">
        <v>107020.92111457049</v>
      </c>
      <c r="BT160" s="1">
        <v>272469.09906839998</v>
      </c>
      <c r="BU160" s="1">
        <v>12111.190459414605</v>
      </c>
      <c r="BV160" s="1">
        <v>31503.386399220082</v>
      </c>
      <c r="BW160" s="35">
        <v>5.9750038224183699</v>
      </c>
      <c r="BX160" s="1">
        <v>1355534.8093561793</v>
      </c>
      <c r="BY160" s="1">
        <v>60253.218829624551</v>
      </c>
      <c r="BZ160" s="1">
        <v>532429.49162372306</v>
      </c>
      <c r="CA160" s="1">
        <v>1355534.8093561793</v>
      </c>
      <c r="CB160" s="1">
        <v>60253.218829624551</v>
      </c>
      <c r="CC160" s="1">
        <v>156729.46775524277</v>
      </c>
    </row>
    <row r="161" spans="1:81" x14ac:dyDescent="0.25">
      <c r="A161" t="s">
        <v>1050</v>
      </c>
      <c r="B161" t="s">
        <v>1051</v>
      </c>
      <c r="C161" t="s">
        <v>50</v>
      </c>
      <c r="D161" t="s">
        <v>28</v>
      </c>
      <c r="E161">
        <v>90259</v>
      </c>
      <c r="F161" t="s">
        <v>370</v>
      </c>
      <c r="G161" t="s">
        <v>51</v>
      </c>
      <c r="H161" s="74">
        <v>0.22613756887876005</v>
      </c>
      <c r="I161" s="1">
        <v>827770.99</v>
      </c>
      <c r="J161" s="1">
        <v>0</v>
      </c>
      <c r="K161" s="1">
        <v>0</v>
      </c>
      <c r="L161" s="1">
        <v>0</v>
      </c>
      <c r="M161" s="1">
        <v>0</v>
      </c>
      <c r="N161" s="1">
        <v>0</v>
      </c>
      <c r="O161" s="1">
        <v>0</v>
      </c>
      <c r="P161" s="1">
        <v>0</v>
      </c>
      <c r="Q161" s="1">
        <v>0</v>
      </c>
      <c r="R161" s="1">
        <v>0</v>
      </c>
      <c r="S161" s="1">
        <v>184832</v>
      </c>
      <c r="T161" s="1">
        <v>184832</v>
      </c>
      <c r="U161" s="1"/>
      <c r="V161" s="36"/>
      <c r="W161" s="1"/>
      <c r="X161" s="1"/>
      <c r="Y161" s="1"/>
      <c r="Z161" s="1"/>
      <c r="AA161" s="1"/>
      <c r="AB161" s="1"/>
      <c r="AC161" s="1"/>
      <c r="AD161" s="1"/>
      <c r="AE161" s="1"/>
      <c r="AF161" s="1">
        <v>43185</v>
      </c>
      <c r="AG161" s="1">
        <v>0</v>
      </c>
      <c r="AH161" s="1">
        <v>0</v>
      </c>
      <c r="AI161" s="1">
        <v>0</v>
      </c>
      <c r="AJ161" s="1">
        <v>0</v>
      </c>
      <c r="AK161" s="1">
        <v>0</v>
      </c>
      <c r="AL161" s="1">
        <v>0</v>
      </c>
      <c r="AM161" s="1">
        <v>0</v>
      </c>
      <c r="AN161" s="1">
        <v>0</v>
      </c>
      <c r="AO161" s="1">
        <v>0</v>
      </c>
      <c r="AP161" s="1">
        <v>246299.428224</v>
      </c>
      <c r="AQ161" s="1">
        <v>246299.428224</v>
      </c>
      <c r="AR161" s="1">
        <v>0</v>
      </c>
      <c r="AS161" s="1">
        <v>0</v>
      </c>
      <c r="AT161" s="1">
        <v>0</v>
      </c>
      <c r="AU161" s="1">
        <v>0</v>
      </c>
      <c r="AV161" s="1">
        <v>0</v>
      </c>
      <c r="AW161" s="1">
        <v>0</v>
      </c>
      <c r="AX161" s="1">
        <v>0</v>
      </c>
      <c r="AY161" s="1">
        <v>0</v>
      </c>
      <c r="AZ161" s="1">
        <v>0</v>
      </c>
      <c r="BA161" s="1">
        <v>55382.961685500006</v>
      </c>
      <c r="BB161" s="1">
        <v>55382.961685500006</v>
      </c>
      <c r="BC161" s="7">
        <v>0.3644515132252944</v>
      </c>
      <c r="BD161" s="35" t="s">
        <v>552</v>
      </c>
      <c r="BE161" s="35" t="s">
        <v>552</v>
      </c>
      <c r="BF161" s="35" t="s">
        <v>552</v>
      </c>
      <c r="BG161" s="35" t="s">
        <v>552</v>
      </c>
      <c r="BH161" s="35" t="s">
        <v>552</v>
      </c>
      <c r="BI161" s="35" t="s">
        <v>552</v>
      </c>
      <c r="BJ161" s="35" t="s">
        <v>552</v>
      </c>
      <c r="BK161" s="35" t="s">
        <v>552</v>
      </c>
      <c r="BL161" s="35" t="s">
        <v>552</v>
      </c>
      <c r="BM161" s="35">
        <v>1.632197833218815</v>
      </c>
      <c r="BN161" s="35">
        <v>1.632197833218815</v>
      </c>
      <c r="BO161" s="1">
        <v>0</v>
      </c>
      <c r="BP161" s="1">
        <v>0</v>
      </c>
      <c r="BQ161" s="1">
        <v>272469.09906839998</v>
      </c>
      <c r="BR161" s="1">
        <v>12111.190459414605</v>
      </c>
      <c r="BS161" s="1">
        <v>107020.92111457049</v>
      </c>
      <c r="BT161" s="1">
        <v>272469.09906839998</v>
      </c>
      <c r="BU161" s="1">
        <v>12111.190459414605</v>
      </c>
      <c r="BV161" s="1">
        <v>31503.386399220082</v>
      </c>
      <c r="BW161" s="35">
        <v>5.9750038224183699</v>
      </c>
      <c r="BX161" s="1">
        <v>1355534.8093561793</v>
      </c>
      <c r="BY161" s="1">
        <v>60253.218829624551</v>
      </c>
      <c r="BZ161" s="1">
        <v>532429.49162372306</v>
      </c>
      <c r="CA161" s="1">
        <v>1355534.8093561793</v>
      </c>
      <c r="CB161" s="1">
        <v>60253.218829624551</v>
      </c>
      <c r="CC161" s="1">
        <v>156729.46775524277</v>
      </c>
    </row>
    <row r="162" spans="1:81" x14ac:dyDescent="0.25">
      <c r="A162" t="s">
        <v>916</v>
      </c>
      <c r="B162" t="s">
        <v>917</v>
      </c>
      <c r="C162" t="s">
        <v>50</v>
      </c>
      <c r="D162" t="s">
        <v>38</v>
      </c>
      <c r="E162">
        <v>90043</v>
      </c>
      <c r="F162" t="s">
        <v>39</v>
      </c>
      <c r="G162" t="s">
        <v>51</v>
      </c>
      <c r="H162" s="74">
        <v>0.22613756887876005</v>
      </c>
      <c r="I162" s="1">
        <v>2113828</v>
      </c>
      <c r="J162" s="1"/>
      <c r="K162" s="1">
        <v>397173</v>
      </c>
      <c r="L162" s="1"/>
      <c r="M162" s="1"/>
      <c r="N162" s="1"/>
      <c r="O162" s="1"/>
      <c r="P162" s="1"/>
      <c r="Q162" s="1"/>
      <c r="R162" s="1"/>
      <c r="S162" s="1"/>
      <c r="T162" s="1">
        <v>397173</v>
      </c>
      <c r="U162" s="1">
        <v>30.416666666666668</v>
      </c>
      <c r="V162" s="36">
        <v>0.17244123626524624</v>
      </c>
      <c r="W162" s="1"/>
      <c r="X162" s="1">
        <v>127030</v>
      </c>
      <c r="Y162" s="1"/>
      <c r="Z162" s="1"/>
      <c r="AA162" s="1"/>
      <c r="AB162" s="1"/>
      <c r="AC162" s="1"/>
      <c r="AD162" s="1"/>
      <c r="AE162" s="1"/>
      <c r="AF162" s="1"/>
      <c r="AG162" s="1">
        <v>0</v>
      </c>
      <c r="AH162" s="1">
        <v>1041470.4370438305</v>
      </c>
      <c r="AI162" s="1">
        <v>0</v>
      </c>
      <c r="AJ162" s="1">
        <v>0</v>
      </c>
      <c r="AK162" s="1">
        <v>0</v>
      </c>
      <c r="AL162" s="1">
        <v>0</v>
      </c>
      <c r="AM162" s="1">
        <v>0</v>
      </c>
      <c r="AN162" s="1">
        <v>0</v>
      </c>
      <c r="AO162" s="1">
        <v>0</v>
      </c>
      <c r="AP162" s="1">
        <v>0</v>
      </c>
      <c r="AQ162" s="1">
        <v>1041470.4370438305</v>
      </c>
      <c r="AR162" s="1">
        <v>0</v>
      </c>
      <c r="AS162" s="1">
        <v>274421.19409500004</v>
      </c>
      <c r="AT162" s="1">
        <v>0</v>
      </c>
      <c r="AU162" s="1">
        <v>0</v>
      </c>
      <c r="AV162" s="1">
        <v>0</v>
      </c>
      <c r="AW162" s="1">
        <v>0</v>
      </c>
      <c r="AX162" s="1">
        <v>0</v>
      </c>
      <c r="AY162" s="1">
        <v>0</v>
      </c>
      <c r="AZ162" s="1">
        <v>0</v>
      </c>
      <c r="BA162" s="1">
        <v>0</v>
      </c>
      <c r="BB162" s="1">
        <v>274421.19409500004</v>
      </c>
      <c r="BC162" s="7">
        <v>0.62251594317930803</v>
      </c>
      <c r="BD162" s="35" t="s">
        <v>552</v>
      </c>
      <c r="BE162" s="35">
        <v>3.3131447282137265</v>
      </c>
      <c r="BF162" s="35" t="s">
        <v>552</v>
      </c>
      <c r="BG162" s="35" t="s">
        <v>552</v>
      </c>
      <c r="BH162" s="35" t="s">
        <v>552</v>
      </c>
      <c r="BI162" s="35" t="s">
        <v>552</v>
      </c>
      <c r="BJ162" s="35" t="s">
        <v>552</v>
      </c>
      <c r="BK162" s="35" t="s">
        <v>552</v>
      </c>
      <c r="BL162" s="35" t="s">
        <v>552</v>
      </c>
      <c r="BM162" s="35" t="s">
        <v>552</v>
      </c>
      <c r="BN162" s="35">
        <v>3.3131447282137265</v>
      </c>
      <c r="BO162" s="1">
        <v>0</v>
      </c>
      <c r="BP162" s="1"/>
      <c r="BQ162" s="1">
        <v>695787.62447999988</v>
      </c>
      <c r="BR162" s="1">
        <v>30927.604151050829</v>
      </c>
      <c r="BS162" s="1">
        <v>273292.76136841945</v>
      </c>
      <c r="BT162" s="1">
        <v>695787.62447999988</v>
      </c>
      <c r="BU162" s="1">
        <v>30927.604151050829</v>
      </c>
      <c r="BV162" s="1">
        <v>80448.265365630388</v>
      </c>
      <c r="BW162" s="35">
        <v>5.9757374138816255</v>
      </c>
      <c r="BX162" s="1">
        <v>3462056.5152409542</v>
      </c>
      <c r="BY162" s="1">
        <v>153887.63709610427</v>
      </c>
      <c r="BZ162" s="1">
        <v>1359833.0176838674</v>
      </c>
      <c r="CA162" s="1">
        <v>3462056.5152409542</v>
      </c>
      <c r="CB162" s="1">
        <v>153887.63709610427</v>
      </c>
      <c r="CC162" s="1">
        <v>400289.44386164448</v>
      </c>
    </row>
    <row r="163" spans="1:81" x14ac:dyDescent="0.25">
      <c r="A163" t="s">
        <v>916</v>
      </c>
      <c r="B163" t="s">
        <v>917</v>
      </c>
      <c r="C163" t="s">
        <v>50</v>
      </c>
      <c r="D163" t="s">
        <v>28</v>
      </c>
      <c r="E163">
        <v>90043</v>
      </c>
      <c r="F163" t="s">
        <v>39</v>
      </c>
      <c r="G163" t="s">
        <v>51</v>
      </c>
      <c r="H163" s="74">
        <v>0.22613756887876005</v>
      </c>
      <c r="I163" s="1">
        <v>2185328</v>
      </c>
      <c r="J163" s="1">
        <v>0</v>
      </c>
      <c r="K163" s="1">
        <v>482864</v>
      </c>
      <c r="L163" s="1">
        <v>0</v>
      </c>
      <c r="M163" s="1">
        <v>0</v>
      </c>
      <c r="N163" s="1">
        <v>0</v>
      </c>
      <c r="O163" s="1">
        <v>0</v>
      </c>
      <c r="P163" s="1">
        <v>0</v>
      </c>
      <c r="Q163" s="1">
        <v>0</v>
      </c>
      <c r="R163" s="1">
        <v>0</v>
      </c>
      <c r="S163" s="1">
        <v>0</v>
      </c>
      <c r="T163" s="1">
        <v>482864</v>
      </c>
      <c r="U163" s="1"/>
      <c r="V163" s="36"/>
      <c r="W163" s="1"/>
      <c r="X163" s="1">
        <v>137590</v>
      </c>
      <c r="Y163" s="1"/>
      <c r="Z163" s="1"/>
      <c r="AA163" s="1"/>
      <c r="AB163" s="1"/>
      <c r="AC163" s="1"/>
      <c r="AD163" s="1"/>
      <c r="AE163" s="1"/>
      <c r="AF163" s="1"/>
      <c r="AG163" s="1">
        <v>0</v>
      </c>
      <c r="AH163" s="1">
        <v>1142810.5269132166</v>
      </c>
      <c r="AI163" s="1">
        <v>0</v>
      </c>
      <c r="AJ163" s="1">
        <v>0</v>
      </c>
      <c r="AK163" s="1">
        <v>0</v>
      </c>
      <c r="AL163" s="1">
        <v>0</v>
      </c>
      <c r="AM163" s="1">
        <v>0</v>
      </c>
      <c r="AN163" s="1">
        <v>0</v>
      </c>
      <c r="AO163" s="1">
        <v>0</v>
      </c>
      <c r="AP163" s="1">
        <v>0</v>
      </c>
      <c r="AQ163" s="1">
        <v>1142810.5269132166</v>
      </c>
      <c r="AR163" s="1">
        <v>0</v>
      </c>
      <c r="AS163" s="1">
        <v>297233.81953500002</v>
      </c>
      <c r="AT163" s="1">
        <v>0</v>
      </c>
      <c r="AU163" s="1">
        <v>0</v>
      </c>
      <c r="AV163" s="1">
        <v>0</v>
      </c>
      <c r="AW163" s="1">
        <v>0</v>
      </c>
      <c r="AX163" s="1">
        <v>0</v>
      </c>
      <c r="AY163" s="1">
        <v>0</v>
      </c>
      <c r="AZ163" s="1">
        <v>0</v>
      </c>
      <c r="BA163" s="1">
        <v>0</v>
      </c>
      <c r="BB163" s="1">
        <v>297233.81953500002</v>
      </c>
      <c r="BC163" s="7">
        <v>0.65896027802152202</v>
      </c>
      <c r="BD163" s="35" t="s">
        <v>552</v>
      </c>
      <c r="BE163" s="35">
        <v>2.9822980103056276</v>
      </c>
      <c r="BF163" s="35" t="s">
        <v>552</v>
      </c>
      <c r="BG163" s="35" t="s">
        <v>552</v>
      </c>
      <c r="BH163" s="35" t="s">
        <v>552</v>
      </c>
      <c r="BI163" s="35" t="s">
        <v>552</v>
      </c>
      <c r="BJ163" s="35" t="s">
        <v>552</v>
      </c>
      <c r="BK163" s="35" t="s">
        <v>552</v>
      </c>
      <c r="BL163" s="35" t="s">
        <v>552</v>
      </c>
      <c r="BM163" s="35" t="s">
        <v>552</v>
      </c>
      <c r="BN163" s="35">
        <v>2.9822980103056276</v>
      </c>
      <c r="BO163" s="1">
        <v>0</v>
      </c>
      <c r="BP163" s="1">
        <v>0</v>
      </c>
      <c r="BQ163" s="1">
        <v>719322.56447999983</v>
      </c>
      <c r="BR163" s="1">
        <v>31973.726965584523</v>
      </c>
      <c r="BS163" s="1">
        <v>282536.859013943</v>
      </c>
      <c r="BT163" s="1">
        <v>719322.56447999983</v>
      </c>
      <c r="BU163" s="1">
        <v>31973.726965584523</v>
      </c>
      <c r="BV163" s="1">
        <v>83169.419108339149</v>
      </c>
      <c r="BW163" s="35">
        <v>5.9757374138816255</v>
      </c>
      <c r="BX163" s="1">
        <v>3579160.1967324135</v>
      </c>
      <c r="BY163" s="1">
        <v>159092.86952389474</v>
      </c>
      <c r="BZ163" s="1">
        <v>1405829.2201962748</v>
      </c>
      <c r="CA163" s="1">
        <v>3579160.1967324135</v>
      </c>
      <c r="CB163" s="1">
        <v>159092.86952389474</v>
      </c>
      <c r="CC163" s="1">
        <v>413829.19034816447</v>
      </c>
    </row>
    <row r="164" spans="1:81" x14ac:dyDescent="0.25">
      <c r="A164" t="s">
        <v>916</v>
      </c>
      <c r="B164" t="s">
        <v>917</v>
      </c>
      <c r="C164" t="s">
        <v>50</v>
      </c>
      <c r="D164" t="s">
        <v>1730</v>
      </c>
      <c r="E164">
        <v>90043</v>
      </c>
      <c r="F164" t="s">
        <v>39</v>
      </c>
      <c r="G164" t="s">
        <v>51</v>
      </c>
      <c r="H164" s="74">
        <v>0.22613756887876005</v>
      </c>
      <c r="I164" s="1">
        <v>71500</v>
      </c>
      <c r="J164" s="1"/>
      <c r="K164" s="1">
        <v>85691</v>
      </c>
      <c r="L164" s="1"/>
      <c r="M164" s="1"/>
      <c r="N164" s="1"/>
      <c r="O164" s="1"/>
      <c r="P164" s="1"/>
      <c r="Q164" s="1"/>
      <c r="R164" s="1"/>
      <c r="S164" s="1"/>
      <c r="T164" s="1">
        <v>85691</v>
      </c>
      <c r="U164" s="1">
        <v>12.285714285714286</v>
      </c>
      <c r="V164" s="36">
        <v>8.4807825974679993E-2</v>
      </c>
      <c r="W164" s="1"/>
      <c r="X164" s="1">
        <v>10560</v>
      </c>
      <c r="Y164" s="1"/>
      <c r="Z164" s="1"/>
      <c r="AA164" s="1"/>
      <c r="AB164" s="1"/>
      <c r="AC164" s="1"/>
      <c r="AD164" s="1"/>
      <c r="AE164" s="1"/>
      <c r="AF164" s="1"/>
      <c r="AG164" s="1">
        <v>0</v>
      </c>
      <c r="AH164" s="1">
        <v>101340.08986938598</v>
      </c>
      <c r="AI164" s="1">
        <v>0</v>
      </c>
      <c r="AJ164" s="1">
        <v>0</v>
      </c>
      <c r="AK164" s="1"/>
      <c r="AL164" s="1">
        <v>0</v>
      </c>
      <c r="AM164" s="1">
        <v>0</v>
      </c>
      <c r="AN164" s="1"/>
      <c r="AO164" s="1">
        <v>0</v>
      </c>
      <c r="AP164" s="1">
        <v>0</v>
      </c>
      <c r="AQ164" s="1">
        <v>101340.08986938598</v>
      </c>
      <c r="AR164" s="1">
        <v>0</v>
      </c>
      <c r="AS164" s="1">
        <v>22812.625440000003</v>
      </c>
      <c r="AT164" s="1">
        <v>0</v>
      </c>
      <c r="AU164" s="1">
        <v>0</v>
      </c>
      <c r="AV164" s="1"/>
      <c r="AW164" s="1">
        <v>0</v>
      </c>
      <c r="AX164" s="1">
        <v>0</v>
      </c>
      <c r="AY164" s="1"/>
      <c r="AZ164" s="1">
        <v>0</v>
      </c>
      <c r="BA164" s="1">
        <v>0</v>
      </c>
      <c r="BB164" s="1">
        <v>22812.625440000003</v>
      </c>
      <c r="BC164" s="7">
        <v>1.736401612718685</v>
      </c>
      <c r="BD164" s="35" t="s">
        <v>552</v>
      </c>
      <c r="BE164" s="35">
        <v>1.4488419473385301</v>
      </c>
      <c r="BF164" s="35" t="s">
        <v>552</v>
      </c>
      <c r="BG164" s="35" t="s">
        <v>552</v>
      </c>
      <c r="BH164" s="35" t="s">
        <v>552</v>
      </c>
      <c r="BI164" s="35" t="s">
        <v>552</v>
      </c>
      <c r="BJ164" s="35" t="s">
        <v>552</v>
      </c>
      <c r="BK164" s="35" t="s">
        <v>552</v>
      </c>
      <c r="BL164" s="35" t="s">
        <v>552</v>
      </c>
      <c r="BM164" s="35" t="s">
        <v>552</v>
      </c>
      <c r="BN164" s="35">
        <v>1.4488419473385301</v>
      </c>
      <c r="BO164" s="1">
        <v>0</v>
      </c>
      <c r="BP164" s="1">
        <v>0</v>
      </c>
      <c r="BQ164" s="1">
        <v>23534.939999999995</v>
      </c>
      <c r="BR164" s="1">
        <v>1046.1228145336963</v>
      </c>
      <c r="BS164" s="1">
        <v>9244.0976455236596</v>
      </c>
      <c r="BT164" s="1">
        <v>23534.939999999995</v>
      </c>
      <c r="BU164" s="1">
        <v>1046.1228145336963</v>
      </c>
      <c r="BV164" s="1">
        <v>2721.1537427087601</v>
      </c>
      <c r="BW164" s="35">
        <v>5.9757374138816255</v>
      </c>
      <c r="BX164" s="1">
        <v>117103.6814914592</v>
      </c>
      <c r="BY164" s="1">
        <v>5205.2324277904609</v>
      </c>
      <c r="BZ164" s="1">
        <v>45996.202512407122</v>
      </c>
      <c r="CA164" s="1">
        <v>117103.6814914592</v>
      </c>
      <c r="CB164" s="1">
        <v>5205.2324277904609</v>
      </c>
      <c r="CC164" s="1">
        <v>13539.746486519991</v>
      </c>
    </row>
    <row r="165" spans="1:81" x14ac:dyDescent="0.25">
      <c r="A165" t="s">
        <v>1221</v>
      </c>
      <c r="B165" t="s">
        <v>1222</v>
      </c>
      <c r="C165" t="s">
        <v>50</v>
      </c>
      <c r="D165" t="s">
        <v>38</v>
      </c>
      <c r="E165">
        <v>90260</v>
      </c>
      <c r="F165" t="s">
        <v>370</v>
      </c>
      <c r="G165" t="s">
        <v>51</v>
      </c>
      <c r="H165" s="74">
        <v>0.22613756887876005</v>
      </c>
      <c r="I165" s="1">
        <v>327713.56</v>
      </c>
      <c r="J165" s="1"/>
      <c r="K165" s="1">
        <v>24136</v>
      </c>
      <c r="L165" s="1"/>
      <c r="M165" s="1"/>
      <c r="N165" s="1"/>
      <c r="O165" s="1"/>
      <c r="P165" s="1"/>
      <c r="Q165" s="1"/>
      <c r="R165" s="1"/>
      <c r="S165" s="1"/>
      <c r="T165" s="1">
        <v>24136</v>
      </c>
      <c r="U165" s="1">
        <v>31</v>
      </c>
      <c r="V165" s="36">
        <v>8.1801127895276923E-2</v>
      </c>
      <c r="W165" s="1"/>
      <c r="X165" s="1">
        <v>7543</v>
      </c>
      <c r="Y165" s="1"/>
      <c r="Z165" s="1"/>
      <c r="AA165" s="1"/>
      <c r="AB165" s="1"/>
      <c r="AC165" s="1"/>
      <c r="AD165" s="1"/>
      <c r="AE165" s="1"/>
      <c r="AF165" s="1"/>
      <c r="AG165" s="1">
        <v>0</v>
      </c>
      <c r="AH165" s="1">
        <v>61996.880484444446</v>
      </c>
      <c r="AI165" s="1">
        <v>0</v>
      </c>
      <c r="AJ165" s="1">
        <v>0</v>
      </c>
      <c r="AK165" s="1">
        <v>0</v>
      </c>
      <c r="AL165" s="1">
        <v>0</v>
      </c>
      <c r="AM165" s="1">
        <v>0</v>
      </c>
      <c r="AN165" s="1">
        <v>0</v>
      </c>
      <c r="AO165" s="1">
        <v>0</v>
      </c>
      <c r="AP165" s="1">
        <v>0</v>
      </c>
      <c r="AQ165" s="1">
        <v>61996.880484444446</v>
      </c>
      <c r="AR165" s="1">
        <v>0</v>
      </c>
      <c r="AS165" s="1">
        <v>16295.041069500001</v>
      </c>
      <c r="AT165" s="1">
        <v>0</v>
      </c>
      <c r="AU165" s="1">
        <v>0</v>
      </c>
      <c r="AV165" s="1">
        <v>0</v>
      </c>
      <c r="AW165" s="1">
        <v>0</v>
      </c>
      <c r="AX165" s="1">
        <v>0</v>
      </c>
      <c r="AY165" s="1">
        <v>0</v>
      </c>
      <c r="AZ165" s="1">
        <v>0</v>
      </c>
      <c r="BA165" s="1">
        <v>0</v>
      </c>
      <c r="BB165" s="1">
        <v>16295.041069500001</v>
      </c>
      <c r="BC165" s="7">
        <v>0.23890351547840877</v>
      </c>
      <c r="BD165" s="35" t="s">
        <v>552</v>
      </c>
      <c r="BE165" s="35">
        <v>3.2437819669350532</v>
      </c>
      <c r="BF165" s="35" t="s">
        <v>552</v>
      </c>
      <c r="BG165" s="35" t="s">
        <v>552</v>
      </c>
      <c r="BH165" s="35" t="s">
        <v>552</v>
      </c>
      <c r="BI165" s="35" t="s">
        <v>552</v>
      </c>
      <c r="BJ165" s="35" t="s">
        <v>552</v>
      </c>
      <c r="BK165" s="35" t="s">
        <v>552</v>
      </c>
      <c r="BL165" s="35" t="s">
        <v>552</v>
      </c>
      <c r="BM165" s="35" t="s">
        <v>552</v>
      </c>
      <c r="BN165" s="35">
        <v>3.2437819669350532</v>
      </c>
      <c r="BO165" s="1">
        <v>0</v>
      </c>
      <c r="BP165" s="1"/>
      <c r="BQ165" s="1">
        <v>107870.19540959998</v>
      </c>
      <c r="BR165" s="1">
        <v>4794.8060384343689</v>
      </c>
      <c r="BS165" s="1">
        <v>42369.456621009471</v>
      </c>
      <c r="BT165" s="1">
        <v>107870.19540959998</v>
      </c>
      <c r="BU165" s="1">
        <v>4794.8060384343689</v>
      </c>
      <c r="BV165" s="1">
        <v>12472.15357105471</v>
      </c>
      <c r="BW165" s="35">
        <v>5.9747899735359766</v>
      </c>
      <c r="BX165" s="1">
        <v>536631.56656704447</v>
      </c>
      <c r="BY165" s="1">
        <v>23853.153005053053</v>
      </c>
      <c r="BZ165" s="1">
        <v>210779.14798236536</v>
      </c>
      <c r="CA165" s="1">
        <v>536631.56656704447</v>
      </c>
      <c r="CB165" s="1">
        <v>23853.153005053053</v>
      </c>
      <c r="CC165" s="1">
        <v>62046.344533683892</v>
      </c>
    </row>
    <row r="166" spans="1:81" x14ac:dyDescent="0.25">
      <c r="A166" t="s">
        <v>1221</v>
      </c>
      <c r="B166" t="s">
        <v>1222</v>
      </c>
      <c r="C166" t="s">
        <v>50</v>
      </c>
      <c r="D166" t="s">
        <v>28</v>
      </c>
      <c r="E166">
        <v>90260</v>
      </c>
      <c r="F166" t="s">
        <v>370</v>
      </c>
      <c r="G166" t="s">
        <v>51</v>
      </c>
      <c r="H166" s="74">
        <v>0.22613756887876005</v>
      </c>
      <c r="I166" s="1">
        <v>431993.87</v>
      </c>
      <c r="J166" s="1">
        <v>0</v>
      </c>
      <c r="K166" s="1">
        <v>108907</v>
      </c>
      <c r="L166" s="1">
        <v>0</v>
      </c>
      <c r="M166" s="1">
        <v>0</v>
      </c>
      <c r="N166" s="1">
        <v>0</v>
      </c>
      <c r="O166" s="1">
        <v>0</v>
      </c>
      <c r="P166" s="1">
        <v>0</v>
      </c>
      <c r="Q166" s="1">
        <v>0</v>
      </c>
      <c r="R166" s="1">
        <v>0</v>
      </c>
      <c r="S166" s="1">
        <v>0</v>
      </c>
      <c r="T166" s="1">
        <v>108907</v>
      </c>
      <c r="U166" s="1"/>
      <c r="V166" s="36"/>
      <c r="W166" s="1"/>
      <c r="X166" s="1">
        <v>34034</v>
      </c>
      <c r="Y166" s="1"/>
      <c r="Z166" s="1"/>
      <c r="AA166" s="1"/>
      <c r="AB166" s="1"/>
      <c r="AC166" s="1"/>
      <c r="AD166" s="1"/>
      <c r="AE166" s="1"/>
      <c r="AF166" s="1"/>
      <c r="AG166" s="1">
        <v>0</v>
      </c>
      <c r="AH166" s="1">
        <v>279731.31205090642</v>
      </c>
      <c r="AI166" s="1">
        <v>0</v>
      </c>
      <c r="AJ166" s="1">
        <v>0</v>
      </c>
      <c r="AK166" s="1">
        <v>0</v>
      </c>
      <c r="AL166" s="1">
        <v>0</v>
      </c>
      <c r="AM166" s="1">
        <v>0</v>
      </c>
      <c r="AN166" s="1">
        <v>0</v>
      </c>
      <c r="AO166" s="1">
        <v>0</v>
      </c>
      <c r="AP166" s="1">
        <v>0</v>
      </c>
      <c r="AQ166" s="1">
        <v>279731.31205090642</v>
      </c>
      <c r="AR166" s="1">
        <v>0</v>
      </c>
      <c r="AS166" s="1">
        <v>73523.190740999999</v>
      </c>
      <c r="AT166" s="1">
        <v>0</v>
      </c>
      <c r="AU166" s="1">
        <v>0</v>
      </c>
      <c r="AV166" s="1">
        <v>0</v>
      </c>
      <c r="AW166" s="1">
        <v>0</v>
      </c>
      <c r="AX166" s="1">
        <v>0</v>
      </c>
      <c r="AY166" s="1">
        <v>0</v>
      </c>
      <c r="AZ166" s="1">
        <v>0</v>
      </c>
      <c r="BA166" s="1">
        <v>0</v>
      </c>
      <c r="BB166" s="1">
        <v>73523.190740999999</v>
      </c>
      <c r="BC166" s="7">
        <v>0.81773035990512188</v>
      </c>
      <c r="BD166" s="35" t="s">
        <v>552</v>
      </c>
      <c r="BE166" s="35">
        <v>3.2436345027583755</v>
      </c>
      <c r="BF166" s="35" t="s">
        <v>552</v>
      </c>
      <c r="BG166" s="35" t="s">
        <v>552</v>
      </c>
      <c r="BH166" s="35" t="s">
        <v>552</v>
      </c>
      <c r="BI166" s="35" t="s">
        <v>552</v>
      </c>
      <c r="BJ166" s="35" t="s">
        <v>552</v>
      </c>
      <c r="BK166" s="35" t="s">
        <v>552</v>
      </c>
      <c r="BL166" s="35" t="s">
        <v>552</v>
      </c>
      <c r="BM166" s="35" t="s">
        <v>552</v>
      </c>
      <c r="BN166" s="35">
        <v>3.2436345027583755</v>
      </c>
      <c r="BO166" s="1">
        <v>0</v>
      </c>
      <c r="BP166" s="1">
        <v>0</v>
      </c>
      <c r="BQ166" s="1">
        <v>142195.10224919999</v>
      </c>
      <c r="BR166" s="1">
        <v>6320.540463576277</v>
      </c>
      <c r="BS166" s="1">
        <v>55851.657574093078</v>
      </c>
      <c r="BT166" s="1">
        <v>142195.10224919999</v>
      </c>
      <c r="BU166" s="1">
        <v>6320.540463576277</v>
      </c>
      <c r="BV166" s="1">
        <v>16440.863443045338</v>
      </c>
      <c r="BW166" s="35">
        <v>5.9747899735359766</v>
      </c>
      <c r="BX166" s="1">
        <v>707390.76895524305</v>
      </c>
      <c r="BY166" s="1">
        <v>31443.36132552769</v>
      </c>
      <c r="BZ166" s="1">
        <v>277850.26610496285</v>
      </c>
      <c r="CA166" s="1">
        <v>707390.76895524305</v>
      </c>
      <c r="CB166" s="1">
        <v>31443.36132552769</v>
      </c>
      <c r="CC166" s="1">
        <v>81789.842612736116</v>
      </c>
    </row>
    <row r="167" spans="1:81" x14ac:dyDescent="0.25">
      <c r="A167" t="s">
        <v>1221</v>
      </c>
      <c r="B167" t="s">
        <v>1222</v>
      </c>
      <c r="C167" t="s">
        <v>50</v>
      </c>
      <c r="D167" t="s">
        <v>1730</v>
      </c>
      <c r="E167">
        <v>90260</v>
      </c>
      <c r="F167" t="s">
        <v>370</v>
      </c>
      <c r="G167" t="s">
        <v>51</v>
      </c>
      <c r="H167" s="74">
        <v>0.22613756887876005</v>
      </c>
      <c r="I167" s="1">
        <v>104280.31</v>
      </c>
      <c r="J167" s="1"/>
      <c r="K167" s="1">
        <v>84771</v>
      </c>
      <c r="L167" s="1"/>
      <c r="M167" s="1"/>
      <c r="N167" s="1"/>
      <c r="O167" s="1"/>
      <c r="P167" s="1"/>
      <c r="Q167" s="1"/>
      <c r="R167" s="1"/>
      <c r="S167" s="1"/>
      <c r="T167" s="1">
        <v>84771</v>
      </c>
      <c r="U167" s="1">
        <v>34.666666666666664</v>
      </c>
      <c r="V167" s="36">
        <v>0.1416903375122287</v>
      </c>
      <c r="W167" s="1"/>
      <c r="X167" s="1">
        <v>26491</v>
      </c>
      <c r="Y167" s="1"/>
      <c r="Z167" s="1"/>
      <c r="AA167" s="1"/>
      <c r="AB167" s="1"/>
      <c r="AC167" s="1"/>
      <c r="AD167" s="1"/>
      <c r="AE167" s="1"/>
      <c r="AF167" s="1"/>
      <c r="AG167" s="1">
        <v>0</v>
      </c>
      <c r="AH167" s="1">
        <v>217734.43156646198</v>
      </c>
      <c r="AI167" s="1">
        <v>0</v>
      </c>
      <c r="AJ167" s="1">
        <v>0</v>
      </c>
      <c r="AK167" s="1"/>
      <c r="AL167" s="1">
        <v>0</v>
      </c>
      <c r="AM167" s="1">
        <v>0</v>
      </c>
      <c r="AN167" s="1"/>
      <c r="AO167" s="1">
        <v>0</v>
      </c>
      <c r="AP167" s="1">
        <v>0</v>
      </c>
      <c r="AQ167" s="1">
        <v>217734.43156646198</v>
      </c>
      <c r="AR167" s="1">
        <v>0</v>
      </c>
      <c r="AS167" s="1">
        <v>57228.149671500003</v>
      </c>
      <c r="AT167" s="1">
        <v>0</v>
      </c>
      <c r="AU167" s="1">
        <v>0</v>
      </c>
      <c r="AV167" s="1"/>
      <c r="AW167" s="1">
        <v>0</v>
      </c>
      <c r="AX167" s="1">
        <v>0</v>
      </c>
      <c r="AY167" s="1"/>
      <c r="AZ167" s="1">
        <v>0</v>
      </c>
      <c r="BA167" s="1">
        <v>0</v>
      </c>
      <c r="BB167" s="1">
        <v>57228.149671500003</v>
      </c>
      <c r="BC167" s="7">
        <v>2.6367641334971292</v>
      </c>
      <c r="BD167" s="35" t="s">
        <v>552</v>
      </c>
      <c r="BE167" s="35">
        <v>3.2435925167564617</v>
      </c>
      <c r="BF167" s="35" t="s">
        <v>552</v>
      </c>
      <c r="BG167" s="35" t="s">
        <v>552</v>
      </c>
      <c r="BH167" s="35" t="s">
        <v>552</v>
      </c>
      <c r="BI167" s="35" t="s">
        <v>552</v>
      </c>
      <c r="BJ167" s="35" t="s">
        <v>552</v>
      </c>
      <c r="BK167" s="35" t="s">
        <v>552</v>
      </c>
      <c r="BL167" s="35" t="s">
        <v>552</v>
      </c>
      <c r="BM167" s="35" t="s">
        <v>552</v>
      </c>
      <c r="BN167" s="35">
        <v>3.2435925167564617</v>
      </c>
      <c r="BO167" s="1">
        <v>0</v>
      </c>
      <c r="BP167" s="1">
        <v>0</v>
      </c>
      <c r="BQ167" s="1">
        <v>34324.906839599993</v>
      </c>
      <c r="BR167" s="1">
        <v>1525.7344251419072</v>
      </c>
      <c r="BS167" s="1">
        <v>13482.2009530836</v>
      </c>
      <c r="BT167" s="1">
        <v>34324.906839599993</v>
      </c>
      <c r="BU167" s="1">
        <v>1525.7344251419072</v>
      </c>
      <c r="BV167" s="1">
        <v>3968.7098719906257</v>
      </c>
      <c r="BW167" s="35">
        <v>5.9747899735359766</v>
      </c>
      <c r="BX167" s="1">
        <v>170759.20238819852</v>
      </c>
      <c r="BY167" s="1">
        <v>7590.2083204746368</v>
      </c>
      <c r="BZ167" s="1">
        <v>67071.118122597487</v>
      </c>
      <c r="CA167" s="1">
        <v>170759.20238819852</v>
      </c>
      <c r="CB167" s="1">
        <v>7590.2083204746368</v>
      </c>
      <c r="CC167" s="1">
        <v>19743.498079052213</v>
      </c>
    </row>
    <row r="168" spans="1:81" x14ac:dyDescent="0.25">
      <c r="A168" t="s">
        <v>1060</v>
      </c>
      <c r="B168" t="s">
        <v>1061</v>
      </c>
      <c r="C168" t="s">
        <v>50</v>
      </c>
      <c r="D168" t="s">
        <v>38</v>
      </c>
      <c r="E168">
        <v>90052</v>
      </c>
      <c r="F168" t="s">
        <v>370</v>
      </c>
      <c r="G168" t="s">
        <v>51</v>
      </c>
      <c r="H168" s="74">
        <v>0.22613756887876005</v>
      </c>
      <c r="I168" s="1">
        <v>526496.75</v>
      </c>
      <c r="J168" s="1"/>
      <c r="K168" s="1">
        <v>178096</v>
      </c>
      <c r="L168" s="1"/>
      <c r="M168" s="1"/>
      <c r="N168" s="1"/>
      <c r="O168" s="1"/>
      <c r="P168" s="1"/>
      <c r="Q168" s="1"/>
      <c r="R168" s="1"/>
      <c r="S168" s="1"/>
      <c r="T168" s="1">
        <v>178096</v>
      </c>
      <c r="U168" s="1">
        <v>29</v>
      </c>
      <c r="V168" s="36">
        <v>0.10467993787162601</v>
      </c>
      <c r="W168" s="1"/>
      <c r="X168" s="1">
        <v>55655</v>
      </c>
      <c r="Y168" s="1"/>
      <c r="Z168" s="1"/>
      <c r="AA168" s="1"/>
      <c r="AB168" s="1"/>
      <c r="AC168" s="1"/>
      <c r="AD168" s="1"/>
      <c r="AE168" s="1"/>
      <c r="AF168" s="1"/>
      <c r="AG168" s="1">
        <v>0</v>
      </c>
      <c r="AH168" s="1">
        <v>457438.86257450288</v>
      </c>
      <c r="AI168" s="1">
        <v>0</v>
      </c>
      <c r="AJ168" s="1">
        <v>0</v>
      </c>
      <c r="AK168" s="1">
        <v>0</v>
      </c>
      <c r="AL168" s="1">
        <v>0</v>
      </c>
      <c r="AM168" s="1">
        <v>0</v>
      </c>
      <c r="AN168" s="1">
        <v>0</v>
      </c>
      <c r="AO168" s="1">
        <v>0</v>
      </c>
      <c r="AP168" s="1">
        <v>0</v>
      </c>
      <c r="AQ168" s="1">
        <v>457438.86257450288</v>
      </c>
      <c r="AR168" s="1">
        <v>0</v>
      </c>
      <c r="AS168" s="1">
        <v>120230.74515750002</v>
      </c>
      <c r="AT168" s="1">
        <v>0</v>
      </c>
      <c r="AU168" s="1">
        <v>0</v>
      </c>
      <c r="AV168" s="1">
        <v>0</v>
      </c>
      <c r="AW168" s="1">
        <v>0</v>
      </c>
      <c r="AX168" s="1">
        <v>0</v>
      </c>
      <c r="AY168" s="1">
        <v>0</v>
      </c>
      <c r="AZ168" s="1">
        <v>0</v>
      </c>
      <c r="BA168" s="1">
        <v>0</v>
      </c>
      <c r="BB168" s="1">
        <v>120230.74515750002</v>
      </c>
      <c r="BC168" s="7">
        <v>1.0971950116159366</v>
      </c>
      <c r="BD168" s="35" t="s">
        <v>552</v>
      </c>
      <c r="BE168" s="35">
        <v>3.2435855254020463</v>
      </c>
      <c r="BF168" s="35" t="s">
        <v>552</v>
      </c>
      <c r="BG168" s="35" t="s">
        <v>552</v>
      </c>
      <c r="BH168" s="35" t="s">
        <v>552</v>
      </c>
      <c r="BI168" s="35" t="s">
        <v>552</v>
      </c>
      <c r="BJ168" s="35" t="s">
        <v>552</v>
      </c>
      <c r="BK168" s="35" t="s">
        <v>552</v>
      </c>
      <c r="BL168" s="35" t="s">
        <v>552</v>
      </c>
      <c r="BM168" s="35" t="s">
        <v>552</v>
      </c>
      <c r="BN168" s="35">
        <v>3.2435855254020463</v>
      </c>
      <c r="BO168" s="1">
        <v>0</v>
      </c>
      <c r="BP168" s="1"/>
      <c r="BQ168" s="1">
        <v>173301.67022999999</v>
      </c>
      <c r="BR168" s="1">
        <v>7703.2204468929222</v>
      </c>
      <c r="BS168" s="1">
        <v>68069.753385326723</v>
      </c>
      <c r="BT168" s="1">
        <v>173301.67022999999</v>
      </c>
      <c r="BU168" s="1">
        <v>7703.2204468929222</v>
      </c>
      <c r="BV168" s="1">
        <v>20037.462962048929</v>
      </c>
      <c r="BW168" s="35">
        <v>5.9797932343847569</v>
      </c>
      <c r="BX168" s="1">
        <v>863006.4849189322</v>
      </c>
      <c r="BY168" s="1">
        <v>38360.445064411702</v>
      </c>
      <c r="BZ168" s="1">
        <v>338973.2973744889</v>
      </c>
      <c r="CA168" s="1">
        <v>863006.4849189322</v>
      </c>
      <c r="CB168" s="1">
        <v>38360.445064411702</v>
      </c>
      <c r="CC168" s="1">
        <v>99782.422492646423</v>
      </c>
    </row>
    <row r="169" spans="1:81" x14ac:dyDescent="0.25">
      <c r="A169" t="s">
        <v>1060</v>
      </c>
      <c r="B169" t="s">
        <v>1061</v>
      </c>
      <c r="C169" t="s">
        <v>50</v>
      </c>
      <c r="D169" t="s">
        <v>28</v>
      </c>
      <c r="E169">
        <v>90052</v>
      </c>
      <c r="F169" t="s">
        <v>370</v>
      </c>
      <c r="G169" t="s">
        <v>51</v>
      </c>
      <c r="H169" s="74">
        <v>0.22613756887876005</v>
      </c>
      <c r="I169" s="1">
        <v>1540820.06</v>
      </c>
      <c r="J169" s="1">
        <v>0</v>
      </c>
      <c r="K169" s="1">
        <v>263299</v>
      </c>
      <c r="L169" s="1">
        <v>0</v>
      </c>
      <c r="M169" s="1">
        <v>0</v>
      </c>
      <c r="N169" s="1">
        <v>0</v>
      </c>
      <c r="O169" s="1">
        <v>0</v>
      </c>
      <c r="P169" s="1">
        <v>147960</v>
      </c>
      <c r="Q169" s="1">
        <v>0</v>
      </c>
      <c r="R169" s="1">
        <v>0</v>
      </c>
      <c r="S169" s="1">
        <v>0</v>
      </c>
      <c r="T169" s="1">
        <v>411259</v>
      </c>
      <c r="U169" s="1"/>
      <c r="V169" s="36"/>
      <c r="W169" s="1"/>
      <c r="X169" s="1">
        <v>82281</v>
      </c>
      <c r="Y169" s="1"/>
      <c r="Z169" s="1"/>
      <c r="AA169" s="1"/>
      <c r="AB169" s="1"/>
      <c r="AC169" s="1">
        <v>17427</v>
      </c>
      <c r="AD169" s="1"/>
      <c r="AE169" s="1"/>
      <c r="AF169" s="1"/>
      <c r="AG169" s="1">
        <v>0</v>
      </c>
      <c r="AH169" s="1">
        <v>676282.88441043859</v>
      </c>
      <c r="AI169" s="1">
        <v>0</v>
      </c>
      <c r="AJ169" s="1">
        <v>0</v>
      </c>
      <c r="AK169" s="1">
        <v>0</v>
      </c>
      <c r="AL169" s="1">
        <v>0</v>
      </c>
      <c r="AM169" s="1">
        <v>153177.11790000001</v>
      </c>
      <c r="AN169" s="1">
        <v>0</v>
      </c>
      <c r="AO169" s="1">
        <v>0</v>
      </c>
      <c r="AP169" s="1">
        <v>0</v>
      </c>
      <c r="AQ169" s="1">
        <v>829460.00231043855</v>
      </c>
      <c r="AR169" s="1">
        <v>0</v>
      </c>
      <c r="AS169" s="1">
        <v>177750.53350650001</v>
      </c>
      <c r="AT169" s="1">
        <v>0</v>
      </c>
      <c r="AU169" s="1">
        <v>0</v>
      </c>
      <c r="AV169" s="1">
        <v>0</v>
      </c>
      <c r="AW169" s="1">
        <v>0</v>
      </c>
      <c r="AX169" s="1">
        <v>45330.763859999999</v>
      </c>
      <c r="AY169" s="1">
        <v>0</v>
      </c>
      <c r="AZ169" s="1">
        <v>0</v>
      </c>
      <c r="BA169" s="1">
        <v>0</v>
      </c>
      <c r="BB169" s="1">
        <v>223081.29736650002</v>
      </c>
      <c r="BC169" s="7">
        <v>0.68310461876835793</v>
      </c>
      <c r="BD169" s="35" t="s">
        <v>552</v>
      </c>
      <c r="BE169" s="35">
        <v>3.2435877763187047</v>
      </c>
      <c r="BF169" s="35" t="s">
        <v>552</v>
      </c>
      <c r="BG169" s="35" t="s">
        <v>552</v>
      </c>
      <c r="BH169" s="35" t="s">
        <v>552</v>
      </c>
      <c r="BI169" s="35" t="s">
        <v>552</v>
      </c>
      <c r="BJ169" s="35">
        <v>1.341632074614761</v>
      </c>
      <c r="BK169" s="35" t="s">
        <v>552</v>
      </c>
      <c r="BL169" s="35" t="s">
        <v>552</v>
      </c>
      <c r="BM169" s="35" t="s">
        <v>552</v>
      </c>
      <c r="BN169" s="35">
        <v>2.5593149321399373</v>
      </c>
      <c r="BO169" s="1">
        <v>0</v>
      </c>
      <c r="BP169" s="1">
        <v>0</v>
      </c>
      <c r="BQ169" s="1">
        <v>507176.33094959997</v>
      </c>
      <c r="BR169" s="1">
        <v>22543.87437562488</v>
      </c>
      <c r="BS169" s="1">
        <v>199209.66557792484</v>
      </c>
      <c r="BT169" s="1">
        <v>507176.33094959997</v>
      </c>
      <c r="BU169" s="1">
        <v>22543.87437562488</v>
      </c>
      <c r="BV169" s="1">
        <v>58640.67514838792</v>
      </c>
      <c r="BW169" s="35">
        <v>5.9797932343847569</v>
      </c>
      <c r="BX169" s="1">
        <v>2525633.2615029025</v>
      </c>
      <c r="BY169" s="1">
        <v>112263.83309255668</v>
      </c>
      <c r="BZ169" s="1">
        <v>992022.94486900035</v>
      </c>
      <c r="CA169" s="1">
        <v>2525633.2615029025</v>
      </c>
      <c r="CB169" s="1">
        <v>112263.83309255668</v>
      </c>
      <c r="CC169" s="1">
        <v>292018.43736369658</v>
      </c>
    </row>
    <row r="170" spans="1:81" x14ac:dyDescent="0.25">
      <c r="A170" t="s">
        <v>1060</v>
      </c>
      <c r="B170" t="s">
        <v>1061</v>
      </c>
      <c r="C170" t="s">
        <v>50</v>
      </c>
      <c r="D170" t="s">
        <v>1730</v>
      </c>
      <c r="E170">
        <v>90052</v>
      </c>
      <c r="F170" t="s">
        <v>370</v>
      </c>
      <c r="G170" t="s">
        <v>51</v>
      </c>
      <c r="H170" s="74">
        <v>0.22613756887876005</v>
      </c>
      <c r="I170" s="1">
        <v>1014323.31</v>
      </c>
      <c r="J170" s="1"/>
      <c r="K170" s="1">
        <v>85203</v>
      </c>
      <c r="L170" s="1"/>
      <c r="M170" s="1"/>
      <c r="N170" s="1"/>
      <c r="O170" s="1"/>
      <c r="P170" s="1">
        <v>147960</v>
      </c>
      <c r="Q170" s="1"/>
      <c r="R170" s="1"/>
      <c r="S170" s="1"/>
      <c r="T170" s="1">
        <v>233163</v>
      </c>
      <c r="U170" s="1">
        <v>19.636363636363637</v>
      </c>
      <c r="V170" s="36">
        <v>0.26433127664147293</v>
      </c>
      <c r="W170" s="1"/>
      <c r="X170" s="1">
        <v>26626</v>
      </c>
      <c r="Y170" s="1"/>
      <c r="Z170" s="1"/>
      <c r="AA170" s="1"/>
      <c r="AB170" s="1"/>
      <c r="AC170" s="1">
        <v>17427</v>
      </c>
      <c r="AD170" s="1"/>
      <c r="AE170" s="1"/>
      <c r="AF170" s="1"/>
      <c r="AG170" s="1">
        <v>0</v>
      </c>
      <c r="AH170" s="1">
        <v>218844.02183593568</v>
      </c>
      <c r="AI170" s="1">
        <v>0</v>
      </c>
      <c r="AJ170" s="1">
        <v>0</v>
      </c>
      <c r="AK170" s="1"/>
      <c r="AL170" s="1">
        <v>0</v>
      </c>
      <c r="AM170" s="1">
        <v>153177.11790000001</v>
      </c>
      <c r="AN170" s="1"/>
      <c r="AO170" s="1">
        <v>0</v>
      </c>
      <c r="AP170" s="1">
        <v>0</v>
      </c>
      <c r="AQ170" s="1">
        <v>372021.13973593572</v>
      </c>
      <c r="AR170" s="1">
        <v>0</v>
      </c>
      <c r="AS170" s="1">
        <v>57519.788349000009</v>
      </c>
      <c r="AT170" s="1">
        <v>0</v>
      </c>
      <c r="AU170" s="1">
        <v>0</v>
      </c>
      <c r="AV170" s="1"/>
      <c r="AW170" s="1">
        <v>0</v>
      </c>
      <c r="AX170" s="1">
        <v>45330.763859999999</v>
      </c>
      <c r="AY170" s="1"/>
      <c r="AZ170" s="1">
        <v>0</v>
      </c>
      <c r="BA170" s="1">
        <v>0</v>
      </c>
      <c r="BB170" s="1">
        <v>102850.55220900002</v>
      </c>
      <c r="BC170" s="7">
        <v>0.4681660051221101</v>
      </c>
      <c r="BD170" s="35" t="s">
        <v>552</v>
      </c>
      <c r="BE170" s="35">
        <v>3.2435924813085886</v>
      </c>
      <c r="BF170" s="35" t="s">
        <v>552</v>
      </c>
      <c r="BG170" s="35" t="s">
        <v>552</v>
      </c>
      <c r="BH170" s="35" t="s">
        <v>552</v>
      </c>
      <c r="BI170" s="35" t="s">
        <v>552</v>
      </c>
      <c r="BJ170" s="35">
        <v>1.341632074614761</v>
      </c>
      <c r="BK170" s="35" t="s">
        <v>552</v>
      </c>
      <c r="BL170" s="35" t="s">
        <v>552</v>
      </c>
      <c r="BM170" s="35" t="s">
        <v>552</v>
      </c>
      <c r="BN170" s="35">
        <v>2.0366511493887782</v>
      </c>
      <c r="BO170" s="1">
        <v>0</v>
      </c>
      <c r="BP170" s="1">
        <v>0</v>
      </c>
      <c r="BQ170" s="1">
        <v>333874.66071959998</v>
      </c>
      <c r="BR170" s="1">
        <v>14840.653928731959</v>
      </c>
      <c r="BS170" s="1">
        <v>131139.91219259813</v>
      </c>
      <c r="BT170" s="1">
        <v>333874.66071959998</v>
      </c>
      <c r="BU170" s="1">
        <v>14840.653928731959</v>
      </c>
      <c r="BV170" s="1">
        <v>38603.212186338998</v>
      </c>
      <c r="BW170" s="35">
        <v>5.9797932343847569</v>
      </c>
      <c r="BX170" s="1">
        <v>1662626.7765839701</v>
      </c>
      <c r="BY170" s="1">
        <v>73903.388028144967</v>
      </c>
      <c r="BZ170" s="1">
        <v>653049.64749451121</v>
      </c>
      <c r="CA170" s="1">
        <v>1662626.7765839701</v>
      </c>
      <c r="CB170" s="1">
        <v>73903.388028144967</v>
      </c>
      <c r="CC170" s="1">
        <v>192236.01487105011</v>
      </c>
    </row>
    <row r="171" spans="1:81" x14ac:dyDescent="0.25">
      <c r="A171" t="s">
        <v>1690</v>
      </c>
      <c r="B171" t="s">
        <v>1691</v>
      </c>
      <c r="C171" t="s">
        <v>50</v>
      </c>
      <c r="D171" t="s">
        <v>28</v>
      </c>
      <c r="E171">
        <v>90261</v>
      </c>
      <c r="F171" t="s">
        <v>370</v>
      </c>
      <c r="G171" t="s">
        <v>51</v>
      </c>
      <c r="H171" s="74">
        <v>0.22613756887876005</v>
      </c>
      <c r="I171" s="1">
        <v>336274.31</v>
      </c>
      <c r="J171" s="1">
        <v>0</v>
      </c>
      <c r="K171" s="1">
        <v>0</v>
      </c>
      <c r="L171" s="1">
        <v>0</v>
      </c>
      <c r="M171" s="1">
        <v>0</v>
      </c>
      <c r="N171" s="1">
        <v>0</v>
      </c>
      <c r="O171" s="1">
        <v>0</v>
      </c>
      <c r="P171" s="1">
        <v>86405</v>
      </c>
      <c r="Q171" s="1">
        <v>0</v>
      </c>
      <c r="R171" s="1">
        <v>0</v>
      </c>
      <c r="S171" s="1">
        <v>0</v>
      </c>
      <c r="T171" s="1">
        <v>86405</v>
      </c>
      <c r="U171" s="1"/>
      <c r="V171" s="36"/>
      <c r="W171" s="1"/>
      <c r="X171" s="1"/>
      <c r="Y171" s="1"/>
      <c r="Z171" s="1"/>
      <c r="AA171" s="1"/>
      <c r="AB171" s="1"/>
      <c r="AC171" s="1">
        <v>10178</v>
      </c>
      <c r="AD171" s="1"/>
      <c r="AE171" s="1"/>
      <c r="AF171" s="1"/>
      <c r="AG171" s="1">
        <v>0</v>
      </c>
      <c r="AH171" s="1">
        <v>0</v>
      </c>
      <c r="AI171" s="1">
        <v>0</v>
      </c>
      <c r="AJ171" s="1">
        <v>0</v>
      </c>
      <c r="AK171" s="1">
        <v>0</v>
      </c>
      <c r="AL171" s="1">
        <v>0</v>
      </c>
      <c r="AM171" s="1">
        <v>89460.981679166667</v>
      </c>
      <c r="AN171" s="1">
        <v>0</v>
      </c>
      <c r="AO171" s="1">
        <v>0</v>
      </c>
      <c r="AP171" s="1">
        <v>0</v>
      </c>
      <c r="AQ171" s="1">
        <v>89460.981679166667</v>
      </c>
      <c r="AR171" s="1">
        <v>0</v>
      </c>
      <c r="AS171" s="1">
        <v>0</v>
      </c>
      <c r="AT171" s="1">
        <v>0</v>
      </c>
      <c r="AU171" s="1">
        <v>0</v>
      </c>
      <c r="AV171" s="1">
        <v>0</v>
      </c>
      <c r="AW171" s="1">
        <v>0</v>
      </c>
      <c r="AX171" s="1">
        <v>26474.810039999997</v>
      </c>
      <c r="AY171" s="1">
        <v>0</v>
      </c>
      <c r="AZ171" s="1">
        <v>0</v>
      </c>
      <c r="BA171" s="1">
        <v>0</v>
      </c>
      <c r="BB171" s="1">
        <v>26474.810039999997</v>
      </c>
      <c r="BC171" s="7">
        <v>0.34476553299348578</v>
      </c>
      <c r="BD171" s="35" t="s">
        <v>552</v>
      </c>
      <c r="BE171" s="35" t="s">
        <v>552</v>
      </c>
      <c r="BF171" s="35" t="s">
        <v>552</v>
      </c>
      <c r="BG171" s="35" t="s">
        <v>552</v>
      </c>
      <c r="BH171" s="35" t="s">
        <v>552</v>
      </c>
      <c r="BI171" s="35" t="s">
        <v>552</v>
      </c>
      <c r="BJ171" s="35">
        <v>1.341771792363482</v>
      </c>
      <c r="BK171" s="35" t="s">
        <v>552</v>
      </c>
      <c r="BL171" s="35" t="s">
        <v>552</v>
      </c>
      <c r="BM171" s="35" t="s">
        <v>552</v>
      </c>
      <c r="BN171" s="35">
        <v>1.341771792363482</v>
      </c>
      <c r="BO171" s="1">
        <v>0</v>
      </c>
      <c r="BP171" s="1">
        <v>0</v>
      </c>
      <c r="BQ171" s="1">
        <v>110688.05187959998</v>
      </c>
      <c r="BR171" s="1">
        <v>4920.0591277283456</v>
      </c>
      <c r="BS171" s="1">
        <v>43476.259542952357</v>
      </c>
      <c r="BT171" s="1">
        <v>110688.05187959998</v>
      </c>
      <c r="BU171" s="1">
        <v>4920.0591277283456</v>
      </c>
      <c r="BV171" s="1">
        <v>12797.959401864417</v>
      </c>
      <c r="BW171" s="35">
        <v>5.9747382550488135</v>
      </c>
      <c r="BX171" s="1">
        <v>550644.08606227371</v>
      </c>
      <c r="BY171" s="1">
        <v>24476.006359812294</v>
      </c>
      <c r="BZ171" s="1">
        <v>216283.01153475611</v>
      </c>
      <c r="CA171" s="1">
        <v>550644.08606227371</v>
      </c>
      <c r="CB171" s="1">
        <v>24476.006359812294</v>
      </c>
      <c r="CC171" s="1">
        <v>63666.498223016541</v>
      </c>
    </row>
    <row r="172" spans="1:81" x14ac:dyDescent="0.25">
      <c r="A172" t="s">
        <v>1690</v>
      </c>
      <c r="B172" t="s">
        <v>1691</v>
      </c>
      <c r="C172" t="s">
        <v>50</v>
      </c>
      <c r="D172" t="s">
        <v>1730</v>
      </c>
      <c r="E172">
        <v>90261</v>
      </c>
      <c r="F172" t="s">
        <v>370</v>
      </c>
      <c r="G172" t="s">
        <v>51</v>
      </c>
      <c r="H172" s="74">
        <v>0.22613756887876005</v>
      </c>
      <c r="I172" s="1">
        <v>336274.31</v>
      </c>
      <c r="J172" s="1"/>
      <c r="K172" s="1"/>
      <c r="L172" s="1"/>
      <c r="M172" s="1"/>
      <c r="N172" s="1"/>
      <c r="O172" s="1"/>
      <c r="P172" s="1">
        <v>86405</v>
      </c>
      <c r="Q172" s="1"/>
      <c r="R172" s="1"/>
      <c r="S172" s="1"/>
      <c r="T172" s="1">
        <v>86405</v>
      </c>
      <c r="U172" s="1">
        <v>9.6666666666666661</v>
      </c>
      <c r="V172" s="36">
        <v>0.59188739023372805</v>
      </c>
      <c r="W172" s="1"/>
      <c r="X172" s="1"/>
      <c r="Y172" s="1"/>
      <c r="Z172" s="1"/>
      <c r="AA172" s="1"/>
      <c r="AB172" s="1"/>
      <c r="AC172" s="1">
        <v>10178</v>
      </c>
      <c r="AD172" s="1"/>
      <c r="AE172" s="1"/>
      <c r="AF172" s="1"/>
      <c r="AG172" s="1">
        <v>0</v>
      </c>
      <c r="AH172" s="1">
        <v>0</v>
      </c>
      <c r="AI172" s="1">
        <v>0</v>
      </c>
      <c r="AJ172" s="1">
        <v>0</v>
      </c>
      <c r="AK172" s="1"/>
      <c r="AL172" s="1">
        <v>0</v>
      </c>
      <c r="AM172" s="1">
        <v>89460.981679166667</v>
      </c>
      <c r="AN172" s="1"/>
      <c r="AO172" s="1">
        <v>0</v>
      </c>
      <c r="AP172" s="1">
        <v>0</v>
      </c>
      <c r="AQ172" s="1">
        <v>89460.981679166667</v>
      </c>
      <c r="AR172" s="1">
        <v>0</v>
      </c>
      <c r="AS172" s="1">
        <v>0</v>
      </c>
      <c r="AT172" s="1">
        <v>0</v>
      </c>
      <c r="AU172" s="1">
        <v>0</v>
      </c>
      <c r="AV172" s="1"/>
      <c r="AW172" s="1">
        <v>0</v>
      </c>
      <c r="AX172" s="1">
        <v>26474.810039999997</v>
      </c>
      <c r="AY172" s="1"/>
      <c r="AZ172" s="1">
        <v>0</v>
      </c>
      <c r="BA172" s="1">
        <v>0</v>
      </c>
      <c r="BB172" s="1">
        <v>26474.810039999997</v>
      </c>
      <c r="BC172" s="7">
        <v>0.34476553299348578</v>
      </c>
      <c r="BD172" s="35" t="s">
        <v>552</v>
      </c>
      <c r="BE172" s="35" t="s">
        <v>552</v>
      </c>
      <c r="BF172" s="35" t="s">
        <v>552</v>
      </c>
      <c r="BG172" s="35" t="s">
        <v>552</v>
      </c>
      <c r="BH172" s="35" t="s">
        <v>552</v>
      </c>
      <c r="BI172" s="35" t="s">
        <v>552</v>
      </c>
      <c r="BJ172" s="35">
        <v>1.341771792363482</v>
      </c>
      <c r="BK172" s="35" t="s">
        <v>552</v>
      </c>
      <c r="BL172" s="35" t="s">
        <v>552</v>
      </c>
      <c r="BM172" s="35" t="s">
        <v>552</v>
      </c>
      <c r="BN172" s="35">
        <v>1.341771792363482</v>
      </c>
      <c r="BO172" s="1">
        <v>0</v>
      </c>
      <c r="BP172" s="1">
        <v>0</v>
      </c>
      <c r="BQ172" s="1">
        <v>110688.05187959998</v>
      </c>
      <c r="BR172" s="1">
        <v>4920.0591277283456</v>
      </c>
      <c r="BS172" s="1">
        <v>43476.259542952357</v>
      </c>
      <c r="BT172" s="1">
        <v>110688.05187959998</v>
      </c>
      <c r="BU172" s="1">
        <v>4920.0591277283456</v>
      </c>
      <c r="BV172" s="1">
        <v>12797.959401864417</v>
      </c>
      <c r="BW172" s="35">
        <v>5.9747382550488135</v>
      </c>
      <c r="BX172" s="1">
        <v>550644.08606227371</v>
      </c>
      <c r="BY172" s="1">
        <v>24476.006359812294</v>
      </c>
      <c r="BZ172" s="1">
        <v>216283.01153475611</v>
      </c>
      <c r="CA172" s="1">
        <v>550644.08606227371</v>
      </c>
      <c r="CB172" s="1">
        <v>24476.006359812294</v>
      </c>
      <c r="CC172" s="1">
        <v>63666.498223016541</v>
      </c>
    </row>
    <row r="173" spans="1:81" x14ac:dyDescent="0.25">
      <c r="A173" t="s">
        <v>1207</v>
      </c>
      <c r="B173" t="s">
        <v>1208</v>
      </c>
      <c r="C173" t="s">
        <v>50</v>
      </c>
      <c r="D173" t="s">
        <v>38</v>
      </c>
      <c r="E173">
        <v>90262</v>
      </c>
      <c r="F173" t="s">
        <v>370</v>
      </c>
      <c r="G173" t="s">
        <v>51</v>
      </c>
      <c r="H173" s="74">
        <v>0.22613756887876005</v>
      </c>
      <c r="I173" s="1">
        <v>474585.14</v>
      </c>
      <c r="J173" s="1"/>
      <c r="K173" s="1"/>
      <c r="L173" s="1"/>
      <c r="M173" s="1"/>
      <c r="N173" s="1"/>
      <c r="O173" s="1"/>
      <c r="P173" s="1">
        <v>31340</v>
      </c>
      <c r="Q173" s="1"/>
      <c r="R173" s="1"/>
      <c r="S173" s="1"/>
      <c r="T173" s="1">
        <v>31340</v>
      </c>
      <c r="U173" s="1">
        <v>20</v>
      </c>
      <c r="V173" s="36">
        <v>0.68684893481532938</v>
      </c>
      <c r="W173" s="1"/>
      <c r="X173" s="1"/>
      <c r="Y173" s="1"/>
      <c r="Z173" s="1"/>
      <c r="AA173" s="1"/>
      <c r="AB173" s="1"/>
      <c r="AC173" s="1">
        <v>3691</v>
      </c>
      <c r="AD173" s="1"/>
      <c r="AE173" s="1"/>
      <c r="AF173" s="1"/>
      <c r="AG173" s="1">
        <v>0</v>
      </c>
      <c r="AH173" s="1">
        <v>0</v>
      </c>
      <c r="AI173" s="1">
        <v>0</v>
      </c>
      <c r="AJ173" s="1">
        <v>0</v>
      </c>
      <c r="AK173" s="1">
        <v>0</v>
      </c>
      <c r="AL173" s="1">
        <v>0</v>
      </c>
      <c r="AM173" s="1">
        <v>32442.577016666663</v>
      </c>
      <c r="AN173" s="1">
        <v>0</v>
      </c>
      <c r="AO173" s="1">
        <v>0</v>
      </c>
      <c r="AP173" s="1">
        <v>0</v>
      </c>
      <c r="AQ173" s="1">
        <v>32442.577016666663</v>
      </c>
      <c r="AR173" s="1">
        <v>0</v>
      </c>
      <c r="AS173" s="1">
        <v>0</v>
      </c>
      <c r="AT173" s="1">
        <v>0</v>
      </c>
      <c r="AU173" s="1">
        <v>0</v>
      </c>
      <c r="AV173" s="1">
        <v>0</v>
      </c>
      <c r="AW173" s="1">
        <v>0</v>
      </c>
      <c r="AX173" s="1">
        <v>9600.9553799999994</v>
      </c>
      <c r="AY173" s="1">
        <v>0</v>
      </c>
      <c r="AZ173" s="1">
        <v>0</v>
      </c>
      <c r="BA173" s="1">
        <v>0</v>
      </c>
      <c r="BB173" s="1">
        <v>9600.9553799999994</v>
      </c>
      <c r="BC173" s="7">
        <v>8.8590073420054108E-2</v>
      </c>
      <c r="BD173" s="35" t="s">
        <v>552</v>
      </c>
      <c r="BE173" s="35" t="s">
        <v>552</v>
      </c>
      <c r="BF173" s="35" t="s">
        <v>552</v>
      </c>
      <c r="BG173" s="35" t="s">
        <v>552</v>
      </c>
      <c r="BH173" s="35" t="s">
        <v>552</v>
      </c>
      <c r="BI173" s="35" t="s">
        <v>552</v>
      </c>
      <c r="BJ173" s="35">
        <v>1.3415294319293767</v>
      </c>
      <c r="BK173" s="35" t="s">
        <v>552</v>
      </c>
      <c r="BL173" s="35" t="s">
        <v>552</v>
      </c>
      <c r="BM173" s="35" t="s">
        <v>552</v>
      </c>
      <c r="BN173" s="35">
        <v>1.3415294319293767</v>
      </c>
      <c r="BO173" s="1">
        <v>0</v>
      </c>
      <c r="BP173" s="1"/>
      <c r="BQ173" s="1">
        <v>156214.44468239998</v>
      </c>
      <c r="BR173" s="1">
        <v>6943.6970964009552</v>
      </c>
      <c r="BS173" s="1">
        <v>61358.201052790442</v>
      </c>
      <c r="BT173" s="1">
        <v>156214.44468239998</v>
      </c>
      <c r="BU173" s="1">
        <v>6943.6970964009552</v>
      </c>
      <c r="BV173" s="1">
        <v>18061.806013216235</v>
      </c>
      <c r="BW173" s="35">
        <v>5.974812986303804</v>
      </c>
      <c r="BX173" s="1">
        <v>777137.64805424062</v>
      </c>
      <c r="BY173" s="1">
        <v>34543.594488135488</v>
      </c>
      <c r="BZ173" s="1">
        <v>305245.5754136616</v>
      </c>
      <c r="CA173" s="1">
        <v>777137.64805424062</v>
      </c>
      <c r="CB173" s="1">
        <v>34543.594488135488</v>
      </c>
      <c r="CC173" s="1">
        <v>89854.107110648256</v>
      </c>
    </row>
    <row r="174" spans="1:81" x14ac:dyDescent="0.25">
      <c r="A174" t="s">
        <v>1207</v>
      </c>
      <c r="B174" t="s">
        <v>1208</v>
      </c>
      <c r="C174" t="s">
        <v>50</v>
      </c>
      <c r="D174" t="s">
        <v>28</v>
      </c>
      <c r="E174">
        <v>90262</v>
      </c>
      <c r="F174" t="s">
        <v>370</v>
      </c>
      <c r="G174" t="s">
        <v>51</v>
      </c>
      <c r="H174" s="74">
        <v>0.22613756887876005</v>
      </c>
      <c r="I174" s="1">
        <v>474585.14</v>
      </c>
      <c r="J174" s="1">
        <v>0</v>
      </c>
      <c r="K174" s="1">
        <v>0</v>
      </c>
      <c r="L174" s="1">
        <v>0</v>
      </c>
      <c r="M174" s="1">
        <v>0</v>
      </c>
      <c r="N174" s="1">
        <v>0</v>
      </c>
      <c r="O174" s="1">
        <v>0</v>
      </c>
      <c r="P174" s="1">
        <v>31340</v>
      </c>
      <c r="Q174" s="1">
        <v>0</v>
      </c>
      <c r="R174" s="1">
        <v>0</v>
      </c>
      <c r="S174" s="1">
        <v>0</v>
      </c>
      <c r="T174" s="1">
        <v>31340</v>
      </c>
      <c r="U174" s="1"/>
      <c r="V174" s="36"/>
      <c r="W174" s="1"/>
      <c r="X174" s="1"/>
      <c r="Y174" s="1"/>
      <c r="Z174" s="1"/>
      <c r="AA174" s="1"/>
      <c r="AB174" s="1"/>
      <c r="AC174" s="1">
        <v>3691</v>
      </c>
      <c r="AD174" s="1"/>
      <c r="AE174" s="1"/>
      <c r="AF174" s="1"/>
      <c r="AG174" s="1">
        <v>0</v>
      </c>
      <c r="AH174" s="1">
        <v>0</v>
      </c>
      <c r="AI174" s="1">
        <v>0</v>
      </c>
      <c r="AJ174" s="1">
        <v>0</v>
      </c>
      <c r="AK174" s="1">
        <v>0</v>
      </c>
      <c r="AL174" s="1">
        <v>0</v>
      </c>
      <c r="AM174" s="1">
        <v>32442.577016666663</v>
      </c>
      <c r="AN174" s="1">
        <v>0</v>
      </c>
      <c r="AO174" s="1">
        <v>0</v>
      </c>
      <c r="AP174" s="1">
        <v>0</v>
      </c>
      <c r="AQ174" s="1">
        <v>32442.577016666663</v>
      </c>
      <c r="AR174" s="1">
        <v>0</v>
      </c>
      <c r="AS174" s="1">
        <v>0</v>
      </c>
      <c r="AT174" s="1">
        <v>0</v>
      </c>
      <c r="AU174" s="1">
        <v>0</v>
      </c>
      <c r="AV174" s="1">
        <v>0</v>
      </c>
      <c r="AW174" s="1">
        <v>0</v>
      </c>
      <c r="AX174" s="1">
        <v>9600.9553799999994</v>
      </c>
      <c r="AY174" s="1">
        <v>0</v>
      </c>
      <c r="AZ174" s="1">
        <v>0</v>
      </c>
      <c r="BA174" s="1">
        <v>0</v>
      </c>
      <c r="BB174" s="1">
        <v>9600.9553799999994</v>
      </c>
      <c r="BC174" s="7">
        <v>8.8590073420054108E-2</v>
      </c>
      <c r="BD174" s="35" t="s">
        <v>552</v>
      </c>
      <c r="BE174" s="35" t="s">
        <v>552</v>
      </c>
      <c r="BF174" s="35" t="s">
        <v>552</v>
      </c>
      <c r="BG174" s="35" t="s">
        <v>552</v>
      </c>
      <c r="BH174" s="35" t="s">
        <v>552</v>
      </c>
      <c r="BI174" s="35" t="s">
        <v>552</v>
      </c>
      <c r="BJ174" s="35">
        <v>1.3415294319293767</v>
      </c>
      <c r="BK174" s="35" t="s">
        <v>552</v>
      </c>
      <c r="BL174" s="35" t="s">
        <v>552</v>
      </c>
      <c r="BM174" s="35" t="s">
        <v>552</v>
      </c>
      <c r="BN174" s="35">
        <v>1.3415294319293767</v>
      </c>
      <c r="BO174" s="1">
        <v>0</v>
      </c>
      <c r="BP174" s="1">
        <v>0</v>
      </c>
      <c r="BQ174" s="1">
        <v>156214.44468239998</v>
      </c>
      <c r="BR174" s="1">
        <v>6943.6970964009552</v>
      </c>
      <c r="BS174" s="1">
        <v>61358.201052790442</v>
      </c>
      <c r="BT174" s="1">
        <v>156214.44468239998</v>
      </c>
      <c r="BU174" s="1">
        <v>6943.6970964009552</v>
      </c>
      <c r="BV174" s="1">
        <v>18061.806013216235</v>
      </c>
      <c r="BW174" s="35">
        <v>5.974812986303804</v>
      </c>
      <c r="BX174" s="1">
        <v>777137.64805424062</v>
      </c>
      <c r="BY174" s="1">
        <v>34543.594488135488</v>
      </c>
      <c r="BZ174" s="1">
        <v>305245.5754136616</v>
      </c>
      <c r="CA174" s="1">
        <v>777137.64805424062</v>
      </c>
      <c r="CB174" s="1">
        <v>34543.594488135488</v>
      </c>
      <c r="CC174" s="1">
        <v>89854.107110648256</v>
      </c>
    </row>
    <row r="175" spans="1:81" x14ac:dyDescent="0.25">
      <c r="A175" t="s">
        <v>511</v>
      </c>
      <c r="B175" t="s">
        <v>512</v>
      </c>
      <c r="C175" t="s">
        <v>50</v>
      </c>
      <c r="D175" t="s">
        <v>38</v>
      </c>
      <c r="E175">
        <v>90039</v>
      </c>
      <c r="F175" t="s">
        <v>39</v>
      </c>
      <c r="G175" t="s">
        <v>51</v>
      </c>
      <c r="H175" s="74">
        <v>0.22613756887876005</v>
      </c>
      <c r="I175" s="1">
        <v>16103312</v>
      </c>
      <c r="J175" s="1"/>
      <c r="K175" s="1">
        <v>1710266</v>
      </c>
      <c r="L175" s="1"/>
      <c r="M175" s="1"/>
      <c r="N175" s="1"/>
      <c r="O175" s="1"/>
      <c r="P175" s="1"/>
      <c r="Q175" s="1"/>
      <c r="R175" s="1"/>
      <c r="S175" s="1"/>
      <c r="T175" s="1">
        <v>1710266</v>
      </c>
      <c r="U175" s="1">
        <v>40</v>
      </c>
      <c r="V175" s="36">
        <v>0.24271992986987462</v>
      </c>
      <c r="W175" s="1"/>
      <c r="X175" s="1">
        <v>1130523</v>
      </c>
      <c r="Y175" s="1"/>
      <c r="Z175" s="1"/>
      <c r="AA175" s="1"/>
      <c r="AB175" s="1"/>
      <c r="AC175" s="1"/>
      <c r="AD175" s="1"/>
      <c r="AE175" s="1"/>
      <c r="AF175" s="1"/>
      <c r="AG175" s="1">
        <v>0</v>
      </c>
      <c r="AH175" s="1">
        <v>8757400.5587356128</v>
      </c>
      <c r="AI175" s="1">
        <v>0</v>
      </c>
      <c r="AJ175" s="1">
        <v>0</v>
      </c>
      <c r="AK175" s="1">
        <v>0</v>
      </c>
      <c r="AL175" s="1">
        <v>0</v>
      </c>
      <c r="AM175" s="1">
        <v>0</v>
      </c>
      <c r="AN175" s="1">
        <v>0</v>
      </c>
      <c r="AO175" s="1">
        <v>0</v>
      </c>
      <c r="AP175" s="1">
        <v>0</v>
      </c>
      <c r="AQ175" s="1">
        <v>8757400.5587356128</v>
      </c>
      <c r="AR175" s="1">
        <v>0</v>
      </c>
      <c r="AS175" s="1">
        <v>2442253.5748395002</v>
      </c>
      <c r="AT175" s="1">
        <v>0</v>
      </c>
      <c r="AU175" s="1">
        <v>0</v>
      </c>
      <c r="AV175" s="1">
        <v>0</v>
      </c>
      <c r="AW175" s="1">
        <v>0</v>
      </c>
      <c r="AX175" s="1">
        <v>0</v>
      </c>
      <c r="AY175" s="1">
        <v>0</v>
      </c>
      <c r="AZ175" s="1">
        <v>0</v>
      </c>
      <c r="BA175" s="1">
        <v>0</v>
      </c>
      <c r="BB175" s="1">
        <v>2442253.5748395002</v>
      </c>
      <c r="BC175" s="7">
        <v>0.69548761978747686</v>
      </c>
      <c r="BD175" s="35" t="s">
        <v>552</v>
      </c>
      <c r="BE175" s="35">
        <v>6.5484866877872294</v>
      </c>
      <c r="BF175" s="35" t="s">
        <v>552</v>
      </c>
      <c r="BG175" s="35" t="s">
        <v>552</v>
      </c>
      <c r="BH175" s="35" t="s">
        <v>552</v>
      </c>
      <c r="BI175" s="35" t="s">
        <v>552</v>
      </c>
      <c r="BJ175" s="35" t="s">
        <v>552</v>
      </c>
      <c r="BK175" s="35" t="s">
        <v>552</v>
      </c>
      <c r="BL175" s="35" t="s">
        <v>552</v>
      </c>
      <c r="BM175" s="35" t="s">
        <v>552</v>
      </c>
      <c r="BN175" s="35">
        <v>6.5484866877872294</v>
      </c>
      <c r="BO175" s="1">
        <v>0</v>
      </c>
      <c r="BP175" s="1"/>
      <c r="BQ175" s="1">
        <v>5300566.1779199997</v>
      </c>
      <c r="BR175" s="1">
        <v>235608.98003852097</v>
      </c>
      <c r="BS175" s="1">
        <v>2081966.273347314</v>
      </c>
      <c r="BT175" s="1">
        <v>5300566.1779199997</v>
      </c>
      <c r="BU175" s="1">
        <v>235608.98003852097</v>
      </c>
      <c r="BV175" s="1">
        <v>612861.36669659987</v>
      </c>
      <c r="BW175" s="35">
        <v>5.9832741236256934</v>
      </c>
      <c r="BX175" s="1">
        <v>26414174.27499428</v>
      </c>
      <c r="BY175" s="1">
        <v>1174104.1335198041</v>
      </c>
      <c r="BZ175" s="1">
        <v>10375008.656233085</v>
      </c>
      <c r="CA175" s="1">
        <v>26414174.27499428</v>
      </c>
      <c r="CB175" s="1">
        <v>1174104.1335198041</v>
      </c>
      <c r="CC175" s="1">
        <v>3054056.1900290437</v>
      </c>
    </row>
    <row r="176" spans="1:81" x14ac:dyDescent="0.25">
      <c r="A176" t="s">
        <v>511</v>
      </c>
      <c r="B176" t="s">
        <v>512</v>
      </c>
      <c r="C176" t="s">
        <v>50</v>
      </c>
      <c r="D176" t="s">
        <v>28</v>
      </c>
      <c r="E176">
        <v>90039</v>
      </c>
      <c r="F176" t="s">
        <v>39</v>
      </c>
      <c r="G176" t="s">
        <v>51</v>
      </c>
      <c r="H176" s="74">
        <v>0.22613756887876005</v>
      </c>
      <c r="I176" s="1">
        <v>16121308</v>
      </c>
      <c r="J176" s="1">
        <v>0</v>
      </c>
      <c r="K176" s="1">
        <v>1735339</v>
      </c>
      <c r="L176" s="1">
        <v>0</v>
      </c>
      <c r="M176" s="1">
        <v>0</v>
      </c>
      <c r="N176" s="1">
        <v>0</v>
      </c>
      <c r="O176" s="1">
        <v>0</v>
      </c>
      <c r="P176" s="1">
        <v>0</v>
      </c>
      <c r="Q176" s="1">
        <v>0</v>
      </c>
      <c r="R176" s="1">
        <v>0</v>
      </c>
      <c r="S176" s="1">
        <v>0</v>
      </c>
      <c r="T176" s="1">
        <v>1735339</v>
      </c>
      <c r="U176" s="1"/>
      <c r="V176" s="36"/>
      <c r="W176" s="1"/>
      <c r="X176" s="1">
        <v>1138519</v>
      </c>
      <c r="Y176" s="1"/>
      <c r="Z176" s="1"/>
      <c r="AA176" s="1"/>
      <c r="AB176" s="1"/>
      <c r="AC176" s="1"/>
      <c r="AD176" s="1"/>
      <c r="AE176" s="1"/>
      <c r="AF176" s="1"/>
      <c r="AG176" s="1">
        <v>0</v>
      </c>
      <c r="AH176" s="1">
        <v>8822977.0671741795</v>
      </c>
      <c r="AI176" s="1">
        <v>0</v>
      </c>
      <c r="AJ176" s="1">
        <v>0</v>
      </c>
      <c r="AK176" s="1">
        <v>0</v>
      </c>
      <c r="AL176" s="1">
        <v>0</v>
      </c>
      <c r="AM176" s="1">
        <v>0</v>
      </c>
      <c r="AN176" s="1">
        <v>0</v>
      </c>
      <c r="AO176" s="1">
        <v>0</v>
      </c>
      <c r="AP176" s="1">
        <v>0</v>
      </c>
      <c r="AQ176" s="1">
        <v>8822977.0671741795</v>
      </c>
      <c r="AR176" s="1">
        <v>0</v>
      </c>
      <c r="AS176" s="1">
        <v>2459527.2256935001</v>
      </c>
      <c r="AT176" s="1">
        <v>0</v>
      </c>
      <c r="AU176" s="1">
        <v>0</v>
      </c>
      <c r="AV176" s="1">
        <v>0</v>
      </c>
      <c r="AW176" s="1">
        <v>0</v>
      </c>
      <c r="AX176" s="1">
        <v>0</v>
      </c>
      <c r="AY176" s="1">
        <v>0</v>
      </c>
      <c r="AZ176" s="1">
        <v>0</v>
      </c>
      <c r="BA176" s="1">
        <v>0</v>
      </c>
      <c r="BB176" s="1">
        <v>2459527.2256935001</v>
      </c>
      <c r="BC176" s="7">
        <v>0.69985042732684466</v>
      </c>
      <c r="BD176" s="35" t="s">
        <v>552</v>
      </c>
      <c r="BE176" s="35">
        <v>6.5016139744843393</v>
      </c>
      <c r="BF176" s="35" t="s">
        <v>552</v>
      </c>
      <c r="BG176" s="35" t="s">
        <v>552</v>
      </c>
      <c r="BH176" s="35" t="s">
        <v>552</v>
      </c>
      <c r="BI176" s="35" t="s">
        <v>552</v>
      </c>
      <c r="BJ176" s="35" t="s">
        <v>552</v>
      </c>
      <c r="BK176" s="35" t="s">
        <v>552</v>
      </c>
      <c r="BL176" s="35" t="s">
        <v>552</v>
      </c>
      <c r="BM176" s="35" t="s">
        <v>552</v>
      </c>
      <c r="BN176" s="35">
        <v>6.5016139744843393</v>
      </c>
      <c r="BO176" s="1">
        <v>0</v>
      </c>
      <c r="BP176" s="1">
        <v>0</v>
      </c>
      <c r="BQ176" s="1">
        <v>5306489.7412799997</v>
      </c>
      <c r="BR176" s="1">
        <v>235872.28110384053</v>
      </c>
      <c r="BS176" s="1">
        <v>2084292.9416162486</v>
      </c>
      <c r="BT176" s="1">
        <v>5306489.7412799997</v>
      </c>
      <c r="BU176" s="1">
        <v>235872.28110384053</v>
      </c>
      <c r="BV176" s="1">
        <v>613546.26016168785</v>
      </c>
      <c r="BW176" s="35">
        <v>5.9832741236256934</v>
      </c>
      <c r="BX176" s="1">
        <v>26443693.015005823</v>
      </c>
      <c r="BY176" s="1">
        <v>1175416.2349053342</v>
      </c>
      <c r="BZ176" s="1">
        <v>10386603.082011931</v>
      </c>
      <c r="CA176" s="1">
        <v>26443693.015005823</v>
      </c>
      <c r="CB176" s="1">
        <v>1175416.2349053342</v>
      </c>
      <c r="CC176" s="1">
        <v>3057469.2019110569</v>
      </c>
    </row>
    <row r="177" spans="1:81" x14ac:dyDescent="0.25">
      <c r="A177" t="s">
        <v>511</v>
      </c>
      <c r="B177" t="s">
        <v>512</v>
      </c>
      <c r="C177" t="s">
        <v>50</v>
      </c>
      <c r="D177" t="s">
        <v>1730</v>
      </c>
      <c r="E177">
        <v>90039</v>
      </c>
      <c r="F177" t="s">
        <v>39</v>
      </c>
      <c r="G177" t="s">
        <v>51</v>
      </c>
      <c r="H177" s="74">
        <v>0.22613756887876005</v>
      </c>
      <c r="I177" s="1">
        <v>17996</v>
      </c>
      <c r="J177" s="1"/>
      <c r="K177" s="1">
        <v>25073</v>
      </c>
      <c r="L177" s="1"/>
      <c r="M177" s="1"/>
      <c r="N177" s="1"/>
      <c r="O177" s="1"/>
      <c r="P177" s="1"/>
      <c r="Q177" s="1"/>
      <c r="R177" s="1"/>
      <c r="S177" s="1"/>
      <c r="T177" s="1">
        <v>25073</v>
      </c>
      <c r="U177" s="1">
        <v>16</v>
      </c>
      <c r="V177" s="36">
        <v>5.3290533497583628E-2</v>
      </c>
      <c r="W177" s="1"/>
      <c r="X177" s="1">
        <v>7996</v>
      </c>
      <c r="Y177" s="1"/>
      <c r="Z177" s="1"/>
      <c r="AA177" s="1"/>
      <c r="AB177" s="1"/>
      <c r="AC177" s="1"/>
      <c r="AD177" s="1"/>
      <c r="AE177" s="1"/>
      <c r="AF177" s="1"/>
      <c r="AG177" s="1">
        <v>0</v>
      </c>
      <c r="AH177" s="1">
        <v>65576.508438567238</v>
      </c>
      <c r="AI177" s="1">
        <v>0</v>
      </c>
      <c r="AJ177" s="1">
        <v>0</v>
      </c>
      <c r="AK177" s="1"/>
      <c r="AL177" s="1">
        <v>0</v>
      </c>
      <c r="AM177" s="1">
        <v>0</v>
      </c>
      <c r="AN177" s="1"/>
      <c r="AO177" s="1">
        <v>0</v>
      </c>
      <c r="AP177" s="1">
        <v>0</v>
      </c>
      <c r="AQ177" s="1">
        <v>65576.508438567238</v>
      </c>
      <c r="AR177" s="1">
        <v>0</v>
      </c>
      <c r="AS177" s="1">
        <v>17273.650854000003</v>
      </c>
      <c r="AT177" s="1">
        <v>0</v>
      </c>
      <c r="AU177" s="1">
        <v>0</v>
      </c>
      <c r="AV177" s="1"/>
      <c r="AW177" s="1">
        <v>0</v>
      </c>
      <c r="AX177" s="1">
        <v>0</v>
      </c>
      <c r="AY177" s="1"/>
      <c r="AZ177" s="1">
        <v>0</v>
      </c>
      <c r="BA177" s="1">
        <v>0</v>
      </c>
      <c r="BB177" s="1">
        <v>17273.650854000003</v>
      </c>
      <c r="BC177" s="7">
        <v>4.6038096961862216</v>
      </c>
      <c r="BD177" s="35" t="s">
        <v>552</v>
      </c>
      <c r="BE177" s="35">
        <v>3.3043576473723624</v>
      </c>
      <c r="BF177" s="35" t="s">
        <v>552</v>
      </c>
      <c r="BG177" s="35" t="s">
        <v>552</v>
      </c>
      <c r="BH177" s="35" t="s">
        <v>552</v>
      </c>
      <c r="BI177" s="35" t="s">
        <v>552</v>
      </c>
      <c r="BJ177" s="35" t="s">
        <v>552</v>
      </c>
      <c r="BK177" s="35" t="s">
        <v>552</v>
      </c>
      <c r="BL177" s="35" t="s">
        <v>552</v>
      </c>
      <c r="BM177" s="35" t="s">
        <v>552</v>
      </c>
      <c r="BN177" s="35">
        <v>3.3043576473723624</v>
      </c>
      <c r="BO177" s="1">
        <v>0</v>
      </c>
      <c r="BP177" s="1">
        <v>0</v>
      </c>
      <c r="BQ177" s="1">
        <v>5923.5633599999992</v>
      </c>
      <c r="BR177" s="1">
        <v>263.30106531955806</v>
      </c>
      <c r="BS177" s="1">
        <v>2326.6682689348786</v>
      </c>
      <c r="BT177" s="1">
        <v>5923.5633599999992</v>
      </c>
      <c r="BU177" s="1">
        <v>263.30106531955806</v>
      </c>
      <c r="BV177" s="1">
        <v>684.89346508792801</v>
      </c>
      <c r="BW177" s="35">
        <v>5.9832741236256934</v>
      </c>
      <c r="BX177" s="1">
        <v>29518.740011545262</v>
      </c>
      <c r="BY177" s="1">
        <v>1312.1013855300321</v>
      </c>
      <c r="BZ177" s="1">
        <v>11594.425778844165</v>
      </c>
      <c r="CA177" s="1">
        <v>29518.740011545262</v>
      </c>
      <c r="CB177" s="1">
        <v>1312.1013855300321</v>
      </c>
      <c r="CC177" s="1">
        <v>3413.0118820130087</v>
      </c>
    </row>
    <row r="178" spans="1:81" x14ac:dyDescent="0.25">
      <c r="A178" t="s">
        <v>1656</v>
      </c>
      <c r="B178" t="s">
        <v>675</v>
      </c>
      <c r="C178" t="s">
        <v>50</v>
      </c>
      <c r="D178" t="s">
        <v>28</v>
      </c>
      <c r="E178">
        <v>90167</v>
      </c>
      <c r="F178" t="s">
        <v>370</v>
      </c>
      <c r="G178" t="s">
        <v>51</v>
      </c>
      <c r="H178" s="74">
        <v>0.22613756887876005</v>
      </c>
      <c r="I178" s="1">
        <v>317747.62</v>
      </c>
      <c r="J178" s="1">
        <v>0</v>
      </c>
      <c r="K178" s="1">
        <v>0</v>
      </c>
      <c r="L178" s="1">
        <v>0</v>
      </c>
      <c r="M178" s="1">
        <v>0</v>
      </c>
      <c r="N178" s="1">
        <v>0</v>
      </c>
      <c r="O178" s="1">
        <v>0</v>
      </c>
      <c r="P178" s="1">
        <v>67575</v>
      </c>
      <c r="Q178" s="1">
        <v>0</v>
      </c>
      <c r="R178" s="1">
        <v>0</v>
      </c>
      <c r="S178" s="1">
        <v>0</v>
      </c>
      <c r="T178" s="1">
        <v>67575</v>
      </c>
      <c r="U178" s="1"/>
      <c r="V178" s="36"/>
      <c r="W178" s="1"/>
      <c r="X178" s="1"/>
      <c r="Y178" s="1"/>
      <c r="Z178" s="1"/>
      <c r="AA178" s="1"/>
      <c r="AB178" s="1"/>
      <c r="AC178" s="1">
        <v>7960</v>
      </c>
      <c r="AD178" s="1"/>
      <c r="AE178" s="1"/>
      <c r="AF178" s="1"/>
      <c r="AG178" s="1">
        <v>0</v>
      </c>
      <c r="AH178" s="1">
        <v>0</v>
      </c>
      <c r="AI178" s="1">
        <v>0</v>
      </c>
      <c r="AJ178" s="1">
        <v>0</v>
      </c>
      <c r="AK178" s="1">
        <v>0</v>
      </c>
      <c r="AL178" s="1">
        <v>0</v>
      </c>
      <c r="AM178" s="1">
        <v>69965.553937499993</v>
      </c>
      <c r="AN178" s="1">
        <v>0</v>
      </c>
      <c r="AO178" s="1">
        <v>0</v>
      </c>
      <c r="AP178" s="1">
        <v>0</v>
      </c>
      <c r="AQ178" s="1">
        <v>69965.553937499993</v>
      </c>
      <c r="AR178" s="1">
        <v>0</v>
      </c>
      <c r="AS178" s="1">
        <v>0</v>
      </c>
      <c r="AT178" s="1">
        <v>0</v>
      </c>
      <c r="AU178" s="1">
        <v>0</v>
      </c>
      <c r="AV178" s="1">
        <v>0</v>
      </c>
      <c r="AW178" s="1">
        <v>0</v>
      </c>
      <c r="AX178" s="1">
        <v>20705.392799999998</v>
      </c>
      <c r="AY178" s="1">
        <v>0</v>
      </c>
      <c r="AZ178" s="1">
        <v>0</v>
      </c>
      <c r="BA178" s="1">
        <v>0</v>
      </c>
      <c r="BB178" s="1">
        <v>20705.392799999998</v>
      </c>
      <c r="BC178" s="7">
        <v>0.28535523487949332</v>
      </c>
      <c r="BD178" s="35" t="s">
        <v>552</v>
      </c>
      <c r="BE178" s="35" t="s">
        <v>552</v>
      </c>
      <c r="BF178" s="35" t="s">
        <v>552</v>
      </c>
      <c r="BG178" s="35" t="s">
        <v>552</v>
      </c>
      <c r="BH178" s="35" t="s">
        <v>552</v>
      </c>
      <c r="BI178" s="35" t="s">
        <v>552</v>
      </c>
      <c r="BJ178" s="35">
        <v>1.3417824156492786</v>
      </c>
      <c r="BK178" s="35" t="s">
        <v>552</v>
      </c>
      <c r="BL178" s="35" t="s">
        <v>552</v>
      </c>
      <c r="BM178" s="35" t="s">
        <v>552</v>
      </c>
      <c r="BN178" s="35">
        <v>1.3417824156492786</v>
      </c>
      <c r="BO178" s="1">
        <v>0</v>
      </c>
      <c r="BP178" s="1">
        <v>0</v>
      </c>
      <c r="BQ178" s="1">
        <v>104589.80659919999</v>
      </c>
      <c r="BR178" s="1">
        <v>4648.9934901508177</v>
      </c>
      <c r="BS178" s="1">
        <v>41080.979383395068</v>
      </c>
      <c r="BT178" s="1">
        <v>104589.80659919999</v>
      </c>
      <c r="BU178" s="1">
        <v>4648.9934901508177</v>
      </c>
      <c r="BV178" s="1">
        <v>12092.868886710503</v>
      </c>
      <c r="BW178" s="35">
        <v>6.0032931120663839</v>
      </c>
      <c r="BX178" s="1">
        <v>523293.45895013248</v>
      </c>
      <c r="BY178" s="1">
        <v>23260.277107313043</v>
      </c>
      <c r="BZ178" s="1">
        <v>205540.18118588164</v>
      </c>
      <c r="CA178" s="1">
        <v>523293.45895013248</v>
      </c>
      <c r="CB178" s="1">
        <v>23260.277107313043</v>
      </c>
      <c r="CC178" s="1">
        <v>60504.167606000534</v>
      </c>
    </row>
    <row r="179" spans="1:81" x14ac:dyDescent="0.25">
      <c r="A179" t="s">
        <v>1656</v>
      </c>
      <c r="B179" t="s">
        <v>675</v>
      </c>
      <c r="C179" t="s">
        <v>50</v>
      </c>
      <c r="D179" t="s">
        <v>1730</v>
      </c>
      <c r="E179">
        <v>90167</v>
      </c>
      <c r="F179" t="s">
        <v>370</v>
      </c>
      <c r="G179" t="s">
        <v>51</v>
      </c>
      <c r="H179" s="74">
        <v>0.22613756887876005</v>
      </c>
      <c r="I179" s="1">
        <v>317747.62</v>
      </c>
      <c r="J179" s="1"/>
      <c r="K179" s="1"/>
      <c r="L179" s="1"/>
      <c r="M179" s="1"/>
      <c r="N179" s="1"/>
      <c r="O179" s="1"/>
      <c r="P179" s="1">
        <v>67575</v>
      </c>
      <c r="Q179" s="1"/>
      <c r="R179" s="1"/>
      <c r="S179" s="1"/>
      <c r="T179" s="1">
        <v>67575</v>
      </c>
      <c r="U179" s="1">
        <v>12.8</v>
      </c>
      <c r="V179" s="36">
        <v>0.34947675431495662</v>
      </c>
      <c r="W179" s="1"/>
      <c r="X179" s="1"/>
      <c r="Y179" s="1"/>
      <c r="Z179" s="1"/>
      <c r="AA179" s="1"/>
      <c r="AB179" s="1"/>
      <c r="AC179" s="1">
        <v>7960</v>
      </c>
      <c r="AD179" s="1"/>
      <c r="AE179" s="1"/>
      <c r="AF179" s="1"/>
      <c r="AG179" s="1">
        <v>0</v>
      </c>
      <c r="AH179" s="1">
        <v>0</v>
      </c>
      <c r="AI179" s="1">
        <v>0</v>
      </c>
      <c r="AJ179" s="1">
        <v>0</v>
      </c>
      <c r="AK179" s="1"/>
      <c r="AL179" s="1">
        <v>0</v>
      </c>
      <c r="AM179" s="1">
        <v>69965.553937499993</v>
      </c>
      <c r="AN179" s="1"/>
      <c r="AO179" s="1">
        <v>0</v>
      </c>
      <c r="AP179" s="1">
        <v>0</v>
      </c>
      <c r="AQ179" s="1">
        <v>69965.553937499993</v>
      </c>
      <c r="AR179" s="1">
        <v>0</v>
      </c>
      <c r="AS179" s="1">
        <v>0</v>
      </c>
      <c r="AT179" s="1">
        <v>0</v>
      </c>
      <c r="AU179" s="1">
        <v>0</v>
      </c>
      <c r="AV179" s="1"/>
      <c r="AW179" s="1">
        <v>0</v>
      </c>
      <c r="AX179" s="1">
        <v>20705.392799999998</v>
      </c>
      <c r="AY179" s="1"/>
      <c r="AZ179" s="1">
        <v>0</v>
      </c>
      <c r="BA179" s="1">
        <v>0</v>
      </c>
      <c r="BB179" s="1">
        <v>20705.392799999998</v>
      </c>
      <c r="BC179" s="7">
        <v>0.28535523487949332</v>
      </c>
      <c r="BD179" s="35" t="s">
        <v>552</v>
      </c>
      <c r="BE179" s="35" t="s">
        <v>552</v>
      </c>
      <c r="BF179" s="35" t="s">
        <v>552</v>
      </c>
      <c r="BG179" s="35" t="s">
        <v>552</v>
      </c>
      <c r="BH179" s="35" t="s">
        <v>552</v>
      </c>
      <c r="BI179" s="35" t="s">
        <v>552</v>
      </c>
      <c r="BJ179" s="35">
        <v>1.3417824156492786</v>
      </c>
      <c r="BK179" s="35" t="s">
        <v>552</v>
      </c>
      <c r="BL179" s="35" t="s">
        <v>552</v>
      </c>
      <c r="BM179" s="35" t="s">
        <v>552</v>
      </c>
      <c r="BN179" s="35">
        <v>1.3417824156492786</v>
      </c>
      <c r="BO179" s="1">
        <v>0</v>
      </c>
      <c r="BP179" s="1">
        <v>0</v>
      </c>
      <c r="BQ179" s="1">
        <v>104589.80659919999</v>
      </c>
      <c r="BR179" s="1">
        <v>4648.9934901508177</v>
      </c>
      <c r="BS179" s="1">
        <v>41080.979383395068</v>
      </c>
      <c r="BT179" s="1">
        <v>104589.80659919999</v>
      </c>
      <c r="BU179" s="1">
        <v>4648.9934901508177</v>
      </c>
      <c r="BV179" s="1">
        <v>12092.868886710503</v>
      </c>
      <c r="BW179" s="35">
        <v>6.0032931120663839</v>
      </c>
      <c r="BX179" s="1">
        <v>523293.45895013248</v>
      </c>
      <c r="BY179" s="1">
        <v>23260.277107313043</v>
      </c>
      <c r="BZ179" s="1">
        <v>205540.18118588164</v>
      </c>
      <c r="CA179" s="1">
        <v>523293.45895013248</v>
      </c>
      <c r="CB179" s="1">
        <v>23260.277107313043</v>
      </c>
      <c r="CC179" s="1">
        <v>60504.167606000534</v>
      </c>
    </row>
    <row r="180" spans="1:81" x14ac:dyDescent="0.25">
      <c r="A180" t="s">
        <v>1672</v>
      </c>
      <c r="B180" t="s">
        <v>1673</v>
      </c>
      <c r="C180" t="s">
        <v>50</v>
      </c>
      <c r="D180" t="s">
        <v>28</v>
      </c>
      <c r="E180">
        <v>90238</v>
      </c>
      <c r="F180" t="s">
        <v>370</v>
      </c>
      <c r="G180" t="s">
        <v>51</v>
      </c>
      <c r="H180" s="74">
        <v>0.22613756887876005</v>
      </c>
      <c r="I180" s="1">
        <v>564379.07999999996</v>
      </c>
      <c r="J180" s="1">
        <v>0</v>
      </c>
      <c r="K180" s="1">
        <v>14824</v>
      </c>
      <c r="L180" s="1">
        <v>165606</v>
      </c>
      <c r="M180" s="1">
        <v>0</v>
      </c>
      <c r="N180" s="1">
        <v>0</v>
      </c>
      <c r="O180" s="1">
        <v>0</v>
      </c>
      <c r="P180" s="1">
        <v>50879</v>
      </c>
      <c r="Q180" s="1">
        <v>0</v>
      </c>
      <c r="R180" s="1">
        <v>0</v>
      </c>
      <c r="S180" s="1">
        <v>0</v>
      </c>
      <c r="T180" s="1">
        <v>231309</v>
      </c>
      <c r="U180" s="1"/>
      <c r="V180" s="36"/>
      <c r="W180" s="1"/>
      <c r="X180" s="1">
        <v>4632</v>
      </c>
      <c r="Y180" s="1">
        <v>38424</v>
      </c>
      <c r="Z180" s="1"/>
      <c r="AA180" s="1"/>
      <c r="AB180" s="1"/>
      <c r="AC180" s="1">
        <v>5992</v>
      </c>
      <c r="AD180" s="1"/>
      <c r="AE180" s="1"/>
      <c r="AF180" s="1"/>
      <c r="AG180" s="1">
        <v>0</v>
      </c>
      <c r="AH180" s="1">
        <v>38071.723447719298</v>
      </c>
      <c r="AI180" s="1">
        <v>394244.56012500008</v>
      </c>
      <c r="AJ180" s="1">
        <v>0</v>
      </c>
      <c r="AK180" s="1">
        <v>0</v>
      </c>
      <c r="AL180" s="1">
        <v>0</v>
      </c>
      <c r="AM180" s="1">
        <v>52667.550064166659</v>
      </c>
      <c r="AN180" s="1">
        <v>0</v>
      </c>
      <c r="AO180" s="1">
        <v>0</v>
      </c>
      <c r="AP180" s="1">
        <v>0</v>
      </c>
      <c r="AQ180" s="1">
        <v>484983.83363688603</v>
      </c>
      <c r="AR180" s="1">
        <v>0</v>
      </c>
      <c r="AS180" s="1">
        <v>10006.447068000001</v>
      </c>
      <c r="AT180" s="1">
        <v>83303.977425599995</v>
      </c>
      <c r="AU180" s="1">
        <v>0</v>
      </c>
      <c r="AV180" s="1">
        <v>0</v>
      </c>
      <c r="AW180" s="1">
        <v>0</v>
      </c>
      <c r="AX180" s="1">
        <v>15586.270559999999</v>
      </c>
      <c r="AY180" s="1">
        <v>0</v>
      </c>
      <c r="AZ180" s="1">
        <v>0</v>
      </c>
      <c r="BA180" s="1">
        <v>0</v>
      </c>
      <c r="BB180" s="1">
        <v>108896.69505360001</v>
      </c>
      <c r="BC180" s="7">
        <v>1.0522723994136813</v>
      </c>
      <c r="BD180" s="35" t="s">
        <v>552</v>
      </c>
      <c r="BE180" s="35">
        <v>3.2432656850862993</v>
      </c>
      <c r="BF180" s="35">
        <v>2.8836427276221879</v>
      </c>
      <c r="BG180" s="35" t="s">
        <v>552</v>
      </c>
      <c r="BH180" s="35" t="s">
        <v>552</v>
      </c>
      <c r="BI180" s="35" t="s">
        <v>552</v>
      </c>
      <c r="BJ180" s="35">
        <v>1.3414929661386163</v>
      </c>
      <c r="BK180" s="35" t="s">
        <v>552</v>
      </c>
      <c r="BL180" s="35" t="s">
        <v>552</v>
      </c>
      <c r="BM180" s="35" t="s">
        <v>552</v>
      </c>
      <c r="BN180" s="35">
        <v>2.5674769623771057</v>
      </c>
      <c r="BO180" s="1">
        <v>0</v>
      </c>
      <c r="BP180" s="1">
        <v>0</v>
      </c>
      <c r="BQ180" s="1">
        <v>185771.01797279995</v>
      </c>
      <c r="BR180" s="1">
        <v>8257.4801627068264</v>
      </c>
      <c r="BS180" s="1">
        <v>72967.487057493825</v>
      </c>
      <c r="BT180" s="1">
        <v>185771.01797279995</v>
      </c>
      <c r="BU180" s="1">
        <v>8257.4801627068264</v>
      </c>
      <c r="BV180" s="1">
        <v>21479.192249629741</v>
      </c>
      <c r="BW180" s="35">
        <v>5.9809668533732694</v>
      </c>
      <c r="BX180" s="1">
        <v>925319.28283992643</v>
      </c>
      <c r="BY180" s="1">
        <v>41130.234982830014</v>
      </c>
      <c r="BZ180" s="1">
        <v>363448.63440731983</v>
      </c>
      <c r="CA180" s="1">
        <v>925319.28283992643</v>
      </c>
      <c r="CB180" s="1">
        <v>41130.234982830014</v>
      </c>
      <c r="CC180" s="1">
        <v>106987.14463263776</v>
      </c>
    </row>
    <row r="181" spans="1:81" x14ac:dyDescent="0.25">
      <c r="A181" t="s">
        <v>1672</v>
      </c>
      <c r="B181" t="s">
        <v>1673</v>
      </c>
      <c r="C181" t="s">
        <v>50</v>
      </c>
      <c r="D181" t="s">
        <v>1730</v>
      </c>
      <c r="E181">
        <v>90238</v>
      </c>
      <c r="F181" t="s">
        <v>370</v>
      </c>
      <c r="G181" t="s">
        <v>51</v>
      </c>
      <c r="H181" s="74">
        <v>0.22613756887876005</v>
      </c>
      <c r="I181" s="1">
        <v>564379.07999999996</v>
      </c>
      <c r="J181" s="1"/>
      <c r="K181" s="1">
        <v>14824</v>
      </c>
      <c r="L181" s="1">
        <v>165606</v>
      </c>
      <c r="M181" s="1"/>
      <c r="N181" s="1"/>
      <c r="O181" s="1"/>
      <c r="P181" s="1">
        <v>50879</v>
      </c>
      <c r="Q181" s="1"/>
      <c r="R181" s="1"/>
      <c r="S181" s="1"/>
      <c r="T181" s="1">
        <v>231309</v>
      </c>
      <c r="U181" s="1">
        <v>16.304347826086957</v>
      </c>
      <c r="V181" s="36">
        <v>0.16888783294301327</v>
      </c>
      <c r="W181" s="1"/>
      <c r="X181" s="1">
        <v>4632</v>
      </c>
      <c r="Y181" s="1">
        <v>38424</v>
      </c>
      <c r="Z181" s="1"/>
      <c r="AA181" s="1"/>
      <c r="AB181" s="1"/>
      <c r="AC181" s="1">
        <v>5992</v>
      </c>
      <c r="AD181" s="1"/>
      <c r="AE181" s="1"/>
      <c r="AF181" s="1"/>
      <c r="AG181" s="1">
        <v>0</v>
      </c>
      <c r="AH181" s="1">
        <v>38071.723447719298</v>
      </c>
      <c r="AI181" s="1">
        <v>394244.56012500008</v>
      </c>
      <c r="AJ181" s="1">
        <v>0</v>
      </c>
      <c r="AK181" s="1"/>
      <c r="AL181" s="1">
        <v>0</v>
      </c>
      <c r="AM181" s="1">
        <v>52667.550064166659</v>
      </c>
      <c r="AN181" s="1"/>
      <c r="AO181" s="1">
        <v>0</v>
      </c>
      <c r="AP181" s="1">
        <v>0</v>
      </c>
      <c r="AQ181" s="1">
        <v>484983.83363688603</v>
      </c>
      <c r="AR181" s="1">
        <v>0</v>
      </c>
      <c r="AS181" s="1">
        <v>10006.447068000001</v>
      </c>
      <c r="AT181" s="1">
        <v>83303.977425599995</v>
      </c>
      <c r="AU181" s="1">
        <v>0</v>
      </c>
      <c r="AV181" s="1"/>
      <c r="AW181" s="1">
        <v>0</v>
      </c>
      <c r="AX181" s="1">
        <v>15586.270559999999</v>
      </c>
      <c r="AY181" s="1"/>
      <c r="AZ181" s="1">
        <v>0</v>
      </c>
      <c r="BA181" s="1">
        <v>0</v>
      </c>
      <c r="BB181" s="1">
        <v>108896.69505360001</v>
      </c>
      <c r="BC181" s="7">
        <v>1.0522723994136813</v>
      </c>
      <c r="BD181" s="35" t="s">
        <v>552</v>
      </c>
      <c r="BE181" s="35">
        <v>3.2432656850862993</v>
      </c>
      <c r="BF181" s="35">
        <v>2.8836427276221879</v>
      </c>
      <c r="BG181" s="35" t="s">
        <v>552</v>
      </c>
      <c r="BH181" s="35" t="s">
        <v>552</v>
      </c>
      <c r="BI181" s="35" t="s">
        <v>552</v>
      </c>
      <c r="BJ181" s="35">
        <v>1.3414929661386163</v>
      </c>
      <c r="BK181" s="35" t="s">
        <v>552</v>
      </c>
      <c r="BL181" s="35" t="s">
        <v>552</v>
      </c>
      <c r="BM181" s="35" t="s">
        <v>552</v>
      </c>
      <c r="BN181" s="35">
        <v>2.5674769623771057</v>
      </c>
      <c r="BO181" s="1">
        <v>0</v>
      </c>
      <c r="BP181" s="1">
        <v>0</v>
      </c>
      <c r="BQ181" s="1">
        <v>185771.01797279995</v>
      </c>
      <c r="BR181" s="1">
        <v>8257.4801627068264</v>
      </c>
      <c r="BS181" s="1">
        <v>72967.487057493825</v>
      </c>
      <c r="BT181" s="1">
        <v>185771.01797279995</v>
      </c>
      <c r="BU181" s="1">
        <v>8257.4801627068264</v>
      </c>
      <c r="BV181" s="1">
        <v>21479.192249629741</v>
      </c>
      <c r="BW181" s="35">
        <v>5.9809668533732694</v>
      </c>
      <c r="BX181" s="1">
        <v>925319.28283992643</v>
      </c>
      <c r="BY181" s="1">
        <v>41130.234982830014</v>
      </c>
      <c r="BZ181" s="1">
        <v>363448.63440731983</v>
      </c>
      <c r="CA181" s="1">
        <v>925319.28283992643</v>
      </c>
      <c r="CB181" s="1">
        <v>41130.234982830014</v>
      </c>
      <c r="CC181" s="1">
        <v>106987.14463263776</v>
      </c>
    </row>
    <row r="182" spans="1:81" x14ac:dyDescent="0.25">
      <c r="A182" t="s">
        <v>1117</v>
      </c>
      <c r="B182" t="s">
        <v>1118</v>
      </c>
      <c r="C182" t="s">
        <v>50</v>
      </c>
      <c r="D182" t="s">
        <v>38</v>
      </c>
      <c r="E182">
        <v>90263</v>
      </c>
      <c r="F182" t="s">
        <v>370</v>
      </c>
      <c r="G182" t="s">
        <v>51</v>
      </c>
      <c r="H182" s="74">
        <v>0.22613756887876005</v>
      </c>
      <c r="I182" s="1">
        <v>488204.08</v>
      </c>
      <c r="J182" s="1"/>
      <c r="K182" s="1"/>
      <c r="L182" s="1"/>
      <c r="M182" s="1"/>
      <c r="N182" s="1"/>
      <c r="O182" s="1"/>
      <c r="P182" s="1"/>
      <c r="Q182" s="1"/>
      <c r="R182" s="1"/>
      <c r="S182" s="1">
        <v>123587</v>
      </c>
      <c r="T182" s="1">
        <v>123587</v>
      </c>
      <c r="U182" s="1">
        <v>31</v>
      </c>
      <c r="V182" s="36">
        <v>0.13598935046825683</v>
      </c>
      <c r="W182" s="1"/>
      <c r="X182" s="1"/>
      <c r="Y182" s="1"/>
      <c r="Z182" s="1"/>
      <c r="AA182" s="1"/>
      <c r="AB182" s="1"/>
      <c r="AC182" s="1"/>
      <c r="AD182" s="1"/>
      <c r="AE182" s="1"/>
      <c r="AF182" s="1">
        <v>28875</v>
      </c>
      <c r="AG182" s="1">
        <v>0</v>
      </c>
      <c r="AH182" s="1">
        <v>0</v>
      </c>
      <c r="AI182" s="1">
        <v>0</v>
      </c>
      <c r="AJ182" s="1">
        <v>0</v>
      </c>
      <c r="AK182" s="1">
        <v>0</v>
      </c>
      <c r="AL182" s="1">
        <v>0</v>
      </c>
      <c r="AM182" s="1">
        <v>0</v>
      </c>
      <c r="AN182" s="1">
        <v>0</v>
      </c>
      <c r="AO182" s="1">
        <v>0</v>
      </c>
      <c r="AP182" s="1">
        <v>164684.41425900001</v>
      </c>
      <c r="AQ182" s="1">
        <v>164684.41425900001</v>
      </c>
      <c r="AR182" s="1">
        <v>0</v>
      </c>
      <c r="AS182" s="1">
        <v>0</v>
      </c>
      <c r="AT182" s="1">
        <v>0</v>
      </c>
      <c r="AU182" s="1">
        <v>0</v>
      </c>
      <c r="AV182" s="1">
        <v>0</v>
      </c>
      <c r="AW182" s="1">
        <v>0</v>
      </c>
      <c r="AX182" s="1">
        <v>0</v>
      </c>
      <c r="AY182" s="1">
        <v>0</v>
      </c>
      <c r="AZ182" s="1">
        <v>0</v>
      </c>
      <c r="BA182" s="1">
        <v>37030.983412499998</v>
      </c>
      <c r="BB182" s="1">
        <v>37030.983412499998</v>
      </c>
      <c r="BC182" s="7">
        <v>0.41317843486990113</v>
      </c>
      <c r="BD182" s="35" t="s">
        <v>552</v>
      </c>
      <c r="BE182" s="35" t="s">
        <v>552</v>
      </c>
      <c r="BF182" s="35" t="s">
        <v>552</v>
      </c>
      <c r="BG182" s="35" t="s">
        <v>552</v>
      </c>
      <c r="BH182" s="35" t="s">
        <v>552</v>
      </c>
      <c r="BI182" s="35" t="s">
        <v>552</v>
      </c>
      <c r="BJ182" s="35" t="s">
        <v>552</v>
      </c>
      <c r="BK182" s="35" t="s">
        <v>552</v>
      </c>
      <c r="BL182" s="35" t="s">
        <v>552</v>
      </c>
      <c r="BM182" s="35">
        <v>1.6321732679933976</v>
      </c>
      <c r="BN182" s="35">
        <v>1.6321732679933976</v>
      </c>
      <c r="BO182" s="1">
        <v>0</v>
      </c>
      <c r="BP182" s="1"/>
      <c r="BQ182" s="1">
        <v>160697.25497279997</v>
      </c>
      <c r="BR182" s="1">
        <v>7142.9570102997741</v>
      </c>
      <c r="BS182" s="1">
        <v>63118.967642839787</v>
      </c>
      <c r="BT182" s="1">
        <v>160697.25497279997</v>
      </c>
      <c r="BU182" s="1">
        <v>7142.9570102997741</v>
      </c>
      <c r="BV182" s="1">
        <v>18580.116916051564</v>
      </c>
      <c r="BW182" s="35">
        <v>5.975045029911894</v>
      </c>
      <c r="BX182" s="1">
        <v>799476.07967291283</v>
      </c>
      <c r="BY182" s="1">
        <v>35536.532772966209</v>
      </c>
      <c r="BZ182" s="1">
        <v>314019.70626467967</v>
      </c>
      <c r="CA182" s="1">
        <v>799476.07967291283</v>
      </c>
      <c r="CB182" s="1">
        <v>35536.532772966209</v>
      </c>
      <c r="CC182" s="1">
        <v>92436.91831838424</v>
      </c>
    </row>
    <row r="183" spans="1:81" x14ac:dyDescent="0.25">
      <c r="A183" t="s">
        <v>1117</v>
      </c>
      <c r="B183" t="s">
        <v>1118</v>
      </c>
      <c r="C183" t="s">
        <v>50</v>
      </c>
      <c r="D183" t="s">
        <v>28</v>
      </c>
      <c r="E183">
        <v>90263</v>
      </c>
      <c r="F183" t="s">
        <v>370</v>
      </c>
      <c r="G183" t="s">
        <v>51</v>
      </c>
      <c r="H183" s="74">
        <v>0.22613756887876005</v>
      </c>
      <c r="I183" s="1">
        <v>904033.16</v>
      </c>
      <c r="J183" s="1">
        <v>0</v>
      </c>
      <c r="K183" s="1">
        <v>27049</v>
      </c>
      <c r="L183" s="1">
        <v>0</v>
      </c>
      <c r="M183" s="1">
        <v>0</v>
      </c>
      <c r="N183" s="1">
        <v>0</v>
      </c>
      <c r="O183" s="1">
        <v>0</v>
      </c>
      <c r="P183" s="1">
        <v>47413</v>
      </c>
      <c r="Q183" s="1">
        <v>0</v>
      </c>
      <c r="R183" s="1">
        <v>0</v>
      </c>
      <c r="S183" s="1">
        <v>123587</v>
      </c>
      <c r="T183" s="1">
        <v>198049</v>
      </c>
      <c r="U183" s="1"/>
      <c r="V183" s="36"/>
      <c r="W183" s="1"/>
      <c r="X183" s="1">
        <v>8453</v>
      </c>
      <c r="Y183" s="1"/>
      <c r="Z183" s="1"/>
      <c r="AA183" s="1"/>
      <c r="AB183" s="1"/>
      <c r="AC183" s="1">
        <v>5585</v>
      </c>
      <c r="AD183" s="1"/>
      <c r="AE183" s="1"/>
      <c r="AF183" s="1">
        <v>28875</v>
      </c>
      <c r="AG183" s="1">
        <v>0</v>
      </c>
      <c r="AH183" s="1">
        <v>69476.621084415194</v>
      </c>
      <c r="AI183" s="1">
        <v>0</v>
      </c>
      <c r="AJ183" s="1">
        <v>0</v>
      </c>
      <c r="AK183" s="1">
        <v>0</v>
      </c>
      <c r="AL183" s="1">
        <v>0</v>
      </c>
      <c r="AM183" s="1">
        <v>49090.153265833324</v>
      </c>
      <c r="AN183" s="1">
        <v>0</v>
      </c>
      <c r="AO183" s="1">
        <v>0</v>
      </c>
      <c r="AP183" s="1">
        <v>164684.41425900001</v>
      </c>
      <c r="AQ183" s="1">
        <v>283251.18860924849</v>
      </c>
      <c r="AR183" s="1">
        <v>0</v>
      </c>
      <c r="AS183" s="1">
        <v>18260.901784500002</v>
      </c>
      <c r="AT183" s="1">
        <v>0</v>
      </c>
      <c r="AU183" s="1">
        <v>0</v>
      </c>
      <c r="AV183" s="1">
        <v>0</v>
      </c>
      <c r="AW183" s="1">
        <v>0</v>
      </c>
      <c r="AX183" s="1">
        <v>14527.5903</v>
      </c>
      <c r="AY183" s="1">
        <v>0</v>
      </c>
      <c r="AZ183" s="1">
        <v>0</v>
      </c>
      <c r="BA183" s="1">
        <v>37030.983412499998</v>
      </c>
      <c r="BB183" s="1">
        <v>69819.475497000007</v>
      </c>
      <c r="BC183" s="7">
        <v>0.39055056797501603</v>
      </c>
      <c r="BD183" s="35" t="s">
        <v>552</v>
      </c>
      <c r="BE183" s="35">
        <v>3.2436512576773708</v>
      </c>
      <c r="BF183" s="35" t="s">
        <v>552</v>
      </c>
      <c r="BG183" s="35" t="s">
        <v>552</v>
      </c>
      <c r="BH183" s="35" t="s">
        <v>552</v>
      </c>
      <c r="BI183" s="35" t="s">
        <v>552</v>
      </c>
      <c r="BJ183" s="35">
        <v>1.3417784904105061</v>
      </c>
      <c r="BK183" s="35" t="s">
        <v>552</v>
      </c>
      <c r="BL183" s="35" t="s">
        <v>552</v>
      </c>
      <c r="BM183" s="35">
        <v>1.6321732679933976</v>
      </c>
      <c r="BN183" s="35">
        <v>1.7827439881355045</v>
      </c>
      <c r="BO183" s="1">
        <v>0</v>
      </c>
      <c r="BP183" s="1">
        <v>0</v>
      </c>
      <c r="BQ183" s="1">
        <v>297571.55494559999</v>
      </c>
      <c r="BR183" s="1">
        <v>13226.989003790091</v>
      </c>
      <c r="BS183" s="1">
        <v>116880.71057106735</v>
      </c>
      <c r="BT183" s="1">
        <v>297571.55494559999</v>
      </c>
      <c r="BU183" s="1">
        <v>13226.989003790091</v>
      </c>
      <c r="BV183" s="1">
        <v>34405.779256878704</v>
      </c>
      <c r="BW183" s="35">
        <v>5.975045029911894</v>
      </c>
      <c r="BX183" s="1">
        <v>1480431.8854752614</v>
      </c>
      <c r="BY183" s="1">
        <v>65804.865904005172</v>
      </c>
      <c r="BZ183" s="1">
        <v>581486.79821915925</v>
      </c>
      <c r="CA183" s="1">
        <v>1480431.8854752614</v>
      </c>
      <c r="CB183" s="1">
        <v>65804.865904005172</v>
      </c>
      <c r="CC183" s="1">
        <v>171170.30109218016</v>
      </c>
    </row>
    <row r="184" spans="1:81" x14ac:dyDescent="0.25">
      <c r="A184" t="s">
        <v>1117</v>
      </c>
      <c r="B184" t="s">
        <v>1118</v>
      </c>
      <c r="C184" t="s">
        <v>50</v>
      </c>
      <c r="D184" t="s">
        <v>1730</v>
      </c>
      <c r="E184">
        <v>90263</v>
      </c>
      <c r="F184" t="s">
        <v>370</v>
      </c>
      <c r="G184" t="s">
        <v>51</v>
      </c>
      <c r="H184" s="74">
        <v>0.22613756887876005</v>
      </c>
      <c r="I184" s="1">
        <v>415829.08</v>
      </c>
      <c r="J184" s="1"/>
      <c r="K184" s="1">
        <v>27049</v>
      </c>
      <c r="L184" s="1"/>
      <c r="M184" s="1"/>
      <c r="N184" s="1"/>
      <c r="O184" s="1"/>
      <c r="P184" s="1">
        <v>47413</v>
      </c>
      <c r="Q184" s="1"/>
      <c r="R184" s="1"/>
      <c r="S184" s="1"/>
      <c r="T184" s="1">
        <v>74462</v>
      </c>
      <c r="U184" s="1">
        <v>13.428571428571429</v>
      </c>
      <c r="V184" s="36">
        <v>0.4089053773210915</v>
      </c>
      <c r="W184" s="1"/>
      <c r="X184" s="1">
        <v>8453</v>
      </c>
      <c r="Y184" s="1"/>
      <c r="Z184" s="1"/>
      <c r="AA184" s="1"/>
      <c r="AB184" s="1"/>
      <c r="AC184" s="1">
        <v>5585</v>
      </c>
      <c r="AD184" s="1"/>
      <c r="AE184" s="1"/>
      <c r="AF184" s="1"/>
      <c r="AG184" s="1">
        <v>0</v>
      </c>
      <c r="AH184" s="1">
        <v>69476.621084415194</v>
      </c>
      <c r="AI184" s="1">
        <v>0</v>
      </c>
      <c r="AJ184" s="1">
        <v>0</v>
      </c>
      <c r="AK184" s="1"/>
      <c r="AL184" s="1">
        <v>0</v>
      </c>
      <c r="AM184" s="1">
        <v>49090.153265833324</v>
      </c>
      <c r="AN184" s="1"/>
      <c r="AO184" s="1">
        <v>0</v>
      </c>
      <c r="AP184" s="1">
        <v>0</v>
      </c>
      <c r="AQ184" s="1">
        <v>118566.77435024851</v>
      </c>
      <c r="AR184" s="1">
        <v>0</v>
      </c>
      <c r="AS184" s="1">
        <v>18260.901784500002</v>
      </c>
      <c r="AT184" s="1">
        <v>0</v>
      </c>
      <c r="AU184" s="1">
        <v>0</v>
      </c>
      <c r="AV184" s="1"/>
      <c r="AW184" s="1">
        <v>0</v>
      </c>
      <c r="AX184" s="1">
        <v>14527.5903</v>
      </c>
      <c r="AY184" s="1"/>
      <c r="AZ184" s="1">
        <v>0</v>
      </c>
      <c r="BA184" s="1">
        <v>0</v>
      </c>
      <c r="BB184" s="1">
        <v>32788.492084500002</v>
      </c>
      <c r="BC184" s="7">
        <v>0.36398432364265748</v>
      </c>
      <c r="BD184" s="35" t="s">
        <v>552</v>
      </c>
      <c r="BE184" s="35">
        <v>3.2436512576773708</v>
      </c>
      <c r="BF184" s="35" t="s">
        <v>552</v>
      </c>
      <c r="BG184" s="35" t="s">
        <v>552</v>
      </c>
      <c r="BH184" s="35" t="s">
        <v>552</v>
      </c>
      <c r="BI184" s="35" t="s">
        <v>552</v>
      </c>
      <c r="BJ184" s="35">
        <v>1.3417784904105061</v>
      </c>
      <c r="BK184" s="35" t="s">
        <v>552</v>
      </c>
      <c r="BL184" s="35" t="s">
        <v>552</v>
      </c>
      <c r="BM184" s="35" t="s">
        <v>552</v>
      </c>
      <c r="BN184" s="35">
        <v>2.0326511030424714</v>
      </c>
      <c r="BO184" s="1">
        <v>0</v>
      </c>
      <c r="BP184" s="1">
        <v>0</v>
      </c>
      <c r="BQ184" s="1">
        <v>136874.29997279998</v>
      </c>
      <c r="BR184" s="1">
        <v>6084.0319934903164</v>
      </c>
      <c r="BS184" s="1">
        <v>53761.742928227555</v>
      </c>
      <c r="BT184" s="1">
        <v>136874.29997279998</v>
      </c>
      <c r="BU184" s="1">
        <v>6084.0319934903164</v>
      </c>
      <c r="BV184" s="1">
        <v>15825.662340827141</v>
      </c>
      <c r="BW184" s="35">
        <v>5.975045029911894</v>
      </c>
      <c r="BX184" s="1">
        <v>680955.8058023483</v>
      </c>
      <c r="BY184" s="1">
        <v>30268.333131038951</v>
      </c>
      <c r="BZ184" s="1">
        <v>267467.0919544794</v>
      </c>
      <c r="CA184" s="1">
        <v>680955.8058023483</v>
      </c>
      <c r="CB184" s="1">
        <v>30268.333131038951</v>
      </c>
      <c r="CC184" s="1">
        <v>78733.382773795893</v>
      </c>
    </row>
    <row r="185" spans="1:81" x14ac:dyDescent="0.25">
      <c r="A185" t="s">
        <v>1148</v>
      </c>
      <c r="B185" t="s">
        <v>1149</v>
      </c>
      <c r="C185" t="s">
        <v>50</v>
      </c>
      <c r="D185" t="s">
        <v>38</v>
      </c>
      <c r="E185">
        <v>90264</v>
      </c>
      <c r="F185" t="s">
        <v>370</v>
      </c>
      <c r="G185" t="s">
        <v>51</v>
      </c>
      <c r="H185" s="74">
        <v>0.22613756887876005</v>
      </c>
      <c r="I185" s="1">
        <v>665072.18999999994</v>
      </c>
      <c r="J185" s="1"/>
      <c r="K185" s="1"/>
      <c r="L185" s="1">
        <v>93578</v>
      </c>
      <c r="M185" s="1"/>
      <c r="N185" s="1"/>
      <c r="O185" s="1"/>
      <c r="P185" s="1"/>
      <c r="Q185" s="1"/>
      <c r="R185" s="1"/>
      <c r="S185" s="1"/>
      <c r="T185" s="1">
        <v>93578</v>
      </c>
      <c r="U185" s="1">
        <v>25</v>
      </c>
      <c r="V185" s="36">
        <v>0.32653198806937433</v>
      </c>
      <c r="W185" s="1"/>
      <c r="X185" s="1"/>
      <c r="Y185" s="1">
        <v>21712</v>
      </c>
      <c r="Z185" s="1"/>
      <c r="AA185" s="1"/>
      <c r="AB185" s="1"/>
      <c r="AC185" s="1"/>
      <c r="AD185" s="1"/>
      <c r="AE185" s="1"/>
      <c r="AF185" s="1"/>
      <c r="AG185" s="1">
        <v>0</v>
      </c>
      <c r="AH185" s="1">
        <v>0</v>
      </c>
      <c r="AI185" s="1">
        <v>222773.21287500003</v>
      </c>
      <c r="AJ185" s="1">
        <v>0</v>
      </c>
      <c r="AK185" s="1">
        <v>0</v>
      </c>
      <c r="AL185" s="1">
        <v>0</v>
      </c>
      <c r="AM185" s="1">
        <v>0</v>
      </c>
      <c r="AN185" s="1">
        <v>0</v>
      </c>
      <c r="AO185" s="1">
        <v>0</v>
      </c>
      <c r="AP185" s="1">
        <v>0</v>
      </c>
      <c r="AQ185" s="1">
        <v>222773.21287500003</v>
      </c>
      <c r="AR185" s="1">
        <v>0</v>
      </c>
      <c r="AS185" s="1">
        <v>0</v>
      </c>
      <c r="AT185" s="1">
        <v>47072.037212800002</v>
      </c>
      <c r="AU185" s="1">
        <v>0</v>
      </c>
      <c r="AV185" s="1">
        <v>0</v>
      </c>
      <c r="AW185" s="1">
        <v>0</v>
      </c>
      <c r="AX185" s="1">
        <v>0</v>
      </c>
      <c r="AY185" s="1">
        <v>0</v>
      </c>
      <c r="AZ185" s="1">
        <v>0</v>
      </c>
      <c r="BA185" s="1">
        <v>0</v>
      </c>
      <c r="BB185" s="1">
        <v>47072.037212800002</v>
      </c>
      <c r="BC185" s="7">
        <v>0.40573828547514529</v>
      </c>
      <c r="BD185" s="35" t="s">
        <v>552</v>
      </c>
      <c r="BE185" s="35" t="s">
        <v>552</v>
      </c>
      <c r="BF185" s="35">
        <v>2.8836398521853428</v>
      </c>
      <c r="BG185" s="35" t="s">
        <v>552</v>
      </c>
      <c r="BH185" s="35" t="s">
        <v>552</v>
      </c>
      <c r="BI185" s="35" t="s">
        <v>552</v>
      </c>
      <c r="BJ185" s="35" t="s">
        <v>552</v>
      </c>
      <c r="BK185" s="35" t="s">
        <v>552</v>
      </c>
      <c r="BL185" s="35" t="s">
        <v>552</v>
      </c>
      <c r="BM185" s="35" t="s">
        <v>552</v>
      </c>
      <c r="BN185" s="35">
        <v>2.8836398521853428</v>
      </c>
      <c r="BO185" s="1">
        <v>0</v>
      </c>
      <c r="BP185" s="1"/>
      <c r="BQ185" s="1">
        <v>218915.16206039995</v>
      </c>
      <c r="BR185" s="1">
        <v>9730.7299478446039</v>
      </c>
      <c r="BS185" s="1">
        <v>85985.905813737947</v>
      </c>
      <c r="BT185" s="1">
        <v>218915.16206039995</v>
      </c>
      <c r="BU185" s="1">
        <v>9730.7299478446039</v>
      </c>
      <c r="BV185" s="1">
        <v>25311.380125734424</v>
      </c>
      <c r="BW185" s="35">
        <v>5.9749159108650991</v>
      </c>
      <c r="BX185" s="1">
        <v>1089084.5228638954</v>
      </c>
      <c r="BY185" s="1">
        <v>48409.563241863638</v>
      </c>
      <c r="BZ185" s="1">
        <v>427772.65094291279</v>
      </c>
      <c r="CA185" s="1">
        <v>1089084.5228638954</v>
      </c>
      <c r="CB185" s="1">
        <v>48409.563241863638</v>
      </c>
      <c r="CC185" s="1">
        <v>125921.98771347085</v>
      </c>
    </row>
    <row r="186" spans="1:81" x14ac:dyDescent="0.25">
      <c r="A186" t="s">
        <v>1148</v>
      </c>
      <c r="B186" t="s">
        <v>1149</v>
      </c>
      <c r="C186" t="s">
        <v>50</v>
      </c>
      <c r="D186" t="s">
        <v>28</v>
      </c>
      <c r="E186">
        <v>90264</v>
      </c>
      <c r="F186" t="s">
        <v>370</v>
      </c>
      <c r="G186" t="s">
        <v>51</v>
      </c>
      <c r="H186" s="74">
        <v>0.22613756887876005</v>
      </c>
      <c r="I186" s="1">
        <v>665072.18999999994</v>
      </c>
      <c r="J186" s="1">
        <v>0</v>
      </c>
      <c r="K186" s="1">
        <v>0</v>
      </c>
      <c r="L186" s="1">
        <v>93578</v>
      </c>
      <c r="M186" s="1">
        <v>0</v>
      </c>
      <c r="N186" s="1">
        <v>0</v>
      </c>
      <c r="O186" s="1">
        <v>0</v>
      </c>
      <c r="P186" s="1">
        <v>0</v>
      </c>
      <c r="Q186" s="1">
        <v>0</v>
      </c>
      <c r="R186" s="1">
        <v>0</v>
      </c>
      <c r="S186" s="1">
        <v>0</v>
      </c>
      <c r="T186" s="1">
        <v>93578</v>
      </c>
      <c r="U186" s="1"/>
      <c r="V186" s="36"/>
      <c r="W186" s="1"/>
      <c r="X186" s="1"/>
      <c r="Y186" s="1">
        <v>21712</v>
      </c>
      <c r="Z186" s="1"/>
      <c r="AA186" s="1"/>
      <c r="AB186" s="1"/>
      <c r="AC186" s="1"/>
      <c r="AD186" s="1"/>
      <c r="AE186" s="1"/>
      <c r="AF186" s="1"/>
      <c r="AG186" s="1">
        <v>0</v>
      </c>
      <c r="AH186" s="1">
        <v>0</v>
      </c>
      <c r="AI186" s="1">
        <v>222773.21287500003</v>
      </c>
      <c r="AJ186" s="1">
        <v>0</v>
      </c>
      <c r="AK186" s="1">
        <v>0</v>
      </c>
      <c r="AL186" s="1">
        <v>0</v>
      </c>
      <c r="AM186" s="1">
        <v>0</v>
      </c>
      <c r="AN186" s="1">
        <v>0</v>
      </c>
      <c r="AO186" s="1">
        <v>0</v>
      </c>
      <c r="AP186" s="1">
        <v>0</v>
      </c>
      <c r="AQ186" s="1">
        <v>222773.21287500003</v>
      </c>
      <c r="AR186" s="1">
        <v>0</v>
      </c>
      <c r="AS186" s="1">
        <v>0</v>
      </c>
      <c r="AT186" s="1">
        <v>47072.037212800002</v>
      </c>
      <c r="AU186" s="1">
        <v>0</v>
      </c>
      <c r="AV186" s="1">
        <v>0</v>
      </c>
      <c r="AW186" s="1">
        <v>0</v>
      </c>
      <c r="AX186" s="1">
        <v>0</v>
      </c>
      <c r="AY186" s="1">
        <v>0</v>
      </c>
      <c r="AZ186" s="1">
        <v>0</v>
      </c>
      <c r="BA186" s="1">
        <v>0</v>
      </c>
      <c r="BB186" s="1">
        <v>47072.037212800002</v>
      </c>
      <c r="BC186" s="7">
        <v>0.40573828547514529</v>
      </c>
      <c r="BD186" s="35" t="s">
        <v>552</v>
      </c>
      <c r="BE186" s="35" t="s">
        <v>552</v>
      </c>
      <c r="BF186" s="35">
        <v>2.8836398521853428</v>
      </c>
      <c r="BG186" s="35" t="s">
        <v>552</v>
      </c>
      <c r="BH186" s="35" t="s">
        <v>552</v>
      </c>
      <c r="BI186" s="35" t="s">
        <v>552</v>
      </c>
      <c r="BJ186" s="35" t="s">
        <v>552</v>
      </c>
      <c r="BK186" s="35" t="s">
        <v>552</v>
      </c>
      <c r="BL186" s="35" t="s">
        <v>552</v>
      </c>
      <c r="BM186" s="35" t="s">
        <v>552</v>
      </c>
      <c r="BN186" s="35">
        <v>2.8836398521853428</v>
      </c>
      <c r="BO186" s="1">
        <v>0</v>
      </c>
      <c r="BP186" s="1">
        <v>0</v>
      </c>
      <c r="BQ186" s="1">
        <v>218915.16206039995</v>
      </c>
      <c r="BR186" s="1">
        <v>9730.7299478446039</v>
      </c>
      <c r="BS186" s="1">
        <v>85985.905813737947</v>
      </c>
      <c r="BT186" s="1">
        <v>218915.16206039995</v>
      </c>
      <c r="BU186" s="1">
        <v>9730.7299478446039</v>
      </c>
      <c r="BV186" s="1">
        <v>25311.380125734424</v>
      </c>
      <c r="BW186" s="35">
        <v>5.9749159108650991</v>
      </c>
      <c r="BX186" s="1">
        <v>1089084.5228638954</v>
      </c>
      <c r="BY186" s="1">
        <v>48409.563241863638</v>
      </c>
      <c r="BZ186" s="1">
        <v>427772.65094291279</v>
      </c>
      <c r="CA186" s="1">
        <v>1089084.5228638954</v>
      </c>
      <c r="CB186" s="1">
        <v>48409.563241863638</v>
      </c>
      <c r="CC186" s="1">
        <v>125921.98771347085</v>
      </c>
    </row>
    <row r="187" spans="1:81" x14ac:dyDescent="0.25">
      <c r="A187" t="s">
        <v>1007</v>
      </c>
      <c r="B187" t="s">
        <v>1008</v>
      </c>
      <c r="C187" t="s">
        <v>50</v>
      </c>
      <c r="D187" t="s">
        <v>38</v>
      </c>
      <c r="E187">
        <v>90265</v>
      </c>
      <c r="F187" t="s">
        <v>370</v>
      </c>
      <c r="G187" t="s">
        <v>51</v>
      </c>
      <c r="H187" s="74">
        <v>0.22613756887876005</v>
      </c>
      <c r="I187" s="1">
        <v>2171383.86</v>
      </c>
      <c r="J187" s="1"/>
      <c r="K187" s="1">
        <v>251466</v>
      </c>
      <c r="L187" s="1"/>
      <c r="M187" s="1"/>
      <c r="N187" s="1"/>
      <c r="O187" s="1"/>
      <c r="P187" s="1">
        <v>4722</v>
      </c>
      <c r="Q187" s="1"/>
      <c r="R187" s="1"/>
      <c r="S187" s="1"/>
      <c r="T187" s="1">
        <v>256188</v>
      </c>
      <c r="U187" s="1">
        <v>28.8</v>
      </c>
      <c r="V187" s="36">
        <v>0.30372294588101956</v>
      </c>
      <c r="W187" s="1"/>
      <c r="X187" s="1">
        <v>78584</v>
      </c>
      <c r="Y187" s="1"/>
      <c r="Z187" s="1"/>
      <c r="AA187" s="1"/>
      <c r="AB187" s="1"/>
      <c r="AC187" s="1">
        <v>556</v>
      </c>
      <c r="AD187" s="1"/>
      <c r="AE187" s="1"/>
      <c r="AF187" s="1"/>
      <c r="AG187" s="1">
        <v>0</v>
      </c>
      <c r="AH187" s="1">
        <v>645895.82071222225</v>
      </c>
      <c r="AI187" s="1">
        <v>0</v>
      </c>
      <c r="AJ187" s="1">
        <v>0</v>
      </c>
      <c r="AK187" s="1">
        <v>0</v>
      </c>
      <c r="AL187" s="1">
        <v>0</v>
      </c>
      <c r="AM187" s="1">
        <v>4887.0434049999994</v>
      </c>
      <c r="AN187" s="1">
        <v>0</v>
      </c>
      <c r="AO187" s="1">
        <v>0</v>
      </c>
      <c r="AP187" s="1">
        <v>0</v>
      </c>
      <c r="AQ187" s="1">
        <v>650782.86411722226</v>
      </c>
      <c r="AR187" s="1">
        <v>0</v>
      </c>
      <c r="AS187" s="1">
        <v>169763.95431600002</v>
      </c>
      <c r="AT187" s="1">
        <v>0</v>
      </c>
      <c r="AU187" s="1">
        <v>0</v>
      </c>
      <c r="AV187" s="1">
        <v>0</v>
      </c>
      <c r="AW187" s="1">
        <v>0</v>
      </c>
      <c r="AX187" s="1">
        <v>1446.2560799999999</v>
      </c>
      <c r="AY187" s="1">
        <v>0</v>
      </c>
      <c r="AZ187" s="1">
        <v>0</v>
      </c>
      <c r="BA187" s="1">
        <v>0</v>
      </c>
      <c r="BB187" s="1">
        <v>171210.21039600001</v>
      </c>
      <c r="BC187" s="7">
        <v>0.37855723700240745</v>
      </c>
      <c r="BD187" s="35" t="s">
        <v>552</v>
      </c>
      <c r="BE187" s="35">
        <v>3.2436185211051285</v>
      </c>
      <c r="BF187" s="35" t="s">
        <v>552</v>
      </c>
      <c r="BG187" s="35" t="s">
        <v>552</v>
      </c>
      <c r="BH187" s="35" t="s">
        <v>552</v>
      </c>
      <c r="BI187" s="35" t="s">
        <v>552</v>
      </c>
      <c r="BJ187" s="35">
        <v>1.3412324195256247</v>
      </c>
      <c r="BK187" s="35" t="s">
        <v>552</v>
      </c>
      <c r="BL187" s="35" t="s">
        <v>552</v>
      </c>
      <c r="BM187" s="35" t="s">
        <v>552</v>
      </c>
      <c r="BN187" s="35">
        <v>3.2085541653520941</v>
      </c>
      <c r="BO187" s="1">
        <v>0</v>
      </c>
      <c r="BP187" s="1"/>
      <c r="BQ187" s="1">
        <v>714732.71135759982</v>
      </c>
      <c r="BR187" s="1">
        <v>31769.709021765615</v>
      </c>
      <c r="BS187" s="1">
        <v>280734.04794061644</v>
      </c>
      <c r="BT187" s="1">
        <v>714732.71135759982</v>
      </c>
      <c r="BU187" s="1">
        <v>31769.709021765615</v>
      </c>
      <c r="BV187" s="1">
        <v>82638.73171323628</v>
      </c>
      <c r="BW187" s="35">
        <v>5.9759493466120119</v>
      </c>
      <c r="BX187" s="1">
        <v>3556473.7680820804</v>
      </c>
      <c r="BY187" s="1">
        <v>158084.46284890836</v>
      </c>
      <c r="BZ187" s="1">
        <v>1396918.4024218556</v>
      </c>
      <c r="CA187" s="1">
        <v>3556473.7680820804</v>
      </c>
      <c r="CB187" s="1">
        <v>158084.46284890836</v>
      </c>
      <c r="CC187" s="1">
        <v>411206.14307332342</v>
      </c>
    </row>
    <row r="188" spans="1:81" x14ac:dyDescent="0.25">
      <c r="A188" t="s">
        <v>1007</v>
      </c>
      <c r="B188" t="s">
        <v>1008</v>
      </c>
      <c r="C188" t="s">
        <v>50</v>
      </c>
      <c r="D188" t="s">
        <v>28</v>
      </c>
      <c r="E188">
        <v>90265</v>
      </c>
      <c r="F188" t="s">
        <v>370</v>
      </c>
      <c r="G188" t="s">
        <v>51</v>
      </c>
      <c r="H188" s="74">
        <v>0.22613756887876005</v>
      </c>
      <c r="I188" s="1">
        <v>2577486.86</v>
      </c>
      <c r="J188" s="1">
        <v>0</v>
      </c>
      <c r="K188" s="1">
        <v>251466</v>
      </c>
      <c r="L188" s="1">
        <v>0</v>
      </c>
      <c r="M188" s="1">
        <v>0</v>
      </c>
      <c r="N188" s="1">
        <v>0</v>
      </c>
      <c r="O188" s="1">
        <v>0</v>
      </c>
      <c r="P188" s="1">
        <v>124676</v>
      </c>
      <c r="Q188" s="1">
        <v>0</v>
      </c>
      <c r="R188" s="1">
        <v>0</v>
      </c>
      <c r="S188" s="1">
        <v>0</v>
      </c>
      <c r="T188" s="1">
        <v>376142</v>
      </c>
      <c r="U188" s="1"/>
      <c r="V188" s="36"/>
      <c r="W188" s="1"/>
      <c r="X188" s="1">
        <v>78584</v>
      </c>
      <c r="Y188" s="1"/>
      <c r="Z188" s="1"/>
      <c r="AA188" s="1"/>
      <c r="AB188" s="1"/>
      <c r="AC188" s="1">
        <v>14685</v>
      </c>
      <c r="AD188" s="1"/>
      <c r="AE188" s="1"/>
      <c r="AF188" s="1"/>
      <c r="AG188" s="1">
        <v>0</v>
      </c>
      <c r="AH188" s="1">
        <v>645895.82071222225</v>
      </c>
      <c r="AI188" s="1">
        <v>0</v>
      </c>
      <c r="AJ188" s="1">
        <v>0</v>
      </c>
      <c r="AK188" s="1">
        <v>0</v>
      </c>
      <c r="AL188" s="1">
        <v>0</v>
      </c>
      <c r="AM188" s="1">
        <v>129075.91115666667</v>
      </c>
      <c r="AN188" s="1">
        <v>0</v>
      </c>
      <c r="AO188" s="1">
        <v>0</v>
      </c>
      <c r="AP188" s="1">
        <v>0</v>
      </c>
      <c r="AQ188" s="1">
        <v>774971.73186888895</v>
      </c>
      <c r="AR188" s="1">
        <v>0</v>
      </c>
      <c r="AS188" s="1">
        <v>169763.95431600002</v>
      </c>
      <c r="AT188" s="1">
        <v>0</v>
      </c>
      <c r="AU188" s="1">
        <v>0</v>
      </c>
      <c r="AV188" s="1">
        <v>0</v>
      </c>
      <c r="AW188" s="1">
        <v>0</v>
      </c>
      <c r="AX188" s="1">
        <v>38198.328299999994</v>
      </c>
      <c r="AY188" s="1">
        <v>0</v>
      </c>
      <c r="AZ188" s="1">
        <v>0</v>
      </c>
      <c r="BA188" s="1">
        <v>0</v>
      </c>
      <c r="BB188" s="1">
        <v>207962.28261600001</v>
      </c>
      <c r="BC188" s="7">
        <v>0.38135364712776421</v>
      </c>
      <c r="BD188" s="35" t="s">
        <v>552</v>
      </c>
      <c r="BE188" s="35">
        <v>3.2436185211051285</v>
      </c>
      <c r="BF188" s="35" t="s">
        <v>552</v>
      </c>
      <c r="BG188" s="35" t="s">
        <v>552</v>
      </c>
      <c r="BH188" s="35" t="s">
        <v>552</v>
      </c>
      <c r="BI188" s="35" t="s">
        <v>552</v>
      </c>
      <c r="BJ188" s="35">
        <v>1.341671528254569</v>
      </c>
      <c r="BK188" s="35" t="s">
        <v>552</v>
      </c>
      <c r="BL188" s="35" t="s">
        <v>552</v>
      </c>
      <c r="BM188" s="35" t="s">
        <v>552</v>
      </c>
      <c r="BN188" s="35">
        <v>2.6131993089973706</v>
      </c>
      <c r="BO188" s="1">
        <v>0</v>
      </c>
      <c r="BP188" s="1">
        <v>0</v>
      </c>
      <c r="BQ188" s="1">
        <v>848405.57483759976</v>
      </c>
      <c r="BR188" s="1">
        <v>37711.437879815654</v>
      </c>
      <c r="BS188" s="1">
        <v>333238.32466984855</v>
      </c>
      <c r="BT188" s="1">
        <v>848405.57483759976</v>
      </c>
      <c r="BU188" s="1">
        <v>37711.437879815654</v>
      </c>
      <c r="BV188" s="1">
        <v>98094.237984218882</v>
      </c>
      <c r="BW188" s="35">
        <v>5.9759493466120119</v>
      </c>
      <c r="BX188" s="1">
        <v>4221623.1657751426</v>
      </c>
      <c r="BY188" s="1">
        <v>187650.20467786814</v>
      </c>
      <c r="BZ188" s="1">
        <v>1658177.0239070139</v>
      </c>
      <c r="CA188" s="1">
        <v>4221623.1657751426</v>
      </c>
      <c r="CB188" s="1">
        <v>187650.20467786814</v>
      </c>
      <c r="CC188" s="1">
        <v>488111.95940397703</v>
      </c>
    </row>
    <row r="189" spans="1:81" x14ac:dyDescent="0.25">
      <c r="A189" t="s">
        <v>1007</v>
      </c>
      <c r="B189" t="s">
        <v>1008</v>
      </c>
      <c r="C189" t="s">
        <v>50</v>
      </c>
      <c r="D189" t="s">
        <v>1730</v>
      </c>
      <c r="E189">
        <v>90265</v>
      </c>
      <c r="F189" t="s">
        <v>370</v>
      </c>
      <c r="G189" t="s">
        <v>51</v>
      </c>
      <c r="H189" s="74">
        <v>0.22613756887876005</v>
      </c>
      <c r="I189" s="1">
        <v>406103</v>
      </c>
      <c r="J189" s="1"/>
      <c r="K189" s="1"/>
      <c r="L189" s="1"/>
      <c r="M189" s="1"/>
      <c r="N189" s="1"/>
      <c r="O189" s="1"/>
      <c r="P189" s="1">
        <v>119954</v>
      </c>
      <c r="Q189" s="1"/>
      <c r="R189" s="1"/>
      <c r="S189" s="1"/>
      <c r="T189" s="1">
        <v>119954</v>
      </c>
      <c r="U189" s="1">
        <v>10.625</v>
      </c>
      <c r="V189" s="36">
        <v>0.4817729731332881</v>
      </c>
      <c r="W189" s="1"/>
      <c r="X189" s="1"/>
      <c r="Y189" s="1"/>
      <c r="Z189" s="1"/>
      <c r="AA189" s="1"/>
      <c r="AB189" s="1"/>
      <c r="AC189" s="1">
        <v>14129</v>
      </c>
      <c r="AD189" s="1"/>
      <c r="AE189" s="1"/>
      <c r="AF189" s="1"/>
      <c r="AG189" s="1">
        <v>0</v>
      </c>
      <c r="AH189" s="1">
        <v>0</v>
      </c>
      <c r="AI189" s="1">
        <v>0</v>
      </c>
      <c r="AJ189" s="1">
        <v>0</v>
      </c>
      <c r="AK189" s="1"/>
      <c r="AL189" s="1">
        <v>0</v>
      </c>
      <c r="AM189" s="1">
        <v>124188.86775166666</v>
      </c>
      <c r="AN189" s="1"/>
      <c r="AO189" s="1">
        <v>0</v>
      </c>
      <c r="AP189" s="1">
        <v>0</v>
      </c>
      <c r="AQ189" s="1">
        <v>124188.86775166666</v>
      </c>
      <c r="AR189" s="1">
        <v>0</v>
      </c>
      <c r="AS189" s="1">
        <v>0</v>
      </c>
      <c r="AT189" s="1">
        <v>0</v>
      </c>
      <c r="AU189" s="1">
        <v>0</v>
      </c>
      <c r="AV189" s="1"/>
      <c r="AW189" s="1">
        <v>0</v>
      </c>
      <c r="AX189" s="1">
        <v>36752.072219999995</v>
      </c>
      <c r="AY189" s="1"/>
      <c r="AZ189" s="1">
        <v>0</v>
      </c>
      <c r="BA189" s="1">
        <v>0</v>
      </c>
      <c r="BB189" s="1">
        <v>36752.072219999995</v>
      </c>
      <c r="BC189" s="7">
        <v>0.39630571547530224</v>
      </c>
      <c r="BD189" s="35" t="s">
        <v>552</v>
      </c>
      <c r="BE189" s="35" t="s">
        <v>552</v>
      </c>
      <c r="BF189" s="35" t="s">
        <v>552</v>
      </c>
      <c r="BG189" s="35" t="s">
        <v>552</v>
      </c>
      <c r="BH189" s="35" t="s">
        <v>552</v>
      </c>
      <c r="BI189" s="35" t="s">
        <v>552</v>
      </c>
      <c r="BJ189" s="35">
        <v>1.3416888138091825</v>
      </c>
      <c r="BK189" s="35" t="s">
        <v>552</v>
      </c>
      <c r="BL189" s="35" t="s">
        <v>552</v>
      </c>
      <c r="BM189" s="35" t="s">
        <v>552</v>
      </c>
      <c r="BN189" s="35">
        <v>1.3416888138091825</v>
      </c>
      <c r="BO189" s="1">
        <v>0</v>
      </c>
      <c r="BP189" s="1">
        <v>0</v>
      </c>
      <c r="BQ189" s="1">
        <v>133672.86347999997</v>
      </c>
      <c r="BR189" s="1">
        <v>5941.7288580500372</v>
      </c>
      <c r="BS189" s="1">
        <v>52504.276729232093</v>
      </c>
      <c r="BT189" s="1">
        <v>133672.86347999997</v>
      </c>
      <c r="BU189" s="1">
        <v>5941.7288580500372</v>
      </c>
      <c r="BV189" s="1">
        <v>15455.506270982594</v>
      </c>
      <c r="BW189" s="35">
        <v>5.9759493466120119</v>
      </c>
      <c r="BX189" s="1">
        <v>665149.39769306255</v>
      </c>
      <c r="BY189" s="1">
        <v>29565.741828959821</v>
      </c>
      <c r="BZ189" s="1">
        <v>261258.62148515874</v>
      </c>
      <c r="CA189" s="1">
        <v>665149.39769306255</v>
      </c>
      <c r="CB189" s="1">
        <v>29565.741828959821</v>
      </c>
      <c r="CC189" s="1">
        <v>76905.816330653703</v>
      </c>
    </row>
    <row r="190" spans="1:81" x14ac:dyDescent="0.25">
      <c r="A190" t="s">
        <v>571</v>
      </c>
      <c r="B190" t="s">
        <v>572</v>
      </c>
      <c r="C190" t="s">
        <v>50</v>
      </c>
      <c r="D190" t="s">
        <v>38</v>
      </c>
      <c r="E190">
        <v>90205</v>
      </c>
      <c r="F190" t="s">
        <v>39</v>
      </c>
      <c r="G190" t="s">
        <v>51</v>
      </c>
      <c r="H190" s="74">
        <v>0.22613756887876005</v>
      </c>
      <c r="I190" s="1">
        <v>6451283</v>
      </c>
      <c r="J190" s="1"/>
      <c r="K190" s="1">
        <v>1254378</v>
      </c>
      <c r="L190" s="1"/>
      <c r="M190" s="1"/>
      <c r="N190" s="1"/>
      <c r="O190" s="1"/>
      <c r="P190" s="1"/>
      <c r="Q190" s="1"/>
      <c r="R190" s="1"/>
      <c r="S190" s="1"/>
      <c r="T190" s="1">
        <v>1254378</v>
      </c>
      <c r="U190" s="1">
        <v>40</v>
      </c>
      <c r="V190" s="36">
        <v>0.18685310994973059</v>
      </c>
      <c r="W190" s="1"/>
      <c r="X190" s="1">
        <v>265479</v>
      </c>
      <c r="Y190" s="1"/>
      <c r="Z190" s="1"/>
      <c r="AA190" s="1"/>
      <c r="AB190" s="1"/>
      <c r="AC190" s="1"/>
      <c r="AD190" s="1"/>
      <c r="AE190" s="1"/>
      <c r="AF190" s="1"/>
      <c r="AG190" s="1">
        <v>0</v>
      </c>
      <c r="AH190" s="1">
        <v>2295485.5336787719</v>
      </c>
      <c r="AI190" s="1">
        <v>0</v>
      </c>
      <c r="AJ190" s="1">
        <v>0</v>
      </c>
      <c r="AK190" s="1">
        <v>0</v>
      </c>
      <c r="AL190" s="1">
        <v>0</v>
      </c>
      <c r="AM190" s="1">
        <v>0</v>
      </c>
      <c r="AN190" s="1">
        <v>0</v>
      </c>
      <c r="AO190" s="1">
        <v>0</v>
      </c>
      <c r="AP190" s="1">
        <v>0</v>
      </c>
      <c r="AQ190" s="1">
        <v>2295485.5336787719</v>
      </c>
      <c r="AR190" s="1">
        <v>0</v>
      </c>
      <c r="AS190" s="1">
        <v>573510.69973350002</v>
      </c>
      <c r="AT190" s="1">
        <v>0</v>
      </c>
      <c r="AU190" s="1">
        <v>0</v>
      </c>
      <c r="AV190" s="1">
        <v>0</v>
      </c>
      <c r="AW190" s="1">
        <v>0</v>
      </c>
      <c r="AX190" s="1">
        <v>0</v>
      </c>
      <c r="AY190" s="1">
        <v>0</v>
      </c>
      <c r="AZ190" s="1">
        <v>0</v>
      </c>
      <c r="BA190" s="1">
        <v>0</v>
      </c>
      <c r="BB190" s="1">
        <v>573510.69973350002</v>
      </c>
      <c r="BC190" s="7">
        <v>0.44471715679071461</v>
      </c>
      <c r="BD190" s="35" t="s">
        <v>552</v>
      </c>
      <c r="BE190" s="35">
        <v>2.2871863452741295</v>
      </c>
      <c r="BF190" s="35" t="s">
        <v>552</v>
      </c>
      <c r="BG190" s="35" t="s">
        <v>552</v>
      </c>
      <c r="BH190" s="35" t="s">
        <v>552</v>
      </c>
      <c r="BI190" s="35" t="s">
        <v>552</v>
      </c>
      <c r="BJ190" s="35" t="s">
        <v>552</v>
      </c>
      <c r="BK190" s="35" t="s">
        <v>552</v>
      </c>
      <c r="BL190" s="35" t="s">
        <v>552</v>
      </c>
      <c r="BM190" s="35" t="s">
        <v>552</v>
      </c>
      <c r="BN190" s="35">
        <v>2.2871863452741295</v>
      </c>
      <c r="BO190" s="1">
        <v>0</v>
      </c>
      <c r="BP190" s="1"/>
      <c r="BQ190" s="1">
        <v>2123504.3122799997</v>
      </c>
      <c r="BR190" s="1">
        <v>94389.291319068376</v>
      </c>
      <c r="BS190" s="1">
        <v>834073.98588680872</v>
      </c>
      <c r="BT190" s="1">
        <v>2123504.3122799997</v>
      </c>
      <c r="BU190" s="1">
        <v>94389.291319068376</v>
      </c>
      <c r="BV190" s="1">
        <v>245523.53679333426</v>
      </c>
      <c r="BW190" s="35">
        <v>5.9996835168892764</v>
      </c>
      <c r="BX190" s="1">
        <v>10616849.508149615</v>
      </c>
      <c r="BY190" s="1">
        <v>471916.58397880627</v>
      </c>
      <c r="BZ190" s="1">
        <v>4170105.9591044169</v>
      </c>
      <c r="CA190" s="1">
        <v>10616849.508149615</v>
      </c>
      <c r="CB190" s="1">
        <v>471916.58397880627</v>
      </c>
      <c r="CC190" s="1">
        <v>1227539.9799139912</v>
      </c>
    </row>
    <row r="191" spans="1:81" x14ac:dyDescent="0.25">
      <c r="A191" t="s">
        <v>571</v>
      </c>
      <c r="B191" t="s">
        <v>572</v>
      </c>
      <c r="C191" t="s">
        <v>50</v>
      </c>
      <c r="D191" t="s">
        <v>28</v>
      </c>
      <c r="E191">
        <v>90205</v>
      </c>
      <c r="F191" t="s">
        <v>39</v>
      </c>
      <c r="G191" t="s">
        <v>51</v>
      </c>
      <c r="H191" s="74">
        <v>0.22613756887876005</v>
      </c>
      <c r="I191" s="1">
        <v>6580950</v>
      </c>
      <c r="J191" s="1">
        <v>0</v>
      </c>
      <c r="K191" s="1">
        <v>1297217</v>
      </c>
      <c r="L191" s="1">
        <v>0</v>
      </c>
      <c r="M191" s="1">
        <v>0</v>
      </c>
      <c r="N191" s="1">
        <v>0</v>
      </c>
      <c r="O191" s="1">
        <v>0</v>
      </c>
      <c r="P191" s="1">
        <v>184154</v>
      </c>
      <c r="Q191" s="1">
        <v>0</v>
      </c>
      <c r="R191" s="1">
        <v>0</v>
      </c>
      <c r="S191" s="1">
        <v>0</v>
      </c>
      <c r="T191" s="1">
        <v>1481371</v>
      </c>
      <c r="U191" s="1"/>
      <c r="V191" s="36"/>
      <c r="W191" s="1"/>
      <c r="X191" s="1">
        <v>270801</v>
      </c>
      <c r="Y191" s="1"/>
      <c r="Z191" s="1"/>
      <c r="AA191" s="1"/>
      <c r="AB191" s="1"/>
      <c r="AC191" s="1">
        <v>31620</v>
      </c>
      <c r="AD191" s="1"/>
      <c r="AE191" s="1"/>
      <c r="AF191" s="1"/>
      <c r="AG191" s="1">
        <v>0</v>
      </c>
      <c r="AH191" s="1">
        <v>2346461.2951365788</v>
      </c>
      <c r="AI191" s="1">
        <v>0</v>
      </c>
      <c r="AJ191" s="1">
        <v>0</v>
      </c>
      <c r="AK191" s="1">
        <v>0</v>
      </c>
      <c r="AL191" s="1">
        <v>0</v>
      </c>
      <c r="AM191" s="1">
        <v>277832.76825166668</v>
      </c>
      <c r="AN191" s="1">
        <v>0</v>
      </c>
      <c r="AO191" s="1">
        <v>0</v>
      </c>
      <c r="AP191" s="1">
        <v>0</v>
      </c>
      <c r="AQ191" s="1">
        <v>2624294.0633882456</v>
      </c>
      <c r="AR191" s="1">
        <v>0</v>
      </c>
      <c r="AS191" s="1">
        <v>585007.74448650004</v>
      </c>
      <c r="AT191" s="1">
        <v>0</v>
      </c>
      <c r="AU191" s="1">
        <v>0</v>
      </c>
      <c r="AV191" s="1">
        <v>0</v>
      </c>
      <c r="AW191" s="1">
        <v>0</v>
      </c>
      <c r="AX191" s="1">
        <v>82249.311600000001</v>
      </c>
      <c r="AY191" s="1">
        <v>0</v>
      </c>
      <c r="AZ191" s="1">
        <v>0</v>
      </c>
      <c r="BA191" s="1">
        <v>0</v>
      </c>
      <c r="BB191" s="1">
        <v>667257.05608650006</v>
      </c>
      <c r="BC191" s="7">
        <v>0.50016352038455636</v>
      </c>
      <c r="BD191" s="35" t="s">
        <v>552</v>
      </c>
      <c r="BE191" s="35">
        <v>2.2598139244421551</v>
      </c>
      <c r="BF191" s="35" t="s">
        <v>552</v>
      </c>
      <c r="BG191" s="35" t="s">
        <v>552</v>
      </c>
      <c r="BH191" s="35" t="s">
        <v>552</v>
      </c>
      <c r="BI191" s="35" t="s">
        <v>552</v>
      </c>
      <c r="BJ191" s="35">
        <v>1.9553312979987765</v>
      </c>
      <c r="BK191" s="35" t="s">
        <v>552</v>
      </c>
      <c r="BL191" s="35" t="s">
        <v>552</v>
      </c>
      <c r="BM191" s="35" t="s">
        <v>552</v>
      </c>
      <c r="BN191" s="35">
        <v>2.2219627085144409</v>
      </c>
      <c r="BO191" s="1">
        <v>0</v>
      </c>
      <c r="BP191" s="1">
        <v>0</v>
      </c>
      <c r="BQ191" s="1">
        <v>2166185.5019999999</v>
      </c>
      <c r="BR191" s="1">
        <v>96286.460647629792</v>
      </c>
      <c r="BS191" s="1">
        <v>850838.38322110416</v>
      </c>
      <c r="BT191" s="1">
        <v>2166185.5019999999</v>
      </c>
      <c r="BU191" s="1">
        <v>96286.460647629792</v>
      </c>
      <c r="BV191" s="1">
        <v>250458.41570740164</v>
      </c>
      <c r="BW191" s="35">
        <v>5.9996835168892764</v>
      </c>
      <c r="BX191" s="1">
        <v>10830241.948873922</v>
      </c>
      <c r="BY191" s="1">
        <v>481401.8301995626</v>
      </c>
      <c r="BZ191" s="1">
        <v>4253922.6401272761</v>
      </c>
      <c r="CA191" s="1">
        <v>10830241.948873922</v>
      </c>
      <c r="CB191" s="1">
        <v>481401.8301995626</v>
      </c>
      <c r="CC191" s="1">
        <v>1252212.8126784982</v>
      </c>
    </row>
    <row r="192" spans="1:81" x14ac:dyDescent="0.25">
      <c r="A192" t="s">
        <v>571</v>
      </c>
      <c r="B192" t="s">
        <v>572</v>
      </c>
      <c r="C192" t="s">
        <v>50</v>
      </c>
      <c r="D192" t="s">
        <v>1730</v>
      </c>
      <c r="E192">
        <v>90205</v>
      </c>
      <c r="F192" t="s">
        <v>39</v>
      </c>
      <c r="G192" t="s">
        <v>51</v>
      </c>
      <c r="H192" s="74">
        <v>0.22613756887876005</v>
      </c>
      <c r="I192" s="1">
        <v>129667</v>
      </c>
      <c r="J192" s="1"/>
      <c r="K192" s="1">
        <v>42839</v>
      </c>
      <c r="L192" s="1"/>
      <c r="M192" s="1"/>
      <c r="N192" s="1"/>
      <c r="O192" s="1"/>
      <c r="P192" s="1">
        <v>184154</v>
      </c>
      <c r="Q192" s="1"/>
      <c r="R192" s="1"/>
      <c r="S192" s="1"/>
      <c r="T192" s="1">
        <v>226993</v>
      </c>
      <c r="U192" s="1">
        <v>14.454545454545455</v>
      </c>
      <c r="V192" s="36">
        <v>5.5130182007982163E-2</v>
      </c>
      <c r="W192" s="1"/>
      <c r="X192" s="1">
        <v>5322</v>
      </c>
      <c r="Y192" s="1"/>
      <c r="Z192" s="1"/>
      <c r="AA192" s="1"/>
      <c r="AB192" s="1"/>
      <c r="AC192" s="1">
        <v>31620</v>
      </c>
      <c r="AD192" s="1"/>
      <c r="AE192" s="1"/>
      <c r="AF192" s="1"/>
      <c r="AG192" s="1">
        <v>0</v>
      </c>
      <c r="AH192" s="1">
        <v>50975.761457807021</v>
      </c>
      <c r="AI192" s="1">
        <v>0</v>
      </c>
      <c r="AJ192" s="1">
        <v>0</v>
      </c>
      <c r="AK192" s="1"/>
      <c r="AL192" s="1">
        <v>0</v>
      </c>
      <c r="AM192" s="1">
        <v>277832.76825166668</v>
      </c>
      <c r="AN192" s="1"/>
      <c r="AO192" s="1">
        <v>0</v>
      </c>
      <c r="AP192" s="1">
        <v>0</v>
      </c>
      <c r="AQ192" s="1">
        <v>328808.52970947372</v>
      </c>
      <c r="AR192" s="1">
        <v>0</v>
      </c>
      <c r="AS192" s="1">
        <v>11497.044753000002</v>
      </c>
      <c r="AT192" s="1">
        <v>0</v>
      </c>
      <c r="AU192" s="1">
        <v>0</v>
      </c>
      <c r="AV192" s="1"/>
      <c r="AW192" s="1">
        <v>0</v>
      </c>
      <c r="AX192" s="1">
        <v>82249.311600000001</v>
      </c>
      <c r="AY192" s="1"/>
      <c r="AZ192" s="1">
        <v>0</v>
      </c>
      <c r="BA192" s="1">
        <v>0</v>
      </c>
      <c r="BB192" s="1">
        <v>93746.35635300001</v>
      </c>
      <c r="BC192" s="7">
        <v>3.2587696643129997</v>
      </c>
      <c r="BD192" s="35" t="s">
        <v>552</v>
      </c>
      <c r="BE192" s="35">
        <v>1.4583161654288621</v>
      </c>
      <c r="BF192" s="35" t="s">
        <v>552</v>
      </c>
      <c r="BG192" s="35" t="s">
        <v>552</v>
      </c>
      <c r="BH192" s="35" t="s">
        <v>552</v>
      </c>
      <c r="BI192" s="35" t="s">
        <v>552</v>
      </c>
      <c r="BJ192" s="35">
        <v>1.9553312979987765</v>
      </c>
      <c r="BK192" s="35" t="s">
        <v>552</v>
      </c>
      <c r="BL192" s="35" t="s">
        <v>552</v>
      </c>
      <c r="BM192" s="35" t="s">
        <v>552</v>
      </c>
      <c r="BN192" s="35">
        <v>1.8615326730889223</v>
      </c>
      <c r="BO192" s="1">
        <v>0</v>
      </c>
      <c r="BP192" s="1">
        <v>0</v>
      </c>
      <c r="BQ192" s="1">
        <v>42681.189719999995</v>
      </c>
      <c r="BR192" s="1">
        <v>1897.1693285614099</v>
      </c>
      <c r="BS192" s="1">
        <v>16764.397334295336</v>
      </c>
      <c r="BT192" s="1">
        <v>42681.189719999995</v>
      </c>
      <c r="BU192" s="1">
        <v>1897.1693285614099</v>
      </c>
      <c r="BV192" s="1">
        <v>4934.878914067368</v>
      </c>
      <c r="BW192" s="35">
        <v>5.9996835168892764</v>
      </c>
      <c r="BX192" s="1">
        <v>213392.44072430799</v>
      </c>
      <c r="BY192" s="1">
        <v>9485.2462207563767</v>
      </c>
      <c r="BZ192" s="1">
        <v>83816.681022858902</v>
      </c>
      <c r="CA192" s="1">
        <v>213392.44072430799</v>
      </c>
      <c r="CB192" s="1">
        <v>9485.2462207563767</v>
      </c>
      <c r="CC192" s="1">
        <v>24672.832764507071</v>
      </c>
    </row>
    <row r="193" spans="1:81" x14ac:dyDescent="0.25">
      <c r="A193" t="s">
        <v>476</v>
      </c>
      <c r="B193" t="s">
        <v>477</v>
      </c>
      <c r="C193" t="s">
        <v>50</v>
      </c>
      <c r="D193" t="s">
        <v>38</v>
      </c>
      <c r="E193">
        <v>90092</v>
      </c>
      <c r="F193" t="s">
        <v>39</v>
      </c>
      <c r="G193" t="s">
        <v>51</v>
      </c>
      <c r="H193" s="74">
        <v>0.22613756887876005</v>
      </c>
      <c r="I193" s="1">
        <v>8781213</v>
      </c>
      <c r="J193" s="1"/>
      <c r="K193" s="1"/>
      <c r="L193" s="1">
        <v>1852252</v>
      </c>
      <c r="M193" s="1"/>
      <c r="N193" s="1"/>
      <c r="O193" s="1"/>
      <c r="P193" s="1"/>
      <c r="Q193" s="1"/>
      <c r="R193" s="1"/>
      <c r="S193" s="1"/>
      <c r="T193" s="1">
        <v>1852252</v>
      </c>
      <c r="U193" s="1">
        <v>42.333333333333336</v>
      </c>
      <c r="V193" s="36">
        <v>0.12146383484406509</v>
      </c>
      <c r="W193" s="1"/>
      <c r="X193" s="1"/>
      <c r="Y193" s="1">
        <v>401080</v>
      </c>
      <c r="Z193" s="1"/>
      <c r="AA193" s="1"/>
      <c r="AB193" s="1"/>
      <c r="AC193" s="1"/>
      <c r="AD193" s="1"/>
      <c r="AE193" s="1"/>
      <c r="AF193" s="1"/>
      <c r="AG193" s="1">
        <v>0</v>
      </c>
      <c r="AH193" s="1">
        <v>0</v>
      </c>
      <c r="AI193" s="1">
        <v>4116674.9952500002</v>
      </c>
      <c r="AJ193" s="1">
        <v>0</v>
      </c>
      <c r="AK193" s="1">
        <v>0</v>
      </c>
      <c r="AL193" s="1">
        <v>0</v>
      </c>
      <c r="AM193" s="1">
        <v>0</v>
      </c>
      <c r="AN193" s="1">
        <v>0</v>
      </c>
      <c r="AO193" s="1">
        <v>0</v>
      </c>
      <c r="AP193" s="1">
        <v>0</v>
      </c>
      <c r="AQ193" s="1">
        <v>4116674.9952500002</v>
      </c>
      <c r="AR193" s="1">
        <v>0</v>
      </c>
      <c r="AS193" s="1">
        <v>0</v>
      </c>
      <c r="AT193" s="1">
        <v>869549.220952</v>
      </c>
      <c r="AU193" s="1">
        <v>0</v>
      </c>
      <c r="AV193" s="1">
        <v>0</v>
      </c>
      <c r="AW193" s="1">
        <v>0</v>
      </c>
      <c r="AX193" s="1">
        <v>0</v>
      </c>
      <c r="AY193" s="1">
        <v>0</v>
      </c>
      <c r="AZ193" s="1">
        <v>0</v>
      </c>
      <c r="BA193" s="1">
        <v>0</v>
      </c>
      <c r="BB193" s="1">
        <v>869549.220952</v>
      </c>
      <c r="BC193" s="7">
        <v>0.56782863782053805</v>
      </c>
      <c r="BD193" s="35" t="s">
        <v>552</v>
      </c>
      <c r="BE193" s="35" t="s">
        <v>552</v>
      </c>
      <c r="BF193" s="35">
        <v>2.6919793938416587</v>
      </c>
      <c r="BG193" s="35" t="s">
        <v>552</v>
      </c>
      <c r="BH193" s="35" t="s">
        <v>552</v>
      </c>
      <c r="BI193" s="35" t="s">
        <v>552</v>
      </c>
      <c r="BJ193" s="35" t="s">
        <v>552</v>
      </c>
      <c r="BK193" s="35" t="s">
        <v>552</v>
      </c>
      <c r="BL193" s="35" t="s">
        <v>552</v>
      </c>
      <c r="BM193" s="35" t="s">
        <v>552</v>
      </c>
      <c r="BN193" s="35">
        <v>2.6919793938416587</v>
      </c>
      <c r="BO193" s="1">
        <v>0</v>
      </c>
      <c r="BP193" s="1"/>
      <c r="BQ193" s="1">
        <v>2890424.0710799997</v>
      </c>
      <c r="BR193" s="1">
        <v>128478.70291720117</v>
      </c>
      <c r="BS193" s="1">
        <v>1135306.1596942905</v>
      </c>
      <c r="BT193" s="1">
        <v>2890424.0710799997</v>
      </c>
      <c r="BU193" s="1">
        <v>128478.70291720117</v>
      </c>
      <c r="BV193" s="1">
        <v>334196.23245416529</v>
      </c>
      <c r="BW193" s="35">
        <v>5.9843023688746015</v>
      </c>
      <c r="BX193" s="1">
        <v>14406747.544536214</v>
      </c>
      <c r="BY193" s="1">
        <v>640376.70330014208</v>
      </c>
      <c r="BZ193" s="1">
        <v>5658709.1811621794</v>
      </c>
      <c r="CA193" s="1">
        <v>14406747.544536214</v>
      </c>
      <c r="CB193" s="1">
        <v>640376.70330014208</v>
      </c>
      <c r="CC193" s="1">
        <v>1665735.0730902634</v>
      </c>
    </row>
    <row r="194" spans="1:81" x14ac:dyDescent="0.25">
      <c r="A194" t="s">
        <v>476</v>
      </c>
      <c r="B194" t="s">
        <v>477</v>
      </c>
      <c r="C194" t="s">
        <v>50</v>
      </c>
      <c r="D194" t="s">
        <v>28</v>
      </c>
      <c r="E194">
        <v>90092</v>
      </c>
      <c r="F194" t="s">
        <v>39</v>
      </c>
      <c r="G194" t="s">
        <v>51</v>
      </c>
      <c r="H194" s="74">
        <v>0.22613756887876005</v>
      </c>
      <c r="I194" s="1">
        <v>9025362</v>
      </c>
      <c r="J194" s="1">
        <v>0</v>
      </c>
      <c r="K194" s="1">
        <v>0</v>
      </c>
      <c r="L194" s="1">
        <v>1852252</v>
      </c>
      <c r="M194" s="1">
        <v>0</v>
      </c>
      <c r="N194" s="1">
        <v>0</v>
      </c>
      <c r="O194" s="1">
        <v>0</v>
      </c>
      <c r="P194" s="1">
        <v>249496</v>
      </c>
      <c r="Q194" s="1">
        <v>0</v>
      </c>
      <c r="R194" s="1">
        <v>0</v>
      </c>
      <c r="S194" s="1">
        <v>0</v>
      </c>
      <c r="T194" s="1">
        <v>2101748</v>
      </c>
      <c r="U194" s="1"/>
      <c r="V194" s="36"/>
      <c r="W194" s="1"/>
      <c r="X194" s="1"/>
      <c r="Y194" s="1">
        <v>401080</v>
      </c>
      <c r="Z194" s="1"/>
      <c r="AA194" s="1"/>
      <c r="AB194" s="1"/>
      <c r="AC194" s="1">
        <v>39757</v>
      </c>
      <c r="AD194" s="1"/>
      <c r="AE194" s="1"/>
      <c r="AF194" s="1"/>
      <c r="AG194" s="1">
        <v>0</v>
      </c>
      <c r="AH194" s="1">
        <v>0</v>
      </c>
      <c r="AI194" s="1">
        <v>4116674.9952500002</v>
      </c>
      <c r="AJ194" s="1">
        <v>0</v>
      </c>
      <c r="AK194" s="1">
        <v>0</v>
      </c>
      <c r="AL194" s="1">
        <v>0</v>
      </c>
      <c r="AM194" s="1">
        <v>349349.84587333328</v>
      </c>
      <c r="AN194" s="1">
        <v>0</v>
      </c>
      <c r="AO194" s="1">
        <v>0</v>
      </c>
      <c r="AP194" s="1">
        <v>0</v>
      </c>
      <c r="AQ194" s="1">
        <v>4466024.8411233332</v>
      </c>
      <c r="AR194" s="1">
        <v>0</v>
      </c>
      <c r="AS194" s="1">
        <v>0</v>
      </c>
      <c r="AT194" s="1">
        <v>869549.220952</v>
      </c>
      <c r="AU194" s="1">
        <v>0</v>
      </c>
      <c r="AV194" s="1">
        <v>0</v>
      </c>
      <c r="AW194" s="1">
        <v>0</v>
      </c>
      <c r="AX194" s="1">
        <v>103415.11326</v>
      </c>
      <c r="AY194" s="1">
        <v>0</v>
      </c>
      <c r="AZ194" s="1">
        <v>0</v>
      </c>
      <c r="BA194" s="1">
        <v>0</v>
      </c>
      <c r="BB194" s="1">
        <v>972964.33421200002</v>
      </c>
      <c r="BC194" s="7">
        <v>0.60263390823939611</v>
      </c>
      <c r="BD194" s="35" t="s">
        <v>552</v>
      </c>
      <c r="BE194" s="35" t="s">
        <v>552</v>
      </c>
      <c r="BF194" s="35">
        <v>2.6919793938416587</v>
      </c>
      <c r="BG194" s="35" t="s">
        <v>552</v>
      </c>
      <c r="BH194" s="35" t="s">
        <v>552</v>
      </c>
      <c r="BI194" s="35" t="s">
        <v>552</v>
      </c>
      <c r="BJ194" s="35">
        <v>1.8147183086435585</v>
      </c>
      <c r="BK194" s="35" t="s">
        <v>552</v>
      </c>
      <c r="BL194" s="35" t="s">
        <v>552</v>
      </c>
      <c r="BM194" s="35" t="s">
        <v>552</v>
      </c>
      <c r="BN194" s="35">
        <v>2.5878407760280169</v>
      </c>
      <c r="BO194" s="1">
        <v>0</v>
      </c>
      <c r="BP194" s="1">
        <v>0</v>
      </c>
      <c r="BQ194" s="1">
        <v>2970788.1559199998</v>
      </c>
      <c r="BR194" s="1">
        <v>132050.86849825835</v>
      </c>
      <c r="BS194" s="1">
        <v>1166871.7148838982</v>
      </c>
      <c r="BT194" s="1">
        <v>2970788.1559199998</v>
      </c>
      <c r="BU194" s="1">
        <v>132050.86849825835</v>
      </c>
      <c r="BV194" s="1">
        <v>343488.07812029961</v>
      </c>
      <c r="BW194" s="35">
        <v>5.9843023688746015</v>
      </c>
      <c r="BX194" s="1">
        <v>14807306.442976665</v>
      </c>
      <c r="BY194" s="1">
        <v>658181.45666781755</v>
      </c>
      <c r="BZ194" s="1">
        <v>5816041.4526685821</v>
      </c>
      <c r="CA194" s="1">
        <v>14807306.442976665</v>
      </c>
      <c r="CB194" s="1">
        <v>658181.45666781755</v>
      </c>
      <c r="CC194" s="1">
        <v>1712048.4414551936</v>
      </c>
    </row>
    <row r="195" spans="1:81" x14ac:dyDescent="0.25">
      <c r="A195" t="s">
        <v>476</v>
      </c>
      <c r="B195" t="s">
        <v>477</v>
      </c>
      <c r="C195" t="s">
        <v>50</v>
      </c>
      <c r="D195" t="s">
        <v>1730</v>
      </c>
      <c r="E195">
        <v>90092</v>
      </c>
      <c r="F195" t="s">
        <v>39</v>
      </c>
      <c r="G195" t="s">
        <v>51</v>
      </c>
      <c r="H195" s="74">
        <v>0.22613756887876005</v>
      </c>
      <c r="I195" s="1">
        <v>244149</v>
      </c>
      <c r="J195" s="1"/>
      <c r="K195" s="1"/>
      <c r="L195" s="1"/>
      <c r="M195" s="1"/>
      <c r="N195" s="1"/>
      <c r="O195" s="1"/>
      <c r="P195" s="1">
        <v>249496</v>
      </c>
      <c r="Q195" s="1"/>
      <c r="R195" s="1"/>
      <c r="S195" s="1"/>
      <c r="T195" s="1">
        <v>249496</v>
      </c>
      <c r="U195" s="1">
        <v>12.333333333333334</v>
      </c>
      <c r="V195" s="36">
        <v>8.617913709204314E-2</v>
      </c>
      <c r="W195" s="1"/>
      <c r="X195" s="1"/>
      <c r="Y195" s="1"/>
      <c r="Z195" s="1"/>
      <c r="AA195" s="1"/>
      <c r="AB195" s="1"/>
      <c r="AC195" s="1">
        <v>39757</v>
      </c>
      <c r="AD195" s="1"/>
      <c r="AE195" s="1"/>
      <c r="AF195" s="1"/>
      <c r="AG195" s="1">
        <v>0</v>
      </c>
      <c r="AH195" s="1">
        <v>0</v>
      </c>
      <c r="AI195" s="1">
        <v>0</v>
      </c>
      <c r="AJ195" s="1">
        <v>0</v>
      </c>
      <c r="AK195" s="1"/>
      <c r="AL195" s="1">
        <v>0</v>
      </c>
      <c r="AM195" s="1">
        <v>349349.84587333328</v>
      </c>
      <c r="AN195" s="1"/>
      <c r="AO195" s="1">
        <v>0</v>
      </c>
      <c r="AP195" s="1">
        <v>0</v>
      </c>
      <c r="AQ195" s="1">
        <v>349349.84587333328</v>
      </c>
      <c r="AR195" s="1">
        <v>0</v>
      </c>
      <c r="AS195" s="1">
        <v>0</v>
      </c>
      <c r="AT195" s="1">
        <v>0</v>
      </c>
      <c r="AU195" s="1">
        <v>0</v>
      </c>
      <c r="AV195" s="1"/>
      <c r="AW195" s="1">
        <v>0</v>
      </c>
      <c r="AX195" s="1">
        <v>103415.11326</v>
      </c>
      <c r="AY195" s="1"/>
      <c r="AZ195" s="1">
        <v>0</v>
      </c>
      <c r="BA195" s="1">
        <v>0</v>
      </c>
      <c r="BB195" s="1">
        <v>103415.11326</v>
      </c>
      <c r="BC195" s="7">
        <v>1.8544616571574462</v>
      </c>
      <c r="BD195" s="35" t="s">
        <v>552</v>
      </c>
      <c r="BE195" s="35" t="s">
        <v>552</v>
      </c>
      <c r="BF195" s="35" t="s">
        <v>552</v>
      </c>
      <c r="BG195" s="35" t="s">
        <v>552</v>
      </c>
      <c r="BH195" s="35" t="s">
        <v>552</v>
      </c>
      <c r="BI195" s="35" t="s">
        <v>552</v>
      </c>
      <c r="BJ195" s="35">
        <v>1.8147183086435585</v>
      </c>
      <c r="BK195" s="35" t="s">
        <v>552</v>
      </c>
      <c r="BL195" s="35" t="s">
        <v>552</v>
      </c>
      <c r="BM195" s="35" t="s">
        <v>552</v>
      </c>
      <c r="BN195" s="35">
        <v>1.8147183086435585</v>
      </c>
      <c r="BO195" s="1">
        <v>0</v>
      </c>
      <c r="BP195" s="1">
        <v>0</v>
      </c>
      <c r="BQ195" s="1">
        <v>80364.084839999981</v>
      </c>
      <c r="BR195" s="1">
        <v>3572.1655810571665</v>
      </c>
      <c r="BS195" s="1">
        <v>31565.555189607778</v>
      </c>
      <c r="BT195" s="1">
        <v>80364.084839999981</v>
      </c>
      <c r="BU195" s="1">
        <v>3572.1655810571665</v>
      </c>
      <c r="BV195" s="1">
        <v>9291.8456661342789</v>
      </c>
      <c r="BW195" s="35">
        <v>5.9843023688746015</v>
      </c>
      <c r="BX195" s="1">
        <v>400558.89844045136</v>
      </c>
      <c r="BY195" s="1">
        <v>17804.753367675552</v>
      </c>
      <c r="BZ195" s="1">
        <v>157332.27150640401</v>
      </c>
      <c r="CA195" s="1">
        <v>400558.89844045136</v>
      </c>
      <c r="CB195" s="1">
        <v>17804.753367675552</v>
      </c>
      <c r="CC195" s="1">
        <v>46313.368364930291</v>
      </c>
    </row>
    <row r="196" spans="1:81" x14ac:dyDescent="0.25">
      <c r="A196" t="s">
        <v>1127</v>
      </c>
      <c r="B196" t="s">
        <v>1128</v>
      </c>
      <c r="C196" t="s">
        <v>50</v>
      </c>
      <c r="D196" t="s">
        <v>38</v>
      </c>
      <c r="E196">
        <v>90220</v>
      </c>
      <c r="F196" t="s">
        <v>370</v>
      </c>
      <c r="G196" t="s">
        <v>51</v>
      </c>
      <c r="H196" s="74">
        <v>0.22613756887876005</v>
      </c>
      <c r="I196" s="1">
        <v>309901.98</v>
      </c>
      <c r="J196" s="1"/>
      <c r="K196" s="1"/>
      <c r="L196" s="1">
        <v>113749</v>
      </c>
      <c r="M196" s="1"/>
      <c r="N196" s="1"/>
      <c r="O196" s="1"/>
      <c r="P196" s="1"/>
      <c r="Q196" s="1"/>
      <c r="R196" s="1"/>
      <c r="S196" s="1"/>
      <c r="T196" s="1">
        <v>113749</v>
      </c>
      <c r="U196" s="1">
        <v>21</v>
      </c>
      <c r="V196" s="36">
        <v>0.11837799123114616</v>
      </c>
      <c r="W196" s="1"/>
      <c r="X196" s="1"/>
      <c r="Y196" s="1">
        <v>26392</v>
      </c>
      <c r="Z196" s="1"/>
      <c r="AA196" s="1"/>
      <c r="AB196" s="1"/>
      <c r="AC196" s="1"/>
      <c r="AD196" s="1"/>
      <c r="AE196" s="1"/>
      <c r="AF196" s="1"/>
      <c r="AG196" s="1">
        <v>0</v>
      </c>
      <c r="AH196" s="1">
        <v>0</v>
      </c>
      <c r="AI196" s="1">
        <v>270791.76143750001</v>
      </c>
      <c r="AJ196" s="1">
        <v>0</v>
      </c>
      <c r="AK196" s="1">
        <v>0</v>
      </c>
      <c r="AL196" s="1">
        <v>0</v>
      </c>
      <c r="AM196" s="1">
        <v>0</v>
      </c>
      <c r="AN196" s="1">
        <v>0</v>
      </c>
      <c r="AO196" s="1">
        <v>0</v>
      </c>
      <c r="AP196" s="1">
        <v>0</v>
      </c>
      <c r="AQ196" s="1">
        <v>270791.76143750001</v>
      </c>
      <c r="AR196" s="1">
        <v>0</v>
      </c>
      <c r="AS196" s="1">
        <v>0</v>
      </c>
      <c r="AT196" s="1">
        <v>57218.368004799995</v>
      </c>
      <c r="AU196" s="1">
        <v>0</v>
      </c>
      <c r="AV196" s="1">
        <v>0</v>
      </c>
      <c r="AW196" s="1">
        <v>0</v>
      </c>
      <c r="AX196" s="1">
        <v>0</v>
      </c>
      <c r="AY196" s="1">
        <v>0</v>
      </c>
      <c r="AZ196" s="1">
        <v>0</v>
      </c>
      <c r="BA196" s="1">
        <v>0</v>
      </c>
      <c r="BB196" s="1">
        <v>57218.368004799995</v>
      </c>
      <c r="BC196" s="7">
        <v>1.0584318610752343</v>
      </c>
      <c r="BD196" s="35" t="s">
        <v>552</v>
      </c>
      <c r="BE196" s="35" t="s">
        <v>552</v>
      </c>
      <c r="BF196" s="35">
        <v>2.883630884159861</v>
      </c>
      <c r="BG196" s="35" t="s">
        <v>552</v>
      </c>
      <c r="BH196" s="35" t="s">
        <v>552</v>
      </c>
      <c r="BI196" s="35" t="s">
        <v>552</v>
      </c>
      <c r="BJ196" s="35" t="s">
        <v>552</v>
      </c>
      <c r="BK196" s="35" t="s">
        <v>552</v>
      </c>
      <c r="BL196" s="35" t="s">
        <v>552</v>
      </c>
      <c r="BM196" s="35" t="s">
        <v>552</v>
      </c>
      <c r="BN196" s="35">
        <v>2.883630884159861</v>
      </c>
      <c r="BO196" s="1">
        <v>0</v>
      </c>
      <c r="BP196" s="1"/>
      <c r="BQ196" s="1">
        <v>102007.33573679999</v>
      </c>
      <c r="BR196" s="1">
        <v>4534.2032384218919</v>
      </c>
      <c r="BS196" s="1">
        <v>40066.631659596089</v>
      </c>
      <c r="BT196" s="1">
        <v>102007.33573679999</v>
      </c>
      <c r="BU196" s="1">
        <v>4534.2032384218919</v>
      </c>
      <c r="BV196" s="1">
        <v>11794.278779718255</v>
      </c>
      <c r="BW196" s="35">
        <v>5.9766218473215158</v>
      </c>
      <c r="BX196" s="1">
        <v>507651.93561481964</v>
      </c>
      <c r="BY196" s="1">
        <v>22565.014896526358</v>
      </c>
      <c r="BZ196" s="1">
        <v>199396.47446572987</v>
      </c>
      <c r="CA196" s="1">
        <v>507651.93561481964</v>
      </c>
      <c r="CB196" s="1">
        <v>22565.014896526358</v>
      </c>
      <c r="CC196" s="1">
        <v>58695.665448546424</v>
      </c>
    </row>
    <row r="197" spans="1:81" x14ac:dyDescent="0.25">
      <c r="A197" t="s">
        <v>1127</v>
      </c>
      <c r="B197" t="s">
        <v>1128</v>
      </c>
      <c r="C197" t="s">
        <v>50</v>
      </c>
      <c r="D197" t="s">
        <v>28</v>
      </c>
      <c r="E197">
        <v>90220</v>
      </c>
      <c r="F197" t="s">
        <v>370</v>
      </c>
      <c r="G197" t="s">
        <v>51</v>
      </c>
      <c r="H197" s="74">
        <v>0.22613756887876005</v>
      </c>
      <c r="I197" s="1">
        <v>542122.98</v>
      </c>
      <c r="J197" s="1">
        <v>0</v>
      </c>
      <c r="K197" s="1">
        <v>0</v>
      </c>
      <c r="L197" s="1">
        <v>113749</v>
      </c>
      <c r="M197" s="1">
        <v>0</v>
      </c>
      <c r="N197" s="1">
        <v>0</v>
      </c>
      <c r="O197" s="1">
        <v>0</v>
      </c>
      <c r="P197" s="1">
        <v>91069</v>
      </c>
      <c r="Q197" s="1">
        <v>0</v>
      </c>
      <c r="R197" s="1">
        <v>0</v>
      </c>
      <c r="S197" s="1">
        <v>0</v>
      </c>
      <c r="T197" s="1">
        <v>204818</v>
      </c>
      <c r="U197" s="1"/>
      <c r="V197" s="36"/>
      <c r="W197" s="1"/>
      <c r="X197" s="1"/>
      <c r="Y197" s="1">
        <v>26392</v>
      </c>
      <c r="Z197" s="1"/>
      <c r="AA197" s="1"/>
      <c r="AB197" s="1"/>
      <c r="AC197" s="1">
        <v>10727</v>
      </c>
      <c r="AD197" s="1"/>
      <c r="AE197" s="1"/>
      <c r="AF197" s="1"/>
      <c r="AG197" s="1">
        <v>0</v>
      </c>
      <c r="AH197" s="1">
        <v>0</v>
      </c>
      <c r="AI197" s="1">
        <v>270791.76143750001</v>
      </c>
      <c r="AJ197" s="1">
        <v>0</v>
      </c>
      <c r="AK197" s="1">
        <v>0</v>
      </c>
      <c r="AL197" s="1">
        <v>0</v>
      </c>
      <c r="AM197" s="1">
        <v>94286.499205833345</v>
      </c>
      <c r="AN197" s="1">
        <v>0</v>
      </c>
      <c r="AO197" s="1">
        <v>0</v>
      </c>
      <c r="AP197" s="1">
        <v>0</v>
      </c>
      <c r="AQ197" s="1">
        <v>365078.26064333337</v>
      </c>
      <c r="AR197" s="1">
        <v>0</v>
      </c>
      <c r="AS197" s="1">
        <v>0</v>
      </c>
      <c r="AT197" s="1">
        <v>57218.368004799995</v>
      </c>
      <c r="AU197" s="1">
        <v>0</v>
      </c>
      <c r="AV197" s="1">
        <v>0</v>
      </c>
      <c r="AW197" s="1">
        <v>0</v>
      </c>
      <c r="AX197" s="1">
        <v>27902.857859999996</v>
      </c>
      <c r="AY197" s="1">
        <v>0</v>
      </c>
      <c r="AZ197" s="1">
        <v>0</v>
      </c>
      <c r="BA197" s="1">
        <v>0</v>
      </c>
      <c r="BB197" s="1">
        <v>85121.225864799984</v>
      </c>
      <c r="BC197" s="7">
        <v>0.83043793219784445</v>
      </c>
      <c r="BD197" s="35" t="s">
        <v>552</v>
      </c>
      <c r="BE197" s="35" t="s">
        <v>552</v>
      </c>
      <c r="BF197" s="35">
        <v>2.883630884159861</v>
      </c>
      <c r="BG197" s="35" t="s">
        <v>552</v>
      </c>
      <c r="BH197" s="35" t="s">
        <v>552</v>
      </c>
      <c r="BI197" s="35" t="s">
        <v>552</v>
      </c>
      <c r="BJ197" s="35">
        <v>1.341722837253438</v>
      </c>
      <c r="BK197" s="35" t="s">
        <v>552</v>
      </c>
      <c r="BL197" s="35" t="s">
        <v>552</v>
      </c>
      <c r="BM197" s="35" t="s">
        <v>552</v>
      </c>
      <c r="BN197" s="35">
        <v>2.1980464925354868</v>
      </c>
      <c r="BO197" s="1">
        <v>0</v>
      </c>
      <c r="BP197" s="1">
        <v>0</v>
      </c>
      <c r="BQ197" s="1">
        <v>178445.20009679999</v>
      </c>
      <c r="BR197" s="1">
        <v>7931.849198055872</v>
      </c>
      <c r="BS197" s="1">
        <v>70090.038643388398</v>
      </c>
      <c r="BT197" s="1">
        <v>178445.20009679999</v>
      </c>
      <c r="BU197" s="1">
        <v>7931.849198055872</v>
      </c>
      <c r="BV197" s="1">
        <v>20632.167496998973</v>
      </c>
      <c r="BW197" s="35">
        <v>5.9766218473215158</v>
      </c>
      <c r="BX197" s="1">
        <v>888054.28135139425</v>
      </c>
      <c r="BY197" s="1">
        <v>39473.814008704496</v>
      </c>
      <c r="BZ197" s="1">
        <v>348811.6175922961</v>
      </c>
      <c r="CA197" s="1">
        <v>888054.28135139425</v>
      </c>
      <c r="CB197" s="1">
        <v>39473.814008704496</v>
      </c>
      <c r="CC197" s="1">
        <v>102678.49552316195</v>
      </c>
    </row>
    <row r="198" spans="1:81" x14ac:dyDescent="0.25">
      <c r="A198" t="s">
        <v>1127</v>
      </c>
      <c r="B198" t="s">
        <v>1128</v>
      </c>
      <c r="C198" t="s">
        <v>50</v>
      </c>
      <c r="D198" t="s">
        <v>1730</v>
      </c>
      <c r="E198">
        <v>90220</v>
      </c>
      <c r="F198" t="s">
        <v>370</v>
      </c>
      <c r="G198" t="s">
        <v>51</v>
      </c>
      <c r="H198" s="74">
        <v>0.22613756887876005</v>
      </c>
      <c r="I198" s="1">
        <v>232221</v>
      </c>
      <c r="J198" s="1"/>
      <c r="K198" s="1"/>
      <c r="L198" s="1"/>
      <c r="M198" s="1"/>
      <c r="N198" s="1"/>
      <c r="O198" s="1"/>
      <c r="P198" s="1">
        <v>91069</v>
      </c>
      <c r="Q198" s="1"/>
      <c r="R198" s="1"/>
      <c r="S198" s="1"/>
      <c r="T198" s="1">
        <v>91069</v>
      </c>
      <c r="U198" s="1">
        <v>12</v>
      </c>
      <c r="V198" s="36">
        <v>0.33180306225674261</v>
      </c>
      <c r="W198" s="1"/>
      <c r="X198" s="1"/>
      <c r="Y198" s="1"/>
      <c r="Z198" s="1"/>
      <c r="AA198" s="1"/>
      <c r="AB198" s="1"/>
      <c r="AC198" s="1">
        <v>10727</v>
      </c>
      <c r="AD198" s="1"/>
      <c r="AE198" s="1"/>
      <c r="AF198" s="1"/>
      <c r="AG198" s="1">
        <v>0</v>
      </c>
      <c r="AH198" s="1">
        <v>0</v>
      </c>
      <c r="AI198" s="1">
        <v>0</v>
      </c>
      <c r="AJ198" s="1">
        <v>0</v>
      </c>
      <c r="AK198" s="1"/>
      <c r="AL198" s="1">
        <v>0</v>
      </c>
      <c r="AM198" s="1">
        <v>94286.499205833345</v>
      </c>
      <c r="AN198" s="1"/>
      <c r="AO198" s="1">
        <v>0</v>
      </c>
      <c r="AP198" s="1">
        <v>0</v>
      </c>
      <c r="AQ198" s="1">
        <v>94286.499205833345</v>
      </c>
      <c r="AR198" s="1">
        <v>0</v>
      </c>
      <c r="AS198" s="1">
        <v>0</v>
      </c>
      <c r="AT198" s="1">
        <v>0</v>
      </c>
      <c r="AU198" s="1">
        <v>0</v>
      </c>
      <c r="AV198" s="1"/>
      <c r="AW198" s="1">
        <v>0</v>
      </c>
      <c r="AX198" s="1">
        <v>27902.857859999996</v>
      </c>
      <c r="AY198" s="1"/>
      <c r="AZ198" s="1">
        <v>0</v>
      </c>
      <c r="BA198" s="1">
        <v>0</v>
      </c>
      <c r="BB198" s="1">
        <v>27902.857859999996</v>
      </c>
      <c r="BC198" s="7">
        <v>0.52617703422960604</v>
      </c>
      <c r="BD198" s="35" t="s">
        <v>552</v>
      </c>
      <c r="BE198" s="35" t="s">
        <v>552</v>
      </c>
      <c r="BF198" s="35" t="s">
        <v>552</v>
      </c>
      <c r="BG198" s="35" t="s">
        <v>552</v>
      </c>
      <c r="BH198" s="35" t="s">
        <v>552</v>
      </c>
      <c r="BI198" s="35" t="s">
        <v>552</v>
      </c>
      <c r="BJ198" s="35">
        <v>1.341722837253438</v>
      </c>
      <c r="BK198" s="35" t="s">
        <v>552</v>
      </c>
      <c r="BL198" s="35" t="s">
        <v>552</v>
      </c>
      <c r="BM198" s="35" t="s">
        <v>552</v>
      </c>
      <c r="BN198" s="35">
        <v>1.341722837253438</v>
      </c>
      <c r="BO198" s="1">
        <v>0</v>
      </c>
      <c r="BP198" s="1">
        <v>0</v>
      </c>
      <c r="BQ198" s="1">
        <v>76437.864359999992</v>
      </c>
      <c r="BR198" s="1">
        <v>3397.6459596339791</v>
      </c>
      <c r="BS198" s="1">
        <v>30023.406983792309</v>
      </c>
      <c r="BT198" s="1">
        <v>76437.864359999992</v>
      </c>
      <c r="BU198" s="1">
        <v>3397.6459596339791</v>
      </c>
      <c r="BV198" s="1">
        <v>8837.8887172807135</v>
      </c>
      <c r="BW198" s="35">
        <v>5.9766218473215158</v>
      </c>
      <c r="BX198" s="1">
        <v>380402.34573657461</v>
      </c>
      <c r="BY198" s="1">
        <v>16908.799112178138</v>
      </c>
      <c r="BZ198" s="1">
        <v>149415.1431265662</v>
      </c>
      <c r="CA198" s="1">
        <v>380402.34573657461</v>
      </c>
      <c r="CB198" s="1">
        <v>16908.799112178138</v>
      </c>
      <c r="CC198" s="1">
        <v>43982.830074615529</v>
      </c>
    </row>
    <row r="199" spans="1:81" x14ac:dyDescent="0.25">
      <c r="A199" t="s">
        <v>280</v>
      </c>
      <c r="B199" t="s">
        <v>281</v>
      </c>
      <c r="C199" t="s">
        <v>50</v>
      </c>
      <c r="D199" t="s">
        <v>38</v>
      </c>
      <c r="E199">
        <v>90027</v>
      </c>
      <c r="F199" t="s">
        <v>39</v>
      </c>
      <c r="G199" t="s">
        <v>51</v>
      </c>
      <c r="H199" s="74">
        <v>0.22613756887876005</v>
      </c>
      <c r="I199" s="1">
        <v>25898642</v>
      </c>
      <c r="J199" s="1"/>
      <c r="K199" s="1">
        <v>4744622</v>
      </c>
      <c r="L199" s="1"/>
      <c r="M199" s="1"/>
      <c r="N199" s="1"/>
      <c r="O199" s="1"/>
      <c r="P199" s="1">
        <v>4592</v>
      </c>
      <c r="Q199" s="1"/>
      <c r="R199" s="1"/>
      <c r="S199" s="1"/>
      <c r="T199" s="1">
        <v>4749214</v>
      </c>
      <c r="U199" s="1">
        <v>40.458715596330272</v>
      </c>
      <c r="V199" s="36">
        <v>0.1475730286206568</v>
      </c>
      <c r="W199" s="1"/>
      <c r="X199" s="1">
        <v>1448606</v>
      </c>
      <c r="Y199" s="1">
        <v>19583</v>
      </c>
      <c r="Z199" s="1"/>
      <c r="AA199" s="1"/>
      <c r="AB199" s="1"/>
      <c r="AC199" s="1">
        <v>1401</v>
      </c>
      <c r="AD199" s="1"/>
      <c r="AE199" s="1"/>
      <c r="AF199" s="1"/>
      <c r="AG199" s="1">
        <v>0</v>
      </c>
      <c r="AH199" s="1">
        <v>11936935.956876783</v>
      </c>
      <c r="AI199" s="1">
        <v>200582.40244000003</v>
      </c>
      <c r="AJ199" s="1">
        <v>0</v>
      </c>
      <c r="AK199" s="1">
        <v>0</v>
      </c>
      <c r="AL199" s="1">
        <v>0</v>
      </c>
      <c r="AM199" s="1">
        <v>12305.995746666666</v>
      </c>
      <c r="AN199" s="1">
        <v>0</v>
      </c>
      <c r="AO199" s="1">
        <v>0</v>
      </c>
      <c r="AP199" s="1">
        <v>0</v>
      </c>
      <c r="AQ199" s="1">
        <v>12149824.35506345</v>
      </c>
      <c r="AR199" s="1">
        <v>0</v>
      </c>
      <c r="AS199" s="1">
        <v>3129403.9856190002</v>
      </c>
      <c r="AT199" s="1">
        <v>42456.323910200001</v>
      </c>
      <c r="AU199" s="1">
        <v>0</v>
      </c>
      <c r="AV199" s="1">
        <v>0</v>
      </c>
      <c r="AW199" s="1">
        <v>0</v>
      </c>
      <c r="AX199" s="1">
        <v>3644.2531799999997</v>
      </c>
      <c r="AY199" s="1">
        <v>0</v>
      </c>
      <c r="AZ199" s="1">
        <v>0</v>
      </c>
      <c r="BA199" s="1">
        <v>0</v>
      </c>
      <c r="BB199" s="1">
        <v>3175504.5627092002</v>
      </c>
      <c r="BC199" s="7">
        <v>0.59174256772894307</v>
      </c>
      <c r="BD199" s="35" t="s">
        <v>552</v>
      </c>
      <c r="BE199" s="35">
        <v>3.1754563256031316</v>
      </c>
      <c r="BF199" s="35" t="s">
        <v>552</v>
      </c>
      <c r="BG199" s="35" t="s">
        <v>552</v>
      </c>
      <c r="BH199" s="35" t="s">
        <v>552</v>
      </c>
      <c r="BI199" s="35" t="s">
        <v>552</v>
      </c>
      <c r="BJ199" s="35">
        <v>3.473486264518002</v>
      </c>
      <c r="BK199" s="35" t="s">
        <v>552</v>
      </c>
      <c r="BL199" s="35" t="s">
        <v>552</v>
      </c>
      <c r="BM199" s="35" t="s">
        <v>552</v>
      </c>
      <c r="BN199" s="35">
        <v>3.2269190054970465</v>
      </c>
      <c r="BO199" s="1">
        <v>0</v>
      </c>
      <c r="BP199" s="1"/>
      <c r="BQ199" s="1">
        <v>8524797.000719998</v>
      </c>
      <c r="BR199" s="1">
        <v>378925.31834462372</v>
      </c>
      <c r="BS199" s="1">
        <v>3348385.6718106321</v>
      </c>
      <c r="BT199" s="1">
        <v>8524797.000719998</v>
      </c>
      <c r="BU199" s="1">
        <v>378925.31834462372</v>
      </c>
      <c r="BV199" s="1">
        <v>985652.9595716683</v>
      </c>
      <c r="BW199" s="35">
        <v>6.2571091764024001</v>
      </c>
      <c r="BX199" s="1">
        <v>44815788.539452761</v>
      </c>
      <c r="BY199" s="1">
        <v>1992051.7682407224</v>
      </c>
      <c r="BZ199" s="1">
        <v>17602829.041409988</v>
      </c>
      <c r="CA199" s="1">
        <v>44815788.539452761</v>
      </c>
      <c r="CB199" s="1">
        <v>1992051.7682407224</v>
      </c>
      <c r="CC199" s="1">
        <v>5181685.2185124019</v>
      </c>
    </row>
    <row r="200" spans="1:81" x14ac:dyDescent="0.25">
      <c r="A200" t="s">
        <v>280</v>
      </c>
      <c r="B200" t="s">
        <v>281</v>
      </c>
      <c r="C200" t="s">
        <v>50</v>
      </c>
      <c r="D200" t="s">
        <v>28</v>
      </c>
      <c r="E200">
        <v>90027</v>
      </c>
      <c r="F200" t="s">
        <v>39</v>
      </c>
      <c r="G200" t="s">
        <v>51</v>
      </c>
      <c r="H200" s="74">
        <v>0.22613756887876005</v>
      </c>
      <c r="I200" s="1">
        <v>27423127</v>
      </c>
      <c r="J200" s="1">
        <v>0</v>
      </c>
      <c r="K200" s="1">
        <v>5036849</v>
      </c>
      <c r="L200" s="1">
        <v>0</v>
      </c>
      <c r="M200" s="1">
        <v>0</v>
      </c>
      <c r="N200" s="1">
        <v>0</v>
      </c>
      <c r="O200" s="1">
        <v>0</v>
      </c>
      <c r="P200" s="1">
        <v>1315109</v>
      </c>
      <c r="Q200" s="1">
        <v>0</v>
      </c>
      <c r="R200" s="1">
        <v>0</v>
      </c>
      <c r="S200" s="1">
        <v>0</v>
      </c>
      <c r="T200" s="1">
        <v>6351958</v>
      </c>
      <c r="U200" s="1"/>
      <c r="V200" s="36"/>
      <c r="W200" s="1"/>
      <c r="X200" s="1">
        <v>1489966</v>
      </c>
      <c r="Y200" s="1">
        <v>19583</v>
      </c>
      <c r="Z200" s="1"/>
      <c r="AA200" s="1"/>
      <c r="AB200" s="1"/>
      <c r="AC200" s="1">
        <v>215044</v>
      </c>
      <c r="AD200" s="1"/>
      <c r="AE200" s="1"/>
      <c r="AF200" s="1"/>
      <c r="AG200" s="1">
        <v>0</v>
      </c>
      <c r="AH200" s="1">
        <v>12321688.905569794</v>
      </c>
      <c r="AI200" s="1">
        <v>200582.40244000003</v>
      </c>
      <c r="AJ200" s="1">
        <v>0</v>
      </c>
      <c r="AK200" s="1">
        <v>0</v>
      </c>
      <c r="AL200" s="1">
        <v>0</v>
      </c>
      <c r="AM200" s="1">
        <v>1889580.0646391665</v>
      </c>
      <c r="AN200" s="1">
        <v>0</v>
      </c>
      <c r="AO200" s="1">
        <v>0</v>
      </c>
      <c r="AP200" s="1">
        <v>0</v>
      </c>
      <c r="AQ200" s="1">
        <v>14411851.37264896</v>
      </c>
      <c r="AR200" s="1">
        <v>0</v>
      </c>
      <c r="AS200" s="1">
        <v>3218753.4352590004</v>
      </c>
      <c r="AT200" s="1">
        <v>42456.323910200001</v>
      </c>
      <c r="AU200" s="1">
        <v>0</v>
      </c>
      <c r="AV200" s="1">
        <v>0</v>
      </c>
      <c r="AW200" s="1">
        <v>0</v>
      </c>
      <c r="AX200" s="1">
        <v>559368.15191999997</v>
      </c>
      <c r="AY200" s="1">
        <v>0</v>
      </c>
      <c r="AZ200" s="1">
        <v>0</v>
      </c>
      <c r="BA200" s="1">
        <v>0</v>
      </c>
      <c r="BB200" s="1">
        <v>3820577.9110892005</v>
      </c>
      <c r="BC200" s="7">
        <v>0.66485595474717962</v>
      </c>
      <c r="BD200" s="35" t="s">
        <v>552</v>
      </c>
      <c r="BE200" s="35">
        <v>3.0853500553280027</v>
      </c>
      <c r="BF200" s="35" t="s">
        <v>552</v>
      </c>
      <c r="BG200" s="35" t="s">
        <v>552</v>
      </c>
      <c r="BH200" s="35" t="s">
        <v>552</v>
      </c>
      <c r="BI200" s="35" t="s">
        <v>552</v>
      </c>
      <c r="BJ200" s="35">
        <v>1.8621636811543123</v>
      </c>
      <c r="BK200" s="35" t="s">
        <v>552</v>
      </c>
      <c r="BL200" s="35" t="s">
        <v>552</v>
      </c>
      <c r="BM200" s="35" t="s">
        <v>552</v>
      </c>
      <c r="BN200" s="35">
        <v>2.8703636396427932</v>
      </c>
      <c r="BO200" s="1">
        <v>0</v>
      </c>
      <c r="BP200" s="1">
        <v>0</v>
      </c>
      <c r="BQ200" s="1">
        <v>9026596.4833199978</v>
      </c>
      <c r="BR200" s="1">
        <v>401230.1930147552</v>
      </c>
      <c r="BS200" s="1">
        <v>3545483.4088614872</v>
      </c>
      <c r="BT200" s="1">
        <v>9026596.4833199978</v>
      </c>
      <c r="BU200" s="1">
        <v>401230.1930147552</v>
      </c>
      <c r="BV200" s="1">
        <v>1043671.9534661209</v>
      </c>
      <c r="BW200" s="35">
        <v>6.2571091764024001</v>
      </c>
      <c r="BX200" s="1">
        <v>47453803.204143196</v>
      </c>
      <c r="BY200" s="1">
        <v>2109310.9295475758</v>
      </c>
      <c r="BZ200" s="1">
        <v>18638993.363508187</v>
      </c>
      <c r="CA200" s="1">
        <v>47453803.204143196</v>
      </c>
      <c r="CB200" s="1">
        <v>2109310.9295475758</v>
      </c>
      <c r="CC200" s="1">
        <v>5486697.4037205623</v>
      </c>
    </row>
    <row r="201" spans="1:81" x14ac:dyDescent="0.25">
      <c r="A201" t="s">
        <v>280</v>
      </c>
      <c r="B201" t="s">
        <v>281</v>
      </c>
      <c r="C201" t="s">
        <v>50</v>
      </c>
      <c r="D201" t="s">
        <v>1730</v>
      </c>
      <c r="E201">
        <v>90027</v>
      </c>
      <c r="F201" t="s">
        <v>39</v>
      </c>
      <c r="G201" t="s">
        <v>51</v>
      </c>
      <c r="H201" s="74">
        <v>0.22613756887876005</v>
      </c>
      <c r="I201" s="1">
        <v>1524485</v>
      </c>
      <c r="J201" s="1"/>
      <c r="K201" s="1">
        <v>292227</v>
      </c>
      <c r="L201" s="1"/>
      <c r="M201" s="1"/>
      <c r="N201" s="1"/>
      <c r="O201" s="1"/>
      <c r="P201" s="1">
        <v>1310517</v>
      </c>
      <c r="Q201" s="1"/>
      <c r="R201" s="1"/>
      <c r="S201" s="1"/>
      <c r="T201" s="1">
        <v>1602744</v>
      </c>
      <c r="U201" s="1">
        <v>12.49090909090909</v>
      </c>
      <c r="V201" s="36">
        <v>0.1006492329832379</v>
      </c>
      <c r="W201" s="1"/>
      <c r="X201" s="1">
        <v>41360</v>
      </c>
      <c r="Y201" s="1"/>
      <c r="Z201" s="1"/>
      <c r="AA201" s="1"/>
      <c r="AB201" s="1"/>
      <c r="AC201" s="1">
        <v>213643</v>
      </c>
      <c r="AD201" s="1"/>
      <c r="AE201" s="1"/>
      <c r="AF201" s="1"/>
      <c r="AG201" s="1">
        <v>0</v>
      </c>
      <c r="AH201" s="1">
        <v>384752.94869301171</v>
      </c>
      <c r="AI201" s="1">
        <v>0</v>
      </c>
      <c r="AJ201" s="1">
        <v>0</v>
      </c>
      <c r="AK201" s="1"/>
      <c r="AL201" s="1">
        <v>0</v>
      </c>
      <c r="AM201" s="1">
        <v>1877274.0688924999</v>
      </c>
      <c r="AN201" s="1"/>
      <c r="AO201" s="1">
        <v>0</v>
      </c>
      <c r="AP201" s="1">
        <v>0</v>
      </c>
      <c r="AQ201" s="1">
        <v>2262027.0175855118</v>
      </c>
      <c r="AR201" s="1">
        <v>0</v>
      </c>
      <c r="AS201" s="1">
        <v>89349.449640000006</v>
      </c>
      <c r="AT201" s="1">
        <v>0</v>
      </c>
      <c r="AU201" s="1">
        <v>0</v>
      </c>
      <c r="AV201" s="1"/>
      <c r="AW201" s="1">
        <v>0</v>
      </c>
      <c r="AX201" s="1">
        <v>555723.89873999998</v>
      </c>
      <c r="AY201" s="1"/>
      <c r="AZ201" s="1">
        <v>0</v>
      </c>
      <c r="BA201" s="1">
        <v>0</v>
      </c>
      <c r="BB201" s="1">
        <v>645073.34837999998</v>
      </c>
      <c r="BC201" s="7">
        <v>1.9069393047261938</v>
      </c>
      <c r="BD201" s="35" t="s">
        <v>552</v>
      </c>
      <c r="BE201" s="35">
        <v>1.6223771189281337</v>
      </c>
      <c r="BF201" s="35" t="s">
        <v>552</v>
      </c>
      <c r="BG201" s="35" t="s">
        <v>552</v>
      </c>
      <c r="BH201" s="35" t="s">
        <v>552</v>
      </c>
      <c r="BI201" s="35" t="s">
        <v>552</v>
      </c>
      <c r="BJ201" s="35">
        <v>1.8565176702267121</v>
      </c>
      <c r="BK201" s="35" t="s">
        <v>552</v>
      </c>
      <c r="BL201" s="35" t="s">
        <v>552</v>
      </c>
      <c r="BM201" s="35" t="s">
        <v>552</v>
      </c>
      <c r="BN201" s="35">
        <v>1.8138270153970388</v>
      </c>
      <c r="BO201" s="1">
        <v>0</v>
      </c>
      <c r="BP201" s="1">
        <v>0</v>
      </c>
      <c r="BQ201" s="1">
        <v>501799.48259999993</v>
      </c>
      <c r="BR201" s="1">
        <v>22304.874670131499</v>
      </c>
      <c r="BS201" s="1">
        <v>197097.7370508551</v>
      </c>
      <c r="BT201" s="1">
        <v>501799.48259999993</v>
      </c>
      <c r="BU201" s="1">
        <v>22304.874670131499</v>
      </c>
      <c r="BV201" s="1">
        <v>58018.993894452651</v>
      </c>
      <c r="BW201" s="35">
        <v>6.2571091764024001</v>
      </c>
      <c r="BX201" s="1">
        <v>2638014.6646904363</v>
      </c>
      <c r="BY201" s="1">
        <v>117259.16130685377</v>
      </c>
      <c r="BZ201" s="1">
        <v>1036164.3220981976</v>
      </c>
      <c r="CA201" s="1">
        <v>2638014.6646904363</v>
      </c>
      <c r="CB201" s="1">
        <v>117259.16130685377</v>
      </c>
      <c r="CC201" s="1">
        <v>305012.18520816189</v>
      </c>
    </row>
    <row r="202" spans="1:81" x14ac:dyDescent="0.25">
      <c r="A202" t="s">
        <v>501</v>
      </c>
      <c r="B202" t="s">
        <v>502</v>
      </c>
      <c r="C202" t="s">
        <v>50</v>
      </c>
      <c r="D202" t="s">
        <v>38</v>
      </c>
      <c r="E202">
        <v>90042</v>
      </c>
      <c r="F202" t="s">
        <v>39</v>
      </c>
      <c r="G202" t="s">
        <v>51</v>
      </c>
      <c r="H202" s="74">
        <v>0.22613756887876005</v>
      </c>
      <c r="I202" s="1">
        <v>11281212</v>
      </c>
      <c r="J202" s="1"/>
      <c r="K202" s="1"/>
      <c r="L202" s="1"/>
      <c r="M202" s="1">
        <v>91110</v>
      </c>
      <c r="N202" s="1"/>
      <c r="O202" s="1"/>
      <c r="P202" s="1">
        <v>1652896</v>
      </c>
      <c r="Q202" s="1"/>
      <c r="R202" s="1"/>
      <c r="S202" s="1"/>
      <c r="T202" s="1">
        <v>1744006</v>
      </c>
      <c r="U202" s="1">
        <v>37.931034482758619</v>
      </c>
      <c r="V202" s="36">
        <v>0.17702779154608875</v>
      </c>
      <c r="W202" s="1"/>
      <c r="X202" s="1"/>
      <c r="Y202" s="1"/>
      <c r="Z202" s="1">
        <v>182973</v>
      </c>
      <c r="AA202" s="1"/>
      <c r="AB202" s="1"/>
      <c r="AC202" s="1">
        <v>495550</v>
      </c>
      <c r="AD202" s="1"/>
      <c r="AE202" s="1"/>
      <c r="AF202" s="1"/>
      <c r="AG202" s="1">
        <v>0</v>
      </c>
      <c r="AH202" s="1">
        <v>0</v>
      </c>
      <c r="AI202" s="1">
        <v>0</v>
      </c>
      <c r="AJ202" s="1">
        <v>41377.069390453362</v>
      </c>
      <c r="AK202" s="1">
        <v>0</v>
      </c>
      <c r="AL202" s="1">
        <v>0</v>
      </c>
      <c r="AM202" s="1">
        <v>4352806.4143733336</v>
      </c>
      <c r="AN202" s="1">
        <v>0</v>
      </c>
      <c r="AO202" s="1">
        <v>0</v>
      </c>
      <c r="AP202" s="1">
        <v>0</v>
      </c>
      <c r="AQ202" s="1">
        <v>4394183.483763787</v>
      </c>
      <c r="AR202" s="1">
        <v>0</v>
      </c>
      <c r="AS202" s="1">
        <v>0</v>
      </c>
      <c r="AT202" s="1">
        <v>0</v>
      </c>
      <c r="AU202" s="1">
        <v>3678.1726487100027</v>
      </c>
      <c r="AV202" s="1">
        <v>0</v>
      </c>
      <c r="AW202" s="1">
        <v>0</v>
      </c>
      <c r="AX202" s="1">
        <v>1289014.7489999998</v>
      </c>
      <c r="AY202" s="1">
        <v>0</v>
      </c>
      <c r="AZ202" s="1">
        <v>0</v>
      </c>
      <c r="BA202" s="1">
        <v>0</v>
      </c>
      <c r="BB202" s="1">
        <v>1292692.9216487098</v>
      </c>
      <c r="BC202" s="7">
        <v>0.50410154559744969</v>
      </c>
      <c r="BD202" s="35" t="s">
        <v>552</v>
      </c>
      <c r="BE202" s="35" t="s">
        <v>552</v>
      </c>
      <c r="BF202" s="35" t="s">
        <v>552</v>
      </c>
      <c r="BG202" s="35">
        <v>0.49451478475648519</v>
      </c>
      <c r="BH202" s="35" t="s">
        <v>552</v>
      </c>
      <c r="BI202" s="35" t="s">
        <v>552</v>
      </c>
      <c r="BJ202" s="35">
        <v>3.4132947041878818</v>
      </c>
      <c r="BK202" s="35" t="s">
        <v>552</v>
      </c>
      <c r="BL202" s="35" t="s">
        <v>552</v>
      </c>
      <c r="BM202" s="35" t="s">
        <v>552</v>
      </c>
      <c r="BN202" s="35">
        <v>3.2608124085653931</v>
      </c>
      <c r="BO202" s="1">
        <v>0</v>
      </c>
      <c r="BP202" s="1"/>
      <c r="BQ202" s="1">
        <v>3713323.7419199995</v>
      </c>
      <c r="BR202" s="1">
        <v>165056.40907400433</v>
      </c>
      <c r="BS202" s="1">
        <v>1458526.2278021437</v>
      </c>
      <c r="BT202" s="1">
        <v>3713323.7419199995</v>
      </c>
      <c r="BU202" s="1">
        <v>165056.40907400433</v>
      </c>
      <c r="BV202" s="1">
        <v>429341.43015511858</v>
      </c>
      <c r="BW202" s="35">
        <v>5.9806959397367114</v>
      </c>
      <c r="BX202" s="1">
        <v>18494936.484308876</v>
      </c>
      <c r="BY202" s="1">
        <v>822095.7865024152</v>
      </c>
      <c r="BZ202" s="1">
        <v>7264475.6608136389</v>
      </c>
      <c r="CA202" s="1">
        <v>18494936.484308876</v>
      </c>
      <c r="CB202" s="1">
        <v>822095.7865024152</v>
      </c>
      <c r="CC202" s="1">
        <v>2138419.1179343523</v>
      </c>
    </row>
    <row r="203" spans="1:81" x14ac:dyDescent="0.25">
      <c r="A203" t="s">
        <v>501</v>
      </c>
      <c r="B203" t="s">
        <v>502</v>
      </c>
      <c r="C203" t="s">
        <v>50</v>
      </c>
      <c r="D203" t="s">
        <v>28</v>
      </c>
      <c r="E203">
        <v>90042</v>
      </c>
      <c r="F203" t="s">
        <v>39</v>
      </c>
      <c r="G203" t="s">
        <v>51</v>
      </c>
      <c r="H203" s="74">
        <v>0.22613756887876005</v>
      </c>
      <c r="I203" s="1">
        <v>11356330</v>
      </c>
      <c r="J203" s="1">
        <v>0</v>
      </c>
      <c r="K203" s="1">
        <v>0</v>
      </c>
      <c r="L203" s="1">
        <v>0</v>
      </c>
      <c r="M203" s="1">
        <v>91110</v>
      </c>
      <c r="N203" s="1">
        <v>0</v>
      </c>
      <c r="O203" s="1">
        <v>0</v>
      </c>
      <c r="P203" s="1">
        <v>1728198</v>
      </c>
      <c r="Q203" s="1">
        <v>0</v>
      </c>
      <c r="R203" s="1">
        <v>0</v>
      </c>
      <c r="S203" s="1">
        <v>0</v>
      </c>
      <c r="T203" s="1">
        <v>1819308</v>
      </c>
      <c r="U203" s="1"/>
      <c r="V203" s="36"/>
      <c r="W203" s="1"/>
      <c r="X203" s="1"/>
      <c r="Y203" s="1"/>
      <c r="Z203" s="1">
        <v>182973</v>
      </c>
      <c r="AA203" s="1"/>
      <c r="AB203" s="1"/>
      <c r="AC203" s="1">
        <v>506498</v>
      </c>
      <c r="AD203" s="1"/>
      <c r="AE203" s="1"/>
      <c r="AF203" s="1"/>
      <c r="AG203" s="1">
        <v>0</v>
      </c>
      <c r="AH203" s="1">
        <v>0</v>
      </c>
      <c r="AI203" s="1">
        <v>0</v>
      </c>
      <c r="AJ203" s="1">
        <v>41377.069390453362</v>
      </c>
      <c r="AK203" s="1">
        <v>0</v>
      </c>
      <c r="AL203" s="1">
        <v>0</v>
      </c>
      <c r="AM203" s="1">
        <v>4449015.3848950006</v>
      </c>
      <c r="AN203" s="1">
        <v>0</v>
      </c>
      <c r="AO203" s="1">
        <v>0</v>
      </c>
      <c r="AP203" s="1">
        <v>0</v>
      </c>
      <c r="AQ203" s="1">
        <v>4490392.454285454</v>
      </c>
      <c r="AR203" s="1">
        <v>0</v>
      </c>
      <c r="AS203" s="1">
        <v>0</v>
      </c>
      <c r="AT203" s="1">
        <v>0</v>
      </c>
      <c r="AU203" s="1">
        <v>3678.1726487100027</v>
      </c>
      <c r="AV203" s="1">
        <v>0</v>
      </c>
      <c r="AW203" s="1">
        <v>0</v>
      </c>
      <c r="AX203" s="1">
        <v>1317492.4676399999</v>
      </c>
      <c r="AY203" s="1">
        <v>0</v>
      </c>
      <c r="AZ203" s="1">
        <v>0</v>
      </c>
      <c r="BA203" s="1">
        <v>0</v>
      </c>
      <c r="BB203" s="1">
        <v>1321170.6402887099</v>
      </c>
      <c r="BC203" s="7">
        <v>0.51174658490675806</v>
      </c>
      <c r="BD203" s="35" t="s">
        <v>552</v>
      </c>
      <c r="BE203" s="35" t="s">
        <v>552</v>
      </c>
      <c r="BF203" s="35" t="s">
        <v>552</v>
      </c>
      <c r="BG203" s="35">
        <v>0.49451478475648519</v>
      </c>
      <c r="BH203" s="35" t="s">
        <v>552</v>
      </c>
      <c r="BI203" s="35" t="s">
        <v>552</v>
      </c>
      <c r="BJ203" s="35">
        <v>3.3367171195285494</v>
      </c>
      <c r="BK203" s="35" t="s">
        <v>552</v>
      </c>
      <c r="BL203" s="35" t="s">
        <v>552</v>
      </c>
      <c r="BM203" s="35" t="s">
        <v>552</v>
      </c>
      <c r="BN203" s="35">
        <v>3.1943811023609876</v>
      </c>
      <c r="BO203" s="1">
        <v>0</v>
      </c>
      <c r="BP203" s="1">
        <v>0</v>
      </c>
      <c r="BQ203" s="1">
        <v>3738049.5827999995</v>
      </c>
      <c r="BR203" s="1">
        <v>166155.46716606227</v>
      </c>
      <c r="BS203" s="1">
        <v>1468238.0897173388</v>
      </c>
      <c r="BT203" s="1">
        <v>3738049.5827999995</v>
      </c>
      <c r="BU203" s="1">
        <v>166155.46716606227</v>
      </c>
      <c r="BV203" s="1">
        <v>432200.27808301785</v>
      </c>
      <c r="BW203" s="35">
        <v>5.9806959397367114</v>
      </c>
      <c r="BX203" s="1">
        <v>18618088.379586466</v>
      </c>
      <c r="BY203" s="1">
        <v>827569.86067906278</v>
      </c>
      <c r="BZ203" s="1">
        <v>7312847.4920219332</v>
      </c>
      <c r="CA203" s="1">
        <v>18618088.379586466</v>
      </c>
      <c r="CB203" s="1">
        <v>827569.86067906278</v>
      </c>
      <c r="CC203" s="1">
        <v>2152658.1702011642</v>
      </c>
    </row>
    <row r="204" spans="1:81" x14ac:dyDescent="0.25">
      <c r="A204" t="s">
        <v>501</v>
      </c>
      <c r="B204" t="s">
        <v>502</v>
      </c>
      <c r="C204" t="s">
        <v>50</v>
      </c>
      <c r="D204" t="s">
        <v>1730</v>
      </c>
      <c r="E204">
        <v>90042</v>
      </c>
      <c r="F204" t="s">
        <v>39</v>
      </c>
      <c r="G204" t="s">
        <v>51</v>
      </c>
      <c r="H204" s="74">
        <v>0.22613756887876005</v>
      </c>
      <c r="I204" s="1">
        <v>75118</v>
      </c>
      <c r="J204" s="1"/>
      <c r="K204" s="1"/>
      <c r="L204" s="1"/>
      <c r="M204" s="1"/>
      <c r="N204" s="1"/>
      <c r="O204" s="1"/>
      <c r="P204" s="1">
        <v>75302</v>
      </c>
      <c r="Q204" s="1"/>
      <c r="R204" s="1"/>
      <c r="S204" s="1"/>
      <c r="T204" s="1">
        <v>75302</v>
      </c>
      <c r="U204" s="1">
        <v>10</v>
      </c>
      <c r="V204" s="36">
        <v>0.11478385770823464</v>
      </c>
      <c r="W204" s="1"/>
      <c r="X204" s="1"/>
      <c r="Y204" s="1"/>
      <c r="Z204" s="1"/>
      <c r="AA204" s="1"/>
      <c r="AB204" s="1"/>
      <c r="AC204" s="1">
        <v>10948</v>
      </c>
      <c r="AD204" s="1"/>
      <c r="AE204" s="1"/>
      <c r="AF204" s="1"/>
      <c r="AG204" s="1">
        <v>0</v>
      </c>
      <c r="AH204" s="1">
        <v>0</v>
      </c>
      <c r="AI204" s="1">
        <v>0</v>
      </c>
      <c r="AJ204" s="1">
        <v>0</v>
      </c>
      <c r="AK204" s="1"/>
      <c r="AL204" s="1">
        <v>0</v>
      </c>
      <c r="AM204" s="1">
        <v>96208.970521666663</v>
      </c>
      <c r="AN204" s="1"/>
      <c r="AO204" s="1">
        <v>0</v>
      </c>
      <c r="AP204" s="1">
        <v>0</v>
      </c>
      <c r="AQ204" s="1">
        <v>96208.970521666663</v>
      </c>
      <c r="AR204" s="1">
        <v>0</v>
      </c>
      <c r="AS204" s="1">
        <v>0</v>
      </c>
      <c r="AT204" s="1">
        <v>0</v>
      </c>
      <c r="AU204" s="1">
        <v>0</v>
      </c>
      <c r="AV204" s="1"/>
      <c r="AW204" s="1">
        <v>0</v>
      </c>
      <c r="AX204" s="1">
        <v>28477.718639999999</v>
      </c>
      <c r="AY204" s="1"/>
      <c r="AZ204" s="1">
        <v>0</v>
      </c>
      <c r="BA204" s="1">
        <v>0</v>
      </c>
      <c r="BB204" s="1">
        <v>28477.718639999999</v>
      </c>
      <c r="BC204" s="7">
        <v>1.6598776479893855</v>
      </c>
      <c r="BD204" s="35" t="s">
        <v>552</v>
      </c>
      <c r="BE204" s="35" t="s">
        <v>552</v>
      </c>
      <c r="BF204" s="35" t="s">
        <v>552</v>
      </c>
      <c r="BG204" s="35" t="s">
        <v>552</v>
      </c>
      <c r="BH204" s="35" t="s">
        <v>552</v>
      </c>
      <c r="BI204" s="35" t="s">
        <v>552</v>
      </c>
      <c r="BJ204" s="35">
        <v>1.6558217465892895</v>
      </c>
      <c r="BK204" s="35" t="s">
        <v>552</v>
      </c>
      <c r="BL204" s="35" t="s">
        <v>552</v>
      </c>
      <c r="BM204" s="35" t="s">
        <v>552</v>
      </c>
      <c r="BN204" s="35">
        <v>1.6558217465892895</v>
      </c>
      <c r="BO204" s="1">
        <v>0</v>
      </c>
      <c r="BP204" s="1">
        <v>0</v>
      </c>
      <c r="BQ204" s="1">
        <v>24725.840879999996</v>
      </c>
      <c r="BR204" s="1">
        <v>1099.058092057933</v>
      </c>
      <c r="BS204" s="1">
        <v>9711.8619151950552</v>
      </c>
      <c r="BT204" s="1">
        <v>24725.840879999996</v>
      </c>
      <c r="BU204" s="1">
        <v>1099.058092057933</v>
      </c>
      <c r="BV204" s="1">
        <v>2858.847927899254</v>
      </c>
      <c r="BW204" s="35">
        <v>5.9806959397367114</v>
      </c>
      <c r="BX204" s="1">
        <v>123151.89527759198</v>
      </c>
      <c r="BY204" s="1">
        <v>5474.0741766477231</v>
      </c>
      <c r="BZ204" s="1">
        <v>48371.831208295611</v>
      </c>
      <c r="CA204" s="1">
        <v>123151.89527759198</v>
      </c>
      <c r="CB204" s="1">
        <v>5474.0741766477231</v>
      </c>
      <c r="CC204" s="1">
        <v>14239.052266812523</v>
      </c>
    </row>
    <row r="205" spans="1:81" x14ac:dyDescent="0.25">
      <c r="A205" t="s">
        <v>732</v>
      </c>
      <c r="B205" t="s">
        <v>733</v>
      </c>
      <c r="C205" t="s">
        <v>50</v>
      </c>
      <c r="D205" t="s">
        <v>38</v>
      </c>
      <c r="E205">
        <v>99423</v>
      </c>
      <c r="F205" t="s">
        <v>39</v>
      </c>
      <c r="G205" t="s">
        <v>51</v>
      </c>
      <c r="H205" s="74">
        <v>0.22613756887876005</v>
      </c>
      <c r="I205" s="1">
        <v>3300627</v>
      </c>
      <c r="J205" s="1"/>
      <c r="K205" s="1">
        <v>793336</v>
      </c>
      <c r="L205" s="1"/>
      <c r="M205" s="1"/>
      <c r="N205" s="1"/>
      <c r="O205" s="1"/>
      <c r="P205" s="1">
        <v>4817</v>
      </c>
      <c r="Q205" s="1"/>
      <c r="R205" s="1"/>
      <c r="S205" s="1"/>
      <c r="T205" s="1">
        <v>798153</v>
      </c>
      <c r="U205" s="1">
        <v>36.473684210526315</v>
      </c>
      <c r="V205" s="36">
        <v>0.12582348239855307</v>
      </c>
      <c r="W205" s="1"/>
      <c r="X205" s="1">
        <v>301187</v>
      </c>
      <c r="Y205" s="1"/>
      <c r="Z205" s="1"/>
      <c r="AA205" s="1"/>
      <c r="AB205" s="1"/>
      <c r="AC205" s="1"/>
      <c r="AD205" s="1"/>
      <c r="AE205" s="1"/>
      <c r="AF205" s="1"/>
      <c r="AG205" s="1">
        <v>0</v>
      </c>
      <c r="AH205" s="1">
        <v>2427737.6850341521</v>
      </c>
      <c r="AI205" s="1">
        <v>0</v>
      </c>
      <c r="AJ205" s="1">
        <v>0</v>
      </c>
      <c r="AK205" s="1">
        <v>0</v>
      </c>
      <c r="AL205" s="1">
        <v>0</v>
      </c>
      <c r="AM205" s="1">
        <v>5.4713091666666669</v>
      </c>
      <c r="AN205" s="1">
        <v>0</v>
      </c>
      <c r="AO205" s="1">
        <v>0</v>
      </c>
      <c r="AP205" s="1">
        <v>0</v>
      </c>
      <c r="AQ205" s="1">
        <v>2427743.156343319</v>
      </c>
      <c r="AR205" s="1">
        <v>0</v>
      </c>
      <c r="AS205" s="1">
        <v>650650.21007550007</v>
      </c>
      <c r="AT205" s="1">
        <v>0</v>
      </c>
      <c r="AU205" s="1">
        <v>0</v>
      </c>
      <c r="AV205" s="1">
        <v>0</v>
      </c>
      <c r="AW205" s="1">
        <v>0</v>
      </c>
      <c r="AX205" s="1">
        <v>0</v>
      </c>
      <c r="AY205" s="1">
        <v>0</v>
      </c>
      <c r="AZ205" s="1">
        <v>0</v>
      </c>
      <c r="BA205" s="1">
        <v>0</v>
      </c>
      <c r="BB205" s="1">
        <v>650650.21007550007</v>
      </c>
      <c r="BC205" s="7">
        <v>0.93266926751154222</v>
      </c>
      <c r="BD205" s="35" t="s">
        <v>552</v>
      </c>
      <c r="BE205" s="35">
        <v>3.8803078331370973</v>
      </c>
      <c r="BF205" s="35" t="s">
        <v>552</v>
      </c>
      <c r="BG205" s="35" t="s">
        <v>552</v>
      </c>
      <c r="BH205" s="35" t="s">
        <v>552</v>
      </c>
      <c r="BI205" s="35" t="s">
        <v>552</v>
      </c>
      <c r="BJ205" s="35">
        <v>1.1358333333333333E-3</v>
      </c>
      <c r="BK205" s="35" t="s">
        <v>552</v>
      </c>
      <c r="BL205" s="35" t="s">
        <v>552</v>
      </c>
      <c r="BM205" s="35" t="s">
        <v>552</v>
      </c>
      <c r="BN205" s="35">
        <v>3.8568963173963122</v>
      </c>
      <c r="BO205" s="1">
        <v>0</v>
      </c>
      <c r="BP205" s="1"/>
      <c r="BQ205" s="1">
        <v>1086434.3833199998</v>
      </c>
      <c r="BR205" s="1">
        <v>48291.765132390356</v>
      </c>
      <c r="BS205" s="1">
        <v>426731.72418813739</v>
      </c>
      <c r="BT205" s="1">
        <v>1086434.3833199998</v>
      </c>
      <c r="BU205" s="1">
        <v>48291.765132390356</v>
      </c>
      <c r="BV205" s="1">
        <v>125615.57362707113</v>
      </c>
      <c r="BW205" s="35">
        <v>5.9764773161638214</v>
      </c>
      <c r="BX205" s="1">
        <v>5406616.0640924089</v>
      </c>
      <c r="BY205" s="1">
        <v>240322.87373885157</v>
      </c>
      <c r="BZ205" s="1">
        <v>2123620.7455097423</v>
      </c>
      <c r="CA205" s="1">
        <v>5406616.0640924089</v>
      </c>
      <c r="CB205" s="1">
        <v>240322.87373885157</v>
      </c>
      <c r="CC205" s="1">
        <v>625123.05271202594</v>
      </c>
    </row>
    <row r="206" spans="1:81" x14ac:dyDescent="0.25">
      <c r="A206" t="s">
        <v>732</v>
      </c>
      <c r="B206" t="s">
        <v>733</v>
      </c>
      <c r="C206" t="s">
        <v>50</v>
      </c>
      <c r="D206" t="s">
        <v>28</v>
      </c>
      <c r="E206">
        <v>99423</v>
      </c>
      <c r="F206" t="s">
        <v>39</v>
      </c>
      <c r="G206" t="s">
        <v>51</v>
      </c>
      <c r="H206" s="74">
        <v>0.22613756887876005</v>
      </c>
      <c r="I206" s="1">
        <v>3554368</v>
      </c>
      <c r="J206" s="1">
        <v>0</v>
      </c>
      <c r="K206" s="1">
        <v>793336</v>
      </c>
      <c r="L206" s="1">
        <v>0</v>
      </c>
      <c r="M206" s="1">
        <v>0</v>
      </c>
      <c r="N206" s="1">
        <v>0</v>
      </c>
      <c r="O206" s="1">
        <v>0</v>
      </c>
      <c r="P206" s="1">
        <v>163185</v>
      </c>
      <c r="Q206" s="1">
        <v>0</v>
      </c>
      <c r="R206" s="1">
        <v>0</v>
      </c>
      <c r="S206" s="1">
        <v>0</v>
      </c>
      <c r="T206" s="1">
        <v>956521</v>
      </c>
      <c r="U206" s="1"/>
      <c r="V206" s="36"/>
      <c r="W206" s="1"/>
      <c r="X206" s="1">
        <v>301187</v>
      </c>
      <c r="Y206" s="1"/>
      <c r="Z206" s="1"/>
      <c r="AA206" s="1"/>
      <c r="AB206" s="1"/>
      <c r="AC206" s="1">
        <v>24085</v>
      </c>
      <c r="AD206" s="1"/>
      <c r="AE206" s="1"/>
      <c r="AF206" s="1"/>
      <c r="AG206" s="1">
        <v>0</v>
      </c>
      <c r="AH206" s="1">
        <v>2427737.6850341521</v>
      </c>
      <c r="AI206" s="1">
        <v>0</v>
      </c>
      <c r="AJ206" s="1">
        <v>0</v>
      </c>
      <c r="AK206" s="1">
        <v>0</v>
      </c>
      <c r="AL206" s="1">
        <v>0</v>
      </c>
      <c r="AM206" s="1">
        <v>211651.65096249999</v>
      </c>
      <c r="AN206" s="1">
        <v>0</v>
      </c>
      <c r="AO206" s="1">
        <v>0</v>
      </c>
      <c r="AP206" s="1">
        <v>0</v>
      </c>
      <c r="AQ206" s="1">
        <v>2639389.335996652</v>
      </c>
      <c r="AR206" s="1">
        <v>0</v>
      </c>
      <c r="AS206" s="1">
        <v>650650.21007550007</v>
      </c>
      <c r="AT206" s="1">
        <v>0</v>
      </c>
      <c r="AU206" s="1">
        <v>0</v>
      </c>
      <c r="AV206" s="1">
        <v>0</v>
      </c>
      <c r="AW206" s="1">
        <v>0</v>
      </c>
      <c r="AX206" s="1">
        <v>62649.420299999998</v>
      </c>
      <c r="AY206" s="1">
        <v>0</v>
      </c>
      <c r="AZ206" s="1">
        <v>0</v>
      </c>
      <c r="BA206" s="1">
        <v>0</v>
      </c>
      <c r="BB206" s="1">
        <v>713299.63037550007</v>
      </c>
      <c r="BC206" s="7">
        <v>0.94325882023812724</v>
      </c>
      <c r="BD206" s="35" t="s">
        <v>552</v>
      </c>
      <c r="BE206" s="35">
        <v>3.8803078331370973</v>
      </c>
      <c r="BF206" s="35" t="s">
        <v>552</v>
      </c>
      <c r="BG206" s="35" t="s">
        <v>552</v>
      </c>
      <c r="BH206" s="35" t="s">
        <v>552</v>
      </c>
      <c r="BI206" s="35" t="s">
        <v>552</v>
      </c>
      <c r="BJ206" s="35">
        <v>1.6809208644330056</v>
      </c>
      <c r="BK206" s="35" t="s">
        <v>552</v>
      </c>
      <c r="BL206" s="35" t="s">
        <v>552</v>
      </c>
      <c r="BM206" s="35" t="s">
        <v>552</v>
      </c>
      <c r="BN206" s="35">
        <v>3.5050866278650985</v>
      </c>
      <c r="BO206" s="1">
        <v>0</v>
      </c>
      <c r="BP206" s="1">
        <v>0</v>
      </c>
      <c r="BQ206" s="1">
        <v>1169955.7708799997</v>
      </c>
      <c r="BR206" s="1">
        <v>52004.272112566505</v>
      </c>
      <c r="BS206" s="1">
        <v>459537.4106311138</v>
      </c>
      <c r="BT206" s="1">
        <v>1169955.7708799997</v>
      </c>
      <c r="BU206" s="1">
        <v>52004.272112566505</v>
      </c>
      <c r="BV206" s="1">
        <v>135272.47253376574</v>
      </c>
      <c r="BW206" s="35">
        <v>5.9764773161638214</v>
      </c>
      <c r="BX206" s="1">
        <v>5822258.3546992755</v>
      </c>
      <c r="BY206" s="1">
        <v>258798.08051179801</v>
      </c>
      <c r="BZ206" s="1">
        <v>2286877.4999343976</v>
      </c>
      <c r="CA206" s="1">
        <v>5822258.3546992755</v>
      </c>
      <c r="CB206" s="1">
        <v>258798.08051179801</v>
      </c>
      <c r="CC206" s="1">
        <v>673180.39106567868</v>
      </c>
    </row>
    <row r="207" spans="1:81" x14ac:dyDescent="0.25">
      <c r="A207" t="s">
        <v>732</v>
      </c>
      <c r="B207" t="s">
        <v>733</v>
      </c>
      <c r="C207" t="s">
        <v>50</v>
      </c>
      <c r="D207" t="s">
        <v>1730</v>
      </c>
      <c r="E207">
        <v>99423</v>
      </c>
      <c r="F207" t="s">
        <v>39</v>
      </c>
      <c r="G207" t="s">
        <v>51</v>
      </c>
      <c r="H207" s="74">
        <v>0.22613756887876005</v>
      </c>
      <c r="I207" s="1">
        <v>253741</v>
      </c>
      <c r="J207" s="1"/>
      <c r="K207" s="1"/>
      <c r="L207" s="1"/>
      <c r="M207" s="1"/>
      <c r="N207" s="1"/>
      <c r="O207" s="1"/>
      <c r="P207" s="1">
        <v>158368</v>
      </c>
      <c r="Q207" s="1"/>
      <c r="R207" s="1"/>
      <c r="S207" s="1"/>
      <c r="T207" s="1">
        <v>158368</v>
      </c>
      <c r="U207" s="1">
        <v>7.333333333333333</v>
      </c>
      <c r="V207" s="36">
        <v>0.25176481405289419</v>
      </c>
      <c r="W207" s="1"/>
      <c r="X207" s="1"/>
      <c r="Y207" s="1"/>
      <c r="Z207" s="1"/>
      <c r="AA207" s="1"/>
      <c r="AB207" s="1"/>
      <c r="AC207" s="1">
        <v>24085</v>
      </c>
      <c r="AD207" s="1"/>
      <c r="AE207" s="1"/>
      <c r="AF207" s="1"/>
      <c r="AG207" s="1">
        <v>0</v>
      </c>
      <c r="AH207" s="1">
        <v>0</v>
      </c>
      <c r="AI207" s="1">
        <v>0</v>
      </c>
      <c r="AJ207" s="1">
        <v>0</v>
      </c>
      <c r="AK207" s="1"/>
      <c r="AL207" s="1">
        <v>0</v>
      </c>
      <c r="AM207" s="1">
        <v>211646.17965333333</v>
      </c>
      <c r="AN207" s="1"/>
      <c r="AO207" s="1">
        <v>0</v>
      </c>
      <c r="AP207" s="1">
        <v>0</v>
      </c>
      <c r="AQ207" s="1">
        <v>211646.17965333333</v>
      </c>
      <c r="AR207" s="1">
        <v>0</v>
      </c>
      <c r="AS207" s="1">
        <v>0</v>
      </c>
      <c r="AT207" s="1">
        <v>0</v>
      </c>
      <c r="AU207" s="1">
        <v>0</v>
      </c>
      <c r="AV207" s="1"/>
      <c r="AW207" s="1">
        <v>0</v>
      </c>
      <c r="AX207" s="1">
        <v>62649.420299999998</v>
      </c>
      <c r="AY207" s="1"/>
      <c r="AZ207" s="1">
        <v>0</v>
      </c>
      <c r="BA207" s="1">
        <v>0</v>
      </c>
      <c r="BB207" s="1">
        <v>62649.420299999998</v>
      </c>
      <c r="BC207" s="7">
        <v>1.0810062226968968</v>
      </c>
      <c r="BD207" s="35" t="s">
        <v>552</v>
      </c>
      <c r="BE207" s="35" t="s">
        <v>552</v>
      </c>
      <c r="BF207" s="35" t="s">
        <v>552</v>
      </c>
      <c r="BG207" s="35" t="s">
        <v>552</v>
      </c>
      <c r="BH207" s="35" t="s">
        <v>552</v>
      </c>
      <c r="BI207" s="35" t="s">
        <v>552</v>
      </c>
      <c r="BJ207" s="35">
        <v>1.7320140429463864</v>
      </c>
      <c r="BK207" s="35" t="s">
        <v>552</v>
      </c>
      <c r="BL207" s="35" t="s">
        <v>552</v>
      </c>
      <c r="BM207" s="35" t="s">
        <v>552</v>
      </c>
      <c r="BN207" s="35">
        <v>1.7320140429463864</v>
      </c>
      <c r="BO207" s="1">
        <v>0</v>
      </c>
      <c r="BP207" s="1">
        <v>0</v>
      </c>
      <c r="BQ207" s="1">
        <v>83521.387559999988</v>
      </c>
      <c r="BR207" s="1">
        <v>3712.5069801761492</v>
      </c>
      <c r="BS207" s="1">
        <v>32805.686442976497</v>
      </c>
      <c r="BT207" s="1">
        <v>83521.387559999988</v>
      </c>
      <c r="BU207" s="1">
        <v>3712.5069801761492</v>
      </c>
      <c r="BV207" s="1">
        <v>9656.898906694596</v>
      </c>
      <c r="BW207" s="35">
        <v>5.9764773161638214</v>
      </c>
      <c r="BX207" s="1">
        <v>415642.29060686711</v>
      </c>
      <c r="BY207" s="1">
        <v>18475.206772946454</v>
      </c>
      <c r="BZ207" s="1">
        <v>163256.75442465549</v>
      </c>
      <c r="CA207" s="1">
        <v>415642.29060686711</v>
      </c>
      <c r="CB207" s="1">
        <v>18475.206772946454</v>
      </c>
      <c r="CC207" s="1">
        <v>48057.338353652856</v>
      </c>
    </row>
    <row r="208" spans="1:81" x14ac:dyDescent="0.25">
      <c r="A208" t="s">
        <v>1692</v>
      </c>
      <c r="B208" t="s">
        <v>1693</v>
      </c>
      <c r="C208" t="s">
        <v>50</v>
      </c>
      <c r="D208" t="s">
        <v>28</v>
      </c>
      <c r="E208">
        <v>90266</v>
      </c>
      <c r="F208" t="s">
        <v>370</v>
      </c>
      <c r="G208" t="s">
        <v>51</v>
      </c>
      <c r="H208" s="74">
        <v>0.22613756887876005</v>
      </c>
      <c r="I208" s="1">
        <v>602095.24</v>
      </c>
      <c r="J208" s="1">
        <v>0</v>
      </c>
      <c r="K208" s="1">
        <v>108696</v>
      </c>
      <c r="L208" s="1">
        <v>0</v>
      </c>
      <c r="M208" s="1">
        <v>0</v>
      </c>
      <c r="N208" s="1">
        <v>0</v>
      </c>
      <c r="O208" s="1">
        <v>0</v>
      </c>
      <c r="P208" s="1">
        <v>110413</v>
      </c>
      <c r="Q208" s="1">
        <v>0</v>
      </c>
      <c r="R208" s="1">
        <v>0</v>
      </c>
      <c r="S208" s="1">
        <v>0</v>
      </c>
      <c r="T208" s="1">
        <v>219109</v>
      </c>
      <c r="U208" s="1"/>
      <c r="V208" s="36"/>
      <c r="W208" s="1"/>
      <c r="X208" s="1">
        <v>33968</v>
      </c>
      <c r="Y208" s="1"/>
      <c r="Z208" s="1"/>
      <c r="AA208" s="1"/>
      <c r="AB208" s="1"/>
      <c r="AC208" s="1">
        <v>13006</v>
      </c>
      <c r="AD208" s="1"/>
      <c r="AE208" s="1"/>
      <c r="AF208" s="1"/>
      <c r="AG208" s="1">
        <v>0</v>
      </c>
      <c r="AH208" s="1">
        <v>279188.90174994152</v>
      </c>
      <c r="AI208" s="1">
        <v>0</v>
      </c>
      <c r="AJ208" s="1">
        <v>0</v>
      </c>
      <c r="AK208" s="1">
        <v>0</v>
      </c>
      <c r="AL208" s="1">
        <v>0</v>
      </c>
      <c r="AM208" s="1">
        <v>114318.09076583333</v>
      </c>
      <c r="AN208" s="1">
        <v>0</v>
      </c>
      <c r="AO208" s="1">
        <v>0</v>
      </c>
      <c r="AP208" s="1">
        <v>0</v>
      </c>
      <c r="AQ208" s="1">
        <v>393506.99251577485</v>
      </c>
      <c r="AR208" s="1">
        <v>0</v>
      </c>
      <c r="AS208" s="1">
        <v>73380.61183200001</v>
      </c>
      <c r="AT208" s="1">
        <v>0</v>
      </c>
      <c r="AU208" s="1">
        <v>0</v>
      </c>
      <c r="AV208" s="1">
        <v>0</v>
      </c>
      <c r="AW208" s="1">
        <v>0</v>
      </c>
      <c r="AX208" s="1">
        <v>33830.947079999998</v>
      </c>
      <c r="AY208" s="1">
        <v>0</v>
      </c>
      <c r="AZ208" s="1">
        <v>0</v>
      </c>
      <c r="BA208" s="1">
        <v>0</v>
      </c>
      <c r="BB208" s="1">
        <v>107211.55891200001</v>
      </c>
      <c r="BC208" s="7">
        <v>0.83162682273949684</v>
      </c>
      <c r="BD208" s="35" t="s">
        <v>552</v>
      </c>
      <c r="BE208" s="35">
        <v>3.2436291453405972</v>
      </c>
      <c r="BF208" s="35" t="s">
        <v>552</v>
      </c>
      <c r="BG208" s="35" t="s">
        <v>552</v>
      </c>
      <c r="BH208" s="35" t="s">
        <v>552</v>
      </c>
      <c r="BI208" s="35" t="s">
        <v>552</v>
      </c>
      <c r="BJ208" s="35">
        <v>1.3417716921543057</v>
      </c>
      <c r="BK208" s="35" t="s">
        <v>552</v>
      </c>
      <c r="BL208" s="35" t="s">
        <v>552</v>
      </c>
      <c r="BM208" s="35" t="s">
        <v>552</v>
      </c>
      <c r="BN208" s="35">
        <v>2.2852486727052508</v>
      </c>
      <c r="BO208" s="1">
        <v>0</v>
      </c>
      <c r="BP208" s="1">
        <v>0</v>
      </c>
      <c r="BQ208" s="1">
        <v>198185.66919839996</v>
      </c>
      <c r="BR208" s="1">
        <v>8809.3086305754041</v>
      </c>
      <c r="BS208" s="1">
        <v>77843.736929580467</v>
      </c>
      <c r="BT208" s="1">
        <v>198185.66919839999</v>
      </c>
      <c r="BU208" s="1">
        <v>8809.3086305754059</v>
      </c>
      <c r="BV208" s="1">
        <v>22914.597423680134</v>
      </c>
      <c r="BW208" s="35">
        <v>5.9748818827343291</v>
      </c>
      <c r="BX208" s="1">
        <v>985950.29511269892</v>
      </c>
      <c r="BY208" s="1">
        <v>43825.26990566474</v>
      </c>
      <c r="BZ208" s="1">
        <v>387263.39653530705</v>
      </c>
      <c r="CA208" s="1">
        <v>985950.29511269892</v>
      </c>
      <c r="CB208" s="1">
        <v>43825.26990566474</v>
      </c>
      <c r="CC208" s="1">
        <v>113997.415573217</v>
      </c>
    </row>
    <row r="209" spans="1:81" x14ac:dyDescent="0.25">
      <c r="A209" t="s">
        <v>1692</v>
      </c>
      <c r="B209" t="s">
        <v>1693</v>
      </c>
      <c r="C209" t="s">
        <v>50</v>
      </c>
      <c r="D209" t="s">
        <v>1730</v>
      </c>
      <c r="E209">
        <v>90266</v>
      </c>
      <c r="F209" t="s">
        <v>370</v>
      </c>
      <c r="G209" t="s">
        <v>51</v>
      </c>
      <c r="H209" s="74">
        <v>0.22613756887876005</v>
      </c>
      <c r="I209" s="1">
        <v>602095.24</v>
      </c>
      <c r="J209" s="1"/>
      <c r="K209" s="1">
        <v>108696</v>
      </c>
      <c r="L209" s="1"/>
      <c r="M209" s="1"/>
      <c r="N209" s="1"/>
      <c r="O209" s="1"/>
      <c r="P209" s="1">
        <v>110413</v>
      </c>
      <c r="Q209" s="1"/>
      <c r="R209" s="1"/>
      <c r="S209" s="1"/>
      <c r="T209" s="1">
        <v>219109</v>
      </c>
      <c r="U209" s="1">
        <v>11</v>
      </c>
      <c r="V209" s="36">
        <v>0.26540048637304731</v>
      </c>
      <c r="W209" s="1"/>
      <c r="X209" s="1">
        <v>33968</v>
      </c>
      <c r="Y209" s="1"/>
      <c r="Z209" s="1"/>
      <c r="AA209" s="1"/>
      <c r="AB209" s="1"/>
      <c r="AC209" s="1">
        <v>13006</v>
      </c>
      <c r="AD209" s="1"/>
      <c r="AE209" s="1"/>
      <c r="AF209" s="1"/>
      <c r="AG209" s="1">
        <v>0</v>
      </c>
      <c r="AH209" s="1">
        <v>279188.90174994152</v>
      </c>
      <c r="AI209" s="1">
        <v>0</v>
      </c>
      <c r="AJ209" s="1">
        <v>0</v>
      </c>
      <c r="AK209" s="1"/>
      <c r="AL209" s="1">
        <v>0</v>
      </c>
      <c r="AM209" s="1">
        <v>114318.09076583333</v>
      </c>
      <c r="AN209" s="1"/>
      <c r="AO209" s="1">
        <v>0</v>
      </c>
      <c r="AP209" s="1">
        <v>0</v>
      </c>
      <c r="AQ209" s="1">
        <v>393506.99251577485</v>
      </c>
      <c r="AR209" s="1">
        <v>0</v>
      </c>
      <c r="AS209" s="1">
        <v>73380.61183200001</v>
      </c>
      <c r="AT209" s="1">
        <v>0</v>
      </c>
      <c r="AU209" s="1">
        <v>0</v>
      </c>
      <c r="AV209" s="1"/>
      <c r="AW209" s="1">
        <v>0</v>
      </c>
      <c r="AX209" s="1">
        <v>33830.947079999998</v>
      </c>
      <c r="AY209" s="1"/>
      <c r="AZ209" s="1">
        <v>0</v>
      </c>
      <c r="BA209" s="1">
        <v>0</v>
      </c>
      <c r="BB209" s="1">
        <v>107211.55891200001</v>
      </c>
      <c r="BC209" s="7">
        <v>0.83162682273949684</v>
      </c>
      <c r="BD209" s="35" t="s">
        <v>552</v>
      </c>
      <c r="BE209" s="35">
        <v>3.2436291453405972</v>
      </c>
      <c r="BF209" s="35" t="s">
        <v>552</v>
      </c>
      <c r="BG209" s="35" t="s">
        <v>552</v>
      </c>
      <c r="BH209" s="35" t="s">
        <v>552</v>
      </c>
      <c r="BI209" s="35" t="s">
        <v>552</v>
      </c>
      <c r="BJ209" s="35">
        <v>1.3417716921543057</v>
      </c>
      <c r="BK209" s="35" t="s">
        <v>552</v>
      </c>
      <c r="BL209" s="35" t="s">
        <v>552</v>
      </c>
      <c r="BM209" s="35" t="s">
        <v>552</v>
      </c>
      <c r="BN209" s="35">
        <v>2.2852486727052508</v>
      </c>
      <c r="BO209" s="1">
        <v>0</v>
      </c>
      <c r="BP209" s="1">
        <v>0</v>
      </c>
      <c r="BQ209" s="1">
        <v>198185.66919839996</v>
      </c>
      <c r="BR209" s="1">
        <v>8809.3086305754041</v>
      </c>
      <c r="BS209" s="1">
        <v>77843.736929580467</v>
      </c>
      <c r="BT209" s="1">
        <v>198185.66919839996</v>
      </c>
      <c r="BU209" s="1">
        <v>8809.3086305754041</v>
      </c>
      <c r="BV209" s="1">
        <v>22914.597423680127</v>
      </c>
      <c r="BW209" s="35">
        <v>5.9748818827343291</v>
      </c>
      <c r="BX209" s="1">
        <v>985950.29511269892</v>
      </c>
      <c r="BY209" s="1">
        <v>43825.26990566474</v>
      </c>
      <c r="BZ209" s="1">
        <v>387263.39653530705</v>
      </c>
      <c r="CA209" s="1">
        <v>985950.29511269892</v>
      </c>
      <c r="CB209" s="1">
        <v>43825.26990566474</v>
      </c>
      <c r="CC209" s="1">
        <v>113997.415573217</v>
      </c>
    </row>
    <row r="210" spans="1:81" x14ac:dyDescent="0.25">
      <c r="A210" t="s">
        <v>1247</v>
      </c>
      <c r="B210" t="s">
        <v>1248</v>
      </c>
      <c r="C210" t="s">
        <v>50</v>
      </c>
      <c r="D210" t="s">
        <v>38</v>
      </c>
      <c r="E210">
        <v>90268</v>
      </c>
      <c r="F210" t="s">
        <v>370</v>
      </c>
      <c r="G210" t="s">
        <v>51</v>
      </c>
      <c r="H210" s="74">
        <v>0.22613756887876005</v>
      </c>
      <c r="I210" s="1">
        <v>35355.800000000003</v>
      </c>
      <c r="J210" s="1"/>
      <c r="K210" s="1">
        <v>7125</v>
      </c>
      <c r="L210" s="1"/>
      <c r="M210" s="1"/>
      <c r="N210" s="1"/>
      <c r="O210" s="1"/>
      <c r="P210" s="1"/>
      <c r="Q210" s="1"/>
      <c r="R210" s="1"/>
      <c r="S210" s="1"/>
      <c r="T210" s="1">
        <v>7125</v>
      </c>
      <c r="U210" s="1">
        <v>34</v>
      </c>
      <c r="V210" s="36">
        <v>8.5904706368297015E-2</v>
      </c>
      <c r="W210" s="1"/>
      <c r="X210" s="1">
        <v>2227</v>
      </c>
      <c r="Y210" s="1"/>
      <c r="Z210" s="1"/>
      <c r="AA210" s="1"/>
      <c r="AB210" s="1"/>
      <c r="AC210" s="1"/>
      <c r="AD210" s="1"/>
      <c r="AE210" s="1"/>
      <c r="AF210" s="1"/>
      <c r="AG210" s="1">
        <v>0</v>
      </c>
      <c r="AH210" s="1">
        <v>18303.737481725148</v>
      </c>
      <c r="AI210" s="1">
        <v>0</v>
      </c>
      <c r="AJ210" s="1">
        <v>0</v>
      </c>
      <c r="AK210" s="1">
        <v>0</v>
      </c>
      <c r="AL210" s="1">
        <v>0</v>
      </c>
      <c r="AM210" s="1">
        <v>0</v>
      </c>
      <c r="AN210" s="1">
        <v>0</v>
      </c>
      <c r="AO210" s="1">
        <v>0</v>
      </c>
      <c r="AP210" s="1">
        <v>0</v>
      </c>
      <c r="AQ210" s="1">
        <v>18303.737481725148</v>
      </c>
      <c r="AR210" s="1">
        <v>0</v>
      </c>
      <c r="AS210" s="1">
        <v>4810.9580355000007</v>
      </c>
      <c r="AT210" s="1">
        <v>0</v>
      </c>
      <c r="AU210" s="1">
        <v>0</v>
      </c>
      <c r="AV210" s="1">
        <v>0</v>
      </c>
      <c r="AW210" s="1">
        <v>0</v>
      </c>
      <c r="AX210" s="1">
        <v>0</v>
      </c>
      <c r="AY210" s="1">
        <v>0</v>
      </c>
      <c r="AZ210" s="1">
        <v>0</v>
      </c>
      <c r="BA210" s="1">
        <v>0</v>
      </c>
      <c r="BB210" s="1">
        <v>4810.9580355000007</v>
      </c>
      <c r="BC210" s="7">
        <v>0.65377379432017224</v>
      </c>
      <c r="BD210" s="35" t="s">
        <v>552</v>
      </c>
      <c r="BE210" s="35">
        <v>3.2441677918912486</v>
      </c>
      <c r="BF210" s="35" t="s">
        <v>552</v>
      </c>
      <c r="BG210" s="35" t="s">
        <v>552</v>
      </c>
      <c r="BH210" s="35" t="s">
        <v>552</v>
      </c>
      <c r="BI210" s="35" t="s">
        <v>552</v>
      </c>
      <c r="BJ210" s="35" t="s">
        <v>552</v>
      </c>
      <c r="BK210" s="35" t="s">
        <v>552</v>
      </c>
      <c r="BL210" s="35" t="s">
        <v>552</v>
      </c>
      <c r="BM210" s="35" t="s">
        <v>552</v>
      </c>
      <c r="BN210" s="35">
        <v>3.2441677918912486</v>
      </c>
      <c r="BO210" s="1">
        <v>0</v>
      </c>
      <c r="BP210" s="1"/>
      <c r="BQ210" s="1">
        <v>11637.715128</v>
      </c>
      <c r="BR210" s="1">
        <v>517.29383225301353</v>
      </c>
      <c r="BS210" s="1">
        <v>4571.0834620364412</v>
      </c>
      <c r="BT210" s="1">
        <v>11637.715128</v>
      </c>
      <c r="BU210" s="1">
        <v>517.29383225301353</v>
      </c>
      <c r="BV210" s="1">
        <v>1345.5743705798936</v>
      </c>
      <c r="BW210" s="35">
        <v>5.974862263415357</v>
      </c>
      <c r="BX210" s="1">
        <v>57896.029822665223</v>
      </c>
      <c r="BY210" s="1">
        <v>2573.4655651730309</v>
      </c>
      <c r="BZ210" s="1">
        <v>22740.510618207114</v>
      </c>
      <c r="CA210" s="1">
        <v>57896.029822665223</v>
      </c>
      <c r="CB210" s="1">
        <v>2573.4655651730309</v>
      </c>
      <c r="CC210" s="1">
        <v>6694.0471588167838</v>
      </c>
    </row>
    <row r="211" spans="1:81" x14ac:dyDescent="0.25">
      <c r="A211" t="s">
        <v>1247</v>
      </c>
      <c r="B211" t="s">
        <v>1248</v>
      </c>
      <c r="C211" t="s">
        <v>50</v>
      </c>
      <c r="D211" t="s">
        <v>28</v>
      </c>
      <c r="E211">
        <v>90268</v>
      </c>
      <c r="F211" t="s">
        <v>370</v>
      </c>
      <c r="G211" t="s">
        <v>51</v>
      </c>
      <c r="H211" s="74">
        <v>0.22613756887876005</v>
      </c>
      <c r="I211" s="1">
        <v>565784.95000000007</v>
      </c>
      <c r="J211" s="1">
        <v>0</v>
      </c>
      <c r="K211" s="1">
        <v>60795</v>
      </c>
      <c r="L211" s="1">
        <v>0</v>
      </c>
      <c r="M211" s="1">
        <v>0</v>
      </c>
      <c r="N211" s="1">
        <v>0</v>
      </c>
      <c r="O211" s="1">
        <v>0</v>
      </c>
      <c r="P211" s="1">
        <v>42368</v>
      </c>
      <c r="Q211" s="1">
        <v>0</v>
      </c>
      <c r="R211" s="1">
        <v>26318</v>
      </c>
      <c r="S211" s="1">
        <v>0</v>
      </c>
      <c r="T211" s="1">
        <v>129481</v>
      </c>
      <c r="U211" s="1"/>
      <c r="V211" s="36"/>
      <c r="W211" s="1"/>
      <c r="X211" s="1">
        <v>18999</v>
      </c>
      <c r="Y211" s="1"/>
      <c r="Z211" s="1"/>
      <c r="AA211" s="1"/>
      <c r="AB211" s="1"/>
      <c r="AC211" s="1">
        <v>4990</v>
      </c>
      <c r="AD211" s="1"/>
      <c r="AE211" s="1">
        <v>15391</v>
      </c>
      <c r="AF211" s="1"/>
      <c r="AG211" s="1">
        <v>0</v>
      </c>
      <c r="AH211" s="1">
        <v>156155.83278026315</v>
      </c>
      <c r="AI211" s="1">
        <v>0</v>
      </c>
      <c r="AJ211" s="1">
        <v>0</v>
      </c>
      <c r="AK211" s="1">
        <v>0</v>
      </c>
      <c r="AL211" s="1">
        <v>0</v>
      </c>
      <c r="AM211" s="1">
        <v>43860.322986666666</v>
      </c>
      <c r="AN211" s="1">
        <v>0</v>
      </c>
      <c r="AO211" s="1">
        <v>76635.514270000014</v>
      </c>
      <c r="AP211" s="1">
        <v>0</v>
      </c>
      <c r="AQ211" s="1">
        <v>276651.67003692983</v>
      </c>
      <c r="AR211" s="1">
        <v>0</v>
      </c>
      <c r="AS211" s="1">
        <v>41043.283213500006</v>
      </c>
      <c r="AT211" s="1">
        <v>0</v>
      </c>
      <c r="AU211" s="1">
        <v>0</v>
      </c>
      <c r="AV211" s="1">
        <v>0</v>
      </c>
      <c r="AW211" s="1">
        <v>0</v>
      </c>
      <c r="AX211" s="1">
        <v>12979.888199999999</v>
      </c>
      <c r="AY211" s="1">
        <v>0</v>
      </c>
      <c r="AZ211" s="1">
        <v>24892.8939579</v>
      </c>
      <c r="BA211" s="1">
        <v>0</v>
      </c>
      <c r="BB211" s="1">
        <v>78916.065371400007</v>
      </c>
      <c r="BC211" s="7">
        <v>0.62845032447103766</v>
      </c>
      <c r="BD211" s="35" t="s">
        <v>552</v>
      </c>
      <c r="BE211" s="35">
        <v>3.2436732625012441</v>
      </c>
      <c r="BF211" s="35" t="s">
        <v>552</v>
      </c>
      <c r="BG211" s="35" t="s">
        <v>552</v>
      </c>
      <c r="BH211" s="35" t="s">
        <v>552</v>
      </c>
      <c r="BI211" s="35" t="s">
        <v>552</v>
      </c>
      <c r="BJ211" s="35">
        <v>1.3415835344284994</v>
      </c>
      <c r="BK211" s="35" t="s">
        <v>552</v>
      </c>
      <c r="BL211" s="35">
        <v>3.8577554612014597</v>
      </c>
      <c r="BM211" s="35" t="s">
        <v>552</v>
      </c>
      <c r="BN211" s="35">
        <v>2.7460997011787818</v>
      </c>
      <c r="BO211" s="1">
        <v>0</v>
      </c>
      <c r="BP211" s="1">
        <v>0</v>
      </c>
      <c r="BQ211" s="1">
        <v>186233.77414199998</v>
      </c>
      <c r="BR211" s="1">
        <v>8278.0495708364579</v>
      </c>
      <c r="BS211" s="1">
        <v>73149.249289059051</v>
      </c>
      <c r="BT211" s="1">
        <v>186233.77414199998</v>
      </c>
      <c r="BU211" s="1">
        <v>8278.0495708364579</v>
      </c>
      <c r="BV211" s="1">
        <v>21532.696982668374</v>
      </c>
      <c r="BW211" s="35">
        <v>5.974862263415357</v>
      </c>
      <c r="BX211" s="1">
        <v>926487.37515245436</v>
      </c>
      <c r="BY211" s="1">
        <v>41182.156424635978</v>
      </c>
      <c r="BZ211" s="1">
        <v>363907.4398853025</v>
      </c>
      <c r="CA211" s="1">
        <v>926487.37515245436</v>
      </c>
      <c r="CB211" s="1">
        <v>41182.156424635978</v>
      </c>
      <c r="CC211" s="1">
        <v>107122.20164863461</v>
      </c>
    </row>
    <row r="212" spans="1:81" x14ac:dyDescent="0.25">
      <c r="A212" t="s">
        <v>1247</v>
      </c>
      <c r="B212" t="s">
        <v>1248</v>
      </c>
      <c r="C212" t="s">
        <v>50</v>
      </c>
      <c r="D212" t="s">
        <v>1730</v>
      </c>
      <c r="E212">
        <v>90268</v>
      </c>
      <c r="F212" t="s">
        <v>370</v>
      </c>
      <c r="G212" t="s">
        <v>51</v>
      </c>
      <c r="H212" s="74">
        <v>0.22613756887876005</v>
      </c>
      <c r="I212" s="1">
        <v>530429.15</v>
      </c>
      <c r="J212" s="1"/>
      <c r="K212" s="1">
        <v>53670</v>
      </c>
      <c r="L212" s="1"/>
      <c r="M212" s="1"/>
      <c r="N212" s="1"/>
      <c r="O212" s="1"/>
      <c r="P212" s="1">
        <v>42368</v>
      </c>
      <c r="Q212" s="1"/>
      <c r="R212" s="1">
        <v>26318</v>
      </c>
      <c r="S212" s="1"/>
      <c r="T212" s="1">
        <v>122356</v>
      </c>
      <c r="U212" s="1">
        <v>17.777777777777779</v>
      </c>
      <c r="V212" s="36">
        <v>0.45697236548888071</v>
      </c>
      <c r="W212" s="1"/>
      <c r="X212" s="1">
        <v>16772</v>
      </c>
      <c r="Y212" s="1"/>
      <c r="Z212" s="1"/>
      <c r="AA212" s="1"/>
      <c r="AB212" s="1"/>
      <c r="AC212" s="1">
        <v>4990</v>
      </c>
      <c r="AD212" s="1"/>
      <c r="AE212" s="1">
        <v>15391</v>
      </c>
      <c r="AF212" s="1"/>
      <c r="AG212" s="1">
        <v>0</v>
      </c>
      <c r="AH212" s="1">
        <v>137852.09529853801</v>
      </c>
      <c r="AI212" s="1">
        <v>0</v>
      </c>
      <c r="AJ212" s="1">
        <v>0</v>
      </c>
      <c r="AK212" s="1"/>
      <c r="AL212" s="1">
        <v>0</v>
      </c>
      <c r="AM212" s="1">
        <v>43860.322986666666</v>
      </c>
      <c r="AN212" s="1"/>
      <c r="AO212" s="1">
        <v>76635.514270000014</v>
      </c>
      <c r="AP212" s="1">
        <v>0</v>
      </c>
      <c r="AQ212" s="1">
        <v>258347.93255520469</v>
      </c>
      <c r="AR212" s="1">
        <v>0</v>
      </c>
      <c r="AS212" s="1">
        <v>36232.325178000006</v>
      </c>
      <c r="AT212" s="1">
        <v>0</v>
      </c>
      <c r="AU212" s="1">
        <v>0</v>
      </c>
      <c r="AV212" s="1"/>
      <c r="AW212" s="1">
        <v>0</v>
      </c>
      <c r="AX212" s="1">
        <v>12979.888199999999</v>
      </c>
      <c r="AY212" s="1"/>
      <c r="AZ212" s="1">
        <v>24892.8939579</v>
      </c>
      <c r="BA212" s="1">
        <v>0</v>
      </c>
      <c r="BB212" s="1">
        <v>74105.107335900015</v>
      </c>
      <c r="BC212" s="7">
        <v>0.62676238643955495</v>
      </c>
      <c r="BD212" s="35" t="s">
        <v>552</v>
      </c>
      <c r="BE212" s="35">
        <v>3.2436076108913361</v>
      </c>
      <c r="BF212" s="35" t="s">
        <v>552</v>
      </c>
      <c r="BG212" s="35" t="s">
        <v>552</v>
      </c>
      <c r="BH212" s="35" t="s">
        <v>552</v>
      </c>
      <c r="BI212" s="35" t="s">
        <v>552</v>
      </c>
      <c r="BJ212" s="35">
        <v>1.3415835344284994</v>
      </c>
      <c r="BK212" s="35" t="s">
        <v>552</v>
      </c>
      <c r="BL212" s="35">
        <v>3.8577554612014597</v>
      </c>
      <c r="BM212" s="35" t="s">
        <v>552</v>
      </c>
      <c r="BN212" s="35">
        <v>2.717096340932236</v>
      </c>
      <c r="BO212" s="1">
        <v>0</v>
      </c>
      <c r="BP212" s="1">
        <v>0</v>
      </c>
      <c r="BQ212" s="1">
        <v>174596.05901399997</v>
      </c>
      <c r="BR212" s="1">
        <v>7760.7557385834434</v>
      </c>
      <c r="BS212" s="1">
        <v>68578.165827022618</v>
      </c>
      <c r="BT212" s="1">
        <v>174596.05901399997</v>
      </c>
      <c r="BU212" s="1">
        <v>7760.7557385834434</v>
      </c>
      <c r="BV212" s="1">
        <v>20187.122612088478</v>
      </c>
      <c r="BW212" s="35">
        <v>5.974862263415357</v>
      </c>
      <c r="BX212" s="1">
        <v>868591.3453297891</v>
      </c>
      <c r="BY212" s="1">
        <v>38608.690859462949</v>
      </c>
      <c r="BZ212" s="1">
        <v>341166.9292670954</v>
      </c>
      <c r="CA212" s="1">
        <v>868591.3453297891</v>
      </c>
      <c r="CB212" s="1">
        <v>38608.690859462949</v>
      </c>
      <c r="CC212" s="1">
        <v>100428.15448981783</v>
      </c>
    </row>
    <row r="213" spans="1:81" x14ac:dyDescent="0.25">
      <c r="A213" t="s">
        <v>1643</v>
      </c>
      <c r="B213" t="s">
        <v>1644</v>
      </c>
      <c r="C213" t="s">
        <v>50</v>
      </c>
      <c r="D213" t="s">
        <v>28</v>
      </c>
      <c r="E213">
        <v>90024</v>
      </c>
      <c r="F213" t="s">
        <v>39</v>
      </c>
      <c r="G213" t="s">
        <v>51</v>
      </c>
      <c r="H213" s="74">
        <v>0.22613756887876005</v>
      </c>
      <c r="I213" s="1">
        <v>120636</v>
      </c>
      <c r="J213" s="1">
        <v>0</v>
      </c>
      <c r="K213" s="1">
        <v>59713</v>
      </c>
      <c r="L213" s="1">
        <v>0</v>
      </c>
      <c r="M213" s="1">
        <v>0</v>
      </c>
      <c r="N213" s="1">
        <v>0</v>
      </c>
      <c r="O213" s="1">
        <v>0</v>
      </c>
      <c r="P213" s="1">
        <v>42873</v>
      </c>
      <c r="Q213" s="1">
        <v>0</v>
      </c>
      <c r="R213" s="1">
        <v>0</v>
      </c>
      <c r="S213" s="1">
        <v>0</v>
      </c>
      <c r="T213" s="1">
        <v>102586</v>
      </c>
      <c r="U213" s="1"/>
      <c r="V213" s="36"/>
      <c r="W213" s="1"/>
      <c r="X213" s="1">
        <v>12719</v>
      </c>
      <c r="Y213" s="1"/>
      <c r="Z213" s="1"/>
      <c r="AA213" s="1"/>
      <c r="AB213" s="1"/>
      <c r="AC213" s="1">
        <v>8274</v>
      </c>
      <c r="AD213" s="1"/>
      <c r="AE213" s="1"/>
      <c r="AF213" s="1"/>
      <c r="AG213" s="1">
        <v>0</v>
      </c>
      <c r="AH213" s="1">
        <v>109868.29599178363</v>
      </c>
      <c r="AI213" s="1">
        <v>0</v>
      </c>
      <c r="AJ213" s="1">
        <v>0</v>
      </c>
      <c r="AK213" s="1">
        <v>0</v>
      </c>
      <c r="AL213" s="1">
        <v>0</v>
      </c>
      <c r="AM213" s="1">
        <v>72694.416582500009</v>
      </c>
      <c r="AN213" s="1">
        <v>0</v>
      </c>
      <c r="AO213" s="1">
        <v>0</v>
      </c>
      <c r="AP213" s="1">
        <v>0</v>
      </c>
      <c r="AQ213" s="1">
        <v>182562.71257428365</v>
      </c>
      <c r="AR213" s="1">
        <v>0</v>
      </c>
      <c r="AS213" s="1">
        <v>27476.683993500003</v>
      </c>
      <c r="AT213" s="1">
        <v>0</v>
      </c>
      <c r="AU213" s="1">
        <v>0</v>
      </c>
      <c r="AV213" s="1">
        <v>0</v>
      </c>
      <c r="AW213" s="1">
        <v>0</v>
      </c>
      <c r="AX213" s="1">
        <v>21522.16332</v>
      </c>
      <c r="AY213" s="1">
        <v>0</v>
      </c>
      <c r="AZ213" s="1">
        <v>0</v>
      </c>
      <c r="BA213" s="1">
        <v>0</v>
      </c>
      <c r="BB213" s="1">
        <v>48998.847313500002</v>
      </c>
      <c r="BC213" s="7">
        <v>1.919506282434627</v>
      </c>
      <c r="BD213" s="35" t="s">
        <v>552</v>
      </c>
      <c r="BE213" s="35">
        <v>2.3000850733556115</v>
      </c>
      <c r="BF213" s="35" t="s">
        <v>552</v>
      </c>
      <c r="BG213" s="35" t="s">
        <v>552</v>
      </c>
      <c r="BH213" s="35" t="s">
        <v>552</v>
      </c>
      <c r="BI213" s="35" t="s">
        <v>552</v>
      </c>
      <c r="BJ213" s="35">
        <v>2.1975737620996898</v>
      </c>
      <c r="BK213" s="35" t="s">
        <v>552</v>
      </c>
      <c r="BL213" s="35" t="s">
        <v>552</v>
      </c>
      <c r="BM213" s="35" t="s">
        <v>552</v>
      </c>
      <c r="BN213" s="35">
        <v>2.2572432874640169</v>
      </c>
      <c r="BO213" s="1">
        <v>0</v>
      </c>
      <c r="BP213" s="1">
        <v>0</v>
      </c>
      <c r="BQ213" s="1">
        <v>39708.545759999994</v>
      </c>
      <c r="BR213" s="1">
        <v>1765.0359699872306</v>
      </c>
      <c r="BS213" s="1">
        <v>15596.796693222268</v>
      </c>
      <c r="BT213" s="1">
        <v>39708.545759999994</v>
      </c>
      <c r="BU213" s="1">
        <v>1765.0359699872306</v>
      </c>
      <c r="BV213" s="1">
        <v>4591.1762644113842</v>
      </c>
      <c r="BW213" s="35">
        <v>5.9746217448468428</v>
      </c>
      <c r="BX213" s="1">
        <v>197534.99519394187</v>
      </c>
      <c r="BY213" s="1">
        <v>8780.3863167353175</v>
      </c>
      <c r="BZ213" s="1">
        <v>77588.163980058831</v>
      </c>
      <c r="CA213" s="1">
        <v>197534.99519394187</v>
      </c>
      <c r="CB213" s="1">
        <v>8780.3863167353175</v>
      </c>
      <c r="CC213" s="1">
        <v>22839.365279365571</v>
      </c>
    </row>
    <row r="214" spans="1:81" x14ac:dyDescent="0.25">
      <c r="A214" t="s">
        <v>1643</v>
      </c>
      <c r="B214" t="s">
        <v>1644</v>
      </c>
      <c r="C214" t="s">
        <v>50</v>
      </c>
      <c r="D214" t="s">
        <v>1730</v>
      </c>
      <c r="E214">
        <v>90024</v>
      </c>
      <c r="F214" t="s">
        <v>39</v>
      </c>
      <c r="G214" t="s">
        <v>51</v>
      </c>
      <c r="H214" s="74">
        <v>0.22613756887876005</v>
      </c>
      <c r="I214" s="1">
        <v>120636</v>
      </c>
      <c r="J214" s="1"/>
      <c r="K214" s="1">
        <v>59713</v>
      </c>
      <c r="L214" s="1"/>
      <c r="M214" s="1"/>
      <c r="N214" s="1"/>
      <c r="O214" s="1"/>
      <c r="P214" s="1">
        <v>42873</v>
      </c>
      <c r="Q214" s="1"/>
      <c r="R214" s="1"/>
      <c r="S214" s="1"/>
      <c r="T214" s="1">
        <v>102586</v>
      </c>
      <c r="U214" s="1">
        <v>19.600000000000001</v>
      </c>
      <c r="V214" s="36">
        <v>9.5141562468058993E-2</v>
      </c>
      <c r="W214" s="1"/>
      <c r="X214" s="1">
        <v>12719</v>
      </c>
      <c r="Y214" s="1"/>
      <c r="Z214" s="1"/>
      <c r="AA214" s="1"/>
      <c r="AB214" s="1"/>
      <c r="AC214" s="1">
        <v>8274</v>
      </c>
      <c r="AD214" s="1"/>
      <c r="AE214" s="1"/>
      <c r="AF214" s="1"/>
      <c r="AG214" s="1">
        <v>0</v>
      </c>
      <c r="AH214" s="1">
        <v>109868.29599178363</v>
      </c>
      <c r="AI214" s="1">
        <v>0</v>
      </c>
      <c r="AJ214" s="1">
        <v>0</v>
      </c>
      <c r="AK214" s="1"/>
      <c r="AL214" s="1">
        <v>0</v>
      </c>
      <c r="AM214" s="1">
        <v>72694.416582500009</v>
      </c>
      <c r="AN214" s="1"/>
      <c r="AO214" s="1">
        <v>0</v>
      </c>
      <c r="AP214" s="1">
        <v>0</v>
      </c>
      <c r="AQ214" s="1">
        <v>182562.71257428365</v>
      </c>
      <c r="AR214" s="1">
        <v>0</v>
      </c>
      <c r="AS214" s="1">
        <v>27476.683993500003</v>
      </c>
      <c r="AT214" s="1">
        <v>0</v>
      </c>
      <c r="AU214" s="1">
        <v>0</v>
      </c>
      <c r="AV214" s="1"/>
      <c r="AW214" s="1">
        <v>0</v>
      </c>
      <c r="AX214" s="1">
        <v>21522.16332</v>
      </c>
      <c r="AY214" s="1"/>
      <c r="AZ214" s="1">
        <v>0</v>
      </c>
      <c r="BA214" s="1">
        <v>0</v>
      </c>
      <c r="BB214" s="1">
        <v>48998.847313500002</v>
      </c>
      <c r="BC214" s="7">
        <v>1.919506282434627</v>
      </c>
      <c r="BD214" s="35" t="s">
        <v>552</v>
      </c>
      <c r="BE214" s="35">
        <v>2.3000850733556115</v>
      </c>
      <c r="BF214" s="35" t="s">
        <v>552</v>
      </c>
      <c r="BG214" s="35" t="s">
        <v>552</v>
      </c>
      <c r="BH214" s="35" t="s">
        <v>552</v>
      </c>
      <c r="BI214" s="35" t="s">
        <v>552</v>
      </c>
      <c r="BJ214" s="35">
        <v>2.1975737620996898</v>
      </c>
      <c r="BK214" s="35" t="s">
        <v>552</v>
      </c>
      <c r="BL214" s="35" t="s">
        <v>552</v>
      </c>
      <c r="BM214" s="35" t="s">
        <v>552</v>
      </c>
      <c r="BN214" s="35">
        <v>2.2572432874640169</v>
      </c>
      <c r="BO214" s="1">
        <v>0</v>
      </c>
      <c r="BP214" s="1">
        <v>0</v>
      </c>
      <c r="BQ214" s="1">
        <v>39708.545759999994</v>
      </c>
      <c r="BR214" s="1">
        <v>1765.0359699872306</v>
      </c>
      <c r="BS214" s="1">
        <v>15596.796693222268</v>
      </c>
      <c r="BT214" s="1">
        <v>39708.545759999994</v>
      </c>
      <c r="BU214" s="1">
        <v>1765.0359699872306</v>
      </c>
      <c r="BV214" s="1">
        <v>4591.1762644113842</v>
      </c>
      <c r="BW214" s="35">
        <v>5.9746217448468428</v>
      </c>
      <c r="BX214" s="1">
        <v>197534.99519394187</v>
      </c>
      <c r="BY214" s="1">
        <v>8780.3863167353175</v>
      </c>
      <c r="BZ214" s="1">
        <v>77588.163980058831</v>
      </c>
      <c r="CA214" s="1">
        <v>197534.99519394187</v>
      </c>
      <c r="CB214" s="1">
        <v>8780.3863167353175</v>
      </c>
      <c r="CC214" s="1">
        <v>22839.365279365571</v>
      </c>
    </row>
    <row r="215" spans="1:81" x14ac:dyDescent="0.25">
      <c r="A215" t="s">
        <v>962</v>
      </c>
      <c r="B215" t="s">
        <v>963</v>
      </c>
      <c r="C215" t="s">
        <v>50</v>
      </c>
      <c r="D215" t="s">
        <v>38</v>
      </c>
      <c r="E215">
        <v>90119</v>
      </c>
      <c r="F215" t="s">
        <v>39</v>
      </c>
      <c r="G215" t="s">
        <v>51</v>
      </c>
      <c r="H215" s="74">
        <v>0.22613756887876005</v>
      </c>
      <c r="I215" s="1">
        <v>1871078</v>
      </c>
      <c r="J215" s="1"/>
      <c r="K215" s="1"/>
      <c r="L215" s="1"/>
      <c r="M215" s="1"/>
      <c r="N215" s="1"/>
      <c r="O215" s="1"/>
      <c r="P215" s="1"/>
      <c r="Q215" s="1"/>
      <c r="R215" s="1"/>
      <c r="S215" s="1">
        <v>333070</v>
      </c>
      <c r="T215" s="1">
        <v>333070</v>
      </c>
      <c r="U215" s="1">
        <v>27.392857142857142</v>
      </c>
      <c r="V215" s="36">
        <v>0.19211550963304083</v>
      </c>
      <c r="W215" s="1"/>
      <c r="X215" s="1"/>
      <c r="Y215" s="1"/>
      <c r="Z215" s="1"/>
      <c r="AA215" s="1"/>
      <c r="AB215" s="1"/>
      <c r="AC215" s="1"/>
      <c r="AD215" s="1"/>
      <c r="AE215" s="1"/>
      <c r="AF215" s="1">
        <v>114497</v>
      </c>
      <c r="AG215" s="1">
        <v>0</v>
      </c>
      <c r="AH215" s="1">
        <v>0</v>
      </c>
      <c r="AI215" s="1">
        <v>0</v>
      </c>
      <c r="AJ215" s="1">
        <v>0</v>
      </c>
      <c r="AK215" s="1">
        <v>0</v>
      </c>
      <c r="AL215" s="1">
        <v>0</v>
      </c>
      <c r="AM215" s="1">
        <v>0</v>
      </c>
      <c r="AN215" s="1">
        <v>0</v>
      </c>
      <c r="AO215" s="1">
        <v>0</v>
      </c>
      <c r="AP215" s="1">
        <v>652160.52298999997</v>
      </c>
      <c r="AQ215" s="1">
        <v>652160.52298999997</v>
      </c>
      <c r="AR215" s="1">
        <v>0</v>
      </c>
      <c r="AS215" s="1">
        <v>0</v>
      </c>
      <c r="AT215" s="1">
        <v>0</v>
      </c>
      <c r="AU215" s="1">
        <v>0</v>
      </c>
      <c r="AV215" s="1">
        <v>0</v>
      </c>
      <c r="AW215" s="1">
        <v>0</v>
      </c>
      <c r="AX215" s="1">
        <v>0</v>
      </c>
      <c r="AY215" s="1">
        <v>0</v>
      </c>
      <c r="AZ215" s="1">
        <v>0</v>
      </c>
      <c r="BA215" s="1">
        <v>146837.62797510001</v>
      </c>
      <c r="BB215" s="1">
        <v>146837.62797510001</v>
      </c>
      <c r="BC215" s="7">
        <v>0.42702557080201892</v>
      </c>
      <c r="BD215" s="35" t="s">
        <v>552</v>
      </c>
      <c r="BE215" s="35" t="s">
        <v>552</v>
      </c>
      <c r="BF215" s="35" t="s">
        <v>552</v>
      </c>
      <c r="BG215" s="35" t="s">
        <v>552</v>
      </c>
      <c r="BH215" s="35" t="s">
        <v>552</v>
      </c>
      <c r="BI215" s="35" t="s">
        <v>552</v>
      </c>
      <c r="BJ215" s="35" t="s">
        <v>552</v>
      </c>
      <c r="BK215" s="35" t="s">
        <v>552</v>
      </c>
      <c r="BL215" s="35" t="s">
        <v>552</v>
      </c>
      <c r="BM215" s="35">
        <v>2.3988895756600712</v>
      </c>
      <c r="BN215" s="35">
        <v>2.3988895756600712</v>
      </c>
      <c r="BO215" s="1">
        <v>0</v>
      </c>
      <c r="BP215" s="1"/>
      <c r="BQ215" s="1">
        <v>615884.03447999991</v>
      </c>
      <c r="BR215" s="1">
        <v>27375.907462546569</v>
      </c>
      <c r="BS215" s="1">
        <v>241908.08020127442</v>
      </c>
      <c r="BT215" s="1">
        <v>615884.03447999991</v>
      </c>
      <c r="BU215" s="1">
        <v>27375.907462546569</v>
      </c>
      <c r="BV215" s="1">
        <v>71209.662973426879</v>
      </c>
      <c r="BW215" s="35">
        <v>5.9956449312507081</v>
      </c>
      <c r="BX215" s="1">
        <v>3076737.955088248</v>
      </c>
      <c r="BY215" s="1">
        <v>136760.31335365921</v>
      </c>
      <c r="BZ215" s="1">
        <v>1208486.8746860866</v>
      </c>
      <c r="CA215" s="1">
        <v>3076737.955088248</v>
      </c>
      <c r="CB215" s="1">
        <v>136760.31335365921</v>
      </c>
      <c r="CC215" s="1">
        <v>355738.19188927126</v>
      </c>
    </row>
    <row r="216" spans="1:81" x14ac:dyDescent="0.25">
      <c r="A216" t="s">
        <v>962</v>
      </c>
      <c r="B216" t="s">
        <v>963</v>
      </c>
      <c r="C216" t="s">
        <v>50</v>
      </c>
      <c r="D216" t="s">
        <v>28</v>
      </c>
      <c r="E216">
        <v>90119</v>
      </c>
      <c r="F216" t="s">
        <v>39</v>
      </c>
      <c r="G216" t="s">
        <v>51</v>
      </c>
      <c r="H216" s="74">
        <v>0.22613756887876005</v>
      </c>
      <c r="I216" s="1">
        <v>1871078</v>
      </c>
      <c r="J216" s="1">
        <v>0</v>
      </c>
      <c r="K216" s="1">
        <v>0</v>
      </c>
      <c r="L216" s="1">
        <v>0</v>
      </c>
      <c r="M216" s="1">
        <v>0</v>
      </c>
      <c r="N216" s="1">
        <v>0</v>
      </c>
      <c r="O216" s="1">
        <v>0</v>
      </c>
      <c r="P216" s="1">
        <v>0</v>
      </c>
      <c r="Q216" s="1">
        <v>0</v>
      </c>
      <c r="R216" s="1">
        <v>0</v>
      </c>
      <c r="S216" s="1">
        <v>333070</v>
      </c>
      <c r="T216" s="1">
        <v>333070</v>
      </c>
      <c r="U216" s="1"/>
      <c r="V216" s="36"/>
      <c r="W216" s="1"/>
      <c r="X216" s="1"/>
      <c r="Y216" s="1"/>
      <c r="Z216" s="1"/>
      <c r="AA216" s="1"/>
      <c r="AB216" s="1"/>
      <c r="AC216" s="1"/>
      <c r="AD216" s="1"/>
      <c r="AE216" s="1"/>
      <c r="AF216" s="1">
        <v>114497</v>
      </c>
      <c r="AG216" s="1">
        <v>0</v>
      </c>
      <c r="AH216" s="1">
        <v>0</v>
      </c>
      <c r="AI216" s="1">
        <v>0</v>
      </c>
      <c r="AJ216" s="1">
        <v>0</v>
      </c>
      <c r="AK216" s="1">
        <v>0</v>
      </c>
      <c r="AL216" s="1">
        <v>0</v>
      </c>
      <c r="AM216" s="1">
        <v>0</v>
      </c>
      <c r="AN216" s="1">
        <v>0</v>
      </c>
      <c r="AO216" s="1">
        <v>0</v>
      </c>
      <c r="AP216" s="1">
        <v>652160.52298999997</v>
      </c>
      <c r="AQ216" s="1">
        <v>652160.52298999997</v>
      </c>
      <c r="AR216" s="1">
        <v>0</v>
      </c>
      <c r="AS216" s="1">
        <v>0</v>
      </c>
      <c r="AT216" s="1">
        <v>0</v>
      </c>
      <c r="AU216" s="1">
        <v>0</v>
      </c>
      <c r="AV216" s="1">
        <v>0</v>
      </c>
      <c r="AW216" s="1">
        <v>0</v>
      </c>
      <c r="AX216" s="1">
        <v>0</v>
      </c>
      <c r="AY216" s="1">
        <v>0</v>
      </c>
      <c r="AZ216" s="1">
        <v>0</v>
      </c>
      <c r="BA216" s="1">
        <v>146837.62797510001</v>
      </c>
      <c r="BB216" s="1">
        <v>146837.62797510001</v>
      </c>
      <c r="BC216" s="7">
        <v>0.42702557080201892</v>
      </c>
      <c r="BD216" s="35" t="s">
        <v>552</v>
      </c>
      <c r="BE216" s="35" t="s">
        <v>552</v>
      </c>
      <c r="BF216" s="35" t="s">
        <v>552</v>
      </c>
      <c r="BG216" s="35" t="s">
        <v>552</v>
      </c>
      <c r="BH216" s="35" t="s">
        <v>552</v>
      </c>
      <c r="BI216" s="35" t="s">
        <v>552</v>
      </c>
      <c r="BJ216" s="35" t="s">
        <v>552</v>
      </c>
      <c r="BK216" s="35" t="s">
        <v>552</v>
      </c>
      <c r="BL216" s="35" t="s">
        <v>552</v>
      </c>
      <c r="BM216" s="35">
        <v>2.3988895756600712</v>
      </c>
      <c r="BN216" s="35">
        <v>2.3988895756600712</v>
      </c>
      <c r="BO216" s="1">
        <v>0</v>
      </c>
      <c r="BP216" s="1">
        <v>0</v>
      </c>
      <c r="BQ216" s="1">
        <v>615884.03447999991</v>
      </c>
      <c r="BR216" s="1">
        <v>27375.907462546569</v>
      </c>
      <c r="BS216" s="1">
        <v>241908.08020127442</v>
      </c>
      <c r="BT216" s="1">
        <v>615884.03447999991</v>
      </c>
      <c r="BU216" s="1">
        <v>27375.907462546569</v>
      </c>
      <c r="BV216" s="1">
        <v>71209.662973426879</v>
      </c>
      <c r="BW216" s="35">
        <v>5.9956449312507081</v>
      </c>
      <c r="BX216" s="1">
        <v>3076737.955088248</v>
      </c>
      <c r="BY216" s="1">
        <v>136760.31335365921</v>
      </c>
      <c r="BZ216" s="1">
        <v>1208486.8746860866</v>
      </c>
      <c r="CA216" s="1">
        <v>3076737.955088248</v>
      </c>
      <c r="CB216" s="1">
        <v>136760.31335365921</v>
      </c>
      <c r="CC216" s="1">
        <v>355738.19188927126</v>
      </c>
    </row>
    <row r="217" spans="1:81" x14ac:dyDescent="0.25">
      <c r="A217" t="s">
        <v>1722</v>
      </c>
      <c r="B217" t="s">
        <v>1723</v>
      </c>
      <c r="C217" t="s">
        <v>50</v>
      </c>
      <c r="D217" t="s">
        <v>28</v>
      </c>
      <c r="E217">
        <v>90301</v>
      </c>
      <c r="F217" t="s">
        <v>370</v>
      </c>
      <c r="G217" t="s">
        <v>51</v>
      </c>
      <c r="H217" s="74">
        <v>0.22613756887876005</v>
      </c>
      <c r="I217" s="1">
        <v>272644.46000000002</v>
      </c>
      <c r="J217" s="1">
        <v>0</v>
      </c>
      <c r="K217" s="1">
        <v>0</v>
      </c>
      <c r="L217" s="1">
        <v>0</v>
      </c>
      <c r="M217" s="1">
        <v>0</v>
      </c>
      <c r="N217" s="1">
        <v>0</v>
      </c>
      <c r="O217" s="1">
        <v>0</v>
      </c>
      <c r="P217" s="1">
        <v>84764</v>
      </c>
      <c r="Q217" s="1">
        <v>0</v>
      </c>
      <c r="R217" s="1">
        <v>0</v>
      </c>
      <c r="S217" s="1">
        <v>0</v>
      </c>
      <c r="T217" s="1">
        <v>84764</v>
      </c>
      <c r="U217" s="1"/>
      <c r="V217" s="36"/>
      <c r="W217" s="1"/>
      <c r="X217" s="1"/>
      <c r="Y217" s="1"/>
      <c r="Z217" s="1"/>
      <c r="AA217" s="1"/>
      <c r="AB217" s="1"/>
      <c r="AC217" s="1">
        <v>9984</v>
      </c>
      <c r="AD217" s="1"/>
      <c r="AE217" s="1"/>
      <c r="AF217" s="1"/>
      <c r="AG217" s="1">
        <v>0</v>
      </c>
      <c r="AH217" s="1">
        <v>0</v>
      </c>
      <c r="AI217" s="1">
        <v>0</v>
      </c>
      <c r="AJ217" s="1">
        <v>0</v>
      </c>
      <c r="AK217" s="1">
        <v>0</v>
      </c>
      <c r="AL217" s="1">
        <v>0</v>
      </c>
      <c r="AM217" s="1">
        <v>87755.797776666659</v>
      </c>
      <c r="AN217" s="1">
        <v>0</v>
      </c>
      <c r="AO217" s="1">
        <v>0</v>
      </c>
      <c r="AP217" s="1">
        <v>0</v>
      </c>
      <c r="AQ217" s="1">
        <v>87755.797776666659</v>
      </c>
      <c r="AR217" s="1">
        <v>0</v>
      </c>
      <c r="AS217" s="1">
        <v>0</v>
      </c>
      <c r="AT217" s="1">
        <v>0</v>
      </c>
      <c r="AU217" s="1">
        <v>0</v>
      </c>
      <c r="AV217" s="1">
        <v>0</v>
      </c>
      <c r="AW217" s="1">
        <v>0</v>
      </c>
      <c r="AX217" s="1">
        <v>25970.181119999997</v>
      </c>
      <c r="AY217" s="1">
        <v>0</v>
      </c>
      <c r="AZ217" s="1">
        <v>0</v>
      </c>
      <c r="BA217" s="1">
        <v>0</v>
      </c>
      <c r="BB217" s="1">
        <v>25970.181119999997</v>
      </c>
      <c r="BC217" s="7">
        <v>0.41712191363311268</v>
      </c>
      <c r="BD217" s="35" t="s">
        <v>552</v>
      </c>
      <c r="BE217" s="35" t="s">
        <v>552</v>
      </c>
      <c r="BF217" s="35" t="s">
        <v>552</v>
      </c>
      <c r="BG217" s="35" t="s">
        <v>552</v>
      </c>
      <c r="BH217" s="35" t="s">
        <v>552</v>
      </c>
      <c r="BI217" s="35" t="s">
        <v>552</v>
      </c>
      <c r="BJ217" s="35">
        <v>1.3416778219133907</v>
      </c>
      <c r="BK217" s="35" t="s">
        <v>552</v>
      </c>
      <c r="BL217" s="35" t="s">
        <v>552</v>
      </c>
      <c r="BM217" s="35" t="s">
        <v>552</v>
      </c>
      <c r="BN217" s="35">
        <v>1.3416778219133907</v>
      </c>
      <c r="BO217" s="1">
        <v>0</v>
      </c>
      <c r="BP217" s="1">
        <v>0</v>
      </c>
      <c r="BQ217" s="1">
        <v>89743.650453599999</v>
      </c>
      <c r="BR217" s="1">
        <v>3989.0851728981797</v>
      </c>
      <c r="BS217" s="1">
        <v>35249.678472042942</v>
      </c>
      <c r="BT217" s="1">
        <v>89743.650453599999</v>
      </c>
      <c r="BU217" s="1">
        <v>3989.0851728981797</v>
      </c>
      <c r="BV217" s="1">
        <v>10376.328570039286</v>
      </c>
      <c r="BW217" s="35">
        <v>5.9747038753242263</v>
      </c>
      <c r="BX217" s="1">
        <v>446448.08569726674</v>
      </c>
      <c r="BY217" s="1">
        <v>19844.517468614988</v>
      </c>
      <c r="BZ217" s="1">
        <v>175356.712098805</v>
      </c>
      <c r="CA217" s="1">
        <v>446448.08569726674</v>
      </c>
      <c r="CB217" s="1">
        <v>19844.517468614988</v>
      </c>
      <c r="CC217" s="1">
        <v>51619.161949011926</v>
      </c>
    </row>
    <row r="218" spans="1:81" x14ac:dyDescent="0.25">
      <c r="A218" t="s">
        <v>1722</v>
      </c>
      <c r="B218" t="s">
        <v>1723</v>
      </c>
      <c r="C218" t="s">
        <v>50</v>
      </c>
      <c r="D218" t="s">
        <v>1730</v>
      </c>
      <c r="E218">
        <v>90301</v>
      </c>
      <c r="F218" t="s">
        <v>370</v>
      </c>
      <c r="G218" t="s">
        <v>51</v>
      </c>
      <c r="H218" s="74">
        <v>0.22613756887876005</v>
      </c>
      <c r="I218" s="1">
        <v>272644.46000000002</v>
      </c>
      <c r="J218" s="1"/>
      <c r="K218" s="1"/>
      <c r="L218" s="1"/>
      <c r="M218" s="1"/>
      <c r="N218" s="1"/>
      <c r="O218" s="1"/>
      <c r="P218" s="1">
        <v>84764</v>
      </c>
      <c r="Q218" s="1"/>
      <c r="R218" s="1"/>
      <c r="S218" s="1"/>
      <c r="T218" s="1">
        <v>84764</v>
      </c>
      <c r="U218" s="1">
        <v>10.5</v>
      </c>
      <c r="V218" s="36">
        <v>0.31868504826543098</v>
      </c>
      <c r="W218" s="1"/>
      <c r="X218" s="1"/>
      <c r="Y218" s="1"/>
      <c r="Z218" s="1"/>
      <c r="AA218" s="1"/>
      <c r="AB218" s="1"/>
      <c r="AC218" s="1">
        <v>9984</v>
      </c>
      <c r="AD218" s="1"/>
      <c r="AE218" s="1"/>
      <c r="AF218" s="1"/>
      <c r="AG218" s="1">
        <v>0</v>
      </c>
      <c r="AH218" s="1">
        <v>0</v>
      </c>
      <c r="AI218" s="1">
        <v>0</v>
      </c>
      <c r="AJ218" s="1">
        <v>0</v>
      </c>
      <c r="AK218" s="1"/>
      <c r="AL218" s="1">
        <v>0</v>
      </c>
      <c r="AM218" s="1">
        <v>87755.797776666659</v>
      </c>
      <c r="AN218" s="1"/>
      <c r="AO218" s="1">
        <v>0</v>
      </c>
      <c r="AP218" s="1">
        <v>0</v>
      </c>
      <c r="AQ218" s="1">
        <v>87755.797776666659</v>
      </c>
      <c r="AR218" s="1">
        <v>0</v>
      </c>
      <c r="AS218" s="1">
        <v>0</v>
      </c>
      <c r="AT218" s="1">
        <v>0</v>
      </c>
      <c r="AU218" s="1">
        <v>0</v>
      </c>
      <c r="AV218" s="1"/>
      <c r="AW218" s="1">
        <v>0</v>
      </c>
      <c r="AX218" s="1">
        <v>25970.181119999997</v>
      </c>
      <c r="AY218" s="1"/>
      <c r="AZ218" s="1">
        <v>0</v>
      </c>
      <c r="BA218" s="1">
        <v>0</v>
      </c>
      <c r="BB218" s="1">
        <v>25970.181119999997</v>
      </c>
      <c r="BC218" s="7">
        <v>0.41712191363311268</v>
      </c>
      <c r="BD218" s="35" t="s">
        <v>552</v>
      </c>
      <c r="BE218" s="35" t="s">
        <v>552</v>
      </c>
      <c r="BF218" s="35" t="s">
        <v>552</v>
      </c>
      <c r="BG218" s="35" t="s">
        <v>552</v>
      </c>
      <c r="BH218" s="35" t="s">
        <v>552</v>
      </c>
      <c r="BI218" s="35" t="s">
        <v>552</v>
      </c>
      <c r="BJ218" s="35">
        <v>1.3416778219133907</v>
      </c>
      <c r="BK218" s="35" t="s">
        <v>552</v>
      </c>
      <c r="BL218" s="35" t="s">
        <v>552</v>
      </c>
      <c r="BM218" s="35" t="s">
        <v>552</v>
      </c>
      <c r="BN218" s="35">
        <v>1.3416778219133907</v>
      </c>
      <c r="BO218" s="1">
        <v>0</v>
      </c>
      <c r="BP218" s="1">
        <v>0</v>
      </c>
      <c r="BQ218" s="1">
        <v>89743.650453599999</v>
      </c>
      <c r="BR218" s="1">
        <v>3989.0851728981797</v>
      </c>
      <c r="BS218" s="1">
        <v>35249.678472042942</v>
      </c>
      <c r="BT218" s="1">
        <v>89743.650453599999</v>
      </c>
      <c r="BU218" s="1">
        <v>3989.0851728981797</v>
      </c>
      <c r="BV218" s="1">
        <v>10376.328570039286</v>
      </c>
      <c r="BW218" s="35">
        <v>5.9747038753242263</v>
      </c>
      <c r="BX218" s="1">
        <v>446448.08569726674</v>
      </c>
      <c r="BY218" s="1">
        <v>19844.517468614988</v>
      </c>
      <c r="BZ218" s="1">
        <v>175356.712098805</v>
      </c>
      <c r="CA218" s="1">
        <v>446448.08569726674</v>
      </c>
      <c r="CB218" s="1">
        <v>19844.517468614988</v>
      </c>
      <c r="CC218" s="1">
        <v>51619.161949011926</v>
      </c>
    </row>
    <row r="219" spans="1:81" x14ac:dyDescent="0.25">
      <c r="A219" t="s">
        <v>1696</v>
      </c>
      <c r="B219" t="s">
        <v>1697</v>
      </c>
      <c r="C219" t="s">
        <v>50</v>
      </c>
      <c r="D219" t="s">
        <v>28</v>
      </c>
      <c r="E219">
        <v>90280</v>
      </c>
      <c r="F219" t="s">
        <v>370</v>
      </c>
      <c r="G219" t="s">
        <v>51</v>
      </c>
      <c r="H219" s="74">
        <v>0.22613756887876005</v>
      </c>
      <c r="I219" s="1">
        <v>255215.54</v>
      </c>
      <c r="J219" s="1">
        <v>0</v>
      </c>
      <c r="K219" s="1">
        <v>96340</v>
      </c>
      <c r="L219" s="1">
        <v>0</v>
      </c>
      <c r="M219" s="1">
        <v>0</v>
      </c>
      <c r="N219" s="1">
        <v>0</v>
      </c>
      <c r="O219" s="1">
        <v>0</v>
      </c>
      <c r="P219" s="1">
        <v>0</v>
      </c>
      <c r="Q219" s="1">
        <v>0</v>
      </c>
      <c r="R219" s="1">
        <v>0</v>
      </c>
      <c r="S219" s="1">
        <v>0</v>
      </c>
      <c r="T219" s="1">
        <v>96340</v>
      </c>
      <c r="U219" s="1"/>
      <c r="V219" s="36"/>
      <c r="W219" s="1"/>
      <c r="X219" s="1">
        <v>30106</v>
      </c>
      <c r="Y219" s="1"/>
      <c r="Z219" s="1"/>
      <c r="AA219" s="1"/>
      <c r="AB219" s="1"/>
      <c r="AC219" s="1"/>
      <c r="AD219" s="1"/>
      <c r="AE219" s="1"/>
      <c r="AF219" s="1"/>
      <c r="AG219" s="1">
        <v>0</v>
      </c>
      <c r="AH219" s="1">
        <v>247447.07349181289</v>
      </c>
      <c r="AI219" s="1">
        <v>0</v>
      </c>
      <c r="AJ219" s="1">
        <v>0</v>
      </c>
      <c r="AK219" s="1">
        <v>0</v>
      </c>
      <c r="AL219" s="1">
        <v>0</v>
      </c>
      <c r="AM219" s="1">
        <v>0</v>
      </c>
      <c r="AN219" s="1">
        <v>0</v>
      </c>
      <c r="AO219" s="1">
        <v>0</v>
      </c>
      <c r="AP219" s="1">
        <v>0</v>
      </c>
      <c r="AQ219" s="1">
        <v>247447.07349181289</v>
      </c>
      <c r="AR219" s="1">
        <v>0</v>
      </c>
      <c r="AS219" s="1">
        <v>65037.585369000008</v>
      </c>
      <c r="AT219" s="1">
        <v>0</v>
      </c>
      <c r="AU219" s="1">
        <v>0</v>
      </c>
      <c r="AV219" s="1">
        <v>0</v>
      </c>
      <c r="AW219" s="1">
        <v>0</v>
      </c>
      <c r="AX219" s="1">
        <v>0</v>
      </c>
      <c r="AY219" s="1">
        <v>0</v>
      </c>
      <c r="AZ219" s="1">
        <v>0</v>
      </c>
      <c r="BA219" s="1">
        <v>0</v>
      </c>
      <c r="BB219" s="1">
        <v>65037.585369000008</v>
      </c>
      <c r="BC219" s="7">
        <v>1.2243951087806522</v>
      </c>
      <c r="BD219" s="35" t="s">
        <v>552</v>
      </c>
      <c r="BE219" s="35">
        <v>3.2435609182147904</v>
      </c>
      <c r="BF219" s="35" t="s">
        <v>552</v>
      </c>
      <c r="BG219" s="35" t="s">
        <v>552</v>
      </c>
      <c r="BH219" s="35" t="s">
        <v>552</v>
      </c>
      <c r="BI219" s="35" t="s">
        <v>552</v>
      </c>
      <c r="BJ219" s="35" t="s">
        <v>552</v>
      </c>
      <c r="BK219" s="35" t="s">
        <v>552</v>
      </c>
      <c r="BL219" s="35" t="s">
        <v>552</v>
      </c>
      <c r="BM219" s="35" t="s">
        <v>552</v>
      </c>
      <c r="BN219" s="35">
        <v>3.2435609182147904</v>
      </c>
      <c r="BO219" s="1">
        <v>0</v>
      </c>
      <c r="BP219" s="1">
        <v>0</v>
      </c>
      <c r="BQ219" s="1">
        <v>84006.747146399997</v>
      </c>
      <c r="BR219" s="1">
        <v>3734.0811051403803</v>
      </c>
      <c r="BS219" s="1">
        <v>32996.326886923773</v>
      </c>
      <c r="BT219" s="1">
        <v>84006.747146399997</v>
      </c>
      <c r="BU219" s="1">
        <v>3734.0811051403803</v>
      </c>
      <c r="BV219" s="1">
        <v>9713.0170890690533</v>
      </c>
      <c r="BW219" s="35">
        <v>5.9746944583772255</v>
      </c>
      <c r="BX219" s="1">
        <v>417907.89949549286</v>
      </c>
      <c r="BY219" s="1">
        <v>18575.912580872955</v>
      </c>
      <c r="BZ219" s="1">
        <v>164146.64451118314</v>
      </c>
      <c r="CA219" s="1">
        <v>417907.89949549286</v>
      </c>
      <c r="CB219" s="1">
        <v>18575.912580872955</v>
      </c>
      <c r="CC219" s="1">
        <v>48319.29228711511</v>
      </c>
    </row>
    <row r="220" spans="1:81" x14ac:dyDescent="0.25">
      <c r="A220" t="s">
        <v>1696</v>
      </c>
      <c r="B220" t="s">
        <v>1697</v>
      </c>
      <c r="C220" t="s">
        <v>50</v>
      </c>
      <c r="D220" t="s">
        <v>1730</v>
      </c>
      <c r="E220">
        <v>90280</v>
      </c>
      <c r="F220" t="s">
        <v>370</v>
      </c>
      <c r="G220" t="s">
        <v>51</v>
      </c>
      <c r="H220" s="74">
        <v>0.22613756887876005</v>
      </c>
      <c r="I220" s="1">
        <v>255215.54</v>
      </c>
      <c r="J220" s="1"/>
      <c r="K220" s="1">
        <v>96340</v>
      </c>
      <c r="L220" s="1"/>
      <c r="M220" s="1"/>
      <c r="N220" s="1"/>
      <c r="O220" s="1"/>
      <c r="P220" s="1"/>
      <c r="Q220" s="1"/>
      <c r="R220" s="1"/>
      <c r="S220" s="1"/>
      <c r="T220" s="1">
        <v>96340</v>
      </c>
      <c r="U220" s="1">
        <v>23</v>
      </c>
      <c r="V220" s="36">
        <v>0.14340416948082085</v>
      </c>
      <c r="W220" s="1"/>
      <c r="X220" s="1">
        <v>30106</v>
      </c>
      <c r="Y220" s="1"/>
      <c r="Z220" s="1"/>
      <c r="AA220" s="1"/>
      <c r="AB220" s="1"/>
      <c r="AC220" s="1"/>
      <c r="AD220" s="1"/>
      <c r="AE220" s="1"/>
      <c r="AF220" s="1"/>
      <c r="AG220" s="1">
        <v>0</v>
      </c>
      <c r="AH220" s="1">
        <v>247447.07349181289</v>
      </c>
      <c r="AI220" s="1">
        <v>0</v>
      </c>
      <c r="AJ220" s="1">
        <v>0</v>
      </c>
      <c r="AK220" s="1"/>
      <c r="AL220" s="1">
        <v>0</v>
      </c>
      <c r="AM220" s="1">
        <v>0</v>
      </c>
      <c r="AN220" s="1"/>
      <c r="AO220" s="1">
        <v>0</v>
      </c>
      <c r="AP220" s="1">
        <v>0</v>
      </c>
      <c r="AQ220" s="1">
        <v>247447.07349181289</v>
      </c>
      <c r="AR220" s="1">
        <v>0</v>
      </c>
      <c r="AS220" s="1">
        <v>65037.585369000008</v>
      </c>
      <c r="AT220" s="1">
        <v>0</v>
      </c>
      <c r="AU220" s="1">
        <v>0</v>
      </c>
      <c r="AV220" s="1"/>
      <c r="AW220" s="1">
        <v>0</v>
      </c>
      <c r="AX220" s="1">
        <v>0</v>
      </c>
      <c r="AY220" s="1"/>
      <c r="AZ220" s="1">
        <v>0</v>
      </c>
      <c r="BA220" s="1">
        <v>0</v>
      </c>
      <c r="BB220" s="1">
        <v>65037.585369000008</v>
      </c>
      <c r="BC220" s="7">
        <v>1.2243951087806522</v>
      </c>
      <c r="BD220" s="35" t="s">
        <v>552</v>
      </c>
      <c r="BE220" s="35">
        <v>3.2435609182147904</v>
      </c>
      <c r="BF220" s="35" t="s">
        <v>552</v>
      </c>
      <c r="BG220" s="35" t="s">
        <v>552</v>
      </c>
      <c r="BH220" s="35" t="s">
        <v>552</v>
      </c>
      <c r="BI220" s="35" t="s">
        <v>552</v>
      </c>
      <c r="BJ220" s="35" t="s">
        <v>552</v>
      </c>
      <c r="BK220" s="35" t="s">
        <v>552</v>
      </c>
      <c r="BL220" s="35" t="s">
        <v>552</v>
      </c>
      <c r="BM220" s="35" t="s">
        <v>552</v>
      </c>
      <c r="BN220" s="35">
        <v>3.2435609182147904</v>
      </c>
      <c r="BO220" s="1">
        <v>0</v>
      </c>
      <c r="BP220" s="1">
        <v>0</v>
      </c>
      <c r="BQ220" s="1">
        <v>84006.747146399997</v>
      </c>
      <c r="BR220" s="1">
        <v>3734.0811051403803</v>
      </c>
      <c r="BS220" s="1">
        <v>32996.326886923773</v>
      </c>
      <c r="BT220" s="1">
        <v>84006.747146399997</v>
      </c>
      <c r="BU220" s="1">
        <v>3734.0811051403803</v>
      </c>
      <c r="BV220" s="1">
        <v>9713.0170890690533</v>
      </c>
      <c r="BW220" s="35">
        <v>5.9746944583772255</v>
      </c>
      <c r="BX220" s="1">
        <v>417907.89949549286</v>
      </c>
      <c r="BY220" s="1">
        <v>18575.912580872955</v>
      </c>
      <c r="BZ220" s="1">
        <v>164146.64451118314</v>
      </c>
      <c r="CA220" s="1">
        <v>417907.89949549286</v>
      </c>
      <c r="CB220" s="1">
        <v>18575.912580872955</v>
      </c>
      <c r="CC220" s="1">
        <v>48319.29228711511</v>
      </c>
    </row>
    <row r="221" spans="1:81" x14ac:dyDescent="0.25">
      <c r="A221" t="s">
        <v>1074</v>
      </c>
      <c r="B221" t="s">
        <v>1075</v>
      </c>
      <c r="C221" t="s">
        <v>50</v>
      </c>
      <c r="D221" t="s">
        <v>38</v>
      </c>
      <c r="E221">
        <v>90175</v>
      </c>
      <c r="F221" t="s">
        <v>370</v>
      </c>
      <c r="G221" t="s">
        <v>51</v>
      </c>
      <c r="H221" s="74">
        <v>0.22613756887876005</v>
      </c>
      <c r="I221" s="1">
        <v>1095766.3899999999</v>
      </c>
      <c r="J221" s="1"/>
      <c r="K221" s="1">
        <v>166686</v>
      </c>
      <c r="L221" s="1"/>
      <c r="M221" s="1"/>
      <c r="N221" s="1"/>
      <c r="O221" s="1"/>
      <c r="P221" s="1"/>
      <c r="Q221" s="1"/>
      <c r="R221" s="1"/>
      <c r="S221" s="1"/>
      <c r="T221" s="1">
        <v>166686</v>
      </c>
      <c r="U221" s="1">
        <v>30</v>
      </c>
      <c r="V221" s="36">
        <v>0.14005033045376522</v>
      </c>
      <c r="W221" s="1"/>
      <c r="X221" s="1">
        <v>52089</v>
      </c>
      <c r="Y221" s="1"/>
      <c r="Z221" s="1"/>
      <c r="AA221" s="1"/>
      <c r="AB221" s="1"/>
      <c r="AC221" s="1"/>
      <c r="AD221" s="1"/>
      <c r="AE221" s="1"/>
      <c r="AF221" s="1"/>
      <c r="AG221" s="1">
        <v>0</v>
      </c>
      <c r="AH221" s="1">
        <v>428129.57740403508</v>
      </c>
      <c r="AI221" s="1">
        <v>0</v>
      </c>
      <c r="AJ221" s="1">
        <v>0</v>
      </c>
      <c r="AK221" s="1">
        <v>0</v>
      </c>
      <c r="AL221" s="1">
        <v>0</v>
      </c>
      <c r="AM221" s="1">
        <v>0</v>
      </c>
      <c r="AN221" s="1">
        <v>0</v>
      </c>
      <c r="AO221" s="1">
        <v>0</v>
      </c>
      <c r="AP221" s="1">
        <v>0</v>
      </c>
      <c r="AQ221" s="1">
        <v>428129.57740403508</v>
      </c>
      <c r="AR221" s="1">
        <v>0</v>
      </c>
      <c r="AS221" s="1">
        <v>112527.16349850001</v>
      </c>
      <c r="AT221" s="1">
        <v>0</v>
      </c>
      <c r="AU221" s="1">
        <v>0</v>
      </c>
      <c r="AV221" s="1">
        <v>0</v>
      </c>
      <c r="AW221" s="1">
        <v>0</v>
      </c>
      <c r="AX221" s="1">
        <v>0</v>
      </c>
      <c r="AY221" s="1">
        <v>0</v>
      </c>
      <c r="AZ221" s="1">
        <v>0</v>
      </c>
      <c r="BA221" s="1">
        <v>0</v>
      </c>
      <c r="BB221" s="1">
        <v>112527.16349850001</v>
      </c>
      <c r="BC221" s="7">
        <v>0.49340511429861905</v>
      </c>
      <c r="BD221" s="35" t="s">
        <v>552</v>
      </c>
      <c r="BE221" s="35">
        <v>3.2435641919689426</v>
      </c>
      <c r="BF221" s="35" t="s">
        <v>552</v>
      </c>
      <c r="BG221" s="35" t="s">
        <v>552</v>
      </c>
      <c r="BH221" s="35" t="s">
        <v>552</v>
      </c>
      <c r="BI221" s="35" t="s">
        <v>552</v>
      </c>
      <c r="BJ221" s="35" t="s">
        <v>552</v>
      </c>
      <c r="BK221" s="35" t="s">
        <v>552</v>
      </c>
      <c r="BL221" s="35" t="s">
        <v>552</v>
      </c>
      <c r="BM221" s="35" t="s">
        <v>552</v>
      </c>
      <c r="BN221" s="35">
        <v>3.2435641919689426</v>
      </c>
      <c r="BO221" s="1">
        <v>0</v>
      </c>
      <c r="BP221" s="1"/>
      <c r="BQ221" s="1">
        <v>360682.46493239992</v>
      </c>
      <c r="BR221" s="1">
        <v>16032.254824870321</v>
      </c>
      <c r="BS221" s="1">
        <v>141669.53155025121</v>
      </c>
      <c r="BT221" s="1">
        <v>360682.46493239992</v>
      </c>
      <c r="BU221" s="1">
        <v>16032.254824870321</v>
      </c>
      <c r="BV221" s="1">
        <v>41702.78060535618</v>
      </c>
      <c r="BW221" s="35">
        <v>6.1335982775942828</v>
      </c>
      <c r="BX221" s="1">
        <v>1851598.8807354285</v>
      </c>
      <c r="BY221" s="1">
        <v>82303.155754906911</v>
      </c>
      <c r="BZ221" s="1">
        <v>727274.46315395855</v>
      </c>
      <c r="CA221" s="1">
        <v>1851598.8807354285</v>
      </c>
      <c r="CB221" s="1">
        <v>82303.155754906911</v>
      </c>
      <c r="CC221" s="1">
        <v>214085.32268654875</v>
      </c>
    </row>
    <row r="222" spans="1:81" x14ac:dyDescent="0.25">
      <c r="A222" t="s">
        <v>1074</v>
      </c>
      <c r="B222" t="s">
        <v>1075</v>
      </c>
      <c r="C222" t="s">
        <v>50</v>
      </c>
      <c r="D222" t="s">
        <v>28</v>
      </c>
      <c r="E222">
        <v>90175</v>
      </c>
      <c r="F222" t="s">
        <v>370</v>
      </c>
      <c r="G222" t="s">
        <v>51</v>
      </c>
      <c r="H222" s="74">
        <v>0.22613756887876005</v>
      </c>
      <c r="I222" s="1">
        <v>1639920.31</v>
      </c>
      <c r="J222" s="1">
        <v>0</v>
      </c>
      <c r="K222" s="1">
        <v>390975</v>
      </c>
      <c r="L222" s="1">
        <v>0</v>
      </c>
      <c r="M222" s="1">
        <v>0</v>
      </c>
      <c r="N222" s="1">
        <v>0</v>
      </c>
      <c r="O222" s="1">
        <v>0</v>
      </c>
      <c r="P222" s="1">
        <v>0</v>
      </c>
      <c r="Q222" s="1">
        <v>0</v>
      </c>
      <c r="R222" s="1">
        <v>0</v>
      </c>
      <c r="S222" s="1">
        <v>0</v>
      </c>
      <c r="T222" s="1">
        <v>390975</v>
      </c>
      <c r="U222" s="1"/>
      <c r="V222" s="36"/>
      <c r="W222" s="1"/>
      <c r="X222" s="1">
        <v>122180</v>
      </c>
      <c r="Y222" s="1"/>
      <c r="Z222" s="1"/>
      <c r="AA222" s="1"/>
      <c r="AB222" s="1"/>
      <c r="AC222" s="1"/>
      <c r="AD222" s="1"/>
      <c r="AE222" s="1"/>
      <c r="AF222" s="1"/>
      <c r="AG222" s="1">
        <v>0</v>
      </c>
      <c r="AH222" s="1">
        <v>1004220.0095445907</v>
      </c>
      <c r="AI222" s="1">
        <v>0</v>
      </c>
      <c r="AJ222" s="1">
        <v>0</v>
      </c>
      <c r="AK222" s="1">
        <v>0</v>
      </c>
      <c r="AL222" s="1">
        <v>0</v>
      </c>
      <c r="AM222" s="1">
        <v>0</v>
      </c>
      <c r="AN222" s="1">
        <v>0</v>
      </c>
      <c r="AO222" s="1">
        <v>0</v>
      </c>
      <c r="AP222" s="1">
        <v>0</v>
      </c>
      <c r="AQ222" s="1">
        <v>1004220.0095445907</v>
      </c>
      <c r="AR222" s="1">
        <v>0</v>
      </c>
      <c r="AS222" s="1">
        <v>263943.80457000004</v>
      </c>
      <c r="AT222" s="1">
        <v>0</v>
      </c>
      <c r="AU222" s="1">
        <v>0</v>
      </c>
      <c r="AV222" s="1">
        <v>0</v>
      </c>
      <c r="AW222" s="1">
        <v>0</v>
      </c>
      <c r="AX222" s="1">
        <v>0</v>
      </c>
      <c r="AY222" s="1">
        <v>0</v>
      </c>
      <c r="AZ222" s="1">
        <v>0</v>
      </c>
      <c r="BA222" s="1">
        <v>0</v>
      </c>
      <c r="BB222" s="1">
        <v>263943.80457000004</v>
      </c>
      <c r="BC222" s="7">
        <v>0.77330819453939847</v>
      </c>
      <c r="BD222" s="35" t="s">
        <v>552</v>
      </c>
      <c r="BE222" s="35">
        <v>3.2435931047115307</v>
      </c>
      <c r="BF222" s="35" t="s">
        <v>552</v>
      </c>
      <c r="BG222" s="35" t="s">
        <v>552</v>
      </c>
      <c r="BH222" s="35" t="s">
        <v>552</v>
      </c>
      <c r="BI222" s="35" t="s">
        <v>552</v>
      </c>
      <c r="BJ222" s="35" t="s">
        <v>552</v>
      </c>
      <c r="BK222" s="35" t="s">
        <v>552</v>
      </c>
      <c r="BL222" s="35" t="s">
        <v>552</v>
      </c>
      <c r="BM222" s="35" t="s">
        <v>552</v>
      </c>
      <c r="BN222" s="35">
        <v>3.2435931047115307</v>
      </c>
      <c r="BO222" s="1">
        <v>0</v>
      </c>
      <c r="BP222" s="1">
        <v>0</v>
      </c>
      <c r="BQ222" s="1">
        <v>539796.16923959996</v>
      </c>
      <c r="BR222" s="1">
        <v>23993.81888542898</v>
      </c>
      <c r="BS222" s="1">
        <v>212022.14652471937</v>
      </c>
      <c r="BT222" s="1">
        <v>539796.16923959996</v>
      </c>
      <c r="BU222" s="1">
        <v>23993.81888542898</v>
      </c>
      <c r="BV222" s="1">
        <v>62412.241808400147</v>
      </c>
      <c r="BW222" s="35">
        <v>6.1335982775942828</v>
      </c>
      <c r="BX222" s="1">
        <v>2771096.6846604021</v>
      </c>
      <c r="BY222" s="1">
        <v>123174.62730314737</v>
      </c>
      <c r="BZ222" s="1">
        <v>1088436.5262111418</v>
      </c>
      <c r="CA222" s="1">
        <v>2771096.6846604021</v>
      </c>
      <c r="CB222" s="1">
        <v>123174.62730314737</v>
      </c>
      <c r="CC222" s="1">
        <v>320399.37704840087</v>
      </c>
    </row>
    <row r="223" spans="1:81" x14ac:dyDescent="0.25">
      <c r="A223" t="s">
        <v>1074</v>
      </c>
      <c r="B223" t="s">
        <v>1075</v>
      </c>
      <c r="C223" t="s">
        <v>50</v>
      </c>
      <c r="D223" t="s">
        <v>1730</v>
      </c>
      <c r="E223">
        <v>90175</v>
      </c>
      <c r="F223" t="s">
        <v>370</v>
      </c>
      <c r="G223" t="s">
        <v>51</v>
      </c>
      <c r="H223" s="74">
        <v>0.22613756887876005</v>
      </c>
      <c r="I223" s="1">
        <v>544153.92000000004</v>
      </c>
      <c r="J223" s="1"/>
      <c r="K223" s="1">
        <v>224289</v>
      </c>
      <c r="L223" s="1"/>
      <c r="M223" s="1"/>
      <c r="N223" s="1"/>
      <c r="O223" s="1"/>
      <c r="P223" s="1"/>
      <c r="Q223" s="1"/>
      <c r="R223" s="1"/>
      <c r="S223" s="1"/>
      <c r="T223" s="1">
        <v>224289</v>
      </c>
      <c r="U223" s="1">
        <v>16</v>
      </c>
      <c r="V223" s="36">
        <v>0.31298828466515127</v>
      </c>
      <c r="W223" s="1"/>
      <c r="X223" s="1">
        <v>70091</v>
      </c>
      <c r="Y223" s="1"/>
      <c r="Z223" s="1"/>
      <c r="AA223" s="1"/>
      <c r="AB223" s="1"/>
      <c r="AC223" s="1"/>
      <c r="AD223" s="1"/>
      <c r="AE223" s="1"/>
      <c r="AF223" s="1"/>
      <c r="AG223" s="1">
        <v>0</v>
      </c>
      <c r="AH223" s="1">
        <v>576090.43214055558</v>
      </c>
      <c r="AI223" s="1">
        <v>0</v>
      </c>
      <c r="AJ223" s="1">
        <v>0</v>
      </c>
      <c r="AK223" s="1"/>
      <c r="AL223" s="1">
        <v>0</v>
      </c>
      <c r="AM223" s="1">
        <v>0</v>
      </c>
      <c r="AN223" s="1"/>
      <c r="AO223" s="1">
        <v>0</v>
      </c>
      <c r="AP223" s="1">
        <v>0</v>
      </c>
      <c r="AQ223" s="1">
        <v>576090.43214055558</v>
      </c>
      <c r="AR223" s="1">
        <v>0</v>
      </c>
      <c r="AS223" s="1">
        <v>151416.64107150002</v>
      </c>
      <c r="AT223" s="1">
        <v>0</v>
      </c>
      <c r="AU223" s="1">
        <v>0</v>
      </c>
      <c r="AV223" s="1"/>
      <c r="AW223" s="1">
        <v>0</v>
      </c>
      <c r="AX223" s="1">
        <v>0</v>
      </c>
      <c r="AY223" s="1"/>
      <c r="AZ223" s="1">
        <v>0</v>
      </c>
      <c r="BA223" s="1">
        <v>0</v>
      </c>
      <c r="BB223" s="1">
        <v>151416.64107150002</v>
      </c>
      <c r="BC223" s="7">
        <v>1.3369509002380349</v>
      </c>
      <c r="BD223" s="35" t="s">
        <v>552</v>
      </c>
      <c r="BE223" s="35">
        <v>3.2436145919418946</v>
      </c>
      <c r="BF223" s="35" t="s">
        <v>552</v>
      </c>
      <c r="BG223" s="35" t="s">
        <v>552</v>
      </c>
      <c r="BH223" s="35" t="s">
        <v>552</v>
      </c>
      <c r="BI223" s="35" t="s">
        <v>552</v>
      </c>
      <c r="BJ223" s="35" t="s">
        <v>552</v>
      </c>
      <c r="BK223" s="35" t="s">
        <v>552</v>
      </c>
      <c r="BL223" s="35" t="s">
        <v>552</v>
      </c>
      <c r="BM223" s="35" t="s">
        <v>552</v>
      </c>
      <c r="BN223" s="35">
        <v>3.2436145919418946</v>
      </c>
      <c r="BO223" s="1">
        <v>0</v>
      </c>
      <c r="BP223" s="1">
        <v>0</v>
      </c>
      <c r="BQ223" s="1">
        <v>179113.70430719998</v>
      </c>
      <c r="BR223" s="1">
        <v>7961.5640605586559</v>
      </c>
      <c r="BS223" s="1">
        <v>70352.614974468117</v>
      </c>
      <c r="BT223" s="1">
        <v>179113.70430719998</v>
      </c>
      <c r="BU223" s="1">
        <v>7961.5640605586559</v>
      </c>
      <c r="BV223" s="1">
        <v>20709.461203043964</v>
      </c>
      <c r="BW223" s="35">
        <v>6.1335982775942828</v>
      </c>
      <c r="BX223" s="1">
        <v>919497.80392497359</v>
      </c>
      <c r="BY223" s="1">
        <v>40871.471548240464</v>
      </c>
      <c r="BZ223" s="1">
        <v>361162.0630571834</v>
      </c>
      <c r="CA223" s="1">
        <v>919497.80392497359</v>
      </c>
      <c r="CB223" s="1">
        <v>40871.471548240464</v>
      </c>
      <c r="CC223" s="1">
        <v>106314.05436185212</v>
      </c>
    </row>
    <row r="224" spans="1:81" x14ac:dyDescent="0.25">
      <c r="A224" t="s">
        <v>1650</v>
      </c>
      <c r="B224" t="s">
        <v>1651</v>
      </c>
      <c r="C224" t="s">
        <v>50</v>
      </c>
      <c r="D224" t="s">
        <v>28</v>
      </c>
      <c r="E224">
        <v>90149</v>
      </c>
      <c r="F224" t="s">
        <v>370</v>
      </c>
      <c r="G224" t="s">
        <v>51</v>
      </c>
      <c r="H224" s="74">
        <v>0.22613756887876005</v>
      </c>
      <c r="I224" s="1">
        <v>817986.62</v>
      </c>
      <c r="J224" s="1">
        <v>0</v>
      </c>
      <c r="K224" s="1">
        <v>0</v>
      </c>
      <c r="L224" s="1">
        <v>123320</v>
      </c>
      <c r="M224" s="1">
        <v>0</v>
      </c>
      <c r="N224" s="1">
        <v>0</v>
      </c>
      <c r="O224" s="1">
        <v>0</v>
      </c>
      <c r="P224" s="1">
        <v>57752</v>
      </c>
      <c r="Q224" s="1">
        <v>0</v>
      </c>
      <c r="R224" s="1">
        <v>0</v>
      </c>
      <c r="S224" s="1">
        <v>0</v>
      </c>
      <c r="T224" s="1">
        <v>181072</v>
      </c>
      <c r="U224" s="1"/>
      <c r="V224" s="36"/>
      <c r="W224" s="1"/>
      <c r="X224" s="1"/>
      <c r="Y224" s="1">
        <v>28613</v>
      </c>
      <c r="Z224" s="1"/>
      <c r="AA224" s="1"/>
      <c r="AB224" s="1"/>
      <c r="AC224" s="1">
        <v>6802</v>
      </c>
      <c r="AD224" s="1"/>
      <c r="AE224" s="1"/>
      <c r="AF224" s="1"/>
      <c r="AG224" s="1">
        <v>0</v>
      </c>
      <c r="AH224" s="1">
        <v>0</v>
      </c>
      <c r="AI224" s="1">
        <v>293580.03250000003</v>
      </c>
      <c r="AJ224" s="1">
        <v>0</v>
      </c>
      <c r="AK224" s="1">
        <v>0</v>
      </c>
      <c r="AL224" s="1">
        <v>0</v>
      </c>
      <c r="AM224" s="1">
        <v>59787.156646666663</v>
      </c>
      <c r="AN224" s="1">
        <v>0</v>
      </c>
      <c r="AO224" s="1">
        <v>0</v>
      </c>
      <c r="AP224" s="1">
        <v>0</v>
      </c>
      <c r="AQ224" s="1">
        <v>353367.18914666667</v>
      </c>
      <c r="AR224" s="1">
        <v>0</v>
      </c>
      <c r="AS224" s="1">
        <v>0</v>
      </c>
      <c r="AT224" s="1">
        <v>62033.539092200001</v>
      </c>
      <c r="AU224" s="1">
        <v>0</v>
      </c>
      <c r="AV224" s="1">
        <v>0</v>
      </c>
      <c r="AW224" s="1">
        <v>0</v>
      </c>
      <c r="AX224" s="1">
        <v>17693.226360000001</v>
      </c>
      <c r="AY224" s="1">
        <v>0</v>
      </c>
      <c r="AZ224" s="1">
        <v>0</v>
      </c>
      <c r="BA224" s="1">
        <v>0</v>
      </c>
      <c r="BB224" s="1">
        <v>79726.765452199994</v>
      </c>
      <c r="BC224" s="7">
        <v>0.5294633726391107</v>
      </c>
      <c r="BD224" s="35" t="s">
        <v>552</v>
      </c>
      <c r="BE224" s="35" t="s">
        <v>552</v>
      </c>
      <c r="BF224" s="35">
        <v>2.8836650307508922</v>
      </c>
      <c r="BG224" s="35" t="s">
        <v>552</v>
      </c>
      <c r="BH224" s="35" t="s">
        <v>552</v>
      </c>
      <c r="BI224" s="35" t="s">
        <v>552</v>
      </c>
      <c r="BJ224" s="35">
        <v>1.341605191277647</v>
      </c>
      <c r="BK224" s="35" t="s">
        <v>552</v>
      </c>
      <c r="BL224" s="35" t="s">
        <v>552</v>
      </c>
      <c r="BM224" s="35" t="s">
        <v>552</v>
      </c>
      <c r="BN224" s="35">
        <v>2.3918328322372684</v>
      </c>
      <c r="BO224" s="1">
        <v>0</v>
      </c>
      <c r="BP224" s="1">
        <v>0</v>
      </c>
      <c r="BQ224" s="1">
        <v>269248.47583919996</v>
      </c>
      <c r="BR224" s="1">
        <v>11968.034477836436</v>
      </c>
      <c r="BS224" s="1">
        <v>105755.91871345256</v>
      </c>
      <c r="BT224" s="1">
        <v>269248.47583919996</v>
      </c>
      <c r="BU224" s="1">
        <v>11968.034477836436</v>
      </c>
      <c r="BV224" s="1">
        <v>31131.011923058577</v>
      </c>
      <c r="BW224" s="35">
        <v>5.9887897848145339</v>
      </c>
      <c r="BX224" s="1">
        <v>1343224.0458434836</v>
      </c>
      <c r="BY224" s="1">
        <v>59706.008147338558</v>
      </c>
      <c r="BZ224" s="1">
        <v>527594.04696134839</v>
      </c>
      <c r="CA224" s="1">
        <v>1343224.0458434836</v>
      </c>
      <c r="CB224" s="1">
        <v>59706.008147338558</v>
      </c>
      <c r="CC224" s="1">
        <v>155306.0742726941</v>
      </c>
    </row>
    <row r="225" spans="1:81" x14ac:dyDescent="0.25">
      <c r="A225" t="s">
        <v>1650</v>
      </c>
      <c r="B225" t="s">
        <v>1651</v>
      </c>
      <c r="C225" t="s">
        <v>50</v>
      </c>
      <c r="D225" t="s">
        <v>1730</v>
      </c>
      <c r="E225">
        <v>90149</v>
      </c>
      <c r="F225" t="s">
        <v>370</v>
      </c>
      <c r="G225" t="s">
        <v>51</v>
      </c>
      <c r="H225" s="74">
        <v>0.22613756887876005</v>
      </c>
      <c r="I225" s="1">
        <v>817986.62</v>
      </c>
      <c r="J225" s="1"/>
      <c r="K225" s="1"/>
      <c r="L225" s="1">
        <v>123320</v>
      </c>
      <c r="M225" s="1"/>
      <c r="N225" s="1"/>
      <c r="O225" s="1"/>
      <c r="P225" s="1">
        <v>57752</v>
      </c>
      <c r="Q225" s="1"/>
      <c r="R225" s="1"/>
      <c r="S225" s="1"/>
      <c r="T225" s="1">
        <v>181072</v>
      </c>
      <c r="U225" s="1">
        <v>24.46153846153846</v>
      </c>
      <c r="V225" s="36">
        <v>7.4954732211979791E-2</v>
      </c>
      <c r="W225" s="1"/>
      <c r="X225" s="1"/>
      <c r="Y225" s="1">
        <v>28613</v>
      </c>
      <c r="Z225" s="1"/>
      <c r="AA225" s="1"/>
      <c r="AB225" s="1"/>
      <c r="AC225" s="1">
        <v>6802</v>
      </c>
      <c r="AD225" s="1"/>
      <c r="AE225" s="1"/>
      <c r="AF225" s="1"/>
      <c r="AG225" s="1">
        <v>0</v>
      </c>
      <c r="AH225" s="1">
        <v>0</v>
      </c>
      <c r="AI225" s="1">
        <v>293580.03250000003</v>
      </c>
      <c r="AJ225" s="1">
        <v>0</v>
      </c>
      <c r="AK225" s="1"/>
      <c r="AL225" s="1">
        <v>0</v>
      </c>
      <c r="AM225" s="1">
        <v>59787.156646666663</v>
      </c>
      <c r="AN225" s="1"/>
      <c r="AO225" s="1">
        <v>0</v>
      </c>
      <c r="AP225" s="1">
        <v>0</v>
      </c>
      <c r="AQ225" s="1">
        <v>353367.18914666667</v>
      </c>
      <c r="AR225" s="1">
        <v>0</v>
      </c>
      <c r="AS225" s="1">
        <v>0</v>
      </c>
      <c r="AT225" s="1">
        <v>62033.539092200001</v>
      </c>
      <c r="AU225" s="1">
        <v>0</v>
      </c>
      <c r="AV225" s="1"/>
      <c r="AW225" s="1">
        <v>0</v>
      </c>
      <c r="AX225" s="1">
        <v>17693.226360000001</v>
      </c>
      <c r="AY225" s="1"/>
      <c r="AZ225" s="1">
        <v>0</v>
      </c>
      <c r="BA225" s="1">
        <v>0</v>
      </c>
      <c r="BB225" s="1">
        <v>79726.765452199994</v>
      </c>
      <c r="BC225" s="7">
        <v>0.5294633726391107</v>
      </c>
      <c r="BD225" s="35" t="s">
        <v>552</v>
      </c>
      <c r="BE225" s="35" t="s">
        <v>552</v>
      </c>
      <c r="BF225" s="35">
        <v>2.8836650307508922</v>
      </c>
      <c r="BG225" s="35" t="s">
        <v>552</v>
      </c>
      <c r="BH225" s="35" t="s">
        <v>552</v>
      </c>
      <c r="BI225" s="35" t="s">
        <v>552</v>
      </c>
      <c r="BJ225" s="35">
        <v>1.341605191277647</v>
      </c>
      <c r="BK225" s="35" t="s">
        <v>552</v>
      </c>
      <c r="BL225" s="35" t="s">
        <v>552</v>
      </c>
      <c r="BM225" s="35" t="s">
        <v>552</v>
      </c>
      <c r="BN225" s="35">
        <v>2.3918328322372684</v>
      </c>
      <c r="BO225" s="1">
        <v>0</v>
      </c>
      <c r="BP225" s="1">
        <v>0</v>
      </c>
      <c r="BQ225" s="1">
        <v>269248.47583919996</v>
      </c>
      <c r="BR225" s="1">
        <v>11968.034477836436</v>
      </c>
      <c r="BS225" s="1">
        <v>105755.91871345256</v>
      </c>
      <c r="BT225" s="1">
        <v>269248.47583919996</v>
      </c>
      <c r="BU225" s="1">
        <v>11968.034477836436</v>
      </c>
      <c r="BV225" s="1">
        <v>31131.011923058577</v>
      </c>
      <c r="BW225" s="35">
        <v>5.9887897848145339</v>
      </c>
      <c r="BX225" s="1">
        <v>1343224.0458434836</v>
      </c>
      <c r="BY225" s="1">
        <v>59706.008147338558</v>
      </c>
      <c r="BZ225" s="1">
        <v>527594.04696134839</v>
      </c>
      <c r="CA225" s="1">
        <v>1343224.0458434836</v>
      </c>
      <c r="CB225" s="1">
        <v>59706.008147338558</v>
      </c>
      <c r="CC225" s="1">
        <v>155306.0742726941</v>
      </c>
    </row>
    <row r="226" spans="1:81" x14ac:dyDescent="0.25">
      <c r="A226" t="s">
        <v>193</v>
      </c>
      <c r="B226" t="s">
        <v>49</v>
      </c>
      <c r="C226" t="s">
        <v>50</v>
      </c>
      <c r="D226" t="s">
        <v>38</v>
      </c>
      <c r="E226">
        <v>90147</v>
      </c>
      <c r="F226" t="s">
        <v>39</v>
      </c>
      <c r="G226" t="s">
        <v>51</v>
      </c>
      <c r="H226" s="74">
        <v>0.22613756887876005</v>
      </c>
      <c r="I226" s="1">
        <v>53951467</v>
      </c>
      <c r="J226" s="1"/>
      <c r="K226" s="1">
        <v>8451775</v>
      </c>
      <c r="L226" s="1"/>
      <c r="M226" s="1">
        <v>90410</v>
      </c>
      <c r="N226" s="1"/>
      <c r="O226" s="1"/>
      <c r="P226" s="1"/>
      <c r="Q226" s="1"/>
      <c r="R226" s="1"/>
      <c r="S226" s="1">
        <v>1379777</v>
      </c>
      <c r="T226" s="1">
        <v>9921962</v>
      </c>
      <c r="U226" s="1">
        <v>35.14968152866242</v>
      </c>
      <c r="V226" s="36">
        <v>0.23102430122518011</v>
      </c>
      <c r="W226" s="1"/>
      <c r="X226" s="1">
        <v>3063971</v>
      </c>
      <c r="Y226" s="1"/>
      <c r="Z226" s="1">
        <v>64181</v>
      </c>
      <c r="AA226" s="1"/>
      <c r="AB226" s="1"/>
      <c r="AC226" s="1"/>
      <c r="AD226" s="1"/>
      <c r="AE226" s="1"/>
      <c r="AF226" s="1">
        <v>1070522</v>
      </c>
      <c r="AG226" s="1">
        <v>0</v>
      </c>
      <c r="AH226" s="1">
        <v>24804171.624000732</v>
      </c>
      <c r="AI226" s="1">
        <v>0</v>
      </c>
      <c r="AJ226" s="1">
        <v>14513.735308207699</v>
      </c>
      <c r="AK226" s="1">
        <v>0</v>
      </c>
      <c r="AL226" s="1">
        <v>0</v>
      </c>
      <c r="AM226" s="1">
        <v>0</v>
      </c>
      <c r="AN226" s="1">
        <v>0</v>
      </c>
      <c r="AO226" s="1">
        <v>0</v>
      </c>
      <c r="AP226" s="1">
        <v>6088094.4030889999</v>
      </c>
      <c r="AQ226" s="1">
        <v>30906779.762397937</v>
      </c>
      <c r="AR226" s="1">
        <v>0</v>
      </c>
      <c r="AS226" s="1">
        <v>6619055.1876915004</v>
      </c>
      <c r="AT226" s="1">
        <v>0</v>
      </c>
      <c r="AU226" s="1">
        <v>1290.1837908700011</v>
      </c>
      <c r="AV226" s="1">
        <v>0</v>
      </c>
      <c r="AW226" s="1">
        <v>0</v>
      </c>
      <c r="AX226" s="1">
        <v>0</v>
      </c>
      <c r="AY226" s="1">
        <v>0</v>
      </c>
      <c r="AZ226" s="1">
        <v>0</v>
      </c>
      <c r="BA226" s="1">
        <v>1372899.8242326002</v>
      </c>
      <c r="BB226" s="1">
        <v>7993245.1957149711</v>
      </c>
      <c r="BC226" s="7">
        <v>0.72101885492961504</v>
      </c>
      <c r="BD226" s="35" t="s">
        <v>552</v>
      </c>
      <c r="BE226" s="35">
        <v>3.717944078219336</v>
      </c>
      <c r="BF226" s="35" t="s">
        <v>552</v>
      </c>
      <c r="BG226" s="35">
        <v>0.17480277733743724</v>
      </c>
      <c r="BH226" s="35" t="s">
        <v>552</v>
      </c>
      <c r="BI226" s="35" t="s">
        <v>552</v>
      </c>
      <c r="BJ226" s="35" t="s">
        <v>552</v>
      </c>
      <c r="BK226" s="35" t="s">
        <v>552</v>
      </c>
      <c r="BL226" s="35" t="s">
        <v>552</v>
      </c>
      <c r="BM226" s="35">
        <v>5.4073913591265841</v>
      </c>
      <c r="BN226" s="35">
        <v>3.9205980589436757</v>
      </c>
      <c r="BO226" s="1">
        <v>0</v>
      </c>
      <c r="BP226" s="1"/>
      <c r="BQ226" s="1">
        <v>17758664.877719998</v>
      </c>
      <c r="BR226" s="1">
        <v>789368.67840925651</v>
      </c>
      <c r="BS226" s="1">
        <v>6975281.5254160492</v>
      </c>
      <c r="BT226" s="1">
        <v>17758664.877719998</v>
      </c>
      <c r="BU226" s="1">
        <v>789368.67840925651</v>
      </c>
      <c r="BV226" s="1">
        <v>2053290.0189045898</v>
      </c>
      <c r="BW226" s="35">
        <v>6.0043028994572971</v>
      </c>
      <c r="BX226" s="1">
        <v>88869738.138064653</v>
      </c>
      <c r="BY226" s="1">
        <v>3950239.9661042173</v>
      </c>
      <c r="BZ226" s="1">
        <v>34906421.562170453</v>
      </c>
      <c r="CA226" s="1">
        <v>88869738.138064653</v>
      </c>
      <c r="CB226" s="1">
        <v>3950239.9661042173</v>
      </c>
      <c r="CC226" s="1">
        <v>10275285.195030967</v>
      </c>
    </row>
    <row r="227" spans="1:81" x14ac:dyDescent="0.25">
      <c r="A227" t="s">
        <v>193</v>
      </c>
      <c r="B227" t="s">
        <v>49</v>
      </c>
      <c r="C227" t="s">
        <v>50</v>
      </c>
      <c r="D227" t="s">
        <v>28</v>
      </c>
      <c r="E227">
        <v>90147</v>
      </c>
      <c r="F227" t="s">
        <v>39</v>
      </c>
      <c r="G227" t="s">
        <v>51</v>
      </c>
      <c r="H227" s="74">
        <v>0.22613756887876005</v>
      </c>
      <c r="I227" s="1">
        <v>54897817</v>
      </c>
      <c r="J227" s="1">
        <v>0</v>
      </c>
      <c r="K227" s="1">
        <v>8466917</v>
      </c>
      <c r="L227" s="1">
        <v>0</v>
      </c>
      <c r="M227" s="1">
        <v>90410</v>
      </c>
      <c r="N227" s="1">
        <v>0</v>
      </c>
      <c r="O227" s="1">
        <v>0</v>
      </c>
      <c r="P227" s="1">
        <v>1371896</v>
      </c>
      <c r="Q227" s="1">
        <v>0</v>
      </c>
      <c r="R227" s="1">
        <v>0</v>
      </c>
      <c r="S227" s="1">
        <v>1379777</v>
      </c>
      <c r="T227" s="1">
        <v>11309000</v>
      </c>
      <c r="U227" s="1"/>
      <c r="V227" s="36"/>
      <c r="W227" s="1"/>
      <c r="X227" s="1">
        <v>3064666</v>
      </c>
      <c r="Y227" s="1"/>
      <c r="Z227" s="1">
        <v>64181</v>
      </c>
      <c r="AA227" s="1"/>
      <c r="AB227" s="1"/>
      <c r="AC227" s="1">
        <v>432146</v>
      </c>
      <c r="AD227" s="1"/>
      <c r="AE227" s="1"/>
      <c r="AF227" s="1">
        <v>1070522</v>
      </c>
      <c r="AG227" s="1">
        <v>0</v>
      </c>
      <c r="AH227" s="1">
        <v>24813504.422361728</v>
      </c>
      <c r="AI227" s="1">
        <v>0</v>
      </c>
      <c r="AJ227" s="1">
        <v>14513.735308207699</v>
      </c>
      <c r="AK227" s="1">
        <v>0</v>
      </c>
      <c r="AL227" s="1">
        <v>0</v>
      </c>
      <c r="AM227" s="1">
        <v>3795800.1252066665</v>
      </c>
      <c r="AN227" s="1">
        <v>0</v>
      </c>
      <c r="AO227" s="1">
        <v>0</v>
      </c>
      <c r="AP227" s="1">
        <v>6088094.4030889999</v>
      </c>
      <c r="AQ227" s="1">
        <v>34711912.685965605</v>
      </c>
      <c r="AR227" s="1">
        <v>0</v>
      </c>
      <c r="AS227" s="1">
        <v>6620556.586809</v>
      </c>
      <c r="AT227" s="1">
        <v>0</v>
      </c>
      <c r="AU227" s="1">
        <v>1290.1837908700011</v>
      </c>
      <c r="AV227" s="1">
        <v>0</v>
      </c>
      <c r="AW227" s="1">
        <v>0</v>
      </c>
      <c r="AX227" s="1">
        <v>1124089.5322799999</v>
      </c>
      <c r="AY227" s="1">
        <v>0</v>
      </c>
      <c r="AZ227" s="1">
        <v>0</v>
      </c>
      <c r="BA227" s="1">
        <v>1372899.8242326002</v>
      </c>
      <c r="BB227" s="1">
        <v>9118836.1271124706</v>
      </c>
      <c r="BC227" s="7">
        <v>0.7984060425039865</v>
      </c>
      <c r="BD227" s="35" t="s">
        <v>552</v>
      </c>
      <c r="BE227" s="35">
        <v>3.7125746017317431</v>
      </c>
      <c r="BF227" s="35" t="s">
        <v>552</v>
      </c>
      <c r="BG227" s="35">
        <v>0.17480277733743724</v>
      </c>
      <c r="BH227" s="35" t="s">
        <v>552</v>
      </c>
      <c r="BI227" s="35" t="s">
        <v>552</v>
      </c>
      <c r="BJ227" s="35">
        <v>3.5861972463558942</v>
      </c>
      <c r="BK227" s="35" t="s">
        <v>552</v>
      </c>
      <c r="BL227" s="35" t="s">
        <v>552</v>
      </c>
      <c r="BM227" s="35">
        <v>5.4073913591265841</v>
      </c>
      <c r="BN227" s="35">
        <v>3.8757404556616919</v>
      </c>
      <c r="BO227" s="1">
        <v>0</v>
      </c>
      <c r="BP227" s="1">
        <v>0</v>
      </c>
      <c r="BQ227" s="1">
        <v>18070165.443719998</v>
      </c>
      <c r="BR227" s="1">
        <v>803214.80883630493</v>
      </c>
      <c r="BS227" s="1">
        <v>7097633.2989383051</v>
      </c>
      <c r="BT227" s="1">
        <v>18070165.443719998</v>
      </c>
      <c r="BU227" s="1">
        <v>803214.80883630493</v>
      </c>
      <c r="BV227" s="1">
        <v>2089306.2964488196</v>
      </c>
      <c r="BW227" s="35">
        <v>6.0043028994572971</v>
      </c>
      <c r="BX227" s="1">
        <v>90428581.323681042</v>
      </c>
      <c r="BY227" s="1">
        <v>4019530.1967465598</v>
      </c>
      <c r="BZ227" s="1">
        <v>35518706.897161618</v>
      </c>
      <c r="CA227" s="1">
        <v>90428581.323681042</v>
      </c>
      <c r="CB227" s="1">
        <v>4019530.1967465598</v>
      </c>
      <c r="CC227" s="1">
        <v>10455521.557173215</v>
      </c>
    </row>
    <row r="228" spans="1:81" x14ac:dyDescent="0.25">
      <c r="A228" t="s">
        <v>193</v>
      </c>
      <c r="B228" t="s">
        <v>49</v>
      </c>
      <c r="C228" t="s">
        <v>50</v>
      </c>
      <c r="D228" t="s">
        <v>1730</v>
      </c>
      <c r="E228">
        <v>90147</v>
      </c>
      <c r="F228" t="s">
        <v>39</v>
      </c>
      <c r="G228" t="s">
        <v>51</v>
      </c>
      <c r="H228" s="74">
        <v>0.22613756887876005</v>
      </c>
      <c r="I228" s="1">
        <v>946350</v>
      </c>
      <c r="J228" s="1"/>
      <c r="K228" s="1">
        <v>15142</v>
      </c>
      <c r="L228" s="1"/>
      <c r="M228" s="1"/>
      <c r="N228" s="1"/>
      <c r="O228" s="1"/>
      <c r="P228" s="1">
        <v>1371896</v>
      </c>
      <c r="Q228" s="1"/>
      <c r="R228" s="1"/>
      <c r="S228" s="1"/>
      <c r="T228" s="1">
        <v>1387038</v>
      </c>
      <c r="U228" s="1">
        <v>11.694444444444445</v>
      </c>
      <c r="V228" s="36">
        <v>8.0624889538534E-2</v>
      </c>
      <c r="W228" s="1"/>
      <c r="X228" s="1">
        <v>695</v>
      </c>
      <c r="Y228" s="1"/>
      <c r="Z228" s="1"/>
      <c r="AA228" s="1"/>
      <c r="AB228" s="1"/>
      <c r="AC228" s="1">
        <v>432146</v>
      </c>
      <c r="AD228" s="1"/>
      <c r="AE228" s="1"/>
      <c r="AF228" s="1"/>
      <c r="AG228" s="1">
        <v>0</v>
      </c>
      <c r="AH228" s="1">
        <v>9332.7983609941512</v>
      </c>
      <c r="AI228" s="1">
        <v>0</v>
      </c>
      <c r="AJ228" s="1">
        <v>0</v>
      </c>
      <c r="AK228" s="1"/>
      <c r="AL228" s="1">
        <v>0</v>
      </c>
      <c r="AM228" s="1">
        <v>3795800.1252066665</v>
      </c>
      <c r="AN228" s="1"/>
      <c r="AO228" s="1">
        <v>0</v>
      </c>
      <c r="AP228" s="1">
        <v>0</v>
      </c>
      <c r="AQ228" s="1">
        <v>3805132.9235676606</v>
      </c>
      <c r="AR228" s="1">
        <v>0</v>
      </c>
      <c r="AS228" s="1">
        <v>1501.3991175000001</v>
      </c>
      <c r="AT228" s="1">
        <v>0</v>
      </c>
      <c r="AU228" s="1">
        <v>0</v>
      </c>
      <c r="AV228" s="1"/>
      <c r="AW228" s="1">
        <v>0</v>
      </c>
      <c r="AX228" s="1">
        <v>1124089.5322799999</v>
      </c>
      <c r="AY228" s="1"/>
      <c r="AZ228" s="1">
        <v>0</v>
      </c>
      <c r="BA228" s="1">
        <v>0</v>
      </c>
      <c r="BB228" s="1">
        <v>1125590.9313975</v>
      </c>
      <c r="BC228" s="7">
        <v>5.2102539810484076</v>
      </c>
      <c r="BD228" s="35" t="s">
        <v>552</v>
      </c>
      <c r="BE228" s="35">
        <v>0.7155063715819675</v>
      </c>
      <c r="BF228" s="35" t="s">
        <v>552</v>
      </c>
      <c r="BG228" s="35" t="s">
        <v>552</v>
      </c>
      <c r="BH228" s="35" t="s">
        <v>552</v>
      </c>
      <c r="BI228" s="35" t="s">
        <v>552</v>
      </c>
      <c r="BJ228" s="35">
        <v>3.5861972463558942</v>
      </c>
      <c r="BK228" s="35" t="s">
        <v>552</v>
      </c>
      <c r="BL228" s="35" t="s">
        <v>552</v>
      </c>
      <c r="BM228" s="35" t="s">
        <v>552</v>
      </c>
      <c r="BN228" s="35">
        <v>3.5548585222359881</v>
      </c>
      <c r="BO228" s="1">
        <v>0</v>
      </c>
      <c r="BP228" s="1">
        <v>0</v>
      </c>
      <c r="BQ228" s="1">
        <v>311500.56599999993</v>
      </c>
      <c r="BR228" s="1">
        <v>13846.13042704844</v>
      </c>
      <c r="BS228" s="1">
        <v>122351.77352225615</v>
      </c>
      <c r="BT228" s="1">
        <v>311500.56599999993</v>
      </c>
      <c r="BU228" s="1">
        <v>13846.13042704844</v>
      </c>
      <c r="BV228" s="1">
        <v>36016.277544229859</v>
      </c>
      <c r="BW228" s="35">
        <v>6.0043028994572971</v>
      </c>
      <c r="BX228" s="1">
        <v>1558843.1856163889</v>
      </c>
      <c r="BY228" s="1">
        <v>69290.230642342416</v>
      </c>
      <c r="BZ228" s="1">
        <v>612285.33499116916</v>
      </c>
      <c r="CA228" s="1">
        <v>1558843.1856163889</v>
      </c>
      <c r="CB228" s="1">
        <v>69290.230642342416</v>
      </c>
      <c r="CC228" s="1">
        <v>180236.36214224822</v>
      </c>
    </row>
    <row r="229" spans="1:81" x14ac:dyDescent="0.25">
      <c r="A229" t="s">
        <v>1192</v>
      </c>
      <c r="B229" t="s">
        <v>1193</v>
      </c>
      <c r="C229" t="s">
        <v>50</v>
      </c>
      <c r="D229" t="s">
        <v>38</v>
      </c>
      <c r="E229">
        <v>90281</v>
      </c>
      <c r="F229" t="s">
        <v>370</v>
      </c>
      <c r="G229" t="s">
        <v>51</v>
      </c>
      <c r="H229" s="74">
        <v>0.22613756887876005</v>
      </c>
      <c r="I229" s="1">
        <v>796181.92</v>
      </c>
      <c r="J229" s="1"/>
      <c r="K229" s="1">
        <v>50027</v>
      </c>
      <c r="L229" s="1"/>
      <c r="M229" s="1"/>
      <c r="N229" s="1"/>
      <c r="O229" s="1"/>
      <c r="P229" s="1"/>
      <c r="Q229" s="1"/>
      <c r="R229" s="1"/>
      <c r="S229" s="1"/>
      <c r="T229" s="1">
        <v>50027</v>
      </c>
      <c r="U229" s="1">
        <v>31</v>
      </c>
      <c r="V229" s="36">
        <v>0.19093961595372452</v>
      </c>
      <c r="W229" s="1"/>
      <c r="X229" s="1">
        <v>15633</v>
      </c>
      <c r="Y229" s="1"/>
      <c r="Z229" s="1"/>
      <c r="AA229" s="1"/>
      <c r="AB229" s="1"/>
      <c r="AC229" s="1"/>
      <c r="AD229" s="1"/>
      <c r="AE229" s="1"/>
      <c r="AF229" s="1"/>
      <c r="AG229" s="1">
        <v>0</v>
      </c>
      <c r="AH229" s="1">
        <v>128490.94557605263</v>
      </c>
      <c r="AI229" s="1">
        <v>0</v>
      </c>
      <c r="AJ229" s="1">
        <v>0</v>
      </c>
      <c r="AK229" s="1">
        <v>0</v>
      </c>
      <c r="AL229" s="1">
        <v>0</v>
      </c>
      <c r="AM229" s="1">
        <v>0</v>
      </c>
      <c r="AN229" s="1">
        <v>0</v>
      </c>
      <c r="AO229" s="1">
        <v>0</v>
      </c>
      <c r="AP229" s="1">
        <v>0</v>
      </c>
      <c r="AQ229" s="1">
        <v>128490.94557605263</v>
      </c>
      <c r="AR229" s="1">
        <v>0</v>
      </c>
      <c r="AS229" s="1">
        <v>33771.758854500004</v>
      </c>
      <c r="AT229" s="1">
        <v>0</v>
      </c>
      <c r="AU229" s="1">
        <v>0</v>
      </c>
      <c r="AV229" s="1">
        <v>0</v>
      </c>
      <c r="AW229" s="1">
        <v>0</v>
      </c>
      <c r="AX229" s="1">
        <v>0</v>
      </c>
      <c r="AY229" s="1">
        <v>0</v>
      </c>
      <c r="AZ229" s="1">
        <v>0</v>
      </c>
      <c r="BA229" s="1">
        <v>0</v>
      </c>
      <c r="BB229" s="1">
        <v>33771.758854500004</v>
      </c>
      <c r="BC229" s="7">
        <v>0.2038010413883207</v>
      </c>
      <c r="BD229" s="35" t="s">
        <v>552</v>
      </c>
      <c r="BE229" s="35">
        <v>3.2435025972085603</v>
      </c>
      <c r="BF229" s="35" t="s">
        <v>552</v>
      </c>
      <c r="BG229" s="35" t="s">
        <v>552</v>
      </c>
      <c r="BH229" s="35" t="s">
        <v>552</v>
      </c>
      <c r="BI229" s="35" t="s">
        <v>552</v>
      </c>
      <c r="BJ229" s="35" t="s">
        <v>552</v>
      </c>
      <c r="BK229" s="35" t="s">
        <v>552</v>
      </c>
      <c r="BL229" s="35" t="s">
        <v>552</v>
      </c>
      <c r="BM229" s="35" t="s">
        <v>552</v>
      </c>
      <c r="BN229" s="35">
        <v>3.2435025972085603</v>
      </c>
      <c r="BO229" s="1">
        <v>0</v>
      </c>
      <c r="BP229" s="1"/>
      <c r="BQ229" s="1">
        <v>262071.24078719999</v>
      </c>
      <c r="BR229" s="1">
        <v>11649.007986450943</v>
      </c>
      <c r="BS229" s="1">
        <v>102936.83093818894</v>
      </c>
      <c r="BT229" s="1">
        <v>262071.24078719999</v>
      </c>
      <c r="BU229" s="1">
        <v>11649.007986450943</v>
      </c>
      <c r="BV229" s="1">
        <v>30301.16659419646</v>
      </c>
      <c r="BW229" s="35">
        <v>5.9749867536797936</v>
      </c>
      <c r="BX229" s="1">
        <v>1303800.9514367476</v>
      </c>
      <c r="BY229" s="1">
        <v>57953.660426103561</v>
      </c>
      <c r="BZ229" s="1">
        <v>512109.3703832663</v>
      </c>
      <c r="CA229" s="1">
        <v>1303800.9514367476</v>
      </c>
      <c r="CB229" s="1">
        <v>57953.660426103561</v>
      </c>
      <c r="CC229" s="1">
        <v>150747.90242717206</v>
      </c>
    </row>
    <row r="230" spans="1:81" x14ac:dyDescent="0.25">
      <c r="A230" t="s">
        <v>1192</v>
      </c>
      <c r="B230" t="s">
        <v>1193</v>
      </c>
      <c r="C230" t="s">
        <v>50</v>
      </c>
      <c r="D230" t="s">
        <v>28</v>
      </c>
      <c r="E230">
        <v>90281</v>
      </c>
      <c r="F230" t="s">
        <v>370</v>
      </c>
      <c r="G230" t="s">
        <v>51</v>
      </c>
      <c r="H230" s="74">
        <v>0.22613756887876005</v>
      </c>
      <c r="I230" s="1">
        <v>796181.92</v>
      </c>
      <c r="J230" s="1">
        <v>0</v>
      </c>
      <c r="K230" s="1">
        <v>147415</v>
      </c>
      <c r="L230" s="1">
        <v>0</v>
      </c>
      <c r="M230" s="1">
        <v>0</v>
      </c>
      <c r="N230" s="1">
        <v>0</v>
      </c>
      <c r="O230" s="1">
        <v>0</v>
      </c>
      <c r="P230" s="1">
        <v>0</v>
      </c>
      <c r="Q230" s="1">
        <v>0</v>
      </c>
      <c r="R230" s="1">
        <v>0</v>
      </c>
      <c r="S230" s="1">
        <v>0</v>
      </c>
      <c r="T230" s="1">
        <v>147415</v>
      </c>
      <c r="U230" s="1"/>
      <c r="V230" s="36"/>
      <c r="W230" s="1"/>
      <c r="X230" s="1">
        <v>46067</v>
      </c>
      <c r="Y230" s="1"/>
      <c r="Z230" s="1"/>
      <c r="AA230" s="1"/>
      <c r="AB230" s="1"/>
      <c r="AC230" s="1"/>
      <c r="AD230" s="1"/>
      <c r="AE230" s="1"/>
      <c r="AF230" s="1"/>
      <c r="AG230" s="1">
        <v>0</v>
      </c>
      <c r="AH230" s="1">
        <v>378633.46403932746</v>
      </c>
      <c r="AI230" s="1">
        <v>0</v>
      </c>
      <c r="AJ230" s="1">
        <v>0</v>
      </c>
      <c r="AK230" s="1">
        <v>0</v>
      </c>
      <c r="AL230" s="1">
        <v>0</v>
      </c>
      <c r="AM230" s="1">
        <v>0</v>
      </c>
      <c r="AN230" s="1">
        <v>0</v>
      </c>
      <c r="AO230" s="1">
        <v>0</v>
      </c>
      <c r="AP230" s="1">
        <v>0</v>
      </c>
      <c r="AQ230" s="1">
        <v>378633.46403932746</v>
      </c>
      <c r="AR230" s="1">
        <v>0</v>
      </c>
      <c r="AS230" s="1">
        <v>99517.918195500009</v>
      </c>
      <c r="AT230" s="1">
        <v>0</v>
      </c>
      <c r="AU230" s="1">
        <v>0</v>
      </c>
      <c r="AV230" s="1">
        <v>0</v>
      </c>
      <c r="AW230" s="1">
        <v>0</v>
      </c>
      <c r="AX230" s="1">
        <v>0</v>
      </c>
      <c r="AY230" s="1">
        <v>0</v>
      </c>
      <c r="AZ230" s="1">
        <v>0</v>
      </c>
      <c r="BA230" s="1">
        <v>0</v>
      </c>
      <c r="BB230" s="1">
        <v>99517.918195500009</v>
      </c>
      <c r="BC230" s="7">
        <v>0.60055543868017935</v>
      </c>
      <c r="BD230" s="35" t="s">
        <v>552</v>
      </c>
      <c r="BE230" s="35">
        <v>3.2435734642663738</v>
      </c>
      <c r="BF230" s="35" t="s">
        <v>552</v>
      </c>
      <c r="BG230" s="35" t="s">
        <v>552</v>
      </c>
      <c r="BH230" s="35" t="s">
        <v>552</v>
      </c>
      <c r="BI230" s="35" t="s">
        <v>552</v>
      </c>
      <c r="BJ230" s="35" t="s">
        <v>552</v>
      </c>
      <c r="BK230" s="35" t="s">
        <v>552</v>
      </c>
      <c r="BL230" s="35" t="s">
        <v>552</v>
      </c>
      <c r="BM230" s="35" t="s">
        <v>552</v>
      </c>
      <c r="BN230" s="35">
        <v>3.2435734642663738</v>
      </c>
      <c r="BO230" s="1">
        <v>0</v>
      </c>
      <c r="BP230" s="1">
        <v>0</v>
      </c>
      <c r="BQ230" s="1">
        <v>262071.24078719999</v>
      </c>
      <c r="BR230" s="1">
        <v>11649.007986450943</v>
      </c>
      <c r="BS230" s="1">
        <v>102936.83093818894</v>
      </c>
      <c r="BT230" s="1">
        <v>262071.24078719999</v>
      </c>
      <c r="BU230" s="1">
        <v>11649.007986450943</v>
      </c>
      <c r="BV230" s="1">
        <v>30301.16659419646</v>
      </c>
      <c r="BW230" s="35">
        <v>5.9749867536797936</v>
      </c>
      <c r="BX230" s="1">
        <v>1303800.9514367476</v>
      </c>
      <c r="BY230" s="1">
        <v>57953.660426103561</v>
      </c>
      <c r="BZ230" s="1">
        <v>512109.3703832663</v>
      </c>
      <c r="CA230" s="1">
        <v>1303800.9514367476</v>
      </c>
      <c r="CB230" s="1">
        <v>57953.660426103561</v>
      </c>
      <c r="CC230" s="1">
        <v>150747.90242717206</v>
      </c>
    </row>
    <row r="231" spans="1:81" x14ac:dyDescent="0.25">
      <c r="A231" t="s">
        <v>1192</v>
      </c>
      <c r="B231" t="s">
        <v>1193</v>
      </c>
      <c r="C231" t="s">
        <v>50</v>
      </c>
      <c r="D231" t="s">
        <v>1730</v>
      </c>
      <c r="E231">
        <v>90281</v>
      </c>
      <c r="F231" t="s">
        <v>370</v>
      </c>
      <c r="G231" t="s">
        <v>51</v>
      </c>
      <c r="H231" s="74">
        <v>0.22613756887876005</v>
      </c>
      <c r="I231" s="1"/>
      <c r="J231" s="1"/>
      <c r="K231" s="1">
        <v>97388</v>
      </c>
      <c r="L231" s="1"/>
      <c r="M231" s="1"/>
      <c r="N231" s="1"/>
      <c r="O231" s="1"/>
      <c r="P231" s="1"/>
      <c r="Q231" s="1"/>
      <c r="R231" s="1"/>
      <c r="S231" s="1"/>
      <c r="T231" s="1">
        <v>97388</v>
      </c>
      <c r="U231" s="1">
        <v>31</v>
      </c>
      <c r="V231" s="36" t="s">
        <v>552</v>
      </c>
      <c r="W231" s="1"/>
      <c r="X231" s="1">
        <v>30434</v>
      </c>
      <c r="Y231" s="1"/>
      <c r="Z231" s="1"/>
      <c r="AA231" s="1"/>
      <c r="AB231" s="1"/>
      <c r="AC231" s="1"/>
      <c r="AD231" s="1"/>
      <c r="AE231" s="1"/>
      <c r="AF231" s="1"/>
      <c r="AG231" s="1">
        <v>0</v>
      </c>
      <c r="AH231" s="1">
        <v>250142.51846327484</v>
      </c>
      <c r="AI231" s="1">
        <v>0</v>
      </c>
      <c r="AJ231" s="1">
        <v>0</v>
      </c>
      <c r="AK231" s="1"/>
      <c r="AL231" s="1">
        <v>0</v>
      </c>
      <c r="AM231" s="1">
        <v>0</v>
      </c>
      <c r="AN231" s="1"/>
      <c r="AO231" s="1">
        <v>0</v>
      </c>
      <c r="AP231" s="1">
        <v>0</v>
      </c>
      <c r="AQ231" s="1">
        <v>250142.51846327484</v>
      </c>
      <c r="AR231" s="1">
        <v>0</v>
      </c>
      <c r="AS231" s="1">
        <v>65746.159341000006</v>
      </c>
      <c r="AT231" s="1">
        <v>0</v>
      </c>
      <c r="AU231" s="1">
        <v>0</v>
      </c>
      <c r="AV231" s="1"/>
      <c r="AW231" s="1">
        <v>0</v>
      </c>
      <c r="AX231" s="1">
        <v>0</v>
      </c>
      <c r="AY231" s="1"/>
      <c r="AZ231" s="1">
        <v>0</v>
      </c>
      <c r="BA231" s="1">
        <v>0</v>
      </c>
      <c r="BB231" s="1">
        <v>65746.159341000006</v>
      </c>
      <c r="BC231" s="7" t="s">
        <v>552</v>
      </c>
      <c r="BD231" s="35" t="s">
        <v>552</v>
      </c>
      <c r="BE231" s="35">
        <v>3.2436098677894076</v>
      </c>
      <c r="BF231" s="35" t="s">
        <v>552</v>
      </c>
      <c r="BG231" s="35" t="s">
        <v>552</v>
      </c>
      <c r="BH231" s="35" t="s">
        <v>552</v>
      </c>
      <c r="BI231" s="35" t="s">
        <v>552</v>
      </c>
      <c r="BJ231" s="35" t="s">
        <v>552</v>
      </c>
      <c r="BK231" s="35" t="s">
        <v>552</v>
      </c>
      <c r="BL231" s="35" t="s">
        <v>552</v>
      </c>
      <c r="BM231" s="35" t="s">
        <v>552</v>
      </c>
      <c r="BN231" s="35">
        <v>3.2436098677894076</v>
      </c>
      <c r="BO231" s="1">
        <v>0</v>
      </c>
      <c r="BP231" s="1">
        <v>0</v>
      </c>
      <c r="BQ231" s="1">
        <v>0</v>
      </c>
      <c r="BR231" s="1">
        <v>0</v>
      </c>
      <c r="BS231" s="1">
        <v>0</v>
      </c>
      <c r="BT231" s="1">
        <v>0</v>
      </c>
      <c r="BU231" s="1">
        <v>0</v>
      </c>
      <c r="BV231" s="1">
        <v>0</v>
      </c>
      <c r="BW231" s="35">
        <v>5.9749867536797936</v>
      </c>
      <c r="BX231" s="1">
        <v>0</v>
      </c>
      <c r="BY231" s="1">
        <v>0</v>
      </c>
      <c r="BZ231" s="1">
        <v>0</v>
      </c>
      <c r="CA231" s="1">
        <v>0</v>
      </c>
      <c r="CB231" s="1">
        <v>0</v>
      </c>
      <c r="CC231" s="1">
        <v>0</v>
      </c>
    </row>
    <row r="232" spans="1:81" x14ac:dyDescent="0.25">
      <c r="A232" t="s">
        <v>1662</v>
      </c>
      <c r="B232" t="s">
        <v>1663</v>
      </c>
      <c r="C232" t="s">
        <v>50</v>
      </c>
      <c r="D232" t="s">
        <v>28</v>
      </c>
      <c r="E232">
        <v>90199</v>
      </c>
      <c r="F232" t="s">
        <v>370</v>
      </c>
      <c r="G232" t="s">
        <v>51</v>
      </c>
      <c r="H232" s="74">
        <v>0.22613756887876005</v>
      </c>
      <c r="I232" s="1">
        <v>1014609.37</v>
      </c>
      <c r="J232" s="1">
        <v>0</v>
      </c>
      <c r="K232" s="1">
        <v>295483</v>
      </c>
      <c r="L232" s="1">
        <v>0</v>
      </c>
      <c r="M232" s="1">
        <v>0</v>
      </c>
      <c r="N232" s="1">
        <v>0</v>
      </c>
      <c r="O232" s="1">
        <v>0</v>
      </c>
      <c r="P232" s="1">
        <v>160865</v>
      </c>
      <c r="Q232" s="1">
        <v>0</v>
      </c>
      <c r="R232" s="1">
        <v>0</v>
      </c>
      <c r="S232" s="1">
        <v>0</v>
      </c>
      <c r="T232" s="1">
        <v>456348</v>
      </c>
      <c r="U232" s="1"/>
      <c r="V232" s="36"/>
      <c r="W232" s="1"/>
      <c r="X232" s="1">
        <v>92341</v>
      </c>
      <c r="Y232" s="1"/>
      <c r="Z232" s="1"/>
      <c r="AA232" s="1"/>
      <c r="AB232" s="1"/>
      <c r="AC232" s="1">
        <v>18947</v>
      </c>
      <c r="AD232" s="1"/>
      <c r="AE232" s="1"/>
      <c r="AF232" s="1"/>
      <c r="AG232" s="1">
        <v>0</v>
      </c>
      <c r="AH232" s="1">
        <v>758965.66533418128</v>
      </c>
      <c r="AI232" s="1">
        <v>0</v>
      </c>
      <c r="AJ232" s="1">
        <v>0</v>
      </c>
      <c r="AK232" s="1">
        <v>0</v>
      </c>
      <c r="AL232" s="1">
        <v>0</v>
      </c>
      <c r="AM232" s="1">
        <v>166537.37582916665</v>
      </c>
      <c r="AN232" s="1">
        <v>0</v>
      </c>
      <c r="AO232" s="1">
        <v>0</v>
      </c>
      <c r="AP232" s="1">
        <v>0</v>
      </c>
      <c r="AQ232" s="1">
        <v>925503.04116334789</v>
      </c>
      <c r="AR232" s="1">
        <v>0</v>
      </c>
      <c r="AS232" s="1">
        <v>199483.01569650002</v>
      </c>
      <c r="AT232" s="1">
        <v>0</v>
      </c>
      <c r="AU232" s="1">
        <v>0</v>
      </c>
      <c r="AV232" s="1">
        <v>0</v>
      </c>
      <c r="AW232" s="1">
        <v>0</v>
      </c>
      <c r="AX232" s="1">
        <v>49284.557459999996</v>
      </c>
      <c r="AY232" s="1">
        <v>0</v>
      </c>
      <c r="AZ232" s="1">
        <v>0</v>
      </c>
      <c r="BA232" s="1">
        <v>0</v>
      </c>
      <c r="BB232" s="1">
        <v>248767.5731565</v>
      </c>
      <c r="BC232" s="7">
        <v>1.1573622805394039</v>
      </c>
      <c r="BD232" s="35" t="s">
        <v>552</v>
      </c>
      <c r="BE232" s="35">
        <v>3.2436677610240907</v>
      </c>
      <c r="BF232" s="35" t="s">
        <v>552</v>
      </c>
      <c r="BG232" s="35" t="s">
        <v>552</v>
      </c>
      <c r="BH232" s="35" t="s">
        <v>552</v>
      </c>
      <c r="BI232" s="35" t="s">
        <v>552</v>
      </c>
      <c r="BJ232" s="35">
        <v>1.3416338749209999</v>
      </c>
      <c r="BK232" s="35" t="s">
        <v>552</v>
      </c>
      <c r="BL232" s="35" t="s">
        <v>552</v>
      </c>
      <c r="BM232" s="35" t="s">
        <v>552</v>
      </c>
      <c r="BN232" s="35">
        <v>2.5731911048582394</v>
      </c>
      <c r="BO232" s="1">
        <v>0</v>
      </c>
      <c r="BP232" s="1">
        <v>0</v>
      </c>
      <c r="BQ232" s="1">
        <v>333968.82022919995</v>
      </c>
      <c r="BR232" s="1">
        <v>14844.839297855391</v>
      </c>
      <c r="BS232" s="1">
        <v>131176.89634046494</v>
      </c>
      <c r="BT232" s="1">
        <v>333968.82022919995</v>
      </c>
      <c r="BU232" s="1">
        <v>14844.839297855391</v>
      </c>
      <c r="BV232" s="1">
        <v>38614.099084795482</v>
      </c>
      <c r="BW232" s="35">
        <v>6.0602094546745153</v>
      </c>
      <c r="BX232" s="1">
        <v>1689952.181690291</v>
      </c>
      <c r="BY232" s="1">
        <v>75117.996168131649</v>
      </c>
      <c r="BZ232" s="1">
        <v>663782.57109687966</v>
      </c>
      <c r="CA232" s="1">
        <v>1689952.181690291</v>
      </c>
      <c r="CB232" s="1">
        <v>75117.996168131649</v>
      </c>
      <c r="CC232" s="1">
        <v>195395.42927262068</v>
      </c>
    </row>
    <row r="233" spans="1:81" x14ac:dyDescent="0.25">
      <c r="A233" t="s">
        <v>1662</v>
      </c>
      <c r="B233" t="s">
        <v>1663</v>
      </c>
      <c r="C233" t="s">
        <v>50</v>
      </c>
      <c r="D233" t="s">
        <v>1730</v>
      </c>
      <c r="E233">
        <v>90199</v>
      </c>
      <c r="F233" t="s">
        <v>370</v>
      </c>
      <c r="G233" t="s">
        <v>51</v>
      </c>
      <c r="H233" s="74">
        <v>0.22613756887876005</v>
      </c>
      <c r="I233" s="1">
        <v>1014609.37</v>
      </c>
      <c r="J233" s="1"/>
      <c r="K233" s="1">
        <v>295483</v>
      </c>
      <c r="L233" s="1"/>
      <c r="M233" s="1"/>
      <c r="N233" s="1"/>
      <c r="O233" s="1"/>
      <c r="P233" s="1">
        <v>160865</v>
      </c>
      <c r="Q233" s="1"/>
      <c r="R233" s="1"/>
      <c r="S233" s="1"/>
      <c r="T233" s="1">
        <v>456348</v>
      </c>
      <c r="U233" s="1">
        <v>19.235294117647058</v>
      </c>
      <c r="V233" s="36">
        <v>0.14905708012820404</v>
      </c>
      <c r="W233" s="1"/>
      <c r="X233" s="1">
        <v>92341</v>
      </c>
      <c r="Y233" s="1"/>
      <c r="Z233" s="1"/>
      <c r="AA233" s="1"/>
      <c r="AB233" s="1"/>
      <c r="AC233" s="1">
        <v>18947</v>
      </c>
      <c r="AD233" s="1"/>
      <c r="AE233" s="1"/>
      <c r="AF233" s="1"/>
      <c r="AG233" s="1">
        <v>0</v>
      </c>
      <c r="AH233" s="1">
        <v>758965.66533418128</v>
      </c>
      <c r="AI233" s="1">
        <v>0</v>
      </c>
      <c r="AJ233" s="1">
        <v>0</v>
      </c>
      <c r="AK233" s="1"/>
      <c r="AL233" s="1">
        <v>0</v>
      </c>
      <c r="AM233" s="1">
        <v>166537.37582916665</v>
      </c>
      <c r="AN233" s="1"/>
      <c r="AO233" s="1">
        <v>0</v>
      </c>
      <c r="AP233" s="1">
        <v>0</v>
      </c>
      <c r="AQ233" s="1">
        <v>925503.04116334789</v>
      </c>
      <c r="AR233" s="1">
        <v>0</v>
      </c>
      <c r="AS233" s="1">
        <v>199483.01569650002</v>
      </c>
      <c r="AT233" s="1">
        <v>0</v>
      </c>
      <c r="AU233" s="1">
        <v>0</v>
      </c>
      <c r="AV233" s="1"/>
      <c r="AW233" s="1">
        <v>0</v>
      </c>
      <c r="AX233" s="1">
        <v>49284.557459999996</v>
      </c>
      <c r="AY233" s="1"/>
      <c r="AZ233" s="1">
        <v>0</v>
      </c>
      <c r="BA233" s="1">
        <v>0</v>
      </c>
      <c r="BB233" s="1">
        <v>248767.5731565</v>
      </c>
      <c r="BC233" s="7">
        <v>1.1573622805394039</v>
      </c>
      <c r="BD233" s="35" t="s">
        <v>552</v>
      </c>
      <c r="BE233" s="35">
        <v>3.2436677610240907</v>
      </c>
      <c r="BF233" s="35" t="s">
        <v>552</v>
      </c>
      <c r="BG233" s="35" t="s">
        <v>552</v>
      </c>
      <c r="BH233" s="35" t="s">
        <v>552</v>
      </c>
      <c r="BI233" s="35" t="s">
        <v>552</v>
      </c>
      <c r="BJ233" s="35">
        <v>1.3416338749209999</v>
      </c>
      <c r="BK233" s="35" t="s">
        <v>552</v>
      </c>
      <c r="BL233" s="35" t="s">
        <v>552</v>
      </c>
      <c r="BM233" s="35" t="s">
        <v>552</v>
      </c>
      <c r="BN233" s="35">
        <v>2.5731911048582394</v>
      </c>
      <c r="BO233" s="1">
        <v>0</v>
      </c>
      <c r="BP233" s="1">
        <v>0</v>
      </c>
      <c r="BQ233" s="1">
        <v>333968.82022919995</v>
      </c>
      <c r="BR233" s="1">
        <v>14844.839297855391</v>
      </c>
      <c r="BS233" s="1">
        <v>131176.89634046494</v>
      </c>
      <c r="BT233" s="1">
        <v>333968.82022919995</v>
      </c>
      <c r="BU233" s="1">
        <v>14844.839297855391</v>
      </c>
      <c r="BV233" s="1">
        <v>38614.099084795482</v>
      </c>
      <c r="BW233" s="35">
        <v>6.0602094546745153</v>
      </c>
      <c r="BX233" s="1">
        <v>1689952.181690291</v>
      </c>
      <c r="BY233" s="1">
        <v>75117.996168131649</v>
      </c>
      <c r="BZ233" s="1">
        <v>663782.57109687966</v>
      </c>
      <c r="CA233" s="1">
        <v>1689952.181690291</v>
      </c>
      <c r="CB233" s="1">
        <v>75117.996168131649</v>
      </c>
      <c r="CC233" s="1">
        <v>195395.42927262068</v>
      </c>
    </row>
    <row r="234" spans="1:81" x14ac:dyDescent="0.25">
      <c r="A234" t="s">
        <v>1698</v>
      </c>
      <c r="B234" t="s">
        <v>1699</v>
      </c>
      <c r="C234" t="s">
        <v>50</v>
      </c>
      <c r="D234" t="s">
        <v>28</v>
      </c>
      <c r="E234">
        <v>90283</v>
      </c>
      <c r="F234" t="s">
        <v>370</v>
      </c>
      <c r="G234" t="s">
        <v>51</v>
      </c>
      <c r="H234" s="74">
        <v>0.22613756887876005</v>
      </c>
      <c r="I234" s="1">
        <v>453353.92</v>
      </c>
      <c r="J234" s="1">
        <v>0</v>
      </c>
      <c r="K234" s="1">
        <v>17118</v>
      </c>
      <c r="L234" s="1">
        <v>0</v>
      </c>
      <c r="M234" s="1">
        <v>0</v>
      </c>
      <c r="N234" s="1">
        <v>0</v>
      </c>
      <c r="O234" s="1">
        <v>0</v>
      </c>
      <c r="P234" s="1">
        <v>36803</v>
      </c>
      <c r="Q234" s="1">
        <v>0</v>
      </c>
      <c r="R234" s="1">
        <v>0</v>
      </c>
      <c r="S234" s="1">
        <v>0</v>
      </c>
      <c r="T234" s="1">
        <v>53921</v>
      </c>
      <c r="U234" s="1"/>
      <c r="V234" s="36"/>
      <c r="W234" s="1"/>
      <c r="X234" s="1">
        <v>5350</v>
      </c>
      <c r="Y234" s="1"/>
      <c r="Z234" s="1"/>
      <c r="AA234" s="1"/>
      <c r="AB234" s="1"/>
      <c r="AC234" s="1">
        <v>4335</v>
      </c>
      <c r="AD234" s="1"/>
      <c r="AE234" s="1"/>
      <c r="AF234" s="1"/>
      <c r="AG234" s="1">
        <v>0</v>
      </c>
      <c r="AH234" s="1">
        <v>43972.090889883038</v>
      </c>
      <c r="AI234" s="1">
        <v>0</v>
      </c>
      <c r="AJ234" s="1">
        <v>0</v>
      </c>
      <c r="AK234" s="1">
        <v>0</v>
      </c>
      <c r="AL234" s="1">
        <v>0</v>
      </c>
      <c r="AM234" s="1">
        <v>38103.102074166665</v>
      </c>
      <c r="AN234" s="1">
        <v>0</v>
      </c>
      <c r="AO234" s="1">
        <v>0</v>
      </c>
      <c r="AP234" s="1">
        <v>0</v>
      </c>
      <c r="AQ234" s="1">
        <v>82075.192964049696</v>
      </c>
      <c r="AR234" s="1">
        <v>0</v>
      </c>
      <c r="AS234" s="1">
        <v>11557.532775000001</v>
      </c>
      <c r="AT234" s="1">
        <v>0</v>
      </c>
      <c r="AU234" s="1">
        <v>0</v>
      </c>
      <c r="AV234" s="1">
        <v>0</v>
      </c>
      <c r="AW234" s="1">
        <v>0</v>
      </c>
      <c r="AX234" s="1">
        <v>11276.115299999999</v>
      </c>
      <c r="AY234" s="1">
        <v>0</v>
      </c>
      <c r="AZ234" s="1">
        <v>0</v>
      </c>
      <c r="BA234" s="1">
        <v>0</v>
      </c>
      <c r="BB234" s="1">
        <v>22833.648075000001</v>
      </c>
      <c r="BC234" s="7">
        <v>0.23140605255834051</v>
      </c>
      <c r="BD234" s="35" t="s">
        <v>552</v>
      </c>
      <c r="BE234" s="35">
        <v>3.243931748152999</v>
      </c>
      <c r="BF234" s="35" t="s">
        <v>552</v>
      </c>
      <c r="BG234" s="35" t="s">
        <v>552</v>
      </c>
      <c r="BH234" s="35" t="s">
        <v>552</v>
      </c>
      <c r="BI234" s="35" t="s">
        <v>552</v>
      </c>
      <c r="BJ234" s="35">
        <v>1.3417171799626841</v>
      </c>
      <c r="BK234" s="35" t="s">
        <v>552</v>
      </c>
      <c r="BL234" s="35" t="s">
        <v>552</v>
      </c>
      <c r="BM234" s="35" t="s">
        <v>552</v>
      </c>
      <c r="BN234" s="35">
        <v>1.945602660170429</v>
      </c>
      <c r="BO234" s="1">
        <v>0</v>
      </c>
      <c r="BP234" s="1">
        <v>0</v>
      </c>
      <c r="BQ234" s="1">
        <v>149225.97630719998</v>
      </c>
      <c r="BR234" s="1">
        <v>6633.0612415424366</v>
      </c>
      <c r="BS234" s="1">
        <v>58613.257405047865</v>
      </c>
      <c r="BT234" s="1">
        <v>149225.97630719998</v>
      </c>
      <c r="BU234" s="1">
        <v>6633.0612415424366</v>
      </c>
      <c r="BV234" s="1">
        <v>17253.786240275353</v>
      </c>
      <c r="BW234" s="35">
        <v>5.9748015147115447</v>
      </c>
      <c r="BX234" s="1">
        <v>742369.61296736752</v>
      </c>
      <c r="BY234" s="1">
        <v>32998.163111599752</v>
      </c>
      <c r="BZ234" s="1">
        <v>291589.32172080979</v>
      </c>
      <c r="CA234" s="1">
        <v>742369.61296736752</v>
      </c>
      <c r="CB234" s="1">
        <v>32998.163111599752</v>
      </c>
      <c r="CC234" s="1">
        <v>85834.161922631043</v>
      </c>
    </row>
    <row r="235" spans="1:81" x14ac:dyDescent="0.25">
      <c r="A235" t="s">
        <v>1698</v>
      </c>
      <c r="B235" t="s">
        <v>1699</v>
      </c>
      <c r="C235" t="s">
        <v>50</v>
      </c>
      <c r="D235" t="s">
        <v>1730</v>
      </c>
      <c r="E235">
        <v>90283</v>
      </c>
      <c r="F235" t="s">
        <v>370</v>
      </c>
      <c r="G235" t="s">
        <v>51</v>
      </c>
      <c r="H235" s="74">
        <v>0.22613756887876005</v>
      </c>
      <c r="I235" s="1">
        <v>453353.92</v>
      </c>
      <c r="J235" s="1"/>
      <c r="K235" s="1">
        <v>17118</v>
      </c>
      <c r="L235" s="1"/>
      <c r="M235" s="1"/>
      <c r="N235" s="1"/>
      <c r="O235" s="1"/>
      <c r="P235" s="1">
        <v>36803</v>
      </c>
      <c r="Q235" s="1"/>
      <c r="R235" s="1"/>
      <c r="S235" s="1"/>
      <c r="T235" s="1">
        <v>53921</v>
      </c>
      <c r="U235" s="1">
        <v>16</v>
      </c>
      <c r="V235" s="36">
        <v>0.6661483484189491</v>
      </c>
      <c r="W235" s="1"/>
      <c r="X235" s="1">
        <v>5350</v>
      </c>
      <c r="Y235" s="1"/>
      <c r="Z235" s="1"/>
      <c r="AA235" s="1"/>
      <c r="AB235" s="1"/>
      <c r="AC235" s="1">
        <v>4335</v>
      </c>
      <c r="AD235" s="1"/>
      <c r="AE235" s="1"/>
      <c r="AF235" s="1"/>
      <c r="AG235" s="1">
        <v>0</v>
      </c>
      <c r="AH235" s="1">
        <v>43972.090889883038</v>
      </c>
      <c r="AI235" s="1">
        <v>0</v>
      </c>
      <c r="AJ235" s="1">
        <v>0</v>
      </c>
      <c r="AK235" s="1"/>
      <c r="AL235" s="1">
        <v>0</v>
      </c>
      <c r="AM235" s="1">
        <v>38103.102074166665</v>
      </c>
      <c r="AN235" s="1"/>
      <c r="AO235" s="1">
        <v>0</v>
      </c>
      <c r="AP235" s="1">
        <v>0</v>
      </c>
      <c r="AQ235" s="1">
        <v>82075.192964049696</v>
      </c>
      <c r="AR235" s="1">
        <v>0</v>
      </c>
      <c r="AS235" s="1">
        <v>11557.532775000001</v>
      </c>
      <c r="AT235" s="1">
        <v>0</v>
      </c>
      <c r="AU235" s="1">
        <v>0</v>
      </c>
      <c r="AV235" s="1"/>
      <c r="AW235" s="1">
        <v>0</v>
      </c>
      <c r="AX235" s="1">
        <v>11276.115299999999</v>
      </c>
      <c r="AY235" s="1"/>
      <c r="AZ235" s="1">
        <v>0</v>
      </c>
      <c r="BA235" s="1">
        <v>0</v>
      </c>
      <c r="BB235" s="1">
        <v>22833.648075000001</v>
      </c>
      <c r="BC235" s="7">
        <v>0.23140605255834051</v>
      </c>
      <c r="BD235" s="35" t="s">
        <v>552</v>
      </c>
      <c r="BE235" s="35">
        <v>3.243931748152999</v>
      </c>
      <c r="BF235" s="35" t="s">
        <v>552</v>
      </c>
      <c r="BG235" s="35" t="s">
        <v>552</v>
      </c>
      <c r="BH235" s="35" t="s">
        <v>552</v>
      </c>
      <c r="BI235" s="35" t="s">
        <v>552</v>
      </c>
      <c r="BJ235" s="35">
        <v>1.3417171799626841</v>
      </c>
      <c r="BK235" s="35" t="s">
        <v>552</v>
      </c>
      <c r="BL235" s="35" t="s">
        <v>552</v>
      </c>
      <c r="BM235" s="35" t="s">
        <v>552</v>
      </c>
      <c r="BN235" s="35">
        <v>1.945602660170429</v>
      </c>
      <c r="BO235" s="1">
        <v>0</v>
      </c>
      <c r="BP235" s="1">
        <v>0</v>
      </c>
      <c r="BQ235" s="1">
        <v>149225.97630719998</v>
      </c>
      <c r="BR235" s="1">
        <v>6633.0612415424366</v>
      </c>
      <c r="BS235" s="1">
        <v>58613.257405047865</v>
      </c>
      <c r="BT235" s="1">
        <v>149225.97630719998</v>
      </c>
      <c r="BU235" s="1">
        <v>6633.0612415424366</v>
      </c>
      <c r="BV235" s="1">
        <v>17253.786240275353</v>
      </c>
      <c r="BW235" s="35">
        <v>5.9748015147115447</v>
      </c>
      <c r="BX235" s="1">
        <v>742369.61296736752</v>
      </c>
      <c r="BY235" s="1">
        <v>32998.163111599752</v>
      </c>
      <c r="BZ235" s="1">
        <v>291589.32172080979</v>
      </c>
      <c r="CA235" s="1">
        <v>742369.61296736752</v>
      </c>
      <c r="CB235" s="1">
        <v>32998.163111599752</v>
      </c>
      <c r="CC235" s="1">
        <v>85834.161922631043</v>
      </c>
    </row>
    <row r="236" spans="1:81" x14ac:dyDescent="0.25">
      <c r="A236" t="s">
        <v>1665</v>
      </c>
      <c r="B236" t="s">
        <v>1666</v>
      </c>
      <c r="C236" t="s">
        <v>50</v>
      </c>
      <c r="D236" t="s">
        <v>28</v>
      </c>
      <c r="E236">
        <v>90217</v>
      </c>
      <c r="F236" t="s">
        <v>370</v>
      </c>
      <c r="G236" t="s">
        <v>51</v>
      </c>
      <c r="H236" s="74">
        <v>0.22613756887876005</v>
      </c>
      <c r="I236" s="1">
        <v>410324.55</v>
      </c>
      <c r="J236" s="1">
        <v>0</v>
      </c>
      <c r="K236" s="1">
        <v>0</v>
      </c>
      <c r="L236" s="1">
        <v>0</v>
      </c>
      <c r="M236" s="1">
        <v>0</v>
      </c>
      <c r="N236" s="1">
        <v>0</v>
      </c>
      <c r="O236" s="1">
        <v>0</v>
      </c>
      <c r="P236" s="1">
        <v>186926</v>
      </c>
      <c r="Q236" s="1">
        <v>0</v>
      </c>
      <c r="R236" s="1">
        <v>0</v>
      </c>
      <c r="S236" s="1">
        <v>0</v>
      </c>
      <c r="T236" s="1">
        <v>186926</v>
      </c>
      <c r="U236" s="1"/>
      <c r="V236" s="36"/>
      <c r="W236" s="1"/>
      <c r="X236" s="1"/>
      <c r="Y236" s="1"/>
      <c r="Z236" s="1"/>
      <c r="AA236" s="1"/>
      <c r="AB236" s="1"/>
      <c r="AC236" s="1">
        <v>22017</v>
      </c>
      <c r="AD236" s="1"/>
      <c r="AE236" s="1"/>
      <c r="AF236" s="1"/>
      <c r="AG236" s="1">
        <v>0</v>
      </c>
      <c r="AH236" s="1">
        <v>0</v>
      </c>
      <c r="AI236" s="1">
        <v>0</v>
      </c>
      <c r="AJ236" s="1">
        <v>0</v>
      </c>
      <c r="AK236" s="1">
        <v>0</v>
      </c>
      <c r="AL236" s="1">
        <v>0</v>
      </c>
      <c r="AM236" s="1">
        <v>193521.57678166666</v>
      </c>
      <c r="AN236" s="1">
        <v>0</v>
      </c>
      <c r="AO236" s="1">
        <v>0</v>
      </c>
      <c r="AP236" s="1">
        <v>0</v>
      </c>
      <c r="AQ236" s="1">
        <v>193521.57678166666</v>
      </c>
      <c r="AR236" s="1">
        <v>0</v>
      </c>
      <c r="AS236" s="1">
        <v>0</v>
      </c>
      <c r="AT236" s="1">
        <v>0</v>
      </c>
      <c r="AU236" s="1">
        <v>0</v>
      </c>
      <c r="AV236" s="1">
        <v>0</v>
      </c>
      <c r="AW236" s="1">
        <v>0</v>
      </c>
      <c r="AX236" s="1">
        <v>57270.180059999999</v>
      </c>
      <c r="AY236" s="1">
        <v>0</v>
      </c>
      <c r="AZ236" s="1">
        <v>0</v>
      </c>
      <c r="BA236" s="1">
        <v>0</v>
      </c>
      <c r="BB236" s="1">
        <v>57270.180059999999</v>
      </c>
      <c r="BC236" s="7">
        <v>0.61120339214815844</v>
      </c>
      <c r="BD236" s="35" t="s">
        <v>552</v>
      </c>
      <c r="BE236" s="35" t="s">
        <v>552</v>
      </c>
      <c r="BF236" s="35" t="s">
        <v>552</v>
      </c>
      <c r="BG236" s="35" t="s">
        <v>552</v>
      </c>
      <c r="BH236" s="35" t="s">
        <v>552</v>
      </c>
      <c r="BI236" s="35" t="s">
        <v>552</v>
      </c>
      <c r="BJ236" s="35">
        <v>1.3416633151175688</v>
      </c>
      <c r="BK236" s="35" t="s">
        <v>552</v>
      </c>
      <c r="BL236" s="35" t="s">
        <v>552</v>
      </c>
      <c r="BM236" s="35" t="s">
        <v>552</v>
      </c>
      <c r="BN236" s="35">
        <v>1.3416633151175688</v>
      </c>
      <c r="BO236" s="1">
        <v>0</v>
      </c>
      <c r="BP236" s="1">
        <v>0</v>
      </c>
      <c r="BQ236" s="1">
        <v>135062.42887799998</v>
      </c>
      <c r="BR236" s="1">
        <v>6003.4947289268866</v>
      </c>
      <c r="BS236" s="1">
        <v>53050.072818958819</v>
      </c>
      <c r="BT236" s="1">
        <v>135062.42887799998</v>
      </c>
      <c r="BU236" s="1">
        <v>6003.4947289268866</v>
      </c>
      <c r="BV236" s="1">
        <v>15616.170418990037</v>
      </c>
      <c r="BW236" s="35">
        <v>6.0068886967231423</v>
      </c>
      <c r="BX236" s="1">
        <v>676242.54850123136</v>
      </c>
      <c r="BY236" s="1">
        <v>30058.829899100994</v>
      </c>
      <c r="BZ236" s="1">
        <v>265615.80995758454</v>
      </c>
      <c r="CA236" s="1">
        <v>676242.54850123136</v>
      </c>
      <c r="CB236" s="1">
        <v>30058.829899100994</v>
      </c>
      <c r="CC236" s="1">
        <v>78188.427156943522</v>
      </c>
    </row>
    <row r="237" spans="1:81" x14ac:dyDescent="0.25">
      <c r="A237" t="s">
        <v>1665</v>
      </c>
      <c r="B237" t="s">
        <v>1666</v>
      </c>
      <c r="C237" t="s">
        <v>50</v>
      </c>
      <c r="D237" t="s">
        <v>1730</v>
      </c>
      <c r="E237">
        <v>90217</v>
      </c>
      <c r="F237" t="s">
        <v>370</v>
      </c>
      <c r="G237" t="s">
        <v>51</v>
      </c>
      <c r="H237" s="74">
        <v>0.22613756887876005</v>
      </c>
      <c r="I237" s="1">
        <v>410324.55</v>
      </c>
      <c r="J237" s="1"/>
      <c r="K237" s="1"/>
      <c r="L237" s="1"/>
      <c r="M237" s="1"/>
      <c r="N237" s="1"/>
      <c r="O237" s="1"/>
      <c r="P237" s="1">
        <v>186926</v>
      </c>
      <c r="Q237" s="1"/>
      <c r="R237" s="1"/>
      <c r="S237" s="1"/>
      <c r="T237" s="1">
        <v>186926</v>
      </c>
      <c r="U237" s="1">
        <v>19.428571428571427</v>
      </c>
      <c r="V237" s="36">
        <v>0.11842150213847671</v>
      </c>
      <c r="W237" s="1"/>
      <c r="X237" s="1"/>
      <c r="Y237" s="1"/>
      <c r="Z237" s="1"/>
      <c r="AA237" s="1"/>
      <c r="AB237" s="1"/>
      <c r="AC237" s="1">
        <v>22017</v>
      </c>
      <c r="AD237" s="1"/>
      <c r="AE237" s="1"/>
      <c r="AF237" s="1"/>
      <c r="AG237" s="1">
        <v>0</v>
      </c>
      <c r="AH237" s="1">
        <v>0</v>
      </c>
      <c r="AI237" s="1">
        <v>0</v>
      </c>
      <c r="AJ237" s="1">
        <v>0</v>
      </c>
      <c r="AK237" s="1"/>
      <c r="AL237" s="1">
        <v>0</v>
      </c>
      <c r="AM237" s="1">
        <v>193521.57678166666</v>
      </c>
      <c r="AN237" s="1"/>
      <c r="AO237" s="1">
        <v>0</v>
      </c>
      <c r="AP237" s="1">
        <v>0</v>
      </c>
      <c r="AQ237" s="1">
        <v>193521.57678166666</v>
      </c>
      <c r="AR237" s="1">
        <v>0</v>
      </c>
      <c r="AS237" s="1">
        <v>0</v>
      </c>
      <c r="AT237" s="1">
        <v>0</v>
      </c>
      <c r="AU237" s="1">
        <v>0</v>
      </c>
      <c r="AV237" s="1"/>
      <c r="AW237" s="1">
        <v>0</v>
      </c>
      <c r="AX237" s="1">
        <v>57270.180059999999</v>
      </c>
      <c r="AY237" s="1"/>
      <c r="AZ237" s="1">
        <v>0</v>
      </c>
      <c r="BA237" s="1">
        <v>0</v>
      </c>
      <c r="BB237" s="1">
        <v>57270.180059999999</v>
      </c>
      <c r="BC237" s="7">
        <v>0.61120339214815844</v>
      </c>
      <c r="BD237" s="35" t="s">
        <v>552</v>
      </c>
      <c r="BE237" s="35" t="s">
        <v>552</v>
      </c>
      <c r="BF237" s="35" t="s">
        <v>552</v>
      </c>
      <c r="BG237" s="35" t="s">
        <v>552</v>
      </c>
      <c r="BH237" s="35" t="s">
        <v>552</v>
      </c>
      <c r="BI237" s="35" t="s">
        <v>552</v>
      </c>
      <c r="BJ237" s="35">
        <v>1.3416633151175688</v>
      </c>
      <c r="BK237" s="35" t="s">
        <v>552</v>
      </c>
      <c r="BL237" s="35" t="s">
        <v>552</v>
      </c>
      <c r="BM237" s="35" t="s">
        <v>552</v>
      </c>
      <c r="BN237" s="35">
        <v>1.3416633151175688</v>
      </c>
      <c r="BO237" s="1">
        <v>0</v>
      </c>
      <c r="BP237" s="1">
        <v>0</v>
      </c>
      <c r="BQ237" s="1">
        <v>135062.42887799998</v>
      </c>
      <c r="BR237" s="1">
        <v>6003.4947289268866</v>
      </c>
      <c r="BS237" s="1">
        <v>53050.072818958819</v>
      </c>
      <c r="BT237" s="1">
        <v>135062.42887799998</v>
      </c>
      <c r="BU237" s="1">
        <v>6003.4947289268866</v>
      </c>
      <c r="BV237" s="1">
        <v>15616.170418990037</v>
      </c>
      <c r="BW237" s="35">
        <v>6.0068886967231423</v>
      </c>
      <c r="BX237" s="1">
        <v>676242.54850123136</v>
      </c>
      <c r="BY237" s="1">
        <v>30058.829899100994</v>
      </c>
      <c r="BZ237" s="1">
        <v>265615.80995758454</v>
      </c>
      <c r="CA237" s="1">
        <v>676242.54850123136</v>
      </c>
      <c r="CB237" s="1">
        <v>30058.829899100994</v>
      </c>
      <c r="CC237" s="1">
        <v>78188.427156943522</v>
      </c>
    </row>
    <row r="238" spans="1:81" x14ac:dyDescent="0.25">
      <c r="A238" t="s">
        <v>1700</v>
      </c>
      <c r="B238" t="s">
        <v>1701</v>
      </c>
      <c r="C238" t="s">
        <v>50</v>
      </c>
      <c r="D238" t="s">
        <v>28</v>
      </c>
      <c r="E238">
        <v>90284</v>
      </c>
      <c r="F238" t="s">
        <v>370</v>
      </c>
      <c r="G238" t="s">
        <v>51</v>
      </c>
      <c r="H238" s="74">
        <v>0.22613756887876005</v>
      </c>
      <c r="I238" s="1">
        <v>501420.21</v>
      </c>
      <c r="J238" s="1">
        <v>0</v>
      </c>
      <c r="K238" s="1">
        <v>0</v>
      </c>
      <c r="L238" s="1">
        <v>0</v>
      </c>
      <c r="M238" s="1">
        <v>0</v>
      </c>
      <c r="N238" s="1">
        <v>0</v>
      </c>
      <c r="O238" s="1">
        <v>0</v>
      </c>
      <c r="P238" s="1">
        <v>112656</v>
      </c>
      <c r="Q238" s="1">
        <v>0</v>
      </c>
      <c r="R238" s="1">
        <v>0</v>
      </c>
      <c r="S238" s="1">
        <v>0</v>
      </c>
      <c r="T238" s="1">
        <v>112656</v>
      </c>
      <c r="U238" s="1"/>
      <c r="V238" s="36"/>
      <c r="W238" s="1"/>
      <c r="X238" s="1"/>
      <c r="Y238" s="1"/>
      <c r="Z238" s="1"/>
      <c r="AA238" s="1"/>
      <c r="AB238" s="1"/>
      <c r="AC238" s="1">
        <v>13270</v>
      </c>
      <c r="AD238" s="1"/>
      <c r="AE238" s="1"/>
      <c r="AF238" s="1"/>
      <c r="AG238" s="1">
        <v>0</v>
      </c>
      <c r="AH238" s="1">
        <v>0</v>
      </c>
      <c r="AI238" s="1">
        <v>0</v>
      </c>
      <c r="AJ238" s="1">
        <v>0</v>
      </c>
      <c r="AK238" s="1">
        <v>0</v>
      </c>
      <c r="AL238" s="1">
        <v>0</v>
      </c>
      <c r="AM238" s="1">
        <v>116638.55843999999</v>
      </c>
      <c r="AN238" s="1">
        <v>0</v>
      </c>
      <c r="AO238" s="1">
        <v>0</v>
      </c>
      <c r="AP238" s="1">
        <v>0</v>
      </c>
      <c r="AQ238" s="1">
        <v>116638.55843999999</v>
      </c>
      <c r="AR238" s="1">
        <v>0</v>
      </c>
      <c r="AS238" s="1">
        <v>0</v>
      </c>
      <c r="AT238" s="1">
        <v>0</v>
      </c>
      <c r="AU238" s="1">
        <v>0</v>
      </c>
      <c r="AV238" s="1">
        <v>0</v>
      </c>
      <c r="AW238" s="1">
        <v>0</v>
      </c>
      <c r="AX238" s="1">
        <v>34517.658599999995</v>
      </c>
      <c r="AY238" s="1">
        <v>0</v>
      </c>
      <c r="AZ238" s="1">
        <v>0</v>
      </c>
      <c r="BA238" s="1">
        <v>0</v>
      </c>
      <c r="BB238" s="1">
        <v>34517.658599999995</v>
      </c>
      <c r="BC238" s="7">
        <v>0.30145617194009788</v>
      </c>
      <c r="BD238" s="35" t="s">
        <v>552</v>
      </c>
      <c r="BE238" s="35" t="s">
        <v>552</v>
      </c>
      <c r="BF238" s="35" t="s">
        <v>552</v>
      </c>
      <c r="BG238" s="35" t="s">
        <v>552</v>
      </c>
      <c r="BH238" s="35" t="s">
        <v>552</v>
      </c>
      <c r="BI238" s="35" t="s">
        <v>552</v>
      </c>
      <c r="BJ238" s="35">
        <v>1.341750257775884</v>
      </c>
      <c r="BK238" s="35" t="s">
        <v>552</v>
      </c>
      <c r="BL238" s="35" t="s">
        <v>552</v>
      </c>
      <c r="BM238" s="35" t="s">
        <v>552</v>
      </c>
      <c r="BN238" s="35">
        <v>1.341750257775884</v>
      </c>
      <c r="BO238" s="1">
        <v>0</v>
      </c>
      <c r="BP238" s="1">
        <v>0</v>
      </c>
      <c r="BQ238" s="1">
        <v>165047.47632359999</v>
      </c>
      <c r="BR238" s="1">
        <v>7336.3233755143656</v>
      </c>
      <c r="BS238" s="1">
        <v>64827.655701803917</v>
      </c>
      <c r="BT238" s="1">
        <v>165047.47632359999</v>
      </c>
      <c r="BU238" s="1">
        <v>7336.3233755143656</v>
      </c>
      <c r="BV238" s="1">
        <v>19083.097637920455</v>
      </c>
      <c r="BW238" s="35">
        <v>5.9748274857888273</v>
      </c>
      <c r="BX238" s="1">
        <v>821082.72167472588</v>
      </c>
      <c r="BY238" s="1">
        <v>36496.943173143933</v>
      </c>
      <c r="BZ238" s="1">
        <v>322506.40342458891</v>
      </c>
      <c r="CA238" s="1">
        <v>821082.72167472588</v>
      </c>
      <c r="CB238" s="1">
        <v>36496.943173143933</v>
      </c>
      <c r="CC238" s="1">
        <v>94935.118643118534</v>
      </c>
    </row>
    <row r="239" spans="1:81" x14ac:dyDescent="0.25">
      <c r="A239" t="s">
        <v>1700</v>
      </c>
      <c r="B239" t="s">
        <v>1701</v>
      </c>
      <c r="C239" t="s">
        <v>50</v>
      </c>
      <c r="D239" t="s">
        <v>1730</v>
      </c>
      <c r="E239">
        <v>90284</v>
      </c>
      <c r="F239" t="s">
        <v>370</v>
      </c>
      <c r="G239" t="s">
        <v>51</v>
      </c>
      <c r="H239" s="74">
        <v>0.22613756887876005</v>
      </c>
      <c r="I239" s="1">
        <v>501420.21</v>
      </c>
      <c r="J239" s="1"/>
      <c r="K239" s="1"/>
      <c r="L239" s="1"/>
      <c r="M239" s="1"/>
      <c r="N239" s="1"/>
      <c r="O239" s="1"/>
      <c r="P239" s="1">
        <v>112656</v>
      </c>
      <c r="Q239" s="1"/>
      <c r="R239" s="1"/>
      <c r="S239" s="1"/>
      <c r="T239" s="1">
        <v>112656</v>
      </c>
      <c r="U239" s="1">
        <v>9</v>
      </c>
      <c r="V239" s="36">
        <v>0.99559250655229925</v>
      </c>
      <c r="W239" s="1"/>
      <c r="X239" s="1"/>
      <c r="Y239" s="1"/>
      <c r="Z239" s="1"/>
      <c r="AA239" s="1"/>
      <c r="AB239" s="1"/>
      <c r="AC239" s="1">
        <v>13270</v>
      </c>
      <c r="AD239" s="1"/>
      <c r="AE239" s="1"/>
      <c r="AF239" s="1"/>
      <c r="AG239" s="1">
        <v>0</v>
      </c>
      <c r="AH239" s="1">
        <v>0</v>
      </c>
      <c r="AI239" s="1">
        <v>0</v>
      </c>
      <c r="AJ239" s="1">
        <v>0</v>
      </c>
      <c r="AK239" s="1"/>
      <c r="AL239" s="1">
        <v>0</v>
      </c>
      <c r="AM239" s="1">
        <v>116638.55843999999</v>
      </c>
      <c r="AN239" s="1"/>
      <c r="AO239" s="1">
        <v>0</v>
      </c>
      <c r="AP239" s="1">
        <v>0</v>
      </c>
      <c r="AQ239" s="1">
        <v>116638.55843999999</v>
      </c>
      <c r="AR239" s="1">
        <v>0</v>
      </c>
      <c r="AS239" s="1">
        <v>0</v>
      </c>
      <c r="AT239" s="1">
        <v>0</v>
      </c>
      <c r="AU239" s="1">
        <v>0</v>
      </c>
      <c r="AV239" s="1"/>
      <c r="AW239" s="1">
        <v>0</v>
      </c>
      <c r="AX239" s="1">
        <v>34517.658599999995</v>
      </c>
      <c r="AY239" s="1"/>
      <c r="AZ239" s="1">
        <v>0</v>
      </c>
      <c r="BA239" s="1">
        <v>0</v>
      </c>
      <c r="BB239" s="1">
        <v>34517.658599999995</v>
      </c>
      <c r="BC239" s="7">
        <v>0.30145617194009788</v>
      </c>
      <c r="BD239" s="35" t="s">
        <v>552</v>
      </c>
      <c r="BE239" s="35" t="s">
        <v>552</v>
      </c>
      <c r="BF239" s="35" t="s">
        <v>552</v>
      </c>
      <c r="BG239" s="35" t="s">
        <v>552</v>
      </c>
      <c r="BH239" s="35" t="s">
        <v>552</v>
      </c>
      <c r="BI239" s="35" t="s">
        <v>552</v>
      </c>
      <c r="BJ239" s="35">
        <v>1.341750257775884</v>
      </c>
      <c r="BK239" s="35" t="s">
        <v>552</v>
      </c>
      <c r="BL239" s="35" t="s">
        <v>552</v>
      </c>
      <c r="BM239" s="35" t="s">
        <v>552</v>
      </c>
      <c r="BN239" s="35">
        <v>1.341750257775884</v>
      </c>
      <c r="BO239" s="1">
        <v>0</v>
      </c>
      <c r="BP239" s="1">
        <v>0</v>
      </c>
      <c r="BQ239" s="1">
        <v>165047.47632359999</v>
      </c>
      <c r="BR239" s="1">
        <v>7336.3233755143656</v>
      </c>
      <c r="BS239" s="1">
        <v>64827.655701803917</v>
      </c>
      <c r="BT239" s="1">
        <v>165047.47632359999</v>
      </c>
      <c r="BU239" s="1">
        <v>7336.3233755143656</v>
      </c>
      <c r="BV239" s="1">
        <v>19083.097637920455</v>
      </c>
      <c r="BW239" s="35">
        <v>5.9748274857888273</v>
      </c>
      <c r="BX239" s="1">
        <v>821082.72167472588</v>
      </c>
      <c r="BY239" s="1">
        <v>36496.943173143933</v>
      </c>
      <c r="BZ239" s="1">
        <v>322506.40342458891</v>
      </c>
      <c r="CA239" s="1">
        <v>821082.72167472588</v>
      </c>
      <c r="CB239" s="1">
        <v>36496.943173143933</v>
      </c>
      <c r="CC239" s="1">
        <v>94935.118643118534</v>
      </c>
    </row>
    <row r="240" spans="1:81" x14ac:dyDescent="0.25">
      <c r="A240" t="s">
        <v>443</v>
      </c>
      <c r="B240" t="s">
        <v>444</v>
      </c>
      <c r="C240" t="s">
        <v>50</v>
      </c>
      <c r="D240" t="s">
        <v>38</v>
      </c>
      <c r="E240">
        <v>90007</v>
      </c>
      <c r="F240" t="s">
        <v>39</v>
      </c>
      <c r="G240" t="s">
        <v>51</v>
      </c>
      <c r="H240" s="74">
        <v>0.22613756887876005</v>
      </c>
      <c r="I240" s="1">
        <v>9171930</v>
      </c>
      <c r="J240" s="1"/>
      <c r="K240" s="1"/>
      <c r="L240" s="1">
        <v>2009434</v>
      </c>
      <c r="M240" s="1"/>
      <c r="N240" s="1"/>
      <c r="O240" s="1"/>
      <c r="P240" s="1"/>
      <c r="Q240" s="1"/>
      <c r="R240" s="1"/>
      <c r="S240" s="1"/>
      <c r="T240" s="1">
        <v>2009434</v>
      </c>
      <c r="U240" s="1">
        <v>38.466666666666669</v>
      </c>
      <c r="V240" s="36">
        <v>0.12523629724487984</v>
      </c>
      <c r="W240" s="1"/>
      <c r="X240" s="1"/>
      <c r="Y240" s="1">
        <v>440508</v>
      </c>
      <c r="Z240" s="1"/>
      <c r="AA240" s="1"/>
      <c r="AB240" s="1"/>
      <c r="AC240" s="1"/>
      <c r="AD240" s="1"/>
      <c r="AE240" s="1"/>
      <c r="AF240" s="1"/>
      <c r="AG240" s="1">
        <v>0</v>
      </c>
      <c r="AH240" s="1">
        <v>0</v>
      </c>
      <c r="AI240" s="1">
        <v>4521071.9398750011</v>
      </c>
      <c r="AJ240" s="1">
        <v>0</v>
      </c>
      <c r="AK240" s="1">
        <v>0</v>
      </c>
      <c r="AL240" s="1">
        <v>0</v>
      </c>
      <c r="AM240" s="1">
        <v>0</v>
      </c>
      <c r="AN240" s="1">
        <v>0</v>
      </c>
      <c r="AO240" s="1">
        <v>0</v>
      </c>
      <c r="AP240" s="1">
        <v>0</v>
      </c>
      <c r="AQ240" s="1">
        <v>4521071.9398750011</v>
      </c>
      <c r="AR240" s="1">
        <v>0</v>
      </c>
      <c r="AS240" s="1">
        <v>0</v>
      </c>
      <c r="AT240" s="1">
        <v>955029.88985519996</v>
      </c>
      <c r="AU240" s="1">
        <v>0</v>
      </c>
      <c r="AV240" s="1">
        <v>0</v>
      </c>
      <c r="AW240" s="1">
        <v>0</v>
      </c>
      <c r="AX240" s="1">
        <v>0</v>
      </c>
      <c r="AY240" s="1">
        <v>0</v>
      </c>
      <c r="AZ240" s="1">
        <v>0</v>
      </c>
      <c r="BA240" s="1">
        <v>0</v>
      </c>
      <c r="BB240" s="1">
        <v>955029.88985519996</v>
      </c>
      <c r="BC240" s="7">
        <v>0.59705011156105658</v>
      </c>
      <c r="BD240" s="35" t="s">
        <v>552</v>
      </c>
      <c r="BE240" s="35" t="s">
        <v>552</v>
      </c>
      <c r="BF240" s="35">
        <v>2.7251961645568858</v>
      </c>
      <c r="BG240" s="35" t="s">
        <v>552</v>
      </c>
      <c r="BH240" s="35" t="s">
        <v>552</v>
      </c>
      <c r="BI240" s="35" t="s">
        <v>552</v>
      </c>
      <c r="BJ240" s="35" t="s">
        <v>552</v>
      </c>
      <c r="BK240" s="35" t="s">
        <v>552</v>
      </c>
      <c r="BL240" s="35" t="s">
        <v>552</v>
      </c>
      <c r="BM240" s="35" t="s">
        <v>552</v>
      </c>
      <c r="BN240" s="35">
        <v>2.7251961645568858</v>
      </c>
      <c r="BO240" s="1">
        <v>0</v>
      </c>
      <c r="BP240" s="1"/>
      <c r="BQ240" s="1">
        <v>3019032.4787999997</v>
      </c>
      <c r="BR240" s="1">
        <v>134195.31785043422</v>
      </c>
      <c r="BS240" s="1">
        <v>1185821.2100406692</v>
      </c>
      <c r="BT240" s="1">
        <v>3019032.4787999997</v>
      </c>
      <c r="BU240" s="1">
        <v>134195.31785043422</v>
      </c>
      <c r="BV240" s="1">
        <v>349066.17688619246</v>
      </c>
      <c r="BW240" s="35">
        <v>6.098938567860265</v>
      </c>
      <c r="BX240" s="1">
        <v>15393861.143776096</v>
      </c>
      <c r="BY240" s="1">
        <v>684253.68181384611</v>
      </c>
      <c r="BZ240" s="1">
        <v>6046429.5024630958</v>
      </c>
      <c r="CA240" s="1">
        <v>15393861.143776096</v>
      </c>
      <c r="CB240" s="1">
        <v>684253.68181384611</v>
      </c>
      <c r="CC240" s="1">
        <v>1779866.99206054</v>
      </c>
    </row>
    <row r="241" spans="1:81" x14ac:dyDescent="0.25">
      <c r="A241" t="s">
        <v>443</v>
      </c>
      <c r="B241" t="s">
        <v>444</v>
      </c>
      <c r="C241" t="s">
        <v>50</v>
      </c>
      <c r="D241" t="s">
        <v>28</v>
      </c>
      <c r="E241">
        <v>90007</v>
      </c>
      <c r="F241" t="s">
        <v>39</v>
      </c>
      <c r="G241" t="s">
        <v>51</v>
      </c>
      <c r="H241" s="74">
        <v>0.22613756887876005</v>
      </c>
      <c r="I241" s="1">
        <v>9797700</v>
      </c>
      <c r="J241" s="1">
        <v>0</v>
      </c>
      <c r="K241" s="1">
        <v>0</v>
      </c>
      <c r="L241" s="1">
        <v>2461721</v>
      </c>
      <c r="M241" s="1">
        <v>0</v>
      </c>
      <c r="N241" s="1">
        <v>0</v>
      </c>
      <c r="O241" s="1">
        <v>0</v>
      </c>
      <c r="P241" s="1">
        <v>40403</v>
      </c>
      <c r="Q241" s="1">
        <v>0</v>
      </c>
      <c r="R241" s="1">
        <v>0</v>
      </c>
      <c r="S241" s="1">
        <v>0</v>
      </c>
      <c r="T241" s="1">
        <v>2502124</v>
      </c>
      <c r="U241" s="1"/>
      <c r="V241" s="36"/>
      <c r="W241" s="1"/>
      <c r="X241" s="1"/>
      <c r="Y241" s="1">
        <v>491454</v>
      </c>
      <c r="Z241" s="1"/>
      <c r="AA241" s="1"/>
      <c r="AB241" s="1"/>
      <c r="AC241" s="1">
        <v>6587</v>
      </c>
      <c r="AD241" s="1"/>
      <c r="AE241" s="1"/>
      <c r="AF241" s="1"/>
      <c r="AG241" s="1">
        <v>0</v>
      </c>
      <c r="AH241" s="1">
        <v>0</v>
      </c>
      <c r="AI241" s="1">
        <v>5046516.7041875012</v>
      </c>
      <c r="AJ241" s="1">
        <v>0</v>
      </c>
      <c r="AK241" s="1">
        <v>0</v>
      </c>
      <c r="AL241" s="1">
        <v>0</v>
      </c>
      <c r="AM241" s="1">
        <v>57879.751074166663</v>
      </c>
      <c r="AN241" s="1">
        <v>0</v>
      </c>
      <c r="AO241" s="1">
        <v>0</v>
      </c>
      <c r="AP241" s="1">
        <v>0</v>
      </c>
      <c r="AQ241" s="1">
        <v>5104396.4552616682</v>
      </c>
      <c r="AR241" s="1">
        <v>0</v>
      </c>
      <c r="AS241" s="1">
        <v>0</v>
      </c>
      <c r="AT241" s="1">
        <v>1065481.8062076</v>
      </c>
      <c r="AU241" s="1">
        <v>0</v>
      </c>
      <c r="AV241" s="1">
        <v>0</v>
      </c>
      <c r="AW241" s="1">
        <v>0</v>
      </c>
      <c r="AX241" s="1">
        <v>17133.972659999999</v>
      </c>
      <c r="AY241" s="1">
        <v>0</v>
      </c>
      <c r="AZ241" s="1">
        <v>0</v>
      </c>
      <c r="BA241" s="1">
        <v>0</v>
      </c>
      <c r="BB241" s="1">
        <v>1082615.7788676</v>
      </c>
      <c r="BC241" s="7">
        <v>0.63147598253970505</v>
      </c>
      <c r="BD241" s="35" t="s">
        <v>552</v>
      </c>
      <c r="BE241" s="35" t="s">
        <v>552</v>
      </c>
      <c r="BF241" s="35">
        <v>2.4828152785775077</v>
      </c>
      <c r="BG241" s="35" t="s">
        <v>552</v>
      </c>
      <c r="BH241" s="35" t="s">
        <v>552</v>
      </c>
      <c r="BI241" s="35" t="s">
        <v>552</v>
      </c>
      <c r="BJ241" s="35">
        <v>1.8566374708354989</v>
      </c>
      <c r="BK241" s="35" t="s">
        <v>552</v>
      </c>
      <c r="BL241" s="35" t="s">
        <v>552</v>
      </c>
      <c r="BM241" s="35" t="s">
        <v>552</v>
      </c>
      <c r="BN241" s="35">
        <v>2.4727040842617187</v>
      </c>
      <c r="BO241" s="1">
        <v>0</v>
      </c>
      <c r="BP241" s="1">
        <v>0</v>
      </c>
      <c r="BQ241" s="1">
        <v>3225010.9319999996</v>
      </c>
      <c r="BR241" s="1">
        <v>143351.01398540975</v>
      </c>
      <c r="BS241" s="1">
        <v>1266725.81121045</v>
      </c>
      <c r="BT241" s="1">
        <v>3225010.9319999996</v>
      </c>
      <c r="BU241" s="1">
        <v>143351.01398540975</v>
      </c>
      <c r="BV241" s="1">
        <v>372881.79055856809</v>
      </c>
      <c r="BW241" s="35">
        <v>6.098938567860265</v>
      </c>
      <c r="BX241" s="1">
        <v>16444132.622945774</v>
      </c>
      <c r="BY241" s="1">
        <v>730938.01395208191</v>
      </c>
      <c r="BZ241" s="1">
        <v>6458957.093685043</v>
      </c>
      <c r="CA241" s="1">
        <v>16444132.622945774</v>
      </c>
      <c r="CB241" s="1">
        <v>730938.01395208191</v>
      </c>
      <c r="CC241" s="1">
        <v>1901301.3431318763</v>
      </c>
    </row>
    <row r="242" spans="1:81" x14ac:dyDescent="0.25">
      <c r="A242" t="s">
        <v>443</v>
      </c>
      <c r="B242" t="s">
        <v>444</v>
      </c>
      <c r="C242" t="s">
        <v>50</v>
      </c>
      <c r="D242" t="s">
        <v>1730</v>
      </c>
      <c r="E242">
        <v>90007</v>
      </c>
      <c r="F242" t="s">
        <v>39</v>
      </c>
      <c r="G242" t="s">
        <v>51</v>
      </c>
      <c r="H242" s="74">
        <v>0.22613756887876005</v>
      </c>
      <c r="I242" s="1">
        <v>625770</v>
      </c>
      <c r="J242" s="1"/>
      <c r="K242" s="1"/>
      <c r="L242" s="1">
        <v>452287</v>
      </c>
      <c r="M242" s="1"/>
      <c r="N242" s="1"/>
      <c r="O242" s="1"/>
      <c r="P242" s="1">
        <v>40403</v>
      </c>
      <c r="Q242" s="1"/>
      <c r="R242" s="1"/>
      <c r="S242" s="1"/>
      <c r="T242" s="1">
        <v>492690</v>
      </c>
      <c r="U242" s="1">
        <v>15.333333333333334</v>
      </c>
      <c r="V242" s="36">
        <v>0.10975383887920605</v>
      </c>
      <c r="W242" s="1"/>
      <c r="X242" s="1"/>
      <c r="Y242" s="1">
        <v>50946</v>
      </c>
      <c r="Z242" s="1"/>
      <c r="AA242" s="1"/>
      <c r="AB242" s="1"/>
      <c r="AC242" s="1">
        <v>6587</v>
      </c>
      <c r="AD242" s="1"/>
      <c r="AE242" s="1"/>
      <c r="AF242" s="1"/>
      <c r="AG242" s="1">
        <v>0</v>
      </c>
      <c r="AH242" s="1">
        <v>0</v>
      </c>
      <c r="AI242" s="1">
        <v>525444.76431250002</v>
      </c>
      <c r="AJ242" s="1">
        <v>0</v>
      </c>
      <c r="AK242" s="1"/>
      <c r="AL242" s="1">
        <v>0</v>
      </c>
      <c r="AM242" s="1">
        <v>57879.751074166663</v>
      </c>
      <c r="AN242" s="1"/>
      <c r="AO242" s="1">
        <v>0</v>
      </c>
      <c r="AP242" s="1">
        <v>0</v>
      </c>
      <c r="AQ242" s="1">
        <v>583324.51538666664</v>
      </c>
      <c r="AR242" s="1">
        <v>0</v>
      </c>
      <c r="AS242" s="1">
        <v>0</v>
      </c>
      <c r="AT242" s="1">
        <v>110451.9163524</v>
      </c>
      <c r="AU242" s="1">
        <v>0</v>
      </c>
      <c r="AV242" s="1"/>
      <c r="AW242" s="1">
        <v>0</v>
      </c>
      <c r="AX242" s="1">
        <v>17133.972659999999</v>
      </c>
      <c r="AY242" s="1"/>
      <c r="AZ242" s="1">
        <v>0</v>
      </c>
      <c r="BA242" s="1">
        <v>0</v>
      </c>
      <c r="BB242" s="1">
        <v>127585.8890124</v>
      </c>
      <c r="BC242" s="7">
        <v>1.136057024783973</v>
      </c>
      <c r="BD242" s="35" t="s">
        <v>552</v>
      </c>
      <c r="BE242" s="35" t="s">
        <v>552</v>
      </c>
      <c r="BF242" s="35">
        <v>1.4059583420812449</v>
      </c>
      <c r="BG242" s="35" t="s">
        <v>552</v>
      </c>
      <c r="BH242" s="35" t="s">
        <v>552</v>
      </c>
      <c r="BI242" s="35" t="s">
        <v>552</v>
      </c>
      <c r="BJ242" s="35">
        <v>1.8566374708354989</v>
      </c>
      <c r="BK242" s="35" t="s">
        <v>552</v>
      </c>
      <c r="BL242" s="35" t="s">
        <v>552</v>
      </c>
      <c r="BM242" s="35" t="s">
        <v>552</v>
      </c>
      <c r="BN242" s="35">
        <v>1.4429162442896482</v>
      </c>
      <c r="BO242" s="1">
        <v>0</v>
      </c>
      <c r="BP242" s="1">
        <v>0</v>
      </c>
      <c r="BQ242" s="1">
        <v>205978.45319999996</v>
      </c>
      <c r="BR242" s="1">
        <v>9155.6961349755402</v>
      </c>
      <c r="BS242" s="1">
        <v>80904.601169780988</v>
      </c>
      <c r="BT242" s="1">
        <v>205978.45319999996</v>
      </c>
      <c r="BU242" s="1">
        <v>9155.6961349755402</v>
      </c>
      <c r="BV242" s="1">
        <v>23815.613672375675</v>
      </c>
      <c r="BW242" s="35">
        <v>6.098938567860265</v>
      </c>
      <c r="BX242" s="1">
        <v>1050271.4791696805</v>
      </c>
      <c r="BY242" s="1">
        <v>46684.33213823595</v>
      </c>
      <c r="BZ242" s="1">
        <v>412527.59122194903</v>
      </c>
      <c r="CA242" s="1">
        <v>1050271.4791696805</v>
      </c>
      <c r="CB242" s="1">
        <v>46684.33213823595</v>
      </c>
      <c r="CC242" s="1">
        <v>121434.35107133658</v>
      </c>
    </row>
    <row r="243" spans="1:81" x14ac:dyDescent="0.25">
      <c r="A243" t="s">
        <v>1702</v>
      </c>
      <c r="B243" t="s">
        <v>1703</v>
      </c>
      <c r="C243" t="s">
        <v>50</v>
      </c>
      <c r="D243" t="s">
        <v>28</v>
      </c>
      <c r="E243">
        <v>90285</v>
      </c>
      <c r="F243" t="s">
        <v>370</v>
      </c>
      <c r="G243" t="s">
        <v>51</v>
      </c>
      <c r="H243" s="74">
        <v>0.22613756887876005</v>
      </c>
      <c r="I243" s="1">
        <v>547628.77</v>
      </c>
      <c r="J243" s="1">
        <v>0</v>
      </c>
      <c r="K243" s="1">
        <v>0</v>
      </c>
      <c r="L243" s="1">
        <v>0</v>
      </c>
      <c r="M243" s="1">
        <v>0</v>
      </c>
      <c r="N243" s="1">
        <v>0</v>
      </c>
      <c r="O243" s="1">
        <v>0</v>
      </c>
      <c r="P243" s="1">
        <v>85384</v>
      </c>
      <c r="Q243" s="1">
        <v>0</v>
      </c>
      <c r="R243" s="1">
        <v>0</v>
      </c>
      <c r="S243" s="1">
        <v>0</v>
      </c>
      <c r="T243" s="1">
        <v>85384</v>
      </c>
      <c r="U243" s="1"/>
      <c r="V243" s="36"/>
      <c r="W243" s="1"/>
      <c r="X243" s="1"/>
      <c r="Y243" s="1"/>
      <c r="Z243" s="1"/>
      <c r="AA243" s="1"/>
      <c r="AB243" s="1"/>
      <c r="AC243" s="1">
        <v>10058</v>
      </c>
      <c r="AD243" s="1"/>
      <c r="AE243" s="1"/>
      <c r="AF243" s="1"/>
      <c r="AG243" s="1">
        <v>0</v>
      </c>
      <c r="AH243" s="1">
        <v>0</v>
      </c>
      <c r="AI243" s="1">
        <v>0</v>
      </c>
      <c r="AJ243" s="1">
        <v>0</v>
      </c>
      <c r="AK243" s="1">
        <v>0</v>
      </c>
      <c r="AL243" s="1">
        <v>0</v>
      </c>
      <c r="AM243" s="1">
        <v>88406.221993333311</v>
      </c>
      <c r="AN243" s="1">
        <v>0</v>
      </c>
      <c r="AO243" s="1">
        <v>0</v>
      </c>
      <c r="AP243" s="1">
        <v>0</v>
      </c>
      <c r="AQ243" s="1">
        <v>88406.221993333311</v>
      </c>
      <c r="AR243" s="1">
        <v>0</v>
      </c>
      <c r="AS243" s="1">
        <v>0</v>
      </c>
      <c r="AT243" s="1">
        <v>0</v>
      </c>
      <c r="AU243" s="1">
        <v>0</v>
      </c>
      <c r="AV243" s="1">
        <v>0</v>
      </c>
      <c r="AW243" s="1">
        <v>0</v>
      </c>
      <c r="AX243" s="1">
        <v>26162.668439999998</v>
      </c>
      <c r="AY243" s="1">
        <v>0</v>
      </c>
      <c r="AZ243" s="1">
        <v>0</v>
      </c>
      <c r="BA243" s="1">
        <v>0</v>
      </c>
      <c r="BB243" s="1">
        <v>26162.668439999998</v>
      </c>
      <c r="BC243" s="7">
        <v>0.2092090421643357</v>
      </c>
      <c r="BD243" s="35" t="s">
        <v>552</v>
      </c>
      <c r="BE243" s="35" t="s">
        <v>552</v>
      </c>
      <c r="BF243" s="35" t="s">
        <v>552</v>
      </c>
      <c r="BG243" s="35" t="s">
        <v>552</v>
      </c>
      <c r="BH243" s="35" t="s">
        <v>552</v>
      </c>
      <c r="BI243" s="35" t="s">
        <v>552</v>
      </c>
      <c r="BJ243" s="35">
        <v>1.3418074865704734</v>
      </c>
      <c r="BK243" s="35" t="s">
        <v>552</v>
      </c>
      <c r="BL243" s="35" t="s">
        <v>552</v>
      </c>
      <c r="BM243" s="35" t="s">
        <v>552</v>
      </c>
      <c r="BN243" s="35">
        <v>1.3418074865704734</v>
      </c>
      <c r="BO243" s="1">
        <v>0</v>
      </c>
      <c r="BP243" s="1">
        <v>0</v>
      </c>
      <c r="BQ243" s="1">
        <v>180257.48593319999</v>
      </c>
      <c r="BR243" s="1">
        <v>8012.4048977905777</v>
      </c>
      <c r="BS243" s="1">
        <v>70801.871655636613</v>
      </c>
      <c r="BT243" s="1">
        <v>180257.48593319999</v>
      </c>
      <c r="BU243" s="1">
        <v>8012.4048977905777</v>
      </c>
      <c r="BV243" s="1">
        <v>20841.707372034893</v>
      </c>
      <c r="BW243" s="35">
        <v>5.9748524532246261</v>
      </c>
      <c r="BX243" s="1">
        <v>896754.39610688342</v>
      </c>
      <c r="BY243" s="1">
        <v>39860.532162002462</v>
      </c>
      <c r="BZ243" s="1">
        <v>352228.86489893898</v>
      </c>
      <c r="CA243" s="1">
        <v>896754.39610688342</v>
      </c>
      <c r="CB243" s="1">
        <v>39860.532162002462</v>
      </c>
      <c r="CC243" s="1">
        <v>103684.41904915756</v>
      </c>
    </row>
    <row r="244" spans="1:81" x14ac:dyDescent="0.25">
      <c r="A244" t="s">
        <v>1702</v>
      </c>
      <c r="B244" t="s">
        <v>1703</v>
      </c>
      <c r="C244" t="s">
        <v>50</v>
      </c>
      <c r="D244" t="s">
        <v>1730</v>
      </c>
      <c r="E244">
        <v>90285</v>
      </c>
      <c r="F244" t="s">
        <v>370</v>
      </c>
      <c r="G244" t="s">
        <v>51</v>
      </c>
      <c r="H244" s="74">
        <v>0.22613756887876005</v>
      </c>
      <c r="I244" s="1">
        <v>547628.77</v>
      </c>
      <c r="J244" s="1"/>
      <c r="K244" s="1"/>
      <c r="L244" s="1"/>
      <c r="M244" s="1"/>
      <c r="N244" s="1"/>
      <c r="O244" s="1"/>
      <c r="P244" s="1">
        <v>85384</v>
      </c>
      <c r="Q244" s="1"/>
      <c r="R244" s="1"/>
      <c r="S244" s="1"/>
      <c r="T244" s="1">
        <v>85384</v>
      </c>
      <c r="U244" s="1">
        <v>12.666666666666666</v>
      </c>
      <c r="V244" s="36">
        <v>0.43219587799184173</v>
      </c>
      <c r="W244" s="1"/>
      <c r="X244" s="1"/>
      <c r="Y244" s="1"/>
      <c r="Z244" s="1"/>
      <c r="AA244" s="1"/>
      <c r="AB244" s="1"/>
      <c r="AC244" s="1">
        <v>10058</v>
      </c>
      <c r="AD244" s="1"/>
      <c r="AE244" s="1"/>
      <c r="AF244" s="1"/>
      <c r="AG244" s="1">
        <v>0</v>
      </c>
      <c r="AH244" s="1">
        <v>0</v>
      </c>
      <c r="AI244" s="1">
        <v>0</v>
      </c>
      <c r="AJ244" s="1">
        <v>0</v>
      </c>
      <c r="AK244" s="1"/>
      <c r="AL244" s="1">
        <v>0</v>
      </c>
      <c r="AM244" s="1">
        <v>88406.221993333311</v>
      </c>
      <c r="AN244" s="1"/>
      <c r="AO244" s="1">
        <v>0</v>
      </c>
      <c r="AP244" s="1">
        <v>0</v>
      </c>
      <c r="AQ244" s="1">
        <v>88406.221993333311</v>
      </c>
      <c r="AR244" s="1">
        <v>0</v>
      </c>
      <c r="AS244" s="1">
        <v>0</v>
      </c>
      <c r="AT244" s="1">
        <v>0</v>
      </c>
      <c r="AU244" s="1">
        <v>0</v>
      </c>
      <c r="AV244" s="1"/>
      <c r="AW244" s="1">
        <v>0</v>
      </c>
      <c r="AX244" s="1">
        <v>26162.668439999998</v>
      </c>
      <c r="AY244" s="1"/>
      <c r="AZ244" s="1">
        <v>0</v>
      </c>
      <c r="BA244" s="1">
        <v>0</v>
      </c>
      <c r="BB244" s="1">
        <v>26162.668439999998</v>
      </c>
      <c r="BC244" s="7">
        <v>0.2092090421643357</v>
      </c>
      <c r="BD244" s="35" t="s">
        <v>552</v>
      </c>
      <c r="BE244" s="35" t="s">
        <v>552</v>
      </c>
      <c r="BF244" s="35" t="s">
        <v>552</v>
      </c>
      <c r="BG244" s="35" t="s">
        <v>552</v>
      </c>
      <c r="BH244" s="35" t="s">
        <v>552</v>
      </c>
      <c r="BI244" s="35" t="s">
        <v>552</v>
      </c>
      <c r="BJ244" s="35">
        <v>1.3418074865704734</v>
      </c>
      <c r="BK244" s="35" t="s">
        <v>552</v>
      </c>
      <c r="BL244" s="35" t="s">
        <v>552</v>
      </c>
      <c r="BM244" s="35" t="s">
        <v>552</v>
      </c>
      <c r="BN244" s="35">
        <v>1.3418074865704734</v>
      </c>
      <c r="BO244" s="1">
        <v>0</v>
      </c>
      <c r="BP244" s="1">
        <v>0</v>
      </c>
      <c r="BQ244" s="1">
        <v>180257.48593319999</v>
      </c>
      <c r="BR244" s="1">
        <v>8012.4048977905777</v>
      </c>
      <c r="BS244" s="1">
        <v>70801.871655636613</v>
      </c>
      <c r="BT244" s="1">
        <v>180257.48593319999</v>
      </c>
      <c r="BU244" s="1">
        <v>8012.4048977905777</v>
      </c>
      <c r="BV244" s="1">
        <v>20841.707372034893</v>
      </c>
      <c r="BW244" s="35">
        <v>5.9748524532246261</v>
      </c>
      <c r="BX244" s="1">
        <v>896754.39610688342</v>
      </c>
      <c r="BY244" s="1">
        <v>39860.532162002462</v>
      </c>
      <c r="BZ244" s="1">
        <v>352228.86489893898</v>
      </c>
      <c r="CA244" s="1">
        <v>896754.39610688342</v>
      </c>
      <c r="CB244" s="1">
        <v>39860.532162002462</v>
      </c>
      <c r="CC244" s="1">
        <v>103684.41904915756</v>
      </c>
    </row>
    <row r="245" spans="1:81" x14ac:dyDescent="0.25">
      <c r="A245" t="s">
        <v>378</v>
      </c>
      <c r="B245" t="s">
        <v>379</v>
      </c>
      <c r="C245" t="s">
        <v>50</v>
      </c>
      <c r="D245" t="s">
        <v>38</v>
      </c>
      <c r="E245">
        <v>90041</v>
      </c>
      <c r="F245" t="s">
        <v>39</v>
      </c>
      <c r="G245" t="s">
        <v>51</v>
      </c>
      <c r="H245" s="74">
        <v>0.22613756887876005</v>
      </c>
      <c r="I245" s="1">
        <v>20522183</v>
      </c>
      <c r="J245" s="1"/>
      <c r="K245" s="1">
        <v>953815</v>
      </c>
      <c r="L245" s="1">
        <v>98750</v>
      </c>
      <c r="M245" s="1"/>
      <c r="N245" s="1"/>
      <c r="O245" s="1"/>
      <c r="P245" s="1">
        <v>1548070</v>
      </c>
      <c r="Q245" s="1"/>
      <c r="R245" s="1"/>
      <c r="S245" s="1"/>
      <c r="T245" s="1">
        <v>2600635</v>
      </c>
      <c r="U245" s="1">
        <v>38.864864864864863</v>
      </c>
      <c r="V245" s="36">
        <v>0.22918688538677875</v>
      </c>
      <c r="W245" s="1"/>
      <c r="X245" s="1">
        <v>340747</v>
      </c>
      <c r="Y245" s="1">
        <v>43881</v>
      </c>
      <c r="Z245" s="1"/>
      <c r="AA245" s="1"/>
      <c r="AB245" s="1"/>
      <c r="AC245" s="1">
        <v>498608</v>
      </c>
      <c r="AD245" s="1"/>
      <c r="AE245" s="1"/>
      <c r="AF245" s="1"/>
      <c r="AG245" s="1">
        <v>0</v>
      </c>
      <c r="AH245" s="1">
        <v>2762386.0699808481</v>
      </c>
      <c r="AI245" s="1">
        <v>449179.15062500001</v>
      </c>
      <c r="AJ245" s="1">
        <v>0</v>
      </c>
      <c r="AK245" s="1">
        <v>0</v>
      </c>
      <c r="AL245" s="1">
        <v>0</v>
      </c>
      <c r="AM245" s="1">
        <v>4379536.5895083323</v>
      </c>
      <c r="AN245" s="1">
        <v>0</v>
      </c>
      <c r="AO245" s="1">
        <v>0</v>
      </c>
      <c r="AP245" s="1">
        <v>0</v>
      </c>
      <c r="AQ245" s="1">
        <v>7591101.8101141807</v>
      </c>
      <c r="AR245" s="1">
        <v>0</v>
      </c>
      <c r="AS245" s="1">
        <v>736111.14401550009</v>
      </c>
      <c r="AT245" s="1">
        <v>95134.859291400004</v>
      </c>
      <c r="AU245" s="1">
        <v>0</v>
      </c>
      <c r="AV245" s="1">
        <v>0</v>
      </c>
      <c r="AW245" s="1">
        <v>0</v>
      </c>
      <c r="AX245" s="1">
        <v>1296969.15744</v>
      </c>
      <c r="AY245" s="1">
        <v>0</v>
      </c>
      <c r="AZ245" s="1">
        <v>0</v>
      </c>
      <c r="BA245" s="1">
        <v>0</v>
      </c>
      <c r="BB245" s="1">
        <v>2128215.1607469004</v>
      </c>
      <c r="BC245" s="7">
        <v>0.47360054097856358</v>
      </c>
      <c r="BD245" s="35" t="s">
        <v>552</v>
      </c>
      <c r="BE245" s="35">
        <v>3.6678991355727768</v>
      </c>
      <c r="BF245" s="35">
        <v>5.5120406067483554</v>
      </c>
      <c r="BG245" s="35" t="s">
        <v>552</v>
      </c>
      <c r="BH245" s="35" t="s">
        <v>552</v>
      </c>
      <c r="BI245" s="35" t="s">
        <v>552</v>
      </c>
      <c r="BJ245" s="35">
        <v>3.6668275639656684</v>
      </c>
      <c r="BK245" s="35" t="s">
        <v>552</v>
      </c>
      <c r="BL245" s="35" t="s">
        <v>552</v>
      </c>
      <c r="BM245" s="35" t="s">
        <v>552</v>
      </c>
      <c r="BN245" s="35">
        <v>3.7372860746937118</v>
      </c>
      <c r="BO245" s="1">
        <v>0</v>
      </c>
      <c r="BP245" s="1"/>
      <c r="BQ245" s="1">
        <v>6755081.7562799994</v>
      </c>
      <c r="BR245" s="1">
        <v>300261.87189280527</v>
      </c>
      <c r="BS245" s="1">
        <v>2653273.6161021772</v>
      </c>
      <c r="BT245" s="1">
        <v>6755081.7562799994</v>
      </c>
      <c r="BU245" s="1">
        <v>300261.87189280527</v>
      </c>
      <c r="BV245" s="1">
        <v>781035.17593012715</v>
      </c>
      <c r="BW245" s="35">
        <v>5.9856564470530191</v>
      </c>
      <c r="BX245" s="1">
        <v>33678516.908567615</v>
      </c>
      <c r="BY245" s="1">
        <v>1497002.5374065726</v>
      </c>
      <c r="BZ245" s="1">
        <v>13228310.7099155</v>
      </c>
      <c r="CA245" s="1">
        <v>33678516.908567615</v>
      </c>
      <c r="CB245" s="1">
        <v>1497002.5374065726</v>
      </c>
      <c r="CC245" s="1">
        <v>3893973.060251228</v>
      </c>
    </row>
    <row r="246" spans="1:81" x14ac:dyDescent="0.25">
      <c r="A246" t="s">
        <v>378</v>
      </c>
      <c r="B246" t="s">
        <v>379</v>
      </c>
      <c r="C246" t="s">
        <v>50</v>
      </c>
      <c r="D246" t="s">
        <v>28</v>
      </c>
      <c r="E246">
        <v>90041</v>
      </c>
      <c r="F246" t="s">
        <v>39</v>
      </c>
      <c r="G246" t="s">
        <v>51</v>
      </c>
      <c r="H246" s="74">
        <v>0.22613756887876005</v>
      </c>
      <c r="I246" s="1">
        <v>20522183</v>
      </c>
      <c r="J246" s="1">
        <v>0</v>
      </c>
      <c r="K246" s="1">
        <v>953815</v>
      </c>
      <c r="L246" s="1">
        <v>98750</v>
      </c>
      <c r="M246" s="1">
        <v>0</v>
      </c>
      <c r="N246" s="1">
        <v>0</v>
      </c>
      <c r="O246" s="1">
        <v>0</v>
      </c>
      <c r="P246" s="1">
        <v>1612044</v>
      </c>
      <c r="Q246" s="1">
        <v>0</v>
      </c>
      <c r="R246" s="1">
        <v>0</v>
      </c>
      <c r="S246" s="1">
        <v>0</v>
      </c>
      <c r="T246" s="1">
        <v>2664609</v>
      </c>
      <c r="U246" s="1"/>
      <c r="V246" s="36"/>
      <c r="W246" s="1"/>
      <c r="X246" s="1">
        <v>340747</v>
      </c>
      <c r="Y246" s="1">
        <v>43881</v>
      </c>
      <c r="Z246" s="1"/>
      <c r="AA246" s="1"/>
      <c r="AB246" s="1"/>
      <c r="AC246" s="1">
        <v>498608</v>
      </c>
      <c r="AD246" s="1"/>
      <c r="AE246" s="1"/>
      <c r="AF246" s="1"/>
      <c r="AG246" s="1">
        <v>0</v>
      </c>
      <c r="AH246" s="1">
        <v>2762386.0699808481</v>
      </c>
      <c r="AI246" s="1">
        <v>449179.15062500001</v>
      </c>
      <c r="AJ246" s="1">
        <v>0</v>
      </c>
      <c r="AK246" s="1">
        <v>0</v>
      </c>
      <c r="AL246" s="1">
        <v>0</v>
      </c>
      <c r="AM246" s="1">
        <v>4379609.2533099987</v>
      </c>
      <c r="AN246" s="1">
        <v>0</v>
      </c>
      <c r="AO246" s="1">
        <v>0</v>
      </c>
      <c r="AP246" s="1">
        <v>0</v>
      </c>
      <c r="AQ246" s="1">
        <v>7591174.473915847</v>
      </c>
      <c r="AR246" s="1">
        <v>0</v>
      </c>
      <c r="AS246" s="1">
        <v>736111.14401550009</v>
      </c>
      <c r="AT246" s="1">
        <v>95134.859291400004</v>
      </c>
      <c r="AU246" s="1">
        <v>0</v>
      </c>
      <c r="AV246" s="1">
        <v>0</v>
      </c>
      <c r="AW246" s="1">
        <v>0</v>
      </c>
      <c r="AX246" s="1">
        <v>1296969.15744</v>
      </c>
      <c r="AY246" s="1">
        <v>0</v>
      </c>
      <c r="AZ246" s="1">
        <v>0</v>
      </c>
      <c r="BA246" s="1">
        <v>0</v>
      </c>
      <c r="BB246" s="1">
        <v>2128215.1607469004</v>
      </c>
      <c r="BC246" s="7">
        <v>0.47360408172282392</v>
      </c>
      <c r="BD246" s="35" t="s">
        <v>552</v>
      </c>
      <c r="BE246" s="35">
        <v>3.6678991355727768</v>
      </c>
      <c r="BF246" s="35">
        <v>5.5120406067483554</v>
      </c>
      <c r="BG246" s="35" t="s">
        <v>552</v>
      </c>
      <c r="BH246" s="35" t="s">
        <v>552</v>
      </c>
      <c r="BI246" s="35" t="s">
        <v>552</v>
      </c>
      <c r="BJ246" s="35">
        <v>3.5213545106399073</v>
      </c>
      <c r="BK246" s="35" t="s">
        <v>552</v>
      </c>
      <c r="BL246" s="35" t="s">
        <v>552</v>
      </c>
      <c r="BM246" s="35" t="s">
        <v>552</v>
      </c>
      <c r="BN246" s="35">
        <v>3.6475856812998635</v>
      </c>
      <c r="BO246" s="1">
        <v>0</v>
      </c>
      <c r="BP246" s="1">
        <v>0</v>
      </c>
      <c r="BQ246" s="1">
        <v>6755081.7562799994</v>
      </c>
      <c r="BR246" s="1">
        <v>300261.87189280527</v>
      </c>
      <c r="BS246" s="1">
        <v>2653273.6161021772</v>
      </c>
      <c r="BT246" s="1">
        <v>6755081.7562799994</v>
      </c>
      <c r="BU246" s="1">
        <v>300261.87189280527</v>
      </c>
      <c r="BV246" s="1">
        <v>781035.17593012715</v>
      </c>
      <c r="BW246" s="35">
        <v>5.9856564470530191</v>
      </c>
      <c r="BX246" s="1">
        <v>33678516.908567615</v>
      </c>
      <c r="BY246" s="1">
        <v>1497002.5374065726</v>
      </c>
      <c r="BZ246" s="1">
        <v>13228310.7099155</v>
      </c>
      <c r="CA246" s="1">
        <v>33678516.908567615</v>
      </c>
      <c r="CB246" s="1">
        <v>1497002.5374065726</v>
      </c>
      <c r="CC246" s="1">
        <v>3893973.060251228</v>
      </c>
    </row>
    <row r="247" spans="1:81" x14ac:dyDescent="0.25">
      <c r="A247" t="s">
        <v>378</v>
      </c>
      <c r="B247" t="s">
        <v>379</v>
      </c>
      <c r="C247" t="s">
        <v>50</v>
      </c>
      <c r="D247" t="s">
        <v>1730</v>
      </c>
      <c r="E247">
        <v>90041</v>
      </c>
      <c r="F247" t="s">
        <v>39</v>
      </c>
      <c r="G247" t="s">
        <v>51</v>
      </c>
      <c r="H247" s="74">
        <v>0.22613756887876005</v>
      </c>
      <c r="I247" s="1"/>
      <c r="J247" s="1"/>
      <c r="K247" s="1"/>
      <c r="L247" s="1"/>
      <c r="M247" s="1"/>
      <c r="N247" s="1"/>
      <c r="O247" s="1"/>
      <c r="P247" s="1">
        <v>63974</v>
      </c>
      <c r="Q247" s="1"/>
      <c r="R247" s="1"/>
      <c r="S247" s="1"/>
      <c r="T247" s="1">
        <v>63974</v>
      </c>
      <c r="U247" s="1">
        <v>25</v>
      </c>
      <c r="V247" s="36" t="s">
        <v>552</v>
      </c>
      <c r="W247" s="1"/>
      <c r="X247" s="1"/>
      <c r="Y247" s="1"/>
      <c r="Z247" s="1"/>
      <c r="AA247" s="1"/>
      <c r="AB247" s="1"/>
      <c r="AC247" s="1"/>
      <c r="AD247" s="1"/>
      <c r="AE247" s="1"/>
      <c r="AF247" s="1"/>
      <c r="AG247" s="1">
        <v>0</v>
      </c>
      <c r="AH247" s="1">
        <v>0</v>
      </c>
      <c r="AI247" s="1">
        <v>0</v>
      </c>
      <c r="AJ247" s="1">
        <v>0</v>
      </c>
      <c r="AK247" s="1"/>
      <c r="AL247" s="1">
        <v>0</v>
      </c>
      <c r="AM247" s="1">
        <v>72.663801666666672</v>
      </c>
      <c r="AN247" s="1"/>
      <c r="AO247" s="1">
        <v>0</v>
      </c>
      <c r="AP247" s="1">
        <v>0</v>
      </c>
      <c r="AQ247" s="1">
        <v>72.663801666666672</v>
      </c>
      <c r="AR247" s="1">
        <v>0</v>
      </c>
      <c r="AS247" s="1">
        <v>0</v>
      </c>
      <c r="AT247" s="1">
        <v>0</v>
      </c>
      <c r="AU247" s="1">
        <v>0</v>
      </c>
      <c r="AV247" s="1"/>
      <c r="AW247" s="1">
        <v>0</v>
      </c>
      <c r="AX247" s="1">
        <v>0</v>
      </c>
      <c r="AY247" s="1"/>
      <c r="AZ247" s="1">
        <v>0</v>
      </c>
      <c r="BA247" s="1">
        <v>0</v>
      </c>
      <c r="BB247" s="1">
        <v>0</v>
      </c>
      <c r="BC247" s="7" t="s">
        <v>552</v>
      </c>
      <c r="BD247" s="35" t="s">
        <v>552</v>
      </c>
      <c r="BE247" s="35" t="s">
        <v>552</v>
      </c>
      <c r="BF247" s="35" t="s">
        <v>552</v>
      </c>
      <c r="BG247" s="35" t="s">
        <v>552</v>
      </c>
      <c r="BH247" s="35" t="s">
        <v>552</v>
      </c>
      <c r="BI247" s="35" t="s">
        <v>552</v>
      </c>
      <c r="BJ247" s="35">
        <v>1.1358333333333333E-3</v>
      </c>
      <c r="BK247" s="35" t="s">
        <v>552</v>
      </c>
      <c r="BL247" s="35" t="s">
        <v>552</v>
      </c>
      <c r="BM247" s="35" t="s">
        <v>552</v>
      </c>
      <c r="BN247" s="35">
        <v>1.1358333333333333E-3</v>
      </c>
      <c r="BO247" s="1">
        <v>0</v>
      </c>
      <c r="BP247" s="1">
        <v>0</v>
      </c>
      <c r="BQ247" s="1">
        <v>0</v>
      </c>
      <c r="BR247" s="1">
        <v>0</v>
      </c>
      <c r="BS247" s="1">
        <v>0</v>
      </c>
      <c r="BT247" s="1">
        <v>0</v>
      </c>
      <c r="BU247" s="1">
        <v>0</v>
      </c>
      <c r="BV247" s="1">
        <v>0</v>
      </c>
      <c r="BW247" s="35">
        <v>5.9856564470530191</v>
      </c>
      <c r="BX247" s="1">
        <v>0</v>
      </c>
      <c r="BY247" s="1">
        <v>0</v>
      </c>
      <c r="BZ247" s="1">
        <v>0</v>
      </c>
      <c r="CA247" s="1">
        <v>0</v>
      </c>
      <c r="CB247" s="1">
        <v>0</v>
      </c>
      <c r="CC247" s="1">
        <v>0</v>
      </c>
    </row>
    <row r="248" spans="1:81" x14ac:dyDescent="0.25">
      <c r="A248" t="s">
        <v>1085</v>
      </c>
      <c r="B248" t="s">
        <v>1086</v>
      </c>
      <c r="C248" t="s">
        <v>50</v>
      </c>
      <c r="D248" t="s">
        <v>38</v>
      </c>
      <c r="E248">
        <v>90286</v>
      </c>
      <c r="F248" t="s">
        <v>370</v>
      </c>
      <c r="G248" t="s">
        <v>51</v>
      </c>
      <c r="H248" s="74">
        <v>0.22613756887876005</v>
      </c>
      <c r="I248" s="1">
        <v>1053629.47</v>
      </c>
      <c r="J248" s="1"/>
      <c r="K248" s="1">
        <v>154656</v>
      </c>
      <c r="L248" s="1"/>
      <c r="M248" s="1"/>
      <c r="N248" s="1"/>
      <c r="O248" s="1"/>
      <c r="P248" s="1"/>
      <c r="Q248" s="1"/>
      <c r="R248" s="1"/>
      <c r="S248" s="1"/>
      <c r="T248" s="1">
        <v>154656</v>
      </c>
      <c r="U248" s="1">
        <v>23</v>
      </c>
      <c r="V248" s="36">
        <v>0.20447870160432499</v>
      </c>
      <c r="W248" s="1"/>
      <c r="X248" s="1">
        <v>48330</v>
      </c>
      <c r="Y248" s="1"/>
      <c r="Z248" s="1"/>
      <c r="AA248" s="1"/>
      <c r="AB248" s="1"/>
      <c r="AC248" s="1"/>
      <c r="AD248" s="1"/>
      <c r="AE248" s="1"/>
      <c r="AF248" s="1"/>
      <c r="AG248" s="1">
        <v>0</v>
      </c>
      <c r="AH248" s="1">
        <v>397233.31647157896</v>
      </c>
      <c r="AI248" s="1">
        <v>0</v>
      </c>
      <c r="AJ248" s="1">
        <v>0</v>
      </c>
      <c r="AK248" s="1">
        <v>0</v>
      </c>
      <c r="AL248" s="1">
        <v>0</v>
      </c>
      <c r="AM248" s="1">
        <v>0</v>
      </c>
      <c r="AN248" s="1">
        <v>0</v>
      </c>
      <c r="AO248" s="1">
        <v>0</v>
      </c>
      <c r="AP248" s="1">
        <v>0</v>
      </c>
      <c r="AQ248" s="1">
        <v>397233.31647157896</v>
      </c>
      <c r="AR248" s="1">
        <v>0</v>
      </c>
      <c r="AS248" s="1">
        <v>104406.64654500001</v>
      </c>
      <c r="AT248" s="1">
        <v>0</v>
      </c>
      <c r="AU248" s="1">
        <v>0</v>
      </c>
      <c r="AV248" s="1">
        <v>0</v>
      </c>
      <c r="AW248" s="1">
        <v>0</v>
      </c>
      <c r="AX248" s="1">
        <v>0</v>
      </c>
      <c r="AY248" s="1">
        <v>0</v>
      </c>
      <c r="AZ248" s="1">
        <v>0</v>
      </c>
      <c r="BA248" s="1">
        <v>0</v>
      </c>
      <c r="BB248" s="1">
        <v>104406.64654500001</v>
      </c>
      <c r="BC248" s="7">
        <v>0.47610661745877231</v>
      </c>
      <c r="BD248" s="35" t="s">
        <v>552</v>
      </c>
      <c r="BE248" s="35">
        <v>3.2435855254020471</v>
      </c>
      <c r="BF248" s="35" t="s">
        <v>552</v>
      </c>
      <c r="BG248" s="35" t="s">
        <v>552</v>
      </c>
      <c r="BH248" s="35" t="s">
        <v>552</v>
      </c>
      <c r="BI248" s="35" t="s">
        <v>552</v>
      </c>
      <c r="BJ248" s="35" t="s">
        <v>552</v>
      </c>
      <c r="BK248" s="35" t="s">
        <v>552</v>
      </c>
      <c r="BL248" s="35" t="s">
        <v>552</v>
      </c>
      <c r="BM248" s="35" t="s">
        <v>552</v>
      </c>
      <c r="BN248" s="35">
        <v>3.2435855254020471</v>
      </c>
      <c r="BO248" s="1">
        <v>0</v>
      </c>
      <c r="BP248" s="1"/>
      <c r="BQ248" s="1">
        <v>346812.67634519993</v>
      </c>
      <c r="BR248" s="1">
        <v>15415.745827021632</v>
      </c>
      <c r="BS248" s="1">
        <v>136221.73011022856</v>
      </c>
      <c r="BT248" s="1">
        <v>346812.67634519993</v>
      </c>
      <c r="BU248" s="1">
        <v>15415.745827021632</v>
      </c>
      <c r="BV248" s="1">
        <v>40099.129730332126</v>
      </c>
      <c r="BW248" s="35">
        <v>5.9752120658188002</v>
      </c>
      <c r="BX248" s="1">
        <v>1725466.6119315489</v>
      </c>
      <c r="BY248" s="1">
        <v>76696.604642193837</v>
      </c>
      <c r="BZ248" s="1">
        <v>677731.99527112127</v>
      </c>
      <c r="CA248" s="1">
        <v>1725466.6119315489</v>
      </c>
      <c r="CB248" s="1">
        <v>76696.604642193837</v>
      </c>
      <c r="CC248" s="1">
        <v>199501.67406318177</v>
      </c>
    </row>
    <row r="249" spans="1:81" x14ac:dyDescent="0.25">
      <c r="A249" t="s">
        <v>1085</v>
      </c>
      <c r="B249" t="s">
        <v>1086</v>
      </c>
      <c r="C249" t="s">
        <v>50</v>
      </c>
      <c r="D249" t="s">
        <v>28</v>
      </c>
      <c r="E249">
        <v>90286</v>
      </c>
      <c r="F249" t="s">
        <v>370</v>
      </c>
      <c r="G249" t="s">
        <v>51</v>
      </c>
      <c r="H249" s="74">
        <v>0.22613756887876005</v>
      </c>
      <c r="I249" s="1">
        <v>1213158.0899999999</v>
      </c>
      <c r="J249" s="1">
        <v>0</v>
      </c>
      <c r="K249" s="1">
        <v>224482</v>
      </c>
      <c r="L249" s="1">
        <v>0</v>
      </c>
      <c r="M249" s="1">
        <v>0</v>
      </c>
      <c r="N249" s="1">
        <v>0</v>
      </c>
      <c r="O249" s="1">
        <v>0</v>
      </c>
      <c r="P249" s="1">
        <v>24298</v>
      </c>
      <c r="Q249" s="1">
        <v>0</v>
      </c>
      <c r="R249" s="1">
        <v>0</v>
      </c>
      <c r="S249" s="1">
        <v>0</v>
      </c>
      <c r="T249" s="1">
        <v>248780</v>
      </c>
      <c r="U249" s="1"/>
      <c r="V249" s="36"/>
      <c r="W249" s="1"/>
      <c r="X249" s="1">
        <v>70150</v>
      </c>
      <c r="Y249" s="1"/>
      <c r="Z249" s="1"/>
      <c r="AA249" s="1"/>
      <c r="AB249" s="1"/>
      <c r="AC249" s="1">
        <v>2862</v>
      </c>
      <c r="AD249" s="1"/>
      <c r="AE249" s="1"/>
      <c r="AF249" s="1"/>
      <c r="AG249" s="1">
        <v>0</v>
      </c>
      <c r="AH249" s="1">
        <v>576576.54129725148</v>
      </c>
      <c r="AI249" s="1">
        <v>0</v>
      </c>
      <c r="AJ249" s="1">
        <v>0</v>
      </c>
      <c r="AK249" s="1">
        <v>0</v>
      </c>
      <c r="AL249" s="1">
        <v>0</v>
      </c>
      <c r="AM249" s="1">
        <v>25155.95847833333</v>
      </c>
      <c r="AN249" s="1">
        <v>0</v>
      </c>
      <c r="AO249" s="1">
        <v>0</v>
      </c>
      <c r="AP249" s="1">
        <v>0</v>
      </c>
      <c r="AQ249" s="1">
        <v>601732.49977558479</v>
      </c>
      <c r="AR249" s="1">
        <v>0</v>
      </c>
      <c r="AS249" s="1">
        <v>151544.09797500001</v>
      </c>
      <c r="AT249" s="1">
        <v>0</v>
      </c>
      <c r="AU249" s="1">
        <v>0</v>
      </c>
      <c r="AV249" s="1">
        <v>0</v>
      </c>
      <c r="AW249" s="1">
        <v>0</v>
      </c>
      <c r="AX249" s="1">
        <v>7444.5771599999998</v>
      </c>
      <c r="AY249" s="1">
        <v>0</v>
      </c>
      <c r="AZ249" s="1">
        <v>0</v>
      </c>
      <c r="BA249" s="1">
        <v>0</v>
      </c>
      <c r="BB249" s="1">
        <v>158988.675135</v>
      </c>
      <c r="BC249" s="7">
        <v>0.6270585681958275</v>
      </c>
      <c r="BD249" s="35" t="s">
        <v>552</v>
      </c>
      <c r="BE249" s="35">
        <v>3.2435591239932444</v>
      </c>
      <c r="BF249" s="35" t="s">
        <v>552</v>
      </c>
      <c r="BG249" s="35" t="s">
        <v>552</v>
      </c>
      <c r="BH249" s="35" t="s">
        <v>552</v>
      </c>
      <c r="BI249" s="35" t="s">
        <v>552</v>
      </c>
      <c r="BJ249" s="35">
        <v>1.3416962564134221</v>
      </c>
      <c r="BK249" s="35" t="s">
        <v>552</v>
      </c>
      <c r="BL249" s="35" t="s">
        <v>552</v>
      </c>
      <c r="BM249" s="35" t="s">
        <v>552</v>
      </c>
      <c r="BN249" s="35">
        <v>3.0578067968107758</v>
      </c>
      <c r="BO249" s="1">
        <v>0</v>
      </c>
      <c r="BP249" s="1">
        <v>0</v>
      </c>
      <c r="BQ249" s="1">
        <v>399323.11690439994</v>
      </c>
      <c r="BR249" s="1">
        <v>17749.823155036691</v>
      </c>
      <c r="BS249" s="1">
        <v>156846.87892890885</v>
      </c>
      <c r="BT249" s="1">
        <v>399323.11690439994</v>
      </c>
      <c r="BU249" s="1">
        <v>17749.823155036691</v>
      </c>
      <c r="BV249" s="1">
        <v>46170.484994418337</v>
      </c>
      <c r="BW249" s="35">
        <v>5.9752120658188002</v>
      </c>
      <c r="BX249" s="1">
        <v>1986717.1893831422</v>
      </c>
      <c r="BY249" s="1">
        <v>88309.134327088483</v>
      </c>
      <c r="BZ249" s="1">
        <v>780346.48453312786</v>
      </c>
      <c r="CA249" s="1">
        <v>1986717.1893831422</v>
      </c>
      <c r="CB249" s="1">
        <v>88309.134327088483</v>
      </c>
      <c r="CC249" s="1">
        <v>229707.95402893602</v>
      </c>
    </row>
    <row r="250" spans="1:81" x14ac:dyDescent="0.25">
      <c r="A250" t="s">
        <v>1085</v>
      </c>
      <c r="B250" t="s">
        <v>1086</v>
      </c>
      <c r="C250" t="s">
        <v>50</v>
      </c>
      <c r="D250" t="s">
        <v>1730</v>
      </c>
      <c r="E250">
        <v>90286</v>
      </c>
      <c r="F250" t="s">
        <v>370</v>
      </c>
      <c r="G250" t="s">
        <v>51</v>
      </c>
      <c r="H250" s="74">
        <v>0.22613756887876005</v>
      </c>
      <c r="I250" s="1">
        <v>159528.62</v>
      </c>
      <c r="J250" s="1"/>
      <c r="K250" s="1">
        <v>69826</v>
      </c>
      <c r="L250" s="1"/>
      <c r="M250" s="1"/>
      <c r="N250" s="1"/>
      <c r="O250" s="1"/>
      <c r="P250" s="1">
        <v>24298</v>
      </c>
      <c r="Q250" s="1"/>
      <c r="R250" s="1"/>
      <c r="S250" s="1"/>
      <c r="T250" s="1">
        <v>94124</v>
      </c>
      <c r="U250" s="1">
        <v>13.714285714285714</v>
      </c>
      <c r="V250" s="36">
        <v>0.45746009156572809</v>
      </c>
      <c r="W250" s="1"/>
      <c r="X250" s="1">
        <v>21820</v>
      </c>
      <c r="Y250" s="1"/>
      <c r="Z250" s="1"/>
      <c r="AA250" s="1"/>
      <c r="AB250" s="1"/>
      <c r="AC250" s="1">
        <v>2862</v>
      </c>
      <c r="AD250" s="1"/>
      <c r="AE250" s="1"/>
      <c r="AF250" s="1"/>
      <c r="AG250" s="1">
        <v>0</v>
      </c>
      <c r="AH250" s="1">
        <v>179343.22482567251</v>
      </c>
      <c r="AI250" s="1">
        <v>0</v>
      </c>
      <c r="AJ250" s="1">
        <v>0</v>
      </c>
      <c r="AK250" s="1"/>
      <c r="AL250" s="1">
        <v>0</v>
      </c>
      <c r="AM250" s="1">
        <v>25155.95847833333</v>
      </c>
      <c r="AN250" s="1"/>
      <c r="AO250" s="1">
        <v>0</v>
      </c>
      <c r="AP250" s="1">
        <v>0</v>
      </c>
      <c r="AQ250" s="1">
        <v>204499.18330400586</v>
      </c>
      <c r="AR250" s="1">
        <v>0</v>
      </c>
      <c r="AS250" s="1">
        <v>47137.451430000008</v>
      </c>
      <c r="AT250" s="1">
        <v>0</v>
      </c>
      <c r="AU250" s="1">
        <v>0</v>
      </c>
      <c r="AV250" s="1"/>
      <c r="AW250" s="1">
        <v>0</v>
      </c>
      <c r="AX250" s="1">
        <v>7444.5771599999998</v>
      </c>
      <c r="AY250" s="1"/>
      <c r="AZ250" s="1">
        <v>0</v>
      </c>
      <c r="BA250" s="1">
        <v>0</v>
      </c>
      <c r="BB250" s="1">
        <v>54582.028590000009</v>
      </c>
      <c r="BC250" s="7">
        <v>1.6240422056807478</v>
      </c>
      <c r="BD250" s="35" t="s">
        <v>552</v>
      </c>
      <c r="BE250" s="35">
        <v>3.2435006481206505</v>
      </c>
      <c r="BF250" s="35" t="s">
        <v>552</v>
      </c>
      <c r="BG250" s="35" t="s">
        <v>552</v>
      </c>
      <c r="BH250" s="35" t="s">
        <v>552</v>
      </c>
      <c r="BI250" s="35" t="s">
        <v>552</v>
      </c>
      <c r="BJ250" s="35">
        <v>1.3416962564134221</v>
      </c>
      <c r="BK250" s="35" t="s">
        <v>552</v>
      </c>
      <c r="BL250" s="35" t="s">
        <v>552</v>
      </c>
      <c r="BM250" s="35" t="s">
        <v>552</v>
      </c>
      <c r="BN250" s="35">
        <v>2.7525520791084723</v>
      </c>
      <c r="BO250" s="1">
        <v>0</v>
      </c>
      <c r="BP250" s="1">
        <v>0</v>
      </c>
      <c r="BQ250" s="1">
        <v>52510.440559199989</v>
      </c>
      <c r="BR250" s="1">
        <v>2334.0773280150561</v>
      </c>
      <c r="BS250" s="1">
        <v>20625.14881868026</v>
      </c>
      <c r="BT250" s="1">
        <v>52510.440559199989</v>
      </c>
      <c r="BU250" s="1">
        <v>2334.0773280150561</v>
      </c>
      <c r="BV250" s="1">
        <v>6071.3552640862035</v>
      </c>
      <c r="BW250" s="35">
        <v>5.9752120658188002</v>
      </c>
      <c r="BX250" s="1">
        <v>261250.57745159269</v>
      </c>
      <c r="BY250" s="1">
        <v>11612.529684894613</v>
      </c>
      <c r="BZ250" s="1">
        <v>102614.48926200642</v>
      </c>
      <c r="CA250" s="1">
        <v>261250.57745159269</v>
      </c>
      <c r="CB250" s="1">
        <v>11612.529684894613</v>
      </c>
      <c r="CC250" s="1">
        <v>30206.279965754165</v>
      </c>
    </row>
    <row r="251" spans="1:81" x14ac:dyDescent="0.25">
      <c r="A251" t="s">
        <v>1129</v>
      </c>
      <c r="B251" t="s">
        <v>1130</v>
      </c>
      <c r="C251" t="s">
        <v>50</v>
      </c>
      <c r="D251" t="s">
        <v>38</v>
      </c>
      <c r="E251">
        <v>90227</v>
      </c>
      <c r="F251" t="s">
        <v>370</v>
      </c>
      <c r="G251" t="s">
        <v>51</v>
      </c>
      <c r="H251" s="74">
        <v>0.22613756887876005</v>
      </c>
      <c r="I251" s="1">
        <v>205434.68</v>
      </c>
      <c r="J251" s="1"/>
      <c r="K251" s="1">
        <v>112201</v>
      </c>
      <c r="L251" s="1"/>
      <c r="M251" s="1"/>
      <c r="N251" s="1"/>
      <c r="O251" s="1"/>
      <c r="P251" s="1"/>
      <c r="Q251" s="1"/>
      <c r="R251" s="1"/>
      <c r="S251" s="1"/>
      <c r="T251" s="1">
        <v>112201</v>
      </c>
      <c r="U251" s="1">
        <v>27</v>
      </c>
      <c r="V251" s="36">
        <v>9.033125395462302E-2</v>
      </c>
      <c r="W251" s="1"/>
      <c r="X251" s="1">
        <v>35062</v>
      </c>
      <c r="Y251" s="1"/>
      <c r="Z251" s="1"/>
      <c r="AA251" s="1"/>
      <c r="AB251" s="1"/>
      <c r="AC251" s="1"/>
      <c r="AD251" s="1"/>
      <c r="AE251" s="1"/>
      <c r="AF251" s="1"/>
      <c r="AG251" s="1">
        <v>0</v>
      </c>
      <c r="AH251" s="1">
        <v>288181.86963926902</v>
      </c>
      <c r="AI251" s="1">
        <v>0</v>
      </c>
      <c r="AJ251" s="1">
        <v>0</v>
      </c>
      <c r="AK251" s="1">
        <v>0</v>
      </c>
      <c r="AL251" s="1">
        <v>0</v>
      </c>
      <c r="AM251" s="1">
        <v>0</v>
      </c>
      <c r="AN251" s="1">
        <v>0</v>
      </c>
      <c r="AO251" s="1">
        <v>0</v>
      </c>
      <c r="AP251" s="1">
        <v>0</v>
      </c>
      <c r="AQ251" s="1">
        <v>288181.86963926902</v>
      </c>
      <c r="AR251" s="1">
        <v>0</v>
      </c>
      <c r="AS251" s="1">
        <v>75743.965263000006</v>
      </c>
      <c r="AT251" s="1">
        <v>0</v>
      </c>
      <c r="AU251" s="1">
        <v>0</v>
      </c>
      <c r="AV251" s="1">
        <v>0</v>
      </c>
      <c r="AW251" s="1">
        <v>0</v>
      </c>
      <c r="AX251" s="1">
        <v>0</v>
      </c>
      <c r="AY251" s="1">
        <v>0</v>
      </c>
      <c r="AZ251" s="1">
        <v>0</v>
      </c>
      <c r="BA251" s="1">
        <v>0</v>
      </c>
      <c r="BB251" s="1">
        <v>75743.965263000006</v>
      </c>
      <c r="BC251" s="7">
        <v>1.7714917213698731</v>
      </c>
      <c r="BD251" s="35" t="s">
        <v>552</v>
      </c>
      <c r="BE251" s="35">
        <v>3.2435168572674842</v>
      </c>
      <c r="BF251" s="35" t="s">
        <v>552</v>
      </c>
      <c r="BG251" s="35" t="s">
        <v>552</v>
      </c>
      <c r="BH251" s="35" t="s">
        <v>552</v>
      </c>
      <c r="BI251" s="35" t="s">
        <v>552</v>
      </c>
      <c r="BJ251" s="35" t="s">
        <v>552</v>
      </c>
      <c r="BK251" s="35" t="s">
        <v>552</v>
      </c>
      <c r="BL251" s="35" t="s">
        <v>552</v>
      </c>
      <c r="BM251" s="35" t="s">
        <v>552</v>
      </c>
      <c r="BN251" s="35">
        <v>3.2435168572674842</v>
      </c>
      <c r="BO251" s="1">
        <v>0</v>
      </c>
      <c r="BP251" s="1"/>
      <c r="BQ251" s="1">
        <v>67620.879268799981</v>
      </c>
      <c r="BR251" s="1">
        <v>3005.7329460759333</v>
      </c>
      <c r="BS251" s="1">
        <v>26560.255128628061</v>
      </c>
      <c r="BT251" s="1">
        <v>67620.879268799981</v>
      </c>
      <c r="BU251" s="1">
        <v>3005.7329460759333</v>
      </c>
      <c r="BV251" s="1">
        <v>7818.4524246737956</v>
      </c>
      <c r="BW251" s="35">
        <v>5.9808389026510342</v>
      </c>
      <c r="BX251" s="1">
        <v>336808.70609350776</v>
      </c>
      <c r="BY251" s="1">
        <v>14971.071588794912</v>
      </c>
      <c r="BZ251" s="1">
        <v>132292.3520090073</v>
      </c>
      <c r="CA251" s="1">
        <v>336808.70609350776</v>
      </c>
      <c r="CB251" s="1">
        <v>14971.071588794912</v>
      </c>
      <c r="CC251" s="1">
        <v>38942.451995341544</v>
      </c>
    </row>
    <row r="252" spans="1:81" x14ac:dyDescent="0.25">
      <c r="A252" t="s">
        <v>1129</v>
      </c>
      <c r="B252" t="s">
        <v>1130</v>
      </c>
      <c r="C252" t="s">
        <v>50</v>
      </c>
      <c r="D252" t="s">
        <v>28</v>
      </c>
      <c r="E252">
        <v>90227</v>
      </c>
      <c r="F252" t="s">
        <v>370</v>
      </c>
      <c r="G252" t="s">
        <v>51</v>
      </c>
      <c r="H252" s="74">
        <v>0.22613756887876005</v>
      </c>
      <c r="I252" s="1">
        <v>205434.68</v>
      </c>
      <c r="J252" s="1">
        <v>0</v>
      </c>
      <c r="K252" s="1">
        <v>112201</v>
      </c>
      <c r="L252" s="1">
        <v>0</v>
      </c>
      <c r="M252" s="1">
        <v>0</v>
      </c>
      <c r="N252" s="1">
        <v>0</v>
      </c>
      <c r="O252" s="1">
        <v>0</v>
      </c>
      <c r="P252" s="1">
        <v>0</v>
      </c>
      <c r="Q252" s="1">
        <v>0</v>
      </c>
      <c r="R252" s="1">
        <v>0</v>
      </c>
      <c r="S252" s="1">
        <v>0</v>
      </c>
      <c r="T252" s="1">
        <v>112201</v>
      </c>
      <c r="U252" s="1"/>
      <c r="V252" s="36"/>
      <c r="W252" s="1"/>
      <c r="X252" s="1">
        <v>35062</v>
      </c>
      <c r="Y252" s="1"/>
      <c r="Z252" s="1"/>
      <c r="AA252" s="1"/>
      <c r="AB252" s="1"/>
      <c r="AC252" s="1"/>
      <c r="AD252" s="1"/>
      <c r="AE252" s="1"/>
      <c r="AF252" s="1"/>
      <c r="AG252" s="1">
        <v>0</v>
      </c>
      <c r="AH252" s="1">
        <v>288181.86963926902</v>
      </c>
      <c r="AI252" s="1">
        <v>0</v>
      </c>
      <c r="AJ252" s="1">
        <v>0</v>
      </c>
      <c r="AK252" s="1">
        <v>0</v>
      </c>
      <c r="AL252" s="1">
        <v>0</v>
      </c>
      <c r="AM252" s="1">
        <v>0</v>
      </c>
      <c r="AN252" s="1">
        <v>0</v>
      </c>
      <c r="AO252" s="1">
        <v>0</v>
      </c>
      <c r="AP252" s="1">
        <v>0</v>
      </c>
      <c r="AQ252" s="1">
        <v>288181.86963926902</v>
      </c>
      <c r="AR252" s="1">
        <v>0</v>
      </c>
      <c r="AS252" s="1">
        <v>75743.965263000006</v>
      </c>
      <c r="AT252" s="1">
        <v>0</v>
      </c>
      <c r="AU252" s="1">
        <v>0</v>
      </c>
      <c r="AV252" s="1">
        <v>0</v>
      </c>
      <c r="AW252" s="1">
        <v>0</v>
      </c>
      <c r="AX252" s="1">
        <v>0</v>
      </c>
      <c r="AY252" s="1">
        <v>0</v>
      </c>
      <c r="AZ252" s="1">
        <v>0</v>
      </c>
      <c r="BA252" s="1">
        <v>0</v>
      </c>
      <c r="BB252" s="1">
        <v>75743.965263000006</v>
      </c>
      <c r="BC252" s="7">
        <v>1.7714917213698731</v>
      </c>
      <c r="BD252" s="35" t="s">
        <v>552</v>
      </c>
      <c r="BE252" s="35">
        <v>3.2435168572674842</v>
      </c>
      <c r="BF252" s="35" t="s">
        <v>552</v>
      </c>
      <c r="BG252" s="35" t="s">
        <v>552</v>
      </c>
      <c r="BH252" s="35" t="s">
        <v>552</v>
      </c>
      <c r="BI252" s="35" t="s">
        <v>552</v>
      </c>
      <c r="BJ252" s="35" t="s">
        <v>552</v>
      </c>
      <c r="BK252" s="35" t="s">
        <v>552</v>
      </c>
      <c r="BL252" s="35" t="s">
        <v>552</v>
      </c>
      <c r="BM252" s="35" t="s">
        <v>552</v>
      </c>
      <c r="BN252" s="35">
        <v>3.2435168572674842</v>
      </c>
      <c r="BO252" s="1">
        <v>0</v>
      </c>
      <c r="BP252" s="1">
        <v>0</v>
      </c>
      <c r="BQ252" s="1">
        <v>67620.879268799981</v>
      </c>
      <c r="BR252" s="1">
        <v>3005.7329460759333</v>
      </c>
      <c r="BS252" s="1">
        <v>26560.255128628061</v>
      </c>
      <c r="BT252" s="1">
        <v>67620.879268799981</v>
      </c>
      <c r="BU252" s="1">
        <v>3005.7329460759333</v>
      </c>
      <c r="BV252" s="1">
        <v>7818.4524246737956</v>
      </c>
      <c r="BW252" s="35">
        <v>5.9808389026510342</v>
      </c>
      <c r="BX252" s="1">
        <v>336808.70609350776</v>
      </c>
      <c r="BY252" s="1">
        <v>14971.071588794912</v>
      </c>
      <c r="BZ252" s="1">
        <v>132292.3520090073</v>
      </c>
      <c r="CA252" s="1">
        <v>336808.70609350776</v>
      </c>
      <c r="CB252" s="1">
        <v>14971.071588794912</v>
      </c>
      <c r="CC252" s="1">
        <v>38942.451995341544</v>
      </c>
    </row>
    <row r="253" spans="1:81" x14ac:dyDescent="0.25">
      <c r="A253" t="s">
        <v>632</v>
      </c>
      <c r="B253" t="s">
        <v>633</v>
      </c>
      <c r="C253" t="s">
        <v>50</v>
      </c>
      <c r="D253" t="s">
        <v>38</v>
      </c>
      <c r="E253">
        <v>90022</v>
      </c>
      <c r="F253" t="s">
        <v>39</v>
      </c>
      <c r="G253" t="s">
        <v>51</v>
      </c>
      <c r="H253" s="74">
        <v>0.22613756887876005</v>
      </c>
      <c r="I253" s="1">
        <v>6132234</v>
      </c>
      <c r="J253" s="1"/>
      <c r="K253" s="1">
        <v>821435</v>
      </c>
      <c r="L253" s="1">
        <v>34625</v>
      </c>
      <c r="M253" s="1"/>
      <c r="N253" s="1"/>
      <c r="O253" s="1"/>
      <c r="P253" s="1">
        <v>235509</v>
      </c>
      <c r="Q253" s="1"/>
      <c r="R253" s="1"/>
      <c r="S253" s="1"/>
      <c r="T253" s="1">
        <v>1091569</v>
      </c>
      <c r="U253" s="1">
        <v>37.151515151515149</v>
      </c>
      <c r="V253" s="36">
        <v>0.15681883205599242</v>
      </c>
      <c r="W253" s="1"/>
      <c r="X253" s="1">
        <v>260240</v>
      </c>
      <c r="Y253" s="1">
        <v>13214</v>
      </c>
      <c r="Z253" s="1"/>
      <c r="AA253" s="1"/>
      <c r="AB253" s="1"/>
      <c r="AC253" s="1">
        <v>73195</v>
      </c>
      <c r="AD253" s="1"/>
      <c r="AE253" s="1"/>
      <c r="AF253" s="1"/>
      <c r="AG253" s="1">
        <v>0</v>
      </c>
      <c r="AH253" s="1">
        <v>2135785.0288130119</v>
      </c>
      <c r="AI253" s="1">
        <v>135319.6196875</v>
      </c>
      <c r="AJ253" s="1">
        <v>0</v>
      </c>
      <c r="AK253" s="1">
        <v>0</v>
      </c>
      <c r="AL253" s="1">
        <v>0</v>
      </c>
      <c r="AM253" s="1">
        <v>642919.59897249995</v>
      </c>
      <c r="AN253" s="1">
        <v>0</v>
      </c>
      <c r="AO253" s="1">
        <v>0</v>
      </c>
      <c r="AP253" s="1">
        <v>0</v>
      </c>
      <c r="AQ253" s="1">
        <v>2914024.2474730117</v>
      </c>
      <c r="AR253" s="1">
        <v>0</v>
      </c>
      <c r="AS253" s="1">
        <v>562192.95876000007</v>
      </c>
      <c r="AT253" s="1">
        <v>28648.208351599998</v>
      </c>
      <c r="AU253" s="1">
        <v>0</v>
      </c>
      <c r="AV253" s="1">
        <v>0</v>
      </c>
      <c r="AW253" s="1">
        <v>0</v>
      </c>
      <c r="AX253" s="1">
        <v>190393.3701</v>
      </c>
      <c r="AY253" s="1">
        <v>0</v>
      </c>
      <c r="AZ253" s="1">
        <v>0</v>
      </c>
      <c r="BA253" s="1">
        <v>0</v>
      </c>
      <c r="BB253" s="1">
        <v>781234.53721159999</v>
      </c>
      <c r="BC253" s="7">
        <v>0.60259585408590266</v>
      </c>
      <c r="BD253" s="35" t="s">
        <v>552</v>
      </c>
      <c r="BE253" s="35">
        <v>3.2844692368513781</v>
      </c>
      <c r="BF253" s="35">
        <v>4.7355329397574</v>
      </c>
      <c r="BG253" s="35" t="s">
        <v>552</v>
      </c>
      <c r="BH253" s="35" t="s">
        <v>552</v>
      </c>
      <c r="BI253" s="35" t="s">
        <v>552</v>
      </c>
      <c r="BJ253" s="35">
        <v>3.5383487215881346</v>
      </c>
      <c r="BK253" s="35" t="s">
        <v>552</v>
      </c>
      <c r="BL253" s="35" t="s">
        <v>552</v>
      </c>
      <c r="BM253" s="35" t="s">
        <v>552</v>
      </c>
      <c r="BN253" s="35">
        <v>3.3852727447230651</v>
      </c>
      <c r="BO253" s="1">
        <v>0</v>
      </c>
      <c r="BP253" s="1"/>
      <c r="BQ253" s="1">
        <v>2018486.1434399998</v>
      </c>
      <c r="BR253" s="1">
        <v>89721.257223205976</v>
      </c>
      <c r="BS253" s="1">
        <v>792824.75358321879</v>
      </c>
      <c r="BT253" s="1">
        <v>2018486.1434399998</v>
      </c>
      <c r="BU253" s="1">
        <v>89721.257223205976</v>
      </c>
      <c r="BV253" s="1">
        <v>233381.1398638589</v>
      </c>
      <c r="BW253" s="35">
        <v>5.9779119585410765</v>
      </c>
      <c r="BX253" s="1">
        <v>10047846.311579432</v>
      </c>
      <c r="BY253" s="1">
        <v>446624.51926673693</v>
      </c>
      <c r="BZ253" s="1">
        <v>3946611.8218892869</v>
      </c>
      <c r="CA253" s="1">
        <v>10047846.311579432</v>
      </c>
      <c r="CB253" s="1">
        <v>446624.51926673693</v>
      </c>
      <c r="CC253" s="1">
        <v>1161750.7670262507</v>
      </c>
    </row>
    <row r="254" spans="1:81" x14ac:dyDescent="0.25">
      <c r="A254" t="s">
        <v>632</v>
      </c>
      <c r="B254" t="s">
        <v>633</v>
      </c>
      <c r="C254" t="s">
        <v>50</v>
      </c>
      <c r="D254" t="s">
        <v>28</v>
      </c>
      <c r="E254">
        <v>90022</v>
      </c>
      <c r="F254" t="s">
        <v>39</v>
      </c>
      <c r="G254" t="s">
        <v>51</v>
      </c>
      <c r="H254" s="74">
        <v>0.22613756887876005</v>
      </c>
      <c r="I254" s="1">
        <v>6208325</v>
      </c>
      <c r="J254" s="1">
        <v>0</v>
      </c>
      <c r="K254" s="1">
        <v>821435</v>
      </c>
      <c r="L254" s="1">
        <v>34625</v>
      </c>
      <c r="M254" s="1">
        <v>0</v>
      </c>
      <c r="N254" s="1">
        <v>0</v>
      </c>
      <c r="O254" s="1">
        <v>0</v>
      </c>
      <c r="P254" s="1">
        <v>304243</v>
      </c>
      <c r="Q254" s="1">
        <v>0</v>
      </c>
      <c r="R254" s="1">
        <v>0</v>
      </c>
      <c r="S254" s="1">
        <v>0</v>
      </c>
      <c r="T254" s="1">
        <v>1160303</v>
      </c>
      <c r="U254" s="1"/>
      <c r="V254" s="36"/>
      <c r="W254" s="1"/>
      <c r="X254" s="1">
        <v>260240</v>
      </c>
      <c r="Y254" s="1">
        <v>13214</v>
      </c>
      <c r="Z254" s="1"/>
      <c r="AA254" s="1"/>
      <c r="AB254" s="1"/>
      <c r="AC254" s="1">
        <v>87433</v>
      </c>
      <c r="AD254" s="1"/>
      <c r="AE254" s="1"/>
      <c r="AF254" s="1"/>
      <c r="AG254" s="1">
        <v>0</v>
      </c>
      <c r="AH254" s="1">
        <v>2135785.0288130119</v>
      </c>
      <c r="AI254" s="1">
        <v>135319.6196875</v>
      </c>
      <c r="AJ254" s="1">
        <v>0</v>
      </c>
      <c r="AK254" s="1">
        <v>0</v>
      </c>
      <c r="AL254" s="1">
        <v>0</v>
      </c>
      <c r="AM254" s="1">
        <v>768007.30934083322</v>
      </c>
      <c r="AN254" s="1">
        <v>0</v>
      </c>
      <c r="AO254" s="1">
        <v>0</v>
      </c>
      <c r="AP254" s="1">
        <v>0</v>
      </c>
      <c r="AQ254" s="1">
        <v>3039111.9578413451</v>
      </c>
      <c r="AR254" s="1">
        <v>0</v>
      </c>
      <c r="AS254" s="1">
        <v>562192.95876000007</v>
      </c>
      <c r="AT254" s="1">
        <v>28648.208351599998</v>
      </c>
      <c r="AU254" s="1">
        <v>0</v>
      </c>
      <c r="AV254" s="1">
        <v>0</v>
      </c>
      <c r="AW254" s="1">
        <v>0</v>
      </c>
      <c r="AX254" s="1">
        <v>227428.97094</v>
      </c>
      <c r="AY254" s="1">
        <v>0</v>
      </c>
      <c r="AZ254" s="1">
        <v>0</v>
      </c>
      <c r="BA254" s="1">
        <v>0</v>
      </c>
      <c r="BB254" s="1">
        <v>818270.13805160008</v>
      </c>
      <c r="BC254" s="7">
        <v>0.62132412460574238</v>
      </c>
      <c r="BD254" s="35" t="s">
        <v>552</v>
      </c>
      <c r="BE254" s="35">
        <v>3.2844692368513781</v>
      </c>
      <c r="BF254" s="35">
        <v>4.7355329397574</v>
      </c>
      <c r="BG254" s="35" t="s">
        <v>552</v>
      </c>
      <c r="BH254" s="35" t="s">
        <v>552</v>
      </c>
      <c r="BI254" s="35" t="s">
        <v>552</v>
      </c>
      <c r="BJ254" s="35">
        <v>3.2718461239234204</v>
      </c>
      <c r="BK254" s="35" t="s">
        <v>552</v>
      </c>
      <c r="BL254" s="35" t="s">
        <v>552</v>
      </c>
      <c r="BM254" s="35" t="s">
        <v>552</v>
      </c>
      <c r="BN254" s="35">
        <v>3.3244610208651926</v>
      </c>
      <c r="BO254" s="1">
        <v>0</v>
      </c>
      <c r="BP254" s="1">
        <v>0</v>
      </c>
      <c r="BQ254" s="1">
        <v>2043532.2569999998</v>
      </c>
      <c r="BR254" s="1">
        <v>90834.551364194558</v>
      </c>
      <c r="BS254" s="1">
        <v>802662.41279924044</v>
      </c>
      <c r="BT254" s="1">
        <v>2043532.2569999998</v>
      </c>
      <c r="BU254" s="1">
        <v>90834.551364194558</v>
      </c>
      <c r="BV254" s="1">
        <v>236277.01831751558</v>
      </c>
      <c r="BW254" s="35">
        <v>5.9779119585410765</v>
      </c>
      <c r="BX254" s="1">
        <v>10172523.659784736</v>
      </c>
      <c r="BY254" s="1">
        <v>452166.39948453777</v>
      </c>
      <c r="BZ254" s="1">
        <v>3995582.8233447727</v>
      </c>
      <c r="CA254" s="1">
        <v>10172523.659784736</v>
      </c>
      <c r="CB254" s="1">
        <v>452166.39948453777</v>
      </c>
      <c r="CC254" s="1">
        <v>1176166.1950111899</v>
      </c>
    </row>
    <row r="255" spans="1:81" x14ac:dyDescent="0.25">
      <c r="A255" t="s">
        <v>632</v>
      </c>
      <c r="B255" t="s">
        <v>633</v>
      </c>
      <c r="C255" t="s">
        <v>50</v>
      </c>
      <c r="D255" t="s">
        <v>1730</v>
      </c>
      <c r="E255">
        <v>90022</v>
      </c>
      <c r="F255" t="s">
        <v>39</v>
      </c>
      <c r="G255" t="s">
        <v>51</v>
      </c>
      <c r="H255" s="74">
        <v>0.22613756887876005</v>
      </c>
      <c r="I255" s="1">
        <v>76091</v>
      </c>
      <c r="J255" s="1"/>
      <c r="K255" s="1"/>
      <c r="L255" s="1"/>
      <c r="M255" s="1"/>
      <c r="N255" s="1"/>
      <c r="O255" s="1"/>
      <c r="P255" s="1">
        <v>68734</v>
      </c>
      <c r="Q255" s="1"/>
      <c r="R255" s="1"/>
      <c r="S255" s="1"/>
      <c r="T255" s="1">
        <v>68734</v>
      </c>
      <c r="U255" s="1">
        <v>15.714285714285714</v>
      </c>
      <c r="V255" s="36">
        <v>0.10038049971919537</v>
      </c>
      <c r="W255" s="1"/>
      <c r="X255" s="1"/>
      <c r="Y255" s="1"/>
      <c r="Z255" s="1"/>
      <c r="AA255" s="1"/>
      <c r="AB255" s="1"/>
      <c r="AC255" s="1">
        <v>14238</v>
      </c>
      <c r="AD255" s="1"/>
      <c r="AE255" s="1"/>
      <c r="AF255" s="1"/>
      <c r="AG255" s="1">
        <v>0</v>
      </c>
      <c r="AH255" s="1">
        <v>0</v>
      </c>
      <c r="AI255" s="1">
        <v>0</v>
      </c>
      <c r="AJ255" s="1">
        <v>0</v>
      </c>
      <c r="AK255" s="1"/>
      <c r="AL255" s="1">
        <v>0</v>
      </c>
      <c r="AM255" s="1">
        <v>125087.71036833333</v>
      </c>
      <c r="AN255" s="1"/>
      <c r="AO255" s="1">
        <v>0</v>
      </c>
      <c r="AP255" s="1">
        <v>0</v>
      </c>
      <c r="AQ255" s="1">
        <v>125087.71036833333</v>
      </c>
      <c r="AR255" s="1">
        <v>0</v>
      </c>
      <c r="AS255" s="1">
        <v>0</v>
      </c>
      <c r="AT255" s="1">
        <v>0</v>
      </c>
      <c r="AU255" s="1">
        <v>0</v>
      </c>
      <c r="AV255" s="1"/>
      <c r="AW255" s="1">
        <v>0</v>
      </c>
      <c r="AX255" s="1">
        <v>37035.600839999999</v>
      </c>
      <c r="AY255" s="1"/>
      <c r="AZ255" s="1">
        <v>0</v>
      </c>
      <c r="BA255" s="1">
        <v>0</v>
      </c>
      <c r="BB255" s="1">
        <v>37035.600839999999</v>
      </c>
      <c r="BC255" s="7">
        <v>2.1306502898941178</v>
      </c>
      <c r="BD255" s="35" t="s">
        <v>552</v>
      </c>
      <c r="BE255" s="35" t="s">
        <v>552</v>
      </c>
      <c r="BF255" s="35" t="s">
        <v>552</v>
      </c>
      <c r="BG255" s="35" t="s">
        <v>552</v>
      </c>
      <c r="BH255" s="35" t="s">
        <v>552</v>
      </c>
      <c r="BI255" s="35" t="s">
        <v>552</v>
      </c>
      <c r="BJ255" s="35">
        <v>2.3587061891979708</v>
      </c>
      <c r="BK255" s="35" t="s">
        <v>552</v>
      </c>
      <c r="BL255" s="35" t="s">
        <v>552</v>
      </c>
      <c r="BM255" s="35" t="s">
        <v>552</v>
      </c>
      <c r="BN255" s="35">
        <v>2.3587061891979708</v>
      </c>
      <c r="BO255" s="1">
        <v>0</v>
      </c>
      <c r="BP255" s="1">
        <v>0</v>
      </c>
      <c r="BQ255" s="1">
        <v>25046.113559999998</v>
      </c>
      <c r="BR255" s="1">
        <v>1113.2941409885805</v>
      </c>
      <c r="BS255" s="1">
        <v>9837.6592160215514</v>
      </c>
      <c r="BT255" s="1">
        <v>25046.113559999998</v>
      </c>
      <c r="BU255" s="1">
        <v>1113.2941409885805</v>
      </c>
      <c r="BV255" s="1">
        <v>2895.8784536566754</v>
      </c>
      <c r="BW255" s="35">
        <v>5.9779119585410765</v>
      </c>
      <c r="BX255" s="1">
        <v>124677.34820530179</v>
      </c>
      <c r="BY255" s="1">
        <v>5541.8802178007691</v>
      </c>
      <c r="BZ255" s="1">
        <v>48971.001455485508</v>
      </c>
      <c r="CA255" s="1">
        <v>124677.34820530179</v>
      </c>
      <c r="CB255" s="1">
        <v>5541.8802178007691</v>
      </c>
      <c r="CC255" s="1">
        <v>14415.427984939004</v>
      </c>
    </row>
    <row r="256" spans="1:81" x14ac:dyDescent="0.25">
      <c r="A256" t="s">
        <v>782</v>
      </c>
      <c r="B256" t="s">
        <v>783</v>
      </c>
      <c r="C256" t="s">
        <v>50</v>
      </c>
      <c r="D256" t="s">
        <v>38</v>
      </c>
      <c r="E256">
        <v>99424</v>
      </c>
      <c r="F256" t="s">
        <v>39</v>
      </c>
      <c r="G256" t="s">
        <v>51</v>
      </c>
      <c r="H256" s="74">
        <v>0.22613756887876005</v>
      </c>
      <c r="I256" s="1">
        <v>2749102</v>
      </c>
      <c r="J256" s="1"/>
      <c r="K256" s="1">
        <v>656767</v>
      </c>
      <c r="L256" s="1"/>
      <c r="M256" s="1"/>
      <c r="N256" s="1"/>
      <c r="O256" s="1"/>
      <c r="P256" s="1"/>
      <c r="Q256" s="1"/>
      <c r="R256" s="1"/>
      <c r="S256" s="1"/>
      <c r="T256" s="1">
        <v>656767</v>
      </c>
      <c r="U256" s="1">
        <v>27.173913043478262</v>
      </c>
      <c r="V256" s="36">
        <v>0.15047216932161289</v>
      </c>
      <c r="W256" s="1"/>
      <c r="X256" s="1">
        <v>31701</v>
      </c>
      <c r="Y256" s="1"/>
      <c r="Z256" s="1"/>
      <c r="AA256" s="1"/>
      <c r="AB256" s="1"/>
      <c r="AC256" s="1"/>
      <c r="AD256" s="1"/>
      <c r="AE256" s="1"/>
      <c r="AF256" s="1"/>
      <c r="AG256" s="1">
        <v>0</v>
      </c>
      <c r="AH256" s="1">
        <v>416194.27764096495</v>
      </c>
      <c r="AI256" s="1">
        <v>0</v>
      </c>
      <c r="AJ256" s="1">
        <v>0</v>
      </c>
      <c r="AK256" s="1">
        <v>0</v>
      </c>
      <c r="AL256" s="1">
        <v>0</v>
      </c>
      <c r="AM256" s="1">
        <v>0</v>
      </c>
      <c r="AN256" s="1">
        <v>0</v>
      </c>
      <c r="AO256" s="1">
        <v>0</v>
      </c>
      <c r="AP256" s="1">
        <v>0</v>
      </c>
      <c r="AQ256" s="1">
        <v>416194.27764096495</v>
      </c>
      <c r="AR256" s="1">
        <v>0</v>
      </c>
      <c r="AS256" s="1">
        <v>68483.242336500014</v>
      </c>
      <c r="AT256" s="1">
        <v>0</v>
      </c>
      <c r="AU256" s="1">
        <v>0</v>
      </c>
      <c r="AV256" s="1">
        <v>0</v>
      </c>
      <c r="AW256" s="1">
        <v>0</v>
      </c>
      <c r="AX256" s="1">
        <v>0</v>
      </c>
      <c r="AY256" s="1">
        <v>0</v>
      </c>
      <c r="AZ256" s="1">
        <v>0</v>
      </c>
      <c r="BA256" s="1">
        <v>0</v>
      </c>
      <c r="BB256" s="1">
        <v>68483.242336500014</v>
      </c>
      <c r="BC256" s="7">
        <v>0.17630394215182449</v>
      </c>
      <c r="BD256" s="35" t="s">
        <v>552</v>
      </c>
      <c r="BE256" s="35">
        <v>0.73797483731287505</v>
      </c>
      <c r="BF256" s="35" t="s">
        <v>552</v>
      </c>
      <c r="BG256" s="35" t="s">
        <v>552</v>
      </c>
      <c r="BH256" s="35" t="s">
        <v>552</v>
      </c>
      <c r="BI256" s="35" t="s">
        <v>552</v>
      </c>
      <c r="BJ256" s="35" t="s">
        <v>552</v>
      </c>
      <c r="BK256" s="35" t="s">
        <v>552</v>
      </c>
      <c r="BL256" s="35" t="s">
        <v>552</v>
      </c>
      <c r="BM256" s="35" t="s">
        <v>552</v>
      </c>
      <c r="BN256" s="35">
        <v>0.73797483731287505</v>
      </c>
      <c r="BO256" s="1">
        <v>0</v>
      </c>
      <c r="BP256" s="1"/>
      <c r="BQ256" s="1">
        <v>904894.41431999987</v>
      </c>
      <c r="BR256" s="1">
        <v>40222.354149373619</v>
      </c>
      <c r="BS256" s="1">
        <v>355426.1164406208</v>
      </c>
      <c r="BT256" s="1">
        <v>904894.41431999987</v>
      </c>
      <c r="BU256" s="1">
        <v>40222.354149373619</v>
      </c>
      <c r="BV256" s="1">
        <v>104625.58316626766</v>
      </c>
      <c r="BW256" s="35">
        <v>5.9762057411485419</v>
      </c>
      <c r="BX256" s="1">
        <v>4502940.7796724308</v>
      </c>
      <c r="BY256" s="1">
        <v>200154.7096406229</v>
      </c>
      <c r="BZ256" s="1">
        <v>1768673.4811859475</v>
      </c>
      <c r="CA256" s="1">
        <v>4502940.7796724308</v>
      </c>
      <c r="CB256" s="1">
        <v>200154.7096406229</v>
      </c>
      <c r="CC256" s="1">
        <v>520638.42762299546</v>
      </c>
    </row>
    <row r="257" spans="1:81" x14ac:dyDescent="0.25">
      <c r="A257" t="s">
        <v>782</v>
      </c>
      <c r="B257" t="s">
        <v>783</v>
      </c>
      <c r="C257" t="s">
        <v>50</v>
      </c>
      <c r="D257" t="s">
        <v>28</v>
      </c>
      <c r="E257">
        <v>99424</v>
      </c>
      <c r="F257" t="s">
        <v>39</v>
      </c>
      <c r="G257" t="s">
        <v>51</v>
      </c>
      <c r="H257" s="74">
        <v>0.22613756887876005</v>
      </c>
      <c r="I257" s="1">
        <v>3051896</v>
      </c>
      <c r="J257" s="1">
        <v>0</v>
      </c>
      <c r="K257" s="1">
        <v>776835</v>
      </c>
      <c r="L257" s="1">
        <v>0</v>
      </c>
      <c r="M257" s="1">
        <v>0</v>
      </c>
      <c r="N257" s="1">
        <v>0</v>
      </c>
      <c r="O257" s="1">
        <v>0</v>
      </c>
      <c r="P257" s="1">
        <v>268560</v>
      </c>
      <c r="Q257" s="1">
        <v>0</v>
      </c>
      <c r="R257" s="1">
        <v>0</v>
      </c>
      <c r="S257" s="1">
        <v>0</v>
      </c>
      <c r="T257" s="1">
        <v>1045395</v>
      </c>
      <c r="U257" s="1"/>
      <c r="V257" s="36"/>
      <c r="W257" s="1"/>
      <c r="X257" s="1">
        <v>31701</v>
      </c>
      <c r="Y257" s="1"/>
      <c r="Z257" s="1"/>
      <c r="AA257" s="1"/>
      <c r="AB257" s="1"/>
      <c r="AC257" s="1">
        <v>31701</v>
      </c>
      <c r="AD257" s="1"/>
      <c r="AE257" s="1"/>
      <c r="AF257" s="1"/>
      <c r="AG257" s="1">
        <v>0</v>
      </c>
      <c r="AH257" s="1">
        <v>449845.13566096494</v>
      </c>
      <c r="AI257" s="1">
        <v>0</v>
      </c>
      <c r="AJ257" s="1">
        <v>0</v>
      </c>
      <c r="AK257" s="1">
        <v>0</v>
      </c>
      <c r="AL257" s="1">
        <v>0</v>
      </c>
      <c r="AM257" s="1">
        <v>278639.81939999998</v>
      </c>
      <c r="AN257" s="1">
        <v>0</v>
      </c>
      <c r="AO257" s="1">
        <v>0</v>
      </c>
      <c r="AP257" s="1">
        <v>0</v>
      </c>
      <c r="AQ257" s="1">
        <v>728484.95506096492</v>
      </c>
      <c r="AR257" s="1">
        <v>0</v>
      </c>
      <c r="AS257" s="1">
        <v>68483.242336500014</v>
      </c>
      <c r="AT257" s="1">
        <v>0</v>
      </c>
      <c r="AU257" s="1">
        <v>0</v>
      </c>
      <c r="AV257" s="1">
        <v>0</v>
      </c>
      <c r="AW257" s="1">
        <v>0</v>
      </c>
      <c r="AX257" s="1">
        <v>82460.007180000001</v>
      </c>
      <c r="AY257" s="1">
        <v>0</v>
      </c>
      <c r="AZ257" s="1">
        <v>0</v>
      </c>
      <c r="BA257" s="1">
        <v>0</v>
      </c>
      <c r="BB257" s="1">
        <v>150943.24951650001</v>
      </c>
      <c r="BC257" s="7">
        <v>0.28815798591349934</v>
      </c>
      <c r="BD257" s="35" t="s">
        <v>552</v>
      </c>
      <c r="BE257" s="35">
        <v>0.66723097954837896</v>
      </c>
      <c r="BF257" s="35" t="s">
        <v>552</v>
      </c>
      <c r="BG257" s="35" t="s">
        <v>552</v>
      </c>
      <c r="BH257" s="35" t="s">
        <v>552</v>
      </c>
      <c r="BI257" s="35" t="s">
        <v>552</v>
      </c>
      <c r="BJ257" s="35">
        <v>1.3445778469615728</v>
      </c>
      <c r="BK257" s="35" t="s">
        <v>552</v>
      </c>
      <c r="BL257" s="35" t="s">
        <v>552</v>
      </c>
      <c r="BM257" s="35" t="s">
        <v>552</v>
      </c>
      <c r="BN257" s="35">
        <v>0.84124010979339381</v>
      </c>
      <c r="BO257" s="1">
        <v>0</v>
      </c>
      <c r="BP257" s="1">
        <v>0</v>
      </c>
      <c r="BQ257" s="1">
        <v>1004562.0873599999</v>
      </c>
      <c r="BR257" s="1">
        <v>44652.559904673144</v>
      </c>
      <c r="BS257" s="1">
        <v>394573.77102074237</v>
      </c>
      <c r="BT257" s="1">
        <v>1004562.0873599999</v>
      </c>
      <c r="BU257" s="1">
        <v>44652.559904673144</v>
      </c>
      <c r="BV257" s="1">
        <v>116149.34577283768</v>
      </c>
      <c r="BW257" s="35">
        <v>5.9762057411485419</v>
      </c>
      <c r="BX257" s="1">
        <v>4998907.6264609946</v>
      </c>
      <c r="BY257" s="1">
        <v>222200.32495461369</v>
      </c>
      <c r="BZ257" s="1">
        <v>1963480.2646600483</v>
      </c>
      <c r="CA257" s="1">
        <v>4998907.6264609946</v>
      </c>
      <c r="CB257" s="1">
        <v>222200.32495461369</v>
      </c>
      <c r="CC257" s="1">
        <v>577983.04126544204</v>
      </c>
    </row>
    <row r="258" spans="1:81" x14ac:dyDescent="0.25">
      <c r="A258" t="s">
        <v>782</v>
      </c>
      <c r="B258" t="s">
        <v>783</v>
      </c>
      <c r="C258" t="s">
        <v>50</v>
      </c>
      <c r="D258" t="s">
        <v>1730</v>
      </c>
      <c r="E258">
        <v>99424</v>
      </c>
      <c r="F258" t="s">
        <v>39</v>
      </c>
      <c r="G258" t="s">
        <v>51</v>
      </c>
      <c r="H258" s="74">
        <v>0.22613756887876005</v>
      </c>
      <c r="I258" s="1">
        <v>302794</v>
      </c>
      <c r="J258" s="1"/>
      <c r="K258" s="1">
        <v>120068</v>
      </c>
      <c r="L258" s="1"/>
      <c r="M258" s="1"/>
      <c r="N258" s="1"/>
      <c r="O258" s="1"/>
      <c r="P258" s="1">
        <v>268560</v>
      </c>
      <c r="Q258" s="1"/>
      <c r="R258" s="1"/>
      <c r="S258" s="1"/>
      <c r="T258" s="1">
        <v>388628</v>
      </c>
      <c r="U258" s="1">
        <v>16.076923076923077</v>
      </c>
      <c r="V258" s="36">
        <v>8.0799309107469949E-2</v>
      </c>
      <c r="W258" s="1"/>
      <c r="X258" s="1"/>
      <c r="Y258" s="1"/>
      <c r="Z258" s="1"/>
      <c r="AA258" s="1"/>
      <c r="AB258" s="1"/>
      <c r="AC258" s="1">
        <v>31701</v>
      </c>
      <c r="AD258" s="1"/>
      <c r="AE258" s="1"/>
      <c r="AF258" s="1"/>
      <c r="AG258" s="1">
        <v>0</v>
      </c>
      <c r="AH258" s="1">
        <v>33650.85802</v>
      </c>
      <c r="AI258" s="1">
        <v>0</v>
      </c>
      <c r="AJ258" s="1">
        <v>0</v>
      </c>
      <c r="AK258" s="1"/>
      <c r="AL258" s="1">
        <v>0</v>
      </c>
      <c r="AM258" s="1">
        <v>278639.81939999998</v>
      </c>
      <c r="AN258" s="1"/>
      <c r="AO258" s="1">
        <v>0</v>
      </c>
      <c r="AP258" s="1">
        <v>0</v>
      </c>
      <c r="AQ258" s="1">
        <v>312290.67741999996</v>
      </c>
      <c r="AR258" s="1">
        <v>0</v>
      </c>
      <c r="AS258" s="1">
        <v>0</v>
      </c>
      <c r="AT258" s="1">
        <v>0</v>
      </c>
      <c r="AU258" s="1">
        <v>0</v>
      </c>
      <c r="AV258" s="1"/>
      <c r="AW258" s="1">
        <v>0</v>
      </c>
      <c r="AX258" s="1">
        <v>82460.007180000001</v>
      </c>
      <c r="AY258" s="1"/>
      <c r="AZ258" s="1">
        <v>0</v>
      </c>
      <c r="BA258" s="1">
        <v>0</v>
      </c>
      <c r="BB258" s="1">
        <v>82460.007180000001</v>
      </c>
      <c r="BC258" s="7">
        <v>1.3036938796673645</v>
      </c>
      <c r="BD258" s="35" t="s">
        <v>552</v>
      </c>
      <c r="BE258" s="35">
        <v>0.28026499999999999</v>
      </c>
      <c r="BF258" s="35" t="s">
        <v>552</v>
      </c>
      <c r="BG258" s="35" t="s">
        <v>552</v>
      </c>
      <c r="BH258" s="35" t="s">
        <v>552</v>
      </c>
      <c r="BI258" s="35" t="s">
        <v>552</v>
      </c>
      <c r="BJ258" s="35">
        <v>1.3445778469615728</v>
      </c>
      <c r="BK258" s="35" t="s">
        <v>552</v>
      </c>
      <c r="BL258" s="35" t="s">
        <v>552</v>
      </c>
      <c r="BM258" s="35" t="s">
        <v>552</v>
      </c>
      <c r="BN258" s="35">
        <v>1.0157546152104326</v>
      </c>
      <c r="BO258" s="1">
        <v>0</v>
      </c>
      <c r="BP258" s="1">
        <v>0</v>
      </c>
      <c r="BQ258" s="1">
        <v>99667.67303999998</v>
      </c>
      <c r="BR258" s="1">
        <v>4430.2057552995248</v>
      </c>
      <c r="BS258" s="1">
        <v>39147.654580121554</v>
      </c>
      <c r="BT258" s="1">
        <v>99667.67303999998</v>
      </c>
      <c r="BU258" s="1">
        <v>4430.2057552995248</v>
      </c>
      <c r="BV258" s="1">
        <v>11523.762606570017</v>
      </c>
      <c r="BW258" s="35">
        <v>5.9762057411485419</v>
      </c>
      <c r="BX258" s="1">
        <v>495966.84678856371</v>
      </c>
      <c r="BY258" s="1">
        <v>22045.615313990813</v>
      </c>
      <c r="BZ258" s="1">
        <v>194806.78347410093</v>
      </c>
      <c r="CA258" s="1">
        <v>495966.84678856371</v>
      </c>
      <c r="CB258" s="1">
        <v>22045.615313990813</v>
      </c>
      <c r="CC258" s="1">
        <v>57344.613642446617</v>
      </c>
    </row>
    <row r="259" spans="1:81" x14ac:dyDescent="0.25">
      <c r="A259" t="s">
        <v>1002</v>
      </c>
      <c r="B259" t="s">
        <v>1003</v>
      </c>
      <c r="C259" t="s">
        <v>50</v>
      </c>
      <c r="D259" t="s">
        <v>38</v>
      </c>
      <c r="E259">
        <v>90213</v>
      </c>
      <c r="F259" t="s">
        <v>39</v>
      </c>
      <c r="G259" t="s">
        <v>51</v>
      </c>
      <c r="H259" s="74">
        <v>0.22613756887876005</v>
      </c>
      <c r="I259" s="1">
        <v>891999</v>
      </c>
      <c r="J259" s="1"/>
      <c r="K259" s="1"/>
      <c r="L259" s="1">
        <v>266221</v>
      </c>
      <c r="M259" s="1"/>
      <c r="N259" s="1"/>
      <c r="O259" s="1"/>
      <c r="P259" s="1"/>
      <c r="Q259" s="1"/>
      <c r="R259" s="1"/>
      <c r="S259" s="1"/>
      <c r="T259" s="1">
        <v>266221</v>
      </c>
      <c r="U259" s="1">
        <v>31.285714285714285</v>
      </c>
      <c r="V259" s="36">
        <v>0.12111527508376486</v>
      </c>
      <c r="W259" s="1"/>
      <c r="X259" s="1"/>
      <c r="Y259" s="1">
        <v>49023</v>
      </c>
      <c r="Z259" s="1"/>
      <c r="AA259" s="1"/>
      <c r="AB259" s="1"/>
      <c r="AC259" s="1"/>
      <c r="AD259" s="1"/>
      <c r="AE259" s="1"/>
      <c r="AF259" s="1"/>
      <c r="AG259" s="1">
        <v>0</v>
      </c>
      <c r="AH259" s="1">
        <v>0</v>
      </c>
      <c r="AI259" s="1">
        <v>503636.28793749999</v>
      </c>
      <c r="AJ259" s="1">
        <v>0</v>
      </c>
      <c r="AK259" s="1">
        <v>0</v>
      </c>
      <c r="AL259" s="1">
        <v>0</v>
      </c>
      <c r="AM259" s="1">
        <v>0</v>
      </c>
      <c r="AN259" s="1">
        <v>0</v>
      </c>
      <c r="AO259" s="1">
        <v>0</v>
      </c>
      <c r="AP259" s="1">
        <v>0</v>
      </c>
      <c r="AQ259" s="1">
        <v>503636.28793749999</v>
      </c>
      <c r="AR259" s="1">
        <v>0</v>
      </c>
      <c r="AS259" s="1">
        <v>0</v>
      </c>
      <c r="AT259" s="1">
        <v>106282.81504619999</v>
      </c>
      <c r="AU259" s="1">
        <v>0</v>
      </c>
      <c r="AV259" s="1">
        <v>0</v>
      </c>
      <c r="AW259" s="1">
        <v>0</v>
      </c>
      <c r="AX259" s="1">
        <v>0</v>
      </c>
      <c r="AY259" s="1">
        <v>0</v>
      </c>
      <c r="AZ259" s="1">
        <v>0</v>
      </c>
      <c r="BA259" s="1">
        <v>0</v>
      </c>
      <c r="BB259" s="1">
        <v>106282.81504619999</v>
      </c>
      <c r="BC259" s="7">
        <v>0.68376657707430166</v>
      </c>
      <c r="BD259" s="35" t="s">
        <v>552</v>
      </c>
      <c r="BE259" s="35" t="s">
        <v>552</v>
      </c>
      <c r="BF259" s="35">
        <v>2.2910255125767689</v>
      </c>
      <c r="BG259" s="35" t="s">
        <v>552</v>
      </c>
      <c r="BH259" s="35" t="s">
        <v>552</v>
      </c>
      <c r="BI259" s="35" t="s">
        <v>552</v>
      </c>
      <c r="BJ259" s="35" t="s">
        <v>552</v>
      </c>
      <c r="BK259" s="35" t="s">
        <v>552</v>
      </c>
      <c r="BL259" s="35" t="s">
        <v>552</v>
      </c>
      <c r="BM259" s="35" t="s">
        <v>552</v>
      </c>
      <c r="BN259" s="35">
        <v>2.2910255125767689</v>
      </c>
      <c r="BO259" s="1">
        <v>0</v>
      </c>
      <c r="BP259" s="1"/>
      <c r="BQ259" s="1">
        <v>293610.39083999995</v>
      </c>
      <c r="BR259" s="1">
        <v>13050.916146031364</v>
      </c>
      <c r="BS259" s="1">
        <v>115324.83714278963</v>
      </c>
      <c r="BT259" s="1">
        <v>293610.39083999995</v>
      </c>
      <c r="BU259" s="1">
        <v>13050.916146031364</v>
      </c>
      <c r="BV259" s="1">
        <v>33947.782060733865</v>
      </c>
      <c r="BW259" s="35">
        <v>6.0724849157537246</v>
      </c>
      <c r="BX259" s="1">
        <v>1489334.2786444551</v>
      </c>
      <c r="BY259" s="1">
        <v>66200.57528751083</v>
      </c>
      <c r="BZ259" s="1">
        <v>584983.4968185554</v>
      </c>
      <c r="CA259" s="1">
        <v>1489334.2786444551</v>
      </c>
      <c r="CB259" s="1">
        <v>66200.57528751083</v>
      </c>
      <c r="CC259" s="1">
        <v>172199.61242636741</v>
      </c>
    </row>
    <row r="260" spans="1:81" x14ac:dyDescent="0.25">
      <c r="A260" t="s">
        <v>1002</v>
      </c>
      <c r="B260" t="s">
        <v>1003</v>
      </c>
      <c r="C260" t="s">
        <v>50</v>
      </c>
      <c r="D260" t="s">
        <v>28</v>
      </c>
      <c r="E260">
        <v>90213</v>
      </c>
      <c r="F260" t="s">
        <v>39</v>
      </c>
      <c r="G260" t="s">
        <v>51</v>
      </c>
      <c r="H260" s="74">
        <v>0.22613756887876005</v>
      </c>
      <c r="I260" s="1">
        <v>946834</v>
      </c>
      <c r="J260" s="1">
        <v>0</v>
      </c>
      <c r="K260" s="1">
        <v>0</v>
      </c>
      <c r="L260" s="1">
        <v>266221</v>
      </c>
      <c r="M260" s="1">
        <v>0</v>
      </c>
      <c r="N260" s="1">
        <v>0</v>
      </c>
      <c r="O260" s="1">
        <v>0</v>
      </c>
      <c r="P260" s="1">
        <v>78162</v>
      </c>
      <c r="Q260" s="1">
        <v>0</v>
      </c>
      <c r="R260" s="1">
        <v>0</v>
      </c>
      <c r="S260" s="1">
        <v>0</v>
      </c>
      <c r="T260" s="1">
        <v>344383</v>
      </c>
      <c r="U260" s="1"/>
      <c r="V260" s="36"/>
      <c r="W260" s="1"/>
      <c r="X260" s="1"/>
      <c r="Y260" s="1">
        <v>49023</v>
      </c>
      <c r="Z260" s="1"/>
      <c r="AA260" s="1"/>
      <c r="AB260" s="1"/>
      <c r="AC260" s="1">
        <v>13172</v>
      </c>
      <c r="AD260" s="1"/>
      <c r="AE260" s="1"/>
      <c r="AF260" s="1"/>
      <c r="AG260" s="1">
        <v>0</v>
      </c>
      <c r="AH260" s="1">
        <v>0</v>
      </c>
      <c r="AI260" s="1">
        <v>503636.28793749999</v>
      </c>
      <c r="AJ260" s="1">
        <v>0</v>
      </c>
      <c r="AK260" s="1">
        <v>0</v>
      </c>
      <c r="AL260" s="1">
        <v>0</v>
      </c>
      <c r="AM260" s="1">
        <v>115738.93900499999</v>
      </c>
      <c r="AN260" s="1">
        <v>0</v>
      </c>
      <c r="AO260" s="1">
        <v>0</v>
      </c>
      <c r="AP260" s="1">
        <v>0</v>
      </c>
      <c r="AQ260" s="1">
        <v>619375.22694249998</v>
      </c>
      <c r="AR260" s="1">
        <v>0</v>
      </c>
      <c r="AS260" s="1">
        <v>0</v>
      </c>
      <c r="AT260" s="1">
        <v>106282.81504619999</v>
      </c>
      <c r="AU260" s="1">
        <v>0</v>
      </c>
      <c r="AV260" s="1">
        <v>0</v>
      </c>
      <c r="AW260" s="1">
        <v>0</v>
      </c>
      <c r="AX260" s="1">
        <v>34262.742959999996</v>
      </c>
      <c r="AY260" s="1">
        <v>0</v>
      </c>
      <c r="AZ260" s="1">
        <v>0</v>
      </c>
      <c r="BA260" s="1">
        <v>0</v>
      </c>
      <c r="BB260" s="1">
        <v>140545.55800619998</v>
      </c>
      <c r="BC260" s="7">
        <v>0.80259135703692519</v>
      </c>
      <c r="BD260" s="35" t="s">
        <v>552</v>
      </c>
      <c r="BE260" s="35" t="s">
        <v>552</v>
      </c>
      <c r="BF260" s="35">
        <v>2.2910255125767689</v>
      </c>
      <c r="BG260" s="35" t="s">
        <v>552</v>
      </c>
      <c r="BH260" s="35" t="s">
        <v>552</v>
      </c>
      <c r="BI260" s="35" t="s">
        <v>552</v>
      </c>
      <c r="BJ260" s="35">
        <v>1.9191126374069241</v>
      </c>
      <c r="BK260" s="35" t="s">
        <v>552</v>
      </c>
      <c r="BL260" s="35" t="s">
        <v>552</v>
      </c>
      <c r="BM260" s="35" t="s">
        <v>552</v>
      </c>
      <c r="BN260" s="35">
        <v>2.206615265412927</v>
      </c>
      <c r="BO260" s="1">
        <v>0</v>
      </c>
      <c r="BP260" s="1">
        <v>0</v>
      </c>
      <c r="BQ260" s="1">
        <v>311659.87943999993</v>
      </c>
      <c r="BR260" s="1">
        <v>13853.211873792976</v>
      </c>
      <c r="BS260" s="1">
        <v>122414.34895247201</v>
      </c>
      <c r="BT260" s="1">
        <v>311659.87943999993</v>
      </c>
      <c r="BU260" s="1">
        <v>13853.211873792976</v>
      </c>
      <c r="BV260" s="1">
        <v>36034.697661872808</v>
      </c>
      <c r="BW260" s="35">
        <v>6.0724849157537246</v>
      </c>
      <c r="BX260" s="1">
        <v>1580890.037305024</v>
      </c>
      <c r="BY260" s="1">
        <v>70270.208264555258</v>
      </c>
      <c r="BZ260" s="1">
        <v>620944.93853322708</v>
      </c>
      <c r="CA260" s="1">
        <v>1580890.037305024</v>
      </c>
      <c r="CB260" s="1">
        <v>70270.208264555258</v>
      </c>
      <c r="CC260" s="1">
        <v>182785.46033359584</v>
      </c>
    </row>
    <row r="261" spans="1:81" x14ac:dyDescent="0.25">
      <c r="A261" t="s">
        <v>1002</v>
      </c>
      <c r="B261" t="s">
        <v>1003</v>
      </c>
      <c r="C261" t="s">
        <v>50</v>
      </c>
      <c r="D261" t="s">
        <v>1730</v>
      </c>
      <c r="E261">
        <v>90213</v>
      </c>
      <c r="F261" t="s">
        <v>39</v>
      </c>
      <c r="G261" t="s">
        <v>51</v>
      </c>
      <c r="H261" s="74">
        <v>0.22613756887876005</v>
      </c>
      <c r="I261" s="1">
        <v>54835</v>
      </c>
      <c r="J261" s="1"/>
      <c r="K261" s="1"/>
      <c r="L261" s="1"/>
      <c r="M261" s="1"/>
      <c r="N261" s="1"/>
      <c r="O261" s="1"/>
      <c r="P261" s="1">
        <v>78162</v>
      </c>
      <c r="Q261" s="1"/>
      <c r="R261" s="1"/>
      <c r="S261" s="1"/>
      <c r="T261" s="1">
        <v>78162</v>
      </c>
      <c r="U261" s="1">
        <v>10</v>
      </c>
      <c r="V261" s="36">
        <v>8.3639663824529822E-2</v>
      </c>
      <c r="W261" s="1"/>
      <c r="X261" s="1"/>
      <c r="Y261" s="1"/>
      <c r="Z261" s="1"/>
      <c r="AA261" s="1"/>
      <c r="AB261" s="1"/>
      <c r="AC261" s="1">
        <v>13172</v>
      </c>
      <c r="AD261" s="1"/>
      <c r="AE261" s="1"/>
      <c r="AF261" s="1"/>
      <c r="AG261" s="1">
        <v>0</v>
      </c>
      <c r="AH261" s="1">
        <v>0</v>
      </c>
      <c r="AI261" s="1">
        <v>0</v>
      </c>
      <c r="AJ261" s="1">
        <v>0</v>
      </c>
      <c r="AK261" s="1"/>
      <c r="AL261" s="1">
        <v>0</v>
      </c>
      <c r="AM261" s="1">
        <v>115738.93900499999</v>
      </c>
      <c r="AN261" s="1"/>
      <c r="AO261" s="1">
        <v>0</v>
      </c>
      <c r="AP261" s="1">
        <v>0</v>
      </c>
      <c r="AQ261" s="1">
        <v>115738.93900499999</v>
      </c>
      <c r="AR261" s="1">
        <v>0</v>
      </c>
      <c r="AS261" s="1">
        <v>0</v>
      </c>
      <c r="AT261" s="1">
        <v>0</v>
      </c>
      <c r="AU261" s="1">
        <v>0</v>
      </c>
      <c r="AV261" s="1"/>
      <c r="AW261" s="1">
        <v>0</v>
      </c>
      <c r="AX261" s="1">
        <v>34262.742959999996</v>
      </c>
      <c r="AY261" s="1"/>
      <c r="AZ261" s="1">
        <v>0</v>
      </c>
      <c r="BA261" s="1">
        <v>0</v>
      </c>
      <c r="BB261" s="1">
        <v>34262.742959999996</v>
      </c>
      <c r="BC261" s="7">
        <v>2.7355098379684506</v>
      </c>
      <c r="BD261" s="35" t="s">
        <v>552</v>
      </c>
      <c r="BE261" s="35" t="s">
        <v>552</v>
      </c>
      <c r="BF261" s="35" t="s">
        <v>552</v>
      </c>
      <c r="BG261" s="35" t="s">
        <v>552</v>
      </c>
      <c r="BH261" s="35" t="s">
        <v>552</v>
      </c>
      <c r="BI261" s="35" t="s">
        <v>552</v>
      </c>
      <c r="BJ261" s="35">
        <v>1.9191126374069241</v>
      </c>
      <c r="BK261" s="35" t="s">
        <v>552</v>
      </c>
      <c r="BL261" s="35" t="s">
        <v>552</v>
      </c>
      <c r="BM261" s="35" t="s">
        <v>552</v>
      </c>
      <c r="BN261" s="35">
        <v>1.9191126374069241</v>
      </c>
      <c r="BO261" s="1">
        <v>0</v>
      </c>
      <c r="BP261" s="1">
        <v>0</v>
      </c>
      <c r="BQ261" s="1">
        <v>18049.488599999997</v>
      </c>
      <c r="BR261" s="1">
        <v>802.29572776161172</v>
      </c>
      <c r="BS261" s="1">
        <v>7089.5118096823771</v>
      </c>
      <c r="BT261" s="1">
        <v>18049.488599999997</v>
      </c>
      <c r="BU261" s="1">
        <v>802.29572776161172</v>
      </c>
      <c r="BV261" s="1">
        <v>2086.9156011389491</v>
      </c>
      <c r="BW261" s="35">
        <v>6.0724849157537246</v>
      </c>
      <c r="BX261" s="1">
        <v>91555.758660568797</v>
      </c>
      <c r="BY261" s="1">
        <v>4069.6329770444322</v>
      </c>
      <c r="BZ261" s="1">
        <v>35961.441714671746</v>
      </c>
      <c r="CA261" s="1">
        <v>91555.758660568797</v>
      </c>
      <c r="CB261" s="1">
        <v>4069.6329770444322</v>
      </c>
      <c r="CC261" s="1">
        <v>10585.847907228435</v>
      </c>
    </row>
    <row r="262" spans="1:81" x14ac:dyDescent="0.25">
      <c r="A262" t="s">
        <v>1704</v>
      </c>
      <c r="B262" t="s">
        <v>1705</v>
      </c>
      <c r="C262" t="s">
        <v>50</v>
      </c>
      <c r="D262" t="s">
        <v>28</v>
      </c>
      <c r="E262">
        <v>90288</v>
      </c>
      <c r="F262" t="s">
        <v>370</v>
      </c>
      <c r="G262" t="s">
        <v>51</v>
      </c>
      <c r="H262" s="74">
        <v>0.22613756887876005</v>
      </c>
      <c r="I262" s="1">
        <v>142590.92000000001</v>
      </c>
      <c r="J262" s="1">
        <v>0</v>
      </c>
      <c r="K262" s="1">
        <v>0</v>
      </c>
      <c r="L262" s="1">
        <v>0</v>
      </c>
      <c r="M262" s="1">
        <v>0</v>
      </c>
      <c r="N262" s="1">
        <v>0</v>
      </c>
      <c r="O262" s="1">
        <v>0</v>
      </c>
      <c r="P262" s="1">
        <v>31471</v>
      </c>
      <c r="Q262" s="1">
        <v>0</v>
      </c>
      <c r="R262" s="1">
        <v>0</v>
      </c>
      <c r="S262" s="1">
        <v>0</v>
      </c>
      <c r="T262" s="1">
        <v>31471</v>
      </c>
      <c r="U262" s="1"/>
      <c r="V262" s="36"/>
      <c r="W262" s="1"/>
      <c r="X262" s="1"/>
      <c r="Y262" s="1"/>
      <c r="Z262" s="1"/>
      <c r="AA262" s="1"/>
      <c r="AB262" s="1"/>
      <c r="AC262" s="1">
        <v>3707</v>
      </c>
      <c r="AD262" s="1"/>
      <c r="AE262" s="1"/>
      <c r="AF262" s="1"/>
      <c r="AG262" s="1">
        <v>0</v>
      </c>
      <c r="AH262" s="1">
        <v>0</v>
      </c>
      <c r="AI262" s="1">
        <v>0</v>
      </c>
      <c r="AJ262" s="1">
        <v>0</v>
      </c>
      <c r="AK262" s="1">
        <v>0</v>
      </c>
      <c r="AL262" s="1">
        <v>0</v>
      </c>
      <c r="AM262" s="1">
        <v>32583.205810833333</v>
      </c>
      <c r="AN262" s="1">
        <v>0</v>
      </c>
      <c r="AO262" s="1">
        <v>0</v>
      </c>
      <c r="AP262" s="1">
        <v>0</v>
      </c>
      <c r="AQ262" s="1">
        <v>32583.205810833333</v>
      </c>
      <c r="AR262" s="1">
        <v>0</v>
      </c>
      <c r="AS262" s="1">
        <v>0</v>
      </c>
      <c r="AT262" s="1">
        <v>0</v>
      </c>
      <c r="AU262" s="1">
        <v>0</v>
      </c>
      <c r="AV262" s="1">
        <v>0</v>
      </c>
      <c r="AW262" s="1">
        <v>0</v>
      </c>
      <c r="AX262" s="1">
        <v>9642.5742599999994</v>
      </c>
      <c r="AY262" s="1">
        <v>0</v>
      </c>
      <c r="AZ262" s="1">
        <v>0</v>
      </c>
      <c r="BA262" s="1">
        <v>0</v>
      </c>
      <c r="BB262" s="1">
        <v>9642.5742599999994</v>
      </c>
      <c r="BC262" s="7">
        <v>0.2961323208436647</v>
      </c>
      <c r="BD262" s="35" t="s">
        <v>552</v>
      </c>
      <c r="BE262" s="35" t="s">
        <v>552</v>
      </c>
      <c r="BF262" s="35" t="s">
        <v>552</v>
      </c>
      <c r="BG262" s="35" t="s">
        <v>552</v>
      </c>
      <c r="BH262" s="35" t="s">
        <v>552</v>
      </c>
      <c r="BI262" s="35" t="s">
        <v>552</v>
      </c>
      <c r="BJ262" s="35">
        <v>1.3417362038331584</v>
      </c>
      <c r="BK262" s="35" t="s">
        <v>552</v>
      </c>
      <c r="BL262" s="35" t="s">
        <v>552</v>
      </c>
      <c r="BM262" s="35" t="s">
        <v>552</v>
      </c>
      <c r="BN262" s="35">
        <v>1.3417362038331584</v>
      </c>
      <c r="BO262" s="1">
        <v>0</v>
      </c>
      <c r="BP262" s="1">
        <v>0</v>
      </c>
      <c r="BQ262" s="1">
        <v>46935.227227199997</v>
      </c>
      <c r="BR262" s="1">
        <v>2086.2603434594289</v>
      </c>
      <c r="BS262" s="1">
        <v>18435.306123707032</v>
      </c>
      <c r="BT262" s="1">
        <v>46935.227227199997</v>
      </c>
      <c r="BU262" s="1">
        <v>2086.2603434594289</v>
      </c>
      <c r="BV262" s="1">
        <v>5426.7386801997973</v>
      </c>
      <c r="BW262" s="35">
        <v>5.9746336070535646</v>
      </c>
      <c r="BX262" s="1">
        <v>233485.55871912459</v>
      </c>
      <c r="BY262" s="1">
        <v>10378.380817636385</v>
      </c>
      <c r="BZ262" s="1">
        <v>91708.893399313369</v>
      </c>
      <c r="CA262" s="1">
        <v>233485.55871912459</v>
      </c>
      <c r="CB262" s="1">
        <v>10378.380817636385</v>
      </c>
      <c r="CC262" s="1">
        <v>26996.036615219411</v>
      </c>
    </row>
    <row r="263" spans="1:81" x14ac:dyDescent="0.25">
      <c r="A263" t="s">
        <v>1704</v>
      </c>
      <c r="B263" t="s">
        <v>1705</v>
      </c>
      <c r="C263" t="s">
        <v>50</v>
      </c>
      <c r="D263" t="s">
        <v>1730</v>
      </c>
      <c r="E263">
        <v>90288</v>
      </c>
      <c r="F263" t="s">
        <v>370</v>
      </c>
      <c r="G263" t="s">
        <v>51</v>
      </c>
      <c r="H263" s="74">
        <v>0.22613756887876005</v>
      </c>
      <c r="I263" s="1">
        <v>142590.92000000001</v>
      </c>
      <c r="J263" s="1"/>
      <c r="K263" s="1"/>
      <c r="L263" s="1"/>
      <c r="M263" s="1"/>
      <c r="N263" s="1"/>
      <c r="O263" s="1"/>
      <c r="P263" s="1">
        <v>31471</v>
      </c>
      <c r="Q263" s="1"/>
      <c r="R263" s="1"/>
      <c r="S263" s="1"/>
      <c r="T263" s="1">
        <v>31471</v>
      </c>
      <c r="U263" s="1">
        <v>20</v>
      </c>
      <c r="V263" s="36">
        <v>0.32799125914339611</v>
      </c>
      <c r="W263" s="1"/>
      <c r="X263" s="1"/>
      <c r="Y263" s="1"/>
      <c r="Z263" s="1"/>
      <c r="AA263" s="1"/>
      <c r="AB263" s="1"/>
      <c r="AC263" s="1">
        <v>3707</v>
      </c>
      <c r="AD263" s="1"/>
      <c r="AE263" s="1"/>
      <c r="AF263" s="1"/>
      <c r="AG263" s="1">
        <v>0</v>
      </c>
      <c r="AH263" s="1">
        <v>0</v>
      </c>
      <c r="AI263" s="1">
        <v>0</v>
      </c>
      <c r="AJ263" s="1">
        <v>0</v>
      </c>
      <c r="AK263" s="1"/>
      <c r="AL263" s="1">
        <v>0</v>
      </c>
      <c r="AM263" s="1">
        <v>32583.205810833333</v>
      </c>
      <c r="AN263" s="1"/>
      <c r="AO263" s="1">
        <v>0</v>
      </c>
      <c r="AP263" s="1">
        <v>0</v>
      </c>
      <c r="AQ263" s="1">
        <v>32583.205810833333</v>
      </c>
      <c r="AR263" s="1">
        <v>0</v>
      </c>
      <c r="AS263" s="1">
        <v>0</v>
      </c>
      <c r="AT263" s="1">
        <v>0</v>
      </c>
      <c r="AU263" s="1">
        <v>0</v>
      </c>
      <c r="AV263" s="1"/>
      <c r="AW263" s="1">
        <v>0</v>
      </c>
      <c r="AX263" s="1">
        <v>9642.5742599999994</v>
      </c>
      <c r="AY263" s="1"/>
      <c r="AZ263" s="1">
        <v>0</v>
      </c>
      <c r="BA263" s="1">
        <v>0</v>
      </c>
      <c r="BB263" s="1">
        <v>9642.5742599999994</v>
      </c>
      <c r="BC263" s="7">
        <v>0.2961323208436647</v>
      </c>
      <c r="BD263" s="35" t="s">
        <v>552</v>
      </c>
      <c r="BE263" s="35" t="s">
        <v>552</v>
      </c>
      <c r="BF263" s="35" t="s">
        <v>552</v>
      </c>
      <c r="BG263" s="35" t="s">
        <v>552</v>
      </c>
      <c r="BH263" s="35" t="s">
        <v>552</v>
      </c>
      <c r="BI263" s="35" t="s">
        <v>552</v>
      </c>
      <c r="BJ263" s="35">
        <v>1.3417362038331584</v>
      </c>
      <c r="BK263" s="35" t="s">
        <v>552</v>
      </c>
      <c r="BL263" s="35" t="s">
        <v>552</v>
      </c>
      <c r="BM263" s="35" t="s">
        <v>552</v>
      </c>
      <c r="BN263" s="35">
        <v>1.3417362038331584</v>
      </c>
      <c r="BO263" s="1">
        <v>0</v>
      </c>
      <c r="BP263" s="1">
        <v>0</v>
      </c>
      <c r="BQ263" s="1">
        <v>46935.227227199997</v>
      </c>
      <c r="BR263" s="1">
        <v>2086.2603434594289</v>
      </c>
      <c r="BS263" s="1">
        <v>18435.306123707032</v>
      </c>
      <c r="BT263" s="1">
        <v>46935.227227199997</v>
      </c>
      <c r="BU263" s="1">
        <v>2086.2603434594289</v>
      </c>
      <c r="BV263" s="1">
        <v>5426.7386801997973</v>
      </c>
      <c r="BW263" s="35">
        <v>5.9746336070535646</v>
      </c>
      <c r="BX263" s="1">
        <v>233485.55871912459</v>
      </c>
      <c r="BY263" s="1">
        <v>10378.380817636385</v>
      </c>
      <c r="BZ263" s="1">
        <v>91708.893399313369</v>
      </c>
      <c r="CA263" s="1">
        <v>233485.55871912459</v>
      </c>
      <c r="CB263" s="1">
        <v>10378.380817636385</v>
      </c>
      <c r="CC263" s="1">
        <v>26996.036615219411</v>
      </c>
    </row>
    <row r="264" spans="1:81" x14ac:dyDescent="0.25">
      <c r="A264" t="s">
        <v>758</v>
      </c>
      <c r="B264" t="s">
        <v>759</v>
      </c>
      <c r="C264" t="s">
        <v>50</v>
      </c>
      <c r="D264" t="s">
        <v>38</v>
      </c>
      <c r="E264">
        <v>90198</v>
      </c>
      <c r="F264" t="s">
        <v>370</v>
      </c>
      <c r="G264" t="s">
        <v>51</v>
      </c>
      <c r="H264" s="74">
        <v>0.22613756887876005</v>
      </c>
      <c r="I264" s="1">
        <v>2574913.08</v>
      </c>
      <c r="J264" s="1"/>
      <c r="K264" s="1">
        <v>730895</v>
      </c>
      <c r="L264" s="1"/>
      <c r="M264" s="1">
        <v>1050</v>
      </c>
      <c r="N264" s="1"/>
      <c r="O264" s="1"/>
      <c r="P264" s="1"/>
      <c r="Q264" s="1"/>
      <c r="R264" s="1"/>
      <c r="S264" s="1"/>
      <c r="T264" s="1">
        <v>731945</v>
      </c>
      <c r="U264" s="1">
        <v>29.304347826086957</v>
      </c>
      <c r="V264" s="36">
        <v>0.12550287843283575</v>
      </c>
      <c r="W264" s="1"/>
      <c r="X264" s="1">
        <v>228405</v>
      </c>
      <c r="Y264" s="1"/>
      <c r="Z264" s="1">
        <v>163</v>
      </c>
      <c r="AA264" s="1"/>
      <c r="AB264" s="1"/>
      <c r="AC264" s="1"/>
      <c r="AD264" s="1"/>
      <c r="AE264" s="1"/>
      <c r="AF264" s="1"/>
      <c r="AG264" s="1">
        <v>0</v>
      </c>
      <c r="AH264" s="1">
        <v>1877303.1678767547</v>
      </c>
      <c r="AI264" s="1">
        <v>0</v>
      </c>
      <c r="AJ264" s="1">
        <v>36.860423727237887</v>
      </c>
      <c r="AK264" s="1">
        <v>0</v>
      </c>
      <c r="AL264" s="1">
        <v>0</v>
      </c>
      <c r="AM264" s="1">
        <v>0</v>
      </c>
      <c r="AN264" s="1">
        <v>0</v>
      </c>
      <c r="AO264" s="1">
        <v>0</v>
      </c>
      <c r="AP264" s="1">
        <v>0</v>
      </c>
      <c r="AQ264" s="1">
        <v>1877340.0283004818</v>
      </c>
      <c r="AR264" s="1">
        <v>0</v>
      </c>
      <c r="AS264" s="1">
        <v>493420.23803250003</v>
      </c>
      <c r="AT264" s="1">
        <v>0</v>
      </c>
      <c r="AU264" s="1">
        <v>3.2766700100000028</v>
      </c>
      <c r="AV264" s="1">
        <v>0</v>
      </c>
      <c r="AW264" s="1">
        <v>0</v>
      </c>
      <c r="AX264" s="1">
        <v>0</v>
      </c>
      <c r="AY264" s="1">
        <v>0</v>
      </c>
      <c r="AZ264" s="1">
        <v>0</v>
      </c>
      <c r="BA264" s="1">
        <v>0</v>
      </c>
      <c r="BB264" s="1">
        <v>493423.51470251003</v>
      </c>
      <c r="BC264" s="7">
        <v>0.92071595014888497</v>
      </c>
      <c r="BD264" s="35" t="s">
        <v>552</v>
      </c>
      <c r="BE264" s="35">
        <v>3.2435895797744609</v>
      </c>
      <c r="BF264" s="35" t="s">
        <v>552</v>
      </c>
      <c r="BG264" s="35">
        <v>3.8225803559274178E-2</v>
      </c>
      <c r="BH264" s="35" t="s">
        <v>552</v>
      </c>
      <c r="BI264" s="35" t="s">
        <v>552</v>
      </c>
      <c r="BJ264" s="35" t="s">
        <v>552</v>
      </c>
      <c r="BK264" s="35" t="s">
        <v>552</v>
      </c>
      <c r="BL264" s="35" t="s">
        <v>552</v>
      </c>
      <c r="BM264" s="35" t="s">
        <v>552</v>
      </c>
      <c r="BN264" s="35">
        <v>3.2389913764053202</v>
      </c>
      <c r="BO264" s="1">
        <v>0</v>
      </c>
      <c r="BP264" s="1"/>
      <c r="BQ264" s="1">
        <v>847558.38941279985</v>
      </c>
      <c r="BR264" s="1">
        <v>37673.780677331873</v>
      </c>
      <c r="BS264" s="1">
        <v>332905.56559798715</v>
      </c>
      <c r="BT264" s="1">
        <v>847558.38941279985</v>
      </c>
      <c r="BU264" s="1">
        <v>37673.780677331873</v>
      </c>
      <c r="BV264" s="1">
        <v>97996.284822262111</v>
      </c>
      <c r="BW264" s="35">
        <v>6.2431399113634285</v>
      </c>
      <c r="BX264" s="1">
        <v>4443867.218741158</v>
      </c>
      <c r="BY264" s="1">
        <v>197528.9030812711</v>
      </c>
      <c r="BZ264" s="1">
        <v>1745470.4577018223</v>
      </c>
      <c r="CA264" s="1">
        <v>4443867.218741158</v>
      </c>
      <c r="CB264" s="1">
        <v>197528.9030812711</v>
      </c>
      <c r="CC264" s="1">
        <v>513808.23211694072</v>
      </c>
    </row>
    <row r="265" spans="1:81" x14ac:dyDescent="0.25">
      <c r="A265" t="s">
        <v>758</v>
      </c>
      <c r="B265" t="s">
        <v>759</v>
      </c>
      <c r="C265" t="s">
        <v>50</v>
      </c>
      <c r="D265" t="s">
        <v>28</v>
      </c>
      <c r="E265">
        <v>90198</v>
      </c>
      <c r="F265" t="s">
        <v>370</v>
      </c>
      <c r="G265" t="s">
        <v>51</v>
      </c>
      <c r="H265" s="74">
        <v>0.22613756887876005</v>
      </c>
      <c r="I265" s="1">
        <v>2801930.54</v>
      </c>
      <c r="J265" s="1">
        <v>0</v>
      </c>
      <c r="K265" s="1">
        <v>763695</v>
      </c>
      <c r="L265" s="1">
        <v>0</v>
      </c>
      <c r="M265" s="1">
        <v>1050</v>
      </c>
      <c r="N265" s="1">
        <v>0</v>
      </c>
      <c r="O265" s="1">
        <v>0</v>
      </c>
      <c r="P265" s="1">
        <v>46225</v>
      </c>
      <c r="Q265" s="1">
        <v>0</v>
      </c>
      <c r="R265" s="1">
        <v>0</v>
      </c>
      <c r="S265" s="1">
        <v>0</v>
      </c>
      <c r="T265" s="1">
        <v>810970</v>
      </c>
      <c r="U265" s="1"/>
      <c r="V265" s="36"/>
      <c r="W265" s="1"/>
      <c r="X265" s="1">
        <v>238655</v>
      </c>
      <c r="Y265" s="1"/>
      <c r="Z265" s="1">
        <v>163</v>
      </c>
      <c r="AA265" s="1"/>
      <c r="AB265" s="1"/>
      <c r="AC265" s="1">
        <v>5444</v>
      </c>
      <c r="AD265" s="1"/>
      <c r="AE265" s="1"/>
      <c r="AF265" s="1"/>
      <c r="AG265" s="1">
        <v>0</v>
      </c>
      <c r="AH265" s="1">
        <v>1961549.8364849419</v>
      </c>
      <c r="AI265" s="1">
        <v>0</v>
      </c>
      <c r="AJ265" s="1">
        <v>36.860423727237887</v>
      </c>
      <c r="AK265" s="1">
        <v>0</v>
      </c>
      <c r="AL265" s="1">
        <v>0</v>
      </c>
      <c r="AM265" s="1">
        <v>47850.823895833339</v>
      </c>
      <c r="AN265" s="1">
        <v>0</v>
      </c>
      <c r="AO265" s="1">
        <v>0</v>
      </c>
      <c r="AP265" s="1">
        <v>0</v>
      </c>
      <c r="AQ265" s="1">
        <v>2009437.5208045025</v>
      </c>
      <c r="AR265" s="1">
        <v>0</v>
      </c>
      <c r="AS265" s="1">
        <v>515563.1746575</v>
      </c>
      <c r="AT265" s="1">
        <v>0</v>
      </c>
      <c r="AU265" s="1">
        <v>3.2766700100000028</v>
      </c>
      <c r="AV265" s="1">
        <v>0</v>
      </c>
      <c r="AW265" s="1">
        <v>0</v>
      </c>
      <c r="AX265" s="1">
        <v>14160.823919999999</v>
      </c>
      <c r="AY265" s="1">
        <v>0</v>
      </c>
      <c r="AZ265" s="1">
        <v>0</v>
      </c>
      <c r="BA265" s="1">
        <v>0</v>
      </c>
      <c r="BB265" s="1">
        <v>529727.27524751006</v>
      </c>
      <c r="BC265" s="7">
        <v>0.90621975091931173</v>
      </c>
      <c r="BD265" s="35" t="s">
        <v>552</v>
      </c>
      <c r="BE265" s="35">
        <v>3.2435894056428838</v>
      </c>
      <c r="BF265" s="35" t="s">
        <v>552</v>
      </c>
      <c r="BG265" s="35">
        <v>3.8225803559274178E-2</v>
      </c>
      <c r="BH265" s="35" t="s">
        <v>552</v>
      </c>
      <c r="BI265" s="35" t="s">
        <v>552</v>
      </c>
      <c r="BJ265" s="35">
        <v>1.3415175298179196</v>
      </c>
      <c r="BK265" s="35" t="s">
        <v>552</v>
      </c>
      <c r="BL265" s="35" t="s">
        <v>552</v>
      </c>
      <c r="BM265" s="35" t="s">
        <v>552</v>
      </c>
      <c r="BN265" s="35">
        <v>3.1310218578393929</v>
      </c>
      <c r="BO265" s="1">
        <v>0</v>
      </c>
      <c r="BP265" s="1">
        <v>0</v>
      </c>
      <c r="BQ265" s="1">
        <v>922283.45654639986</v>
      </c>
      <c r="BR265" s="1">
        <v>40995.293183674403</v>
      </c>
      <c r="BS265" s="1">
        <v>362256.21689139638</v>
      </c>
      <c r="BT265" s="1">
        <v>922283.45654639986</v>
      </c>
      <c r="BU265" s="1">
        <v>40995.293183674403</v>
      </c>
      <c r="BV265" s="1">
        <v>106636.13672351018</v>
      </c>
      <c r="BW265" s="35">
        <v>6.2431399113634285</v>
      </c>
      <c r="BX265" s="1">
        <v>4835661.2006086474</v>
      </c>
      <c r="BY265" s="1">
        <v>214944.05786936838</v>
      </c>
      <c r="BZ265" s="1">
        <v>1899360.028922807</v>
      </c>
      <c r="CA265" s="1">
        <v>4835661.2006086474</v>
      </c>
      <c r="CB265" s="1">
        <v>214944.05786936838</v>
      </c>
      <c r="CC265" s="1">
        <v>559108.18444864359</v>
      </c>
    </row>
    <row r="266" spans="1:81" x14ac:dyDescent="0.25">
      <c r="A266" t="s">
        <v>758</v>
      </c>
      <c r="B266" t="s">
        <v>759</v>
      </c>
      <c r="C266" t="s">
        <v>50</v>
      </c>
      <c r="D266" t="s">
        <v>1730</v>
      </c>
      <c r="E266">
        <v>90198</v>
      </c>
      <c r="F266" t="s">
        <v>370</v>
      </c>
      <c r="G266" t="s">
        <v>51</v>
      </c>
      <c r="H266" s="74">
        <v>0.22613756887876005</v>
      </c>
      <c r="I266" s="1">
        <v>227017.46</v>
      </c>
      <c r="J266" s="1"/>
      <c r="K266" s="1">
        <v>32800</v>
      </c>
      <c r="L266" s="1"/>
      <c r="M266" s="1"/>
      <c r="N266" s="1"/>
      <c r="O266" s="1"/>
      <c r="P266" s="1">
        <v>46225</v>
      </c>
      <c r="Q266" s="1"/>
      <c r="R266" s="1"/>
      <c r="S266" s="1"/>
      <c r="T266" s="1">
        <v>79025</v>
      </c>
      <c r="U266" s="1">
        <v>12.111111111111111</v>
      </c>
      <c r="V266" s="36">
        <v>0.44114191046177292</v>
      </c>
      <c r="W266" s="1"/>
      <c r="X266" s="1">
        <v>10250</v>
      </c>
      <c r="Y266" s="1"/>
      <c r="Z266" s="1"/>
      <c r="AA266" s="1"/>
      <c r="AB266" s="1"/>
      <c r="AC266" s="1">
        <v>5444</v>
      </c>
      <c r="AD266" s="1"/>
      <c r="AE266" s="1"/>
      <c r="AF266" s="1"/>
      <c r="AG266" s="1">
        <v>0</v>
      </c>
      <c r="AH266" s="1">
        <v>84246.66860818713</v>
      </c>
      <c r="AI266" s="1">
        <v>0</v>
      </c>
      <c r="AJ266" s="1">
        <v>0</v>
      </c>
      <c r="AK266" s="1"/>
      <c r="AL266" s="1">
        <v>0</v>
      </c>
      <c r="AM266" s="1">
        <v>47850.823895833339</v>
      </c>
      <c r="AN266" s="1"/>
      <c r="AO266" s="1">
        <v>0</v>
      </c>
      <c r="AP266" s="1">
        <v>0</v>
      </c>
      <c r="AQ266" s="1">
        <v>132097.49250402045</v>
      </c>
      <c r="AR266" s="1">
        <v>0</v>
      </c>
      <c r="AS266" s="1">
        <v>22142.936625000002</v>
      </c>
      <c r="AT266" s="1">
        <v>0</v>
      </c>
      <c r="AU266" s="1">
        <v>0</v>
      </c>
      <c r="AV266" s="1"/>
      <c r="AW266" s="1">
        <v>0</v>
      </c>
      <c r="AX266" s="1">
        <v>14160.823919999999</v>
      </c>
      <c r="AY266" s="1"/>
      <c r="AZ266" s="1">
        <v>0</v>
      </c>
      <c r="BA266" s="1">
        <v>0</v>
      </c>
      <c r="BB266" s="1">
        <v>36303.760544999997</v>
      </c>
      <c r="BC266" s="7">
        <v>0.74179868389427162</v>
      </c>
      <c r="BD266" s="35" t="s">
        <v>552</v>
      </c>
      <c r="BE266" s="35">
        <v>3.2435855254020467</v>
      </c>
      <c r="BF266" s="35" t="s">
        <v>552</v>
      </c>
      <c r="BG266" s="35" t="s">
        <v>552</v>
      </c>
      <c r="BH266" s="35" t="s">
        <v>552</v>
      </c>
      <c r="BI266" s="35" t="s">
        <v>552</v>
      </c>
      <c r="BJ266" s="35">
        <v>1.3415175298179196</v>
      </c>
      <c r="BK266" s="35" t="s">
        <v>552</v>
      </c>
      <c r="BL266" s="35" t="s">
        <v>552</v>
      </c>
      <c r="BM266" s="35" t="s">
        <v>552</v>
      </c>
      <c r="BN266" s="35">
        <v>2.130987068004055</v>
      </c>
      <c r="BO266" s="1">
        <v>0</v>
      </c>
      <c r="BP266" s="1">
        <v>0</v>
      </c>
      <c r="BQ266" s="1">
        <v>74725.06713359998</v>
      </c>
      <c r="BR266" s="1">
        <v>3321.5125063425289</v>
      </c>
      <c r="BS266" s="1">
        <v>29350.651293409253</v>
      </c>
      <c r="BT266" s="1">
        <v>74725.06713359998</v>
      </c>
      <c r="BU266" s="1">
        <v>3321.5125063425289</v>
      </c>
      <c r="BV266" s="1">
        <v>8639.8519012480592</v>
      </c>
      <c r="BW266" s="35">
        <v>6.2431399113634285</v>
      </c>
      <c r="BX266" s="1">
        <v>391793.98186748964</v>
      </c>
      <c r="BY266" s="1">
        <v>17415.154788097287</v>
      </c>
      <c r="BZ266" s="1">
        <v>153889.57122098471</v>
      </c>
      <c r="CA266" s="1">
        <v>391793.98186748964</v>
      </c>
      <c r="CB266" s="1">
        <v>17415.154788097287</v>
      </c>
      <c r="CC266" s="1">
        <v>45299.952331702894</v>
      </c>
    </row>
    <row r="267" spans="1:81" x14ac:dyDescent="0.25">
      <c r="A267" t="s">
        <v>883</v>
      </c>
      <c r="B267" t="s">
        <v>884</v>
      </c>
      <c r="C267" t="s">
        <v>50</v>
      </c>
      <c r="D267" t="s">
        <v>38</v>
      </c>
      <c r="E267">
        <v>90214</v>
      </c>
      <c r="F267" t="s">
        <v>39</v>
      </c>
      <c r="G267" t="s">
        <v>51</v>
      </c>
      <c r="H267" s="74">
        <v>0.22613756887876005</v>
      </c>
      <c r="I267" s="1">
        <v>1445376</v>
      </c>
      <c r="J267" s="1"/>
      <c r="K267" s="1">
        <v>474987</v>
      </c>
      <c r="L267" s="1"/>
      <c r="M267" s="1"/>
      <c r="N267" s="1"/>
      <c r="O267" s="1"/>
      <c r="P267" s="1"/>
      <c r="Q267" s="1"/>
      <c r="R267" s="1"/>
      <c r="S267" s="1"/>
      <c r="T267" s="1">
        <v>474987</v>
      </c>
      <c r="U267" s="1">
        <v>30</v>
      </c>
      <c r="V267" s="36">
        <v>0.12453299351993775</v>
      </c>
      <c r="W267" s="1"/>
      <c r="X267" s="1">
        <v>125876</v>
      </c>
      <c r="Y267" s="1"/>
      <c r="Z267" s="1"/>
      <c r="AA267" s="1"/>
      <c r="AB267" s="1"/>
      <c r="AC267" s="1"/>
      <c r="AD267" s="1"/>
      <c r="AE267" s="1"/>
      <c r="AF267" s="1"/>
      <c r="AG267" s="1">
        <v>0</v>
      </c>
      <c r="AH267" s="1">
        <v>1054828.9983386258</v>
      </c>
      <c r="AI267" s="1">
        <v>0</v>
      </c>
      <c r="AJ267" s="1">
        <v>0</v>
      </c>
      <c r="AK267" s="1">
        <v>0</v>
      </c>
      <c r="AL267" s="1">
        <v>0</v>
      </c>
      <c r="AM267" s="1">
        <v>0</v>
      </c>
      <c r="AN267" s="1">
        <v>0</v>
      </c>
      <c r="AO267" s="1">
        <v>0</v>
      </c>
      <c r="AP267" s="1">
        <v>0</v>
      </c>
      <c r="AQ267" s="1">
        <v>1054828.9983386258</v>
      </c>
      <c r="AR267" s="1">
        <v>0</v>
      </c>
      <c r="AS267" s="1">
        <v>271928.22347400006</v>
      </c>
      <c r="AT267" s="1">
        <v>0</v>
      </c>
      <c r="AU267" s="1">
        <v>0</v>
      </c>
      <c r="AV267" s="1">
        <v>0</v>
      </c>
      <c r="AW267" s="1">
        <v>0</v>
      </c>
      <c r="AX267" s="1">
        <v>0</v>
      </c>
      <c r="AY267" s="1">
        <v>0</v>
      </c>
      <c r="AZ267" s="1">
        <v>0</v>
      </c>
      <c r="BA267" s="1">
        <v>0</v>
      </c>
      <c r="BB267" s="1">
        <v>271928.22347400006</v>
      </c>
      <c r="BC267" s="7">
        <v>0.91793223480438713</v>
      </c>
      <c r="BD267" s="35" t="s">
        <v>552</v>
      </c>
      <c r="BE267" s="35">
        <v>2.7932495453825599</v>
      </c>
      <c r="BF267" s="35" t="s">
        <v>552</v>
      </c>
      <c r="BG267" s="35" t="s">
        <v>552</v>
      </c>
      <c r="BH267" s="35" t="s">
        <v>552</v>
      </c>
      <c r="BI267" s="35" t="s">
        <v>552</v>
      </c>
      <c r="BJ267" s="35" t="s">
        <v>552</v>
      </c>
      <c r="BK267" s="35" t="s">
        <v>552</v>
      </c>
      <c r="BL267" s="35" t="s">
        <v>552</v>
      </c>
      <c r="BM267" s="35" t="s">
        <v>552</v>
      </c>
      <c r="BN267" s="35">
        <v>2.7932495453825599</v>
      </c>
      <c r="BO267" s="1">
        <v>0</v>
      </c>
      <c r="BP267" s="1"/>
      <c r="BQ267" s="1">
        <v>475759.96415999992</v>
      </c>
      <c r="BR267" s="1">
        <v>21147.423904607775</v>
      </c>
      <c r="BS267" s="1">
        <v>186869.88641253716</v>
      </c>
      <c r="BT267" s="1">
        <v>475759.96415999992</v>
      </c>
      <c r="BU267" s="1">
        <v>21147.423904607775</v>
      </c>
      <c r="BV267" s="1">
        <v>55008.25611218765</v>
      </c>
      <c r="BW267" s="35">
        <v>5.9753708015362248</v>
      </c>
      <c r="BX267" s="1">
        <v>2367082.2342215842</v>
      </c>
      <c r="BY267" s="1">
        <v>105216.2754226947</v>
      </c>
      <c r="BZ267" s="1">
        <v>929746.97654332826</v>
      </c>
      <c r="CA267" s="1">
        <v>2367082.2342215842</v>
      </c>
      <c r="CB267" s="1">
        <v>105216.2754226947</v>
      </c>
      <c r="CC267" s="1">
        <v>273686.47130400495</v>
      </c>
    </row>
    <row r="268" spans="1:81" x14ac:dyDescent="0.25">
      <c r="A268" t="s">
        <v>883</v>
      </c>
      <c r="B268" t="s">
        <v>884</v>
      </c>
      <c r="C268" t="s">
        <v>50</v>
      </c>
      <c r="D268" t="s">
        <v>28</v>
      </c>
      <c r="E268">
        <v>90214</v>
      </c>
      <c r="F268" t="s">
        <v>39</v>
      </c>
      <c r="G268" t="s">
        <v>51</v>
      </c>
      <c r="H268" s="74">
        <v>0.22613756887876005</v>
      </c>
      <c r="I268" s="1">
        <v>1506913</v>
      </c>
      <c r="J268" s="1">
        <v>0</v>
      </c>
      <c r="K268" s="1">
        <v>564758</v>
      </c>
      <c r="L268" s="1">
        <v>0</v>
      </c>
      <c r="M268" s="1">
        <v>0</v>
      </c>
      <c r="N268" s="1">
        <v>0</v>
      </c>
      <c r="O268" s="1">
        <v>0</v>
      </c>
      <c r="P268" s="1">
        <v>0</v>
      </c>
      <c r="Q268" s="1">
        <v>0</v>
      </c>
      <c r="R268" s="1">
        <v>0</v>
      </c>
      <c r="S268" s="1">
        <v>0</v>
      </c>
      <c r="T268" s="1">
        <v>564758</v>
      </c>
      <c r="U268" s="1"/>
      <c r="V268" s="36"/>
      <c r="W268" s="1"/>
      <c r="X268" s="1">
        <v>145373</v>
      </c>
      <c r="Y268" s="1"/>
      <c r="Z268" s="1"/>
      <c r="AA268" s="1"/>
      <c r="AB268" s="1"/>
      <c r="AC268" s="1"/>
      <c r="AD268" s="1"/>
      <c r="AE268" s="1"/>
      <c r="AF268" s="1"/>
      <c r="AG268" s="1">
        <v>0</v>
      </c>
      <c r="AH268" s="1">
        <v>1222752.3146711697</v>
      </c>
      <c r="AI268" s="1">
        <v>0</v>
      </c>
      <c r="AJ268" s="1">
        <v>0</v>
      </c>
      <c r="AK268" s="1">
        <v>0</v>
      </c>
      <c r="AL268" s="1">
        <v>0</v>
      </c>
      <c r="AM268" s="1">
        <v>0</v>
      </c>
      <c r="AN268" s="1">
        <v>0</v>
      </c>
      <c r="AO268" s="1">
        <v>0</v>
      </c>
      <c r="AP268" s="1">
        <v>0</v>
      </c>
      <c r="AQ268" s="1">
        <v>1222752.3146711697</v>
      </c>
      <c r="AR268" s="1">
        <v>0</v>
      </c>
      <c r="AS268" s="1">
        <v>314047.32936450007</v>
      </c>
      <c r="AT268" s="1">
        <v>0</v>
      </c>
      <c r="AU268" s="1">
        <v>0</v>
      </c>
      <c r="AV268" s="1">
        <v>0</v>
      </c>
      <c r="AW268" s="1">
        <v>0</v>
      </c>
      <c r="AX268" s="1">
        <v>0</v>
      </c>
      <c r="AY268" s="1">
        <v>0</v>
      </c>
      <c r="AZ268" s="1">
        <v>0</v>
      </c>
      <c r="BA268" s="1">
        <v>0</v>
      </c>
      <c r="BB268" s="1">
        <v>314047.32936450007</v>
      </c>
      <c r="BC268" s="7">
        <v>1.0198330255533463</v>
      </c>
      <c r="BD268" s="35" t="s">
        <v>552</v>
      </c>
      <c r="BE268" s="35">
        <v>2.7211648954696877</v>
      </c>
      <c r="BF268" s="35" t="s">
        <v>552</v>
      </c>
      <c r="BG268" s="35" t="s">
        <v>552</v>
      </c>
      <c r="BH268" s="35" t="s">
        <v>552</v>
      </c>
      <c r="BI268" s="35" t="s">
        <v>552</v>
      </c>
      <c r="BJ268" s="35" t="s">
        <v>552</v>
      </c>
      <c r="BK268" s="35" t="s">
        <v>552</v>
      </c>
      <c r="BL268" s="35" t="s">
        <v>552</v>
      </c>
      <c r="BM268" s="35" t="s">
        <v>552</v>
      </c>
      <c r="BN268" s="35">
        <v>2.7211648954696877</v>
      </c>
      <c r="BO268" s="1">
        <v>0</v>
      </c>
      <c r="BP268" s="1">
        <v>0</v>
      </c>
      <c r="BQ268" s="1">
        <v>496015.48307999992</v>
      </c>
      <c r="BR268" s="1">
        <v>22047.777186257565</v>
      </c>
      <c r="BS268" s="1">
        <v>194825.8869273985</v>
      </c>
      <c r="BT268" s="1">
        <v>496015.48307999992</v>
      </c>
      <c r="BU268" s="1">
        <v>22047.777186257565</v>
      </c>
      <c r="BV268" s="1">
        <v>57350.23706134945</v>
      </c>
      <c r="BW268" s="35">
        <v>5.9753708015362248</v>
      </c>
      <c r="BX268" s="1">
        <v>2467860.9516261173</v>
      </c>
      <c r="BY268" s="1">
        <v>109695.86685128242</v>
      </c>
      <c r="BZ268" s="1">
        <v>969331.02920197707</v>
      </c>
      <c r="CA268" s="1">
        <v>2467860.9516261173</v>
      </c>
      <c r="CB268" s="1">
        <v>109695.86685128242</v>
      </c>
      <c r="CC268" s="1">
        <v>285338.69493621879</v>
      </c>
    </row>
    <row r="269" spans="1:81" x14ac:dyDescent="0.25">
      <c r="A269" t="s">
        <v>883</v>
      </c>
      <c r="B269" t="s">
        <v>884</v>
      </c>
      <c r="C269" t="s">
        <v>50</v>
      </c>
      <c r="D269" t="s">
        <v>1730</v>
      </c>
      <c r="E269">
        <v>90214</v>
      </c>
      <c r="F269" t="s">
        <v>39</v>
      </c>
      <c r="G269" t="s">
        <v>51</v>
      </c>
      <c r="H269" s="74">
        <v>0.22613756887876005</v>
      </c>
      <c r="I269" s="1">
        <v>61537</v>
      </c>
      <c r="J269" s="1"/>
      <c r="K269" s="1">
        <v>89771</v>
      </c>
      <c r="L269" s="1"/>
      <c r="M269" s="1"/>
      <c r="N269" s="1"/>
      <c r="O269" s="1"/>
      <c r="P269" s="1"/>
      <c r="Q269" s="1"/>
      <c r="R269" s="1"/>
      <c r="S269" s="1"/>
      <c r="T269" s="1">
        <v>89771</v>
      </c>
      <c r="U269" s="1">
        <v>11.75</v>
      </c>
      <c r="V269" s="36">
        <v>8.4933856984231809E-2</v>
      </c>
      <c r="W269" s="1"/>
      <c r="X269" s="1">
        <v>19497</v>
      </c>
      <c r="Y269" s="1"/>
      <c r="Z269" s="1"/>
      <c r="AA269" s="1"/>
      <c r="AB269" s="1"/>
      <c r="AC269" s="1"/>
      <c r="AD269" s="1"/>
      <c r="AE269" s="1"/>
      <c r="AF269" s="1"/>
      <c r="AG269" s="1">
        <v>0</v>
      </c>
      <c r="AH269" s="1">
        <v>167923.31633254388</v>
      </c>
      <c r="AI269" s="1">
        <v>0</v>
      </c>
      <c r="AJ269" s="1">
        <v>0</v>
      </c>
      <c r="AK269" s="1"/>
      <c r="AL269" s="1">
        <v>0</v>
      </c>
      <c r="AM269" s="1">
        <v>0</v>
      </c>
      <c r="AN269" s="1"/>
      <c r="AO269" s="1">
        <v>0</v>
      </c>
      <c r="AP269" s="1">
        <v>0</v>
      </c>
      <c r="AQ269" s="1">
        <v>167923.31633254388</v>
      </c>
      <c r="AR269" s="1">
        <v>0</v>
      </c>
      <c r="AS269" s="1">
        <v>42119.105890500003</v>
      </c>
      <c r="AT269" s="1">
        <v>0</v>
      </c>
      <c r="AU269" s="1">
        <v>0</v>
      </c>
      <c r="AV269" s="1"/>
      <c r="AW269" s="1">
        <v>0</v>
      </c>
      <c r="AX269" s="1">
        <v>0</v>
      </c>
      <c r="AY269" s="1"/>
      <c r="AZ269" s="1">
        <v>0</v>
      </c>
      <c r="BA269" s="1">
        <v>0</v>
      </c>
      <c r="BB269" s="1">
        <v>42119.105890500003</v>
      </c>
      <c r="BC269" s="7">
        <v>3.4132704262970877</v>
      </c>
      <c r="BD269" s="35" t="s">
        <v>552</v>
      </c>
      <c r="BE269" s="35">
        <v>2.3397580758044789</v>
      </c>
      <c r="BF269" s="35" t="s">
        <v>552</v>
      </c>
      <c r="BG269" s="35" t="s">
        <v>552</v>
      </c>
      <c r="BH269" s="35" t="s">
        <v>552</v>
      </c>
      <c r="BI269" s="35" t="s">
        <v>552</v>
      </c>
      <c r="BJ269" s="35" t="s">
        <v>552</v>
      </c>
      <c r="BK269" s="35" t="s">
        <v>552</v>
      </c>
      <c r="BL269" s="35" t="s">
        <v>552</v>
      </c>
      <c r="BM269" s="35" t="s">
        <v>552</v>
      </c>
      <c r="BN269" s="35">
        <v>2.3397580758044789</v>
      </c>
      <c r="BO269" s="1">
        <v>0</v>
      </c>
      <c r="BP269" s="1">
        <v>0</v>
      </c>
      <c r="BQ269" s="1">
        <v>20255.518919999999</v>
      </c>
      <c r="BR269" s="1">
        <v>900.35328164979137</v>
      </c>
      <c r="BS269" s="1">
        <v>7956.0005148613927</v>
      </c>
      <c r="BT269" s="1">
        <v>20255.518919999999</v>
      </c>
      <c r="BU269" s="1">
        <v>900.35328164979137</v>
      </c>
      <c r="BV269" s="1">
        <v>2341.9809491618043</v>
      </c>
      <c r="BW269" s="35">
        <v>5.9753708015362248</v>
      </c>
      <c r="BX269" s="1">
        <v>100778.71740453255</v>
      </c>
      <c r="BY269" s="1">
        <v>4479.5914285876925</v>
      </c>
      <c r="BZ269" s="1">
        <v>39584.052658648543</v>
      </c>
      <c r="CA269" s="1">
        <v>100778.71740453255</v>
      </c>
      <c r="CB269" s="1">
        <v>4479.5914285876925</v>
      </c>
      <c r="CC269" s="1">
        <v>11652.223632213732</v>
      </c>
    </row>
    <row r="270" spans="1:81" x14ac:dyDescent="0.25">
      <c r="A270" t="s">
        <v>1647</v>
      </c>
      <c r="B270" t="s">
        <v>186</v>
      </c>
      <c r="C270" t="s">
        <v>50</v>
      </c>
      <c r="D270" t="s">
        <v>28</v>
      </c>
      <c r="E270">
        <v>90086</v>
      </c>
      <c r="F270" t="s">
        <v>39</v>
      </c>
      <c r="G270" t="s">
        <v>51</v>
      </c>
      <c r="H270" s="74">
        <v>0.22613756887876005</v>
      </c>
      <c r="I270" s="1">
        <v>1171169</v>
      </c>
      <c r="J270" s="1">
        <v>0</v>
      </c>
      <c r="K270" s="1">
        <v>672841</v>
      </c>
      <c r="L270" s="1">
        <v>0</v>
      </c>
      <c r="M270" s="1">
        <v>0</v>
      </c>
      <c r="N270" s="1">
        <v>0</v>
      </c>
      <c r="O270" s="1">
        <v>0</v>
      </c>
      <c r="P270" s="1">
        <v>42</v>
      </c>
      <c r="Q270" s="1">
        <v>0</v>
      </c>
      <c r="R270" s="1">
        <v>0</v>
      </c>
      <c r="S270" s="1">
        <v>0</v>
      </c>
      <c r="T270" s="1">
        <v>672883</v>
      </c>
      <c r="U270" s="1"/>
      <c r="V270" s="36"/>
      <c r="W270" s="1"/>
      <c r="X270" s="1">
        <v>100430</v>
      </c>
      <c r="Y270" s="1"/>
      <c r="Z270" s="1"/>
      <c r="AA270" s="1"/>
      <c r="AB270" s="1"/>
      <c r="AC270" s="1">
        <v>10</v>
      </c>
      <c r="AD270" s="1"/>
      <c r="AE270" s="1"/>
      <c r="AF270" s="1"/>
      <c r="AG270" s="1">
        <v>0</v>
      </c>
      <c r="AH270" s="1">
        <v>923956.30684160814</v>
      </c>
      <c r="AI270" s="1">
        <v>0</v>
      </c>
      <c r="AJ270" s="1">
        <v>0</v>
      </c>
      <c r="AK270" s="1">
        <v>0</v>
      </c>
      <c r="AL270" s="1">
        <v>0</v>
      </c>
      <c r="AM270" s="1">
        <v>87.847704999999991</v>
      </c>
      <c r="AN270" s="1">
        <v>0</v>
      </c>
      <c r="AO270" s="1">
        <v>0</v>
      </c>
      <c r="AP270" s="1">
        <v>0</v>
      </c>
      <c r="AQ270" s="1">
        <v>924044.1545466081</v>
      </c>
      <c r="AR270" s="1">
        <v>0</v>
      </c>
      <c r="AS270" s="1">
        <v>216957.57319500003</v>
      </c>
      <c r="AT270" s="1">
        <v>0</v>
      </c>
      <c r="AU270" s="1">
        <v>0</v>
      </c>
      <c r="AV270" s="1">
        <v>0</v>
      </c>
      <c r="AW270" s="1">
        <v>0</v>
      </c>
      <c r="AX270" s="1">
        <v>26.011799999999997</v>
      </c>
      <c r="AY270" s="1">
        <v>0</v>
      </c>
      <c r="AZ270" s="1">
        <v>0</v>
      </c>
      <c r="BA270" s="1">
        <v>0</v>
      </c>
      <c r="BB270" s="1">
        <v>216983.58499500004</v>
      </c>
      <c r="BC270" s="7">
        <v>0.97426395297485513</v>
      </c>
      <c r="BD270" s="35" t="s">
        <v>552</v>
      </c>
      <c r="BE270" s="35">
        <v>1.6956664056390858</v>
      </c>
      <c r="BF270" s="35" t="s">
        <v>552</v>
      </c>
      <c r="BG270" s="35" t="s">
        <v>552</v>
      </c>
      <c r="BH270" s="35" t="s">
        <v>552</v>
      </c>
      <c r="BI270" s="35" t="s">
        <v>552</v>
      </c>
      <c r="BJ270" s="35">
        <v>2.7109405952380947</v>
      </c>
      <c r="BK270" s="35" t="s">
        <v>552</v>
      </c>
      <c r="BL270" s="35" t="s">
        <v>552</v>
      </c>
      <c r="BM270" s="35" t="s">
        <v>552</v>
      </c>
      <c r="BN270" s="35">
        <v>1.695729777006713</v>
      </c>
      <c r="BO270" s="1">
        <v>0</v>
      </c>
      <c r="BP270" s="1">
        <v>0</v>
      </c>
      <c r="BQ270" s="1">
        <v>385501.98803999997</v>
      </c>
      <c r="BR270" s="1">
        <v>17135.477070973633</v>
      </c>
      <c r="BS270" s="1">
        <v>151418.19014559864</v>
      </c>
      <c r="BT270" s="1">
        <v>385501.98803999997</v>
      </c>
      <c r="BU270" s="1">
        <v>17135.477070973633</v>
      </c>
      <c r="BV270" s="1">
        <v>44572.460247475196</v>
      </c>
      <c r="BW270" s="35">
        <v>5.9785364445441163</v>
      </c>
      <c r="BX270" s="1">
        <v>1919235.69690135</v>
      </c>
      <c r="BY270" s="1">
        <v>85309.597092492302</v>
      </c>
      <c r="BZ270" s="1">
        <v>753840.97800677351</v>
      </c>
      <c r="CA270" s="1">
        <v>1919235.69690135</v>
      </c>
      <c r="CB270" s="1">
        <v>85309.597092492302</v>
      </c>
      <c r="CC270" s="1">
        <v>221905.6177650491</v>
      </c>
    </row>
    <row r="271" spans="1:81" x14ac:dyDescent="0.25">
      <c r="A271" t="s">
        <v>1647</v>
      </c>
      <c r="B271" t="s">
        <v>186</v>
      </c>
      <c r="C271" t="s">
        <v>50</v>
      </c>
      <c r="D271" t="s">
        <v>1730</v>
      </c>
      <c r="E271">
        <v>90086</v>
      </c>
      <c r="F271" t="s">
        <v>39</v>
      </c>
      <c r="G271" t="s">
        <v>51</v>
      </c>
      <c r="H271" s="74">
        <v>0.22613756887876005</v>
      </c>
      <c r="I271" s="1">
        <v>1171169</v>
      </c>
      <c r="J271" s="1"/>
      <c r="K271" s="1">
        <v>672841</v>
      </c>
      <c r="L271" s="1"/>
      <c r="M271" s="1"/>
      <c r="N271" s="1"/>
      <c r="O271" s="1"/>
      <c r="P271" s="1">
        <v>42</v>
      </c>
      <c r="Q271" s="1"/>
      <c r="R271" s="1"/>
      <c r="S271" s="1"/>
      <c r="T271" s="1">
        <v>672883</v>
      </c>
      <c r="U271" s="1">
        <v>15.76923076923077</v>
      </c>
      <c r="V271" s="36">
        <v>0.12074082917860066</v>
      </c>
      <c r="W271" s="1"/>
      <c r="X271" s="1">
        <v>100430</v>
      </c>
      <c r="Y271" s="1"/>
      <c r="Z271" s="1"/>
      <c r="AA271" s="1"/>
      <c r="AB271" s="1"/>
      <c r="AC271" s="1">
        <v>10</v>
      </c>
      <c r="AD271" s="1"/>
      <c r="AE271" s="1"/>
      <c r="AF271" s="1"/>
      <c r="AG271" s="1">
        <v>0</v>
      </c>
      <c r="AH271" s="1">
        <v>923956.30684160814</v>
      </c>
      <c r="AI271" s="1">
        <v>0</v>
      </c>
      <c r="AJ271" s="1">
        <v>0</v>
      </c>
      <c r="AK271" s="1"/>
      <c r="AL271" s="1">
        <v>0</v>
      </c>
      <c r="AM271" s="1">
        <v>87.847704999999991</v>
      </c>
      <c r="AN271" s="1"/>
      <c r="AO271" s="1">
        <v>0</v>
      </c>
      <c r="AP271" s="1">
        <v>0</v>
      </c>
      <c r="AQ271" s="1">
        <v>924044.1545466081</v>
      </c>
      <c r="AR271" s="1">
        <v>0</v>
      </c>
      <c r="AS271" s="1">
        <v>216957.57319500003</v>
      </c>
      <c r="AT271" s="1">
        <v>0</v>
      </c>
      <c r="AU271" s="1">
        <v>0</v>
      </c>
      <c r="AV271" s="1"/>
      <c r="AW271" s="1">
        <v>0</v>
      </c>
      <c r="AX271" s="1">
        <v>26.011799999999997</v>
      </c>
      <c r="AY271" s="1"/>
      <c r="AZ271" s="1">
        <v>0</v>
      </c>
      <c r="BA271" s="1">
        <v>0</v>
      </c>
      <c r="BB271" s="1">
        <v>216983.58499500004</v>
      </c>
      <c r="BC271" s="7">
        <v>0.97426395297485513</v>
      </c>
      <c r="BD271" s="35" t="s">
        <v>552</v>
      </c>
      <c r="BE271" s="35">
        <v>1.6956664056390858</v>
      </c>
      <c r="BF271" s="35" t="s">
        <v>552</v>
      </c>
      <c r="BG271" s="35" t="s">
        <v>552</v>
      </c>
      <c r="BH271" s="35" t="s">
        <v>552</v>
      </c>
      <c r="BI271" s="35" t="s">
        <v>552</v>
      </c>
      <c r="BJ271" s="35">
        <v>2.7109405952380947</v>
      </c>
      <c r="BK271" s="35" t="s">
        <v>552</v>
      </c>
      <c r="BL271" s="35" t="s">
        <v>552</v>
      </c>
      <c r="BM271" s="35" t="s">
        <v>552</v>
      </c>
      <c r="BN271" s="35">
        <v>1.695729777006713</v>
      </c>
      <c r="BO271" s="1">
        <v>0</v>
      </c>
      <c r="BP271" s="1">
        <v>0</v>
      </c>
      <c r="BQ271" s="1">
        <v>385501.98803999997</v>
      </c>
      <c r="BR271" s="1">
        <v>17135.477070973633</v>
      </c>
      <c r="BS271" s="1">
        <v>151418.19014559864</v>
      </c>
      <c r="BT271" s="1">
        <v>385501.98803999997</v>
      </c>
      <c r="BU271" s="1">
        <v>17135.477070973633</v>
      </c>
      <c r="BV271" s="1">
        <v>44572.460247475196</v>
      </c>
      <c r="BW271" s="35">
        <v>5.9785364445441163</v>
      </c>
      <c r="BX271" s="1">
        <v>1919235.69690135</v>
      </c>
      <c r="BY271" s="1">
        <v>85309.597092492302</v>
      </c>
      <c r="BZ271" s="1">
        <v>753840.97800677351</v>
      </c>
      <c r="CA271" s="1">
        <v>1919235.69690135</v>
      </c>
      <c r="CB271" s="1">
        <v>85309.597092492302</v>
      </c>
      <c r="CC271" s="1">
        <v>221905.6177650491</v>
      </c>
    </row>
    <row r="272" spans="1:81" x14ac:dyDescent="0.25">
      <c r="A272" t="s">
        <v>1706</v>
      </c>
      <c r="B272" t="s">
        <v>1707</v>
      </c>
      <c r="C272" t="s">
        <v>50</v>
      </c>
      <c r="D272" t="s">
        <v>28</v>
      </c>
      <c r="E272">
        <v>90289</v>
      </c>
      <c r="F272" t="s">
        <v>370</v>
      </c>
      <c r="G272" t="s">
        <v>51</v>
      </c>
      <c r="H272" s="74">
        <v>0.22613756887876005</v>
      </c>
      <c r="I272" s="1">
        <v>438574.15</v>
      </c>
      <c r="J272" s="1">
        <v>0</v>
      </c>
      <c r="K272" s="1">
        <v>0</v>
      </c>
      <c r="L272" s="1">
        <v>0</v>
      </c>
      <c r="M272" s="1">
        <v>0</v>
      </c>
      <c r="N272" s="1">
        <v>0</v>
      </c>
      <c r="O272" s="1">
        <v>0</v>
      </c>
      <c r="P272" s="1">
        <v>0</v>
      </c>
      <c r="Q272" s="1">
        <v>0</v>
      </c>
      <c r="R272" s="1">
        <v>0</v>
      </c>
      <c r="S272" s="1">
        <v>159881</v>
      </c>
      <c r="T272" s="1">
        <v>159881</v>
      </c>
      <c r="U272" s="1"/>
      <c r="V272" s="36"/>
      <c r="W272" s="1"/>
      <c r="X272" s="1"/>
      <c r="Y272" s="1"/>
      <c r="Z272" s="1"/>
      <c r="AA272" s="1"/>
      <c r="AB272" s="1"/>
      <c r="AC272" s="1"/>
      <c r="AD272" s="1"/>
      <c r="AE272" s="1"/>
      <c r="AF272" s="1">
        <v>37356</v>
      </c>
      <c r="AG272" s="1">
        <v>0</v>
      </c>
      <c r="AH272" s="1">
        <v>0</v>
      </c>
      <c r="AI272" s="1">
        <v>0</v>
      </c>
      <c r="AJ272" s="1">
        <v>0</v>
      </c>
      <c r="AK272" s="1">
        <v>0</v>
      </c>
      <c r="AL272" s="1">
        <v>0</v>
      </c>
      <c r="AM272" s="1">
        <v>0</v>
      </c>
      <c r="AN272" s="1">
        <v>0</v>
      </c>
      <c r="AO272" s="1">
        <v>0</v>
      </c>
      <c r="AP272" s="1">
        <v>213054.550617</v>
      </c>
      <c r="AQ272" s="1">
        <v>213054.550617</v>
      </c>
      <c r="AR272" s="1">
        <v>0</v>
      </c>
      <c r="AS272" s="1">
        <v>0</v>
      </c>
      <c r="AT272" s="1">
        <v>0</v>
      </c>
      <c r="AU272" s="1">
        <v>0</v>
      </c>
      <c r="AV272" s="1">
        <v>0</v>
      </c>
      <c r="AW272" s="1">
        <v>0</v>
      </c>
      <c r="AX272" s="1">
        <v>0</v>
      </c>
      <c r="AY272" s="1">
        <v>0</v>
      </c>
      <c r="AZ272" s="1">
        <v>0</v>
      </c>
      <c r="BA272" s="1">
        <v>47907.5122548</v>
      </c>
      <c r="BB272" s="1">
        <v>47907.5122548</v>
      </c>
      <c r="BC272" s="7">
        <v>0.59502381267067384</v>
      </c>
      <c r="BD272" s="35" t="s">
        <v>552</v>
      </c>
      <c r="BE272" s="35" t="s">
        <v>552</v>
      </c>
      <c r="BF272" s="35" t="s">
        <v>552</v>
      </c>
      <c r="BG272" s="35" t="s">
        <v>552</v>
      </c>
      <c r="BH272" s="35" t="s">
        <v>552</v>
      </c>
      <c r="BI272" s="35" t="s">
        <v>552</v>
      </c>
      <c r="BJ272" s="35" t="s">
        <v>552</v>
      </c>
      <c r="BK272" s="35" t="s">
        <v>552</v>
      </c>
      <c r="BL272" s="35" t="s">
        <v>552</v>
      </c>
      <c r="BM272" s="35">
        <v>1.6322268616771225</v>
      </c>
      <c r="BN272" s="35">
        <v>1.6322268616771225</v>
      </c>
      <c r="BO272" s="1">
        <v>0</v>
      </c>
      <c r="BP272" s="1">
        <v>0</v>
      </c>
      <c r="BQ272" s="1">
        <v>144361.06721399998</v>
      </c>
      <c r="BR272" s="1">
        <v>6416.8171213947344</v>
      </c>
      <c r="BS272" s="1">
        <v>56702.409334301265</v>
      </c>
      <c r="BT272" s="1">
        <v>144361.06721399998</v>
      </c>
      <c r="BU272" s="1">
        <v>6416.8171213947344</v>
      </c>
      <c r="BV272" s="1">
        <v>16691.296359829554</v>
      </c>
      <c r="BW272" s="35">
        <v>5.9747935289634198</v>
      </c>
      <c r="BX272" s="1">
        <v>718166.50301046041</v>
      </c>
      <c r="BY272" s="1">
        <v>31922.340292056208</v>
      </c>
      <c r="BZ272" s="1">
        <v>282082.77903291699</v>
      </c>
      <c r="CA272" s="1">
        <v>718166.50301046041</v>
      </c>
      <c r="CB272" s="1">
        <v>31922.340292056208</v>
      </c>
      <c r="CC272" s="1">
        <v>83035.75312089076</v>
      </c>
    </row>
    <row r="273" spans="1:81" x14ac:dyDescent="0.25">
      <c r="A273" t="s">
        <v>1706</v>
      </c>
      <c r="B273" t="s">
        <v>1707</v>
      </c>
      <c r="C273" t="s">
        <v>50</v>
      </c>
      <c r="D273" t="s">
        <v>1730</v>
      </c>
      <c r="E273">
        <v>90289</v>
      </c>
      <c r="F273" t="s">
        <v>370</v>
      </c>
      <c r="G273" t="s">
        <v>51</v>
      </c>
      <c r="H273" s="74">
        <v>0.22613756887876005</v>
      </c>
      <c r="I273" s="1">
        <v>438574.15</v>
      </c>
      <c r="J273" s="1"/>
      <c r="K273" s="1"/>
      <c r="L273" s="1"/>
      <c r="M273" s="1"/>
      <c r="N273" s="1"/>
      <c r="O273" s="1"/>
      <c r="P273" s="1"/>
      <c r="Q273" s="1"/>
      <c r="R273" s="1"/>
      <c r="S273" s="1">
        <v>159881</v>
      </c>
      <c r="T273" s="1">
        <v>159881</v>
      </c>
      <c r="U273" s="1">
        <v>17.600000000000001</v>
      </c>
      <c r="V273" s="36">
        <v>0.15691760102425359</v>
      </c>
      <c r="W273" s="1"/>
      <c r="X273" s="1"/>
      <c r="Y273" s="1"/>
      <c r="Z273" s="1"/>
      <c r="AA273" s="1"/>
      <c r="AB273" s="1"/>
      <c r="AC273" s="1"/>
      <c r="AD273" s="1"/>
      <c r="AE273" s="1"/>
      <c r="AF273" s="1">
        <v>37356</v>
      </c>
      <c r="AG273" s="1">
        <v>0</v>
      </c>
      <c r="AH273" s="1">
        <v>0</v>
      </c>
      <c r="AI273" s="1">
        <v>0</v>
      </c>
      <c r="AJ273" s="1">
        <v>0</v>
      </c>
      <c r="AK273" s="1"/>
      <c r="AL273" s="1">
        <v>0</v>
      </c>
      <c r="AM273" s="1">
        <v>0</v>
      </c>
      <c r="AN273" s="1"/>
      <c r="AO273" s="1">
        <v>0</v>
      </c>
      <c r="AP273" s="1">
        <v>213054.550617</v>
      </c>
      <c r="AQ273" s="1">
        <v>213054.550617</v>
      </c>
      <c r="AR273" s="1">
        <v>0</v>
      </c>
      <c r="AS273" s="1">
        <v>0</v>
      </c>
      <c r="AT273" s="1">
        <v>0</v>
      </c>
      <c r="AU273" s="1">
        <v>0</v>
      </c>
      <c r="AV273" s="1"/>
      <c r="AW273" s="1">
        <v>0</v>
      </c>
      <c r="AX273" s="1">
        <v>0</v>
      </c>
      <c r="AY273" s="1"/>
      <c r="AZ273" s="1">
        <v>0</v>
      </c>
      <c r="BA273" s="1">
        <v>47907.5122548</v>
      </c>
      <c r="BB273" s="1">
        <v>47907.5122548</v>
      </c>
      <c r="BC273" s="7">
        <v>0.59502381267067384</v>
      </c>
      <c r="BD273" s="35" t="s">
        <v>552</v>
      </c>
      <c r="BE273" s="35" t="s">
        <v>552</v>
      </c>
      <c r="BF273" s="35" t="s">
        <v>552</v>
      </c>
      <c r="BG273" s="35" t="s">
        <v>552</v>
      </c>
      <c r="BH273" s="35" t="s">
        <v>552</v>
      </c>
      <c r="BI273" s="35" t="s">
        <v>552</v>
      </c>
      <c r="BJ273" s="35" t="s">
        <v>552</v>
      </c>
      <c r="BK273" s="35" t="s">
        <v>552</v>
      </c>
      <c r="BL273" s="35" t="s">
        <v>552</v>
      </c>
      <c r="BM273" s="35">
        <v>1.6322268616771225</v>
      </c>
      <c r="BN273" s="35">
        <v>1.6322268616771225</v>
      </c>
      <c r="BO273" s="1">
        <v>0</v>
      </c>
      <c r="BP273" s="1">
        <v>0</v>
      </c>
      <c r="BQ273" s="1">
        <v>144361.06721399998</v>
      </c>
      <c r="BR273" s="1">
        <v>6416.8171213947344</v>
      </c>
      <c r="BS273" s="1">
        <v>56702.409334301265</v>
      </c>
      <c r="BT273" s="1">
        <v>144361.06721399998</v>
      </c>
      <c r="BU273" s="1">
        <v>6416.8171213947344</v>
      </c>
      <c r="BV273" s="1">
        <v>16691.296359829554</v>
      </c>
      <c r="BW273" s="35">
        <v>5.9747935289634198</v>
      </c>
      <c r="BX273" s="1">
        <v>718166.50301046041</v>
      </c>
      <c r="BY273" s="1">
        <v>31922.340292056208</v>
      </c>
      <c r="BZ273" s="1">
        <v>282082.77903291699</v>
      </c>
      <c r="CA273" s="1">
        <v>718166.50301046041</v>
      </c>
      <c r="CB273" s="1">
        <v>31922.340292056208</v>
      </c>
      <c r="CC273" s="1">
        <v>83035.75312089076</v>
      </c>
    </row>
    <row r="274" spans="1:81" x14ac:dyDescent="0.25">
      <c r="A274" t="s">
        <v>777</v>
      </c>
      <c r="B274" t="s">
        <v>778</v>
      </c>
      <c r="C274" t="s">
        <v>50</v>
      </c>
      <c r="D274" t="s">
        <v>38</v>
      </c>
      <c r="E274">
        <v>90168</v>
      </c>
      <c r="F274" t="s">
        <v>370</v>
      </c>
      <c r="G274" t="s">
        <v>51</v>
      </c>
      <c r="H274" s="74">
        <v>0.22613756887876005</v>
      </c>
      <c r="I274" s="1">
        <v>1303813.8600000001</v>
      </c>
      <c r="J274" s="1"/>
      <c r="K274" s="1"/>
      <c r="L274" s="1">
        <v>673445</v>
      </c>
      <c r="M274" s="1"/>
      <c r="N274" s="1"/>
      <c r="O274" s="1"/>
      <c r="P274" s="1"/>
      <c r="Q274" s="1"/>
      <c r="R274" s="1"/>
      <c r="S274" s="1"/>
      <c r="T274" s="1">
        <v>673445</v>
      </c>
      <c r="U274" s="1">
        <v>33.962962962962962</v>
      </c>
      <c r="V274" s="36">
        <v>6.624027232296649E-2</v>
      </c>
      <c r="W274" s="1"/>
      <c r="X274" s="1"/>
      <c r="Y274" s="1">
        <v>156252</v>
      </c>
      <c r="Z274" s="1"/>
      <c r="AA274" s="1"/>
      <c r="AB274" s="1"/>
      <c r="AC274" s="1"/>
      <c r="AD274" s="1"/>
      <c r="AE274" s="1"/>
      <c r="AF274" s="1"/>
      <c r="AG274" s="1">
        <v>0</v>
      </c>
      <c r="AH274" s="1">
        <v>0</v>
      </c>
      <c r="AI274" s="1">
        <v>1603203.8084375001</v>
      </c>
      <c r="AJ274" s="1">
        <v>0</v>
      </c>
      <c r="AK274" s="1">
        <v>0</v>
      </c>
      <c r="AL274" s="1">
        <v>0</v>
      </c>
      <c r="AM274" s="1">
        <v>0</v>
      </c>
      <c r="AN274" s="1">
        <v>0</v>
      </c>
      <c r="AO274" s="1">
        <v>0</v>
      </c>
      <c r="AP274" s="1">
        <v>0</v>
      </c>
      <c r="AQ274" s="1">
        <v>1603203.8084375001</v>
      </c>
      <c r="AR274" s="1">
        <v>0</v>
      </c>
      <c r="AS274" s="1">
        <v>0</v>
      </c>
      <c r="AT274" s="1">
        <v>338757.36728880001</v>
      </c>
      <c r="AU274" s="1">
        <v>0</v>
      </c>
      <c r="AV274" s="1">
        <v>0</v>
      </c>
      <c r="AW274" s="1">
        <v>0</v>
      </c>
      <c r="AX274" s="1">
        <v>0</v>
      </c>
      <c r="AY274" s="1">
        <v>0</v>
      </c>
      <c r="AZ274" s="1">
        <v>0</v>
      </c>
      <c r="BA274" s="1">
        <v>0</v>
      </c>
      <c r="BB274" s="1">
        <v>338757.36728880001</v>
      </c>
      <c r="BC274" s="7">
        <v>1.4894466421198345</v>
      </c>
      <c r="BD274" s="35" t="s">
        <v>552</v>
      </c>
      <c r="BE274" s="35" t="s">
        <v>552</v>
      </c>
      <c r="BF274" s="35">
        <v>2.8836225315004196</v>
      </c>
      <c r="BG274" s="35" t="s">
        <v>552</v>
      </c>
      <c r="BH274" s="35" t="s">
        <v>552</v>
      </c>
      <c r="BI274" s="35" t="s">
        <v>552</v>
      </c>
      <c r="BJ274" s="35" t="s">
        <v>552</v>
      </c>
      <c r="BK274" s="35" t="s">
        <v>552</v>
      </c>
      <c r="BL274" s="35" t="s">
        <v>552</v>
      </c>
      <c r="BM274" s="35" t="s">
        <v>552</v>
      </c>
      <c r="BN274" s="35">
        <v>2.8836225315004196</v>
      </c>
      <c r="BO274" s="1">
        <v>0</v>
      </c>
      <c r="BP274" s="1"/>
      <c r="BQ274" s="1">
        <v>429163.37015759997</v>
      </c>
      <c r="BR274" s="1">
        <v>19076.215732185214</v>
      </c>
      <c r="BS274" s="1">
        <v>168567.58927870094</v>
      </c>
      <c r="BT274" s="1">
        <v>429163.37015759997</v>
      </c>
      <c r="BU274" s="1">
        <v>19076.215732185214</v>
      </c>
      <c r="BV274" s="1">
        <v>49620.670838245533</v>
      </c>
      <c r="BW274" s="35">
        <v>5.981441510338839</v>
      </c>
      <c r="BX274" s="1">
        <v>2137852.2268199809</v>
      </c>
      <c r="BY274" s="1">
        <v>95027.052908486236</v>
      </c>
      <c r="BZ274" s="1">
        <v>839709.58653066901</v>
      </c>
      <c r="CA274" s="1">
        <v>2137852.2268199809</v>
      </c>
      <c r="CB274" s="1">
        <v>95027.052908486236</v>
      </c>
      <c r="CC274" s="1">
        <v>247182.46948449622</v>
      </c>
    </row>
    <row r="275" spans="1:81" x14ac:dyDescent="0.25">
      <c r="A275" t="s">
        <v>777</v>
      </c>
      <c r="B275" t="s">
        <v>778</v>
      </c>
      <c r="C275" t="s">
        <v>50</v>
      </c>
      <c r="D275" t="s">
        <v>28</v>
      </c>
      <c r="E275">
        <v>90168</v>
      </c>
      <c r="F275" t="s">
        <v>370</v>
      </c>
      <c r="G275" t="s">
        <v>51</v>
      </c>
      <c r="H275" s="74">
        <v>0.22613756887876005</v>
      </c>
      <c r="I275" s="1">
        <v>1806409.32</v>
      </c>
      <c r="J275" s="1">
        <v>0</v>
      </c>
      <c r="K275" s="1">
        <v>0</v>
      </c>
      <c r="L275" s="1">
        <v>673445</v>
      </c>
      <c r="M275" s="1">
        <v>0</v>
      </c>
      <c r="N275" s="1">
        <v>0</v>
      </c>
      <c r="O275" s="1">
        <v>0</v>
      </c>
      <c r="P275" s="1">
        <v>252878</v>
      </c>
      <c r="Q275" s="1">
        <v>0</v>
      </c>
      <c r="R275" s="1">
        <v>0</v>
      </c>
      <c r="S275" s="1">
        <v>0</v>
      </c>
      <c r="T275" s="1">
        <v>926323</v>
      </c>
      <c r="U275" s="1"/>
      <c r="V275" s="36"/>
      <c r="W275" s="1"/>
      <c r="X275" s="1"/>
      <c r="Y275" s="1">
        <v>156252</v>
      </c>
      <c r="Z275" s="1"/>
      <c r="AA275" s="1"/>
      <c r="AB275" s="1"/>
      <c r="AC275" s="1">
        <v>29786</v>
      </c>
      <c r="AD275" s="1"/>
      <c r="AE275" s="1"/>
      <c r="AF275" s="1"/>
      <c r="AG275" s="1">
        <v>0</v>
      </c>
      <c r="AH275" s="1">
        <v>0</v>
      </c>
      <c r="AI275" s="1">
        <v>1603203.8084375001</v>
      </c>
      <c r="AJ275" s="1">
        <v>0</v>
      </c>
      <c r="AK275" s="1">
        <v>0</v>
      </c>
      <c r="AL275" s="1">
        <v>0</v>
      </c>
      <c r="AM275" s="1">
        <v>261808.30726166666</v>
      </c>
      <c r="AN275" s="1">
        <v>0</v>
      </c>
      <c r="AO275" s="1">
        <v>0</v>
      </c>
      <c r="AP275" s="1">
        <v>0</v>
      </c>
      <c r="AQ275" s="1">
        <v>1865012.1156991669</v>
      </c>
      <c r="AR275" s="1">
        <v>0</v>
      </c>
      <c r="AS275" s="1">
        <v>0</v>
      </c>
      <c r="AT275" s="1">
        <v>338757.36728880001</v>
      </c>
      <c r="AU275" s="1">
        <v>0</v>
      </c>
      <c r="AV275" s="1">
        <v>0</v>
      </c>
      <c r="AW275" s="1">
        <v>0</v>
      </c>
      <c r="AX275" s="1">
        <v>77478.747479999991</v>
      </c>
      <c r="AY275" s="1">
        <v>0</v>
      </c>
      <c r="AZ275" s="1">
        <v>0</v>
      </c>
      <c r="BA275" s="1">
        <v>0</v>
      </c>
      <c r="BB275" s="1">
        <v>416236.11476879998</v>
      </c>
      <c r="BC275" s="7">
        <v>1.2628634082047179</v>
      </c>
      <c r="BD275" s="35" t="s">
        <v>552</v>
      </c>
      <c r="BE275" s="35" t="s">
        <v>552</v>
      </c>
      <c r="BF275" s="35">
        <v>2.8836225315004196</v>
      </c>
      <c r="BG275" s="35" t="s">
        <v>552</v>
      </c>
      <c r="BH275" s="35" t="s">
        <v>552</v>
      </c>
      <c r="BI275" s="35" t="s">
        <v>552</v>
      </c>
      <c r="BJ275" s="35">
        <v>1.3417025393338553</v>
      </c>
      <c r="BK275" s="35" t="s">
        <v>552</v>
      </c>
      <c r="BL275" s="35" t="s">
        <v>552</v>
      </c>
      <c r="BM275" s="35" t="s">
        <v>552</v>
      </c>
      <c r="BN275" s="35">
        <v>2.4626919880732387</v>
      </c>
      <c r="BO275" s="1">
        <v>0</v>
      </c>
      <c r="BP275" s="1">
        <v>0</v>
      </c>
      <c r="BQ275" s="1">
        <v>594597.69177119993</v>
      </c>
      <c r="BR275" s="1">
        <v>26429.734294241967</v>
      </c>
      <c r="BS275" s="1">
        <v>233547.19079530067</v>
      </c>
      <c r="BT275" s="1">
        <v>594597.69177119993</v>
      </c>
      <c r="BU275" s="1">
        <v>26429.734294241967</v>
      </c>
      <c r="BV275" s="1">
        <v>68748.496251496312</v>
      </c>
      <c r="BW275" s="35">
        <v>5.981441510338839</v>
      </c>
      <c r="BX275" s="1">
        <v>2961953.6237407136</v>
      </c>
      <c r="BY275" s="1">
        <v>131658.17552056292</v>
      </c>
      <c r="BZ275" s="1">
        <v>1163401.6708507356</v>
      </c>
      <c r="CA275" s="1">
        <v>2961953.6237407136</v>
      </c>
      <c r="CB275" s="1">
        <v>131658.17552056292</v>
      </c>
      <c r="CC275" s="1">
        <v>342466.61300057784</v>
      </c>
    </row>
    <row r="276" spans="1:81" x14ac:dyDescent="0.25">
      <c r="A276" t="s">
        <v>777</v>
      </c>
      <c r="B276" t="s">
        <v>778</v>
      </c>
      <c r="C276" t="s">
        <v>50</v>
      </c>
      <c r="D276" t="s">
        <v>1730</v>
      </c>
      <c r="E276">
        <v>90168</v>
      </c>
      <c r="F276" t="s">
        <v>370</v>
      </c>
      <c r="G276" t="s">
        <v>51</v>
      </c>
      <c r="H276" s="74">
        <v>0.22613756887876005</v>
      </c>
      <c r="I276" s="1">
        <v>502595.46</v>
      </c>
      <c r="J276" s="1"/>
      <c r="K276" s="1"/>
      <c r="L276" s="1"/>
      <c r="M276" s="1"/>
      <c r="N276" s="1"/>
      <c r="O276" s="1"/>
      <c r="P276" s="1">
        <v>252878</v>
      </c>
      <c r="Q276" s="1"/>
      <c r="R276" s="1"/>
      <c r="S276" s="1"/>
      <c r="T276" s="1">
        <v>252878</v>
      </c>
      <c r="U276" s="1">
        <v>17</v>
      </c>
      <c r="V276" s="36">
        <v>0.21062243136584391</v>
      </c>
      <c r="W276" s="1"/>
      <c r="X276" s="1"/>
      <c r="Y276" s="1"/>
      <c r="Z276" s="1"/>
      <c r="AA276" s="1"/>
      <c r="AB276" s="1"/>
      <c r="AC276" s="1">
        <v>29786</v>
      </c>
      <c r="AD276" s="1"/>
      <c r="AE276" s="1"/>
      <c r="AF276" s="1"/>
      <c r="AG276" s="1">
        <v>0</v>
      </c>
      <c r="AH276" s="1">
        <v>0</v>
      </c>
      <c r="AI276" s="1">
        <v>0</v>
      </c>
      <c r="AJ276" s="1">
        <v>0</v>
      </c>
      <c r="AK276" s="1"/>
      <c r="AL276" s="1">
        <v>0</v>
      </c>
      <c r="AM276" s="1">
        <v>261808.30726166666</v>
      </c>
      <c r="AN276" s="1"/>
      <c r="AO276" s="1">
        <v>0</v>
      </c>
      <c r="AP276" s="1">
        <v>0</v>
      </c>
      <c r="AQ276" s="1">
        <v>261808.30726166666</v>
      </c>
      <c r="AR276" s="1">
        <v>0</v>
      </c>
      <c r="AS276" s="1">
        <v>0</v>
      </c>
      <c r="AT276" s="1">
        <v>0</v>
      </c>
      <c r="AU276" s="1">
        <v>0</v>
      </c>
      <c r="AV276" s="1"/>
      <c r="AW276" s="1">
        <v>0</v>
      </c>
      <c r="AX276" s="1">
        <v>77478.747479999991</v>
      </c>
      <c r="AY276" s="1"/>
      <c r="AZ276" s="1">
        <v>0</v>
      </c>
      <c r="BA276" s="1">
        <v>0</v>
      </c>
      <c r="BB276" s="1">
        <v>77478.747479999991</v>
      </c>
      <c r="BC276" s="7">
        <v>0.67506987576383326</v>
      </c>
      <c r="BD276" s="35" t="s">
        <v>552</v>
      </c>
      <c r="BE276" s="35" t="s">
        <v>552</v>
      </c>
      <c r="BF276" s="35" t="s">
        <v>552</v>
      </c>
      <c r="BG276" s="35" t="s">
        <v>552</v>
      </c>
      <c r="BH276" s="35" t="s">
        <v>552</v>
      </c>
      <c r="BI276" s="35" t="s">
        <v>552</v>
      </c>
      <c r="BJ276" s="35">
        <v>1.3417025393338553</v>
      </c>
      <c r="BK276" s="35" t="s">
        <v>552</v>
      </c>
      <c r="BL276" s="35" t="s">
        <v>552</v>
      </c>
      <c r="BM276" s="35" t="s">
        <v>552</v>
      </c>
      <c r="BN276" s="35">
        <v>1.3417025393338553</v>
      </c>
      <c r="BO276" s="1">
        <v>0</v>
      </c>
      <c r="BP276" s="1">
        <v>0</v>
      </c>
      <c r="BQ276" s="1">
        <v>165434.32161359998</v>
      </c>
      <c r="BR276" s="1">
        <v>7353.5185620567527</v>
      </c>
      <c r="BS276" s="1">
        <v>64979.601516599738</v>
      </c>
      <c r="BT276" s="1">
        <v>165434.32161359998</v>
      </c>
      <c r="BU276" s="1">
        <v>7353.5185620567527</v>
      </c>
      <c r="BV276" s="1">
        <v>19127.825413250783</v>
      </c>
      <c r="BW276" s="35">
        <v>5.981441510338839</v>
      </c>
      <c r="BX276" s="1">
        <v>824101.39692073269</v>
      </c>
      <c r="BY276" s="1">
        <v>36631.122612076681</v>
      </c>
      <c r="BZ276" s="1">
        <v>323692.0843200665</v>
      </c>
      <c r="CA276" s="1">
        <v>824101.39692073269</v>
      </c>
      <c r="CB276" s="1">
        <v>36631.122612076681</v>
      </c>
      <c r="CC276" s="1">
        <v>95284.143516081618</v>
      </c>
    </row>
    <row r="277" spans="1:81" x14ac:dyDescent="0.25">
      <c r="A277" t="s">
        <v>881</v>
      </c>
      <c r="B277" t="s">
        <v>543</v>
      </c>
      <c r="C277" t="s">
        <v>50</v>
      </c>
      <c r="D277" t="s">
        <v>38</v>
      </c>
      <c r="E277">
        <v>90156</v>
      </c>
      <c r="F277" t="s">
        <v>39</v>
      </c>
      <c r="G277" t="s">
        <v>51</v>
      </c>
      <c r="H277" s="74">
        <v>0.22613756887876005</v>
      </c>
      <c r="I277" s="1">
        <v>2939693</v>
      </c>
      <c r="J277" s="1"/>
      <c r="K277" s="1"/>
      <c r="L277" s="1">
        <v>470737</v>
      </c>
      <c r="M277" s="1"/>
      <c r="N277" s="1"/>
      <c r="O277" s="1"/>
      <c r="P277" s="1">
        <v>5186</v>
      </c>
      <c r="Q277" s="1"/>
      <c r="R277" s="1"/>
      <c r="S277" s="1"/>
      <c r="T277" s="1">
        <v>475923</v>
      </c>
      <c r="U277" s="1">
        <v>35.9375</v>
      </c>
      <c r="V277" s="36">
        <v>0.21368956826814664</v>
      </c>
      <c r="W277" s="1"/>
      <c r="X277" s="1"/>
      <c r="Y277" s="1">
        <v>101330</v>
      </c>
      <c r="Z277" s="1"/>
      <c r="AA277" s="1"/>
      <c r="AB277" s="1"/>
      <c r="AC277" s="1">
        <v>3925</v>
      </c>
      <c r="AD277" s="1"/>
      <c r="AE277" s="1"/>
      <c r="AF277" s="1"/>
      <c r="AG277" s="1">
        <v>0</v>
      </c>
      <c r="AH277" s="1">
        <v>0</v>
      </c>
      <c r="AI277" s="1">
        <v>1040081.0386875001</v>
      </c>
      <c r="AJ277" s="1">
        <v>0</v>
      </c>
      <c r="AK277" s="1">
        <v>0</v>
      </c>
      <c r="AL277" s="1">
        <v>0</v>
      </c>
      <c r="AM277" s="1">
        <v>34467.390431666667</v>
      </c>
      <c r="AN277" s="1">
        <v>0</v>
      </c>
      <c r="AO277" s="1">
        <v>0</v>
      </c>
      <c r="AP277" s="1">
        <v>0</v>
      </c>
      <c r="AQ277" s="1">
        <v>1074548.4291191667</v>
      </c>
      <c r="AR277" s="1">
        <v>0</v>
      </c>
      <c r="AS277" s="1">
        <v>0</v>
      </c>
      <c r="AT277" s="1">
        <v>219685.40580199999</v>
      </c>
      <c r="AU277" s="1">
        <v>0</v>
      </c>
      <c r="AV277" s="1">
        <v>0</v>
      </c>
      <c r="AW277" s="1">
        <v>0</v>
      </c>
      <c r="AX277" s="1">
        <v>10209.6315</v>
      </c>
      <c r="AY277" s="1">
        <v>0</v>
      </c>
      <c r="AZ277" s="1">
        <v>0</v>
      </c>
      <c r="BA277" s="1">
        <v>0</v>
      </c>
      <c r="BB277" s="1">
        <v>229895.03730199998</v>
      </c>
      <c r="BC277" s="7">
        <v>0.4437345894354161</v>
      </c>
      <c r="BD277" s="35" t="s">
        <v>552</v>
      </c>
      <c r="BE277" s="35" t="s">
        <v>552</v>
      </c>
      <c r="BF277" s="35">
        <v>2.6761576941891119</v>
      </c>
      <c r="BG277" s="35" t="s">
        <v>552</v>
      </c>
      <c r="BH277" s="35" t="s">
        <v>552</v>
      </c>
      <c r="BI277" s="35" t="s">
        <v>552</v>
      </c>
      <c r="BJ277" s="35">
        <v>8.6149290265458269</v>
      </c>
      <c r="BK277" s="35" t="s">
        <v>552</v>
      </c>
      <c r="BL277" s="35" t="s">
        <v>552</v>
      </c>
      <c r="BM277" s="35" t="s">
        <v>552</v>
      </c>
      <c r="BN277" s="35">
        <v>2.7408708266277668</v>
      </c>
      <c r="BO277" s="1">
        <v>0</v>
      </c>
      <c r="BP277" s="1"/>
      <c r="BQ277" s="1">
        <v>967629.3478799999</v>
      </c>
      <c r="BR277" s="1">
        <v>43010.90790244763</v>
      </c>
      <c r="BS277" s="1">
        <v>380067.2606973761</v>
      </c>
      <c r="BT277" s="1">
        <v>967629.3478799999</v>
      </c>
      <c r="BU277" s="1">
        <v>43010.90790244763</v>
      </c>
      <c r="BV277" s="1">
        <v>111879.11341768871</v>
      </c>
      <c r="BW277" s="35">
        <v>6.311087093338692</v>
      </c>
      <c r="BX277" s="1">
        <v>5139163.740661202</v>
      </c>
      <c r="BY277" s="1">
        <v>228434.67783346874</v>
      </c>
      <c r="BZ277" s="1">
        <v>2018570.3228904256</v>
      </c>
      <c r="CA277" s="1">
        <v>5139163.740661202</v>
      </c>
      <c r="CB277" s="1">
        <v>228434.67783346874</v>
      </c>
      <c r="CC277" s="1">
        <v>594199.71528686222</v>
      </c>
    </row>
    <row r="278" spans="1:81" x14ac:dyDescent="0.25">
      <c r="A278" t="s">
        <v>881</v>
      </c>
      <c r="B278" t="s">
        <v>543</v>
      </c>
      <c r="C278" t="s">
        <v>50</v>
      </c>
      <c r="D278" t="s">
        <v>28</v>
      </c>
      <c r="E278">
        <v>90156</v>
      </c>
      <c r="F278" t="s">
        <v>39</v>
      </c>
      <c r="G278" t="s">
        <v>51</v>
      </c>
      <c r="H278" s="74">
        <v>0.22613756887876005</v>
      </c>
      <c r="I278" s="1">
        <v>2939693</v>
      </c>
      <c r="J278" s="1">
        <v>0</v>
      </c>
      <c r="K278" s="1">
        <v>0</v>
      </c>
      <c r="L278" s="1">
        <v>470737</v>
      </c>
      <c r="M278" s="1">
        <v>0</v>
      </c>
      <c r="N278" s="1">
        <v>0</v>
      </c>
      <c r="O278" s="1">
        <v>0</v>
      </c>
      <c r="P278" s="1">
        <v>9762</v>
      </c>
      <c r="Q278" s="1">
        <v>0</v>
      </c>
      <c r="R278" s="1">
        <v>0</v>
      </c>
      <c r="S278" s="1">
        <v>0</v>
      </c>
      <c r="T278" s="1">
        <v>480499</v>
      </c>
      <c r="U278" s="1"/>
      <c r="V278" s="36"/>
      <c r="W278" s="1"/>
      <c r="X278" s="1"/>
      <c r="Y278" s="1">
        <v>101330</v>
      </c>
      <c r="Z278" s="1"/>
      <c r="AA278" s="1"/>
      <c r="AB278" s="1"/>
      <c r="AC278" s="1">
        <v>3925</v>
      </c>
      <c r="AD278" s="1"/>
      <c r="AE278" s="1"/>
      <c r="AF278" s="1"/>
      <c r="AG278" s="1">
        <v>0</v>
      </c>
      <c r="AH278" s="1">
        <v>0</v>
      </c>
      <c r="AI278" s="1">
        <v>1040081.0386875001</v>
      </c>
      <c r="AJ278" s="1">
        <v>0</v>
      </c>
      <c r="AK278" s="1">
        <v>0</v>
      </c>
      <c r="AL278" s="1">
        <v>0</v>
      </c>
      <c r="AM278" s="1">
        <v>34472.588004999998</v>
      </c>
      <c r="AN278" s="1">
        <v>0</v>
      </c>
      <c r="AO278" s="1">
        <v>0</v>
      </c>
      <c r="AP278" s="1">
        <v>0</v>
      </c>
      <c r="AQ278" s="1">
        <v>1074553.6266925</v>
      </c>
      <c r="AR278" s="1">
        <v>0</v>
      </c>
      <c r="AS278" s="1">
        <v>0</v>
      </c>
      <c r="AT278" s="1">
        <v>219685.40580199999</v>
      </c>
      <c r="AU278" s="1">
        <v>0</v>
      </c>
      <c r="AV278" s="1">
        <v>0</v>
      </c>
      <c r="AW278" s="1">
        <v>0</v>
      </c>
      <c r="AX278" s="1">
        <v>10209.6315</v>
      </c>
      <c r="AY278" s="1">
        <v>0</v>
      </c>
      <c r="AZ278" s="1">
        <v>0</v>
      </c>
      <c r="BA278" s="1">
        <v>0</v>
      </c>
      <c r="BB278" s="1">
        <v>229895.03730199998</v>
      </c>
      <c r="BC278" s="7">
        <v>0.44373635750212692</v>
      </c>
      <c r="BD278" s="35" t="s">
        <v>552</v>
      </c>
      <c r="BE278" s="35" t="s">
        <v>552</v>
      </c>
      <c r="BF278" s="35">
        <v>2.6761576941891119</v>
      </c>
      <c r="BG278" s="35" t="s">
        <v>552</v>
      </c>
      <c r="BH278" s="35" t="s">
        <v>552</v>
      </c>
      <c r="BI278" s="35" t="s">
        <v>552</v>
      </c>
      <c r="BJ278" s="35">
        <v>4.5771583184798201</v>
      </c>
      <c r="BK278" s="35" t="s">
        <v>552</v>
      </c>
      <c r="BL278" s="35" t="s">
        <v>552</v>
      </c>
      <c r="BM278" s="35" t="s">
        <v>552</v>
      </c>
      <c r="BN278" s="35">
        <v>2.7147791441699147</v>
      </c>
      <c r="BO278" s="1">
        <v>0</v>
      </c>
      <c r="BP278" s="1">
        <v>0</v>
      </c>
      <c r="BQ278" s="1">
        <v>967629.3478799999</v>
      </c>
      <c r="BR278" s="1">
        <v>43010.90790244763</v>
      </c>
      <c r="BS278" s="1">
        <v>380067.2606973761</v>
      </c>
      <c r="BT278" s="1">
        <v>967629.3478799999</v>
      </c>
      <c r="BU278" s="1">
        <v>43010.90790244763</v>
      </c>
      <c r="BV278" s="1">
        <v>111879.11341768871</v>
      </c>
      <c r="BW278" s="35">
        <v>6.311087093338692</v>
      </c>
      <c r="BX278" s="1">
        <v>5139163.740661202</v>
      </c>
      <c r="BY278" s="1">
        <v>228434.67783346874</v>
      </c>
      <c r="BZ278" s="1">
        <v>2018570.3228904256</v>
      </c>
      <c r="CA278" s="1">
        <v>5139163.740661202</v>
      </c>
      <c r="CB278" s="1">
        <v>228434.67783346874</v>
      </c>
      <c r="CC278" s="1">
        <v>594199.71528686222</v>
      </c>
    </row>
    <row r="279" spans="1:81" x14ac:dyDescent="0.25">
      <c r="A279" t="s">
        <v>881</v>
      </c>
      <c r="B279" t="s">
        <v>543</v>
      </c>
      <c r="C279" t="s">
        <v>50</v>
      </c>
      <c r="D279" t="s">
        <v>1730</v>
      </c>
      <c r="E279">
        <v>90156</v>
      </c>
      <c r="F279" t="s">
        <v>39</v>
      </c>
      <c r="G279" t="s">
        <v>51</v>
      </c>
      <c r="H279" s="74">
        <v>0.22613756887876005</v>
      </c>
      <c r="I279" s="1"/>
      <c r="J279" s="1"/>
      <c r="K279" s="1"/>
      <c r="L279" s="1"/>
      <c r="M279" s="1"/>
      <c r="N279" s="1"/>
      <c r="O279" s="1"/>
      <c r="P279" s="1">
        <v>4576</v>
      </c>
      <c r="Q279" s="1"/>
      <c r="R279" s="1"/>
      <c r="S279" s="1"/>
      <c r="T279" s="1">
        <v>4576</v>
      </c>
      <c r="U279" s="1">
        <v>28</v>
      </c>
      <c r="V279" s="36" t="s">
        <v>552</v>
      </c>
      <c r="W279" s="1"/>
      <c r="X279" s="1"/>
      <c r="Y279" s="1"/>
      <c r="Z279" s="1"/>
      <c r="AA279" s="1"/>
      <c r="AB279" s="1"/>
      <c r="AC279" s="1"/>
      <c r="AD279" s="1"/>
      <c r="AE279" s="1"/>
      <c r="AF279" s="1"/>
      <c r="AG279" s="1">
        <v>0</v>
      </c>
      <c r="AH279" s="1">
        <v>0</v>
      </c>
      <c r="AI279" s="1">
        <v>0</v>
      </c>
      <c r="AJ279" s="1">
        <v>0</v>
      </c>
      <c r="AK279" s="1"/>
      <c r="AL279" s="1">
        <v>0</v>
      </c>
      <c r="AM279" s="1">
        <v>5.1975733333333336</v>
      </c>
      <c r="AN279" s="1"/>
      <c r="AO279" s="1">
        <v>0</v>
      </c>
      <c r="AP279" s="1">
        <v>0</v>
      </c>
      <c r="AQ279" s="1">
        <v>5.1975733333333336</v>
      </c>
      <c r="AR279" s="1">
        <v>0</v>
      </c>
      <c r="AS279" s="1">
        <v>0</v>
      </c>
      <c r="AT279" s="1">
        <v>0</v>
      </c>
      <c r="AU279" s="1">
        <v>0</v>
      </c>
      <c r="AV279" s="1"/>
      <c r="AW279" s="1">
        <v>0</v>
      </c>
      <c r="AX279" s="1">
        <v>0</v>
      </c>
      <c r="AY279" s="1"/>
      <c r="AZ279" s="1">
        <v>0</v>
      </c>
      <c r="BA279" s="1">
        <v>0</v>
      </c>
      <c r="BB279" s="1">
        <v>0</v>
      </c>
      <c r="BC279" s="7" t="s">
        <v>552</v>
      </c>
      <c r="BD279" s="35" t="s">
        <v>552</v>
      </c>
      <c r="BE279" s="35" t="s">
        <v>552</v>
      </c>
      <c r="BF279" s="35" t="s">
        <v>552</v>
      </c>
      <c r="BG279" s="35" t="s">
        <v>552</v>
      </c>
      <c r="BH279" s="35" t="s">
        <v>552</v>
      </c>
      <c r="BI279" s="35" t="s">
        <v>552</v>
      </c>
      <c r="BJ279" s="35">
        <v>1.1358333333333333E-3</v>
      </c>
      <c r="BK279" s="35" t="s">
        <v>552</v>
      </c>
      <c r="BL279" s="35" t="s">
        <v>552</v>
      </c>
      <c r="BM279" s="35" t="s">
        <v>552</v>
      </c>
      <c r="BN279" s="35">
        <v>1.1358333333333333E-3</v>
      </c>
      <c r="BO279" s="1">
        <v>0</v>
      </c>
      <c r="BP279" s="1">
        <v>0</v>
      </c>
      <c r="BQ279" s="1">
        <v>0</v>
      </c>
      <c r="BR279" s="1">
        <v>0</v>
      </c>
      <c r="BS279" s="1">
        <v>0</v>
      </c>
      <c r="BT279" s="1">
        <v>0</v>
      </c>
      <c r="BU279" s="1">
        <v>0</v>
      </c>
      <c r="BV279" s="1">
        <v>0</v>
      </c>
      <c r="BW279" s="35">
        <v>6.311087093338692</v>
      </c>
      <c r="BX279" s="1">
        <v>0</v>
      </c>
      <c r="BY279" s="1">
        <v>0</v>
      </c>
      <c r="BZ279" s="1">
        <v>0</v>
      </c>
      <c r="CA279" s="1">
        <v>0</v>
      </c>
      <c r="CB279" s="1">
        <v>0</v>
      </c>
      <c r="CC279" s="1">
        <v>0</v>
      </c>
    </row>
    <row r="280" spans="1:81" x14ac:dyDescent="0.25">
      <c r="A280" t="s">
        <v>322</v>
      </c>
      <c r="B280" t="s">
        <v>323</v>
      </c>
      <c r="C280" t="s">
        <v>50</v>
      </c>
      <c r="D280" t="s">
        <v>38</v>
      </c>
      <c r="E280">
        <v>90171</v>
      </c>
      <c r="F280" t="s">
        <v>39</v>
      </c>
      <c r="G280" t="s">
        <v>51</v>
      </c>
      <c r="H280" s="74">
        <v>0.22613756887876005</v>
      </c>
      <c r="I280" s="1">
        <v>20316231</v>
      </c>
      <c r="J280" s="1"/>
      <c r="K280" s="1">
        <v>2950625</v>
      </c>
      <c r="L280" s="1">
        <v>549597</v>
      </c>
      <c r="M280" s="1"/>
      <c r="N280" s="1"/>
      <c r="O280" s="1"/>
      <c r="P280" s="1"/>
      <c r="Q280" s="1"/>
      <c r="R280" s="1"/>
      <c r="S280" s="1"/>
      <c r="T280" s="1">
        <v>3500222</v>
      </c>
      <c r="U280" s="1">
        <v>46.380434782608695</v>
      </c>
      <c r="V280" s="36">
        <v>0.15036146020762184</v>
      </c>
      <c r="W280" s="1"/>
      <c r="X280" s="1">
        <v>1002573</v>
      </c>
      <c r="Y280" s="1">
        <v>151517</v>
      </c>
      <c r="Z280" s="1"/>
      <c r="AA280" s="1"/>
      <c r="AB280" s="1"/>
      <c r="AC280" s="1"/>
      <c r="AD280" s="1"/>
      <c r="AE280" s="1"/>
      <c r="AF280" s="1"/>
      <c r="AG280" s="1">
        <v>0</v>
      </c>
      <c r="AH280" s="1">
        <v>8168136.475625</v>
      </c>
      <c r="AI280" s="1">
        <v>1553411.9849375002</v>
      </c>
      <c r="AJ280" s="1">
        <v>0</v>
      </c>
      <c r="AK280" s="1">
        <v>0</v>
      </c>
      <c r="AL280" s="1">
        <v>0</v>
      </c>
      <c r="AM280" s="1">
        <v>0</v>
      </c>
      <c r="AN280" s="1">
        <v>0</v>
      </c>
      <c r="AO280" s="1">
        <v>0</v>
      </c>
      <c r="AP280" s="1">
        <v>0</v>
      </c>
      <c r="AQ280" s="1">
        <v>9721548.4605625011</v>
      </c>
      <c r="AR280" s="1">
        <v>0</v>
      </c>
      <c r="AS280" s="1">
        <v>2165844.9171645003</v>
      </c>
      <c r="AT280" s="1">
        <v>328491.7954298</v>
      </c>
      <c r="AU280" s="1">
        <v>0</v>
      </c>
      <c r="AV280" s="1">
        <v>0</v>
      </c>
      <c r="AW280" s="1">
        <v>0</v>
      </c>
      <c r="AX280" s="1">
        <v>0</v>
      </c>
      <c r="AY280" s="1">
        <v>0</v>
      </c>
      <c r="AZ280" s="1">
        <v>0</v>
      </c>
      <c r="BA280" s="1">
        <v>0</v>
      </c>
      <c r="BB280" s="1">
        <v>2494336.7125943005</v>
      </c>
      <c r="BC280" s="7">
        <v>0.60128697951686028</v>
      </c>
      <c r="BD280" s="35" t="s">
        <v>552</v>
      </c>
      <c r="BE280" s="35">
        <v>3.5023025266814658</v>
      </c>
      <c r="BF280" s="35">
        <v>3.424152206739302</v>
      </c>
      <c r="BG280" s="35" t="s">
        <v>552</v>
      </c>
      <c r="BH280" s="35" t="s">
        <v>552</v>
      </c>
      <c r="BI280" s="35" t="s">
        <v>552</v>
      </c>
      <c r="BJ280" s="35" t="s">
        <v>552</v>
      </c>
      <c r="BK280" s="35" t="s">
        <v>552</v>
      </c>
      <c r="BL280" s="35" t="s">
        <v>552</v>
      </c>
      <c r="BM280" s="35" t="s">
        <v>552</v>
      </c>
      <c r="BN280" s="35">
        <v>3.490031538901476</v>
      </c>
      <c r="BO280" s="1">
        <v>0</v>
      </c>
      <c r="BP280" s="1"/>
      <c r="BQ280" s="1">
        <v>6687290.5959599987</v>
      </c>
      <c r="BR280" s="1">
        <v>297248.56999212212</v>
      </c>
      <c r="BS280" s="1">
        <v>2626646.4776645429</v>
      </c>
      <c r="BT280" s="1">
        <v>6687290.5959599987</v>
      </c>
      <c r="BU280" s="1">
        <v>297248.56999212212</v>
      </c>
      <c r="BV280" s="1">
        <v>773197.03529210819</v>
      </c>
      <c r="BW280" s="35">
        <v>5.9857395491381427</v>
      </c>
      <c r="BX280" s="1">
        <v>33341089.200857349</v>
      </c>
      <c r="BY280" s="1">
        <v>1482003.9513344807</v>
      </c>
      <c r="BZ280" s="1">
        <v>13095775.225296509</v>
      </c>
      <c r="CA280" s="1">
        <v>33341089.200857349</v>
      </c>
      <c r="CB280" s="1">
        <v>1482003.9513344807</v>
      </c>
      <c r="CC280" s="1">
        <v>3854959.0381322242</v>
      </c>
    </row>
    <row r="281" spans="1:81" x14ac:dyDescent="0.25">
      <c r="A281" t="s">
        <v>322</v>
      </c>
      <c r="B281" t="s">
        <v>323</v>
      </c>
      <c r="C281" t="s">
        <v>50</v>
      </c>
      <c r="D281" t="s">
        <v>28</v>
      </c>
      <c r="E281">
        <v>90171</v>
      </c>
      <c r="F281" t="s">
        <v>39</v>
      </c>
      <c r="G281" t="s">
        <v>51</v>
      </c>
      <c r="H281" s="74">
        <v>0.22613756887876005</v>
      </c>
      <c r="I281" s="1">
        <v>21115775</v>
      </c>
      <c r="J281" s="1">
        <v>0</v>
      </c>
      <c r="K281" s="1">
        <v>3399009</v>
      </c>
      <c r="L281" s="1">
        <v>549597</v>
      </c>
      <c r="M281" s="1">
        <v>0</v>
      </c>
      <c r="N281" s="1">
        <v>0</v>
      </c>
      <c r="O281" s="1">
        <v>0</v>
      </c>
      <c r="P281" s="1">
        <v>240086</v>
      </c>
      <c r="Q281" s="1">
        <v>0</v>
      </c>
      <c r="R281" s="1">
        <v>0</v>
      </c>
      <c r="S281" s="1">
        <v>0</v>
      </c>
      <c r="T281" s="1">
        <v>4188692</v>
      </c>
      <c r="U281" s="1"/>
      <c r="V281" s="36"/>
      <c r="W281" s="1"/>
      <c r="X281" s="1">
        <v>1079834</v>
      </c>
      <c r="Y281" s="1">
        <v>151517</v>
      </c>
      <c r="Z281" s="1"/>
      <c r="AA281" s="1"/>
      <c r="AB281" s="1"/>
      <c r="AC281" s="1">
        <v>46295</v>
      </c>
      <c r="AD281" s="1"/>
      <c r="AE281" s="1"/>
      <c r="AF281" s="1"/>
      <c r="AG281" s="1">
        <v>0</v>
      </c>
      <c r="AH281" s="1">
        <v>8859534.0648703799</v>
      </c>
      <c r="AI281" s="1">
        <v>1553411.9849375002</v>
      </c>
      <c r="AJ281" s="1">
        <v>0</v>
      </c>
      <c r="AK281" s="1">
        <v>0</v>
      </c>
      <c r="AL281" s="1">
        <v>0</v>
      </c>
      <c r="AM281" s="1">
        <v>406742.79768166668</v>
      </c>
      <c r="AN281" s="1">
        <v>0</v>
      </c>
      <c r="AO281" s="1">
        <v>0</v>
      </c>
      <c r="AP281" s="1">
        <v>0</v>
      </c>
      <c r="AQ281" s="1">
        <v>10819688.847489547</v>
      </c>
      <c r="AR281" s="1">
        <v>0</v>
      </c>
      <c r="AS281" s="1">
        <v>2332750.8124410002</v>
      </c>
      <c r="AT281" s="1">
        <v>328491.7954298</v>
      </c>
      <c r="AU281" s="1">
        <v>0</v>
      </c>
      <c r="AV281" s="1">
        <v>0</v>
      </c>
      <c r="AW281" s="1">
        <v>0</v>
      </c>
      <c r="AX281" s="1">
        <v>120421.62809999999</v>
      </c>
      <c r="AY281" s="1">
        <v>0</v>
      </c>
      <c r="AZ281" s="1">
        <v>0</v>
      </c>
      <c r="BA281" s="1">
        <v>0</v>
      </c>
      <c r="BB281" s="1">
        <v>2781664.2359708003</v>
      </c>
      <c r="BC281" s="7">
        <v>0.64413231735327492</v>
      </c>
      <c r="BD281" s="35" t="s">
        <v>552</v>
      </c>
      <c r="BE281" s="35">
        <v>3.2928082500844749</v>
      </c>
      <c r="BF281" s="35">
        <v>3.424152206739302</v>
      </c>
      <c r="BG281" s="35" t="s">
        <v>552</v>
      </c>
      <c r="BH281" s="35" t="s">
        <v>552</v>
      </c>
      <c r="BI281" s="35" t="s">
        <v>552</v>
      </c>
      <c r="BJ281" s="35">
        <v>2.1957316369203812</v>
      </c>
      <c r="BK281" s="35" t="s">
        <v>552</v>
      </c>
      <c r="BL281" s="35" t="s">
        <v>552</v>
      </c>
      <c r="BM281" s="35" t="s">
        <v>552</v>
      </c>
      <c r="BN281" s="35">
        <v>3.2471599925371328</v>
      </c>
      <c r="BO281" s="1">
        <v>0</v>
      </c>
      <c r="BP281" s="1">
        <v>0</v>
      </c>
      <c r="BQ281" s="1">
        <v>6950468.4989999989</v>
      </c>
      <c r="BR281" s="1">
        <v>308946.76886797568</v>
      </c>
      <c r="BS281" s="1">
        <v>2730017.985467236</v>
      </c>
      <c r="BT281" s="1">
        <v>6950468.4989999989</v>
      </c>
      <c r="BU281" s="1">
        <v>308946.76886797568</v>
      </c>
      <c r="BV281" s="1">
        <v>803626.15624400089</v>
      </c>
      <c r="BW281" s="35">
        <v>5.9857395491381427</v>
      </c>
      <c r="BX281" s="1">
        <v>34653225.680503115</v>
      </c>
      <c r="BY281" s="1">
        <v>1540328.1241235069</v>
      </c>
      <c r="BZ281" s="1">
        <v>13611158.640002437</v>
      </c>
      <c r="CA281" s="1">
        <v>34653225.680503115</v>
      </c>
      <c r="CB281" s="1">
        <v>1540328.1241235069</v>
      </c>
      <c r="CC281" s="1">
        <v>4006670.7099075834</v>
      </c>
    </row>
    <row r="282" spans="1:81" x14ac:dyDescent="0.25">
      <c r="A282" t="s">
        <v>322</v>
      </c>
      <c r="B282" t="s">
        <v>323</v>
      </c>
      <c r="C282" t="s">
        <v>50</v>
      </c>
      <c r="D282" t="s">
        <v>1730</v>
      </c>
      <c r="E282">
        <v>90171</v>
      </c>
      <c r="F282" t="s">
        <v>39</v>
      </c>
      <c r="G282" t="s">
        <v>51</v>
      </c>
      <c r="H282" s="74">
        <v>0.22613756887876005</v>
      </c>
      <c r="I282" s="1">
        <v>799544</v>
      </c>
      <c r="J282" s="1"/>
      <c r="K282" s="1">
        <v>448384</v>
      </c>
      <c r="L282" s="1"/>
      <c r="M282" s="1"/>
      <c r="N282" s="1"/>
      <c r="O282" s="1"/>
      <c r="P282" s="1">
        <v>240086</v>
      </c>
      <c r="Q282" s="1"/>
      <c r="R282" s="1"/>
      <c r="S282" s="1"/>
      <c r="T282" s="1">
        <v>688470</v>
      </c>
      <c r="U282" s="1">
        <v>14</v>
      </c>
      <c r="V282" s="36">
        <v>9.0363232291815476E-2</v>
      </c>
      <c r="W282" s="1"/>
      <c r="X282" s="1">
        <v>77261</v>
      </c>
      <c r="Y282" s="1"/>
      <c r="Z282" s="1"/>
      <c r="AA282" s="1"/>
      <c r="AB282" s="1"/>
      <c r="AC282" s="1">
        <v>46295</v>
      </c>
      <c r="AD282" s="1"/>
      <c r="AE282" s="1"/>
      <c r="AF282" s="1"/>
      <c r="AG282" s="1">
        <v>0</v>
      </c>
      <c r="AH282" s="1">
        <v>691397.58924538014</v>
      </c>
      <c r="AI282" s="1">
        <v>0</v>
      </c>
      <c r="AJ282" s="1">
        <v>0</v>
      </c>
      <c r="AK282" s="1"/>
      <c r="AL282" s="1">
        <v>0</v>
      </c>
      <c r="AM282" s="1">
        <v>406742.79768166668</v>
      </c>
      <c r="AN282" s="1"/>
      <c r="AO282" s="1">
        <v>0</v>
      </c>
      <c r="AP282" s="1">
        <v>0</v>
      </c>
      <c r="AQ282" s="1">
        <v>1098140.3869270468</v>
      </c>
      <c r="AR282" s="1">
        <v>0</v>
      </c>
      <c r="AS282" s="1">
        <v>166905.89527650003</v>
      </c>
      <c r="AT282" s="1">
        <v>0</v>
      </c>
      <c r="AU282" s="1">
        <v>0</v>
      </c>
      <c r="AV282" s="1"/>
      <c r="AW282" s="1">
        <v>0</v>
      </c>
      <c r="AX282" s="1">
        <v>120421.62809999999</v>
      </c>
      <c r="AY282" s="1"/>
      <c r="AZ282" s="1">
        <v>0</v>
      </c>
      <c r="BA282" s="1">
        <v>0</v>
      </c>
      <c r="BB282" s="1">
        <v>287327.5233765</v>
      </c>
      <c r="BC282" s="7">
        <v>1.7328225967595865</v>
      </c>
      <c r="BD282" s="35" t="s">
        <v>552</v>
      </c>
      <c r="BE282" s="35">
        <v>1.9142152363194944</v>
      </c>
      <c r="BF282" s="35" t="s">
        <v>552</v>
      </c>
      <c r="BG282" s="35" t="s">
        <v>552</v>
      </c>
      <c r="BH282" s="35" t="s">
        <v>552</v>
      </c>
      <c r="BI282" s="35" t="s">
        <v>552</v>
      </c>
      <c r="BJ282" s="35">
        <v>2.1957316369203812</v>
      </c>
      <c r="BK282" s="35" t="s">
        <v>552</v>
      </c>
      <c r="BL282" s="35" t="s">
        <v>552</v>
      </c>
      <c r="BM282" s="35" t="s">
        <v>552</v>
      </c>
      <c r="BN282" s="35">
        <v>2.012386756581328</v>
      </c>
      <c r="BO282" s="1">
        <v>0</v>
      </c>
      <c r="BP282" s="1">
        <v>0</v>
      </c>
      <c r="BQ282" s="1">
        <v>263177.90303999995</v>
      </c>
      <c r="BR282" s="1">
        <v>11698.198875853563</v>
      </c>
      <c r="BS282" s="1">
        <v>103371.50780269329</v>
      </c>
      <c r="BT282" s="1">
        <v>263177.90303999995</v>
      </c>
      <c r="BU282" s="1">
        <v>11698.198875853563</v>
      </c>
      <c r="BV282" s="1">
        <v>30429.120951892768</v>
      </c>
      <c r="BW282" s="35">
        <v>5.9857395491381427</v>
      </c>
      <c r="BX282" s="1">
        <v>1312136.4796457712</v>
      </c>
      <c r="BY282" s="1">
        <v>58324.172789026466</v>
      </c>
      <c r="BZ282" s="1">
        <v>515383.41470592993</v>
      </c>
      <c r="CA282" s="1">
        <v>1312136.4796457712</v>
      </c>
      <c r="CB282" s="1">
        <v>58324.172789026466</v>
      </c>
      <c r="CC282" s="1">
        <v>151711.67177535986</v>
      </c>
    </row>
    <row r="283" spans="1:81" x14ac:dyDescent="0.25">
      <c r="A283" t="s">
        <v>1708</v>
      </c>
      <c r="B283" t="s">
        <v>1709</v>
      </c>
      <c r="C283" t="s">
        <v>50</v>
      </c>
      <c r="D283" t="s">
        <v>28</v>
      </c>
      <c r="E283">
        <v>90290</v>
      </c>
      <c r="F283" t="s">
        <v>370</v>
      </c>
      <c r="G283" t="s">
        <v>51</v>
      </c>
      <c r="H283" s="74">
        <v>0.22613756887876005</v>
      </c>
      <c r="I283" s="1">
        <v>113203.15</v>
      </c>
      <c r="J283" s="1">
        <v>0</v>
      </c>
      <c r="K283" s="1">
        <v>0</v>
      </c>
      <c r="L283" s="1">
        <v>0</v>
      </c>
      <c r="M283" s="1">
        <v>0</v>
      </c>
      <c r="N283" s="1">
        <v>0</v>
      </c>
      <c r="O283" s="1">
        <v>0</v>
      </c>
      <c r="P283" s="1">
        <v>21732</v>
      </c>
      <c r="Q283" s="1">
        <v>0</v>
      </c>
      <c r="R283" s="1">
        <v>0</v>
      </c>
      <c r="S283" s="1">
        <v>0</v>
      </c>
      <c r="T283" s="1">
        <v>21732</v>
      </c>
      <c r="U283" s="1"/>
      <c r="V283" s="36"/>
      <c r="W283" s="1"/>
      <c r="X283" s="1"/>
      <c r="Y283" s="1"/>
      <c r="Z283" s="1"/>
      <c r="AA283" s="1"/>
      <c r="AB283" s="1"/>
      <c r="AC283" s="1">
        <v>2560</v>
      </c>
      <c r="AD283" s="1"/>
      <c r="AE283" s="1"/>
      <c r="AF283" s="1"/>
      <c r="AG283" s="1">
        <v>0</v>
      </c>
      <c r="AH283" s="1">
        <v>0</v>
      </c>
      <c r="AI283" s="1">
        <v>0</v>
      </c>
      <c r="AJ283" s="1">
        <v>0</v>
      </c>
      <c r="AK283" s="1">
        <v>0</v>
      </c>
      <c r="AL283" s="1">
        <v>0</v>
      </c>
      <c r="AM283" s="1">
        <v>22501.483929999999</v>
      </c>
      <c r="AN283" s="1">
        <v>0</v>
      </c>
      <c r="AO283" s="1">
        <v>0</v>
      </c>
      <c r="AP283" s="1">
        <v>0</v>
      </c>
      <c r="AQ283" s="1">
        <v>22501.483929999999</v>
      </c>
      <c r="AR283" s="1">
        <v>0</v>
      </c>
      <c r="AS283" s="1">
        <v>0</v>
      </c>
      <c r="AT283" s="1">
        <v>0</v>
      </c>
      <c r="AU283" s="1">
        <v>0</v>
      </c>
      <c r="AV283" s="1">
        <v>0</v>
      </c>
      <c r="AW283" s="1">
        <v>0</v>
      </c>
      <c r="AX283" s="1">
        <v>6659.0207999999993</v>
      </c>
      <c r="AY283" s="1">
        <v>0</v>
      </c>
      <c r="AZ283" s="1">
        <v>0</v>
      </c>
      <c r="BA283" s="1">
        <v>0</v>
      </c>
      <c r="BB283" s="1">
        <v>6659.0207999999993</v>
      </c>
      <c r="BC283" s="7">
        <v>0.2575944638466332</v>
      </c>
      <c r="BD283" s="35" t="s">
        <v>552</v>
      </c>
      <c r="BE283" s="35" t="s">
        <v>552</v>
      </c>
      <c r="BF283" s="35" t="s">
        <v>552</v>
      </c>
      <c r="BG283" s="35" t="s">
        <v>552</v>
      </c>
      <c r="BH283" s="35" t="s">
        <v>552</v>
      </c>
      <c r="BI283" s="35" t="s">
        <v>552</v>
      </c>
      <c r="BJ283" s="35">
        <v>1.3418233356340878</v>
      </c>
      <c r="BK283" s="35" t="s">
        <v>552</v>
      </c>
      <c r="BL283" s="35" t="s">
        <v>552</v>
      </c>
      <c r="BM283" s="35" t="s">
        <v>552</v>
      </c>
      <c r="BN283" s="35">
        <v>1.3418233356340878</v>
      </c>
      <c r="BO283" s="1">
        <v>0</v>
      </c>
      <c r="BP283" s="1">
        <v>0</v>
      </c>
      <c r="BQ283" s="1">
        <v>37261.948853999995</v>
      </c>
      <c r="BR283" s="1">
        <v>1656.2852852039191</v>
      </c>
      <c r="BS283" s="1">
        <v>14635.817795536528</v>
      </c>
      <c r="BT283" s="1">
        <v>37261.948853999995</v>
      </c>
      <c r="BU283" s="1">
        <v>1656.2852852039191</v>
      </c>
      <c r="BV283" s="1">
        <v>4308.2961581667296</v>
      </c>
      <c r="BW283" s="35">
        <v>5.9746177288965452</v>
      </c>
      <c r="BX283" s="1">
        <v>185363.95138234468</v>
      </c>
      <c r="BY283" s="1">
        <v>8239.3861438858858</v>
      </c>
      <c r="BZ283" s="1">
        <v>72807.598682575554</v>
      </c>
      <c r="CA283" s="1">
        <v>185363.95138234468</v>
      </c>
      <c r="CB283" s="1">
        <v>8239.3861438858858</v>
      </c>
      <c r="CC283" s="1">
        <v>21432.126449753086</v>
      </c>
    </row>
    <row r="284" spans="1:81" x14ac:dyDescent="0.25">
      <c r="A284" t="s">
        <v>1708</v>
      </c>
      <c r="B284" t="s">
        <v>1709</v>
      </c>
      <c r="C284" t="s">
        <v>50</v>
      </c>
      <c r="D284" t="s">
        <v>1730</v>
      </c>
      <c r="E284">
        <v>90290</v>
      </c>
      <c r="F284" t="s">
        <v>370</v>
      </c>
      <c r="G284" t="s">
        <v>51</v>
      </c>
      <c r="H284" s="74">
        <v>0.22613756887876005</v>
      </c>
      <c r="I284" s="1">
        <v>113203.15</v>
      </c>
      <c r="J284" s="1"/>
      <c r="K284" s="1"/>
      <c r="L284" s="1"/>
      <c r="M284" s="1"/>
      <c r="N284" s="1"/>
      <c r="O284" s="1"/>
      <c r="P284" s="1">
        <v>21732</v>
      </c>
      <c r="Q284" s="1"/>
      <c r="R284" s="1"/>
      <c r="S284" s="1"/>
      <c r="T284" s="1">
        <v>21732</v>
      </c>
      <c r="U284" s="1">
        <v>16</v>
      </c>
      <c r="V284" s="36">
        <v>0.53738393399665807</v>
      </c>
      <c r="W284" s="1"/>
      <c r="X284" s="1"/>
      <c r="Y284" s="1"/>
      <c r="Z284" s="1"/>
      <c r="AA284" s="1"/>
      <c r="AB284" s="1"/>
      <c r="AC284" s="1">
        <v>2560</v>
      </c>
      <c r="AD284" s="1"/>
      <c r="AE284" s="1"/>
      <c r="AF284" s="1"/>
      <c r="AG284" s="1">
        <v>0</v>
      </c>
      <c r="AH284" s="1">
        <v>0</v>
      </c>
      <c r="AI284" s="1">
        <v>0</v>
      </c>
      <c r="AJ284" s="1">
        <v>0</v>
      </c>
      <c r="AK284" s="1"/>
      <c r="AL284" s="1">
        <v>0</v>
      </c>
      <c r="AM284" s="1">
        <v>22501.483929999999</v>
      </c>
      <c r="AN284" s="1"/>
      <c r="AO284" s="1">
        <v>0</v>
      </c>
      <c r="AP284" s="1">
        <v>0</v>
      </c>
      <c r="AQ284" s="1">
        <v>22501.483929999999</v>
      </c>
      <c r="AR284" s="1">
        <v>0</v>
      </c>
      <c r="AS284" s="1">
        <v>0</v>
      </c>
      <c r="AT284" s="1">
        <v>0</v>
      </c>
      <c r="AU284" s="1">
        <v>0</v>
      </c>
      <c r="AV284" s="1"/>
      <c r="AW284" s="1">
        <v>0</v>
      </c>
      <c r="AX284" s="1">
        <v>6659.0207999999993</v>
      </c>
      <c r="AY284" s="1"/>
      <c r="AZ284" s="1">
        <v>0</v>
      </c>
      <c r="BA284" s="1">
        <v>0</v>
      </c>
      <c r="BB284" s="1">
        <v>6659.0207999999993</v>
      </c>
      <c r="BC284" s="7">
        <v>0.2575944638466332</v>
      </c>
      <c r="BD284" s="35" t="s">
        <v>552</v>
      </c>
      <c r="BE284" s="35" t="s">
        <v>552</v>
      </c>
      <c r="BF284" s="35" t="s">
        <v>552</v>
      </c>
      <c r="BG284" s="35" t="s">
        <v>552</v>
      </c>
      <c r="BH284" s="35" t="s">
        <v>552</v>
      </c>
      <c r="BI284" s="35" t="s">
        <v>552</v>
      </c>
      <c r="BJ284" s="35">
        <v>1.3418233356340878</v>
      </c>
      <c r="BK284" s="35" t="s">
        <v>552</v>
      </c>
      <c r="BL284" s="35" t="s">
        <v>552</v>
      </c>
      <c r="BM284" s="35" t="s">
        <v>552</v>
      </c>
      <c r="BN284" s="35">
        <v>1.3418233356340878</v>
      </c>
      <c r="BO284" s="1">
        <v>0</v>
      </c>
      <c r="BP284" s="1">
        <v>0</v>
      </c>
      <c r="BQ284" s="1">
        <v>37261.948853999995</v>
      </c>
      <c r="BR284" s="1">
        <v>1656.2852852039191</v>
      </c>
      <c r="BS284" s="1">
        <v>14635.817795536528</v>
      </c>
      <c r="BT284" s="1">
        <v>37261.948853999995</v>
      </c>
      <c r="BU284" s="1">
        <v>1656.2852852039191</v>
      </c>
      <c r="BV284" s="1">
        <v>4308.2961581667296</v>
      </c>
      <c r="BW284" s="35">
        <v>5.9746177288965452</v>
      </c>
      <c r="BX284" s="1">
        <v>185363.95138234468</v>
      </c>
      <c r="BY284" s="1">
        <v>8239.3861438858858</v>
      </c>
      <c r="BZ284" s="1">
        <v>72807.598682575554</v>
      </c>
      <c r="CA284" s="1">
        <v>185363.95138234468</v>
      </c>
      <c r="CB284" s="1">
        <v>8239.3861438858858</v>
      </c>
      <c r="CC284" s="1">
        <v>21432.126449753086</v>
      </c>
    </row>
    <row r="285" spans="1:81" x14ac:dyDescent="0.25">
      <c r="A285" t="s">
        <v>708</v>
      </c>
      <c r="B285" t="s">
        <v>709</v>
      </c>
      <c r="C285" t="s">
        <v>50</v>
      </c>
      <c r="D285" t="s">
        <v>38</v>
      </c>
      <c r="E285">
        <v>90087</v>
      </c>
      <c r="F285" t="s">
        <v>39</v>
      </c>
      <c r="G285" t="s">
        <v>51</v>
      </c>
      <c r="H285" s="74">
        <v>0.22613756887876005</v>
      </c>
      <c r="I285" s="1">
        <v>2636678</v>
      </c>
      <c r="J285" s="1"/>
      <c r="K285" s="1"/>
      <c r="L285" s="1">
        <v>844222</v>
      </c>
      <c r="M285" s="1"/>
      <c r="N285" s="1"/>
      <c r="O285" s="1"/>
      <c r="P285" s="1">
        <v>9080</v>
      </c>
      <c r="Q285" s="1"/>
      <c r="R285" s="1"/>
      <c r="S285" s="1"/>
      <c r="T285" s="1">
        <v>853302</v>
      </c>
      <c r="U285" s="1">
        <v>37.730769230769234</v>
      </c>
      <c r="V285" s="36">
        <v>8.2147663173053317E-2</v>
      </c>
      <c r="W285" s="1"/>
      <c r="X285" s="1"/>
      <c r="Y285" s="1">
        <v>208727</v>
      </c>
      <c r="Z285" s="1"/>
      <c r="AA285" s="1"/>
      <c r="AB285" s="1"/>
      <c r="AC285" s="1">
        <v>11542</v>
      </c>
      <c r="AD285" s="1"/>
      <c r="AE285" s="1"/>
      <c r="AF285" s="1"/>
      <c r="AG285" s="1">
        <v>0</v>
      </c>
      <c r="AH285" s="1">
        <v>0</v>
      </c>
      <c r="AI285" s="1">
        <v>2140969.5146250003</v>
      </c>
      <c r="AJ285" s="1">
        <v>0</v>
      </c>
      <c r="AK285" s="1">
        <v>0</v>
      </c>
      <c r="AL285" s="1">
        <v>0</v>
      </c>
      <c r="AM285" s="1">
        <v>101349.07336666666</v>
      </c>
      <c r="AN285" s="1">
        <v>0</v>
      </c>
      <c r="AO285" s="1">
        <v>0</v>
      </c>
      <c r="AP285" s="1">
        <v>0</v>
      </c>
      <c r="AQ285" s="1">
        <v>2242318.587991667</v>
      </c>
      <c r="AR285" s="1">
        <v>0</v>
      </c>
      <c r="AS285" s="1">
        <v>0</v>
      </c>
      <c r="AT285" s="1">
        <v>452524.18530379998</v>
      </c>
      <c r="AU285" s="1">
        <v>0</v>
      </c>
      <c r="AV285" s="1">
        <v>0</v>
      </c>
      <c r="AW285" s="1">
        <v>0</v>
      </c>
      <c r="AX285" s="1">
        <v>30022.819559999996</v>
      </c>
      <c r="AY285" s="1">
        <v>0</v>
      </c>
      <c r="AZ285" s="1">
        <v>0</v>
      </c>
      <c r="BA285" s="1">
        <v>0</v>
      </c>
      <c r="BB285" s="1">
        <v>482547.00486379996</v>
      </c>
      <c r="BC285" s="7">
        <v>1.0334464780513462</v>
      </c>
      <c r="BD285" s="35" t="s">
        <v>552</v>
      </c>
      <c r="BE285" s="35" t="s">
        <v>552</v>
      </c>
      <c r="BF285" s="35">
        <v>3.0720517825036544</v>
      </c>
      <c r="BG285" s="35" t="s">
        <v>552</v>
      </c>
      <c r="BH285" s="35" t="s">
        <v>552</v>
      </c>
      <c r="BI285" s="35" t="s">
        <v>552</v>
      </c>
      <c r="BJ285" s="35">
        <v>14.468270146108662</v>
      </c>
      <c r="BK285" s="35" t="s">
        <v>552</v>
      </c>
      <c r="BL285" s="35" t="s">
        <v>552</v>
      </c>
      <c r="BM285" s="35" t="s">
        <v>552</v>
      </c>
      <c r="BN285" s="35">
        <v>3.1933191213139862</v>
      </c>
      <c r="BO285" s="1">
        <v>0</v>
      </c>
      <c r="BP285" s="1"/>
      <c r="BQ285" s="1">
        <v>867888.93047999986</v>
      </c>
      <c r="BR285" s="1">
        <v>38577.468676630451</v>
      </c>
      <c r="BS285" s="1">
        <v>340891.03345180466</v>
      </c>
      <c r="BT285" s="1">
        <v>867888.93047999986</v>
      </c>
      <c r="BU285" s="1">
        <v>38577.468676630451</v>
      </c>
      <c r="BV285" s="1">
        <v>100346.93997227759</v>
      </c>
      <c r="BW285" s="35">
        <v>6.077530460644784</v>
      </c>
      <c r="BX285" s="1">
        <v>4406732.4809686225</v>
      </c>
      <c r="BY285" s="1">
        <v>195878.27230016116</v>
      </c>
      <c r="BZ285" s="1">
        <v>1730884.6061122185</v>
      </c>
      <c r="CA285" s="1">
        <v>4406732.4809686225</v>
      </c>
      <c r="CB285" s="1">
        <v>195878.27230016116</v>
      </c>
      <c r="CC285" s="1">
        <v>509514.64434173319</v>
      </c>
    </row>
    <row r="286" spans="1:81" x14ac:dyDescent="0.25">
      <c r="A286" t="s">
        <v>708</v>
      </c>
      <c r="B286" t="s">
        <v>709</v>
      </c>
      <c r="C286" t="s">
        <v>50</v>
      </c>
      <c r="D286" t="s">
        <v>28</v>
      </c>
      <c r="E286">
        <v>90087</v>
      </c>
      <c r="F286" t="s">
        <v>39</v>
      </c>
      <c r="G286" t="s">
        <v>51</v>
      </c>
      <c r="H286" s="74">
        <v>0.22613756887876005</v>
      </c>
      <c r="I286" s="1">
        <v>2825788</v>
      </c>
      <c r="J286" s="1">
        <v>0</v>
      </c>
      <c r="K286" s="1">
        <v>0</v>
      </c>
      <c r="L286" s="1">
        <v>844222</v>
      </c>
      <c r="M286" s="1">
        <v>0</v>
      </c>
      <c r="N286" s="1">
        <v>0</v>
      </c>
      <c r="O286" s="1">
        <v>0</v>
      </c>
      <c r="P286" s="1">
        <v>237855</v>
      </c>
      <c r="Q286" s="1">
        <v>0</v>
      </c>
      <c r="R286" s="1">
        <v>0</v>
      </c>
      <c r="S286" s="1">
        <v>0</v>
      </c>
      <c r="T286" s="1">
        <v>1082077</v>
      </c>
      <c r="U286" s="1"/>
      <c r="V286" s="36"/>
      <c r="W286" s="1"/>
      <c r="X286" s="1"/>
      <c r="Y286" s="1">
        <v>208727</v>
      </c>
      <c r="Z286" s="1"/>
      <c r="AA286" s="1"/>
      <c r="AB286" s="1"/>
      <c r="AC286" s="1">
        <v>33778</v>
      </c>
      <c r="AD286" s="1"/>
      <c r="AE286" s="1"/>
      <c r="AF286" s="1"/>
      <c r="AG286" s="1">
        <v>0</v>
      </c>
      <c r="AH286" s="1">
        <v>0</v>
      </c>
      <c r="AI286" s="1">
        <v>2140969.5146250003</v>
      </c>
      <c r="AJ286" s="1">
        <v>0</v>
      </c>
      <c r="AK286" s="1">
        <v>0</v>
      </c>
      <c r="AL286" s="1">
        <v>0</v>
      </c>
      <c r="AM286" s="1">
        <v>296841.00363749999</v>
      </c>
      <c r="AN286" s="1">
        <v>0</v>
      </c>
      <c r="AO286" s="1">
        <v>0</v>
      </c>
      <c r="AP286" s="1">
        <v>0</v>
      </c>
      <c r="AQ286" s="1">
        <v>2437810.5182625004</v>
      </c>
      <c r="AR286" s="1">
        <v>0</v>
      </c>
      <c r="AS286" s="1">
        <v>0</v>
      </c>
      <c r="AT286" s="1">
        <v>452524.18530379998</v>
      </c>
      <c r="AU286" s="1">
        <v>0</v>
      </c>
      <c r="AV286" s="1">
        <v>0</v>
      </c>
      <c r="AW286" s="1">
        <v>0</v>
      </c>
      <c r="AX286" s="1">
        <v>87862.658039999995</v>
      </c>
      <c r="AY286" s="1">
        <v>0</v>
      </c>
      <c r="AZ286" s="1">
        <v>0</v>
      </c>
      <c r="BA286" s="1">
        <v>0</v>
      </c>
      <c r="BB286" s="1">
        <v>540386.84334379993</v>
      </c>
      <c r="BC286" s="7">
        <v>1.0539351719259549</v>
      </c>
      <c r="BD286" s="35" t="s">
        <v>552</v>
      </c>
      <c r="BE286" s="35" t="s">
        <v>552</v>
      </c>
      <c r="BF286" s="35">
        <v>3.0720517825036544</v>
      </c>
      <c r="BG286" s="35" t="s">
        <v>552</v>
      </c>
      <c r="BH286" s="35" t="s">
        <v>552</v>
      </c>
      <c r="BI286" s="35" t="s">
        <v>552</v>
      </c>
      <c r="BJ286" s="35">
        <v>1.6173873228542599</v>
      </c>
      <c r="BK286" s="35" t="s">
        <v>552</v>
      </c>
      <c r="BL286" s="35" t="s">
        <v>552</v>
      </c>
      <c r="BM286" s="35" t="s">
        <v>552</v>
      </c>
      <c r="BN286" s="35">
        <v>2.7522970746132671</v>
      </c>
      <c r="BO286" s="1">
        <v>0</v>
      </c>
      <c r="BP286" s="1">
        <v>0</v>
      </c>
      <c r="BQ286" s="1">
        <v>930136.37807999982</v>
      </c>
      <c r="BR286" s="1">
        <v>41344.353787909713</v>
      </c>
      <c r="BS286" s="1">
        <v>365340.70206362248</v>
      </c>
      <c r="BT286" s="1">
        <v>930136.37807999982</v>
      </c>
      <c r="BU286" s="1">
        <v>41344.353787909713</v>
      </c>
      <c r="BV286" s="1">
        <v>107544.10618603497</v>
      </c>
      <c r="BW286" s="35">
        <v>6.077530460644784</v>
      </c>
      <c r="BX286" s="1">
        <v>4722795.7922550123</v>
      </c>
      <c r="BY286" s="1">
        <v>209927.21573378614</v>
      </c>
      <c r="BZ286" s="1">
        <v>1855028.5432413945</v>
      </c>
      <c r="CA286" s="1">
        <v>4722795.7922550123</v>
      </c>
      <c r="CB286" s="1">
        <v>209927.21573378614</v>
      </c>
      <c r="CC286" s="1">
        <v>546058.47502240981</v>
      </c>
    </row>
    <row r="287" spans="1:81" x14ac:dyDescent="0.25">
      <c r="A287" t="s">
        <v>708</v>
      </c>
      <c r="B287" t="s">
        <v>709</v>
      </c>
      <c r="C287" t="s">
        <v>50</v>
      </c>
      <c r="D287" t="s">
        <v>1730</v>
      </c>
      <c r="E287">
        <v>90087</v>
      </c>
      <c r="F287" t="s">
        <v>39</v>
      </c>
      <c r="G287" t="s">
        <v>51</v>
      </c>
      <c r="H287" s="74">
        <v>0.22613756887876005</v>
      </c>
      <c r="I287" s="1">
        <v>189110</v>
      </c>
      <c r="J287" s="1"/>
      <c r="K287" s="1"/>
      <c r="L287" s="1"/>
      <c r="M287" s="1"/>
      <c r="N287" s="1"/>
      <c r="O287" s="1"/>
      <c r="P287" s="1">
        <v>228775</v>
      </c>
      <c r="Q287" s="1"/>
      <c r="R287" s="1"/>
      <c r="S287" s="1"/>
      <c r="T287" s="1">
        <v>228775</v>
      </c>
      <c r="U287" s="1">
        <v>18</v>
      </c>
      <c r="V287" s="36">
        <v>8.2522551771326433E-2</v>
      </c>
      <c r="W287" s="1"/>
      <c r="X287" s="1"/>
      <c r="Y287" s="1"/>
      <c r="Z287" s="1"/>
      <c r="AA287" s="1"/>
      <c r="AB287" s="1"/>
      <c r="AC287" s="1">
        <v>22236</v>
      </c>
      <c r="AD287" s="1"/>
      <c r="AE287" s="1"/>
      <c r="AF287" s="1"/>
      <c r="AG287" s="1">
        <v>0</v>
      </c>
      <c r="AH287" s="1">
        <v>0</v>
      </c>
      <c r="AI287" s="1">
        <v>0</v>
      </c>
      <c r="AJ287" s="1">
        <v>0</v>
      </c>
      <c r="AK287" s="1"/>
      <c r="AL287" s="1">
        <v>0</v>
      </c>
      <c r="AM287" s="1">
        <v>195491.93027083331</v>
      </c>
      <c r="AN287" s="1"/>
      <c r="AO287" s="1">
        <v>0</v>
      </c>
      <c r="AP287" s="1">
        <v>0</v>
      </c>
      <c r="AQ287" s="1">
        <v>195491.93027083331</v>
      </c>
      <c r="AR287" s="1">
        <v>0</v>
      </c>
      <c r="AS287" s="1">
        <v>0</v>
      </c>
      <c r="AT287" s="1">
        <v>0</v>
      </c>
      <c r="AU287" s="1">
        <v>0</v>
      </c>
      <c r="AV287" s="1"/>
      <c r="AW287" s="1">
        <v>0</v>
      </c>
      <c r="AX287" s="1">
        <v>57839.838479999999</v>
      </c>
      <c r="AY287" s="1"/>
      <c r="AZ287" s="1">
        <v>0</v>
      </c>
      <c r="BA287" s="1">
        <v>0</v>
      </c>
      <c r="BB287" s="1">
        <v>57839.838479999999</v>
      </c>
      <c r="BC287" s="7">
        <v>1.3396000674254842</v>
      </c>
      <c r="BD287" s="35" t="s">
        <v>552</v>
      </c>
      <c r="BE287" s="35" t="s">
        <v>552</v>
      </c>
      <c r="BF287" s="35" t="s">
        <v>552</v>
      </c>
      <c r="BG287" s="35" t="s">
        <v>552</v>
      </c>
      <c r="BH287" s="35" t="s">
        <v>552</v>
      </c>
      <c r="BI287" s="35" t="s">
        <v>552</v>
      </c>
      <c r="BJ287" s="35">
        <v>1.1073402633628382</v>
      </c>
      <c r="BK287" s="35" t="s">
        <v>552</v>
      </c>
      <c r="BL287" s="35" t="s">
        <v>552</v>
      </c>
      <c r="BM287" s="35" t="s">
        <v>552</v>
      </c>
      <c r="BN287" s="35">
        <v>1.1073402633628382</v>
      </c>
      <c r="BO287" s="1">
        <v>0</v>
      </c>
      <c r="BP287" s="1">
        <v>0</v>
      </c>
      <c r="BQ287" s="1">
        <v>62247.447599999992</v>
      </c>
      <c r="BR287" s="1">
        <v>2766.8851112792631</v>
      </c>
      <c r="BS287" s="1">
        <v>24449.668611817895</v>
      </c>
      <c r="BT287" s="1">
        <v>62247.447599999992</v>
      </c>
      <c r="BU287" s="1">
        <v>2766.8851112792631</v>
      </c>
      <c r="BV287" s="1">
        <v>7197.1662137573931</v>
      </c>
      <c r="BW287" s="35">
        <v>6.077530460644784</v>
      </c>
      <c r="BX287" s="1">
        <v>316063.31128639</v>
      </c>
      <c r="BY287" s="1">
        <v>14048.943433624992</v>
      </c>
      <c r="BZ287" s="1">
        <v>124143.93712917605</v>
      </c>
      <c r="CA287" s="1">
        <v>316063.31128639</v>
      </c>
      <c r="CB287" s="1">
        <v>14048.943433624992</v>
      </c>
      <c r="CC287" s="1">
        <v>36543.830680676656</v>
      </c>
    </row>
    <row r="288" spans="1:81" x14ac:dyDescent="0.25">
      <c r="A288" t="s">
        <v>249</v>
      </c>
      <c r="B288" t="s">
        <v>250</v>
      </c>
      <c r="C288" t="s">
        <v>50</v>
      </c>
      <c r="D288" t="s">
        <v>38</v>
      </c>
      <c r="E288">
        <v>90008</v>
      </c>
      <c r="F288" t="s">
        <v>39</v>
      </c>
      <c r="G288" t="s">
        <v>51</v>
      </c>
      <c r="H288" s="74">
        <v>0.22613756887876005</v>
      </c>
      <c r="I288" s="1">
        <v>49197389</v>
      </c>
      <c r="J288" s="1"/>
      <c r="K288" s="1">
        <v>4790091</v>
      </c>
      <c r="L288" s="1"/>
      <c r="M288" s="1"/>
      <c r="N288" s="1"/>
      <c r="O288" s="1"/>
      <c r="P288" s="1"/>
      <c r="Q288" s="1"/>
      <c r="R288" s="1">
        <v>1182285</v>
      </c>
      <c r="S288" s="1"/>
      <c r="T288" s="1">
        <v>5972376</v>
      </c>
      <c r="U288" s="1">
        <v>39.045226130653269</v>
      </c>
      <c r="V288" s="36">
        <v>0.2507758261465185</v>
      </c>
      <c r="W288" s="1"/>
      <c r="X288" s="1">
        <v>1611823</v>
      </c>
      <c r="Y288" s="1"/>
      <c r="Z288" s="1"/>
      <c r="AA288" s="1"/>
      <c r="AB288" s="1"/>
      <c r="AC288" s="1"/>
      <c r="AD288" s="1"/>
      <c r="AE288" s="1">
        <v>922965</v>
      </c>
      <c r="AF288" s="1"/>
      <c r="AG288" s="1">
        <v>0</v>
      </c>
      <c r="AH288" s="1">
        <v>13144809.56031383</v>
      </c>
      <c r="AI288" s="1">
        <v>0</v>
      </c>
      <c r="AJ288" s="1">
        <v>0</v>
      </c>
      <c r="AK288" s="1">
        <v>0</v>
      </c>
      <c r="AL288" s="1">
        <v>0</v>
      </c>
      <c r="AM288" s="1">
        <v>0</v>
      </c>
      <c r="AN288" s="1">
        <v>0</v>
      </c>
      <c r="AO288" s="1">
        <v>4484695.605525</v>
      </c>
      <c r="AP288" s="1">
        <v>0</v>
      </c>
      <c r="AQ288" s="1">
        <v>17629505.16583883</v>
      </c>
      <c r="AR288" s="1">
        <v>0</v>
      </c>
      <c r="AS288" s="1">
        <v>3481999.4672895004</v>
      </c>
      <c r="AT288" s="1">
        <v>0</v>
      </c>
      <c r="AU288" s="1">
        <v>0</v>
      </c>
      <c r="AV288" s="1">
        <v>0</v>
      </c>
      <c r="AW288" s="1">
        <v>0</v>
      </c>
      <c r="AX288" s="1">
        <v>0</v>
      </c>
      <c r="AY288" s="1">
        <v>0</v>
      </c>
      <c r="AZ288" s="1">
        <v>1492773.0408584999</v>
      </c>
      <c r="BA288" s="1">
        <v>0</v>
      </c>
      <c r="BB288" s="1">
        <v>4974772.5081480006</v>
      </c>
      <c r="BC288" s="7">
        <v>0.45946092126935495</v>
      </c>
      <c r="BD288" s="35" t="s">
        <v>552</v>
      </c>
      <c r="BE288" s="35">
        <v>3.4710841667941863</v>
      </c>
      <c r="BF288" s="35" t="s">
        <v>552</v>
      </c>
      <c r="BG288" s="35" t="s">
        <v>552</v>
      </c>
      <c r="BH288" s="35" t="s">
        <v>552</v>
      </c>
      <c r="BI288" s="35" t="s">
        <v>552</v>
      </c>
      <c r="BJ288" s="35" t="s">
        <v>552</v>
      </c>
      <c r="BK288" s="35" t="s">
        <v>552</v>
      </c>
      <c r="BL288" s="35">
        <v>5.0558610202984049</v>
      </c>
      <c r="BM288" s="35" t="s">
        <v>552</v>
      </c>
      <c r="BN288" s="35">
        <v>3.7848048538783945</v>
      </c>
      <c r="BO288" s="1">
        <v>0</v>
      </c>
      <c r="BP288" s="1"/>
      <c r="BQ288" s="1">
        <v>16193812.563239997</v>
      </c>
      <c r="BR288" s="1">
        <v>719811.34333411348</v>
      </c>
      <c r="BS288" s="1">
        <v>6360635.9135777848</v>
      </c>
      <c r="BT288" s="1">
        <v>16193812.563239997</v>
      </c>
      <c r="BU288" s="1">
        <v>719811.34333411348</v>
      </c>
      <c r="BV288" s="1">
        <v>1872358.8700538292</v>
      </c>
      <c r="BW288" s="35">
        <v>6.0012305042733143</v>
      </c>
      <c r="BX288" s="1">
        <v>80988989.371760309</v>
      </c>
      <c r="BY288" s="1">
        <v>3599942.4476045202</v>
      </c>
      <c r="BZ288" s="1">
        <v>31811006.357561581</v>
      </c>
      <c r="CA288" s="1">
        <v>80988989.371760309</v>
      </c>
      <c r="CB288" s="1">
        <v>3599942.4476045202</v>
      </c>
      <c r="CC288" s="1">
        <v>9364098.2958599254</v>
      </c>
    </row>
    <row r="289" spans="1:81" x14ac:dyDescent="0.25">
      <c r="A289" t="s">
        <v>249</v>
      </c>
      <c r="B289" t="s">
        <v>250</v>
      </c>
      <c r="C289" t="s">
        <v>50</v>
      </c>
      <c r="D289" t="s">
        <v>28</v>
      </c>
      <c r="E289">
        <v>90008</v>
      </c>
      <c r="F289" t="s">
        <v>39</v>
      </c>
      <c r="G289" t="s">
        <v>51</v>
      </c>
      <c r="H289" s="74">
        <v>0.22613756887876005</v>
      </c>
      <c r="I289" s="1">
        <v>49242239</v>
      </c>
      <c r="J289" s="1">
        <v>0</v>
      </c>
      <c r="K289" s="1">
        <v>4848789</v>
      </c>
      <c r="L289" s="1">
        <v>0</v>
      </c>
      <c r="M289" s="1">
        <v>0</v>
      </c>
      <c r="N289" s="1">
        <v>0</v>
      </c>
      <c r="O289" s="1">
        <v>0</v>
      </c>
      <c r="P289" s="1">
        <v>9381</v>
      </c>
      <c r="Q289" s="1">
        <v>0</v>
      </c>
      <c r="R289" s="1">
        <v>1182285</v>
      </c>
      <c r="S289" s="1">
        <v>0</v>
      </c>
      <c r="T289" s="1">
        <v>6040455</v>
      </c>
      <c r="U289" s="1"/>
      <c r="V289" s="36"/>
      <c r="W289" s="1"/>
      <c r="X289" s="1">
        <v>1621332</v>
      </c>
      <c r="Y289" s="1"/>
      <c r="Z289" s="1"/>
      <c r="AA289" s="1"/>
      <c r="AB289" s="1"/>
      <c r="AC289" s="1">
        <v>1055</v>
      </c>
      <c r="AD289" s="1"/>
      <c r="AE289" s="1">
        <v>922965</v>
      </c>
      <c r="AF289" s="1"/>
      <c r="AG289" s="1">
        <v>0</v>
      </c>
      <c r="AH289" s="1">
        <v>13230888.678558685</v>
      </c>
      <c r="AI289" s="1">
        <v>0</v>
      </c>
      <c r="AJ289" s="1">
        <v>0</v>
      </c>
      <c r="AK289" s="1">
        <v>0</v>
      </c>
      <c r="AL289" s="1">
        <v>0</v>
      </c>
      <c r="AM289" s="1">
        <v>9273.5552525000003</v>
      </c>
      <c r="AN289" s="1">
        <v>0</v>
      </c>
      <c r="AO289" s="1">
        <v>4484695.605525</v>
      </c>
      <c r="AP289" s="1">
        <v>0</v>
      </c>
      <c r="AQ289" s="1">
        <v>17724857.839336187</v>
      </c>
      <c r="AR289" s="1">
        <v>0</v>
      </c>
      <c r="AS289" s="1">
        <v>3502541.6316180006</v>
      </c>
      <c r="AT289" s="1">
        <v>0</v>
      </c>
      <c r="AU289" s="1">
        <v>0</v>
      </c>
      <c r="AV289" s="1">
        <v>0</v>
      </c>
      <c r="AW289" s="1">
        <v>0</v>
      </c>
      <c r="AX289" s="1">
        <v>2744.2448999999997</v>
      </c>
      <c r="AY289" s="1">
        <v>0</v>
      </c>
      <c r="AZ289" s="1">
        <v>1492773.0408584999</v>
      </c>
      <c r="BA289" s="1">
        <v>0</v>
      </c>
      <c r="BB289" s="1">
        <v>4998058.9173765006</v>
      </c>
      <c r="BC289" s="7">
        <v>0.46145173773907167</v>
      </c>
      <c r="BD289" s="35" t="s">
        <v>552</v>
      </c>
      <c r="BE289" s="35">
        <v>3.4510535125732806</v>
      </c>
      <c r="BF289" s="35" t="s">
        <v>552</v>
      </c>
      <c r="BG289" s="35" t="s">
        <v>552</v>
      </c>
      <c r="BH289" s="35" t="s">
        <v>552</v>
      </c>
      <c r="BI289" s="35" t="s">
        <v>552</v>
      </c>
      <c r="BJ289" s="35">
        <v>1.2810787925061293</v>
      </c>
      <c r="BK289" s="35" t="s">
        <v>552</v>
      </c>
      <c r="BL289" s="35">
        <v>5.0558610202984049</v>
      </c>
      <c r="BM289" s="35" t="s">
        <v>552</v>
      </c>
      <c r="BN289" s="35">
        <v>3.761788930918728</v>
      </c>
      <c r="BO289" s="1">
        <v>0</v>
      </c>
      <c r="BP289" s="1">
        <v>0</v>
      </c>
      <c r="BQ289" s="1">
        <v>16208575.389239997</v>
      </c>
      <c r="BR289" s="1">
        <v>720467.54764504824</v>
      </c>
      <c r="BS289" s="1">
        <v>6366434.4839190682</v>
      </c>
      <c r="BT289" s="1">
        <v>16208575.389239997</v>
      </c>
      <c r="BU289" s="1">
        <v>720467.54764504824</v>
      </c>
      <c r="BV289" s="1">
        <v>1874065.7755833464</v>
      </c>
      <c r="BW289" s="35">
        <v>6.0012305042733143</v>
      </c>
      <c r="BX289" s="1">
        <v>81062821.667480782</v>
      </c>
      <c r="BY289" s="1">
        <v>3603224.2766214027</v>
      </c>
      <c r="BZ289" s="1">
        <v>31840006.34443358</v>
      </c>
      <c r="CA289" s="1">
        <v>81062821.667480782</v>
      </c>
      <c r="CB289" s="1">
        <v>3603224.2766214027</v>
      </c>
      <c r="CC289" s="1">
        <v>9372634.9238620605</v>
      </c>
    </row>
    <row r="290" spans="1:81" x14ac:dyDescent="0.25">
      <c r="A290" t="s">
        <v>249</v>
      </c>
      <c r="B290" t="s">
        <v>250</v>
      </c>
      <c r="C290" t="s">
        <v>50</v>
      </c>
      <c r="D290" t="s">
        <v>1730</v>
      </c>
      <c r="E290">
        <v>90008</v>
      </c>
      <c r="F290" t="s">
        <v>39</v>
      </c>
      <c r="G290" t="s">
        <v>51</v>
      </c>
      <c r="H290" s="74">
        <v>0.22613756887876005</v>
      </c>
      <c r="I290" s="1">
        <v>44850</v>
      </c>
      <c r="J290" s="1"/>
      <c r="K290" s="1">
        <v>58698</v>
      </c>
      <c r="L290" s="1"/>
      <c r="M290" s="1"/>
      <c r="N290" s="1"/>
      <c r="O290" s="1"/>
      <c r="P290" s="1">
        <v>9381</v>
      </c>
      <c r="Q290" s="1"/>
      <c r="R290" s="1"/>
      <c r="S290" s="1"/>
      <c r="T290" s="1">
        <v>68079</v>
      </c>
      <c r="U290" s="1">
        <v>14.428571428571429</v>
      </c>
      <c r="V290" s="36">
        <v>5.1402563857391163E-2</v>
      </c>
      <c r="W290" s="1"/>
      <c r="X290" s="1">
        <v>9509</v>
      </c>
      <c r="Y290" s="1"/>
      <c r="Z290" s="1"/>
      <c r="AA290" s="1"/>
      <c r="AB290" s="1"/>
      <c r="AC290" s="1">
        <v>1055</v>
      </c>
      <c r="AD290" s="1"/>
      <c r="AE290" s="1"/>
      <c r="AF290" s="1"/>
      <c r="AG290" s="1">
        <v>0</v>
      </c>
      <c r="AH290" s="1">
        <v>86079.118244853802</v>
      </c>
      <c r="AI290" s="1">
        <v>0</v>
      </c>
      <c r="AJ290" s="1">
        <v>0</v>
      </c>
      <c r="AK290" s="1"/>
      <c r="AL290" s="1">
        <v>0</v>
      </c>
      <c r="AM290" s="1">
        <v>9273.5552525000003</v>
      </c>
      <c r="AN290" s="1"/>
      <c r="AO290" s="1">
        <v>0</v>
      </c>
      <c r="AP290" s="1">
        <v>0</v>
      </c>
      <c r="AQ290" s="1">
        <v>95352.673497353797</v>
      </c>
      <c r="AR290" s="1">
        <v>0</v>
      </c>
      <c r="AS290" s="1">
        <v>20542.164328500003</v>
      </c>
      <c r="AT290" s="1">
        <v>0</v>
      </c>
      <c r="AU290" s="1">
        <v>0</v>
      </c>
      <c r="AV290" s="1"/>
      <c r="AW290" s="1">
        <v>0</v>
      </c>
      <c r="AX290" s="1">
        <v>2744.2448999999997</v>
      </c>
      <c r="AY290" s="1"/>
      <c r="AZ290" s="1">
        <v>0</v>
      </c>
      <c r="BA290" s="1">
        <v>0</v>
      </c>
      <c r="BB290" s="1">
        <v>23286.409228500001</v>
      </c>
      <c r="BC290" s="7">
        <v>2.6452415323490257</v>
      </c>
      <c r="BD290" s="35" t="s">
        <v>552</v>
      </c>
      <c r="BE290" s="35">
        <v>1.8164380826153157</v>
      </c>
      <c r="BF290" s="35" t="s">
        <v>552</v>
      </c>
      <c r="BG290" s="35" t="s">
        <v>552</v>
      </c>
      <c r="BH290" s="35" t="s">
        <v>552</v>
      </c>
      <c r="BI290" s="35" t="s">
        <v>552</v>
      </c>
      <c r="BJ290" s="35">
        <v>1.2810787925061293</v>
      </c>
      <c r="BK290" s="35" t="s">
        <v>552</v>
      </c>
      <c r="BL290" s="35" t="s">
        <v>552</v>
      </c>
      <c r="BM290" s="35" t="s">
        <v>552</v>
      </c>
      <c r="BN290" s="35">
        <v>1.7426678230563581</v>
      </c>
      <c r="BO290" s="1">
        <v>0</v>
      </c>
      <c r="BP290" s="1">
        <v>0</v>
      </c>
      <c r="BQ290" s="1">
        <v>14762.825999999997</v>
      </c>
      <c r="BR290" s="1">
        <v>656.20431093477316</v>
      </c>
      <c r="BS290" s="1">
        <v>5798.5703412830235</v>
      </c>
      <c r="BT290" s="1">
        <v>14762.825999999997</v>
      </c>
      <c r="BU290" s="1">
        <v>656.20431093477316</v>
      </c>
      <c r="BV290" s="1">
        <v>1706.9055295173132</v>
      </c>
      <c r="BW290" s="35">
        <v>6.0012305042733143</v>
      </c>
      <c r="BX290" s="1">
        <v>73832.295720479175</v>
      </c>
      <c r="BY290" s="1">
        <v>3281.8290168826379</v>
      </c>
      <c r="BZ290" s="1">
        <v>28999.986871999175</v>
      </c>
      <c r="CA290" s="1">
        <v>73832.295720479175</v>
      </c>
      <c r="CB290" s="1">
        <v>3281.8290168826379</v>
      </c>
      <c r="CC290" s="1">
        <v>8536.6280021347793</v>
      </c>
    </row>
    <row r="291" spans="1:81" x14ac:dyDescent="0.25">
      <c r="A291" t="s">
        <v>657</v>
      </c>
      <c r="B291" t="s">
        <v>486</v>
      </c>
      <c r="C291" t="s">
        <v>50</v>
      </c>
      <c r="D291" t="s">
        <v>38</v>
      </c>
      <c r="E291">
        <v>90017</v>
      </c>
      <c r="F291" t="s">
        <v>39</v>
      </c>
      <c r="G291" t="s">
        <v>51</v>
      </c>
      <c r="H291" s="74">
        <v>0.22613756887876005</v>
      </c>
      <c r="I291" s="1">
        <v>6972313</v>
      </c>
      <c r="J291" s="1"/>
      <c r="K291" s="1"/>
      <c r="L291" s="1">
        <v>1000352</v>
      </c>
      <c r="M291" s="1"/>
      <c r="N291" s="1"/>
      <c r="O291" s="1"/>
      <c r="P291" s="1"/>
      <c r="Q291" s="1"/>
      <c r="R291" s="1"/>
      <c r="S291" s="1"/>
      <c r="T291" s="1">
        <v>1000352</v>
      </c>
      <c r="U291" s="1">
        <v>36.3125</v>
      </c>
      <c r="V291" s="36">
        <v>0.19981062509960687</v>
      </c>
      <c r="W291" s="1"/>
      <c r="X291" s="1"/>
      <c r="Y291" s="1">
        <v>216975</v>
      </c>
      <c r="Z291" s="1"/>
      <c r="AA291" s="1"/>
      <c r="AB291" s="1"/>
      <c r="AC291" s="1">
        <v>5093</v>
      </c>
      <c r="AD291" s="1"/>
      <c r="AE291" s="1"/>
      <c r="AF291" s="1"/>
      <c r="AG291" s="1">
        <v>0</v>
      </c>
      <c r="AH291" s="1">
        <v>0</v>
      </c>
      <c r="AI291" s="1">
        <v>2227006.3640000001</v>
      </c>
      <c r="AJ291" s="1">
        <v>0</v>
      </c>
      <c r="AK291" s="1">
        <v>0</v>
      </c>
      <c r="AL291" s="1">
        <v>0</v>
      </c>
      <c r="AM291" s="1">
        <v>44878.701119999991</v>
      </c>
      <c r="AN291" s="1">
        <v>0</v>
      </c>
      <c r="AO291" s="1">
        <v>0</v>
      </c>
      <c r="AP291" s="1">
        <v>0</v>
      </c>
      <c r="AQ291" s="1">
        <v>2271885.0651199999</v>
      </c>
      <c r="AR291" s="1">
        <v>0</v>
      </c>
      <c r="AS291" s="1">
        <v>0</v>
      </c>
      <c r="AT291" s="1">
        <v>470406.00931499997</v>
      </c>
      <c r="AU291" s="1">
        <v>0</v>
      </c>
      <c r="AV291" s="1">
        <v>0</v>
      </c>
      <c r="AW291" s="1">
        <v>0</v>
      </c>
      <c r="AX291" s="1">
        <v>13247.809739999999</v>
      </c>
      <c r="AY291" s="1">
        <v>0</v>
      </c>
      <c r="AZ291" s="1">
        <v>0</v>
      </c>
      <c r="BA291" s="1">
        <v>0</v>
      </c>
      <c r="BB291" s="1">
        <v>483653.81905499997</v>
      </c>
      <c r="BC291" s="7">
        <v>0.39521158676826468</v>
      </c>
      <c r="BD291" s="35" t="s">
        <v>552</v>
      </c>
      <c r="BE291" s="35" t="s">
        <v>552</v>
      </c>
      <c r="BF291" s="35">
        <v>2.6964632182621715</v>
      </c>
      <c r="BG291" s="35" t="s">
        <v>552</v>
      </c>
      <c r="BH291" s="35" t="s">
        <v>552</v>
      </c>
      <c r="BI291" s="35" t="s">
        <v>552</v>
      </c>
      <c r="BJ291" s="35" t="s">
        <v>552</v>
      </c>
      <c r="BK291" s="35" t="s">
        <v>552</v>
      </c>
      <c r="BL291" s="35" t="s">
        <v>552</v>
      </c>
      <c r="BM291" s="35" t="s">
        <v>552</v>
      </c>
      <c r="BN291" s="35">
        <v>2.7545692757899216</v>
      </c>
      <c r="BO291" s="1">
        <v>0</v>
      </c>
      <c r="BP291" s="1"/>
      <c r="BQ291" s="1">
        <v>2295006.5470799995</v>
      </c>
      <c r="BR291" s="1">
        <v>102012.5272639144</v>
      </c>
      <c r="BS291" s="1">
        <v>901436.95366648957</v>
      </c>
      <c r="BT291" s="1">
        <v>2295006.5470799995</v>
      </c>
      <c r="BU291" s="1">
        <v>102012.5272639144</v>
      </c>
      <c r="BV291" s="1">
        <v>265352.94566834881</v>
      </c>
      <c r="BW291" s="35">
        <v>6.1308753307011514</v>
      </c>
      <c r="BX291" s="1">
        <v>11775392.4762104</v>
      </c>
      <c r="BY291" s="1">
        <v>523413.55956089706</v>
      </c>
      <c r="BZ291" s="1">
        <v>4625160.6277497886</v>
      </c>
      <c r="CA291" s="1">
        <v>11775392.4762104</v>
      </c>
      <c r="CB291" s="1">
        <v>523413.55956089706</v>
      </c>
      <c r="CC291" s="1">
        <v>1361492.8828586142</v>
      </c>
    </row>
    <row r="292" spans="1:81" x14ac:dyDescent="0.25">
      <c r="A292" t="s">
        <v>657</v>
      </c>
      <c r="B292" t="s">
        <v>486</v>
      </c>
      <c r="C292" t="s">
        <v>50</v>
      </c>
      <c r="D292" t="s">
        <v>28</v>
      </c>
      <c r="E292">
        <v>90017</v>
      </c>
      <c r="F292" t="s">
        <v>39</v>
      </c>
      <c r="G292" t="s">
        <v>51</v>
      </c>
      <c r="H292" s="74">
        <v>0.22613756887876005</v>
      </c>
      <c r="I292" s="1">
        <v>7229615</v>
      </c>
      <c r="J292" s="1">
        <v>0</v>
      </c>
      <c r="K292" s="1">
        <v>0</v>
      </c>
      <c r="L292" s="1">
        <v>1000352</v>
      </c>
      <c r="M292" s="1">
        <v>0</v>
      </c>
      <c r="N292" s="1">
        <v>0</v>
      </c>
      <c r="O292" s="1">
        <v>0</v>
      </c>
      <c r="P292" s="1">
        <v>268573</v>
      </c>
      <c r="Q292" s="1">
        <v>0</v>
      </c>
      <c r="R292" s="1">
        <v>0</v>
      </c>
      <c r="S292" s="1">
        <v>0</v>
      </c>
      <c r="T292" s="1">
        <v>1268925</v>
      </c>
      <c r="U292" s="1"/>
      <c r="V292" s="36"/>
      <c r="W292" s="1"/>
      <c r="X292" s="1"/>
      <c r="Y292" s="1">
        <v>216975</v>
      </c>
      <c r="Z292" s="1"/>
      <c r="AA292" s="1"/>
      <c r="AB292" s="1"/>
      <c r="AC292" s="1">
        <v>38043</v>
      </c>
      <c r="AD292" s="1"/>
      <c r="AE292" s="1"/>
      <c r="AF292" s="1"/>
      <c r="AG292" s="1">
        <v>0</v>
      </c>
      <c r="AH292" s="1">
        <v>0</v>
      </c>
      <c r="AI292" s="1">
        <v>2227006.3640000001</v>
      </c>
      <c r="AJ292" s="1">
        <v>0</v>
      </c>
      <c r="AK292" s="1">
        <v>0</v>
      </c>
      <c r="AL292" s="1">
        <v>0</v>
      </c>
      <c r="AM292" s="1">
        <v>334484.75528583332</v>
      </c>
      <c r="AN292" s="1">
        <v>0</v>
      </c>
      <c r="AO292" s="1">
        <v>0</v>
      </c>
      <c r="AP292" s="1">
        <v>0</v>
      </c>
      <c r="AQ292" s="1">
        <v>2561491.1192858336</v>
      </c>
      <c r="AR292" s="1">
        <v>0</v>
      </c>
      <c r="AS292" s="1">
        <v>0</v>
      </c>
      <c r="AT292" s="1">
        <v>470406.00931499997</v>
      </c>
      <c r="AU292" s="1">
        <v>0</v>
      </c>
      <c r="AV292" s="1">
        <v>0</v>
      </c>
      <c r="AW292" s="1">
        <v>0</v>
      </c>
      <c r="AX292" s="1">
        <v>98956.690739999991</v>
      </c>
      <c r="AY292" s="1">
        <v>0</v>
      </c>
      <c r="AZ292" s="1">
        <v>0</v>
      </c>
      <c r="BA292" s="1">
        <v>0</v>
      </c>
      <c r="BB292" s="1">
        <v>569362.70005499991</v>
      </c>
      <c r="BC292" s="7">
        <v>0.43305955010617209</v>
      </c>
      <c r="BD292" s="35" t="s">
        <v>552</v>
      </c>
      <c r="BE292" s="35" t="s">
        <v>552</v>
      </c>
      <c r="BF292" s="35">
        <v>2.6964632182621715</v>
      </c>
      <c r="BG292" s="35" t="s">
        <v>552</v>
      </c>
      <c r="BH292" s="35" t="s">
        <v>552</v>
      </c>
      <c r="BI292" s="35" t="s">
        <v>552</v>
      </c>
      <c r="BJ292" s="35">
        <v>1.6138682817179437</v>
      </c>
      <c r="BK292" s="35" t="s">
        <v>552</v>
      </c>
      <c r="BL292" s="35" t="s">
        <v>552</v>
      </c>
      <c r="BM292" s="35" t="s">
        <v>552</v>
      </c>
      <c r="BN292" s="35">
        <v>2.467327713884456</v>
      </c>
      <c r="BO292" s="1">
        <v>0</v>
      </c>
      <c r="BP292" s="1">
        <v>0</v>
      </c>
      <c r="BQ292" s="1">
        <v>2379700.0733999996</v>
      </c>
      <c r="BR292" s="1">
        <v>105777.13554958082</v>
      </c>
      <c r="BS292" s="1">
        <v>934703.03495863685</v>
      </c>
      <c r="BT292" s="1">
        <v>2379700.0733999996</v>
      </c>
      <c r="BU292" s="1">
        <v>105777.13554958082</v>
      </c>
      <c r="BV292" s="1">
        <v>275145.3694488586</v>
      </c>
      <c r="BW292" s="35">
        <v>6.1308753307011514</v>
      </c>
      <c r="BX292" s="1">
        <v>12209944.401075777</v>
      </c>
      <c r="BY292" s="1">
        <v>542729.295343576</v>
      </c>
      <c r="BZ292" s="1">
        <v>4795844.7436007662</v>
      </c>
      <c r="CA292" s="1">
        <v>12209944.401075777</v>
      </c>
      <c r="CB292" s="1">
        <v>542729.295343576</v>
      </c>
      <c r="CC292" s="1">
        <v>1411736.5884618028</v>
      </c>
    </row>
    <row r="293" spans="1:81" x14ac:dyDescent="0.25">
      <c r="A293" t="s">
        <v>657</v>
      </c>
      <c r="B293" t="s">
        <v>486</v>
      </c>
      <c r="C293" t="s">
        <v>50</v>
      </c>
      <c r="D293" t="s">
        <v>1730</v>
      </c>
      <c r="E293">
        <v>90017</v>
      </c>
      <c r="F293" t="s">
        <v>39</v>
      </c>
      <c r="G293" t="s">
        <v>51</v>
      </c>
      <c r="H293" s="74">
        <v>0.22613756887876005</v>
      </c>
      <c r="I293" s="1">
        <v>257302</v>
      </c>
      <c r="J293" s="1"/>
      <c r="K293" s="1"/>
      <c r="L293" s="1"/>
      <c r="M293" s="1"/>
      <c r="N293" s="1"/>
      <c r="O293" s="1"/>
      <c r="P293" s="1">
        <v>268573</v>
      </c>
      <c r="Q293" s="1"/>
      <c r="R293" s="1"/>
      <c r="S293" s="1"/>
      <c r="T293" s="1">
        <v>268573</v>
      </c>
      <c r="U293" s="1">
        <v>7.9285714285714288</v>
      </c>
      <c r="V293" s="36">
        <v>0.16175783806775113</v>
      </c>
      <c r="W293" s="1"/>
      <c r="X293" s="1"/>
      <c r="Y293" s="1"/>
      <c r="Z293" s="1"/>
      <c r="AA293" s="1"/>
      <c r="AB293" s="1"/>
      <c r="AC293" s="1">
        <v>32950</v>
      </c>
      <c r="AD293" s="1"/>
      <c r="AE293" s="1"/>
      <c r="AF293" s="1"/>
      <c r="AG293" s="1">
        <v>0</v>
      </c>
      <c r="AH293" s="1">
        <v>0</v>
      </c>
      <c r="AI293" s="1">
        <v>0</v>
      </c>
      <c r="AJ293" s="1">
        <v>0</v>
      </c>
      <c r="AK293" s="1"/>
      <c r="AL293" s="1">
        <v>0</v>
      </c>
      <c r="AM293" s="1">
        <v>289606.05416583334</v>
      </c>
      <c r="AN293" s="1"/>
      <c r="AO293" s="1">
        <v>0</v>
      </c>
      <c r="AP293" s="1">
        <v>0</v>
      </c>
      <c r="AQ293" s="1">
        <v>289606.05416583334</v>
      </c>
      <c r="AR293" s="1">
        <v>0</v>
      </c>
      <c r="AS293" s="1">
        <v>0</v>
      </c>
      <c r="AT293" s="1">
        <v>0</v>
      </c>
      <c r="AU293" s="1">
        <v>0</v>
      </c>
      <c r="AV293" s="1"/>
      <c r="AW293" s="1">
        <v>0</v>
      </c>
      <c r="AX293" s="1">
        <v>85708.880999999994</v>
      </c>
      <c r="AY293" s="1"/>
      <c r="AZ293" s="1">
        <v>0</v>
      </c>
      <c r="BA293" s="1">
        <v>0</v>
      </c>
      <c r="BB293" s="1">
        <v>85708.880999999994</v>
      </c>
      <c r="BC293" s="7">
        <v>1.458655335620529</v>
      </c>
      <c r="BD293" s="35" t="s">
        <v>552</v>
      </c>
      <c r="BE293" s="35" t="s">
        <v>552</v>
      </c>
      <c r="BF293" s="35" t="s">
        <v>552</v>
      </c>
      <c r="BG293" s="35" t="s">
        <v>552</v>
      </c>
      <c r="BH293" s="35" t="s">
        <v>552</v>
      </c>
      <c r="BI293" s="35" t="s">
        <v>552</v>
      </c>
      <c r="BJ293" s="35">
        <v>1.3974410501645114</v>
      </c>
      <c r="BK293" s="35" t="s">
        <v>552</v>
      </c>
      <c r="BL293" s="35" t="s">
        <v>552</v>
      </c>
      <c r="BM293" s="35" t="s">
        <v>552</v>
      </c>
      <c r="BN293" s="35">
        <v>1.3974410501645114</v>
      </c>
      <c r="BO293" s="1">
        <v>0</v>
      </c>
      <c r="BP293" s="1">
        <v>0</v>
      </c>
      <c r="BQ293" s="1">
        <v>84693.52631999999</v>
      </c>
      <c r="BR293" s="1">
        <v>3764.6082856664216</v>
      </c>
      <c r="BS293" s="1">
        <v>33266.081292147261</v>
      </c>
      <c r="BT293" s="1">
        <v>84693.52631999999</v>
      </c>
      <c r="BU293" s="1">
        <v>3764.6082856664216</v>
      </c>
      <c r="BV293" s="1">
        <v>9792.4237805097819</v>
      </c>
      <c r="BW293" s="35">
        <v>6.1308753307011514</v>
      </c>
      <c r="BX293" s="1">
        <v>434551.92486537661</v>
      </c>
      <c r="BY293" s="1">
        <v>19315.735782678996</v>
      </c>
      <c r="BZ293" s="1">
        <v>170684.11585097745</v>
      </c>
      <c r="CA293" s="1">
        <v>434551.92486537661</v>
      </c>
      <c r="CB293" s="1">
        <v>19315.735782678996</v>
      </c>
      <c r="CC293" s="1">
        <v>50243.705603188944</v>
      </c>
    </row>
    <row r="294" spans="1:81" x14ac:dyDescent="0.25">
      <c r="A294" t="s">
        <v>918</v>
      </c>
      <c r="B294" t="s">
        <v>919</v>
      </c>
      <c r="C294" t="s">
        <v>50</v>
      </c>
      <c r="D294" t="s">
        <v>38</v>
      </c>
      <c r="E294">
        <v>90050</v>
      </c>
      <c r="F294" t="s">
        <v>370</v>
      </c>
      <c r="G294" t="s">
        <v>51</v>
      </c>
      <c r="H294" s="74">
        <v>0.22613756887876005</v>
      </c>
      <c r="I294" s="1">
        <v>1061419.25</v>
      </c>
      <c r="J294" s="1"/>
      <c r="K294" s="1">
        <v>395686</v>
      </c>
      <c r="L294" s="1"/>
      <c r="M294" s="1"/>
      <c r="N294" s="1"/>
      <c r="O294" s="1"/>
      <c r="P294" s="1"/>
      <c r="Q294" s="1"/>
      <c r="R294" s="1"/>
      <c r="S294" s="1"/>
      <c r="T294" s="1">
        <v>395686</v>
      </c>
      <c r="U294" s="1">
        <v>36.454545454545453</v>
      </c>
      <c r="V294" s="36">
        <v>7.696925795977326E-2</v>
      </c>
      <c r="W294" s="1"/>
      <c r="X294" s="1">
        <v>123652</v>
      </c>
      <c r="Y294" s="1"/>
      <c r="Z294" s="1"/>
      <c r="AA294" s="1"/>
      <c r="AB294" s="1"/>
      <c r="AC294" s="1"/>
      <c r="AD294" s="1"/>
      <c r="AE294" s="1"/>
      <c r="AF294" s="1"/>
      <c r="AG294" s="1">
        <v>0</v>
      </c>
      <c r="AH294" s="1">
        <v>1016318.8212344445</v>
      </c>
      <c r="AI294" s="1">
        <v>0</v>
      </c>
      <c r="AJ294" s="1">
        <v>0</v>
      </c>
      <c r="AK294" s="1">
        <v>0</v>
      </c>
      <c r="AL294" s="1">
        <v>0</v>
      </c>
      <c r="AM294" s="1">
        <v>0</v>
      </c>
      <c r="AN294" s="1">
        <v>0</v>
      </c>
      <c r="AO294" s="1">
        <v>0</v>
      </c>
      <c r="AP294" s="1">
        <v>0</v>
      </c>
      <c r="AQ294" s="1">
        <v>1016318.8212344445</v>
      </c>
      <c r="AR294" s="1">
        <v>0</v>
      </c>
      <c r="AS294" s="1">
        <v>267123.74629800004</v>
      </c>
      <c r="AT294" s="1">
        <v>0</v>
      </c>
      <c r="AU294" s="1">
        <v>0</v>
      </c>
      <c r="AV294" s="1">
        <v>0</v>
      </c>
      <c r="AW294" s="1">
        <v>0</v>
      </c>
      <c r="AX294" s="1">
        <v>0</v>
      </c>
      <c r="AY294" s="1">
        <v>0</v>
      </c>
      <c r="AZ294" s="1">
        <v>0</v>
      </c>
      <c r="BA294" s="1">
        <v>0</v>
      </c>
      <c r="BB294" s="1">
        <v>267123.74629800004</v>
      </c>
      <c r="BC294" s="7">
        <v>1.209175891178198</v>
      </c>
      <c r="BD294" s="35" t="s">
        <v>552</v>
      </c>
      <c r="BE294" s="35">
        <v>3.2435885210304245</v>
      </c>
      <c r="BF294" s="35" t="s">
        <v>552</v>
      </c>
      <c r="BG294" s="35" t="s">
        <v>552</v>
      </c>
      <c r="BH294" s="35" t="s">
        <v>552</v>
      </c>
      <c r="BI294" s="35" t="s">
        <v>552</v>
      </c>
      <c r="BJ294" s="35" t="s">
        <v>552</v>
      </c>
      <c r="BK294" s="35" t="s">
        <v>552</v>
      </c>
      <c r="BL294" s="35" t="s">
        <v>552</v>
      </c>
      <c r="BM294" s="35" t="s">
        <v>552</v>
      </c>
      <c r="BN294" s="35">
        <v>3.2435885210304245</v>
      </c>
      <c r="BO294" s="1">
        <v>0</v>
      </c>
      <c r="BP294" s="1"/>
      <c r="BQ294" s="1">
        <v>349376.76032999996</v>
      </c>
      <c r="BR294" s="1">
        <v>15529.718786157275</v>
      </c>
      <c r="BS294" s="1">
        <v>137228.85580193694</v>
      </c>
      <c r="BT294" s="1">
        <v>349376.76032999996</v>
      </c>
      <c r="BU294" s="1">
        <v>15529.718786157275</v>
      </c>
      <c r="BV294" s="1">
        <v>40395.593912176577</v>
      </c>
      <c r="BW294" s="35">
        <v>5.9755286042952163</v>
      </c>
      <c r="BX294" s="1">
        <v>1738334.0646979089</v>
      </c>
      <c r="BY294" s="1">
        <v>77268.560037186297</v>
      </c>
      <c r="BZ294" s="1">
        <v>682786.09737724066</v>
      </c>
      <c r="CA294" s="1">
        <v>1738334.0646979089</v>
      </c>
      <c r="CB294" s="1">
        <v>77268.560037186297</v>
      </c>
      <c r="CC294" s="1">
        <v>200989.43299752823</v>
      </c>
    </row>
    <row r="295" spans="1:81" x14ac:dyDescent="0.25">
      <c r="A295" t="s">
        <v>918</v>
      </c>
      <c r="B295" t="s">
        <v>919</v>
      </c>
      <c r="C295" t="s">
        <v>50</v>
      </c>
      <c r="D295" t="s">
        <v>28</v>
      </c>
      <c r="E295">
        <v>90050</v>
      </c>
      <c r="F295" t="s">
        <v>370</v>
      </c>
      <c r="G295" t="s">
        <v>51</v>
      </c>
      <c r="H295" s="74">
        <v>0.22613756887876005</v>
      </c>
      <c r="I295" s="1">
        <v>1817468.94</v>
      </c>
      <c r="J295" s="1">
        <v>0</v>
      </c>
      <c r="K295" s="1">
        <v>634067</v>
      </c>
      <c r="L295" s="1">
        <v>0</v>
      </c>
      <c r="M295" s="1">
        <v>0</v>
      </c>
      <c r="N295" s="1">
        <v>0</v>
      </c>
      <c r="O295" s="1">
        <v>0</v>
      </c>
      <c r="P295" s="1">
        <v>0</v>
      </c>
      <c r="Q295" s="1">
        <v>0</v>
      </c>
      <c r="R295" s="1">
        <v>0</v>
      </c>
      <c r="S295" s="1">
        <v>0</v>
      </c>
      <c r="T295" s="1">
        <v>634067</v>
      </c>
      <c r="U295" s="1"/>
      <c r="V295" s="36"/>
      <c r="W295" s="1"/>
      <c r="X295" s="1">
        <v>198147</v>
      </c>
      <c r="Y295" s="1"/>
      <c r="Z295" s="1"/>
      <c r="AA295" s="1"/>
      <c r="AB295" s="1"/>
      <c r="AC295" s="1"/>
      <c r="AD295" s="1"/>
      <c r="AE295" s="1"/>
      <c r="AF295" s="1"/>
      <c r="AG295" s="1">
        <v>0</v>
      </c>
      <c r="AH295" s="1">
        <v>1628606.3295093861</v>
      </c>
      <c r="AI295" s="1">
        <v>0</v>
      </c>
      <c r="AJ295" s="1">
        <v>0</v>
      </c>
      <c r="AK295" s="1">
        <v>0</v>
      </c>
      <c r="AL295" s="1">
        <v>0</v>
      </c>
      <c r="AM295" s="1">
        <v>0</v>
      </c>
      <c r="AN295" s="1">
        <v>0</v>
      </c>
      <c r="AO295" s="1">
        <v>0</v>
      </c>
      <c r="AP295" s="1">
        <v>0</v>
      </c>
      <c r="AQ295" s="1">
        <v>1628606.3295093861</v>
      </c>
      <c r="AR295" s="1">
        <v>0</v>
      </c>
      <c r="AS295" s="1">
        <v>428054.28911550005</v>
      </c>
      <c r="AT295" s="1">
        <v>0</v>
      </c>
      <c r="AU295" s="1">
        <v>0</v>
      </c>
      <c r="AV295" s="1">
        <v>0</v>
      </c>
      <c r="AW295" s="1">
        <v>0</v>
      </c>
      <c r="AX295" s="1">
        <v>0</v>
      </c>
      <c r="AY295" s="1">
        <v>0</v>
      </c>
      <c r="AZ295" s="1">
        <v>0</v>
      </c>
      <c r="BA295" s="1">
        <v>0</v>
      </c>
      <c r="BB295" s="1">
        <v>428054.28911550005</v>
      </c>
      <c r="BC295" s="7">
        <v>1.1316070241205256</v>
      </c>
      <c r="BD295" s="35" t="s">
        <v>552</v>
      </c>
      <c r="BE295" s="35">
        <v>3.2436014153470945</v>
      </c>
      <c r="BF295" s="35" t="s">
        <v>552</v>
      </c>
      <c r="BG295" s="35" t="s">
        <v>552</v>
      </c>
      <c r="BH295" s="35" t="s">
        <v>552</v>
      </c>
      <c r="BI295" s="35" t="s">
        <v>552</v>
      </c>
      <c r="BJ295" s="35" t="s">
        <v>552</v>
      </c>
      <c r="BK295" s="35" t="s">
        <v>552</v>
      </c>
      <c r="BL295" s="35" t="s">
        <v>552</v>
      </c>
      <c r="BM295" s="35" t="s">
        <v>552</v>
      </c>
      <c r="BN295" s="35">
        <v>3.2436014153470945</v>
      </c>
      <c r="BO295" s="1">
        <v>0</v>
      </c>
      <c r="BP295" s="1">
        <v>0</v>
      </c>
      <c r="BQ295" s="1">
        <v>598238.07629039988</v>
      </c>
      <c r="BR295" s="1">
        <v>26591.548571194038</v>
      </c>
      <c r="BS295" s="1">
        <v>234977.06781911026</v>
      </c>
      <c r="BT295" s="1">
        <v>598238.07629039988</v>
      </c>
      <c r="BU295" s="1">
        <v>26591.548571194038</v>
      </c>
      <c r="BV295" s="1">
        <v>69169.404312418497</v>
      </c>
      <c r="BW295" s="35">
        <v>5.9755286042952163</v>
      </c>
      <c r="BX295" s="1">
        <v>2976550.6607614285</v>
      </c>
      <c r="BY295" s="1">
        <v>132307.01054848151</v>
      </c>
      <c r="BZ295" s="1">
        <v>1169135.1222874001</v>
      </c>
      <c r="CA295" s="1">
        <v>2976550.6607614285</v>
      </c>
      <c r="CB295" s="1">
        <v>132307.01054848151</v>
      </c>
      <c r="CC295" s="1">
        <v>344154.34969849914</v>
      </c>
    </row>
    <row r="296" spans="1:81" x14ac:dyDescent="0.25">
      <c r="A296" t="s">
        <v>918</v>
      </c>
      <c r="B296" t="s">
        <v>919</v>
      </c>
      <c r="C296" t="s">
        <v>50</v>
      </c>
      <c r="D296" t="s">
        <v>1730</v>
      </c>
      <c r="E296">
        <v>90050</v>
      </c>
      <c r="F296" t="s">
        <v>370</v>
      </c>
      <c r="G296" t="s">
        <v>51</v>
      </c>
      <c r="H296" s="74">
        <v>0.22613756887876005</v>
      </c>
      <c r="I296" s="1">
        <v>756049.69</v>
      </c>
      <c r="J296" s="1"/>
      <c r="K296" s="1">
        <v>238381</v>
      </c>
      <c r="L296" s="1"/>
      <c r="M296" s="1"/>
      <c r="N296" s="1"/>
      <c r="O296" s="1"/>
      <c r="P296" s="1"/>
      <c r="Q296" s="1"/>
      <c r="R296" s="1"/>
      <c r="S296" s="1"/>
      <c r="T296" s="1">
        <v>238381</v>
      </c>
      <c r="U296" s="1">
        <v>14</v>
      </c>
      <c r="V296" s="36">
        <v>0.33222526644385014</v>
      </c>
      <c r="W296" s="1"/>
      <c r="X296" s="1">
        <v>74495</v>
      </c>
      <c r="Y296" s="1"/>
      <c r="Z296" s="1"/>
      <c r="AA296" s="1"/>
      <c r="AB296" s="1"/>
      <c r="AC296" s="1"/>
      <c r="AD296" s="1"/>
      <c r="AE296" s="1"/>
      <c r="AF296" s="1"/>
      <c r="AG296" s="1">
        <v>0</v>
      </c>
      <c r="AH296" s="1">
        <v>612287.50827494159</v>
      </c>
      <c r="AI296" s="1">
        <v>0</v>
      </c>
      <c r="AJ296" s="1">
        <v>0</v>
      </c>
      <c r="AK296" s="1"/>
      <c r="AL296" s="1">
        <v>0</v>
      </c>
      <c r="AM296" s="1">
        <v>0</v>
      </c>
      <c r="AN296" s="1"/>
      <c r="AO296" s="1">
        <v>0</v>
      </c>
      <c r="AP296" s="1">
        <v>0</v>
      </c>
      <c r="AQ296" s="1">
        <v>612287.50827494159</v>
      </c>
      <c r="AR296" s="1">
        <v>0</v>
      </c>
      <c r="AS296" s="1">
        <v>160930.54281750001</v>
      </c>
      <c r="AT296" s="1">
        <v>0</v>
      </c>
      <c r="AU296" s="1">
        <v>0</v>
      </c>
      <c r="AV296" s="1"/>
      <c r="AW296" s="1">
        <v>0</v>
      </c>
      <c r="AX296" s="1">
        <v>0</v>
      </c>
      <c r="AY296" s="1"/>
      <c r="AZ296" s="1">
        <v>0</v>
      </c>
      <c r="BA296" s="1">
        <v>0</v>
      </c>
      <c r="BB296" s="1">
        <v>160930.54281750001</v>
      </c>
      <c r="BC296" s="7">
        <v>1.0227079798054566</v>
      </c>
      <c r="BD296" s="35" t="s">
        <v>552</v>
      </c>
      <c r="BE296" s="35">
        <v>3.2436228184815135</v>
      </c>
      <c r="BF296" s="35" t="s">
        <v>552</v>
      </c>
      <c r="BG296" s="35" t="s">
        <v>552</v>
      </c>
      <c r="BH296" s="35" t="s">
        <v>552</v>
      </c>
      <c r="BI296" s="35" t="s">
        <v>552</v>
      </c>
      <c r="BJ296" s="35" t="s">
        <v>552</v>
      </c>
      <c r="BK296" s="35" t="s">
        <v>552</v>
      </c>
      <c r="BL296" s="35" t="s">
        <v>552</v>
      </c>
      <c r="BM296" s="35" t="s">
        <v>552</v>
      </c>
      <c r="BN296" s="35">
        <v>3.2436228184815135</v>
      </c>
      <c r="BO296" s="1">
        <v>0</v>
      </c>
      <c r="BP296" s="1">
        <v>0</v>
      </c>
      <c r="BQ296" s="1">
        <v>248861.31596039995</v>
      </c>
      <c r="BR296" s="1">
        <v>11061.829785036763</v>
      </c>
      <c r="BS296" s="1">
        <v>97748.21201717334</v>
      </c>
      <c r="BT296" s="1">
        <v>248861.31596039995</v>
      </c>
      <c r="BU296" s="1">
        <v>11061.829785036763</v>
      </c>
      <c r="BV296" s="1">
        <v>28773.810400241928</v>
      </c>
      <c r="BW296" s="35">
        <v>5.9755286042952163</v>
      </c>
      <c r="BX296" s="1">
        <v>1238216.5960635196</v>
      </c>
      <c r="BY296" s="1">
        <v>55038.450511295217</v>
      </c>
      <c r="BZ296" s="1">
        <v>486349.02491015929</v>
      </c>
      <c r="CA296" s="1">
        <v>1238216.5960635196</v>
      </c>
      <c r="CB296" s="1">
        <v>55038.450511295217</v>
      </c>
      <c r="CC296" s="1">
        <v>143164.91670097088</v>
      </c>
    </row>
    <row r="297" spans="1:81" x14ac:dyDescent="0.25">
      <c r="A297" t="s">
        <v>1710</v>
      </c>
      <c r="B297" t="s">
        <v>1711</v>
      </c>
      <c r="C297" t="s">
        <v>50</v>
      </c>
      <c r="D297" t="s">
        <v>28</v>
      </c>
      <c r="E297">
        <v>90291</v>
      </c>
      <c r="F297" t="s">
        <v>370</v>
      </c>
      <c r="G297" t="s">
        <v>51</v>
      </c>
      <c r="H297" s="74">
        <v>0.22613756887876005</v>
      </c>
      <c r="I297" s="1">
        <v>938358.56</v>
      </c>
      <c r="J297" s="1">
        <v>0</v>
      </c>
      <c r="K297" s="1">
        <v>213529</v>
      </c>
      <c r="L297" s="1">
        <v>0</v>
      </c>
      <c r="M297" s="1">
        <v>0</v>
      </c>
      <c r="N297" s="1">
        <v>0</v>
      </c>
      <c r="O297" s="1">
        <v>0</v>
      </c>
      <c r="P297" s="1">
        <v>0</v>
      </c>
      <c r="Q297" s="1">
        <v>0</v>
      </c>
      <c r="R297" s="1">
        <v>0</v>
      </c>
      <c r="S297" s="1">
        <v>0</v>
      </c>
      <c r="T297" s="1">
        <v>213529</v>
      </c>
      <c r="U297" s="1"/>
      <c r="V297" s="36"/>
      <c r="W297" s="1"/>
      <c r="X297" s="1">
        <v>66728</v>
      </c>
      <c r="Y297" s="1"/>
      <c r="Z297" s="1"/>
      <c r="AA297" s="1"/>
      <c r="AB297" s="1"/>
      <c r="AC297" s="1"/>
      <c r="AD297" s="1"/>
      <c r="AE297" s="1"/>
      <c r="AF297" s="1"/>
      <c r="AG297" s="1">
        <v>0</v>
      </c>
      <c r="AH297" s="1">
        <v>548449.75407388888</v>
      </c>
      <c r="AI297" s="1">
        <v>0</v>
      </c>
      <c r="AJ297" s="1">
        <v>0</v>
      </c>
      <c r="AK297" s="1">
        <v>0</v>
      </c>
      <c r="AL297" s="1">
        <v>0</v>
      </c>
      <c r="AM297" s="1">
        <v>0</v>
      </c>
      <c r="AN297" s="1">
        <v>0</v>
      </c>
      <c r="AO297" s="1">
        <v>0</v>
      </c>
      <c r="AP297" s="1">
        <v>0</v>
      </c>
      <c r="AQ297" s="1">
        <v>548449.75407388888</v>
      </c>
      <c r="AR297" s="1">
        <v>0</v>
      </c>
      <c r="AS297" s="1">
        <v>144151.59757200003</v>
      </c>
      <c r="AT297" s="1">
        <v>0</v>
      </c>
      <c r="AU297" s="1">
        <v>0</v>
      </c>
      <c r="AV297" s="1">
        <v>0</v>
      </c>
      <c r="AW297" s="1">
        <v>0</v>
      </c>
      <c r="AX297" s="1">
        <v>0</v>
      </c>
      <c r="AY297" s="1">
        <v>0</v>
      </c>
      <c r="AZ297" s="1">
        <v>0</v>
      </c>
      <c r="BA297" s="1">
        <v>0</v>
      </c>
      <c r="BB297" s="1">
        <v>144151.59757200003</v>
      </c>
      <c r="BC297" s="7">
        <v>0.73809882615222144</v>
      </c>
      <c r="BD297" s="35" t="s">
        <v>552</v>
      </c>
      <c r="BE297" s="35">
        <v>3.2435938521038774</v>
      </c>
      <c r="BF297" s="35" t="s">
        <v>552</v>
      </c>
      <c r="BG297" s="35" t="s">
        <v>552</v>
      </c>
      <c r="BH297" s="35" t="s">
        <v>552</v>
      </c>
      <c r="BI297" s="35" t="s">
        <v>552</v>
      </c>
      <c r="BJ297" s="35" t="s">
        <v>552</v>
      </c>
      <c r="BK297" s="35" t="s">
        <v>552</v>
      </c>
      <c r="BL297" s="35" t="s">
        <v>552</v>
      </c>
      <c r="BM297" s="35" t="s">
        <v>552</v>
      </c>
      <c r="BN297" s="35">
        <v>3.2435938521038774</v>
      </c>
      <c r="BO297" s="1">
        <v>0</v>
      </c>
      <c r="BP297" s="1">
        <v>0</v>
      </c>
      <c r="BQ297" s="1">
        <v>308870.10360959999</v>
      </c>
      <c r="BR297" s="1">
        <v>13729.206962643168</v>
      </c>
      <c r="BS297" s="1">
        <v>121318.57559654508</v>
      </c>
      <c r="BT297" s="1">
        <v>308870.10360959999</v>
      </c>
      <c r="BU297" s="1">
        <v>13729.206962643168</v>
      </c>
      <c r="BV297" s="1">
        <v>35712.13856708815</v>
      </c>
      <c r="BW297" s="35">
        <v>5.9750635774026435</v>
      </c>
      <c r="BX297" s="1">
        <v>1536648.4026167016</v>
      </c>
      <c r="BY297" s="1">
        <v>68303.677506468797</v>
      </c>
      <c r="BZ297" s="1">
        <v>603567.62671274063</v>
      </c>
      <c r="CA297" s="1">
        <v>1536648.4026167016</v>
      </c>
      <c r="CB297" s="1">
        <v>68303.677506468797</v>
      </c>
      <c r="CC297" s="1">
        <v>177670.1598562765</v>
      </c>
    </row>
    <row r="298" spans="1:81" x14ac:dyDescent="0.25">
      <c r="A298" t="s">
        <v>1710</v>
      </c>
      <c r="B298" t="s">
        <v>1711</v>
      </c>
      <c r="C298" t="s">
        <v>50</v>
      </c>
      <c r="D298" t="s">
        <v>1730</v>
      </c>
      <c r="E298">
        <v>90291</v>
      </c>
      <c r="F298" t="s">
        <v>370</v>
      </c>
      <c r="G298" t="s">
        <v>51</v>
      </c>
      <c r="H298" s="74">
        <v>0.22613756887876005</v>
      </c>
      <c r="I298" s="1">
        <v>938358.56</v>
      </c>
      <c r="J298" s="1"/>
      <c r="K298" s="1">
        <v>213529</v>
      </c>
      <c r="L298" s="1"/>
      <c r="M298" s="1"/>
      <c r="N298" s="1"/>
      <c r="O298" s="1"/>
      <c r="P298" s="1"/>
      <c r="Q298" s="1"/>
      <c r="R298" s="1"/>
      <c r="S298" s="1"/>
      <c r="T298" s="1">
        <v>213529</v>
      </c>
      <c r="U298" s="1">
        <v>22</v>
      </c>
      <c r="V298" s="36">
        <v>0.24180198882157555</v>
      </c>
      <c r="W298" s="1"/>
      <c r="X298" s="1">
        <v>66728</v>
      </c>
      <c r="Y298" s="1"/>
      <c r="Z298" s="1"/>
      <c r="AA298" s="1"/>
      <c r="AB298" s="1"/>
      <c r="AC298" s="1"/>
      <c r="AD298" s="1"/>
      <c r="AE298" s="1"/>
      <c r="AF298" s="1"/>
      <c r="AG298" s="1">
        <v>0</v>
      </c>
      <c r="AH298" s="1">
        <v>548449.75407388888</v>
      </c>
      <c r="AI298" s="1">
        <v>0</v>
      </c>
      <c r="AJ298" s="1">
        <v>0</v>
      </c>
      <c r="AK298" s="1"/>
      <c r="AL298" s="1">
        <v>0</v>
      </c>
      <c r="AM298" s="1">
        <v>0</v>
      </c>
      <c r="AN298" s="1"/>
      <c r="AO298" s="1">
        <v>0</v>
      </c>
      <c r="AP298" s="1">
        <v>0</v>
      </c>
      <c r="AQ298" s="1">
        <v>548449.75407388888</v>
      </c>
      <c r="AR298" s="1">
        <v>0</v>
      </c>
      <c r="AS298" s="1">
        <v>144151.59757200003</v>
      </c>
      <c r="AT298" s="1">
        <v>0</v>
      </c>
      <c r="AU298" s="1">
        <v>0</v>
      </c>
      <c r="AV298" s="1"/>
      <c r="AW298" s="1">
        <v>0</v>
      </c>
      <c r="AX298" s="1">
        <v>0</v>
      </c>
      <c r="AY298" s="1"/>
      <c r="AZ298" s="1">
        <v>0</v>
      </c>
      <c r="BA298" s="1">
        <v>0</v>
      </c>
      <c r="BB298" s="1">
        <v>144151.59757200003</v>
      </c>
      <c r="BC298" s="7">
        <v>0.73809882615222144</v>
      </c>
      <c r="BD298" s="35" t="s">
        <v>552</v>
      </c>
      <c r="BE298" s="35">
        <v>3.2435938521038774</v>
      </c>
      <c r="BF298" s="35" t="s">
        <v>552</v>
      </c>
      <c r="BG298" s="35" t="s">
        <v>552</v>
      </c>
      <c r="BH298" s="35" t="s">
        <v>552</v>
      </c>
      <c r="BI298" s="35" t="s">
        <v>552</v>
      </c>
      <c r="BJ298" s="35" t="s">
        <v>552</v>
      </c>
      <c r="BK298" s="35" t="s">
        <v>552</v>
      </c>
      <c r="BL298" s="35" t="s">
        <v>552</v>
      </c>
      <c r="BM298" s="35" t="s">
        <v>552</v>
      </c>
      <c r="BN298" s="35">
        <v>3.2435938521038774</v>
      </c>
      <c r="BO298" s="1">
        <v>0</v>
      </c>
      <c r="BP298" s="1">
        <v>0</v>
      </c>
      <c r="BQ298" s="1">
        <v>308870.10360959999</v>
      </c>
      <c r="BR298" s="1">
        <v>13729.206962643168</v>
      </c>
      <c r="BS298" s="1">
        <v>121318.57559654508</v>
      </c>
      <c r="BT298" s="1">
        <v>308870.10360959999</v>
      </c>
      <c r="BU298" s="1">
        <v>13729.206962643168</v>
      </c>
      <c r="BV298" s="1">
        <v>35712.13856708815</v>
      </c>
      <c r="BW298" s="35">
        <v>5.9750635774026435</v>
      </c>
      <c r="BX298" s="1">
        <v>1536648.4026167016</v>
      </c>
      <c r="BY298" s="1">
        <v>68303.677506468797</v>
      </c>
      <c r="BZ298" s="1">
        <v>603567.62671274063</v>
      </c>
      <c r="CA298" s="1">
        <v>1536648.4026167016</v>
      </c>
      <c r="CB298" s="1">
        <v>68303.677506468797</v>
      </c>
      <c r="CC298" s="1">
        <v>177670.1598562765</v>
      </c>
    </row>
    <row r="299" spans="1:81" x14ac:dyDescent="0.25">
      <c r="A299" t="s">
        <v>1712</v>
      </c>
      <c r="B299" t="s">
        <v>1713</v>
      </c>
      <c r="C299" t="s">
        <v>50</v>
      </c>
      <c r="D299" t="s">
        <v>28</v>
      </c>
      <c r="E299">
        <v>90292</v>
      </c>
      <c r="F299" t="s">
        <v>370</v>
      </c>
      <c r="G299" t="s">
        <v>51</v>
      </c>
      <c r="H299" s="74">
        <v>0.22613756887876005</v>
      </c>
      <c r="I299" s="1">
        <v>169429.31</v>
      </c>
      <c r="J299" s="1">
        <v>0</v>
      </c>
      <c r="K299" s="1">
        <v>37461</v>
      </c>
      <c r="L299" s="1">
        <v>0</v>
      </c>
      <c r="M299" s="1">
        <v>5236</v>
      </c>
      <c r="N299" s="1">
        <v>0</v>
      </c>
      <c r="O299" s="1">
        <v>0</v>
      </c>
      <c r="P299" s="1">
        <v>0</v>
      </c>
      <c r="Q299" s="1">
        <v>0</v>
      </c>
      <c r="R299" s="1">
        <v>0</v>
      </c>
      <c r="S299" s="1">
        <v>0</v>
      </c>
      <c r="T299" s="1">
        <v>42697</v>
      </c>
      <c r="U299" s="1"/>
      <c r="V299" s="36"/>
      <c r="W299" s="1"/>
      <c r="X299" s="1">
        <v>11706</v>
      </c>
      <c r="Y299" s="1"/>
      <c r="Z299" s="1">
        <v>812</v>
      </c>
      <c r="AA299" s="1"/>
      <c r="AB299" s="1"/>
      <c r="AC299" s="1"/>
      <c r="AD299" s="1"/>
      <c r="AE299" s="1"/>
      <c r="AF299" s="1"/>
      <c r="AG299" s="1">
        <v>0</v>
      </c>
      <c r="AH299" s="1">
        <v>96214.309621140346</v>
      </c>
      <c r="AI299" s="1">
        <v>0</v>
      </c>
      <c r="AJ299" s="1">
        <v>183.62370592955315</v>
      </c>
      <c r="AK299" s="1">
        <v>0</v>
      </c>
      <c r="AL299" s="1">
        <v>0</v>
      </c>
      <c r="AM299" s="1">
        <v>0</v>
      </c>
      <c r="AN299" s="1">
        <v>0</v>
      </c>
      <c r="AO299" s="1">
        <v>0</v>
      </c>
      <c r="AP299" s="1">
        <v>0</v>
      </c>
      <c r="AQ299" s="1">
        <v>96397.933327069899</v>
      </c>
      <c r="AR299" s="1">
        <v>0</v>
      </c>
      <c r="AS299" s="1">
        <v>25288.313769000004</v>
      </c>
      <c r="AT299" s="1">
        <v>0</v>
      </c>
      <c r="AU299" s="1">
        <v>16.323043240000011</v>
      </c>
      <c r="AV299" s="1">
        <v>0</v>
      </c>
      <c r="AW299" s="1">
        <v>0</v>
      </c>
      <c r="AX299" s="1">
        <v>0</v>
      </c>
      <c r="AY299" s="1">
        <v>0</v>
      </c>
      <c r="AZ299" s="1">
        <v>0</v>
      </c>
      <c r="BA299" s="1">
        <v>0</v>
      </c>
      <c r="BB299" s="1">
        <v>25304.636812240005</v>
      </c>
      <c r="BC299" s="7">
        <v>0.71830883416399383</v>
      </c>
      <c r="BD299" s="35" t="s">
        <v>552</v>
      </c>
      <c r="BE299" s="35">
        <v>3.2434431379338604</v>
      </c>
      <c r="BF299" s="35" t="s">
        <v>552</v>
      </c>
      <c r="BG299" s="35">
        <v>3.8186926884941401E-2</v>
      </c>
      <c r="BH299" s="35" t="s">
        <v>552</v>
      </c>
      <c r="BI299" s="35" t="s">
        <v>552</v>
      </c>
      <c r="BJ299" s="35" t="s">
        <v>552</v>
      </c>
      <c r="BK299" s="35" t="s">
        <v>552</v>
      </c>
      <c r="BL299" s="35" t="s">
        <v>552</v>
      </c>
      <c r="BM299" s="35" t="s">
        <v>552</v>
      </c>
      <c r="BN299" s="35">
        <v>2.850377547352505</v>
      </c>
      <c r="BO299" s="1">
        <v>0</v>
      </c>
      <c r="BP299" s="1">
        <v>0</v>
      </c>
      <c r="BQ299" s="1">
        <v>55769.351679599989</v>
      </c>
      <c r="BR299" s="1">
        <v>2478.9351977860438</v>
      </c>
      <c r="BS299" s="1">
        <v>21905.190009142629</v>
      </c>
      <c r="BT299" s="1">
        <v>55769.351679599989</v>
      </c>
      <c r="BU299" s="1">
        <v>2478.9351977860438</v>
      </c>
      <c r="BV299" s="1">
        <v>6448.1566577771009</v>
      </c>
      <c r="BW299" s="35">
        <v>5.9746481078280604</v>
      </c>
      <c r="BX299" s="1">
        <v>277432.89980771975</v>
      </c>
      <c r="BY299" s="1">
        <v>12331.830291094722</v>
      </c>
      <c r="BZ299" s="1">
        <v>108970.61203059556</v>
      </c>
      <c r="CA299" s="1">
        <v>277432.89980771975</v>
      </c>
      <c r="CB299" s="1">
        <v>12331.830291094722</v>
      </c>
      <c r="CC299" s="1">
        <v>32077.310316589766</v>
      </c>
    </row>
    <row r="300" spans="1:81" x14ac:dyDescent="0.25">
      <c r="A300" t="s">
        <v>1712</v>
      </c>
      <c r="B300" t="s">
        <v>1713</v>
      </c>
      <c r="C300" t="s">
        <v>50</v>
      </c>
      <c r="D300" t="s">
        <v>1730</v>
      </c>
      <c r="E300">
        <v>90292</v>
      </c>
      <c r="F300" t="s">
        <v>370</v>
      </c>
      <c r="G300" t="s">
        <v>51</v>
      </c>
      <c r="H300" s="74">
        <v>0.22613756887876005</v>
      </c>
      <c r="I300" s="1">
        <v>169429.31</v>
      </c>
      <c r="J300" s="1"/>
      <c r="K300" s="1">
        <v>37461</v>
      </c>
      <c r="L300" s="1"/>
      <c r="M300" s="1">
        <v>5236</v>
      </c>
      <c r="N300" s="1"/>
      <c r="O300" s="1"/>
      <c r="P300" s="1"/>
      <c r="Q300" s="1"/>
      <c r="R300" s="1"/>
      <c r="S300" s="1"/>
      <c r="T300" s="1">
        <v>42697</v>
      </c>
      <c r="U300" s="1">
        <v>8.1999999999999993</v>
      </c>
      <c r="V300" s="36">
        <v>0.57375627500860149</v>
      </c>
      <c r="W300" s="1"/>
      <c r="X300" s="1">
        <v>11706</v>
      </c>
      <c r="Y300" s="1"/>
      <c r="Z300" s="1">
        <v>812</v>
      </c>
      <c r="AA300" s="1"/>
      <c r="AB300" s="1"/>
      <c r="AC300" s="1"/>
      <c r="AD300" s="1"/>
      <c r="AE300" s="1"/>
      <c r="AF300" s="1"/>
      <c r="AG300" s="1">
        <v>0</v>
      </c>
      <c r="AH300" s="1">
        <v>96214.309621140346</v>
      </c>
      <c r="AI300" s="1">
        <v>0</v>
      </c>
      <c r="AJ300" s="1">
        <v>183.62370592955315</v>
      </c>
      <c r="AK300" s="1"/>
      <c r="AL300" s="1">
        <v>0</v>
      </c>
      <c r="AM300" s="1">
        <v>0</v>
      </c>
      <c r="AN300" s="1"/>
      <c r="AO300" s="1">
        <v>0</v>
      </c>
      <c r="AP300" s="1">
        <v>0</v>
      </c>
      <c r="AQ300" s="1">
        <v>96397.933327069899</v>
      </c>
      <c r="AR300" s="1">
        <v>0</v>
      </c>
      <c r="AS300" s="1">
        <v>25288.313769000004</v>
      </c>
      <c r="AT300" s="1">
        <v>0</v>
      </c>
      <c r="AU300" s="1">
        <v>16.323043240000011</v>
      </c>
      <c r="AV300" s="1"/>
      <c r="AW300" s="1">
        <v>0</v>
      </c>
      <c r="AX300" s="1">
        <v>0</v>
      </c>
      <c r="AY300" s="1"/>
      <c r="AZ300" s="1">
        <v>0</v>
      </c>
      <c r="BA300" s="1">
        <v>0</v>
      </c>
      <c r="BB300" s="1">
        <v>25304.636812240005</v>
      </c>
      <c r="BC300" s="7">
        <v>0.71830883416399383</v>
      </c>
      <c r="BD300" s="35" t="s">
        <v>552</v>
      </c>
      <c r="BE300" s="35">
        <v>3.2434431379338604</v>
      </c>
      <c r="BF300" s="35" t="s">
        <v>552</v>
      </c>
      <c r="BG300" s="35">
        <v>3.8186926884941401E-2</v>
      </c>
      <c r="BH300" s="35" t="s">
        <v>552</v>
      </c>
      <c r="BI300" s="35" t="s">
        <v>552</v>
      </c>
      <c r="BJ300" s="35" t="s">
        <v>552</v>
      </c>
      <c r="BK300" s="35" t="s">
        <v>552</v>
      </c>
      <c r="BL300" s="35" t="s">
        <v>552</v>
      </c>
      <c r="BM300" s="35" t="s">
        <v>552</v>
      </c>
      <c r="BN300" s="35">
        <v>2.850377547352505</v>
      </c>
      <c r="BO300" s="1">
        <v>0</v>
      </c>
      <c r="BP300" s="1">
        <v>0</v>
      </c>
      <c r="BQ300" s="1">
        <v>55769.351679599989</v>
      </c>
      <c r="BR300" s="1">
        <v>2478.9351977860438</v>
      </c>
      <c r="BS300" s="1">
        <v>21905.190009142629</v>
      </c>
      <c r="BT300" s="1">
        <v>55769.351679599989</v>
      </c>
      <c r="BU300" s="1">
        <v>2478.9351977860438</v>
      </c>
      <c r="BV300" s="1">
        <v>6448.1566577771009</v>
      </c>
      <c r="BW300" s="35">
        <v>5.9746481078280604</v>
      </c>
      <c r="BX300" s="1">
        <v>277432.89980771975</v>
      </c>
      <c r="BY300" s="1">
        <v>12331.830291094722</v>
      </c>
      <c r="BZ300" s="1">
        <v>108970.61203059556</v>
      </c>
      <c r="CA300" s="1">
        <v>277432.89980771975</v>
      </c>
      <c r="CB300" s="1">
        <v>12331.830291094722</v>
      </c>
      <c r="CC300" s="1">
        <v>32077.310316589766</v>
      </c>
    </row>
    <row r="301" spans="1:81" x14ac:dyDescent="0.25">
      <c r="A301" t="s">
        <v>981</v>
      </c>
      <c r="B301" t="s">
        <v>982</v>
      </c>
      <c r="C301" t="s">
        <v>50</v>
      </c>
      <c r="D301" t="s">
        <v>38</v>
      </c>
      <c r="E301">
        <v>90165</v>
      </c>
      <c r="F301" t="s">
        <v>370</v>
      </c>
      <c r="G301" t="s">
        <v>51</v>
      </c>
      <c r="H301" s="74">
        <v>0.22613756887876005</v>
      </c>
      <c r="I301" s="1">
        <v>645696.98</v>
      </c>
      <c r="J301" s="1"/>
      <c r="K301" s="1">
        <v>300636</v>
      </c>
      <c r="L301" s="1"/>
      <c r="M301" s="1"/>
      <c r="N301" s="1"/>
      <c r="O301" s="1"/>
      <c r="P301" s="1"/>
      <c r="Q301" s="1"/>
      <c r="R301" s="1"/>
      <c r="S301" s="1"/>
      <c r="T301" s="1">
        <v>300636</v>
      </c>
      <c r="U301" s="1">
        <v>28.625</v>
      </c>
      <c r="V301" s="36">
        <v>6.1247535224552299E-2</v>
      </c>
      <c r="W301" s="1"/>
      <c r="X301" s="1">
        <v>93948</v>
      </c>
      <c r="Y301" s="1"/>
      <c r="Z301" s="1"/>
      <c r="AA301" s="1"/>
      <c r="AB301" s="1"/>
      <c r="AC301" s="1"/>
      <c r="AD301" s="1"/>
      <c r="AE301" s="1"/>
      <c r="AF301" s="1"/>
      <c r="AG301" s="1">
        <v>0</v>
      </c>
      <c r="AH301" s="1">
        <v>772176.86994350876</v>
      </c>
      <c r="AI301" s="1">
        <v>0</v>
      </c>
      <c r="AJ301" s="1">
        <v>0</v>
      </c>
      <c r="AK301" s="1">
        <v>0</v>
      </c>
      <c r="AL301" s="1">
        <v>0</v>
      </c>
      <c r="AM301" s="1">
        <v>0</v>
      </c>
      <c r="AN301" s="1">
        <v>0</v>
      </c>
      <c r="AO301" s="1">
        <v>0</v>
      </c>
      <c r="AP301" s="1">
        <v>0</v>
      </c>
      <c r="AQ301" s="1">
        <v>772176.86994350876</v>
      </c>
      <c r="AR301" s="1">
        <v>0</v>
      </c>
      <c r="AS301" s="1">
        <v>202954.59610200001</v>
      </c>
      <c r="AT301" s="1">
        <v>0</v>
      </c>
      <c r="AU301" s="1">
        <v>0</v>
      </c>
      <c r="AV301" s="1">
        <v>0</v>
      </c>
      <c r="AW301" s="1">
        <v>0</v>
      </c>
      <c r="AX301" s="1">
        <v>0</v>
      </c>
      <c r="AY301" s="1">
        <v>0</v>
      </c>
      <c r="AZ301" s="1">
        <v>0</v>
      </c>
      <c r="BA301" s="1">
        <v>0</v>
      </c>
      <c r="BB301" s="1">
        <v>202954.59610200001</v>
      </c>
      <c r="BC301" s="7">
        <v>1.5101998247622419</v>
      </c>
      <c r="BD301" s="35" t="s">
        <v>552</v>
      </c>
      <c r="BE301" s="35">
        <v>3.2435618689894383</v>
      </c>
      <c r="BF301" s="35" t="s">
        <v>552</v>
      </c>
      <c r="BG301" s="35" t="s">
        <v>552</v>
      </c>
      <c r="BH301" s="35" t="s">
        <v>552</v>
      </c>
      <c r="BI301" s="35" t="s">
        <v>552</v>
      </c>
      <c r="BJ301" s="35" t="s">
        <v>552</v>
      </c>
      <c r="BK301" s="35" t="s">
        <v>552</v>
      </c>
      <c r="BL301" s="35" t="s">
        <v>552</v>
      </c>
      <c r="BM301" s="35" t="s">
        <v>552</v>
      </c>
      <c r="BN301" s="35">
        <v>3.2435618689894383</v>
      </c>
      <c r="BO301" s="1">
        <v>0</v>
      </c>
      <c r="BP301" s="1"/>
      <c r="BQ301" s="1">
        <v>212537.61793679997</v>
      </c>
      <c r="BR301" s="1">
        <v>9447.2495392099008</v>
      </c>
      <c r="BS301" s="1">
        <v>83480.922133422922</v>
      </c>
      <c r="BT301" s="1">
        <v>212537.61793679997</v>
      </c>
      <c r="BU301" s="1">
        <v>9447.2495392099008</v>
      </c>
      <c r="BV301" s="1">
        <v>24573.996556402009</v>
      </c>
      <c r="BW301" s="35">
        <v>5.9757194153221924</v>
      </c>
      <c r="BX301" s="1">
        <v>1057527.5520544657</v>
      </c>
      <c r="BY301" s="1">
        <v>47006.862953640331</v>
      </c>
      <c r="BZ301" s="1">
        <v>415377.64506827248</v>
      </c>
      <c r="CA301" s="1">
        <v>1057527.5520544657</v>
      </c>
      <c r="CB301" s="1">
        <v>47006.862953640331</v>
      </c>
      <c r="CC301" s="1">
        <v>122273.31177775015</v>
      </c>
    </row>
    <row r="302" spans="1:81" x14ac:dyDescent="0.25">
      <c r="A302" t="s">
        <v>981</v>
      </c>
      <c r="B302" t="s">
        <v>982</v>
      </c>
      <c r="C302" t="s">
        <v>50</v>
      </c>
      <c r="D302" t="s">
        <v>28</v>
      </c>
      <c r="E302">
        <v>90165</v>
      </c>
      <c r="F302" t="s">
        <v>370</v>
      </c>
      <c r="G302" t="s">
        <v>51</v>
      </c>
      <c r="H302" s="74">
        <v>0.22613756887876005</v>
      </c>
      <c r="I302" s="1">
        <v>2224953.44</v>
      </c>
      <c r="J302" s="1">
        <v>0</v>
      </c>
      <c r="K302" s="1">
        <v>477582</v>
      </c>
      <c r="L302" s="1">
        <v>2403</v>
      </c>
      <c r="M302" s="1">
        <v>0</v>
      </c>
      <c r="N302" s="1">
        <v>0</v>
      </c>
      <c r="O302" s="1">
        <v>0</v>
      </c>
      <c r="P302" s="1">
        <v>715183</v>
      </c>
      <c r="Q302" s="1">
        <v>0</v>
      </c>
      <c r="R302" s="1">
        <v>0</v>
      </c>
      <c r="S302" s="1">
        <v>0</v>
      </c>
      <c r="T302" s="1">
        <v>1195168</v>
      </c>
      <c r="U302" s="1"/>
      <c r="V302" s="36"/>
      <c r="W302" s="1"/>
      <c r="X302" s="1">
        <v>149244</v>
      </c>
      <c r="Y302" s="1">
        <v>558</v>
      </c>
      <c r="Z302" s="1"/>
      <c r="AA302" s="1"/>
      <c r="AB302" s="1"/>
      <c r="AC302" s="1">
        <v>84240</v>
      </c>
      <c r="AD302" s="1"/>
      <c r="AE302" s="1"/>
      <c r="AF302" s="1"/>
      <c r="AG302" s="1">
        <v>0</v>
      </c>
      <c r="AH302" s="1">
        <v>1226664.7080019298</v>
      </c>
      <c r="AI302" s="1">
        <v>5725.2650625000006</v>
      </c>
      <c r="AJ302" s="1">
        <v>0</v>
      </c>
      <c r="AK302" s="1">
        <v>0</v>
      </c>
      <c r="AL302" s="1">
        <v>0</v>
      </c>
      <c r="AM302" s="1">
        <v>740439.52869083325</v>
      </c>
      <c r="AN302" s="1">
        <v>0</v>
      </c>
      <c r="AO302" s="1">
        <v>0</v>
      </c>
      <c r="AP302" s="1">
        <v>0</v>
      </c>
      <c r="AQ302" s="1">
        <v>1972829.5017552632</v>
      </c>
      <c r="AR302" s="1">
        <v>0</v>
      </c>
      <c r="AS302" s="1">
        <v>322409.79840600002</v>
      </c>
      <c r="AT302" s="1">
        <v>1209.7548251999999</v>
      </c>
      <c r="AU302" s="1">
        <v>0</v>
      </c>
      <c r="AV302" s="1">
        <v>0</v>
      </c>
      <c r="AW302" s="1">
        <v>0</v>
      </c>
      <c r="AX302" s="1">
        <v>219123.40319999997</v>
      </c>
      <c r="AY302" s="1">
        <v>0</v>
      </c>
      <c r="AZ302" s="1">
        <v>0</v>
      </c>
      <c r="BA302" s="1">
        <v>0</v>
      </c>
      <c r="BB302" s="1">
        <v>542742.95643120003</v>
      </c>
      <c r="BC302" s="7">
        <v>1.1306180223647573</v>
      </c>
      <c r="BD302" s="35" t="s">
        <v>552</v>
      </c>
      <c r="BE302" s="35">
        <v>3.2435780795924676</v>
      </c>
      <c r="BF302" s="35">
        <v>2.8859841397003745</v>
      </c>
      <c r="BG302" s="35" t="s">
        <v>552</v>
      </c>
      <c r="BH302" s="35" t="s">
        <v>552</v>
      </c>
      <c r="BI302" s="35" t="s">
        <v>552</v>
      </c>
      <c r="BJ302" s="35">
        <v>1.3417026577684776</v>
      </c>
      <c r="BK302" s="35" t="s">
        <v>552</v>
      </c>
      <c r="BL302" s="35" t="s">
        <v>552</v>
      </c>
      <c r="BM302" s="35" t="s">
        <v>552</v>
      </c>
      <c r="BN302" s="35">
        <v>2.1047856520476311</v>
      </c>
      <c r="BO302" s="1">
        <v>0</v>
      </c>
      <c r="BP302" s="1">
        <v>0</v>
      </c>
      <c r="BQ302" s="1">
        <v>732365.67431039992</v>
      </c>
      <c r="BR302" s="1">
        <v>32553.490277751465</v>
      </c>
      <c r="BS302" s="1">
        <v>287659.9560294234</v>
      </c>
      <c r="BT302" s="1">
        <v>732365.67431039992</v>
      </c>
      <c r="BU302" s="1">
        <v>32553.490277751465</v>
      </c>
      <c r="BV302" s="1">
        <v>84677.487840681555</v>
      </c>
      <c r="BW302" s="35">
        <v>5.9757194153221924</v>
      </c>
      <c r="BX302" s="1">
        <v>3644046.104781786</v>
      </c>
      <c r="BY302" s="1">
        <v>161977.03361151018</v>
      </c>
      <c r="BZ302" s="1">
        <v>1431315.2282263297</v>
      </c>
      <c r="CA302" s="1">
        <v>3644046.104781786</v>
      </c>
      <c r="CB302" s="1">
        <v>161977.03361151018</v>
      </c>
      <c r="CC302" s="1">
        <v>421331.42028958804</v>
      </c>
    </row>
    <row r="303" spans="1:81" x14ac:dyDescent="0.25">
      <c r="A303" t="s">
        <v>981</v>
      </c>
      <c r="B303" t="s">
        <v>982</v>
      </c>
      <c r="C303" t="s">
        <v>50</v>
      </c>
      <c r="D303" t="s">
        <v>1730</v>
      </c>
      <c r="E303">
        <v>90165</v>
      </c>
      <c r="F303" t="s">
        <v>370</v>
      </c>
      <c r="G303" t="s">
        <v>51</v>
      </c>
      <c r="H303" s="74">
        <v>0.22613756887876005</v>
      </c>
      <c r="I303" s="1">
        <v>1579256.46</v>
      </c>
      <c r="J303" s="1"/>
      <c r="K303" s="1">
        <v>176946</v>
      </c>
      <c r="L303" s="1">
        <v>2403</v>
      </c>
      <c r="M303" s="1"/>
      <c r="N303" s="1"/>
      <c r="O303" s="1"/>
      <c r="P303" s="1">
        <v>715183</v>
      </c>
      <c r="Q303" s="1"/>
      <c r="R303" s="1"/>
      <c r="S303" s="1"/>
      <c r="T303" s="1">
        <v>894532</v>
      </c>
      <c r="U303" s="1">
        <v>9.454545454545455</v>
      </c>
      <c r="V303" s="36">
        <v>0.24532118398205061</v>
      </c>
      <c r="W303" s="1"/>
      <c r="X303" s="1">
        <v>55296</v>
      </c>
      <c r="Y303" s="1">
        <v>558</v>
      </c>
      <c r="Z303" s="1"/>
      <c r="AA303" s="1"/>
      <c r="AB303" s="1"/>
      <c r="AC303" s="1">
        <v>84240</v>
      </c>
      <c r="AD303" s="1"/>
      <c r="AE303" s="1"/>
      <c r="AF303" s="1"/>
      <c r="AG303" s="1">
        <v>0</v>
      </c>
      <c r="AH303" s="1">
        <v>454487.83805842104</v>
      </c>
      <c r="AI303" s="1">
        <v>5725.2650625000006</v>
      </c>
      <c r="AJ303" s="1">
        <v>0</v>
      </c>
      <c r="AK303" s="1"/>
      <c r="AL303" s="1">
        <v>0</v>
      </c>
      <c r="AM303" s="1">
        <v>740439.52869083325</v>
      </c>
      <c r="AN303" s="1"/>
      <c r="AO303" s="1">
        <v>0</v>
      </c>
      <c r="AP303" s="1">
        <v>0</v>
      </c>
      <c r="AQ303" s="1">
        <v>1200652.6318117543</v>
      </c>
      <c r="AR303" s="1">
        <v>0</v>
      </c>
      <c r="AS303" s="1">
        <v>119455.20230400001</v>
      </c>
      <c r="AT303" s="1">
        <v>1209.7548251999999</v>
      </c>
      <c r="AU303" s="1">
        <v>0</v>
      </c>
      <c r="AV303" s="1"/>
      <c r="AW303" s="1">
        <v>0</v>
      </c>
      <c r="AX303" s="1">
        <v>219123.40319999997</v>
      </c>
      <c r="AY303" s="1"/>
      <c r="AZ303" s="1">
        <v>0</v>
      </c>
      <c r="BA303" s="1">
        <v>0</v>
      </c>
      <c r="BB303" s="1">
        <v>339788.36032919999</v>
      </c>
      <c r="BC303" s="7">
        <v>0.97542168175836008</v>
      </c>
      <c r="BD303" s="35" t="s">
        <v>552</v>
      </c>
      <c r="BE303" s="35">
        <v>3.243605621841811</v>
      </c>
      <c r="BF303" s="35">
        <v>2.8859841397003745</v>
      </c>
      <c r="BG303" s="35" t="s">
        <v>552</v>
      </c>
      <c r="BH303" s="35" t="s">
        <v>552</v>
      </c>
      <c r="BI303" s="35" t="s">
        <v>552</v>
      </c>
      <c r="BJ303" s="35">
        <v>1.3417026577684776</v>
      </c>
      <c r="BK303" s="35" t="s">
        <v>552</v>
      </c>
      <c r="BL303" s="35" t="s">
        <v>552</v>
      </c>
      <c r="BM303" s="35" t="s">
        <v>552</v>
      </c>
      <c r="BN303" s="35">
        <v>1.7220635954230306</v>
      </c>
      <c r="BO303" s="1">
        <v>0</v>
      </c>
      <c r="BP303" s="1">
        <v>0</v>
      </c>
      <c r="BQ303" s="1">
        <v>519828.05637359992</v>
      </c>
      <c r="BR303" s="1">
        <v>23106.240738541564</v>
      </c>
      <c r="BS303" s="1">
        <v>204179.03389600044</v>
      </c>
      <c r="BT303" s="1">
        <v>519828.05637359992</v>
      </c>
      <c r="BU303" s="1">
        <v>23106.240738541564</v>
      </c>
      <c r="BV303" s="1">
        <v>60103.491284279546</v>
      </c>
      <c r="BW303" s="35">
        <v>5.9757194153221924</v>
      </c>
      <c r="BX303" s="1">
        <v>2586518.5527273202</v>
      </c>
      <c r="BY303" s="1">
        <v>114970.17065786985</v>
      </c>
      <c r="BZ303" s="1">
        <v>1015937.5831580573</v>
      </c>
      <c r="CA303" s="1">
        <v>2586518.5527273202</v>
      </c>
      <c r="CB303" s="1">
        <v>114970.17065786985</v>
      </c>
      <c r="CC303" s="1">
        <v>299058.1085118379</v>
      </c>
    </row>
    <row r="304" spans="1:81" x14ac:dyDescent="0.25">
      <c r="A304" t="s">
        <v>424</v>
      </c>
      <c r="B304" t="s">
        <v>425</v>
      </c>
      <c r="C304" t="s">
        <v>50</v>
      </c>
      <c r="D304" t="s">
        <v>38</v>
      </c>
      <c r="E304">
        <v>90010</v>
      </c>
      <c r="F304" t="s">
        <v>39</v>
      </c>
      <c r="G304" t="s">
        <v>51</v>
      </c>
      <c r="H304" s="74">
        <v>0.22613756887876005</v>
      </c>
      <c r="I304" s="1">
        <v>18221365</v>
      </c>
      <c r="J304" s="1"/>
      <c r="K304" s="1">
        <v>2037068</v>
      </c>
      <c r="L304" s="1"/>
      <c r="M304" s="1"/>
      <c r="N304" s="1"/>
      <c r="O304" s="1"/>
      <c r="P304" s="1">
        <v>160329</v>
      </c>
      <c r="Q304" s="1"/>
      <c r="R304" s="1"/>
      <c r="S304" s="1"/>
      <c r="T304" s="1">
        <v>2197397</v>
      </c>
      <c r="U304" s="1">
        <v>38</v>
      </c>
      <c r="V304" s="36">
        <v>0.22725627561352416</v>
      </c>
      <c r="W304" s="1"/>
      <c r="X304" s="1">
        <v>659189</v>
      </c>
      <c r="Y304" s="1"/>
      <c r="Z304" s="1"/>
      <c r="AA304" s="1"/>
      <c r="AB304" s="1"/>
      <c r="AC304" s="1">
        <v>56209</v>
      </c>
      <c r="AD304" s="1"/>
      <c r="AE304" s="1"/>
      <c r="AF304" s="1"/>
      <c r="AG304" s="1">
        <v>0</v>
      </c>
      <c r="AH304" s="1">
        <v>5397724.3055930994</v>
      </c>
      <c r="AI304" s="1">
        <v>0</v>
      </c>
      <c r="AJ304" s="1">
        <v>0</v>
      </c>
      <c r="AK304" s="1">
        <v>0</v>
      </c>
      <c r="AL304" s="1">
        <v>0</v>
      </c>
      <c r="AM304" s="1">
        <v>493697.12702249998</v>
      </c>
      <c r="AN304" s="1">
        <v>0</v>
      </c>
      <c r="AO304" s="1">
        <v>0</v>
      </c>
      <c r="AP304" s="1">
        <v>0</v>
      </c>
      <c r="AQ304" s="1">
        <v>5891421.4326155996</v>
      </c>
      <c r="AR304" s="1">
        <v>0</v>
      </c>
      <c r="AS304" s="1">
        <v>1424037.0976485002</v>
      </c>
      <c r="AT304" s="1">
        <v>0</v>
      </c>
      <c r="AU304" s="1">
        <v>0</v>
      </c>
      <c r="AV304" s="1">
        <v>0</v>
      </c>
      <c r="AW304" s="1">
        <v>0</v>
      </c>
      <c r="AX304" s="1">
        <v>146209.72662</v>
      </c>
      <c r="AY304" s="1">
        <v>0</v>
      </c>
      <c r="AZ304" s="1">
        <v>0</v>
      </c>
      <c r="BA304" s="1">
        <v>0</v>
      </c>
      <c r="BB304" s="1">
        <v>1570246.8242685003</v>
      </c>
      <c r="BC304" s="7">
        <v>0.40950105861356162</v>
      </c>
      <c r="BD304" s="35" t="s">
        <v>552</v>
      </c>
      <c r="BE304" s="35">
        <v>3.3488137868944974</v>
      </c>
      <c r="BF304" s="35" t="s">
        <v>552</v>
      </c>
      <c r="BG304" s="35" t="s">
        <v>552</v>
      </c>
      <c r="BH304" s="35" t="s">
        <v>552</v>
      </c>
      <c r="BI304" s="35" t="s">
        <v>552</v>
      </c>
      <c r="BJ304" s="35">
        <v>3.9912109078363867</v>
      </c>
      <c r="BK304" s="35" t="s">
        <v>552</v>
      </c>
      <c r="BL304" s="35" t="s">
        <v>552</v>
      </c>
      <c r="BM304" s="35" t="s">
        <v>552</v>
      </c>
      <c r="BN304" s="35">
        <v>3.3956851023661634</v>
      </c>
      <c r="BO304" s="1">
        <v>0</v>
      </c>
      <c r="BP304" s="1"/>
      <c r="BQ304" s="1">
        <v>5997744.5033999989</v>
      </c>
      <c r="BR304" s="1">
        <v>266598.4005377033</v>
      </c>
      <c r="BS304" s="1">
        <v>2355805.2768493323</v>
      </c>
      <c r="BT304" s="1">
        <v>5997744.5033999989</v>
      </c>
      <c r="BU304" s="1">
        <v>266598.4005377033</v>
      </c>
      <c r="BV304" s="1">
        <v>693470.42751066305</v>
      </c>
      <c r="BW304" s="35">
        <v>5.9844108092668051</v>
      </c>
      <c r="BX304" s="1">
        <v>29895222.533967525</v>
      </c>
      <c r="BY304" s="1">
        <v>1328835.9493733698</v>
      </c>
      <c r="BZ304" s="1">
        <v>11742301.286455592</v>
      </c>
      <c r="CA304" s="1">
        <v>29895222.533967525</v>
      </c>
      <c r="CB304" s="1">
        <v>1328835.9493733698</v>
      </c>
      <c r="CC304" s="1">
        <v>3456541.494791022</v>
      </c>
    </row>
    <row r="305" spans="1:81" x14ac:dyDescent="0.25">
      <c r="A305" t="s">
        <v>424</v>
      </c>
      <c r="B305" t="s">
        <v>425</v>
      </c>
      <c r="C305" t="s">
        <v>50</v>
      </c>
      <c r="D305" t="s">
        <v>28</v>
      </c>
      <c r="E305">
        <v>90010</v>
      </c>
      <c r="F305" t="s">
        <v>39</v>
      </c>
      <c r="G305" t="s">
        <v>51</v>
      </c>
      <c r="H305" s="74">
        <v>0.22613756887876005</v>
      </c>
      <c r="I305" s="1">
        <v>18221365</v>
      </c>
      <c r="J305" s="1">
        <v>0</v>
      </c>
      <c r="K305" s="1">
        <v>2037068</v>
      </c>
      <c r="L305" s="1">
        <v>0</v>
      </c>
      <c r="M305" s="1">
        <v>0</v>
      </c>
      <c r="N305" s="1">
        <v>0</v>
      </c>
      <c r="O305" s="1">
        <v>0</v>
      </c>
      <c r="P305" s="1">
        <v>160329</v>
      </c>
      <c r="Q305" s="1">
        <v>0</v>
      </c>
      <c r="R305" s="1">
        <v>0</v>
      </c>
      <c r="S305" s="1">
        <v>0</v>
      </c>
      <c r="T305" s="1">
        <v>2197397</v>
      </c>
      <c r="U305" s="1"/>
      <c r="V305" s="36"/>
      <c r="W305" s="1"/>
      <c r="X305" s="1">
        <v>659189</v>
      </c>
      <c r="Y305" s="1"/>
      <c r="Z305" s="1"/>
      <c r="AA305" s="1"/>
      <c r="AB305" s="1"/>
      <c r="AC305" s="1">
        <v>56209</v>
      </c>
      <c r="AD305" s="1"/>
      <c r="AE305" s="1"/>
      <c r="AF305" s="1"/>
      <c r="AG305" s="1">
        <v>0</v>
      </c>
      <c r="AH305" s="1">
        <v>5397724.3055930994</v>
      </c>
      <c r="AI305" s="1">
        <v>0</v>
      </c>
      <c r="AJ305" s="1">
        <v>0</v>
      </c>
      <c r="AK305" s="1">
        <v>0</v>
      </c>
      <c r="AL305" s="1">
        <v>0</v>
      </c>
      <c r="AM305" s="1">
        <v>493697.12702249998</v>
      </c>
      <c r="AN305" s="1">
        <v>0</v>
      </c>
      <c r="AO305" s="1">
        <v>0</v>
      </c>
      <c r="AP305" s="1">
        <v>0</v>
      </c>
      <c r="AQ305" s="1">
        <v>5891421.4326155996</v>
      </c>
      <c r="AR305" s="1">
        <v>0</v>
      </c>
      <c r="AS305" s="1">
        <v>1424037.0976485002</v>
      </c>
      <c r="AT305" s="1">
        <v>0</v>
      </c>
      <c r="AU305" s="1">
        <v>0</v>
      </c>
      <c r="AV305" s="1">
        <v>0</v>
      </c>
      <c r="AW305" s="1">
        <v>0</v>
      </c>
      <c r="AX305" s="1">
        <v>146209.72662</v>
      </c>
      <c r="AY305" s="1">
        <v>0</v>
      </c>
      <c r="AZ305" s="1">
        <v>0</v>
      </c>
      <c r="BA305" s="1">
        <v>0</v>
      </c>
      <c r="BB305" s="1">
        <v>1570246.8242685003</v>
      </c>
      <c r="BC305" s="7">
        <v>0.40950105861356162</v>
      </c>
      <c r="BD305" s="35" t="s">
        <v>552</v>
      </c>
      <c r="BE305" s="35">
        <v>3.3488137868944974</v>
      </c>
      <c r="BF305" s="35" t="s">
        <v>552</v>
      </c>
      <c r="BG305" s="35" t="s">
        <v>552</v>
      </c>
      <c r="BH305" s="35" t="s">
        <v>552</v>
      </c>
      <c r="BI305" s="35" t="s">
        <v>552</v>
      </c>
      <c r="BJ305" s="35">
        <v>3.9912109078363867</v>
      </c>
      <c r="BK305" s="35" t="s">
        <v>552</v>
      </c>
      <c r="BL305" s="35" t="s">
        <v>552</v>
      </c>
      <c r="BM305" s="35" t="s">
        <v>552</v>
      </c>
      <c r="BN305" s="35">
        <v>3.3956851023661634</v>
      </c>
      <c r="BO305" s="1">
        <v>0</v>
      </c>
      <c r="BP305" s="1">
        <v>0</v>
      </c>
      <c r="BQ305" s="1">
        <v>5997744.5033999989</v>
      </c>
      <c r="BR305" s="1">
        <v>266598.4005377033</v>
      </c>
      <c r="BS305" s="1">
        <v>2355805.2768493323</v>
      </c>
      <c r="BT305" s="1">
        <v>5997744.5033999989</v>
      </c>
      <c r="BU305" s="1">
        <v>266598.4005377033</v>
      </c>
      <c r="BV305" s="1">
        <v>693470.42751066305</v>
      </c>
      <c r="BW305" s="35">
        <v>5.9844108092668051</v>
      </c>
      <c r="BX305" s="1">
        <v>29895222.533967525</v>
      </c>
      <c r="BY305" s="1">
        <v>1328835.9493733698</v>
      </c>
      <c r="BZ305" s="1">
        <v>11742301.286455592</v>
      </c>
      <c r="CA305" s="1">
        <v>29895222.533967525</v>
      </c>
      <c r="CB305" s="1">
        <v>1328835.9493733698</v>
      </c>
      <c r="CC305" s="1">
        <v>3456541.494791022</v>
      </c>
    </row>
    <row r="306" spans="1:81" x14ac:dyDescent="0.25">
      <c r="A306" t="s">
        <v>1035</v>
      </c>
      <c r="B306" t="s">
        <v>1036</v>
      </c>
      <c r="C306" t="s">
        <v>50</v>
      </c>
      <c r="D306" t="s">
        <v>38</v>
      </c>
      <c r="E306">
        <v>90197</v>
      </c>
      <c r="F306" t="s">
        <v>370</v>
      </c>
      <c r="G306" t="s">
        <v>51</v>
      </c>
      <c r="H306" s="74">
        <v>0.22613756887876005</v>
      </c>
      <c r="I306" s="1">
        <v>601607.56000000006</v>
      </c>
      <c r="J306" s="1"/>
      <c r="K306" s="1">
        <v>26799</v>
      </c>
      <c r="L306" s="1">
        <v>195843</v>
      </c>
      <c r="M306" s="1"/>
      <c r="N306" s="1"/>
      <c r="O306" s="1"/>
      <c r="P306" s="1"/>
      <c r="Q306" s="1"/>
      <c r="R306" s="1"/>
      <c r="S306" s="1"/>
      <c r="T306" s="1">
        <v>222642</v>
      </c>
      <c r="U306" s="1">
        <v>33</v>
      </c>
      <c r="V306" s="36">
        <v>5.344222404980014E-2</v>
      </c>
      <c r="W306" s="1"/>
      <c r="X306" s="1">
        <v>8375</v>
      </c>
      <c r="Y306" s="1">
        <v>45439</v>
      </c>
      <c r="Z306" s="1"/>
      <c r="AA306" s="1"/>
      <c r="AB306" s="1"/>
      <c r="AC306" s="1"/>
      <c r="AD306" s="1"/>
      <c r="AE306" s="1"/>
      <c r="AF306" s="1"/>
      <c r="AG306" s="1">
        <v>0</v>
      </c>
      <c r="AH306" s="1">
        <v>68835.412378274865</v>
      </c>
      <c r="AI306" s="1">
        <v>466221.10506250005</v>
      </c>
      <c r="AJ306" s="1">
        <v>0</v>
      </c>
      <c r="AK306" s="1">
        <v>0</v>
      </c>
      <c r="AL306" s="1">
        <v>0</v>
      </c>
      <c r="AM306" s="1">
        <v>0</v>
      </c>
      <c r="AN306" s="1">
        <v>0</v>
      </c>
      <c r="AO306" s="1">
        <v>0</v>
      </c>
      <c r="AP306" s="1">
        <v>0</v>
      </c>
      <c r="AQ306" s="1">
        <v>535056.51744077494</v>
      </c>
      <c r="AR306" s="1">
        <v>0</v>
      </c>
      <c r="AS306" s="1">
        <v>18092.3994375</v>
      </c>
      <c r="AT306" s="1">
        <v>98512.633516599992</v>
      </c>
      <c r="AU306" s="1">
        <v>0</v>
      </c>
      <c r="AV306" s="1">
        <v>0</v>
      </c>
      <c r="AW306" s="1">
        <v>0</v>
      </c>
      <c r="AX306" s="1">
        <v>0</v>
      </c>
      <c r="AY306" s="1">
        <v>0</v>
      </c>
      <c r="AZ306" s="1">
        <v>0</v>
      </c>
      <c r="BA306" s="1">
        <v>0</v>
      </c>
      <c r="BB306" s="1">
        <v>116605.0329541</v>
      </c>
      <c r="BC306" s="7">
        <v>1.0832004012630343</v>
      </c>
      <c r="BD306" s="35" t="s">
        <v>552</v>
      </c>
      <c r="BE306" s="35">
        <v>3.2436961011894052</v>
      </c>
      <c r="BF306" s="35">
        <v>2.8836044105691805</v>
      </c>
      <c r="BG306" s="35" t="s">
        <v>552</v>
      </c>
      <c r="BH306" s="35" t="s">
        <v>552</v>
      </c>
      <c r="BI306" s="35" t="s">
        <v>552</v>
      </c>
      <c r="BJ306" s="35" t="s">
        <v>552</v>
      </c>
      <c r="BK306" s="35" t="s">
        <v>552</v>
      </c>
      <c r="BL306" s="35" t="s">
        <v>552</v>
      </c>
      <c r="BM306" s="35" t="s">
        <v>552</v>
      </c>
      <c r="BN306" s="35">
        <v>2.9269479720577203</v>
      </c>
      <c r="BO306" s="1">
        <v>0</v>
      </c>
      <c r="BP306" s="1"/>
      <c r="BQ306" s="1">
        <v>198025.14444959999</v>
      </c>
      <c r="BR306" s="1">
        <v>8802.1733414258688</v>
      </c>
      <c r="BS306" s="1">
        <v>77780.685719234039</v>
      </c>
      <c r="BT306" s="1">
        <v>198025.14444959999</v>
      </c>
      <c r="BU306" s="1">
        <v>8802.1733414258688</v>
      </c>
      <c r="BV306" s="1">
        <v>22896.037252250138</v>
      </c>
      <c r="BW306" s="35">
        <v>6.0452595648678731</v>
      </c>
      <c r="BX306" s="1">
        <v>999088.25411868654</v>
      </c>
      <c r="BY306" s="1">
        <v>44409.249242453872</v>
      </c>
      <c r="BZ306" s="1">
        <v>392423.74858694756</v>
      </c>
      <c r="CA306" s="1">
        <v>999088.25411868654</v>
      </c>
      <c r="CB306" s="1">
        <v>44409.249242453872</v>
      </c>
      <c r="CC306" s="1">
        <v>115516.45094448616</v>
      </c>
    </row>
    <row r="307" spans="1:81" x14ac:dyDescent="0.25">
      <c r="A307" t="s">
        <v>1035</v>
      </c>
      <c r="B307" t="s">
        <v>1036</v>
      </c>
      <c r="C307" t="s">
        <v>50</v>
      </c>
      <c r="D307" t="s">
        <v>28</v>
      </c>
      <c r="E307">
        <v>90197</v>
      </c>
      <c r="F307" t="s">
        <v>370</v>
      </c>
      <c r="G307" t="s">
        <v>51</v>
      </c>
      <c r="H307" s="74">
        <v>0.22613756887876005</v>
      </c>
      <c r="I307" s="1">
        <v>936659.56</v>
      </c>
      <c r="J307" s="1">
        <v>0</v>
      </c>
      <c r="K307" s="1">
        <v>39163</v>
      </c>
      <c r="L307" s="1">
        <v>195843</v>
      </c>
      <c r="M307" s="1">
        <v>0</v>
      </c>
      <c r="N307" s="1">
        <v>0</v>
      </c>
      <c r="O307" s="1">
        <v>0</v>
      </c>
      <c r="P307" s="1">
        <v>203589</v>
      </c>
      <c r="Q307" s="1">
        <v>0</v>
      </c>
      <c r="R307" s="1">
        <v>0</v>
      </c>
      <c r="S307" s="1">
        <v>0</v>
      </c>
      <c r="T307" s="1">
        <v>438595</v>
      </c>
      <c r="U307" s="1"/>
      <c r="V307" s="36"/>
      <c r="W307" s="1"/>
      <c r="X307" s="1">
        <v>12239</v>
      </c>
      <c r="Y307" s="1">
        <v>45439</v>
      </c>
      <c r="Z307" s="1"/>
      <c r="AA307" s="1"/>
      <c r="AB307" s="1"/>
      <c r="AC307" s="1">
        <v>23980</v>
      </c>
      <c r="AD307" s="1"/>
      <c r="AE307" s="1"/>
      <c r="AF307" s="1"/>
      <c r="AG307" s="1">
        <v>0</v>
      </c>
      <c r="AH307" s="1">
        <v>100594.12743476609</v>
      </c>
      <c r="AI307" s="1">
        <v>466221.10506250005</v>
      </c>
      <c r="AJ307" s="1">
        <v>0</v>
      </c>
      <c r="AK307" s="1">
        <v>0</v>
      </c>
      <c r="AL307" s="1">
        <v>0</v>
      </c>
      <c r="AM307" s="1">
        <v>210775.64317249999</v>
      </c>
      <c r="AN307" s="1">
        <v>0</v>
      </c>
      <c r="AO307" s="1">
        <v>0</v>
      </c>
      <c r="AP307" s="1">
        <v>0</v>
      </c>
      <c r="AQ307" s="1">
        <v>777590.8756697661</v>
      </c>
      <c r="AR307" s="1">
        <v>0</v>
      </c>
      <c r="AS307" s="1">
        <v>26439.746473500003</v>
      </c>
      <c r="AT307" s="1">
        <v>98512.633516599992</v>
      </c>
      <c r="AU307" s="1">
        <v>0</v>
      </c>
      <c r="AV307" s="1">
        <v>0</v>
      </c>
      <c r="AW307" s="1">
        <v>0</v>
      </c>
      <c r="AX307" s="1">
        <v>62376.296399999999</v>
      </c>
      <c r="AY307" s="1">
        <v>0</v>
      </c>
      <c r="AZ307" s="1">
        <v>0</v>
      </c>
      <c r="BA307" s="1">
        <v>0</v>
      </c>
      <c r="BB307" s="1">
        <v>187328.67639009998</v>
      </c>
      <c r="BC307" s="7">
        <v>1.0301710389416898</v>
      </c>
      <c r="BD307" s="35" t="s">
        <v>552</v>
      </c>
      <c r="BE307" s="35">
        <v>3.2437217247980517</v>
      </c>
      <c r="BF307" s="35">
        <v>2.8836044105691805</v>
      </c>
      <c r="BG307" s="35" t="s">
        <v>552</v>
      </c>
      <c r="BH307" s="35" t="s">
        <v>552</v>
      </c>
      <c r="BI307" s="35" t="s">
        <v>552</v>
      </c>
      <c r="BJ307" s="35">
        <v>1.3416831929647477</v>
      </c>
      <c r="BK307" s="35" t="s">
        <v>552</v>
      </c>
      <c r="BL307" s="35" t="s">
        <v>552</v>
      </c>
      <c r="BM307" s="35" t="s">
        <v>552</v>
      </c>
      <c r="BN307" s="35">
        <v>2.2000240587782942</v>
      </c>
      <c r="BO307" s="1">
        <v>0</v>
      </c>
      <c r="BP307" s="1">
        <v>0</v>
      </c>
      <c r="BQ307" s="1">
        <v>308310.86076959997</v>
      </c>
      <c r="BR307" s="1">
        <v>13704.348743595716</v>
      </c>
      <c r="BS307" s="1">
        <v>121098.91515039481</v>
      </c>
      <c r="BT307" s="1">
        <v>308310.86076959997</v>
      </c>
      <c r="BU307" s="1">
        <v>13704.348743595716</v>
      </c>
      <c r="BV307" s="1">
        <v>35647.477864866305</v>
      </c>
      <c r="BW307" s="35">
        <v>6.0452595648678731</v>
      </c>
      <c r="BX307" s="1">
        <v>1555508.3192504714</v>
      </c>
      <c r="BY307" s="1">
        <v>69141.996578911305</v>
      </c>
      <c r="BZ307" s="1">
        <v>610975.45995765249</v>
      </c>
      <c r="CA307" s="1">
        <v>1555508.3192504714</v>
      </c>
      <c r="CB307" s="1">
        <v>69141.996578911305</v>
      </c>
      <c r="CC307" s="1">
        <v>179850.7786611325</v>
      </c>
    </row>
    <row r="308" spans="1:81" x14ac:dyDescent="0.25">
      <c r="A308" t="s">
        <v>1035</v>
      </c>
      <c r="B308" t="s">
        <v>1036</v>
      </c>
      <c r="C308" t="s">
        <v>50</v>
      </c>
      <c r="D308" t="s">
        <v>1730</v>
      </c>
      <c r="E308">
        <v>90197</v>
      </c>
      <c r="F308" t="s">
        <v>370</v>
      </c>
      <c r="G308" t="s">
        <v>51</v>
      </c>
      <c r="H308" s="74">
        <v>0.22613756887876005</v>
      </c>
      <c r="I308" s="1">
        <v>335052</v>
      </c>
      <c r="J308" s="1"/>
      <c r="K308" s="1">
        <v>12364</v>
      </c>
      <c r="L308" s="1"/>
      <c r="M308" s="1"/>
      <c r="N308" s="1"/>
      <c r="O308" s="1"/>
      <c r="P308" s="1">
        <v>203589</v>
      </c>
      <c r="Q308" s="1"/>
      <c r="R308" s="1"/>
      <c r="S308" s="1"/>
      <c r="T308" s="1">
        <v>215953</v>
      </c>
      <c r="U308" s="1">
        <v>13.8</v>
      </c>
      <c r="V308" s="36">
        <v>0.32013621353880023</v>
      </c>
      <c r="W308" s="1"/>
      <c r="X308" s="1">
        <v>3864</v>
      </c>
      <c r="Y308" s="1"/>
      <c r="Z308" s="1"/>
      <c r="AA308" s="1"/>
      <c r="AB308" s="1"/>
      <c r="AC308" s="1">
        <v>23980</v>
      </c>
      <c r="AD308" s="1"/>
      <c r="AE308" s="1"/>
      <c r="AF308" s="1"/>
      <c r="AG308" s="1">
        <v>0</v>
      </c>
      <c r="AH308" s="1">
        <v>31758.71505649123</v>
      </c>
      <c r="AI308" s="1">
        <v>0</v>
      </c>
      <c r="AJ308" s="1">
        <v>0</v>
      </c>
      <c r="AK308" s="1"/>
      <c r="AL308" s="1">
        <v>0</v>
      </c>
      <c r="AM308" s="1">
        <v>210775.64317249999</v>
      </c>
      <c r="AN308" s="1"/>
      <c r="AO308" s="1">
        <v>0</v>
      </c>
      <c r="AP308" s="1">
        <v>0</v>
      </c>
      <c r="AQ308" s="1">
        <v>242534.35822899122</v>
      </c>
      <c r="AR308" s="1">
        <v>0</v>
      </c>
      <c r="AS308" s="1">
        <v>8347.347036000001</v>
      </c>
      <c r="AT308" s="1">
        <v>0</v>
      </c>
      <c r="AU308" s="1">
        <v>0</v>
      </c>
      <c r="AV308" s="1"/>
      <c r="AW308" s="1">
        <v>0</v>
      </c>
      <c r="AX308" s="1">
        <v>62376.296399999999</v>
      </c>
      <c r="AY308" s="1"/>
      <c r="AZ308" s="1">
        <v>0</v>
      </c>
      <c r="BA308" s="1">
        <v>0</v>
      </c>
      <c r="BB308" s="1">
        <v>70723.643435999998</v>
      </c>
      <c r="BC308" s="7">
        <v>0.9349533853401597</v>
      </c>
      <c r="BD308" s="35" t="s">
        <v>552</v>
      </c>
      <c r="BE308" s="35">
        <v>3.2437772640319662</v>
      </c>
      <c r="BF308" s="35" t="s">
        <v>552</v>
      </c>
      <c r="BG308" s="35" t="s">
        <v>552</v>
      </c>
      <c r="BH308" s="35" t="s">
        <v>552</v>
      </c>
      <c r="BI308" s="35" t="s">
        <v>552</v>
      </c>
      <c r="BJ308" s="35">
        <v>1.3416831929647477</v>
      </c>
      <c r="BK308" s="35" t="s">
        <v>552</v>
      </c>
      <c r="BL308" s="35" t="s">
        <v>552</v>
      </c>
      <c r="BM308" s="35" t="s">
        <v>552</v>
      </c>
      <c r="BN308" s="35">
        <v>1.450584162595524</v>
      </c>
      <c r="BO308" s="1">
        <v>0</v>
      </c>
      <c r="BP308" s="1">
        <v>0</v>
      </c>
      <c r="BQ308" s="1">
        <v>110285.71631999998</v>
      </c>
      <c r="BR308" s="1">
        <v>4902.1754021698462</v>
      </c>
      <c r="BS308" s="1">
        <v>43318.22943116074</v>
      </c>
      <c r="BT308" s="1">
        <v>110285.71631999998</v>
      </c>
      <c r="BU308" s="1">
        <v>4902.1754021698462</v>
      </c>
      <c r="BV308" s="1">
        <v>12751.440612616159</v>
      </c>
      <c r="BW308" s="35">
        <v>6.0452595648678731</v>
      </c>
      <c r="BX308" s="1">
        <v>556420.06513178477</v>
      </c>
      <c r="BY308" s="1">
        <v>24732.747336457429</v>
      </c>
      <c r="BZ308" s="1">
        <v>218551.71137070478</v>
      </c>
      <c r="CA308" s="1">
        <v>556420.06513178477</v>
      </c>
      <c r="CB308" s="1">
        <v>24732.747336457429</v>
      </c>
      <c r="CC308" s="1">
        <v>64334.32771664633</v>
      </c>
    </row>
    <row r="309" spans="1:81" x14ac:dyDescent="0.25">
      <c r="A309" t="s">
        <v>810</v>
      </c>
      <c r="B309" t="s">
        <v>811</v>
      </c>
      <c r="C309" t="s">
        <v>50</v>
      </c>
      <c r="D309" t="s">
        <v>38</v>
      </c>
      <c r="E309">
        <v>90244</v>
      </c>
      <c r="F309" t="s">
        <v>39</v>
      </c>
      <c r="G309" t="s">
        <v>51</v>
      </c>
      <c r="H309" s="74">
        <v>0.22613756887876005</v>
      </c>
      <c r="I309" s="1">
        <v>1268883</v>
      </c>
      <c r="J309" s="1"/>
      <c r="K309" s="1">
        <v>544775</v>
      </c>
      <c r="L309" s="1"/>
      <c r="M309" s="1"/>
      <c r="N309" s="1"/>
      <c r="O309" s="1"/>
      <c r="P309" s="1"/>
      <c r="Q309" s="1"/>
      <c r="R309" s="1">
        <v>46110</v>
      </c>
      <c r="S309" s="1"/>
      <c r="T309" s="1">
        <v>590885</v>
      </c>
      <c r="U309" s="1">
        <v>30</v>
      </c>
      <c r="V309" s="36">
        <v>7.4202772948402385E-2</v>
      </c>
      <c r="W309" s="1"/>
      <c r="X309" s="1">
        <v>98192</v>
      </c>
      <c r="Y309" s="1"/>
      <c r="Z309" s="1"/>
      <c r="AA309" s="1"/>
      <c r="AB309" s="1"/>
      <c r="AC309" s="1"/>
      <c r="AD309" s="1"/>
      <c r="AE309" s="1">
        <v>11251</v>
      </c>
      <c r="AF309" s="1"/>
      <c r="AG309" s="1">
        <v>0</v>
      </c>
      <c r="AH309" s="1">
        <v>871676.49426388892</v>
      </c>
      <c r="AI309" s="1">
        <v>0</v>
      </c>
      <c r="AJ309" s="1">
        <v>0</v>
      </c>
      <c r="AK309" s="1">
        <v>0</v>
      </c>
      <c r="AL309" s="1">
        <v>0</v>
      </c>
      <c r="AM309" s="1">
        <v>0</v>
      </c>
      <c r="AN309" s="1">
        <v>0</v>
      </c>
      <c r="AO309" s="1">
        <v>63552.51915</v>
      </c>
      <c r="AP309" s="1">
        <v>0</v>
      </c>
      <c r="AQ309" s="1">
        <v>935229.01341388887</v>
      </c>
      <c r="AR309" s="1">
        <v>0</v>
      </c>
      <c r="AS309" s="1">
        <v>212122.85200800002</v>
      </c>
      <c r="AT309" s="1">
        <v>0</v>
      </c>
      <c r="AU309" s="1">
        <v>0</v>
      </c>
      <c r="AV309" s="1">
        <v>0</v>
      </c>
      <c r="AW309" s="1">
        <v>0</v>
      </c>
      <c r="AX309" s="1">
        <v>0</v>
      </c>
      <c r="AY309" s="1">
        <v>0</v>
      </c>
      <c r="AZ309" s="1">
        <v>18196.994991899999</v>
      </c>
      <c r="BA309" s="1">
        <v>0</v>
      </c>
      <c r="BB309" s="1">
        <v>230319.84699990001</v>
      </c>
      <c r="BC309" s="7">
        <v>0.91856290959354714</v>
      </c>
      <c r="BD309" s="35" t="s">
        <v>552</v>
      </c>
      <c r="BE309" s="35">
        <v>1.9894439837949407</v>
      </c>
      <c r="BF309" s="35" t="s">
        <v>552</v>
      </c>
      <c r="BG309" s="35" t="s">
        <v>552</v>
      </c>
      <c r="BH309" s="35" t="s">
        <v>552</v>
      </c>
      <c r="BI309" s="35" t="s">
        <v>552</v>
      </c>
      <c r="BJ309" s="35" t="s">
        <v>552</v>
      </c>
      <c r="BK309" s="35" t="s">
        <v>552</v>
      </c>
      <c r="BL309" s="35">
        <v>1.7729237506376057</v>
      </c>
      <c r="BM309" s="35" t="s">
        <v>552</v>
      </c>
      <c r="BN309" s="35">
        <v>1.9725477214919804</v>
      </c>
      <c r="BO309" s="1">
        <v>0</v>
      </c>
      <c r="BP309" s="1"/>
      <c r="BQ309" s="1">
        <v>417665.52827999991</v>
      </c>
      <c r="BR309" s="1">
        <v>18565.139234600843</v>
      </c>
      <c r="BS309" s="1">
        <v>164051.44549293703</v>
      </c>
      <c r="BT309" s="1">
        <v>417665.52827999991</v>
      </c>
      <c r="BU309" s="1">
        <v>18565.139234600843</v>
      </c>
      <c r="BV309" s="1">
        <v>48291.268874259018</v>
      </c>
      <c r="BW309" s="35">
        <v>6.0150507524162196</v>
      </c>
      <c r="BX309" s="1">
        <v>2094613.8218589311</v>
      </c>
      <c r="BY309" s="1">
        <v>93105.115487196817</v>
      </c>
      <c r="BZ309" s="1">
        <v>822726.3251543222</v>
      </c>
      <c r="CA309" s="1">
        <v>2094613.8218589311</v>
      </c>
      <c r="CB309" s="1">
        <v>93105.115487196817</v>
      </c>
      <c r="CC309" s="1">
        <v>242183.16430298661</v>
      </c>
    </row>
    <row r="310" spans="1:81" x14ac:dyDescent="0.25">
      <c r="A310" t="s">
        <v>810</v>
      </c>
      <c r="B310" t="s">
        <v>811</v>
      </c>
      <c r="C310" t="s">
        <v>50</v>
      </c>
      <c r="D310" t="s">
        <v>28</v>
      </c>
      <c r="E310">
        <v>90244</v>
      </c>
      <c r="F310" t="s">
        <v>39</v>
      </c>
      <c r="G310" t="s">
        <v>51</v>
      </c>
      <c r="H310" s="74">
        <v>0.22613756887876005</v>
      </c>
      <c r="I310" s="1">
        <v>1348326</v>
      </c>
      <c r="J310" s="1">
        <v>0</v>
      </c>
      <c r="K310" s="1">
        <v>599272</v>
      </c>
      <c r="L310" s="1">
        <v>0</v>
      </c>
      <c r="M310" s="1">
        <v>0</v>
      </c>
      <c r="N310" s="1">
        <v>0</v>
      </c>
      <c r="O310" s="1">
        <v>0</v>
      </c>
      <c r="P310" s="1">
        <v>35840</v>
      </c>
      <c r="Q310" s="1">
        <v>0</v>
      </c>
      <c r="R310" s="1">
        <v>46110</v>
      </c>
      <c r="S310" s="1">
        <v>0</v>
      </c>
      <c r="T310" s="1">
        <v>681222</v>
      </c>
      <c r="U310" s="1"/>
      <c r="V310" s="36"/>
      <c r="W310" s="1"/>
      <c r="X310" s="1">
        <v>100335</v>
      </c>
      <c r="Y310" s="1"/>
      <c r="Z310" s="1"/>
      <c r="AA310" s="1"/>
      <c r="AB310" s="1"/>
      <c r="AC310" s="1">
        <v>16239</v>
      </c>
      <c r="AD310" s="1"/>
      <c r="AE310" s="1">
        <v>11251</v>
      </c>
      <c r="AF310" s="1"/>
      <c r="AG310" s="1">
        <v>0</v>
      </c>
      <c r="AH310" s="1">
        <v>902641.868834386</v>
      </c>
      <c r="AI310" s="1">
        <v>0</v>
      </c>
      <c r="AJ310" s="1">
        <v>0</v>
      </c>
      <c r="AK310" s="1">
        <v>0</v>
      </c>
      <c r="AL310" s="1">
        <v>0</v>
      </c>
      <c r="AM310" s="1">
        <v>142619.12826666667</v>
      </c>
      <c r="AN310" s="1">
        <v>0</v>
      </c>
      <c r="AO310" s="1">
        <v>63552.51915</v>
      </c>
      <c r="AP310" s="1">
        <v>0</v>
      </c>
      <c r="AQ310" s="1">
        <v>1108813.5162510527</v>
      </c>
      <c r="AR310" s="1">
        <v>0</v>
      </c>
      <c r="AS310" s="1">
        <v>216752.34597750002</v>
      </c>
      <c r="AT310" s="1">
        <v>0</v>
      </c>
      <c r="AU310" s="1">
        <v>0</v>
      </c>
      <c r="AV310" s="1">
        <v>0</v>
      </c>
      <c r="AW310" s="1">
        <v>0</v>
      </c>
      <c r="AX310" s="1">
        <v>42240.562019999998</v>
      </c>
      <c r="AY310" s="1">
        <v>0</v>
      </c>
      <c r="AZ310" s="1">
        <v>18196.994991899999</v>
      </c>
      <c r="BA310" s="1">
        <v>0</v>
      </c>
      <c r="BB310" s="1">
        <v>277189.90298940003</v>
      </c>
      <c r="BC310" s="7">
        <v>1.0279438498111382</v>
      </c>
      <c r="BD310" s="35" t="s">
        <v>552</v>
      </c>
      <c r="BE310" s="35">
        <v>1.8679234384584729</v>
      </c>
      <c r="BF310" s="35" t="s">
        <v>552</v>
      </c>
      <c r="BG310" s="35" t="s">
        <v>552</v>
      </c>
      <c r="BH310" s="35" t="s">
        <v>552</v>
      </c>
      <c r="BI310" s="35" t="s">
        <v>552</v>
      </c>
      <c r="BJ310" s="35">
        <v>5.1579154655877977</v>
      </c>
      <c r="BK310" s="35" t="s">
        <v>552</v>
      </c>
      <c r="BL310" s="35">
        <v>1.7729237506376057</v>
      </c>
      <c r="BM310" s="35" t="s">
        <v>552</v>
      </c>
      <c r="BN310" s="35">
        <v>2.0345840551838501</v>
      </c>
      <c r="BO310" s="1">
        <v>0</v>
      </c>
      <c r="BP310" s="1">
        <v>0</v>
      </c>
      <c r="BQ310" s="1">
        <v>443814.98615999991</v>
      </c>
      <c r="BR310" s="1">
        <v>19727.476783621827</v>
      </c>
      <c r="BS310" s="1">
        <v>174322.47834962708</v>
      </c>
      <c r="BT310" s="1">
        <v>443814.98615999991</v>
      </c>
      <c r="BU310" s="1">
        <v>19727.476783621827</v>
      </c>
      <c r="BV310" s="1">
        <v>51314.71806002142</v>
      </c>
      <c r="BW310" s="35">
        <v>6.0150507524162196</v>
      </c>
      <c r="BX310" s="1">
        <v>2225754.6802753019</v>
      </c>
      <c r="BY310" s="1">
        <v>98934.297286976158</v>
      </c>
      <c r="BZ310" s="1">
        <v>874236.07621035748</v>
      </c>
      <c r="CA310" s="1">
        <v>2225754.6802753019</v>
      </c>
      <c r="CB310" s="1">
        <v>98934.297286976158</v>
      </c>
      <c r="CC310" s="1">
        <v>257345.91541693662</v>
      </c>
    </row>
    <row r="311" spans="1:81" x14ac:dyDescent="0.25">
      <c r="A311" t="s">
        <v>810</v>
      </c>
      <c r="B311" t="s">
        <v>811</v>
      </c>
      <c r="C311" t="s">
        <v>50</v>
      </c>
      <c r="D311" t="s">
        <v>1730</v>
      </c>
      <c r="E311">
        <v>90244</v>
      </c>
      <c r="F311" t="s">
        <v>39</v>
      </c>
      <c r="G311" t="s">
        <v>51</v>
      </c>
      <c r="H311" s="74">
        <v>0.22613756887876005</v>
      </c>
      <c r="I311" s="1">
        <v>79443</v>
      </c>
      <c r="J311" s="1"/>
      <c r="K311" s="1">
        <v>54497</v>
      </c>
      <c r="L311" s="1"/>
      <c r="M311" s="1"/>
      <c r="N311" s="1"/>
      <c r="O311" s="1"/>
      <c r="P311" s="1">
        <v>35840</v>
      </c>
      <c r="Q311" s="1"/>
      <c r="R311" s="1"/>
      <c r="S311" s="1"/>
      <c r="T311" s="1">
        <v>90337</v>
      </c>
      <c r="U311" s="1">
        <v>10.5</v>
      </c>
      <c r="V311" s="36">
        <v>0.10833178219097665</v>
      </c>
      <c r="W311" s="1"/>
      <c r="X311" s="1">
        <v>2143</v>
      </c>
      <c r="Y311" s="1"/>
      <c r="Z311" s="1"/>
      <c r="AA311" s="1"/>
      <c r="AB311" s="1"/>
      <c r="AC311" s="1">
        <v>16239</v>
      </c>
      <c r="AD311" s="1"/>
      <c r="AE311" s="1"/>
      <c r="AF311" s="1"/>
      <c r="AG311" s="1">
        <v>0</v>
      </c>
      <c r="AH311" s="1">
        <v>30965.374570497079</v>
      </c>
      <c r="AI311" s="1">
        <v>0</v>
      </c>
      <c r="AJ311" s="1">
        <v>0</v>
      </c>
      <c r="AK311" s="1"/>
      <c r="AL311" s="1">
        <v>0</v>
      </c>
      <c r="AM311" s="1">
        <v>142619.12826666667</v>
      </c>
      <c r="AN311" s="1"/>
      <c r="AO311" s="1">
        <v>0</v>
      </c>
      <c r="AP311" s="1">
        <v>0</v>
      </c>
      <c r="AQ311" s="1">
        <v>173584.50283716375</v>
      </c>
      <c r="AR311" s="1">
        <v>0</v>
      </c>
      <c r="AS311" s="1">
        <v>4629.4939695000003</v>
      </c>
      <c r="AT311" s="1">
        <v>0</v>
      </c>
      <c r="AU311" s="1">
        <v>0</v>
      </c>
      <c r="AV311" s="1"/>
      <c r="AW311" s="1">
        <v>0</v>
      </c>
      <c r="AX311" s="1">
        <v>42240.562019999998</v>
      </c>
      <c r="AY311" s="1"/>
      <c r="AZ311" s="1">
        <v>0</v>
      </c>
      <c r="BA311" s="1">
        <v>0</v>
      </c>
      <c r="BB311" s="1">
        <v>46870.055989499997</v>
      </c>
      <c r="BC311" s="7">
        <v>2.7750029433262053</v>
      </c>
      <c r="BD311" s="35" t="s">
        <v>552</v>
      </c>
      <c r="BE311" s="35">
        <v>0.65315280731044056</v>
      </c>
      <c r="BF311" s="35" t="s">
        <v>552</v>
      </c>
      <c r="BG311" s="35" t="s">
        <v>552</v>
      </c>
      <c r="BH311" s="35" t="s">
        <v>552</v>
      </c>
      <c r="BI311" s="35" t="s">
        <v>552</v>
      </c>
      <c r="BJ311" s="35">
        <v>5.1579154655877977</v>
      </c>
      <c r="BK311" s="35" t="s">
        <v>552</v>
      </c>
      <c r="BL311" s="35" t="s">
        <v>552</v>
      </c>
      <c r="BM311" s="35" t="s">
        <v>552</v>
      </c>
      <c r="BN311" s="35">
        <v>2.4403573156808807</v>
      </c>
      <c r="BO311" s="1">
        <v>0</v>
      </c>
      <c r="BP311" s="1">
        <v>0</v>
      </c>
      <c r="BQ311" s="1">
        <v>26149.457879999994</v>
      </c>
      <c r="BR311" s="1">
        <v>1162.3375490209851</v>
      </c>
      <c r="BS311" s="1">
        <v>10271.032856690017</v>
      </c>
      <c r="BT311" s="1">
        <v>26149.457879999994</v>
      </c>
      <c r="BU311" s="1">
        <v>1162.3375490209851</v>
      </c>
      <c r="BV311" s="1">
        <v>3023.4491857624057</v>
      </c>
      <c r="BW311" s="35">
        <v>6.0150507524162196</v>
      </c>
      <c r="BX311" s="1">
        <v>131140.8584163702</v>
      </c>
      <c r="BY311" s="1">
        <v>5829.181799779315</v>
      </c>
      <c r="BZ311" s="1">
        <v>51509.751056034969</v>
      </c>
      <c r="CA311" s="1">
        <v>131140.8584163702</v>
      </c>
      <c r="CB311" s="1">
        <v>5829.181799779315</v>
      </c>
      <c r="CC311" s="1">
        <v>15162.751113949958</v>
      </c>
    </row>
    <row r="312" spans="1:81" x14ac:dyDescent="0.25">
      <c r="A312" t="s">
        <v>1170</v>
      </c>
      <c r="B312" t="s">
        <v>1171</v>
      </c>
      <c r="C312" t="s">
        <v>50</v>
      </c>
      <c r="D312" t="s">
        <v>38</v>
      </c>
      <c r="E312">
        <v>90201</v>
      </c>
      <c r="F312" t="s">
        <v>39</v>
      </c>
      <c r="G312" t="s">
        <v>51</v>
      </c>
      <c r="H312" s="74">
        <v>0.22613756887876005</v>
      </c>
      <c r="I312" s="1">
        <v>482577</v>
      </c>
      <c r="J312" s="1"/>
      <c r="K312" s="1">
        <v>68749</v>
      </c>
      <c r="L312" s="1"/>
      <c r="M312" s="1"/>
      <c r="N312" s="1"/>
      <c r="O312" s="1"/>
      <c r="P312" s="1"/>
      <c r="Q312" s="1"/>
      <c r="R312" s="1"/>
      <c r="S312" s="1"/>
      <c r="T312" s="1">
        <v>68749</v>
      </c>
      <c r="U312" s="1">
        <v>34</v>
      </c>
      <c r="V312" s="36">
        <v>5.3825423318204391E-2</v>
      </c>
      <c r="W312" s="1"/>
      <c r="X312" s="1">
        <v>9405</v>
      </c>
      <c r="Y312" s="1"/>
      <c r="Z312" s="1"/>
      <c r="AA312" s="1"/>
      <c r="AB312" s="1"/>
      <c r="AC312" s="1">
        <v>19954</v>
      </c>
      <c r="AD312" s="1"/>
      <c r="AE312" s="1"/>
      <c r="AF312" s="1"/>
      <c r="AG312" s="1">
        <v>0</v>
      </c>
      <c r="AH312" s="1">
        <v>88134.538485000012</v>
      </c>
      <c r="AI312" s="1">
        <v>0</v>
      </c>
      <c r="AJ312" s="1">
        <v>0</v>
      </c>
      <c r="AK312" s="1">
        <v>0</v>
      </c>
      <c r="AL312" s="1">
        <v>0</v>
      </c>
      <c r="AM312" s="1">
        <v>175831.45536000002</v>
      </c>
      <c r="AN312" s="1">
        <v>0</v>
      </c>
      <c r="AO312" s="1">
        <v>0</v>
      </c>
      <c r="AP312" s="1">
        <v>0</v>
      </c>
      <c r="AQ312" s="1">
        <v>263965.99384500005</v>
      </c>
      <c r="AR312" s="1">
        <v>0</v>
      </c>
      <c r="AS312" s="1">
        <v>20317.494532500001</v>
      </c>
      <c r="AT312" s="1">
        <v>0</v>
      </c>
      <c r="AU312" s="1">
        <v>0</v>
      </c>
      <c r="AV312" s="1">
        <v>0</v>
      </c>
      <c r="AW312" s="1">
        <v>0</v>
      </c>
      <c r="AX312" s="1">
        <v>51903.945719999996</v>
      </c>
      <c r="AY312" s="1">
        <v>0</v>
      </c>
      <c r="AZ312" s="1">
        <v>0</v>
      </c>
      <c r="BA312" s="1">
        <v>0</v>
      </c>
      <c r="BB312" s="1">
        <v>72221.440252500004</v>
      </c>
      <c r="BC312" s="7">
        <v>0.69665034615719368</v>
      </c>
      <c r="BD312" s="35" t="s">
        <v>552</v>
      </c>
      <c r="BE312" s="35">
        <v>1.5775070621754501</v>
      </c>
      <c r="BF312" s="35" t="s">
        <v>552</v>
      </c>
      <c r="BG312" s="35" t="s">
        <v>552</v>
      </c>
      <c r="BH312" s="35" t="s">
        <v>552</v>
      </c>
      <c r="BI312" s="35" t="s">
        <v>552</v>
      </c>
      <c r="BJ312" s="35" t="s">
        <v>552</v>
      </c>
      <c r="BK312" s="35" t="s">
        <v>552</v>
      </c>
      <c r="BL312" s="35" t="s">
        <v>552</v>
      </c>
      <c r="BM312" s="35" t="s">
        <v>552</v>
      </c>
      <c r="BN312" s="35">
        <v>4.8900701697115601</v>
      </c>
      <c r="BO312" s="1">
        <v>0</v>
      </c>
      <c r="BP312" s="1"/>
      <c r="BQ312" s="1">
        <v>158845.04531999998</v>
      </c>
      <c r="BR312" s="1">
        <v>7060.626705863323</v>
      </c>
      <c r="BS312" s="1">
        <v>62391.453279494708</v>
      </c>
      <c r="BT312" s="1">
        <v>158845.04531999998</v>
      </c>
      <c r="BU312" s="1">
        <v>7060.626705863323</v>
      </c>
      <c r="BV312" s="1">
        <v>18365.960974757556</v>
      </c>
      <c r="BW312" s="35">
        <v>6.0118991605785146</v>
      </c>
      <c r="BX312" s="1">
        <v>796115.34930136404</v>
      </c>
      <c r="BY312" s="1">
        <v>35387.149060274634</v>
      </c>
      <c r="BZ312" s="1">
        <v>312699.67231877317</v>
      </c>
      <c r="CA312" s="1">
        <v>796115.34930136404</v>
      </c>
      <c r="CB312" s="1">
        <v>35387.149060274634</v>
      </c>
      <c r="CC312" s="1">
        <v>92048.34439260517</v>
      </c>
    </row>
    <row r="313" spans="1:81" x14ac:dyDescent="0.25">
      <c r="A313" t="s">
        <v>1170</v>
      </c>
      <c r="B313" t="s">
        <v>1171</v>
      </c>
      <c r="C313" t="s">
        <v>50</v>
      </c>
      <c r="D313" t="s">
        <v>28</v>
      </c>
      <c r="E313">
        <v>90201</v>
      </c>
      <c r="F313" t="s">
        <v>39</v>
      </c>
      <c r="G313" t="s">
        <v>51</v>
      </c>
      <c r="H313" s="74">
        <v>0.22613756887876005</v>
      </c>
      <c r="I313" s="1">
        <v>566211</v>
      </c>
      <c r="J313" s="1">
        <v>0</v>
      </c>
      <c r="K313" s="1">
        <v>68749</v>
      </c>
      <c r="L313" s="1">
        <v>0</v>
      </c>
      <c r="M313" s="1">
        <v>0</v>
      </c>
      <c r="N313" s="1">
        <v>0</v>
      </c>
      <c r="O313" s="1">
        <v>0</v>
      </c>
      <c r="P313" s="1">
        <v>254223</v>
      </c>
      <c r="Q313" s="1">
        <v>0</v>
      </c>
      <c r="R313" s="1">
        <v>0</v>
      </c>
      <c r="S313" s="1">
        <v>0</v>
      </c>
      <c r="T313" s="1">
        <v>322972</v>
      </c>
      <c r="U313" s="1"/>
      <c r="V313" s="36"/>
      <c r="W313" s="1"/>
      <c r="X313" s="1">
        <v>9405</v>
      </c>
      <c r="Y313" s="1"/>
      <c r="Z313" s="1"/>
      <c r="AA313" s="1"/>
      <c r="AB313" s="1"/>
      <c r="AC313" s="1">
        <v>23868</v>
      </c>
      <c r="AD313" s="1"/>
      <c r="AE313" s="1"/>
      <c r="AF313" s="1"/>
      <c r="AG313" s="1">
        <v>0</v>
      </c>
      <c r="AH313" s="1">
        <v>88134.538485000012</v>
      </c>
      <c r="AI313" s="1">
        <v>0</v>
      </c>
      <c r="AJ313" s="1">
        <v>0</v>
      </c>
      <c r="AK313" s="1">
        <v>0</v>
      </c>
      <c r="AL313" s="1">
        <v>0</v>
      </c>
      <c r="AM313" s="1">
        <v>210485.13031750004</v>
      </c>
      <c r="AN313" s="1">
        <v>0</v>
      </c>
      <c r="AO313" s="1">
        <v>0</v>
      </c>
      <c r="AP313" s="1">
        <v>0</v>
      </c>
      <c r="AQ313" s="1">
        <v>298619.66880250006</v>
      </c>
      <c r="AR313" s="1">
        <v>0</v>
      </c>
      <c r="AS313" s="1">
        <v>20317.494532500001</v>
      </c>
      <c r="AT313" s="1">
        <v>0</v>
      </c>
      <c r="AU313" s="1">
        <v>0</v>
      </c>
      <c r="AV313" s="1">
        <v>0</v>
      </c>
      <c r="AW313" s="1">
        <v>0</v>
      </c>
      <c r="AX313" s="1">
        <v>62084.964239999994</v>
      </c>
      <c r="AY313" s="1">
        <v>0</v>
      </c>
      <c r="AZ313" s="1">
        <v>0</v>
      </c>
      <c r="BA313" s="1">
        <v>0</v>
      </c>
      <c r="BB313" s="1">
        <v>82402.458772499987</v>
      </c>
      <c r="BC313" s="7">
        <v>0.67293310722504518</v>
      </c>
      <c r="BD313" s="35" t="s">
        <v>552</v>
      </c>
      <c r="BE313" s="35">
        <v>1.5775070621754501</v>
      </c>
      <c r="BF313" s="35" t="s">
        <v>552</v>
      </c>
      <c r="BG313" s="35" t="s">
        <v>552</v>
      </c>
      <c r="BH313" s="35" t="s">
        <v>552</v>
      </c>
      <c r="BI313" s="35" t="s">
        <v>552</v>
      </c>
      <c r="BJ313" s="35">
        <v>1.0721692945071848</v>
      </c>
      <c r="BK313" s="35" t="s">
        <v>552</v>
      </c>
      <c r="BL313" s="35" t="s">
        <v>552</v>
      </c>
      <c r="BM313" s="35" t="s">
        <v>552</v>
      </c>
      <c r="BN313" s="35">
        <v>1.1797373381438641</v>
      </c>
      <c r="BO313" s="1">
        <v>0</v>
      </c>
      <c r="BP313" s="1">
        <v>0</v>
      </c>
      <c r="BQ313" s="1">
        <v>186374.01275999998</v>
      </c>
      <c r="BR313" s="1">
        <v>8284.2831460131292</v>
      </c>
      <c r="BS313" s="1">
        <v>73204.332475099262</v>
      </c>
      <c r="BT313" s="1">
        <v>186374.01275999998</v>
      </c>
      <c r="BU313" s="1">
        <v>8284.2831460131292</v>
      </c>
      <c r="BV313" s="1">
        <v>21548.911633746429</v>
      </c>
      <c r="BW313" s="35">
        <v>6.0118991605785146</v>
      </c>
      <c r="BX313" s="1">
        <v>934087.75810549327</v>
      </c>
      <c r="BY313" s="1">
        <v>41519.991745497944</v>
      </c>
      <c r="BZ313" s="1">
        <v>366892.73248266056</v>
      </c>
      <c r="CA313" s="1">
        <v>934087.75810549327</v>
      </c>
      <c r="CB313" s="1">
        <v>41519.991745497944</v>
      </c>
      <c r="CC313" s="1">
        <v>108000.97212855433</v>
      </c>
    </row>
    <row r="314" spans="1:81" x14ac:dyDescent="0.25">
      <c r="A314" t="s">
        <v>1170</v>
      </c>
      <c r="B314" t="s">
        <v>1171</v>
      </c>
      <c r="C314" t="s">
        <v>50</v>
      </c>
      <c r="D314" t="s">
        <v>1730</v>
      </c>
      <c r="E314">
        <v>90201</v>
      </c>
      <c r="F314" t="s">
        <v>39</v>
      </c>
      <c r="G314" t="s">
        <v>51</v>
      </c>
      <c r="H314" s="74">
        <v>0.22613756887876005</v>
      </c>
      <c r="I314" s="1">
        <v>83634</v>
      </c>
      <c r="J314" s="1"/>
      <c r="K314" s="1"/>
      <c r="L314" s="1"/>
      <c r="M314" s="1"/>
      <c r="N314" s="1"/>
      <c r="O314" s="1"/>
      <c r="P314" s="1">
        <v>254223</v>
      </c>
      <c r="Q314" s="1"/>
      <c r="R314" s="1"/>
      <c r="S314" s="1"/>
      <c r="T314" s="1">
        <v>254223</v>
      </c>
      <c r="U314" s="1">
        <v>16.416666666666668</v>
      </c>
      <c r="V314" s="36">
        <v>0.1261004171483138</v>
      </c>
      <c r="W314" s="1"/>
      <c r="X314" s="1"/>
      <c r="Y314" s="1"/>
      <c r="Z314" s="1"/>
      <c r="AA314" s="1"/>
      <c r="AB314" s="1"/>
      <c r="AC314" s="1">
        <v>3914</v>
      </c>
      <c r="AD314" s="1"/>
      <c r="AE314" s="1"/>
      <c r="AF314" s="1"/>
      <c r="AG314" s="1">
        <v>0</v>
      </c>
      <c r="AH314" s="1">
        <v>0</v>
      </c>
      <c r="AI314" s="1">
        <v>0</v>
      </c>
      <c r="AJ314" s="1">
        <v>0</v>
      </c>
      <c r="AK314" s="1"/>
      <c r="AL314" s="1">
        <v>0</v>
      </c>
      <c r="AM314" s="1">
        <v>34653.674957499999</v>
      </c>
      <c r="AN314" s="1"/>
      <c r="AO314" s="1">
        <v>0</v>
      </c>
      <c r="AP314" s="1">
        <v>0</v>
      </c>
      <c r="AQ314" s="1">
        <v>34653.674957499999</v>
      </c>
      <c r="AR314" s="1">
        <v>0</v>
      </c>
      <c r="AS314" s="1">
        <v>0</v>
      </c>
      <c r="AT314" s="1">
        <v>0</v>
      </c>
      <c r="AU314" s="1">
        <v>0</v>
      </c>
      <c r="AV314" s="1"/>
      <c r="AW314" s="1">
        <v>0</v>
      </c>
      <c r="AX314" s="1">
        <v>10181.01852</v>
      </c>
      <c r="AY314" s="1"/>
      <c r="AZ314" s="1">
        <v>0</v>
      </c>
      <c r="BA314" s="1">
        <v>0</v>
      </c>
      <c r="BB314" s="1">
        <v>10181.01852</v>
      </c>
      <c r="BC314" s="7">
        <v>0.53608213737833887</v>
      </c>
      <c r="BD314" s="35" t="s">
        <v>552</v>
      </c>
      <c r="BE314" s="35" t="s">
        <v>552</v>
      </c>
      <c r="BF314" s="35" t="s">
        <v>552</v>
      </c>
      <c r="BG314" s="35" t="s">
        <v>552</v>
      </c>
      <c r="BH314" s="35" t="s">
        <v>552</v>
      </c>
      <c r="BI314" s="35" t="s">
        <v>552</v>
      </c>
      <c r="BJ314" s="35">
        <v>0.17635970576029705</v>
      </c>
      <c r="BK314" s="35" t="s">
        <v>552</v>
      </c>
      <c r="BL314" s="35" t="s">
        <v>552</v>
      </c>
      <c r="BM314" s="35" t="s">
        <v>552</v>
      </c>
      <c r="BN314" s="35">
        <v>0.17635970576029705</v>
      </c>
      <c r="BO314" s="1">
        <v>0</v>
      </c>
      <c r="BP314" s="1">
        <v>0</v>
      </c>
      <c r="BQ314" s="1">
        <v>27528.967439999997</v>
      </c>
      <c r="BR314" s="1">
        <v>1223.6564401498065</v>
      </c>
      <c r="BS314" s="1">
        <v>10812.879195604557</v>
      </c>
      <c r="BT314" s="1">
        <v>27528.967439999997</v>
      </c>
      <c r="BU314" s="1">
        <v>1223.6564401498065</v>
      </c>
      <c r="BV314" s="1">
        <v>3182.9506589888733</v>
      </c>
      <c r="BW314" s="35">
        <v>6.0118991605785146</v>
      </c>
      <c r="BX314" s="1">
        <v>137972.40880412923</v>
      </c>
      <c r="BY314" s="1">
        <v>6132.8426852233079</v>
      </c>
      <c r="BZ314" s="1">
        <v>54193.060163887363</v>
      </c>
      <c r="CA314" s="1">
        <v>137972.40880412923</v>
      </c>
      <c r="CB314" s="1">
        <v>6132.8426852233079</v>
      </c>
      <c r="CC314" s="1">
        <v>15952.627735949163</v>
      </c>
    </row>
    <row r="315" spans="1:81" x14ac:dyDescent="0.25">
      <c r="A315" t="s">
        <v>850</v>
      </c>
      <c r="B315" t="s">
        <v>851</v>
      </c>
      <c r="C315" t="s">
        <v>50</v>
      </c>
      <c r="D315" t="s">
        <v>38</v>
      </c>
      <c r="E315">
        <v>90161</v>
      </c>
      <c r="F315" t="s">
        <v>370</v>
      </c>
      <c r="G315" t="s">
        <v>51</v>
      </c>
      <c r="H315" s="74">
        <v>0.22613756887876005</v>
      </c>
      <c r="I315" s="1">
        <v>1124989.2</v>
      </c>
      <c r="J315" s="1"/>
      <c r="K315" s="1">
        <v>513352</v>
      </c>
      <c r="L315" s="1"/>
      <c r="M315" s="1"/>
      <c r="N315" s="1"/>
      <c r="O315" s="1"/>
      <c r="P315" s="1"/>
      <c r="Q315" s="1"/>
      <c r="R315" s="1"/>
      <c r="S315" s="1"/>
      <c r="T315" s="1">
        <v>513352</v>
      </c>
      <c r="U315" s="1">
        <v>32.4</v>
      </c>
      <c r="V315" s="36">
        <v>7.4011627397496463E-2</v>
      </c>
      <c r="W315" s="1"/>
      <c r="X315" s="1">
        <v>160423</v>
      </c>
      <c r="Y315" s="1"/>
      <c r="Z315" s="1"/>
      <c r="AA315" s="1"/>
      <c r="AB315" s="1"/>
      <c r="AC315" s="1"/>
      <c r="AD315" s="1"/>
      <c r="AE315" s="1"/>
      <c r="AF315" s="1"/>
      <c r="AG315" s="1">
        <v>0</v>
      </c>
      <c r="AH315" s="1">
        <v>1318546.2167595322</v>
      </c>
      <c r="AI315" s="1">
        <v>0</v>
      </c>
      <c r="AJ315" s="1">
        <v>0</v>
      </c>
      <c r="AK315" s="1">
        <v>0</v>
      </c>
      <c r="AL315" s="1">
        <v>0</v>
      </c>
      <c r="AM315" s="1">
        <v>0</v>
      </c>
      <c r="AN315" s="1">
        <v>0</v>
      </c>
      <c r="AO315" s="1">
        <v>0</v>
      </c>
      <c r="AP315" s="1">
        <v>0</v>
      </c>
      <c r="AQ315" s="1">
        <v>1318546.2167595322</v>
      </c>
      <c r="AR315" s="1">
        <v>0</v>
      </c>
      <c r="AS315" s="1">
        <v>346559.64118950005</v>
      </c>
      <c r="AT315" s="1">
        <v>0</v>
      </c>
      <c r="AU315" s="1">
        <v>0</v>
      </c>
      <c r="AV315" s="1">
        <v>0</v>
      </c>
      <c r="AW315" s="1">
        <v>0</v>
      </c>
      <c r="AX315" s="1">
        <v>0</v>
      </c>
      <c r="AY315" s="1">
        <v>0</v>
      </c>
      <c r="AZ315" s="1">
        <v>0</v>
      </c>
      <c r="BA315" s="1">
        <v>0</v>
      </c>
      <c r="BB315" s="1">
        <v>346559.64118950005</v>
      </c>
      <c r="BC315" s="7">
        <v>1.4801083049944233</v>
      </c>
      <c r="BD315" s="35" t="s">
        <v>552</v>
      </c>
      <c r="BE315" s="35">
        <v>3.2435947613899083</v>
      </c>
      <c r="BF315" s="35" t="s">
        <v>552</v>
      </c>
      <c r="BG315" s="35" t="s">
        <v>552</v>
      </c>
      <c r="BH315" s="35" t="s">
        <v>552</v>
      </c>
      <c r="BI315" s="35" t="s">
        <v>552</v>
      </c>
      <c r="BJ315" s="35" t="s">
        <v>552</v>
      </c>
      <c r="BK315" s="35" t="s">
        <v>552</v>
      </c>
      <c r="BL315" s="35" t="s">
        <v>552</v>
      </c>
      <c r="BM315" s="35" t="s">
        <v>552</v>
      </c>
      <c r="BN315" s="35">
        <v>3.2435947613899083</v>
      </c>
      <c r="BO315" s="1">
        <v>0</v>
      </c>
      <c r="BP315" s="1"/>
      <c r="BQ315" s="1">
        <v>370301.44507199991</v>
      </c>
      <c r="BR315" s="1">
        <v>16459.816338797362</v>
      </c>
      <c r="BS315" s="1">
        <v>145447.69251691675</v>
      </c>
      <c r="BT315" s="1">
        <v>370301.44507199991</v>
      </c>
      <c r="BU315" s="1">
        <v>16459.816338797362</v>
      </c>
      <c r="BV315" s="1">
        <v>42814.945064152918</v>
      </c>
      <c r="BW315" s="35">
        <v>5.9774381044642837</v>
      </c>
      <c r="BX315" s="1">
        <v>1843152.5228395602</v>
      </c>
      <c r="BY315" s="1">
        <v>81927.717037213777</v>
      </c>
      <c r="BZ315" s="1">
        <v>723956.88694010593</v>
      </c>
      <c r="CA315" s="1">
        <v>1843152.5228395602</v>
      </c>
      <c r="CB315" s="1">
        <v>81927.717037213777</v>
      </c>
      <c r="CC315" s="1">
        <v>213108.73900285971</v>
      </c>
    </row>
    <row r="316" spans="1:81" x14ac:dyDescent="0.25">
      <c r="A316" t="s">
        <v>850</v>
      </c>
      <c r="B316" t="s">
        <v>851</v>
      </c>
      <c r="C316" t="s">
        <v>50</v>
      </c>
      <c r="D316" t="s">
        <v>28</v>
      </c>
      <c r="E316">
        <v>90161</v>
      </c>
      <c r="F316" t="s">
        <v>370</v>
      </c>
      <c r="G316" t="s">
        <v>51</v>
      </c>
      <c r="H316" s="74">
        <v>0.22613756887876005</v>
      </c>
      <c r="I316" s="1">
        <v>1439785.8199999998</v>
      </c>
      <c r="J316" s="1">
        <v>0</v>
      </c>
      <c r="K316" s="1">
        <v>594631</v>
      </c>
      <c r="L316" s="1">
        <v>0</v>
      </c>
      <c r="M316" s="1">
        <v>0</v>
      </c>
      <c r="N316" s="1">
        <v>0</v>
      </c>
      <c r="O316" s="1">
        <v>0</v>
      </c>
      <c r="P316" s="1">
        <v>0</v>
      </c>
      <c r="Q316" s="1">
        <v>0</v>
      </c>
      <c r="R316" s="1">
        <v>0</v>
      </c>
      <c r="S316" s="1">
        <v>0</v>
      </c>
      <c r="T316" s="1">
        <v>594631</v>
      </c>
      <c r="U316" s="1"/>
      <c r="V316" s="36"/>
      <c r="W316" s="1"/>
      <c r="X316" s="1">
        <v>185824</v>
      </c>
      <c r="Y316" s="1"/>
      <c r="Z316" s="1"/>
      <c r="AA316" s="1"/>
      <c r="AB316" s="1"/>
      <c r="AC316" s="1"/>
      <c r="AD316" s="1"/>
      <c r="AE316" s="1"/>
      <c r="AF316" s="1"/>
      <c r="AG316" s="1">
        <v>0</v>
      </c>
      <c r="AH316" s="1">
        <v>1527320.6132383919</v>
      </c>
      <c r="AI316" s="1">
        <v>0</v>
      </c>
      <c r="AJ316" s="1">
        <v>0</v>
      </c>
      <c r="AK316" s="1">
        <v>0</v>
      </c>
      <c r="AL316" s="1">
        <v>0</v>
      </c>
      <c r="AM316" s="1">
        <v>0</v>
      </c>
      <c r="AN316" s="1">
        <v>0</v>
      </c>
      <c r="AO316" s="1">
        <v>0</v>
      </c>
      <c r="AP316" s="1">
        <v>0</v>
      </c>
      <c r="AQ316" s="1">
        <v>1527320.6132383919</v>
      </c>
      <c r="AR316" s="1">
        <v>0</v>
      </c>
      <c r="AS316" s="1">
        <v>401433.07857600006</v>
      </c>
      <c r="AT316" s="1">
        <v>0</v>
      </c>
      <c r="AU316" s="1">
        <v>0</v>
      </c>
      <c r="AV316" s="1">
        <v>0</v>
      </c>
      <c r="AW316" s="1">
        <v>0</v>
      </c>
      <c r="AX316" s="1">
        <v>0</v>
      </c>
      <c r="AY316" s="1">
        <v>0</v>
      </c>
      <c r="AZ316" s="1">
        <v>0</v>
      </c>
      <c r="BA316" s="1">
        <v>0</v>
      </c>
      <c r="BB316" s="1">
        <v>401433.07857600006</v>
      </c>
      <c r="BC316" s="7">
        <v>1.3396115345922717</v>
      </c>
      <c r="BD316" s="35" t="s">
        <v>552</v>
      </c>
      <c r="BE316" s="35">
        <v>3.2436144294770908</v>
      </c>
      <c r="BF316" s="35" t="s">
        <v>552</v>
      </c>
      <c r="BG316" s="35" t="s">
        <v>552</v>
      </c>
      <c r="BH316" s="35" t="s">
        <v>552</v>
      </c>
      <c r="BI316" s="35" t="s">
        <v>552</v>
      </c>
      <c r="BJ316" s="35" t="s">
        <v>552</v>
      </c>
      <c r="BK316" s="35" t="s">
        <v>552</v>
      </c>
      <c r="BL316" s="35" t="s">
        <v>552</v>
      </c>
      <c r="BM316" s="35" t="s">
        <v>552</v>
      </c>
      <c r="BN316" s="35">
        <v>3.2436144294770908</v>
      </c>
      <c r="BO316" s="1">
        <v>0</v>
      </c>
      <c r="BP316" s="1">
        <v>0</v>
      </c>
      <c r="BQ316" s="1">
        <v>473919.9005111999</v>
      </c>
      <c r="BR316" s="1">
        <v>21065.633487330153</v>
      </c>
      <c r="BS316" s="1">
        <v>186147.14277930561</v>
      </c>
      <c r="BT316" s="1">
        <v>473919.9005111999</v>
      </c>
      <c r="BU316" s="1">
        <v>21065.633487330153</v>
      </c>
      <c r="BV316" s="1">
        <v>54795.50451457344</v>
      </c>
      <c r="BW316" s="35">
        <v>5.9774381044642837</v>
      </c>
      <c r="BX316" s="1">
        <v>2358906.9712683684</v>
      </c>
      <c r="BY316" s="1">
        <v>104852.88681451592</v>
      </c>
      <c r="BZ316" s="1">
        <v>926535.88150686934</v>
      </c>
      <c r="CA316" s="1">
        <v>2358906.9712683684</v>
      </c>
      <c r="CB316" s="1">
        <v>104852.88681451592</v>
      </c>
      <c r="CC316" s="1">
        <v>272741.23212418251</v>
      </c>
    </row>
    <row r="317" spans="1:81" x14ac:dyDescent="0.25">
      <c r="A317" t="s">
        <v>850</v>
      </c>
      <c r="B317" t="s">
        <v>851</v>
      </c>
      <c r="C317" t="s">
        <v>50</v>
      </c>
      <c r="D317" t="s">
        <v>1730</v>
      </c>
      <c r="E317">
        <v>90161</v>
      </c>
      <c r="F317" t="s">
        <v>370</v>
      </c>
      <c r="G317" t="s">
        <v>51</v>
      </c>
      <c r="H317" s="74">
        <v>0.22613756887876005</v>
      </c>
      <c r="I317" s="1">
        <v>314796.62</v>
      </c>
      <c r="J317" s="1"/>
      <c r="K317" s="1">
        <v>81279</v>
      </c>
      <c r="L317" s="1"/>
      <c r="M317" s="1"/>
      <c r="N317" s="1"/>
      <c r="O317" s="1"/>
      <c r="P317" s="1"/>
      <c r="Q317" s="1"/>
      <c r="R317" s="1"/>
      <c r="S317" s="1"/>
      <c r="T317" s="1">
        <v>81279</v>
      </c>
      <c r="U317" s="1">
        <v>12.571428571428571</v>
      </c>
      <c r="V317" s="36">
        <v>0.34285339048240221</v>
      </c>
      <c r="W317" s="1"/>
      <c r="X317" s="1">
        <v>25401</v>
      </c>
      <c r="Y317" s="1"/>
      <c r="Z317" s="1"/>
      <c r="AA317" s="1"/>
      <c r="AB317" s="1"/>
      <c r="AC317" s="1"/>
      <c r="AD317" s="1"/>
      <c r="AE317" s="1"/>
      <c r="AF317" s="1"/>
      <c r="AG317" s="1">
        <v>0</v>
      </c>
      <c r="AH317" s="1">
        <v>208774.39647885962</v>
      </c>
      <c r="AI317" s="1">
        <v>0</v>
      </c>
      <c r="AJ317" s="1">
        <v>0</v>
      </c>
      <c r="AK317" s="1"/>
      <c r="AL317" s="1">
        <v>0</v>
      </c>
      <c r="AM317" s="1">
        <v>0</v>
      </c>
      <c r="AN317" s="1"/>
      <c r="AO317" s="1">
        <v>0</v>
      </c>
      <c r="AP317" s="1">
        <v>0</v>
      </c>
      <c r="AQ317" s="1">
        <v>208774.39647885962</v>
      </c>
      <c r="AR317" s="1">
        <v>0</v>
      </c>
      <c r="AS317" s="1">
        <v>54873.437386500009</v>
      </c>
      <c r="AT317" s="1">
        <v>0</v>
      </c>
      <c r="AU317" s="1">
        <v>0</v>
      </c>
      <c r="AV317" s="1"/>
      <c r="AW317" s="1">
        <v>0</v>
      </c>
      <c r="AX317" s="1">
        <v>0</v>
      </c>
      <c r="AY317" s="1"/>
      <c r="AZ317" s="1">
        <v>0</v>
      </c>
      <c r="BA317" s="1">
        <v>0</v>
      </c>
      <c r="BB317" s="1">
        <v>54873.437386500009</v>
      </c>
      <c r="BC317" s="7">
        <v>0.83751799452408249</v>
      </c>
      <c r="BD317" s="35" t="s">
        <v>552</v>
      </c>
      <c r="BE317" s="35">
        <v>3.2437386516241546</v>
      </c>
      <c r="BF317" s="35" t="s">
        <v>552</v>
      </c>
      <c r="BG317" s="35" t="s">
        <v>552</v>
      </c>
      <c r="BH317" s="35" t="s">
        <v>552</v>
      </c>
      <c r="BI317" s="35" t="s">
        <v>552</v>
      </c>
      <c r="BJ317" s="35" t="s">
        <v>552</v>
      </c>
      <c r="BK317" s="35" t="s">
        <v>552</v>
      </c>
      <c r="BL317" s="35" t="s">
        <v>552</v>
      </c>
      <c r="BM317" s="35" t="s">
        <v>552</v>
      </c>
      <c r="BN317" s="35">
        <v>3.2437386516241546</v>
      </c>
      <c r="BO317" s="1">
        <v>0</v>
      </c>
      <c r="BP317" s="1">
        <v>0</v>
      </c>
      <c r="BQ317" s="1">
        <v>103618.45543919998</v>
      </c>
      <c r="BR317" s="1">
        <v>4605.8171485327903</v>
      </c>
      <c r="BS317" s="1">
        <v>40699.450262388898</v>
      </c>
      <c r="BT317" s="1">
        <v>103618.45543919998</v>
      </c>
      <c r="BU317" s="1">
        <v>4605.8171485327903</v>
      </c>
      <c r="BV317" s="1">
        <v>11980.559450420522</v>
      </c>
      <c r="BW317" s="35">
        <v>5.9774381044642837</v>
      </c>
      <c r="BX317" s="1">
        <v>515754.44842880842</v>
      </c>
      <c r="BY317" s="1">
        <v>22925.169777302144</v>
      </c>
      <c r="BZ317" s="1">
        <v>202578.99456676343</v>
      </c>
      <c r="CA317" s="1">
        <v>515754.44842880842</v>
      </c>
      <c r="CB317" s="1">
        <v>22925.169777302144</v>
      </c>
      <c r="CC317" s="1">
        <v>59632.49312132279</v>
      </c>
    </row>
    <row r="318" spans="1:81" x14ac:dyDescent="0.25">
      <c r="A318" t="s">
        <v>873</v>
      </c>
      <c r="B318" t="s">
        <v>874</v>
      </c>
      <c r="C318" t="s">
        <v>50</v>
      </c>
      <c r="D318" t="s">
        <v>38</v>
      </c>
      <c r="E318">
        <v>90155</v>
      </c>
      <c r="F318" t="s">
        <v>370</v>
      </c>
      <c r="G318" t="s">
        <v>51</v>
      </c>
      <c r="H318" s="74">
        <v>0.22613756887876005</v>
      </c>
      <c r="I318" s="1">
        <v>1641622.14</v>
      </c>
      <c r="J318" s="1"/>
      <c r="K318" s="1">
        <v>479925</v>
      </c>
      <c r="L318" s="1"/>
      <c r="M318" s="1"/>
      <c r="N318" s="1"/>
      <c r="O318" s="1"/>
      <c r="P318" s="1"/>
      <c r="Q318" s="1"/>
      <c r="R318" s="1"/>
      <c r="S318" s="1"/>
      <c r="T318" s="1">
        <v>479925</v>
      </c>
      <c r="U318" s="1">
        <v>30</v>
      </c>
      <c r="V318" s="36">
        <v>0.10944672944301326</v>
      </c>
      <c r="W318" s="1"/>
      <c r="X318" s="1">
        <v>149978</v>
      </c>
      <c r="Y318" s="1"/>
      <c r="Z318" s="1"/>
      <c r="AA318" s="1"/>
      <c r="AB318" s="1"/>
      <c r="AC318" s="1"/>
      <c r="AD318" s="1"/>
      <c r="AE318" s="1"/>
      <c r="AF318" s="1"/>
      <c r="AG318" s="1">
        <v>0</v>
      </c>
      <c r="AH318" s="1">
        <v>1232695.965855994</v>
      </c>
      <c r="AI318" s="1">
        <v>0</v>
      </c>
      <c r="AJ318" s="1">
        <v>0</v>
      </c>
      <c r="AK318" s="1">
        <v>0</v>
      </c>
      <c r="AL318" s="1">
        <v>0</v>
      </c>
      <c r="AM318" s="1">
        <v>0</v>
      </c>
      <c r="AN318" s="1">
        <v>0</v>
      </c>
      <c r="AO318" s="1">
        <v>0</v>
      </c>
      <c r="AP318" s="1">
        <v>0</v>
      </c>
      <c r="AQ318" s="1">
        <v>1232695.965855994</v>
      </c>
      <c r="AR318" s="1">
        <v>0</v>
      </c>
      <c r="AS318" s="1">
        <v>323995.44869700004</v>
      </c>
      <c r="AT318" s="1">
        <v>0</v>
      </c>
      <c r="AU318" s="1">
        <v>0</v>
      </c>
      <c r="AV318" s="1">
        <v>0</v>
      </c>
      <c r="AW318" s="1">
        <v>0</v>
      </c>
      <c r="AX318" s="1">
        <v>0</v>
      </c>
      <c r="AY318" s="1">
        <v>0</v>
      </c>
      <c r="AZ318" s="1">
        <v>0</v>
      </c>
      <c r="BA318" s="1">
        <v>0</v>
      </c>
      <c r="BB318" s="1">
        <v>323995.44869700004</v>
      </c>
      <c r="BC318" s="7">
        <v>0.94826414472760101</v>
      </c>
      <c r="BD318" s="35" t="s">
        <v>552</v>
      </c>
      <c r="BE318" s="35">
        <v>3.2436139283283723</v>
      </c>
      <c r="BF318" s="35" t="s">
        <v>552</v>
      </c>
      <c r="BG318" s="35" t="s">
        <v>552</v>
      </c>
      <c r="BH318" s="35" t="s">
        <v>552</v>
      </c>
      <c r="BI318" s="35" t="s">
        <v>552</v>
      </c>
      <c r="BJ318" s="35" t="s">
        <v>552</v>
      </c>
      <c r="BK318" s="35" t="s">
        <v>552</v>
      </c>
      <c r="BL318" s="35" t="s">
        <v>552</v>
      </c>
      <c r="BM318" s="35" t="s">
        <v>552</v>
      </c>
      <c r="BN318" s="35">
        <v>3.2436139283283723</v>
      </c>
      <c r="BO318" s="1">
        <v>0</v>
      </c>
      <c r="BP318" s="1"/>
      <c r="BQ318" s="1">
        <v>540356.34360239992</v>
      </c>
      <c r="BR318" s="1">
        <v>24018.718510456361</v>
      </c>
      <c r="BS318" s="1">
        <v>212242.17285613305</v>
      </c>
      <c r="BT318" s="1">
        <v>540356.34360239992</v>
      </c>
      <c r="BU318" s="1">
        <v>24018.718510456361</v>
      </c>
      <c r="BV318" s="1">
        <v>62477.010215028873</v>
      </c>
      <c r="BW318" s="35">
        <v>6.11116281938921</v>
      </c>
      <c r="BX318" s="1">
        <v>2761849.2526416872</v>
      </c>
      <c r="BY318" s="1">
        <v>122763.58102001993</v>
      </c>
      <c r="BZ318" s="1">
        <v>1084804.3026086451</v>
      </c>
      <c r="CA318" s="1">
        <v>2761849.2526416872</v>
      </c>
      <c r="CB318" s="1">
        <v>122763.58102001993</v>
      </c>
      <c r="CC318" s="1">
        <v>319330.17167765542</v>
      </c>
    </row>
    <row r="319" spans="1:81" x14ac:dyDescent="0.25">
      <c r="A319" t="s">
        <v>873</v>
      </c>
      <c r="B319" t="s">
        <v>874</v>
      </c>
      <c r="C319" t="s">
        <v>50</v>
      </c>
      <c r="D319" t="s">
        <v>28</v>
      </c>
      <c r="E319">
        <v>90155</v>
      </c>
      <c r="F319" t="s">
        <v>370</v>
      </c>
      <c r="G319" t="s">
        <v>51</v>
      </c>
      <c r="H319" s="74">
        <v>0.22613756887876005</v>
      </c>
      <c r="I319" s="1">
        <v>1912747.45</v>
      </c>
      <c r="J319" s="1">
        <v>0</v>
      </c>
      <c r="K319" s="1">
        <v>479925</v>
      </c>
      <c r="L319" s="1">
        <v>0</v>
      </c>
      <c r="M319" s="1">
        <v>0</v>
      </c>
      <c r="N319" s="1">
        <v>0</v>
      </c>
      <c r="O319" s="1">
        <v>0</v>
      </c>
      <c r="P319" s="1">
        <v>110286</v>
      </c>
      <c r="Q319" s="1">
        <v>0</v>
      </c>
      <c r="R319" s="1">
        <v>0</v>
      </c>
      <c r="S319" s="1">
        <v>0</v>
      </c>
      <c r="T319" s="1">
        <v>590211</v>
      </c>
      <c r="U319" s="1"/>
      <c r="V319" s="36"/>
      <c r="W319" s="1"/>
      <c r="X319" s="1">
        <v>149978</v>
      </c>
      <c r="Y319" s="1"/>
      <c r="Z319" s="1"/>
      <c r="AA319" s="1"/>
      <c r="AB319" s="1"/>
      <c r="AC319" s="1">
        <v>12990</v>
      </c>
      <c r="AD319" s="1"/>
      <c r="AE319" s="1"/>
      <c r="AF319" s="1"/>
      <c r="AG319" s="1">
        <v>0</v>
      </c>
      <c r="AH319" s="1">
        <v>1232695.965855994</v>
      </c>
      <c r="AI319" s="1">
        <v>0</v>
      </c>
      <c r="AJ319" s="1">
        <v>0</v>
      </c>
      <c r="AK319" s="1">
        <v>0</v>
      </c>
      <c r="AL319" s="1">
        <v>0</v>
      </c>
      <c r="AM319" s="1">
        <v>114177.46651500001</v>
      </c>
      <c r="AN319" s="1">
        <v>0</v>
      </c>
      <c r="AO319" s="1">
        <v>0</v>
      </c>
      <c r="AP319" s="1">
        <v>0</v>
      </c>
      <c r="AQ319" s="1">
        <v>1346873.432370994</v>
      </c>
      <c r="AR319" s="1">
        <v>0</v>
      </c>
      <c r="AS319" s="1">
        <v>323995.44869700004</v>
      </c>
      <c r="AT319" s="1">
        <v>0</v>
      </c>
      <c r="AU319" s="1">
        <v>0</v>
      </c>
      <c r="AV319" s="1">
        <v>0</v>
      </c>
      <c r="AW319" s="1">
        <v>0</v>
      </c>
      <c r="AX319" s="1">
        <v>33789.328199999996</v>
      </c>
      <c r="AY319" s="1">
        <v>0</v>
      </c>
      <c r="AZ319" s="1">
        <v>0</v>
      </c>
      <c r="BA319" s="1">
        <v>0</v>
      </c>
      <c r="BB319" s="1">
        <v>357784.77689700003</v>
      </c>
      <c r="BC319" s="7">
        <v>0.89120924420419123</v>
      </c>
      <c r="BD319" s="35" t="s">
        <v>552</v>
      </c>
      <c r="BE319" s="35">
        <v>3.2436139283283723</v>
      </c>
      <c r="BF319" s="35" t="s">
        <v>552</v>
      </c>
      <c r="BG319" s="35" t="s">
        <v>552</v>
      </c>
      <c r="BH319" s="35" t="s">
        <v>552</v>
      </c>
      <c r="BI319" s="35" t="s">
        <v>552</v>
      </c>
      <c r="BJ319" s="35">
        <v>1.3416643519123008</v>
      </c>
      <c r="BK319" s="35" t="s">
        <v>552</v>
      </c>
      <c r="BL319" s="35" t="s">
        <v>552</v>
      </c>
      <c r="BM319" s="35" t="s">
        <v>552</v>
      </c>
      <c r="BN319" s="35">
        <v>2.8882182969615848</v>
      </c>
      <c r="BO319" s="1">
        <v>0</v>
      </c>
      <c r="BP319" s="1">
        <v>0</v>
      </c>
      <c r="BQ319" s="1">
        <v>629599.95064199995</v>
      </c>
      <c r="BR319" s="1">
        <v>27985.57686554057</v>
      </c>
      <c r="BS319" s="1">
        <v>247295.44334302639</v>
      </c>
      <c r="BT319" s="1">
        <v>629599.95064199995</v>
      </c>
      <c r="BU319" s="1">
        <v>27985.57686554057</v>
      </c>
      <c r="BV319" s="1">
        <v>72795.52283110682</v>
      </c>
      <c r="BW319" s="35">
        <v>6.11116281938921</v>
      </c>
      <c r="BX319" s="1">
        <v>3217987.8588106721</v>
      </c>
      <c r="BY319" s="1">
        <v>143038.83995430981</v>
      </c>
      <c r="BZ319" s="1">
        <v>1263967.2754192476</v>
      </c>
      <c r="CA319" s="1">
        <v>3217987.8588106721</v>
      </c>
      <c r="CB319" s="1">
        <v>143038.83995430981</v>
      </c>
      <c r="CC319" s="1">
        <v>372069.76971235155</v>
      </c>
    </row>
    <row r="320" spans="1:81" x14ac:dyDescent="0.25">
      <c r="A320" t="s">
        <v>873</v>
      </c>
      <c r="B320" t="s">
        <v>874</v>
      </c>
      <c r="C320" t="s">
        <v>50</v>
      </c>
      <c r="D320" t="s">
        <v>1730</v>
      </c>
      <c r="E320">
        <v>90155</v>
      </c>
      <c r="F320" t="s">
        <v>370</v>
      </c>
      <c r="G320" t="s">
        <v>51</v>
      </c>
      <c r="H320" s="74">
        <v>0.22613756887876005</v>
      </c>
      <c r="I320" s="1">
        <v>271125.31</v>
      </c>
      <c r="J320" s="1"/>
      <c r="K320" s="1"/>
      <c r="L320" s="1"/>
      <c r="M320" s="1"/>
      <c r="N320" s="1"/>
      <c r="O320" s="1"/>
      <c r="P320" s="1">
        <v>110286</v>
      </c>
      <c r="Q320" s="1"/>
      <c r="R320" s="1"/>
      <c r="S320" s="1"/>
      <c r="T320" s="1">
        <v>110286</v>
      </c>
      <c r="U320" s="1">
        <v>13.571428571428571</v>
      </c>
      <c r="V320" s="36">
        <v>0.29927725227409452</v>
      </c>
      <c r="W320" s="1"/>
      <c r="X320" s="1"/>
      <c r="Y320" s="1"/>
      <c r="Z320" s="1"/>
      <c r="AA320" s="1"/>
      <c r="AB320" s="1"/>
      <c r="AC320" s="1">
        <v>12990</v>
      </c>
      <c r="AD320" s="1"/>
      <c r="AE320" s="1"/>
      <c r="AF320" s="1"/>
      <c r="AG320" s="1">
        <v>0</v>
      </c>
      <c r="AH320" s="1">
        <v>0</v>
      </c>
      <c r="AI320" s="1">
        <v>0</v>
      </c>
      <c r="AJ320" s="1">
        <v>0</v>
      </c>
      <c r="AK320" s="1"/>
      <c r="AL320" s="1">
        <v>0</v>
      </c>
      <c r="AM320" s="1">
        <v>114177.46651500001</v>
      </c>
      <c r="AN320" s="1"/>
      <c r="AO320" s="1">
        <v>0</v>
      </c>
      <c r="AP320" s="1">
        <v>0</v>
      </c>
      <c r="AQ320" s="1">
        <v>114177.46651500001</v>
      </c>
      <c r="AR320" s="1">
        <v>0</v>
      </c>
      <c r="AS320" s="1">
        <v>0</v>
      </c>
      <c r="AT320" s="1">
        <v>0</v>
      </c>
      <c r="AU320" s="1">
        <v>0</v>
      </c>
      <c r="AV320" s="1"/>
      <c r="AW320" s="1">
        <v>0</v>
      </c>
      <c r="AX320" s="1">
        <v>33789.328199999996</v>
      </c>
      <c r="AY320" s="1"/>
      <c r="AZ320" s="1">
        <v>0</v>
      </c>
      <c r="BA320" s="1">
        <v>0</v>
      </c>
      <c r="BB320" s="1">
        <v>33789.328199999996</v>
      </c>
      <c r="BC320" s="7">
        <v>0.54575057826582107</v>
      </c>
      <c r="BD320" s="35" t="s">
        <v>552</v>
      </c>
      <c r="BE320" s="35" t="s">
        <v>552</v>
      </c>
      <c r="BF320" s="35" t="s">
        <v>552</v>
      </c>
      <c r="BG320" s="35" t="s">
        <v>552</v>
      </c>
      <c r="BH320" s="35" t="s">
        <v>552</v>
      </c>
      <c r="BI320" s="35" t="s">
        <v>552</v>
      </c>
      <c r="BJ320" s="35">
        <v>1.3416643519123008</v>
      </c>
      <c r="BK320" s="35" t="s">
        <v>552</v>
      </c>
      <c r="BL320" s="35" t="s">
        <v>552</v>
      </c>
      <c r="BM320" s="35" t="s">
        <v>552</v>
      </c>
      <c r="BN320" s="35">
        <v>1.3416643519123008</v>
      </c>
      <c r="BO320" s="1">
        <v>0</v>
      </c>
      <c r="BP320" s="1">
        <v>0</v>
      </c>
      <c r="BQ320" s="1">
        <v>89243.607039599985</v>
      </c>
      <c r="BR320" s="1">
        <v>3966.8583550842086</v>
      </c>
      <c r="BS320" s="1">
        <v>35053.270486893314</v>
      </c>
      <c r="BT320" s="1">
        <v>89243.607039599985</v>
      </c>
      <c r="BU320" s="1">
        <v>3966.8583550842086</v>
      </c>
      <c r="BV320" s="1">
        <v>10318.512616077942</v>
      </c>
      <c r="BW320" s="35">
        <v>6.11116281938921</v>
      </c>
      <c r="BX320" s="1">
        <v>456138.60616898461</v>
      </c>
      <c r="BY320" s="1">
        <v>20275.25893428985</v>
      </c>
      <c r="BZ320" s="1">
        <v>179162.97281060225</v>
      </c>
      <c r="CA320" s="1">
        <v>456138.60616898461</v>
      </c>
      <c r="CB320" s="1">
        <v>20275.25893428985</v>
      </c>
      <c r="CC320" s="1">
        <v>52739.598034696071</v>
      </c>
    </row>
    <row r="321" spans="1:81" x14ac:dyDescent="0.25">
      <c r="A321" t="s">
        <v>549</v>
      </c>
      <c r="B321" t="s">
        <v>550</v>
      </c>
      <c r="C321" t="s">
        <v>50</v>
      </c>
      <c r="D321" t="s">
        <v>38</v>
      </c>
      <c r="E321">
        <v>90091</v>
      </c>
      <c r="F321" t="s">
        <v>39</v>
      </c>
      <c r="G321" t="s">
        <v>51</v>
      </c>
      <c r="H321" s="74">
        <v>0.22613756887876005</v>
      </c>
      <c r="I321" s="1">
        <v>9798739</v>
      </c>
      <c r="J321" s="1"/>
      <c r="K321" s="1">
        <v>1380388</v>
      </c>
      <c r="L321" s="1"/>
      <c r="M321" s="1"/>
      <c r="N321" s="1"/>
      <c r="O321" s="1"/>
      <c r="P321" s="1"/>
      <c r="Q321" s="1"/>
      <c r="R321" s="1"/>
      <c r="S321" s="1"/>
      <c r="T321" s="1">
        <v>1380388</v>
      </c>
      <c r="U321" s="1">
        <v>35.774999999999999</v>
      </c>
      <c r="V321" s="36">
        <v>0.13527943947589721</v>
      </c>
      <c r="W321" s="1"/>
      <c r="X321" s="1">
        <v>613895</v>
      </c>
      <c r="Y321" s="1"/>
      <c r="Z321" s="1"/>
      <c r="AA321" s="1"/>
      <c r="AB321" s="1"/>
      <c r="AC321" s="1"/>
      <c r="AD321" s="1"/>
      <c r="AE321" s="1"/>
      <c r="AF321" s="1"/>
      <c r="AG321" s="1">
        <v>0</v>
      </c>
      <c r="AH321" s="1">
        <v>4882021.8545159064</v>
      </c>
      <c r="AI321" s="1">
        <v>0</v>
      </c>
      <c r="AJ321" s="1">
        <v>0</v>
      </c>
      <c r="AK321" s="1">
        <v>0</v>
      </c>
      <c r="AL321" s="1">
        <v>0</v>
      </c>
      <c r="AM321" s="1">
        <v>0</v>
      </c>
      <c r="AN321" s="1">
        <v>0</v>
      </c>
      <c r="AO321" s="1">
        <v>0</v>
      </c>
      <c r="AP321" s="1">
        <v>0</v>
      </c>
      <c r="AQ321" s="1">
        <v>4882021.8545159064</v>
      </c>
      <c r="AR321" s="1">
        <v>0</v>
      </c>
      <c r="AS321" s="1">
        <v>1326189.0809175002</v>
      </c>
      <c r="AT321" s="1">
        <v>0</v>
      </c>
      <c r="AU321" s="1">
        <v>0</v>
      </c>
      <c r="AV321" s="1">
        <v>0</v>
      </c>
      <c r="AW321" s="1">
        <v>0</v>
      </c>
      <c r="AX321" s="1">
        <v>0</v>
      </c>
      <c r="AY321" s="1">
        <v>0</v>
      </c>
      <c r="AZ321" s="1">
        <v>0</v>
      </c>
      <c r="BA321" s="1">
        <v>0</v>
      </c>
      <c r="BB321" s="1">
        <v>1326189.0809175002</v>
      </c>
      <c r="BC321" s="7">
        <v>0.63357243574233446</v>
      </c>
      <c r="BD321" s="35" t="s">
        <v>552</v>
      </c>
      <c r="BE321" s="35">
        <v>4.4974390790367682</v>
      </c>
      <c r="BF321" s="35" t="s">
        <v>552</v>
      </c>
      <c r="BG321" s="35" t="s">
        <v>552</v>
      </c>
      <c r="BH321" s="35" t="s">
        <v>552</v>
      </c>
      <c r="BI321" s="35" t="s">
        <v>552</v>
      </c>
      <c r="BJ321" s="35" t="s">
        <v>552</v>
      </c>
      <c r="BK321" s="35" t="s">
        <v>552</v>
      </c>
      <c r="BL321" s="35" t="s">
        <v>552</v>
      </c>
      <c r="BM321" s="35" t="s">
        <v>552</v>
      </c>
      <c r="BN321" s="35">
        <v>4.4974390790367682</v>
      </c>
      <c r="BO321" s="1">
        <v>0</v>
      </c>
      <c r="BP321" s="1"/>
      <c r="BQ321" s="1">
        <v>3225352.9292399995</v>
      </c>
      <c r="BR321" s="1">
        <v>143366.21568616919</v>
      </c>
      <c r="BS321" s="1">
        <v>1266860.1415244876</v>
      </c>
      <c r="BT321" s="1">
        <v>3225352.9292399995</v>
      </c>
      <c r="BU321" s="1">
        <v>143366.21568616919</v>
      </c>
      <c r="BV321" s="1">
        <v>372921.33291854954</v>
      </c>
      <c r="BW321" s="35">
        <v>6.2851000523520337</v>
      </c>
      <c r="BX321" s="1">
        <v>17046312.935180105</v>
      </c>
      <c r="BY321" s="1">
        <v>757704.79402848566</v>
      </c>
      <c r="BZ321" s="1">
        <v>6695482.6002937742</v>
      </c>
      <c r="CA321" s="1">
        <v>17046312.935180105</v>
      </c>
      <c r="CB321" s="1">
        <v>757704.79402848566</v>
      </c>
      <c r="CC321" s="1">
        <v>1970926.5561310162</v>
      </c>
    </row>
    <row r="322" spans="1:81" x14ac:dyDescent="0.25">
      <c r="A322" t="s">
        <v>549</v>
      </c>
      <c r="B322" t="s">
        <v>550</v>
      </c>
      <c r="C322" t="s">
        <v>50</v>
      </c>
      <c r="D322" t="s">
        <v>28</v>
      </c>
      <c r="E322">
        <v>90091</v>
      </c>
      <c r="F322" t="s">
        <v>39</v>
      </c>
      <c r="G322" t="s">
        <v>51</v>
      </c>
      <c r="H322" s="74">
        <v>0.22613756887876005</v>
      </c>
      <c r="I322" s="1">
        <v>10077280</v>
      </c>
      <c r="J322" s="1">
        <v>0</v>
      </c>
      <c r="K322" s="1">
        <v>1733990</v>
      </c>
      <c r="L322" s="1">
        <v>0</v>
      </c>
      <c r="M322" s="1">
        <v>0</v>
      </c>
      <c r="N322" s="1">
        <v>0</v>
      </c>
      <c r="O322" s="1">
        <v>0</v>
      </c>
      <c r="P322" s="1">
        <v>0</v>
      </c>
      <c r="Q322" s="1">
        <v>0</v>
      </c>
      <c r="R322" s="1">
        <v>0</v>
      </c>
      <c r="S322" s="1">
        <v>0</v>
      </c>
      <c r="T322" s="1">
        <v>1733990</v>
      </c>
      <c r="U322" s="1"/>
      <c r="V322" s="36"/>
      <c r="W322" s="1"/>
      <c r="X322" s="1">
        <v>656615</v>
      </c>
      <c r="Y322" s="1"/>
      <c r="Z322" s="1"/>
      <c r="AA322" s="1"/>
      <c r="AB322" s="1"/>
      <c r="AC322" s="1"/>
      <c r="AD322" s="1"/>
      <c r="AE322" s="1"/>
      <c r="AF322" s="1"/>
      <c r="AG322" s="1">
        <v>0</v>
      </c>
      <c r="AH322" s="1">
        <v>5293934.448870468</v>
      </c>
      <c r="AI322" s="1">
        <v>0</v>
      </c>
      <c r="AJ322" s="1">
        <v>0</v>
      </c>
      <c r="AK322" s="1">
        <v>0</v>
      </c>
      <c r="AL322" s="1">
        <v>0</v>
      </c>
      <c r="AM322" s="1">
        <v>0</v>
      </c>
      <c r="AN322" s="1">
        <v>0</v>
      </c>
      <c r="AO322" s="1">
        <v>0</v>
      </c>
      <c r="AP322" s="1">
        <v>0</v>
      </c>
      <c r="AQ322" s="1">
        <v>5293934.448870468</v>
      </c>
      <c r="AR322" s="1">
        <v>0</v>
      </c>
      <c r="AS322" s="1">
        <v>1418476.5201975002</v>
      </c>
      <c r="AT322" s="1">
        <v>0</v>
      </c>
      <c r="AU322" s="1">
        <v>0</v>
      </c>
      <c r="AV322" s="1">
        <v>0</v>
      </c>
      <c r="AW322" s="1">
        <v>0</v>
      </c>
      <c r="AX322" s="1">
        <v>0</v>
      </c>
      <c r="AY322" s="1">
        <v>0</v>
      </c>
      <c r="AZ322" s="1">
        <v>0</v>
      </c>
      <c r="BA322" s="1">
        <v>0</v>
      </c>
      <c r="BB322" s="1">
        <v>1418476.5201975002</v>
      </c>
      <c r="BC322" s="7">
        <v>0.66609352613681161</v>
      </c>
      <c r="BD322" s="35" t="s">
        <v>552</v>
      </c>
      <c r="BE322" s="35">
        <v>3.8710782467418894</v>
      </c>
      <c r="BF322" s="35" t="s">
        <v>552</v>
      </c>
      <c r="BG322" s="35" t="s">
        <v>552</v>
      </c>
      <c r="BH322" s="35" t="s">
        <v>552</v>
      </c>
      <c r="BI322" s="35" t="s">
        <v>552</v>
      </c>
      <c r="BJ322" s="35" t="s">
        <v>552</v>
      </c>
      <c r="BK322" s="35" t="s">
        <v>552</v>
      </c>
      <c r="BL322" s="35" t="s">
        <v>552</v>
      </c>
      <c r="BM322" s="35" t="s">
        <v>552</v>
      </c>
      <c r="BN322" s="35">
        <v>3.8710782467418894</v>
      </c>
      <c r="BO322" s="1">
        <v>0</v>
      </c>
      <c r="BP322" s="1">
        <v>0</v>
      </c>
      <c r="BQ322" s="1">
        <v>3317037.4847999993</v>
      </c>
      <c r="BR322" s="1">
        <v>147441.57365656123</v>
      </c>
      <c r="BS322" s="1">
        <v>1302872.1723256318</v>
      </c>
      <c r="BT322" s="1">
        <v>3317037.4847999993</v>
      </c>
      <c r="BU322" s="1">
        <v>147441.57365656123</v>
      </c>
      <c r="BV322" s="1">
        <v>383522.0725639739</v>
      </c>
      <c r="BW322" s="35">
        <v>6.2851000523520337</v>
      </c>
      <c r="BX322" s="1">
        <v>17530874.984570134</v>
      </c>
      <c r="BY322" s="1">
        <v>779243.46865115792</v>
      </c>
      <c r="BZ322" s="1">
        <v>6885809.7861662041</v>
      </c>
      <c r="CA322" s="1">
        <v>17530874.984570134</v>
      </c>
      <c r="CB322" s="1">
        <v>779243.46865115792</v>
      </c>
      <c r="CC322" s="1">
        <v>2026952.5257860189</v>
      </c>
    </row>
    <row r="323" spans="1:81" x14ac:dyDescent="0.25">
      <c r="A323" t="s">
        <v>549</v>
      </c>
      <c r="B323" t="s">
        <v>550</v>
      </c>
      <c r="C323" t="s">
        <v>50</v>
      </c>
      <c r="D323" t="s">
        <v>1730</v>
      </c>
      <c r="E323">
        <v>90091</v>
      </c>
      <c r="F323" t="s">
        <v>39</v>
      </c>
      <c r="G323" t="s">
        <v>51</v>
      </c>
      <c r="H323" s="74">
        <v>0.22613756887876005</v>
      </c>
      <c r="I323" s="1">
        <v>278541</v>
      </c>
      <c r="J323" s="1"/>
      <c r="K323" s="1">
        <v>353602</v>
      </c>
      <c r="L323" s="1"/>
      <c r="M323" s="1"/>
      <c r="N323" s="1"/>
      <c r="O323" s="1"/>
      <c r="P323" s="1"/>
      <c r="Q323" s="1"/>
      <c r="R323" s="1"/>
      <c r="S323" s="1"/>
      <c r="T323" s="1">
        <v>353602</v>
      </c>
      <c r="U323" s="1">
        <v>16.857142857142858</v>
      </c>
      <c r="V323" s="36">
        <v>9.3487935478414205E-2</v>
      </c>
      <c r="W323" s="1"/>
      <c r="X323" s="1">
        <v>42720</v>
      </c>
      <c r="Y323" s="1"/>
      <c r="Z323" s="1"/>
      <c r="AA323" s="1"/>
      <c r="AB323" s="1"/>
      <c r="AC323" s="1"/>
      <c r="AD323" s="1"/>
      <c r="AE323" s="1"/>
      <c r="AF323" s="1"/>
      <c r="AG323" s="1">
        <v>0</v>
      </c>
      <c r="AH323" s="1">
        <v>411912.59435456141</v>
      </c>
      <c r="AI323" s="1">
        <v>0</v>
      </c>
      <c r="AJ323" s="1">
        <v>0</v>
      </c>
      <c r="AK323" s="1"/>
      <c r="AL323" s="1">
        <v>0</v>
      </c>
      <c r="AM323" s="1">
        <v>0</v>
      </c>
      <c r="AN323" s="1"/>
      <c r="AO323" s="1">
        <v>0</v>
      </c>
      <c r="AP323" s="1">
        <v>0</v>
      </c>
      <c r="AQ323" s="1">
        <v>411912.59435456141</v>
      </c>
      <c r="AR323" s="1">
        <v>0</v>
      </c>
      <c r="AS323" s="1">
        <v>92287.439280000006</v>
      </c>
      <c r="AT323" s="1">
        <v>0</v>
      </c>
      <c r="AU323" s="1">
        <v>0</v>
      </c>
      <c r="AV323" s="1"/>
      <c r="AW323" s="1">
        <v>0</v>
      </c>
      <c r="AX323" s="1">
        <v>0</v>
      </c>
      <c r="AY323" s="1"/>
      <c r="AZ323" s="1">
        <v>0</v>
      </c>
      <c r="BA323" s="1">
        <v>0</v>
      </c>
      <c r="BB323" s="1">
        <v>92287.439280000006</v>
      </c>
      <c r="BC323" s="7">
        <v>1.8101465623895994</v>
      </c>
      <c r="BD323" s="35" t="s">
        <v>552</v>
      </c>
      <c r="BE323" s="35">
        <v>1.4258970074676087</v>
      </c>
      <c r="BF323" s="35" t="s">
        <v>552</v>
      </c>
      <c r="BG323" s="35" t="s">
        <v>552</v>
      </c>
      <c r="BH323" s="35" t="s">
        <v>552</v>
      </c>
      <c r="BI323" s="35" t="s">
        <v>552</v>
      </c>
      <c r="BJ323" s="35" t="s">
        <v>552</v>
      </c>
      <c r="BK323" s="35" t="s">
        <v>552</v>
      </c>
      <c r="BL323" s="35" t="s">
        <v>552</v>
      </c>
      <c r="BM323" s="35" t="s">
        <v>552</v>
      </c>
      <c r="BN323" s="35">
        <v>1.4258970074676087</v>
      </c>
      <c r="BO323" s="1">
        <v>0</v>
      </c>
      <c r="BP323" s="1">
        <v>0</v>
      </c>
      <c r="BQ323" s="1">
        <v>91684.555559999993</v>
      </c>
      <c r="BR323" s="1">
        <v>4075.3579703920327</v>
      </c>
      <c r="BS323" s="1">
        <v>36012.030801144145</v>
      </c>
      <c r="BT323" s="1">
        <v>91684.555559999993</v>
      </c>
      <c r="BU323" s="1">
        <v>4075.3579703920327</v>
      </c>
      <c r="BV323" s="1">
        <v>10600.739645424346</v>
      </c>
      <c r="BW323" s="35">
        <v>6.2851000523520337</v>
      </c>
      <c r="BX323" s="1">
        <v>484562.04939002893</v>
      </c>
      <c r="BY323" s="1">
        <v>21538.67462267221</v>
      </c>
      <c r="BZ323" s="1">
        <v>190327.18587242992</v>
      </c>
      <c r="CA323" s="1">
        <v>484562.04939002893</v>
      </c>
      <c r="CB323" s="1">
        <v>21538.67462267221</v>
      </c>
      <c r="CC323" s="1">
        <v>56025.969655002496</v>
      </c>
    </row>
    <row r="324" spans="1:81" x14ac:dyDescent="0.25">
      <c r="A324" t="s">
        <v>1714</v>
      </c>
      <c r="B324" t="s">
        <v>148</v>
      </c>
      <c r="C324" t="s">
        <v>50</v>
      </c>
      <c r="D324" t="s">
        <v>28</v>
      </c>
      <c r="E324">
        <v>90293</v>
      </c>
      <c r="F324" t="s">
        <v>370</v>
      </c>
      <c r="G324" t="s">
        <v>51</v>
      </c>
      <c r="H324" s="74">
        <v>0.22613756887876005</v>
      </c>
      <c r="I324" s="1">
        <v>472561.08999999997</v>
      </c>
      <c r="J324" s="1">
        <v>0</v>
      </c>
      <c r="K324" s="1">
        <v>0</v>
      </c>
      <c r="L324" s="1">
        <v>0</v>
      </c>
      <c r="M324" s="1">
        <v>0</v>
      </c>
      <c r="N324" s="1">
        <v>0</v>
      </c>
      <c r="O324" s="1">
        <v>0</v>
      </c>
      <c r="P324" s="1">
        <v>0</v>
      </c>
      <c r="Q324" s="1">
        <v>0</v>
      </c>
      <c r="R324" s="1">
        <v>0</v>
      </c>
      <c r="S324" s="1">
        <v>269597</v>
      </c>
      <c r="T324" s="1">
        <v>269597</v>
      </c>
      <c r="U324" s="1"/>
      <c r="V324" s="36"/>
      <c r="W324" s="1"/>
      <c r="X324" s="1"/>
      <c r="Y324" s="1"/>
      <c r="Z324" s="1"/>
      <c r="AA324" s="1"/>
      <c r="AB324" s="1"/>
      <c r="AC324" s="1"/>
      <c r="AD324" s="1"/>
      <c r="AE324" s="1"/>
      <c r="AF324" s="1">
        <v>62989</v>
      </c>
      <c r="AG324" s="1">
        <v>0</v>
      </c>
      <c r="AH324" s="1">
        <v>0</v>
      </c>
      <c r="AI324" s="1">
        <v>0</v>
      </c>
      <c r="AJ324" s="1">
        <v>0</v>
      </c>
      <c r="AK324" s="1">
        <v>0</v>
      </c>
      <c r="AL324" s="1">
        <v>0</v>
      </c>
      <c r="AM324" s="1">
        <v>0</v>
      </c>
      <c r="AN324" s="1">
        <v>0</v>
      </c>
      <c r="AO324" s="1">
        <v>0</v>
      </c>
      <c r="AP324" s="1">
        <v>359248.71082899999</v>
      </c>
      <c r="AQ324" s="1">
        <v>359248.71082899999</v>
      </c>
      <c r="AR324" s="1">
        <v>0</v>
      </c>
      <c r="AS324" s="1">
        <v>0</v>
      </c>
      <c r="AT324" s="1">
        <v>0</v>
      </c>
      <c r="AU324" s="1">
        <v>0</v>
      </c>
      <c r="AV324" s="1">
        <v>0</v>
      </c>
      <c r="AW324" s="1">
        <v>0</v>
      </c>
      <c r="AX324" s="1">
        <v>0</v>
      </c>
      <c r="AY324" s="1">
        <v>0</v>
      </c>
      <c r="AZ324" s="1">
        <v>0</v>
      </c>
      <c r="BA324" s="1">
        <v>80780.765858700004</v>
      </c>
      <c r="BB324" s="1">
        <v>80780.765858700004</v>
      </c>
      <c r="BC324" s="7">
        <v>0.93115892526763056</v>
      </c>
      <c r="BD324" s="35" t="s">
        <v>552</v>
      </c>
      <c r="BE324" s="35" t="s">
        <v>552</v>
      </c>
      <c r="BF324" s="35" t="s">
        <v>552</v>
      </c>
      <c r="BG324" s="35" t="s">
        <v>552</v>
      </c>
      <c r="BH324" s="35" t="s">
        <v>552</v>
      </c>
      <c r="BI324" s="35" t="s">
        <v>552</v>
      </c>
      <c r="BJ324" s="35" t="s">
        <v>552</v>
      </c>
      <c r="BK324" s="35" t="s">
        <v>552</v>
      </c>
      <c r="BL324" s="35" t="s">
        <v>552</v>
      </c>
      <c r="BM324" s="35">
        <v>1.6321749748242749</v>
      </c>
      <c r="BN324" s="35">
        <v>1.6321749748242749</v>
      </c>
      <c r="BO324" s="1">
        <v>0</v>
      </c>
      <c r="BP324" s="1">
        <v>0</v>
      </c>
      <c r="BQ324" s="1">
        <v>155548.20838439997</v>
      </c>
      <c r="BR324" s="1">
        <v>6914.0830420966631</v>
      </c>
      <c r="BS324" s="1">
        <v>61096.515516574756</v>
      </c>
      <c r="BT324" s="1">
        <v>155548.20838439997</v>
      </c>
      <c r="BU324" s="1">
        <v>6914.0830420966631</v>
      </c>
      <c r="BV324" s="1">
        <v>17984.774527440997</v>
      </c>
      <c r="BW324" s="35">
        <v>5.9748118926737774</v>
      </c>
      <c r="BX324" s="1">
        <v>773823.07695481193</v>
      </c>
      <c r="BY324" s="1">
        <v>34396.262544756566</v>
      </c>
      <c r="BZ324" s="1">
        <v>303943.67199278402</v>
      </c>
      <c r="CA324" s="1">
        <v>773823.07695481193</v>
      </c>
      <c r="CB324" s="1">
        <v>34396.262544756566</v>
      </c>
      <c r="CC324" s="1">
        <v>89470.870206169871</v>
      </c>
    </row>
    <row r="325" spans="1:81" x14ac:dyDescent="0.25">
      <c r="A325" t="s">
        <v>1714</v>
      </c>
      <c r="B325" t="s">
        <v>148</v>
      </c>
      <c r="C325" t="s">
        <v>50</v>
      </c>
      <c r="D325" t="s">
        <v>1730</v>
      </c>
      <c r="E325">
        <v>90293</v>
      </c>
      <c r="F325" t="s">
        <v>370</v>
      </c>
      <c r="G325" t="s">
        <v>51</v>
      </c>
      <c r="H325" s="74">
        <v>0.22613756887876005</v>
      </c>
      <c r="I325" s="1">
        <v>472561.08999999997</v>
      </c>
      <c r="J325" s="1"/>
      <c r="K325" s="1"/>
      <c r="L325" s="1"/>
      <c r="M325" s="1"/>
      <c r="N325" s="1"/>
      <c r="O325" s="1"/>
      <c r="P325" s="1"/>
      <c r="Q325" s="1"/>
      <c r="R325" s="1"/>
      <c r="S325" s="1">
        <v>269597</v>
      </c>
      <c r="T325" s="1">
        <v>269597</v>
      </c>
      <c r="U325" s="1">
        <v>25.272727272727273</v>
      </c>
      <c r="V325" s="36">
        <v>8.0559657380791835E-2</v>
      </c>
      <c r="W325" s="1"/>
      <c r="X325" s="1"/>
      <c r="Y325" s="1"/>
      <c r="Z325" s="1"/>
      <c r="AA325" s="1"/>
      <c r="AB325" s="1"/>
      <c r="AC325" s="1"/>
      <c r="AD325" s="1"/>
      <c r="AE325" s="1"/>
      <c r="AF325" s="1">
        <v>62989</v>
      </c>
      <c r="AG325" s="1">
        <v>0</v>
      </c>
      <c r="AH325" s="1">
        <v>0</v>
      </c>
      <c r="AI325" s="1">
        <v>0</v>
      </c>
      <c r="AJ325" s="1">
        <v>0</v>
      </c>
      <c r="AK325" s="1"/>
      <c r="AL325" s="1">
        <v>0</v>
      </c>
      <c r="AM325" s="1">
        <v>0</v>
      </c>
      <c r="AN325" s="1"/>
      <c r="AO325" s="1">
        <v>0</v>
      </c>
      <c r="AP325" s="1">
        <v>359248.71082899999</v>
      </c>
      <c r="AQ325" s="1">
        <v>359248.71082899999</v>
      </c>
      <c r="AR325" s="1">
        <v>0</v>
      </c>
      <c r="AS325" s="1">
        <v>0</v>
      </c>
      <c r="AT325" s="1">
        <v>0</v>
      </c>
      <c r="AU325" s="1">
        <v>0</v>
      </c>
      <c r="AV325" s="1"/>
      <c r="AW325" s="1">
        <v>0</v>
      </c>
      <c r="AX325" s="1">
        <v>0</v>
      </c>
      <c r="AY325" s="1"/>
      <c r="AZ325" s="1">
        <v>0</v>
      </c>
      <c r="BA325" s="1">
        <v>80780.765858700004</v>
      </c>
      <c r="BB325" s="1">
        <v>80780.765858700004</v>
      </c>
      <c r="BC325" s="7">
        <v>0.93115892526763056</v>
      </c>
      <c r="BD325" s="35" t="s">
        <v>552</v>
      </c>
      <c r="BE325" s="35" t="s">
        <v>552</v>
      </c>
      <c r="BF325" s="35" t="s">
        <v>552</v>
      </c>
      <c r="BG325" s="35" t="s">
        <v>552</v>
      </c>
      <c r="BH325" s="35" t="s">
        <v>552</v>
      </c>
      <c r="BI325" s="35" t="s">
        <v>552</v>
      </c>
      <c r="BJ325" s="35" t="s">
        <v>552</v>
      </c>
      <c r="BK325" s="35" t="s">
        <v>552</v>
      </c>
      <c r="BL325" s="35" t="s">
        <v>552</v>
      </c>
      <c r="BM325" s="35">
        <v>1.6321749748242749</v>
      </c>
      <c r="BN325" s="35">
        <v>1.6321749748242749</v>
      </c>
      <c r="BO325" s="1">
        <v>0</v>
      </c>
      <c r="BP325" s="1">
        <v>0</v>
      </c>
      <c r="BQ325" s="1">
        <v>155548.20838439997</v>
      </c>
      <c r="BR325" s="1">
        <v>6914.0830420966631</v>
      </c>
      <c r="BS325" s="1">
        <v>61096.515516574756</v>
      </c>
      <c r="BT325" s="1">
        <v>155548.20838439997</v>
      </c>
      <c r="BU325" s="1">
        <v>6914.0830420966631</v>
      </c>
      <c r="BV325" s="1">
        <v>17984.774527440997</v>
      </c>
      <c r="BW325" s="35">
        <v>5.9748118926737774</v>
      </c>
      <c r="BX325" s="1">
        <v>773823.07695481193</v>
      </c>
      <c r="BY325" s="1">
        <v>34396.262544756566</v>
      </c>
      <c r="BZ325" s="1">
        <v>303943.67199278402</v>
      </c>
      <c r="CA325" s="1">
        <v>773823.07695481193</v>
      </c>
      <c r="CB325" s="1">
        <v>34396.262544756566</v>
      </c>
      <c r="CC325" s="1">
        <v>89470.870206169871</v>
      </c>
    </row>
    <row r="326" spans="1:81" x14ac:dyDescent="0.25">
      <c r="A326" t="s">
        <v>1715</v>
      </c>
      <c r="B326" t="s">
        <v>1716</v>
      </c>
      <c r="C326" t="s">
        <v>50</v>
      </c>
      <c r="D326" t="s">
        <v>28</v>
      </c>
      <c r="E326">
        <v>90294</v>
      </c>
      <c r="F326" t="s">
        <v>370</v>
      </c>
      <c r="G326" t="s">
        <v>51</v>
      </c>
      <c r="H326" s="74">
        <v>0.22613756887876005</v>
      </c>
      <c r="I326" s="1">
        <v>645843.62</v>
      </c>
      <c r="J326" s="1">
        <v>0</v>
      </c>
      <c r="K326" s="1">
        <v>0</v>
      </c>
      <c r="L326" s="1">
        <v>0</v>
      </c>
      <c r="M326" s="1">
        <v>0</v>
      </c>
      <c r="N326" s="1">
        <v>0</v>
      </c>
      <c r="O326" s="1">
        <v>0</v>
      </c>
      <c r="P326" s="1">
        <v>187615</v>
      </c>
      <c r="Q326" s="1">
        <v>0</v>
      </c>
      <c r="R326" s="1">
        <v>0</v>
      </c>
      <c r="S326" s="1">
        <v>0</v>
      </c>
      <c r="T326" s="1">
        <v>187615</v>
      </c>
      <c r="U326" s="1"/>
      <c r="V326" s="36"/>
      <c r="W326" s="1"/>
      <c r="X326" s="1"/>
      <c r="Y326" s="1"/>
      <c r="Z326" s="1"/>
      <c r="AA326" s="1"/>
      <c r="AB326" s="1"/>
      <c r="AC326" s="1">
        <v>22098</v>
      </c>
      <c r="AD326" s="1"/>
      <c r="AE326" s="1"/>
      <c r="AF326" s="1"/>
      <c r="AG326" s="1">
        <v>0</v>
      </c>
      <c r="AH326" s="1">
        <v>0</v>
      </c>
      <c r="AI326" s="1">
        <v>0</v>
      </c>
      <c r="AJ326" s="1">
        <v>0</v>
      </c>
      <c r="AK326" s="1">
        <v>0</v>
      </c>
      <c r="AL326" s="1">
        <v>0</v>
      </c>
      <c r="AM326" s="1">
        <v>194233.53937083328</v>
      </c>
      <c r="AN326" s="1">
        <v>0</v>
      </c>
      <c r="AO326" s="1">
        <v>0</v>
      </c>
      <c r="AP326" s="1">
        <v>0</v>
      </c>
      <c r="AQ326" s="1">
        <v>194233.53937083328</v>
      </c>
      <c r="AR326" s="1">
        <v>0</v>
      </c>
      <c r="AS326" s="1">
        <v>0</v>
      </c>
      <c r="AT326" s="1">
        <v>0</v>
      </c>
      <c r="AU326" s="1">
        <v>0</v>
      </c>
      <c r="AV326" s="1">
        <v>0</v>
      </c>
      <c r="AW326" s="1">
        <v>0</v>
      </c>
      <c r="AX326" s="1">
        <v>57480.875639999998</v>
      </c>
      <c r="AY326" s="1">
        <v>0</v>
      </c>
      <c r="AZ326" s="1">
        <v>0</v>
      </c>
      <c r="BA326" s="1">
        <v>0</v>
      </c>
      <c r="BB326" s="1">
        <v>57480.875639999998</v>
      </c>
      <c r="BC326" s="7">
        <v>0.38974514451475623</v>
      </c>
      <c r="BD326" s="35" t="s">
        <v>552</v>
      </c>
      <c r="BE326" s="35" t="s">
        <v>552</v>
      </c>
      <c r="BF326" s="35" t="s">
        <v>552</v>
      </c>
      <c r="BG326" s="35" t="s">
        <v>552</v>
      </c>
      <c r="BH326" s="35" t="s">
        <v>552</v>
      </c>
      <c r="BI326" s="35" t="s">
        <v>552</v>
      </c>
      <c r="BJ326" s="35">
        <v>1.3416539989384286</v>
      </c>
      <c r="BK326" s="35" t="s">
        <v>552</v>
      </c>
      <c r="BL326" s="35" t="s">
        <v>552</v>
      </c>
      <c r="BM326" s="35" t="s">
        <v>552</v>
      </c>
      <c r="BN326" s="35">
        <v>1.3416539989384286</v>
      </c>
      <c r="BO326" s="1">
        <v>0</v>
      </c>
      <c r="BP326" s="1">
        <v>0</v>
      </c>
      <c r="BQ326" s="1">
        <v>212585.88595919998</v>
      </c>
      <c r="BR326" s="1">
        <v>9449.3950420004348</v>
      </c>
      <c r="BS326" s="1">
        <v>83499.880937321373</v>
      </c>
      <c r="BT326" s="1">
        <v>212585.88595919998</v>
      </c>
      <c r="BU326" s="1">
        <v>9449.3950420004348</v>
      </c>
      <c r="BV326" s="1">
        <v>24579.57739535069</v>
      </c>
      <c r="BW326" s="35">
        <v>5.9749055211305366</v>
      </c>
      <c r="BX326" s="1">
        <v>1057594.6977728507</v>
      </c>
      <c r="BY326" s="1">
        <v>47009.84756579149</v>
      </c>
      <c r="BZ326" s="1">
        <v>415404.01868882263</v>
      </c>
      <c r="CA326" s="1">
        <v>1057594.6977728507</v>
      </c>
      <c r="CB326" s="1">
        <v>47009.84756579149</v>
      </c>
      <c r="CC326" s="1">
        <v>122281.07529118549</v>
      </c>
    </row>
    <row r="327" spans="1:81" x14ac:dyDescent="0.25">
      <c r="A327" t="s">
        <v>1715</v>
      </c>
      <c r="B327" t="s">
        <v>1716</v>
      </c>
      <c r="C327" t="s">
        <v>50</v>
      </c>
      <c r="D327" t="s">
        <v>1730</v>
      </c>
      <c r="E327">
        <v>90294</v>
      </c>
      <c r="F327" t="s">
        <v>370</v>
      </c>
      <c r="G327" t="s">
        <v>51</v>
      </c>
      <c r="H327" s="74">
        <v>0.22613756887876005</v>
      </c>
      <c r="I327" s="1">
        <v>645843.62</v>
      </c>
      <c r="J327" s="1"/>
      <c r="K327" s="1"/>
      <c r="L327" s="1"/>
      <c r="M327" s="1"/>
      <c r="N327" s="1"/>
      <c r="O327" s="1"/>
      <c r="P327" s="1">
        <v>187615</v>
      </c>
      <c r="Q327" s="1"/>
      <c r="R327" s="1"/>
      <c r="S327" s="1"/>
      <c r="T327" s="1">
        <v>187615</v>
      </c>
      <c r="U327" s="1">
        <v>12.5</v>
      </c>
      <c r="V327" s="36">
        <v>0.30997827946796574</v>
      </c>
      <c r="W327" s="1"/>
      <c r="X327" s="1"/>
      <c r="Y327" s="1"/>
      <c r="Z327" s="1"/>
      <c r="AA327" s="1"/>
      <c r="AB327" s="1"/>
      <c r="AC327" s="1">
        <v>22098</v>
      </c>
      <c r="AD327" s="1"/>
      <c r="AE327" s="1"/>
      <c r="AF327" s="1"/>
      <c r="AG327" s="1">
        <v>0</v>
      </c>
      <c r="AH327" s="1">
        <v>0</v>
      </c>
      <c r="AI327" s="1">
        <v>0</v>
      </c>
      <c r="AJ327" s="1">
        <v>0</v>
      </c>
      <c r="AK327" s="1"/>
      <c r="AL327" s="1">
        <v>0</v>
      </c>
      <c r="AM327" s="1">
        <v>194233.53937083328</v>
      </c>
      <c r="AN327" s="1"/>
      <c r="AO327" s="1">
        <v>0</v>
      </c>
      <c r="AP327" s="1">
        <v>0</v>
      </c>
      <c r="AQ327" s="1">
        <v>194233.53937083328</v>
      </c>
      <c r="AR327" s="1">
        <v>0</v>
      </c>
      <c r="AS327" s="1">
        <v>0</v>
      </c>
      <c r="AT327" s="1">
        <v>0</v>
      </c>
      <c r="AU327" s="1">
        <v>0</v>
      </c>
      <c r="AV327" s="1"/>
      <c r="AW327" s="1">
        <v>0</v>
      </c>
      <c r="AX327" s="1">
        <v>57480.875639999998</v>
      </c>
      <c r="AY327" s="1"/>
      <c r="AZ327" s="1">
        <v>0</v>
      </c>
      <c r="BA327" s="1">
        <v>0</v>
      </c>
      <c r="BB327" s="1">
        <v>57480.875639999998</v>
      </c>
      <c r="BC327" s="7">
        <v>0.38974514451475623</v>
      </c>
      <c r="BD327" s="35" t="s">
        <v>552</v>
      </c>
      <c r="BE327" s="35" t="s">
        <v>552</v>
      </c>
      <c r="BF327" s="35" t="s">
        <v>552</v>
      </c>
      <c r="BG327" s="35" t="s">
        <v>552</v>
      </c>
      <c r="BH327" s="35" t="s">
        <v>552</v>
      </c>
      <c r="BI327" s="35" t="s">
        <v>552</v>
      </c>
      <c r="BJ327" s="35">
        <v>1.3416539989384286</v>
      </c>
      <c r="BK327" s="35" t="s">
        <v>552</v>
      </c>
      <c r="BL327" s="35" t="s">
        <v>552</v>
      </c>
      <c r="BM327" s="35" t="s">
        <v>552</v>
      </c>
      <c r="BN327" s="35">
        <v>1.3416539989384286</v>
      </c>
      <c r="BO327" s="1">
        <v>0</v>
      </c>
      <c r="BP327" s="1">
        <v>0</v>
      </c>
      <c r="BQ327" s="1">
        <v>212585.88595919998</v>
      </c>
      <c r="BR327" s="1">
        <v>9449.3950420004348</v>
      </c>
      <c r="BS327" s="1">
        <v>83499.880937321373</v>
      </c>
      <c r="BT327" s="1">
        <v>212585.88595919998</v>
      </c>
      <c r="BU327" s="1">
        <v>9449.3950420004348</v>
      </c>
      <c r="BV327" s="1">
        <v>24579.57739535069</v>
      </c>
      <c r="BW327" s="35">
        <v>5.9749055211305366</v>
      </c>
      <c r="BX327" s="1">
        <v>1057594.6977728507</v>
      </c>
      <c r="BY327" s="1">
        <v>47009.84756579149</v>
      </c>
      <c r="BZ327" s="1">
        <v>415404.01868882263</v>
      </c>
      <c r="CA327" s="1">
        <v>1057594.6977728507</v>
      </c>
      <c r="CB327" s="1">
        <v>47009.84756579149</v>
      </c>
      <c r="CC327" s="1">
        <v>122281.07529118549</v>
      </c>
    </row>
    <row r="328" spans="1:81" x14ac:dyDescent="0.25">
      <c r="A328" t="s">
        <v>1717</v>
      </c>
      <c r="B328" t="s">
        <v>1718</v>
      </c>
      <c r="C328" t="s">
        <v>50</v>
      </c>
      <c r="D328" t="s">
        <v>28</v>
      </c>
      <c r="E328">
        <v>90295</v>
      </c>
      <c r="F328" t="s">
        <v>370</v>
      </c>
      <c r="G328" t="s">
        <v>51</v>
      </c>
      <c r="H328" s="74">
        <v>0.22613756887876005</v>
      </c>
      <c r="I328" s="1">
        <v>1159795.3799999999</v>
      </c>
      <c r="J328" s="1">
        <v>0</v>
      </c>
      <c r="K328" s="1">
        <v>0</v>
      </c>
      <c r="L328" s="1">
        <v>0</v>
      </c>
      <c r="M328" s="1">
        <v>0</v>
      </c>
      <c r="N328" s="1">
        <v>0</v>
      </c>
      <c r="O328" s="1">
        <v>0</v>
      </c>
      <c r="P328" s="1">
        <v>207855</v>
      </c>
      <c r="Q328" s="1">
        <v>0</v>
      </c>
      <c r="R328" s="1">
        <v>0</v>
      </c>
      <c r="S328" s="1">
        <v>0</v>
      </c>
      <c r="T328" s="1">
        <v>207855</v>
      </c>
      <c r="U328" s="1"/>
      <c r="V328" s="36"/>
      <c r="W328" s="1"/>
      <c r="X328" s="1"/>
      <c r="Y328" s="1"/>
      <c r="Z328" s="1"/>
      <c r="AA328" s="1"/>
      <c r="AB328" s="1"/>
      <c r="AC328" s="1">
        <v>24481</v>
      </c>
      <c r="AD328" s="1"/>
      <c r="AE328" s="1"/>
      <c r="AF328" s="1"/>
      <c r="AG328" s="1">
        <v>0</v>
      </c>
      <c r="AH328" s="1">
        <v>0</v>
      </c>
      <c r="AI328" s="1">
        <v>0</v>
      </c>
      <c r="AJ328" s="1">
        <v>0</v>
      </c>
      <c r="AK328" s="1">
        <v>0</v>
      </c>
      <c r="AL328" s="1">
        <v>0</v>
      </c>
      <c r="AM328" s="1">
        <v>215179.26863749998</v>
      </c>
      <c r="AN328" s="1">
        <v>0</v>
      </c>
      <c r="AO328" s="1">
        <v>0</v>
      </c>
      <c r="AP328" s="1">
        <v>0</v>
      </c>
      <c r="AQ328" s="1">
        <v>215179.26863749998</v>
      </c>
      <c r="AR328" s="1">
        <v>0</v>
      </c>
      <c r="AS328" s="1">
        <v>0</v>
      </c>
      <c r="AT328" s="1">
        <v>0</v>
      </c>
      <c r="AU328" s="1">
        <v>0</v>
      </c>
      <c r="AV328" s="1">
        <v>0</v>
      </c>
      <c r="AW328" s="1">
        <v>0</v>
      </c>
      <c r="AX328" s="1">
        <v>63679.487579999994</v>
      </c>
      <c r="AY328" s="1">
        <v>0</v>
      </c>
      <c r="AZ328" s="1">
        <v>0</v>
      </c>
      <c r="BA328" s="1">
        <v>0</v>
      </c>
      <c r="BB328" s="1">
        <v>63679.487579999994</v>
      </c>
      <c r="BC328" s="7">
        <v>0.24043789191288206</v>
      </c>
      <c r="BD328" s="35" t="s">
        <v>552</v>
      </c>
      <c r="BE328" s="35" t="s">
        <v>552</v>
      </c>
      <c r="BF328" s="35" t="s">
        <v>552</v>
      </c>
      <c r="BG328" s="35" t="s">
        <v>552</v>
      </c>
      <c r="BH328" s="35" t="s">
        <v>552</v>
      </c>
      <c r="BI328" s="35" t="s">
        <v>552</v>
      </c>
      <c r="BJ328" s="35">
        <v>1.3416023488369293</v>
      </c>
      <c r="BK328" s="35" t="s">
        <v>552</v>
      </c>
      <c r="BL328" s="35" t="s">
        <v>552</v>
      </c>
      <c r="BM328" s="35" t="s">
        <v>552</v>
      </c>
      <c r="BN328" s="35">
        <v>1.3416023488369293</v>
      </c>
      <c r="BO328" s="1">
        <v>0</v>
      </c>
      <c r="BP328" s="1">
        <v>0</v>
      </c>
      <c r="BQ328" s="1">
        <v>381758.2472807999</v>
      </c>
      <c r="BR328" s="1">
        <v>16969.068632290597</v>
      </c>
      <c r="BS328" s="1">
        <v>149947.71666499606</v>
      </c>
      <c r="BT328" s="1">
        <v>381758.2472807999</v>
      </c>
      <c r="BU328" s="1">
        <v>16969.068632290597</v>
      </c>
      <c r="BV328" s="1">
        <v>44139.601944941649</v>
      </c>
      <c r="BW328" s="35">
        <v>5.9751832308487804</v>
      </c>
      <c r="BX328" s="1">
        <v>1899317.2301096576</v>
      </c>
      <c r="BY328" s="1">
        <v>84424.225702494237</v>
      </c>
      <c r="BZ328" s="1">
        <v>746017.3654557527</v>
      </c>
      <c r="CA328" s="1">
        <v>1899317.2301096576</v>
      </c>
      <c r="CB328" s="1">
        <v>84424.225702494237</v>
      </c>
      <c r="CC328" s="1">
        <v>219602.60741281396</v>
      </c>
    </row>
    <row r="329" spans="1:81" x14ac:dyDescent="0.25">
      <c r="A329" t="s">
        <v>1717</v>
      </c>
      <c r="B329" t="s">
        <v>1718</v>
      </c>
      <c r="C329" t="s">
        <v>50</v>
      </c>
      <c r="D329" t="s">
        <v>1730</v>
      </c>
      <c r="E329">
        <v>90295</v>
      </c>
      <c r="F329" t="s">
        <v>370</v>
      </c>
      <c r="G329" t="s">
        <v>51</v>
      </c>
      <c r="H329" s="74">
        <v>0.22613756887876005</v>
      </c>
      <c r="I329" s="1">
        <v>1159795.3799999999</v>
      </c>
      <c r="J329" s="1"/>
      <c r="K329" s="1"/>
      <c r="L329" s="1"/>
      <c r="M329" s="1"/>
      <c r="N329" s="1"/>
      <c r="O329" s="1"/>
      <c r="P329" s="1">
        <v>207855</v>
      </c>
      <c r="Q329" s="1"/>
      <c r="R329" s="1"/>
      <c r="S329" s="1"/>
      <c r="T329" s="1">
        <v>207855</v>
      </c>
      <c r="U329" s="1">
        <v>9.5909090909090917</v>
      </c>
      <c r="V329" s="36">
        <v>0.6499294989914508</v>
      </c>
      <c r="W329" s="1"/>
      <c r="X329" s="1"/>
      <c r="Y329" s="1"/>
      <c r="Z329" s="1"/>
      <c r="AA329" s="1"/>
      <c r="AB329" s="1"/>
      <c r="AC329" s="1">
        <v>24481</v>
      </c>
      <c r="AD329" s="1"/>
      <c r="AE329" s="1"/>
      <c r="AF329" s="1"/>
      <c r="AG329" s="1">
        <v>0</v>
      </c>
      <c r="AH329" s="1">
        <v>0</v>
      </c>
      <c r="AI329" s="1">
        <v>0</v>
      </c>
      <c r="AJ329" s="1">
        <v>0</v>
      </c>
      <c r="AK329" s="1"/>
      <c r="AL329" s="1">
        <v>0</v>
      </c>
      <c r="AM329" s="1">
        <v>215179.26863749998</v>
      </c>
      <c r="AN329" s="1"/>
      <c r="AO329" s="1">
        <v>0</v>
      </c>
      <c r="AP329" s="1">
        <v>0</v>
      </c>
      <c r="AQ329" s="1">
        <v>215179.26863749998</v>
      </c>
      <c r="AR329" s="1">
        <v>0</v>
      </c>
      <c r="AS329" s="1">
        <v>0</v>
      </c>
      <c r="AT329" s="1">
        <v>0</v>
      </c>
      <c r="AU329" s="1">
        <v>0</v>
      </c>
      <c r="AV329" s="1"/>
      <c r="AW329" s="1">
        <v>0</v>
      </c>
      <c r="AX329" s="1">
        <v>63679.487579999994</v>
      </c>
      <c r="AY329" s="1"/>
      <c r="AZ329" s="1">
        <v>0</v>
      </c>
      <c r="BA329" s="1">
        <v>0</v>
      </c>
      <c r="BB329" s="1">
        <v>63679.487579999994</v>
      </c>
      <c r="BC329" s="7">
        <v>0.24043789191288206</v>
      </c>
      <c r="BD329" s="35" t="s">
        <v>552</v>
      </c>
      <c r="BE329" s="35" t="s">
        <v>552</v>
      </c>
      <c r="BF329" s="35" t="s">
        <v>552</v>
      </c>
      <c r="BG329" s="35" t="s">
        <v>552</v>
      </c>
      <c r="BH329" s="35" t="s">
        <v>552</v>
      </c>
      <c r="BI329" s="35" t="s">
        <v>552</v>
      </c>
      <c r="BJ329" s="35">
        <v>1.3416023488369293</v>
      </c>
      <c r="BK329" s="35" t="s">
        <v>552</v>
      </c>
      <c r="BL329" s="35" t="s">
        <v>552</v>
      </c>
      <c r="BM329" s="35" t="s">
        <v>552</v>
      </c>
      <c r="BN329" s="35">
        <v>1.3416023488369293</v>
      </c>
      <c r="BO329" s="1">
        <v>0</v>
      </c>
      <c r="BP329" s="1">
        <v>0</v>
      </c>
      <c r="BQ329" s="1">
        <v>381758.2472807999</v>
      </c>
      <c r="BR329" s="1">
        <v>16969.068632290597</v>
      </c>
      <c r="BS329" s="1">
        <v>149947.71666499606</v>
      </c>
      <c r="BT329" s="1">
        <v>381758.2472807999</v>
      </c>
      <c r="BU329" s="1">
        <v>16969.068632290597</v>
      </c>
      <c r="BV329" s="1">
        <v>44139.601944941649</v>
      </c>
      <c r="BW329" s="35">
        <v>5.9751832308487804</v>
      </c>
      <c r="BX329" s="1">
        <v>1899317.2301096576</v>
      </c>
      <c r="BY329" s="1">
        <v>84424.225702494237</v>
      </c>
      <c r="BZ329" s="1">
        <v>746017.3654557527</v>
      </c>
      <c r="CA329" s="1">
        <v>1899317.2301096576</v>
      </c>
      <c r="CB329" s="1">
        <v>84424.225702494237</v>
      </c>
      <c r="CC329" s="1">
        <v>219602.60741281396</v>
      </c>
    </row>
    <row r="330" spans="1:81" x14ac:dyDescent="0.25">
      <c r="A330" t="s">
        <v>522</v>
      </c>
      <c r="B330" t="s">
        <v>523</v>
      </c>
      <c r="C330" t="s">
        <v>50</v>
      </c>
      <c r="D330" t="s">
        <v>38</v>
      </c>
      <c r="E330">
        <v>90196</v>
      </c>
      <c r="F330" t="s">
        <v>39</v>
      </c>
      <c r="G330" t="s">
        <v>51</v>
      </c>
      <c r="H330" s="74">
        <v>0.22613756887876005</v>
      </c>
      <c r="I330" s="1">
        <v>6973854</v>
      </c>
      <c r="J330" s="1"/>
      <c r="K330" s="1">
        <v>1314547</v>
      </c>
      <c r="L330" s="1">
        <v>328843</v>
      </c>
      <c r="M330" s="1"/>
      <c r="N330" s="1"/>
      <c r="O330" s="1"/>
      <c r="P330" s="1"/>
      <c r="Q330" s="1"/>
      <c r="R330" s="1"/>
      <c r="S330" s="1"/>
      <c r="T330" s="1">
        <v>1643390</v>
      </c>
      <c r="U330" s="1">
        <v>40.647058823529413</v>
      </c>
      <c r="V330" s="36">
        <v>0.11004662236989617</v>
      </c>
      <c r="W330" s="1"/>
      <c r="X330" s="1">
        <v>361478</v>
      </c>
      <c r="Y330" s="1">
        <v>63524</v>
      </c>
      <c r="Z330" s="1"/>
      <c r="AA330" s="1"/>
      <c r="AB330" s="1"/>
      <c r="AC330" s="1">
        <v>19243</v>
      </c>
      <c r="AD330" s="1"/>
      <c r="AE330" s="1"/>
      <c r="AF330" s="1"/>
      <c r="AG330" s="1">
        <v>0</v>
      </c>
      <c r="AH330" s="1">
        <v>3015286.0375280995</v>
      </c>
      <c r="AI330" s="1">
        <v>652423.39256250008</v>
      </c>
      <c r="AJ330" s="1">
        <v>0</v>
      </c>
      <c r="AK330" s="1">
        <v>0</v>
      </c>
      <c r="AL330" s="1">
        <v>0</v>
      </c>
      <c r="AM330" s="1">
        <v>169566.23711999998</v>
      </c>
      <c r="AN330" s="1">
        <v>0</v>
      </c>
      <c r="AO330" s="1">
        <v>0</v>
      </c>
      <c r="AP330" s="1">
        <v>0</v>
      </c>
      <c r="AQ330" s="1">
        <v>3837275.6672105999</v>
      </c>
      <c r="AR330" s="1">
        <v>0</v>
      </c>
      <c r="AS330" s="1">
        <v>780896.04344700009</v>
      </c>
      <c r="AT330" s="1">
        <v>137721.26436559999</v>
      </c>
      <c r="AU330" s="1">
        <v>0</v>
      </c>
      <c r="AV330" s="1">
        <v>0</v>
      </c>
      <c r="AW330" s="1">
        <v>0</v>
      </c>
      <c r="AX330" s="1">
        <v>50054.506739999997</v>
      </c>
      <c r="AY330" s="1">
        <v>0</v>
      </c>
      <c r="AZ330" s="1">
        <v>0</v>
      </c>
      <c r="BA330" s="1">
        <v>0</v>
      </c>
      <c r="BB330" s="1">
        <v>968671.81455260003</v>
      </c>
      <c r="BC330" s="7">
        <v>0.68913795467516237</v>
      </c>
      <c r="BD330" s="35" t="s">
        <v>552</v>
      </c>
      <c r="BE330" s="35">
        <v>2.8878252972127276</v>
      </c>
      <c r="BF330" s="35">
        <v>2.4028021181174606</v>
      </c>
      <c r="BG330" s="35" t="s">
        <v>552</v>
      </c>
      <c r="BH330" s="35" t="s">
        <v>552</v>
      </c>
      <c r="BI330" s="35" t="s">
        <v>552</v>
      </c>
      <c r="BJ330" s="35" t="s">
        <v>552</v>
      </c>
      <c r="BK330" s="35" t="s">
        <v>552</v>
      </c>
      <c r="BL330" s="35" t="s">
        <v>552</v>
      </c>
      <c r="BM330" s="35" t="s">
        <v>552</v>
      </c>
      <c r="BN330" s="35">
        <v>2.9244108104364757</v>
      </c>
      <c r="BO330" s="1">
        <v>0</v>
      </c>
      <c r="BP330" s="1"/>
      <c r="BQ330" s="1">
        <v>2295513.7826399999</v>
      </c>
      <c r="BR330" s="1">
        <v>102035.07377100807</v>
      </c>
      <c r="BS330" s="1">
        <v>901636.1865961646</v>
      </c>
      <c r="BT330" s="1">
        <v>2295513.7826399999</v>
      </c>
      <c r="BU330" s="1">
        <v>102035.07377100807</v>
      </c>
      <c r="BV330" s="1">
        <v>265411.59319167078</v>
      </c>
      <c r="BW330" s="35">
        <v>6.0013262032280181</v>
      </c>
      <c r="BX330" s="1">
        <v>11480613.230988495</v>
      </c>
      <c r="BY330" s="1">
        <v>510310.68809924647</v>
      </c>
      <c r="BZ330" s="1">
        <v>4509376.6858019838</v>
      </c>
      <c r="CA330" s="1">
        <v>11480613.230988495</v>
      </c>
      <c r="CB330" s="1">
        <v>510310.68809924647</v>
      </c>
      <c r="CC330" s="1">
        <v>1327409.955669998</v>
      </c>
    </row>
    <row r="331" spans="1:81" x14ac:dyDescent="0.25">
      <c r="A331" t="s">
        <v>522</v>
      </c>
      <c r="B331" t="s">
        <v>523</v>
      </c>
      <c r="C331" t="s">
        <v>50</v>
      </c>
      <c r="D331" t="s">
        <v>28</v>
      </c>
      <c r="E331">
        <v>90196</v>
      </c>
      <c r="F331" t="s">
        <v>39</v>
      </c>
      <c r="G331" t="s">
        <v>51</v>
      </c>
      <c r="H331" s="74">
        <v>0.22613756887876005</v>
      </c>
      <c r="I331" s="1">
        <v>7864145</v>
      </c>
      <c r="J331" s="1">
        <v>0</v>
      </c>
      <c r="K331" s="1">
        <v>1314547</v>
      </c>
      <c r="L331" s="1">
        <v>328843</v>
      </c>
      <c r="M331" s="1">
        <v>0</v>
      </c>
      <c r="N331" s="1">
        <v>0</v>
      </c>
      <c r="O331" s="1">
        <v>0</v>
      </c>
      <c r="P331" s="1">
        <v>566575</v>
      </c>
      <c r="Q331" s="1">
        <v>0</v>
      </c>
      <c r="R331" s="1">
        <v>0</v>
      </c>
      <c r="S331" s="1">
        <v>0</v>
      </c>
      <c r="T331" s="1">
        <v>2209965</v>
      </c>
      <c r="U331" s="1"/>
      <c r="V331" s="36"/>
      <c r="W331" s="1"/>
      <c r="X331" s="1">
        <v>361478</v>
      </c>
      <c r="Y331" s="1">
        <v>63524</v>
      </c>
      <c r="Z331" s="1"/>
      <c r="AA331" s="1"/>
      <c r="AB331" s="1"/>
      <c r="AC331" s="1">
        <v>65776</v>
      </c>
      <c r="AD331" s="1"/>
      <c r="AE331" s="1"/>
      <c r="AF331" s="1"/>
      <c r="AG331" s="1">
        <v>0</v>
      </c>
      <c r="AH331" s="1">
        <v>3015286.0375280995</v>
      </c>
      <c r="AI331" s="1">
        <v>652423.39256250008</v>
      </c>
      <c r="AJ331" s="1">
        <v>0</v>
      </c>
      <c r="AK331" s="1">
        <v>0</v>
      </c>
      <c r="AL331" s="1">
        <v>0</v>
      </c>
      <c r="AM331" s="1">
        <v>578769.51189083327</v>
      </c>
      <c r="AN331" s="1">
        <v>0</v>
      </c>
      <c r="AO331" s="1">
        <v>0</v>
      </c>
      <c r="AP331" s="1">
        <v>0</v>
      </c>
      <c r="AQ331" s="1">
        <v>4246478.941981433</v>
      </c>
      <c r="AR331" s="1">
        <v>0</v>
      </c>
      <c r="AS331" s="1">
        <v>780896.04344700009</v>
      </c>
      <c r="AT331" s="1">
        <v>137721.26436559999</v>
      </c>
      <c r="AU331" s="1">
        <v>0</v>
      </c>
      <c r="AV331" s="1">
        <v>0</v>
      </c>
      <c r="AW331" s="1">
        <v>0</v>
      </c>
      <c r="AX331" s="1">
        <v>171095.21567999999</v>
      </c>
      <c r="AY331" s="1">
        <v>0</v>
      </c>
      <c r="AZ331" s="1">
        <v>0</v>
      </c>
      <c r="BA331" s="1">
        <v>0</v>
      </c>
      <c r="BB331" s="1">
        <v>1089712.5234926001</v>
      </c>
      <c r="BC331" s="7">
        <v>0.67854693237141894</v>
      </c>
      <c r="BD331" s="35" t="s">
        <v>552</v>
      </c>
      <c r="BE331" s="35">
        <v>2.8878252972127276</v>
      </c>
      <c r="BF331" s="35">
        <v>2.4028021181174606</v>
      </c>
      <c r="BG331" s="35" t="s">
        <v>552</v>
      </c>
      <c r="BH331" s="35" t="s">
        <v>552</v>
      </c>
      <c r="BI331" s="35" t="s">
        <v>552</v>
      </c>
      <c r="BJ331" s="35">
        <v>1.3235047920766594</v>
      </c>
      <c r="BK331" s="35" t="s">
        <v>552</v>
      </c>
      <c r="BL331" s="35" t="s">
        <v>552</v>
      </c>
      <c r="BM331" s="35" t="s">
        <v>552</v>
      </c>
      <c r="BN331" s="35">
        <v>2.4146045143131376</v>
      </c>
      <c r="BO331" s="1">
        <v>0</v>
      </c>
      <c r="BP331" s="1">
        <v>0</v>
      </c>
      <c r="BQ331" s="1">
        <v>2588561.9682</v>
      </c>
      <c r="BR331" s="1">
        <v>115061.00001819716</v>
      </c>
      <c r="BS331" s="1">
        <v>1016740.1997000934</v>
      </c>
      <c r="BT331" s="1">
        <v>2588561.9682</v>
      </c>
      <c r="BU331" s="1">
        <v>115061.00001819716</v>
      </c>
      <c r="BV331" s="1">
        <v>299294.37202733406</v>
      </c>
      <c r="BW331" s="35">
        <v>6.0013262032280181</v>
      </c>
      <c r="BX331" s="1">
        <v>12946242.800238151</v>
      </c>
      <c r="BY331" s="1">
        <v>575457.59436062886</v>
      </c>
      <c r="BZ331" s="1">
        <v>5085049.4026353648</v>
      </c>
      <c r="CA331" s="1">
        <v>12946242.800238151</v>
      </c>
      <c r="CB331" s="1">
        <v>575457.59436062886</v>
      </c>
      <c r="CC331" s="1">
        <v>1496868.7852989805</v>
      </c>
    </row>
    <row r="332" spans="1:81" x14ac:dyDescent="0.25">
      <c r="A332" t="s">
        <v>522</v>
      </c>
      <c r="B332" t="s">
        <v>523</v>
      </c>
      <c r="C332" t="s">
        <v>50</v>
      </c>
      <c r="D332" t="s">
        <v>1730</v>
      </c>
      <c r="E332">
        <v>90196</v>
      </c>
      <c r="F332" t="s">
        <v>39</v>
      </c>
      <c r="G332" t="s">
        <v>51</v>
      </c>
      <c r="H332" s="74">
        <v>0.22613756887876005</v>
      </c>
      <c r="I332" s="1">
        <v>890291</v>
      </c>
      <c r="J332" s="1"/>
      <c r="K332" s="1"/>
      <c r="L332" s="1"/>
      <c r="M332" s="1"/>
      <c r="N332" s="1"/>
      <c r="O332" s="1"/>
      <c r="P332" s="1">
        <v>566575</v>
      </c>
      <c r="Q332" s="1"/>
      <c r="R332" s="1"/>
      <c r="S332" s="1"/>
      <c r="T332" s="1">
        <v>566575</v>
      </c>
      <c r="U332" s="1">
        <v>14.114285714285714</v>
      </c>
      <c r="V332" s="36">
        <v>0.17979345547398815</v>
      </c>
      <c r="W332" s="1"/>
      <c r="X332" s="1"/>
      <c r="Y332" s="1"/>
      <c r="Z332" s="1"/>
      <c r="AA332" s="1"/>
      <c r="AB332" s="1"/>
      <c r="AC332" s="1">
        <v>46533</v>
      </c>
      <c r="AD332" s="1"/>
      <c r="AE332" s="1"/>
      <c r="AF332" s="1"/>
      <c r="AG332" s="1">
        <v>0</v>
      </c>
      <c r="AH332" s="1">
        <v>0</v>
      </c>
      <c r="AI332" s="1">
        <v>0</v>
      </c>
      <c r="AJ332" s="1">
        <v>0</v>
      </c>
      <c r="AK332" s="1"/>
      <c r="AL332" s="1">
        <v>0</v>
      </c>
      <c r="AM332" s="1">
        <v>409203.27477083332</v>
      </c>
      <c r="AN332" s="1"/>
      <c r="AO332" s="1">
        <v>0</v>
      </c>
      <c r="AP332" s="1">
        <v>0</v>
      </c>
      <c r="AQ332" s="1">
        <v>409203.27477083332</v>
      </c>
      <c r="AR332" s="1">
        <v>0</v>
      </c>
      <c r="AS332" s="1">
        <v>0</v>
      </c>
      <c r="AT332" s="1">
        <v>0</v>
      </c>
      <c r="AU332" s="1">
        <v>0</v>
      </c>
      <c r="AV332" s="1"/>
      <c r="AW332" s="1">
        <v>0</v>
      </c>
      <c r="AX332" s="1">
        <v>121040.70894</v>
      </c>
      <c r="AY332" s="1"/>
      <c r="AZ332" s="1">
        <v>0</v>
      </c>
      <c r="BA332" s="1">
        <v>0</v>
      </c>
      <c r="BB332" s="1">
        <v>121040.70894</v>
      </c>
      <c r="BC332" s="7">
        <v>0.59558502075257791</v>
      </c>
      <c r="BD332" s="35" t="s">
        <v>552</v>
      </c>
      <c r="BE332" s="35" t="s">
        <v>552</v>
      </c>
      <c r="BF332" s="35" t="s">
        <v>552</v>
      </c>
      <c r="BG332" s="35" t="s">
        <v>552</v>
      </c>
      <c r="BH332" s="35" t="s">
        <v>552</v>
      </c>
      <c r="BI332" s="35" t="s">
        <v>552</v>
      </c>
      <c r="BJ332" s="35">
        <v>0.93587606885378527</v>
      </c>
      <c r="BK332" s="35" t="s">
        <v>552</v>
      </c>
      <c r="BL332" s="35" t="s">
        <v>552</v>
      </c>
      <c r="BM332" s="35" t="s">
        <v>552</v>
      </c>
      <c r="BN332" s="35">
        <v>0.93587606885378527</v>
      </c>
      <c r="BO332" s="1">
        <v>0</v>
      </c>
      <c r="BP332" s="1">
        <v>0</v>
      </c>
      <c r="BQ332" s="1">
        <v>293048.18555999995</v>
      </c>
      <c r="BR332" s="1">
        <v>13025.926247189078</v>
      </c>
      <c r="BS332" s="1">
        <v>115104.01310392874</v>
      </c>
      <c r="BT332" s="1">
        <v>293048.18555999995</v>
      </c>
      <c r="BU332" s="1">
        <v>13025.926247189078</v>
      </c>
      <c r="BV332" s="1">
        <v>33882.778835663281</v>
      </c>
      <c r="BW332" s="35">
        <v>6.0013262032280181</v>
      </c>
      <c r="BX332" s="1">
        <v>1465629.5692496544</v>
      </c>
      <c r="BY332" s="1">
        <v>65146.906261382341</v>
      </c>
      <c r="BZ332" s="1">
        <v>575672.71683338005</v>
      </c>
      <c r="CA332" s="1">
        <v>1465629.5692496544</v>
      </c>
      <c r="CB332" s="1">
        <v>65146.906261382341</v>
      </c>
      <c r="CC332" s="1">
        <v>169458.82962898249</v>
      </c>
    </row>
    <row r="333" spans="1:81" x14ac:dyDescent="0.25">
      <c r="A333" t="s">
        <v>485</v>
      </c>
      <c r="B333" t="s">
        <v>486</v>
      </c>
      <c r="C333" t="s">
        <v>50</v>
      </c>
      <c r="D333" t="s">
        <v>38</v>
      </c>
      <c r="E333">
        <v>90089</v>
      </c>
      <c r="F333" t="s">
        <v>39</v>
      </c>
      <c r="G333" t="s">
        <v>51</v>
      </c>
      <c r="H333" s="74">
        <v>0.22613756887876005</v>
      </c>
      <c r="I333" s="1">
        <v>7632918</v>
      </c>
      <c r="J333" s="1"/>
      <c r="K333" s="1">
        <v>1821385</v>
      </c>
      <c r="L333" s="1"/>
      <c r="M333" s="1"/>
      <c r="N333" s="1"/>
      <c r="O333" s="1"/>
      <c r="P333" s="1"/>
      <c r="Q333" s="1"/>
      <c r="R333" s="1"/>
      <c r="S333" s="1"/>
      <c r="T333" s="1">
        <v>1821385</v>
      </c>
      <c r="U333" s="1">
        <v>34.863636363636367</v>
      </c>
      <c r="V333" s="36">
        <v>0.14283268666370086</v>
      </c>
      <c r="W333" s="1"/>
      <c r="X333" s="1">
        <v>386564</v>
      </c>
      <c r="Y333" s="1"/>
      <c r="Z333" s="1"/>
      <c r="AA333" s="1"/>
      <c r="AB333" s="1"/>
      <c r="AC333" s="1">
        <v>30307</v>
      </c>
      <c r="AD333" s="1"/>
      <c r="AE333" s="1"/>
      <c r="AF333" s="1"/>
      <c r="AG333" s="1">
        <v>0</v>
      </c>
      <c r="AH333" s="1">
        <v>3341023.1902998537</v>
      </c>
      <c r="AI333" s="1">
        <v>0</v>
      </c>
      <c r="AJ333" s="1">
        <v>0</v>
      </c>
      <c r="AK333" s="1">
        <v>0</v>
      </c>
      <c r="AL333" s="1">
        <v>0</v>
      </c>
      <c r="AM333" s="1">
        <v>267060.43487999996</v>
      </c>
      <c r="AN333" s="1">
        <v>0</v>
      </c>
      <c r="AO333" s="1">
        <v>0</v>
      </c>
      <c r="AP333" s="1">
        <v>0</v>
      </c>
      <c r="AQ333" s="1">
        <v>3608083.6251798538</v>
      </c>
      <c r="AR333" s="1">
        <v>0</v>
      </c>
      <c r="AS333" s="1">
        <v>835088.99058600003</v>
      </c>
      <c r="AT333" s="1">
        <v>0</v>
      </c>
      <c r="AU333" s="1">
        <v>0</v>
      </c>
      <c r="AV333" s="1">
        <v>0</v>
      </c>
      <c r="AW333" s="1">
        <v>0</v>
      </c>
      <c r="AX333" s="1">
        <v>78833.96226</v>
      </c>
      <c r="AY333" s="1">
        <v>0</v>
      </c>
      <c r="AZ333" s="1">
        <v>0</v>
      </c>
      <c r="BA333" s="1">
        <v>0</v>
      </c>
      <c r="BB333" s="1">
        <v>913922.95284599997</v>
      </c>
      <c r="BC333" s="7">
        <v>0.59243484313939354</v>
      </c>
      <c r="BD333" s="35" t="s">
        <v>552</v>
      </c>
      <c r="BE333" s="35">
        <v>2.292822319765373</v>
      </c>
      <c r="BF333" s="35" t="s">
        <v>552</v>
      </c>
      <c r="BG333" s="35" t="s">
        <v>552</v>
      </c>
      <c r="BH333" s="35" t="s">
        <v>552</v>
      </c>
      <c r="BI333" s="35" t="s">
        <v>552</v>
      </c>
      <c r="BJ333" s="35" t="s">
        <v>552</v>
      </c>
      <c r="BK333" s="35" t="s">
        <v>552</v>
      </c>
      <c r="BL333" s="35" t="s">
        <v>552</v>
      </c>
      <c r="BM333" s="35" t="s">
        <v>552</v>
      </c>
      <c r="BN333" s="35">
        <v>2.4827296689199994</v>
      </c>
      <c r="BO333" s="1">
        <v>0</v>
      </c>
      <c r="BP333" s="1"/>
      <c r="BQ333" s="1">
        <v>2512451.2888799994</v>
      </c>
      <c r="BR333" s="1">
        <v>111677.89736034842</v>
      </c>
      <c r="BS333" s="1">
        <v>986845.30506678554</v>
      </c>
      <c r="BT333" s="1">
        <v>2512451.2888799994</v>
      </c>
      <c r="BU333" s="1">
        <v>111677.89736034842</v>
      </c>
      <c r="BV333" s="1">
        <v>290494.31305579108</v>
      </c>
      <c r="BW333" s="35">
        <v>6.1239921397493084</v>
      </c>
      <c r="BX333" s="1">
        <v>12873780.655724136</v>
      </c>
      <c r="BY333" s="1">
        <v>572236.66825815535</v>
      </c>
      <c r="BZ333" s="1">
        <v>5056587.5863107173</v>
      </c>
      <c r="CA333" s="1">
        <v>12873780.655724136</v>
      </c>
      <c r="CB333" s="1">
        <v>572236.66825815535</v>
      </c>
      <c r="CC333" s="1">
        <v>1488490.5767397485</v>
      </c>
    </row>
    <row r="334" spans="1:81" x14ac:dyDescent="0.25">
      <c r="A334" t="s">
        <v>485</v>
      </c>
      <c r="B334" t="s">
        <v>486</v>
      </c>
      <c r="C334" t="s">
        <v>50</v>
      </c>
      <c r="D334" t="s">
        <v>28</v>
      </c>
      <c r="E334">
        <v>90089</v>
      </c>
      <c r="F334" t="s">
        <v>39</v>
      </c>
      <c r="G334" t="s">
        <v>51</v>
      </c>
      <c r="H334" s="74">
        <v>0.22613756887876005</v>
      </c>
      <c r="I334" s="1">
        <v>8353546</v>
      </c>
      <c r="J334" s="1">
        <v>0</v>
      </c>
      <c r="K334" s="1">
        <v>1821385</v>
      </c>
      <c r="L334" s="1">
        <v>0</v>
      </c>
      <c r="M334" s="1">
        <v>0</v>
      </c>
      <c r="N334" s="1">
        <v>0</v>
      </c>
      <c r="O334" s="1">
        <v>0</v>
      </c>
      <c r="P334" s="1">
        <v>965901</v>
      </c>
      <c r="Q334" s="1">
        <v>0</v>
      </c>
      <c r="R334" s="1">
        <v>0</v>
      </c>
      <c r="S334" s="1">
        <v>0</v>
      </c>
      <c r="T334" s="1">
        <v>2787286</v>
      </c>
      <c r="U334" s="1"/>
      <c r="V334" s="36"/>
      <c r="W334" s="1"/>
      <c r="X334" s="1">
        <v>386564</v>
      </c>
      <c r="Y334" s="1"/>
      <c r="Z334" s="1"/>
      <c r="AA334" s="1"/>
      <c r="AB334" s="1"/>
      <c r="AC334" s="1">
        <v>121070</v>
      </c>
      <c r="AD334" s="1"/>
      <c r="AE334" s="1"/>
      <c r="AF334" s="1"/>
      <c r="AG334" s="1">
        <v>0</v>
      </c>
      <c r="AH334" s="1">
        <v>3341023.1902998537</v>
      </c>
      <c r="AI334" s="1">
        <v>0</v>
      </c>
      <c r="AJ334" s="1">
        <v>0</v>
      </c>
      <c r="AK334" s="1">
        <v>0</v>
      </c>
      <c r="AL334" s="1">
        <v>0</v>
      </c>
      <c r="AM334" s="1">
        <v>1065056.6774324998</v>
      </c>
      <c r="AN334" s="1">
        <v>0</v>
      </c>
      <c r="AO334" s="1">
        <v>0</v>
      </c>
      <c r="AP334" s="1">
        <v>0</v>
      </c>
      <c r="AQ334" s="1">
        <v>4406079.8677323535</v>
      </c>
      <c r="AR334" s="1">
        <v>0</v>
      </c>
      <c r="AS334" s="1">
        <v>835088.99058600003</v>
      </c>
      <c r="AT334" s="1">
        <v>0</v>
      </c>
      <c r="AU334" s="1">
        <v>0</v>
      </c>
      <c r="AV334" s="1">
        <v>0</v>
      </c>
      <c r="AW334" s="1">
        <v>0</v>
      </c>
      <c r="AX334" s="1">
        <v>314924.86259999999</v>
      </c>
      <c r="AY334" s="1">
        <v>0</v>
      </c>
      <c r="AZ334" s="1">
        <v>0</v>
      </c>
      <c r="BA334" s="1">
        <v>0</v>
      </c>
      <c r="BB334" s="1">
        <v>1150013.8531860001</v>
      </c>
      <c r="BC334" s="7">
        <v>0.66511798952425161</v>
      </c>
      <c r="BD334" s="35" t="s">
        <v>552</v>
      </c>
      <c r="BE334" s="35">
        <v>2.292822319765373</v>
      </c>
      <c r="BF334" s="35" t="s">
        <v>552</v>
      </c>
      <c r="BG334" s="35" t="s">
        <v>552</v>
      </c>
      <c r="BH334" s="35" t="s">
        <v>552</v>
      </c>
      <c r="BI334" s="35" t="s">
        <v>552</v>
      </c>
      <c r="BJ334" s="35">
        <v>1.4286987383101373</v>
      </c>
      <c r="BK334" s="35" t="s">
        <v>552</v>
      </c>
      <c r="BL334" s="35" t="s">
        <v>552</v>
      </c>
      <c r="BM334" s="35" t="s">
        <v>552</v>
      </c>
      <c r="BN334" s="35">
        <v>1.993370512002842</v>
      </c>
      <c r="BO334" s="1">
        <v>0</v>
      </c>
      <c r="BP334" s="1">
        <v>0</v>
      </c>
      <c r="BQ334" s="1">
        <v>2749653.2013599994</v>
      </c>
      <c r="BR334" s="1">
        <v>122221.46927072309</v>
      </c>
      <c r="BS334" s="1">
        <v>1080013.9148303999</v>
      </c>
      <c r="BT334" s="1">
        <v>2749653.2013599994</v>
      </c>
      <c r="BU334" s="1">
        <v>122221.46927072309</v>
      </c>
      <c r="BV334" s="1">
        <v>317920.04143761948</v>
      </c>
      <c r="BW334" s="35">
        <v>6.1239921397493084</v>
      </c>
      <c r="BX334" s="1">
        <v>14089201.390805159</v>
      </c>
      <c r="BY334" s="1">
        <v>626261.84785179666</v>
      </c>
      <c r="BZ334" s="1">
        <v>5533982.810410847</v>
      </c>
      <c r="CA334" s="1">
        <v>14089201.390805159</v>
      </c>
      <c r="CB334" s="1">
        <v>626261.84785179666</v>
      </c>
      <c r="CC334" s="1">
        <v>1629019.7933951363</v>
      </c>
    </row>
    <row r="335" spans="1:81" x14ac:dyDescent="0.25">
      <c r="A335" t="s">
        <v>485</v>
      </c>
      <c r="B335" t="s">
        <v>486</v>
      </c>
      <c r="C335" t="s">
        <v>50</v>
      </c>
      <c r="D335" t="s">
        <v>1730</v>
      </c>
      <c r="E335">
        <v>90089</v>
      </c>
      <c r="F335" t="s">
        <v>39</v>
      </c>
      <c r="G335" t="s">
        <v>51</v>
      </c>
      <c r="H335" s="74">
        <v>0.22613756887876005</v>
      </c>
      <c r="I335" s="1">
        <v>720628</v>
      </c>
      <c r="J335" s="1"/>
      <c r="K335" s="1"/>
      <c r="L335" s="1"/>
      <c r="M335" s="1"/>
      <c r="N335" s="1"/>
      <c r="O335" s="1"/>
      <c r="P335" s="1">
        <v>965901</v>
      </c>
      <c r="Q335" s="1"/>
      <c r="R335" s="1"/>
      <c r="S335" s="1"/>
      <c r="T335" s="1">
        <v>965901</v>
      </c>
      <c r="U335" s="1">
        <v>8.0588235294117645</v>
      </c>
      <c r="V335" s="36">
        <v>0.16411195295227543</v>
      </c>
      <c r="W335" s="1"/>
      <c r="X335" s="1"/>
      <c r="Y335" s="1"/>
      <c r="Z335" s="1"/>
      <c r="AA335" s="1"/>
      <c r="AB335" s="1"/>
      <c r="AC335" s="1">
        <v>90763</v>
      </c>
      <c r="AD335" s="1"/>
      <c r="AE335" s="1"/>
      <c r="AF335" s="1"/>
      <c r="AG335" s="1">
        <v>0</v>
      </c>
      <c r="AH335" s="1">
        <v>0</v>
      </c>
      <c r="AI335" s="1">
        <v>0</v>
      </c>
      <c r="AJ335" s="1">
        <v>0</v>
      </c>
      <c r="AK335" s="1"/>
      <c r="AL335" s="1">
        <v>0</v>
      </c>
      <c r="AM335" s="1">
        <v>797996.24255249987</v>
      </c>
      <c r="AN335" s="1"/>
      <c r="AO335" s="1">
        <v>0</v>
      </c>
      <c r="AP335" s="1">
        <v>0</v>
      </c>
      <c r="AQ335" s="1">
        <v>797996.24255249987</v>
      </c>
      <c r="AR335" s="1">
        <v>0</v>
      </c>
      <c r="AS335" s="1">
        <v>0</v>
      </c>
      <c r="AT335" s="1">
        <v>0</v>
      </c>
      <c r="AU335" s="1">
        <v>0</v>
      </c>
      <c r="AV335" s="1"/>
      <c r="AW335" s="1">
        <v>0</v>
      </c>
      <c r="AX335" s="1">
        <v>236090.90033999999</v>
      </c>
      <c r="AY335" s="1"/>
      <c r="AZ335" s="1">
        <v>0</v>
      </c>
      <c r="BA335" s="1">
        <v>0</v>
      </c>
      <c r="BB335" s="1">
        <v>236090.90033999999</v>
      </c>
      <c r="BC335" s="7">
        <v>1.4349805210073712</v>
      </c>
      <c r="BD335" s="35" t="s">
        <v>552</v>
      </c>
      <c r="BE335" s="35" t="s">
        <v>552</v>
      </c>
      <c r="BF335" s="35" t="s">
        <v>552</v>
      </c>
      <c r="BG335" s="35" t="s">
        <v>552</v>
      </c>
      <c r="BH335" s="35" t="s">
        <v>552</v>
      </c>
      <c r="BI335" s="35" t="s">
        <v>552</v>
      </c>
      <c r="BJ335" s="35">
        <v>1.0705933039643813</v>
      </c>
      <c r="BK335" s="35" t="s">
        <v>552</v>
      </c>
      <c r="BL335" s="35" t="s">
        <v>552</v>
      </c>
      <c r="BM335" s="35" t="s">
        <v>552</v>
      </c>
      <c r="BN335" s="35">
        <v>1.0705933039643813</v>
      </c>
      <c r="BO335" s="1">
        <v>0</v>
      </c>
      <c r="BP335" s="1">
        <v>0</v>
      </c>
      <c r="BQ335" s="1">
        <v>237201.91247999997</v>
      </c>
      <c r="BR335" s="1">
        <v>10543.571910374665</v>
      </c>
      <c r="BS335" s="1">
        <v>93168.609763614324</v>
      </c>
      <c r="BT335" s="1">
        <v>237201.91247999997</v>
      </c>
      <c r="BU335" s="1">
        <v>10543.571910374665</v>
      </c>
      <c r="BV335" s="1">
        <v>27425.728381828369</v>
      </c>
      <c r="BW335" s="35">
        <v>6.1239921397493084</v>
      </c>
      <c r="BX335" s="1">
        <v>1215420.7350810233</v>
      </c>
      <c r="BY335" s="1">
        <v>54025.179593641391</v>
      </c>
      <c r="BZ335" s="1">
        <v>477395.22410013055</v>
      </c>
      <c r="CA335" s="1">
        <v>1215420.7350810233</v>
      </c>
      <c r="CB335" s="1">
        <v>54025.179593641391</v>
      </c>
      <c r="CC335" s="1">
        <v>140529.2166553881</v>
      </c>
    </row>
    <row r="336" spans="1:81" x14ac:dyDescent="0.25">
      <c r="A336" t="s">
        <v>1720</v>
      </c>
      <c r="B336" t="s">
        <v>435</v>
      </c>
      <c r="C336" t="s">
        <v>50</v>
      </c>
      <c r="D336" t="s">
        <v>28</v>
      </c>
      <c r="E336">
        <v>90298</v>
      </c>
      <c r="F336" t="s">
        <v>370</v>
      </c>
      <c r="G336" t="s">
        <v>51</v>
      </c>
      <c r="H336" s="74">
        <v>0.22613756887876005</v>
      </c>
      <c r="I336" s="1">
        <v>322500.12</v>
      </c>
      <c r="J336" s="1">
        <v>0</v>
      </c>
      <c r="K336" s="1">
        <v>103381</v>
      </c>
      <c r="L336" s="1">
        <v>0</v>
      </c>
      <c r="M336" s="1">
        <v>0</v>
      </c>
      <c r="N336" s="1">
        <v>0</v>
      </c>
      <c r="O336" s="1">
        <v>0</v>
      </c>
      <c r="P336" s="1">
        <v>0</v>
      </c>
      <c r="Q336" s="1">
        <v>0</v>
      </c>
      <c r="R336" s="1">
        <v>0</v>
      </c>
      <c r="S336" s="1">
        <v>0</v>
      </c>
      <c r="T336" s="1">
        <v>103381</v>
      </c>
      <c r="U336" s="1"/>
      <c r="V336" s="36"/>
      <c r="W336" s="1"/>
      <c r="X336" s="1">
        <v>32307</v>
      </c>
      <c r="Y336" s="1"/>
      <c r="Z336" s="1"/>
      <c r="AA336" s="1"/>
      <c r="AB336" s="1"/>
      <c r="AC336" s="1"/>
      <c r="AD336" s="1"/>
      <c r="AE336" s="1"/>
      <c r="AF336" s="1"/>
      <c r="AG336" s="1">
        <v>0</v>
      </c>
      <c r="AH336" s="1">
        <v>265536.88789482455</v>
      </c>
      <c r="AI336" s="1">
        <v>0</v>
      </c>
      <c r="AJ336" s="1">
        <v>0</v>
      </c>
      <c r="AK336" s="1">
        <v>0</v>
      </c>
      <c r="AL336" s="1">
        <v>0</v>
      </c>
      <c r="AM336" s="1">
        <v>0</v>
      </c>
      <c r="AN336" s="1">
        <v>0</v>
      </c>
      <c r="AO336" s="1">
        <v>0</v>
      </c>
      <c r="AP336" s="1">
        <v>0</v>
      </c>
      <c r="AQ336" s="1">
        <v>265536.88789482455</v>
      </c>
      <c r="AR336" s="1">
        <v>0</v>
      </c>
      <c r="AS336" s="1">
        <v>69792.375955500014</v>
      </c>
      <c r="AT336" s="1">
        <v>0</v>
      </c>
      <c r="AU336" s="1">
        <v>0</v>
      </c>
      <c r="AV336" s="1">
        <v>0</v>
      </c>
      <c r="AW336" s="1">
        <v>0</v>
      </c>
      <c r="AX336" s="1">
        <v>0</v>
      </c>
      <c r="AY336" s="1">
        <v>0</v>
      </c>
      <c r="AZ336" s="1">
        <v>0</v>
      </c>
      <c r="BA336" s="1">
        <v>0</v>
      </c>
      <c r="BB336" s="1">
        <v>69792.375955500014</v>
      </c>
      <c r="BC336" s="7">
        <v>1.0397802762067951</v>
      </c>
      <c r="BD336" s="35" t="s">
        <v>552</v>
      </c>
      <c r="BE336" s="35">
        <v>3.2436256551041733</v>
      </c>
      <c r="BF336" s="35" t="s">
        <v>552</v>
      </c>
      <c r="BG336" s="35" t="s">
        <v>552</v>
      </c>
      <c r="BH336" s="35" t="s">
        <v>552</v>
      </c>
      <c r="BI336" s="35" t="s">
        <v>552</v>
      </c>
      <c r="BJ336" s="35" t="s">
        <v>552</v>
      </c>
      <c r="BK336" s="35" t="s">
        <v>552</v>
      </c>
      <c r="BL336" s="35" t="s">
        <v>552</v>
      </c>
      <c r="BM336" s="35" t="s">
        <v>552</v>
      </c>
      <c r="BN336" s="35">
        <v>3.2436256551041733</v>
      </c>
      <c r="BO336" s="1">
        <v>0</v>
      </c>
      <c r="BP336" s="1">
        <v>0</v>
      </c>
      <c r="BQ336" s="1">
        <v>106154.13949919998</v>
      </c>
      <c r="BR336" s="1">
        <v>4718.5277373685985</v>
      </c>
      <c r="BS336" s="1">
        <v>41695.420978644725</v>
      </c>
      <c r="BT336" s="1">
        <v>106154.13949919998</v>
      </c>
      <c r="BU336" s="1">
        <v>4718.5277373685985</v>
      </c>
      <c r="BV336" s="1">
        <v>12273.739979888451</v>
      </c>
      <c r="BW336" s="35">
        <v>5.9844222703193148</v>
      </c>
      <c r="BX336" s="1">
        <v>529117.05700639565</v>
      </c>
      <c r="BY336" s="1">
        <v>23519.134737259454</v>
      </c>
      <c r="BZ336" s="1">
        <v>207827.58489629597</v>
      </c>
      <c r="CA336" s="1">
        <v>529117.05700639565</v>
      </c>
      <c r="CB336" s="1">
        <v>23519.134737259454</v>
      </c>
      <c r="CC336" s="1">
        <v>61177.502895864542</v>
      </c>
    </row>
    <row r="337" spans="1:81" x14ac:dyDescent="0.25">
      <c r="A337" t="s">
        <v>1720</v>
      </c>
      <c r="B337" t="s">
        <v>435</v>
      </c>
      <c r="C337" t="s">
        <v>50</v>
      </c>
      <c r="D337" t="s">
        <v>1730</v>
      </c>
      <c r="E337">
        <v>90298</v>
      </c>
      <c r="F337" t="s">
        <v>370</v>
      </c>
      <c r="G337" t="s">
        <v>51</v>
      </c>
      <c r="H337" s="74">
        <v>0.22613756887876005</v>
      </c>
      <c r="I337" s="1">
        <v>322500.12</v>
      </c>
      <c r="J337" s="1"/>
      <c r="K337" s="1">
        <v>103381</v>
      </c>
      <c r="L337" s="1"/>
      <c r="M337" s="1"/>
      <c r="N337" s="1"/>
      <c r="O337" s="1"/>
      <c r="P337" s="1"/>
      <c r="Q337" s="1"/>
      <c r="R337" s="1"/>
      <c r="S337" s="1"/>
      <c r="T337" s="1">
        <v>103381</v>
      </c>
      <c r="U337" s="1">
        <v>20</v>
      </c>
      <c r="V337" s="36">
        <v>0.23704529217199558</v>
      </c>
      <c r="W337" s="1"/>
      <c r="X337" s="1">
        <v>32307</v>
      </c>
      <c r="Y337" s="1"/>
      <c r="Z337" s="1"/>
      <c r="AA337" s="1"/>
      <c r="AB337" s="1"/>
      <c r="AC337" s="1"/>
      <c r="AD337" s="1"/>
      <c r="AE337" s="1"/>
      <c r="AF337" s="1"/>
      <c r="AG337" s="1">
        <v>0</v>
      </c>
      <c r="AH337" s="1">
        <v>265536.88789482455</v>
      </c>
      <c r="AI337" s="1">
        <v>0</v>
      </c>
      <c r="AJ337" s="1">
        <v>0</v>
      </c>
      <c r="AK337" s="1"/>
      <c r="AL337" s="1">
        <v>0</v>
      </c>
      <c r="AM337" s="1">
        <v>0</v>
      </c>
      <c r="AN337" s="1"/>
      <c r="AO337" s="1">
        <v>0</v>
      </c>
      <c r="AP337" s="1">
        <v>0</v>
      </c>
      <c r="AQ337" s="1">
        <v>265536.88789482455</v>
      </c>
      <c r="AR337" s="1">
        <v>0</v>
      </c>
      <c r="AS337" s="1">
        <v>69792.375955500014</v>
      </c>
      <c r="AT337" s="1">
        <v>0</v>
      </c>
      <c r="AU337" s="1">
        <v>0</v>
      </c>
      <c r="AV337" s="1"/>
      <c r="AW337" s="1">
        <v>0</v>
      </c>
      <c r="AX337" s="1">
        <v>0</v>
      </c>
      <c r="AY337" s="1"/>
      <c r="AZ337" s="1">
        <v>0</v>
      </c>
      <c r="BA337" s="1">
        <v>0</v>
      </c>
      <c r="BB337" s="1">
        <v>69792.375955500014</v>
      </c>
      <c r="BC337" s="7">
        <v>1.0397802762067951</v>
      </c>
      <c r="BD337" s="35" t="s">
        <v>552</v>
      </c>
      <c r="BE337" s="35">
        <v>3.2436256551041733</v>
      </c>
      <c r="BF337" s="35" t="s">
        <v>552</v>
      </c>
      <c r="BG337" s="35" t="s">
        <v>552</v>
      </c>
      <c r="BH337" s="35" t="s">
        <v>552</v>
      </c>
      <c r="BI337" s="35" t="s">
        <v>552</v>
      </c>
      <c r="BJ337" s="35" t="s">
        <v>552</v>
      </c>
      <c r="BK337" s="35" t="s">
        <v>552</v>
      </c>
      <c r="BL337" s="35" t="s">
        <v>552</v>
      </c>
      <c r="BM337" s="35" t="s">
        <v>552</v>
      </c>
      <c r="BN337" s="35">
        <v>3.2436256551041733</v>
      </c>
      <c r="BO337" s="1">
        <v>0</v>
      </c>
      <c r="BP337" s="1">
        <v>0</v>
      </c>
      <c r="BQ337" s="1">
        <v>106154.13949919998</v>
      </c>
      <c r="BR337" s="1">
        <v>4718.5277373685985</v>
      </c>
      <c r="BS337" s="1">
        <v>41695.420978644725</v>
      </c>
      <c r="BT337" s="1">
        <v>106154.13949919998</v>
      </c>
      <c r="BU337" s="1">
        <v>4718.5277373685985</v>
      </c>
      <c r="BV337" s="1">
        <v>12273.739979888451</v>
      </c>
      <c r="BW337" s="35">
        <v>5.9844222703193148</v>
      </c>
      <c r="BX337" s="1">
        <v>529117.05700639565</v>
      </c>
      <c r="BY337" s="1">
        <v>23519.134737259454</v>
      </c>
      <c r="BZ337" s="1">
        <v>207827.58489629597</v>
      </c>
      <c r="CA337" s="1">
        <v>529117.05700639565</v>
      </c>
      <c r="CB337" s="1">
        <v>23519.134737259454</v>
      </c>
      <c r="CC337" s="1">
        <v>61177.502895864542</v>
      </c>
    </row>
    <row r="338" spans="1:81" x14ac:dyDescent="0.25">
      <c r="A338" t="s">
        <v>1674</v>
      </c>
      <c r="B338" t="s">
        <v>1675</v>
      </c>
      <c r="C338" t="s">
        <v>50</v>
      </c>
      <c r="D338" t="s">
        <v>28</v>
      </c>
      <c r="E338">
        <v>90243</v>
      </c>
      <c r="F338" t="s">
        <v>370</v>
      </c>
      <c r="G338" t="s">
        <v>51</v>
      </c>
      <c r="H338" s="74">
        <v>0.22613756887876005</v>
      </c>
      <c r="I338" s="1">
        <v>1249879.46</v>
      </c>
      <c r="J338" s="1">
        <v>0</v>
      </c>
      <c r="K338" s="1">
        <v>0</v>
      </c>
      <c r="L338" s="1">
        <v>0</v>
      </c>
      <c r="M338" s="1">
        <v>0</v>
      </c>
      <c r="N338" s="1">
        <v>0</v>
      </c>
      <c r="O338" s="1">
        <v>0</v>
      </c>
      <c r="P338" s="1">
        <v>807699</v>
      </c>
      <c r="Q338" s="1">
        <v>0</v>
      </c>
      <c r="R338" s="1">
        <v>0</v>
      </c>
      <c r="S338" s="1">
        <v>0</v>
      </c>
      <c r="T338" s="1">
        <v>807699</v>
      </c>
      <c r="U338" s="1"/>
      <c r="V338" s="36"/>
      <c r="W338" s="1"/>
      <c r="X338" s="1"/>
      <c r="Y338" s="1"/>
      <c r="Z338" s="1"/>
      <c r="AA338" s="1"/>
      <c r="AB338" s="1"/>
      <c r="AC338" s="1">
        <v>95136</v>
      </c>
      <c r="AD338" s="1"/>
      <c r="AE338" s="1"/>
      <c r="AF338" s="1"/>
      <c r="AG338" s="1">
        <v>0</v>
      </c>
      <c r="AH338" s="1">
        <v>0</v>
      </c>
      <c r="AI338" s="1">
        <v>0</v>
      </c>
      <c r="AJ338" s="1">
        <v>0</v>
      </c>
      <c r="AK338" s="1">
        <v>0</v>
      </c>
      <c r="AL338" s="1">
        <v>0</v>
      </c>
      <c r="AM338" s="1">
        <v>836211.49144749995</v>
      </c>
      <c r="AN338" s="1">
        <v>0</v>
      </c>
      <c r="AO338" s="1">
        <v>0</v>
      </c>
      <c r="AP338" s="1">
        <v>0</v>
      </c>
      <c r="AQ338" s="1">
        <v>836211.49144749995</v>
      </c>
      <c r="AR338" s="1">
        <v>0</v>
      </c>
      <c r="AS338" s="1">
        <v>0</v>
      </c>
      <c r="AT338" s="1">
        <v>0</v>
      </c>
      <c r="AU338" s="1">
        <v>0</v>
      </c>
      <c r="AV338" s="1">
        <v>0</v>
      </c>
      <c r="AW338" s="1">
        <v>0</v>
      </c>
      <c r="AX338" s="1">
        <v>247465.86047999997</v>
      </c>
      <c r="AY338" s="1">
        <v>0</v>
      </c>
      <c r="AZ338" s="1">
        <v>0</v>
      </c>
      <c r="BA338" s="1">
        <v>0</v>
      </c>
      <c r="BB338" s="1">
        <v>247465.86047999997</v>
      </c>
      <c r="BC338" s="7">
        <v>0.86702549054410416</v>
      </c>
      <c r="BD338" s="35" t="s">
        <v>552</v>
      </c>
      <c r="BE338" s="35" t="s">
        <v>552</v>
      </c>
      <c r="BF338" s="35" t="s">
        <v>552</v>
      </c>
      <c r="BG338" s="35" t="s">
        <v>552</v>
      </c>
      <c r="BH338" s="35" t="s">
        <v>552</v>
      </c>
      <c r="BI338" s="35" t="s">
        <v>552</v>
      </c>
      <c r="BJ338" s="35">
        <v>1.3416846522374053</v>
      </c>
      <c r="BK338" s="35" t="s">
        <v>552</v>
      </c>
      <c r="BL338" s="35" t="s">
        <v>552</v>
      </c>
      <c r="BM338" s="35" t="s">
        <v>552</v>
      </c>
      <c r="BN338" s="35">
        <v>1.3416846522374053</v>
      </c>
      <c r="BO338" s="1">
        <v>0</v>
      </c>
      <c r="BP338" s="1">
        <v>0</v>
      </c>
      <c r="BQ338" s="1">
        <v>411410.32305359992</v>
      </c>
      <c r="BR338" s="1">
        <v>18287.096762560232</v>
      </c>
      <c r="BS338" s="1">
        <v>161594.51431292846</v>
      </c>
      <c r="BT338" s="1">
        <v>411410.32305359992</v>
      </c>
      <c r="BU338" s="1">
        <v>18287.096762560232</v>
      </c>
      <c r="BV338" s="1">
        <v>47568.030356836418</v>
      </c>
      <c r="BW338" s="35">
        <v>6.0166221902554593</v>
      </c>
      <c r="BX338" s="1">
        <v>2063890.1559308567</v>
      </c>
      <c r="BY338" s="1">
        <v>91739.45541440844</v>
      </c>
      <c r="BZ338" s="1">
        <v>810658.6263257903</v>
      </c>
      <c r="CA338" s="1">
        <v>2063890.1559308567</v>
      </c>
      <c r="CB338" s="1">
        <v>91739.45541440844</v>
      </c>
      <c r="CC338" s="1">
        <v>238630.83663485092</v>
      </c>
    </row>
    <row r="339" spans="1:81" x14ac:dyDescent="0.25">
      <c r="A339" t="s">
        <v>1674</v>
      </c>
      <c r="B339" t="s">
        <v>1675</v>
      </c>
      <c r="C339" t="s">
        <v>50</v>
      </c>
      <c r="D339" t="s">
        <v>1730</v>
      </c>
      <c r="E339">
        <v>90243</v>
      </c>
      <c r="F339" t="s">
        <v>370</v>
      </c>
      <c r="G339" t="s">
        <v>51</v>
      </c>
      <c r="H339" s="74">
        <v>0.22613756887876005</v>
      </c>
      <c r="I339" s="1">
        <v>1249879.46</v>
      </c>
      <c r="J339" s="1"/>
      <c r="K339" s="1"/>
      <c r="L339" s="1"/>
      <c r="M339" s="1"/>
      <c r="N339" s="1"/>
      <c r="O339" s="1"/>
      <c r="P339" s="1">
        <v>807699</v>
      </c>
      <c r="Q339" s="1"/>
      <c r="R339" s="1"/>
      <c r="S339" s="1"/>
      <c r="T339" s="1">
        <v>807699</v>
      </c>
      <c r="U339" s="1">
        <v>4.4137931034482758</v>
      </c>
      <c r="V339" s="36">
        <v>0.5222516559783742</v>
      </c>
      <c r="W339" s="1"/>
      <c r="X339" s="1"/>
      <c r="Y339" s="1"/>
      <c r="Z339" s="1"/>
      <c r="AA339" s="1"/>
      <c r="AB339" s="1"/>
      <c r="AC339" s="1">
        <v>95136</v>
      </c>
      <c r="AD339" s="1"/>
      <c r="AE339" s="1"/>
      <c r="AF339" s="1"/>
      <c r="AG339" s="1">
        <v>0</v>
      </c>
      <c r="AH339" s="1">
        <v>0</v>
      </c>
      <c r="AI339" s="1">
        <v>0</v>
      </c>
      <c r="AJ339" s="1">
        <v>0</v>
      </c>
      <c r="AK339" s="1"/>
      <c r="AL339" s="1">
        <v>0</v>
      </c>
      <c r="AM339" s="1">
        <v>836211.49144749995</v>
      </c>
      <c r="AN339" s="1"/>
      <c r="AO339" s="1">
        <v>0</v>
      </c>
      <c r="AP339" s="1">
        <v>0</v>
      </c>
      <c r="AQ339" s="1">
        <v>836211.49144749995</v>
      </c>
      <c r="AR339" s="1">
        <v>0</v>
      </c>
      <c r="AS339" s="1">
        <v>0</v>
      </c>
      <c r="AT339" s="1">
        <v>0</v>
      </c>
      <c r="AU339" s="1">
        <v>0</v>
      </c>
      <c r="AV339" s="1"/>
      <c r="AW339" s="1">
        <v>0</v>
      </c>
      <c r="AX339" s="1">
        <v>247465.86047999997</v>
      </c>
      <c r="AY339" s="1"/>
      <c r="AZ339" s="1">
        <v>0</v>
      </c>
      <c r="BA339" s="1">
        <v>0</v>
      </c>
      <c r="BB339" s="1">
        <v>247465.86047999997</v>
      </c>
      <c r="BC339" s="7">
        <v>0.86702549054410416</v>
      </c>
      <c r="BD339" s="35" t="s">
        <v>552</v>
      </c>
      <c r="BE339" s="35" t="s">
        <v>552</v>
      </c>
      <c r="BF339" s="35" t="s">
        <v>552</v>
      </c>
      <c r="BG339" s="35" t="s">
        <v>552</v>
      </c>
      <c r="BH339" s="35" t="s">
        <v>552</v>
      </c>
      <c r="BI339" s="35" t="s">
        <v>552</v>
      </c>
      <c r="BJ339" s="35">
        <v>1.3416846522374053</v>
      </c>
      <c r="BK339" s="35" t="s">
        <v>552</v>
      </c>
      <c r="BL339" s="35" t="s">
        <v>552</v>
      </c>
      <c r="BM339" s="35" t="s">
        <v>552</v>
      </c>
      <c r="BN339" s="35">
        <v>1.3416846522374053</v>
      </c>
      <c r="BO339" s="1">
        <v>0</v>
      </c>
      <c r="BP339" s="1">
        <v>0</v>
      </c>
      <c r="BQ339" s="1">
        <v>411410.32305359992</v>
      </c>
      <c r="BR339" s="1">
        <v>18287.096762560232</v>
      </c>
      <c r="BS339" s="1">
        <v>161594.51431292846</v>
      </c>
      <c r="BT339" s="1">
        <v>411410.32305359992</v>
      </c>
      <c r="BU339" s="1">
        <v>18287.096762560232</v>
      </c>
      <c r="BV339" s="1">
        <v>47568.030356836418</v>
      </c>
      <c r="BW339" s="35">
        <v>6.0166221902554593</v>
      </c>
      <c r="BX339" s="1">
        <v>2063890.1559308567</v>
      </c>
      <c r="BY339" s="1">
        <v>91739.45541440844</v>
      </c>
      <c r="BZ339" s="1">
        <v>810658.6263257903</v>
      </c>
      <c r="CA339" s="1">
        <v>2063890.1559308567</v>
      </c>
      <c r="CB339" s="1">
        <v>91739.45541440844</v>
      </c>
      <c r="CC339" s="1">
        <v>238630.83663485092</v>
      </c>
    </row>
    <row r="340" spans="1:81" x14ac:dyDescent="0.25">
      <c r="A340" t="s">
        <v>689</v>
      </c>
      <c r="B340" t="s">
        <v>690</v>
      </c>
      <c r="C340" t="s">
        <v>50</v>
      </c>
      <c r="D340" t="s">
        <v>38</v>
      </c>
      <c r="E340">
        <v>90229</v>
      </c>
      <c r="F340" t="s">
        <v>39</v>
      </c>
      <c r="G340" t="s">
        <v>51</v>
      </c>
      <c r="H340" s="74">
        <v>0.22613756887876005</v>
      </c>
      <c r="I340" s="1">
        <v>6264399</v>
      </c>
      <c r="J340" s="1"/>
      <c r="K340" s="1"/>
      <c r="L340" s="1">
        <v>913588</v>
      </c>
      <c r="M340" s="1"/>
      <c r="N340" s="1"/>
      <c r="O340" s="1"/>
      <c r="P340" s="1"/>
      <c r="Q340" s="1"/>
      <c r="R340" s="1"/>
      <c r="S340" s="1"/>
      <c r="T340" s="1">
        <v>913588</v>
      </c>
      <c r="U340" s="1">
        <v>45.296296296296298</v>
      </c>
      <c r="V340" s="36">
        <v>0.16889410320623746</v>
      </c>
      <c r="W340" s="1"/>
      <c r="X340" s="1"/>
      <c r="Y340" s="1">
        <v>121292</v>
      </c>
      <c r="Z340" s="1"/>
      <c r="AA340" s="1"/>
      <c r="AB340" s="1"/>
      <c r="AC340" s="1">
        <v>51376</v>
      </c>
      <c r="AD340" s="1"/>
      <c r="AE340" s="1"/>
      <c r="AF340" s="1"/>
      <c r="AG340" s="1">
        <v>0</v>
      </c>
      <c r="AH340" s="1">
        <v>0</v>
      </c>
      <c r="AI340" s="1">
        <v>1249068.8797500001</v>
      </c>
      <c r="AJ340" s="1">
        <v>0</v>
      </c>
      <c r="AK340" s="1">
        <v>0</v>
      </c>
      <c r="AL340" s="1">
        <v>0</v>
      </c>
      <c r="AM340" s="1">
        <v>452717.09183999995</v>
      </c>
      <c r="AN340" s="1">
        <v>0</v>
      </c>
      <c r="AO340" s="1">
        <v>0</v>
      </c>
      <c r="AP340" s="1">
        <v>0</v>
      </c>
      <c r="AQ340" s="1">
        <v>1701785.97159</v>
      </c>
      <c r="AR340" s="1">
        <v>0</v>
      </c>
      <c r="AS340" s="1">
        <v>0</v>
      </c>
      <c r="AT340" s="1">
        <v>262963.40906480001</v>
      </c>
      <c r="AU340" s="1">
        <v>0</v>
      </c>
      <c r="AV340" s="1">
        <v>0</v>
      </c>
      <c r="AW340" s="1">
        <v>0</v>
      </c>
      <c r="AX340" s="1">
        <v>133638.22368</v>
      </c>
      <c r="AY340" s="1">
        <v>0</v>
      </c>
      <c r="AZ340" s="1">
        <v>0</v>
      </c>
      <c r="BA340" s="1">
        <v>0</v>
      </c>
      <c r="BB340" s="1">
        <v>396601.63274480001</v>
      </c>
      <c r="BC340" s="7">
        <v>0.33497029872056361</v>
      </c>
      <c r="BD340" s="35" t="s">
        <v>552</v>
      </c>
      <c r="BE340" s="35" t="s">
        <v>552</v>
      </c>
      <c r="BF340" s="35">
        <v>1.6550483246439316</v>
      </c>
      <c r="BG340" s="35" t="s">
        <v>552</v>
      </c>
      <c r="BH340" s="35" t="s">
        <v>552</v>
      </c>
      <c r="BI340" s="35" t="s">
        <v>552</v>
      </c>
      <c r="BJ340" s="35" t="s">
        <v>552</v>
      </c>
      <c r="BK340" s="35" t="s">
        <v>552</v>
      </c>
      <c r="BL340" s="35" t="s">
        <v>552</v>
      </c>
      <c r="BM340" s="35" t="s">
        <v>552</v>
      </c>
      <c r="BN340" s="35">
        <v>2.2968642367618664</v>
      </c>
      <c r="BO340" s="1">
        <v>0</v>
      </c>
      <c r="BP340" s="1"/>
      <c r="BQ340" s="1">
        <v>2061989.5748399997</v>
      </c>
      <c r="BR340" s="1">
        <v>91654.975010378635</v>
      </c>
      <c r="BS340" s="1">
        <v>809912.11253875203</v>
      </c>
      <c r="BT340" s="1">
        <v>2061989.5748399997</v>
      </c>
      <c r="BU340" s="1">
        <v>91654.975010378635</v>
      </c>
      <c r="BV340" s="1">
        <v>238411.08789749668</v>
      </c>
      <c r="BW340" s="35">
        <v>6.0005258127923691</v>
      </c>
      <c r="BX340" s="1">
        <v>10311032.094696181</v>
      </c>
      <c r="BY340" s="1">
        <v>458323.06841023796</v>
      </c>
      <c r="BZ340" s="1">
        <v>4049986.424843228</v>
      </c>
      <c r="CA340" s="1">
        <v>10311032.094696181</v>
      </c>
      <c r="CB340" s="1">
        <v>458323.06841023796</v>
      </c>
      <c r="CC340" s="1">
        <v>1192180.7990873428</v>
      </c>
    </row>
    <row r="341" spans="1:81" x14ac:dyDescent="0.25">
      <c r="A341" t="s">
        <v>689</v>
      </c>
      <c r="B341" t="s">
        <v>690</v>
      </c>
      <c r="C341" t="s">
        <v>50</v>
      </c>
      <c r="D341" t="s">
        <v>28</v>
      </c>
      <c r="E341">
        <v>90229</v>
      </c>
      <c r="F341" t="s">
        <v>39</v>
      </c>
      <c r="G341" t="s">
        <v>51</v>
      </c>
      <c r="H341" s="74">
        <v>0.22613756887876005</v>
      </c>
      <c r="I341" s="1">
        <v>6801000</v>
      </c>
      <c r="J341" s="1">
        <v>0</v>
      </c>
      <c r="K341" s="1">
        <v>0</v>
      </c>
      <c r="L341" s="1">
        <v>913588</v>
      </c>
      <c r="M341" s="1">
        <v>0</v>
      </c>
      <c r="N341" s="1">
        <v>0</v>
      </c>
      <c r="O341" s="1">
        <v>0</v>
      </c>
      <c r="P341" s="1">
        <v>577931</v>
      </c>
      <c r="Q341" s="1">
        <v>0</v>
      </c>
      <c r="R341" s="1">
        <v>0</v>
      </c>
      <c r="S341" s="1">
        <v>0</v>
      </c>
      <c r="T341" s="1">
        <v>1491519</v>
      </c>
      <c r="U341" s="1"/>
      <c r="V341" s="36"/>
      <c r="W341" s="1"/>
      <c r="X341" s="1"/>
      <c r="Y341" s="1">
        <v>121292</v>
      </c>
      <c r="Z341" s="1"/>
      <c r="AA341" s="1"/>
      <c r="AB341" s="1"/>
      <c r="AC341" s="1">
        <v>123481</v>
      </c>
      <c r="AD341" s="1"/>
      <c r="AE341" s="1"/>
      <c r="AF341" s="1"/>
      <c r="AG341" s="1">
        <v>0</v>
      </c>
      <c r="AH341" s="1">
        <v>0</v>
      </c>
      <c r="AI341" s="1">
        <v>1249068.8797500001</v>
      </c>
      <c r="AJ341" s="1">
        <v>0</v>
      </c>
      <c r="AK341" s="1">
        <v>0</v>
      </c>
      <c r="AL341" s="1">
        <v>0</v>
      </c>
      <c r="AM341" s="1">
        <v>1086455.4251341666</v>
      </c>
      <c r="AN341" s="1">
        <v>0</v>
      </c>
      <c r="AO341" s="1">
        <v>0</v>
      </c>
      <c r="AP341" s="1">
        <v>0</v>
      </c>
      <c r="AQ341" s="1">
        <v>2335524.3048841665</v>
      </c>
      <c r="AR341" s="1">
        <v>0</v>
      </c>
      <c r="AS341" s="1">
        <v>0</v>
      </c>
      <c r="AT341" s="1">
        <v>262963.40906480001</v>
      </c>
      <c r="AU341" s="1">
        <v>0</v>
      </c>
      <c r="AV341" s="1">
        <v>0</v>
      </c>
      <c r="AW341" s="1">
        <v>0</v>
      </c>
      <c r="AX341" s="1">
        <v>321196.30758000002</v>
      </c>
      <c r="AY341" s="1">
        <v>0</v>
      </c>
      <c r="AZ341" s="1">
        <v>0</v>
      </c>
      <c r="BA341" s="1">
        <v>0</v>
      </c>
      <c r="BB341" s="1">
        <v>584159.71664480004</v>
      </c>
      <c r="BC341" s="7">
        <v>0.42930216461240506</v>
      </c>
      <c r="BD341" s="35" t="s">
        <v>552</v>
      </c>
      <c r="BE341" s="35" t="s">
        <v>552</v>
      </c>
      <c r="BF341" s="35">
        <v>1.6550483246439316</v>
      </c>
      <c r="BG341" s="35" t="s">
        <v>552</v>
      </c>
      <c r="BH341" s="35" t="s">
        <v>552</v>
      </c>
      <c r="BI341" s="35" t="s">
        <v>552</v>
      </c>
      <c r="BJ341" s="35">
        <v>2.4356743845098578</v>
      </c>
      <c r="BK341" s="35" t="s">
        <v>552</v>
      </c>
      <c r="BL341" s="35" t="s">
        <v>552</v>
      </c>
      <c r="BM341" s="35" t="s">
        <v>552</v>
      </c>
      <c r="BN341" s="35">
        <v>1.9575238542244293</v>
      </c>
      <c r="BO341" s="1">
        <v>0</v>
      </c>
      <c r="BP341" s="1">
        <v>0</v>
      </c>
      <c r="BQ341" s="1">
        <v>2238617.1599999997</v>
      </c>
      <c r="BR341" s="1">
        <v>99506.031631379985</v>
      </c>
      <c r="BS341" s="1">
        <v>879288.22499589378</v>
      </c>
      <c r="BT341" s="1">
        <v>2238617.1599999997</v>
      </c>
      <c r="BU341" s="1">
        <v>99506.031631379985</v>
      </c>
      <c r="BV341" s="1">
        <v>258833.09935891296</v>
      </c>
      <c r="BW341" s="35">
        <v>6.0005258127923691</v>
      </c>
      <c r="BX341" s="1">
        <v>11194262.893539943</v>
      </c>
      <c r="BY341" s="1">
        <v>497582.47970124957</v>
      </c>
      <c r="BZ341" s="1">
        <v>4396903.4659763519</v>
      </c>
      <c r="CA341" s="1">
        <v>11194262.893539943</v>
      </c>
      <c r="CB341" s="1">
        <v>497582.47970124957</v>
      </c>
      <c r="CC341" s="1">
        <v>1294301.5945492962</v>
      </c>
    </row>
    <row r="342" spans="1:81" x14ac:dyDescent="0.25">
      <c r="A342" t="s">
        <v>689</v>
      </c>
      <c r="B342" t="s">
        <v>690</v>
      </c>
      <c r="C342" t="s">
        <v>50</v>
      </c>
      <c r="D342" t="s">
        <v>1730</v>
      </c>
      <c r="E342">
        <v>90229</v>
      </c>
      <c r="F342" t="s">
        <v>39</v>
      </c>
      <c r="G342" t="s">
        <v>51</v>
      </c>
      <c r="H342" s="74">
        <v>0.22613756887876005</v>
      </c>
      <c r="I342" s="1">
        <v>536601</v>
      </c>
      <c r="J342" s="1"/>
      <c r="K342" s="1"/>
      <c r="L342" s="1"/>
      <c r="M342" s="1"/>
      <c r="N342" s="1"/>
      <c r="O342" s="1"/>
      <c r="P342" s="1">
        <v>577931</v>
      </c>
      <c r="Q342" s="1"/>
      <c r="R342" s="1"/>
      <c r="S342" s="1"/>
      <c r="T342" s="1">
        <v>577931</v>
      </c>
      <c r="U342" s="1">
        <v>15.838709677419354</v>
      </c>
      <c r="V342" s="36">
        <v>0.10199597646838392</v>
      </c>
      <c r="W342" s="1"/>
      <c r="X342" s="1"/>
      <c r="Y342" s="1"/>
      <c r="Z342" s="1"/>
      <c r="AA342" s="1"/>
      <c r="AB342" s="1"/>
      <c r="AC342" s="1">
        <v>72105</v>
      </c>
      <c r="AD342" s="1"/>
      <c r="AE342" s="1"/>
      <c r="AF342" s="1"/>
      <c r="AG342" s="1">
        <v>0</v>
      </c>
      <c r="AH342" s="1">
        <v>0</v>
      </c>
      <c r="AI342" s="1">
        <v>0</v>
      </c>
      <c r="AJ342" s="1">
        <v>0</v>
      </c>
      <c r="AK342" s="1"/>
      <c r="AL342" s="1">
        <v>0</v>
      </c>
      <c r="AM342" s="1">
        <v>633738.3332941666</v>
      </c>
      <c r="AN342" s="1"/>
      <c r="AO342" s="1">
        <v>0</v>
      </c>
      <c r="AP342" s="1">
        <v>0</v>
      </c>
      <c r="AQ342" s="1">
        <v>633738.3332941666</v>
      </c>
      <c r="AR342" s="1">
        <v>0</v>
      </c>
      <c r="AS342" s="1">
        <v>0</v>
      </c>
      <c r="AT342" s="1">
        <v>0</v>
      </c>
      <c r="AU342" s="1">
        <v>0</v>
      </c>
      <c r="AV342" s="1"/>
      <c r="AW342" s="1">
        <v>0</v>
      </c>
      <c r="AX342" s="1">
        <v>187558.0839</v>
      </c>
      <c r="AY342" s="1"/>
      <c r="AZ342" s="1">
        <v>0</v>
      </c>
      <c r="BA342" s="1">
        <v>0</v>
      </c>
      <c r="BB342" s="1">
        <v>187558.0839</v>
      </c>
      <c r="BC342" s="7">
        <v>1.5305532736505645</v>
      </c>
      <c r="BD342" s="35" t="s">
        <v>552</v>
      </c>
      <c r="BE342" s="35" t="s">
        <v>552</v>
      </c>
      <c r="BF342" s="35" t="s">
        <v>552</v>
      </c>
      <c r="BG342" s="35" t="s">
        <v>552</v>
      </c>
      <c r="BH342" s="35" t="s">
        <v>552</v>
      </c>
      <c r="BI342" s="35" t="s">
        <v>552</v>
      </c>
      <c r="BJ342" s="35">
        <v>1.4210977040410819</v>
      </c>
      <c r="BK342" s="35" t="s">
        <v>552</v>
      </c>
      <c r="BL342" s="35" t="s">
        <v>552</v>
      </c>
      <c r="BM342" s="35" t="s">
        <v>552</v>
      </c>
      <c r="BN342" s="35">
        <v>1.4210977040410819</v>
      </c>
      <c r="BO342" s="1">
        <v>0</v>
      </c>
      <c r="BP342" s="1">
        <v>0</v>
      </c>
      <c r="BQ342" s="1">
        <v>176627.58515999999</v>
      </c>
      <c r="BR342" s="1">
        <v>7851.056621001343</v>
      </c>
      <c r="BS342" s="1">
        <v>69376.112457141848</v>
      </c>
      <c r="BT342" s="1">
        <v>176627.58515999999</v>
      </c>
      <c r="BU342" s="1">
        <v>7851.056621001343</v>
      </c>
      <c r="BV342" s="1">
        <v>20422.01146141627</v>
      </c>
      <c r="BW342" s="35">
        <v>6.0005258127923691</v>
      </c>
      <c r="BX342" s="1">
        <v>883230.79884376237</v>
      </c>
      <c r="BY342" s="1">
        <v>39259.411291011653</v>
      </c>
      <c r="BZ342" s="1">
        <v>346917.04113312409</v>
      </c>
      <c r="CA342" s="1">
        <v>883230.79884376237</v>
      </c>
      <c r="CB342" s="1">
        <v>39259.411291011653</v>
      </c>
      <c r="CC342" s="1">
        <v>102120.79546195369</v>
      </c>
    </row>
    <row r="343" spans="1:81" x14ac:dyDescent="0.25">
      <c r="A343" t="s">
        <v>147</v>
      </c>
      <c r="B343" t="s">
        <v>148</v>
      </c>
      <c r="C343" t="s">
        <v>50</v>
      </c>
      <c r="D343" t="s">
        <v>38</v>
      </c>
      <c r="E343">
        <v>90146</v>
      </c>
      <c r="F343" t="s">
        <v>39</v>
      </c>
      <c r="G343" t="s">
        <v>51</v>
      </c>
      <c r="H343" s="74">
        <v>0.22613756887876005</v>
      </c>
      <c r="I343" s="1">
        <v>95300385</v>
      </c>
      <c r="J343" s="1"/>
      <c r="K343" s="1">
        <v>17097980</v>
      </c>
      <c r="L343" s="1"/>
      <c r="M343" s="1">
        <v>357745</v>
      </c>
      <c r="N343" s="1"/>
      <c r="O343" s="1"/>
      <c r="P343" s="1"/>
      <c r="Q343" s="1"/>
      <c r="R343" s="1"/>
      <c r="S343" s="1"/>
      <c r="T343" s="1">
        <v>17455725</v>
      </c>
      <c r="U343" s="1">
        <v>40.568364611260051</v>
      </c>
      <c r="V343" s="36">
        <v>0.19032415921046184</v>
      </c>
      <c r="W343" s="1"/>
      <c r="X343" s="1">
        <v>5518289</v>
      </c>
      <c r="Y343" s="1"/>
      <c r="Z343" s="1">
        <v>786611</v>
      </c>
      <c r="AA343" s="1"/>
      <c r="AB343" s="1"/>
      <c r="AC343" s="1"/>
      <c r="AD343" s="1"/>
      <c r="AE343" s="1"/>
      <c r="AF343" s="1"/>
      <c r="AG343" s="1">
        <v>0</v>
      </c>
      <c r="AH343" s="1">
        <v>45198749.123062573</v>
      </c>
      <c r="AI343" s="1">
        <v>0</v>
      </c>
      <c r="AJ343" s="1">
        <v>177882.29919329032</v>
      </c>
      <c r="AK343" s="1">
        <v>0</v>
      </c>
      <c r="AL343" s="1">
        <v>0</v>
      </c>
      <c r="AM343" s="1">
        <v>0</v>
      </c>
      <c r="AN343" s="1">
        <v>0</v>
      </c>
      <c r="AO343" s="1">
        <v>0</v>
      </c>
      <c r="AP343" s="1">
        <v>0</v>
      </c>
      <c r="AQ343" s="1">
        <v>45376631.422255866</v>
      </c>
      <c r="AR343" s="1">
        <v>0</v>
      </c>
      <c r="AS343" s="1">
        <v>11921085.229798501</v>
      </c>
      <c r="AT343" s="1">
        <v>0</v>
      </c>
      <c r="AU343" s="1">
        <v>15812.666706970012</v>
      </c>
      <c r="AV343" s="1">
        <v>0</v>
      </c>
      <c r="AW343" s="1">
        <v>0</v>
      </c>
      <c r="AX343" s="1">
        <v>0</v>
      </c>
      <c r="AY343" s="1">
        <v>0</v>
      </c>
      <c r="AZ343" s="1">
        <v>0</v>
      </c>
      <c r="BA343" s="1">
        <v>0</v>
      </c>
      <c r="BB343" s="1">
        <v>11936897.896505471</v>
      </c>
      <c r="BC343" s="7">
        <v>0.60139871752628626</v>
      </c>
      <c r="BD343" s="35" t="s">
        <v>552</v>
      </c>
      <c r="BE343" s="35">
        <v>3.3407358268556329</v>
      </c>
      <c r="BF343" s="35" t="s">
        <v>552</v>
      </c>
      <c r="BG343" s="35">
        <v>0.54143304840112472</v>
      </c>
      <c r="BH343" s="35" t="s">
        <v>552</v>
      </c>
      <c r="BI343" s="35" t="s">
        <v>552</v>
      </c>
      <c r="BJ343" s="35" t="s">
        <v>552</v>
      </c>
      <c r="BK343" s="35" t="s">
        <v>552</v>
      </c>
      <c r="BL343" s="35" t="s">
        <v>552</v>
      </c>
      <c r="BM343" s="35" t="s">
        <v>552</v>
      </c>
      <c r="BN343" s="35">
        <v>3.2833657335207409</v>
      </c>
      <c r="BO343" s="1">
        <v>0</v>
      </c>
      <c r="BP343" s="1"/>
      <c r="BQ343" s="1">
        <v>31369074.726599995</v>
      </c>
      <c r="BR343" s="1">
        <v>1394348.3494034247</v>
      </c>
      <c r="BS343" s="1">
        <v>12321203.700643335</v>
      </c>
      <c r="BT343" s="1">
        <v>31369074.726599995</v>
      </c>
      <c r="BU343" s="1">
        <v>1394348.3494034247</v>
      </c>
      <c r="BV343" s="1">
        <v>3626951.0395012</v>
      </c>
      <c r="BW343" s="35">
        <v>6.0191728284926169</v>
      </c>
      <c r="BX343" s="1">
        <v>157446807.52270517</v>
      </c>
      <c r="BY343" s="1">
        <v>6998475.3487791987</v>
      </c>
      <c r="BZ343" s="1">
        <v>61842250.828591704</v>
      </c>
      <c r="CA343" s="1">
        <v>157446807.52270517</v>
      </c>
      <c r="CB343" s="1">
        <v>6998475.3487791987</v>
      </c>
      <c r="CC343" s="1">
        <v>18204294.107737474</v>
      </c>
    </row>
    <row r="344" spans="1:81" x14ac:dyDescent="0.25">
      <c r="A344" t="s">
        <v>147</v>
      </c>
      <c r="B344" t="s">
        <v>148</v>
      </c>
      <c r="C344" t="s">
        <v>50</v>
      </c>
      <c r="D344" t="s">
        <v>28</v>
      </c>
      <c r="E344">
        <v>90146</v>
      </c>
      <c r="F344" t="s">
        <v>39</v>
      </c>
      <c r="G344" t="s">
        <v>51</v>
      </c>
      <c r="H344" s="74">
        <v>0.22613756887876005</v>
      </c>
      <c r="I344" s="1">
        <v>95300385</v>
      </c>
      <c r="J344" s="1">
        <v>0</v>
      </c>
      <c r="K344" s="1">
        <v>17097980</v>
      </c>
      <c r="L344" s="1">
        <v>0</v>
      </c>
      <c r="M344" s="1">
        <v>357745</v>
      </c>
      <c r="N344" s="1">
        <v>0</v>
      </c>
      <c r="O344" s="1">
        <v>0</v>
      </c>
      <c r="P344" s="1">
        <v>0</v>
      </c>
      <c r="Q344" s="1">
        <v>0</v>
      </c>
      <c r="R344" s="1">
        <v>0</v>
      </c>
      <c r="S344" s="1">
        <v>0</v>
      </c>
      <c r="T344" s="1">
        <v>17455725</v>
      </c>
      <c r="U344" s="1"/>
      <c r="V344" s="36"/>
      <c r="W344" s="1"/>
      <c r="X344" s="1">
        <v>5518289</v>
      </c>
      <c r="Y344" s="1"/>
      <c r="Z344" s="1">
        <v>786611</v>
      </c>
      <c r="AA344" s="1"/>
      <c r="AB344" s="1"/>
      <c r="AC344" s="1"/>
      <c r="AD344" s="1"/>
      <c r="AE344" s="1"/>
      <c r="AF344" s="1"/>
      <c r="AG344" s="1">
        <v>0</v>
      </c>
      <c r="AH344" s="1">
        <v>45198749.123062573</v>
      </c>
      <c r="AI344" s="1">
        <v>0</v>
      </c>
      <c r="AJ344" s="1">
        <v>177882.29919329032</v>
      </c>
      <c r="AK344" s="1">
        <v>0</v>
      </c>
      <c r="AL344" s="1">
        <v>0</v>
      </c>
      <c r="AM344" s="1">
        <v>0</v>
      </c>
      <c r="AN344" s="1">
        <v>0</v>
      </c>
      <c r="AO344" s="1">
        <v>0</v>
      </c>
      <c r="AP344" s="1">
        <v>0</v>
      </c>
      <c r="AQ344" s="1">
        <v>45376631.422255866</v>
      </c>
      <c r="AR344" s="1">
        <v>0</v>
      </c>
      <c r="AS344" s="1">
        <v>11921085.229798501</v>
      </c>
      <c r="AT344" s="1">
        <v>0</v>
      </c>
      <c r="AU344" s="1">
        <v>15812.666706970012</v>
      </c>
      <c r="AV344" s="1">
        <v>0</v>
      </c>
      <c r="AW344" s="1">
        <v>0</v>
      </c>
      <c r="AX344" s="1">
        <v>0</v>
      </c>
      <c r="AY344" s="1">
        <v>0</v>
      </c>
      <c r="AZ344" s="1">
        <v>0</v>
      </c>
      <c r="BA344" s="1">
        <v>0</v>
      </c>
      <c r="BB344" s="1">
        <v>11936897.896505471</v>
      </c>
      <c r="BC344" s="7">
        <v>0.60139871752628626</v>
      </c>
      <c r="BD344" s="35" t="s">
        <v>552</v>
      </c>
      <c r="BE344" s="35">
        <v>3.3407358268556329</v>
      </c>
      <c r="BF344" s="35" t="s">
        <v>552</v>
      </c>
      <c r="BG344" s="35">
        <v>0.54143304840112472</v>
      </c>
      <c r="BH344" s="35" t="s">
        <v>552</v>
      </c>
      <c r="BI344" s="35" t="s">
        <v>552</v>
      </c>
      <c r="BJ344" s="35" t="s">
        <v>552</v>
      </c>
      <c r="BK344" s="35" t="s">
        <v>552</v>
      </c>
      <c r="BL344" s="35" t="s">
        <v>552</v>
      </c>
      <c r="BM344" s="35" t="s">
        <v>552</v>
      </c>
      <c r="BN344" s="35">
        <v>3.2833657335207409</v>
      </c>
      <c r="BO344" s="1">
        <v>0</v>
      </c>
      <c r="BP344" s="1">
        <v>0</v>
      </c>
      <c r="BQ344" s="1">
        <v>31369074.726599995</v>
      </c>
      <c r="BR344" s="1">
        <v>1394348.3494034247</v>
      </c>
      <c r="BS344" s="1">
        <v>12321203.700643335</v>
      </c>
      <c r="BT344" s="1">
        <v>31369074.726599995</v>
      </c>
      <c r="BU344" s="1">
        <v>1394348.3494034247</v>
      </c>
      <c r="BV344" s="1">
        <v>3626951.0395012</v>
      </c>
      <c r="BW344" s="35">
        <v>6.0191728284926169</v>
      </c>
      <c r="BX344" s="1">
        <v>157446807.52270517</v>
      </c>
      <c r="BY344" s="1">
        <v>6998475.3487791987</v>
      </c>
      <c r="BZ344" s="1">
        <v>61842250.828591704</v>
      </c>
      <c r="CA344" s="1">
        <v>157446807.52270517</v>
      </c>
      <c r="CB344" s="1">
        <v>6998475.3487791987</v>
      </c>
      <c r="CC344" s="1">
        <v>18204294.107737474</v>
      </c>
    </row>
    <row r="345" spans="1:81" x14ac:dyDescent="0.25">
      <c r="A345" t="s">
        <v>413</v>
      </c>
      <c r="B345" t="s">
        <v>414</v>
      </c>
      <c r="C345" t="s">
        <v>50</v>
      </c>
      <c r="D345" t="s">
        <v>38</v>
      </c>
      <c r="E345">
        <v>90035</v>
      </c>
      <c r="F345" t="s">
        <v>39</v>
      </c>
      <c r="G345" t="s">
        <v>51</v>
      </c>
      <c r="H345" s="74">
        <v>0.22613756887876005</v>
      </c>
      <c r="I345" s="1">
        <v>14383778</v>
      </c>
      <c r="J345" s="1"/>
      <c r="K345" s="1">
        <v>2294677</v>
      </c>
      <c r="L345" s="1"/>
      <c r="M345" s="1"/>
      <c r="N345" s="1"/>
      <c r="O345" s="1"/>
      <c r="P345" s="1"/>
      <c r="Q345" s="1"/>
      <c r="R345" s="1"/>
      <c r="S345" s="1"/>
      <c r="T345" s="1">
        <v>2294677</v>
      </c>
      <c r="U345" s="1">
        <v>36.035714285714285</v>
      </c>
      <c r="V345" s="36">
        <v>0.18447297671619778</v>
      </c>
      <c r="W345" s="1"/>
      <c r="X345" s="1">
        <v>849193</v>
      </c>
      <c r="Y345" s="1"/>
      <c r="Z345" s="1"/>
      <c r="AA345" s="1"/>
      <c r="AB345" s="1"/>
      <c r="AC345" s="1"/>
      <c r="AD345" s="1"/>
      <c r="AE345" s="1"/>
      <c r="AF345" s="1"/>
      <c r="AG345" s="1">
        <v>0</v>
      </c>
      <c r="AH345" s="1">
        <v>6861196.8257792685</v>
      </c>
      <c r="AI345" s="1">
        <v>0</v>
      </c>
      <c r="AJ345" s="1">
        <v>0</v>
      </c>
      <c r="AK345" s="1">
        <v>0</v>
      </c>
      <c r="AL345" s="1">
        <v>0</v>
      </c>
      <c r="AM345" s="1">
        <v>0</v>
      </c>
      <c r="AN345" s="1">
        <v>0</v>
      </c>
      <c r="AO345" s="1">
        <v>0</v>
      </c>
      <c r="AP345" s="1">
        <v>0</v>
      </c>
      <c r="AQ345" s="1">
        <v>6861196.8257792685</v>
      </c>
      <c r="AR345" s="1">
        <v>0</v>
      </c>
      <c r="AS345" s="1">
        <v>1834500.1737945003</v>
      </c>
      <c r="AT345" s="1">
        <v>0</v>
      </c>
      <c r="AU345" s="1">
        <v>0</v>
      </c>
      <c r="AV345" s="1">
        <v>0</v>
      </c>
      <c r="AW345" s="1">
        <v>0</v>
      </c>
      <c r="AX345" s="1">
        <v>0</v>
      </c>
      <c r="AY345" s="1">
        <v>0</v>
      </c>
      <c r="AZ345" s="1">
        <v>0</v>
      </c>
      <c r="BA345" s="1">
        <v>0</v>
      </c>
      <c r="BB345" s="1">
        <v>1834500.1737945003</v>
      </c>
      <c r="BC345" s="7">
        <v>0.60454888830832687</v>
      </c>
      <c r="BD345" s="35" t="s">
        <v>552</v>
      </c>
      <c r="BE345" s="35">
        <v>3.7895080656553271</v>
      </c>
      <c r="BF345" s="35" t="s">
        <v>552</v>
      </c>
      <c r="BG345" s="35" t="s">
        <v>552</v>
      </c>
      <c r="BH345" s="35" t="s">
        <v>552</v>
      </c>
      <c r="BI345" s="35" t="s">
        <v>552</v>
      </c>
      <c r="BJ345" s="35" t="s">
        <v>552</v>
      </c>
      <c r="BK345" s="35" t="s">
        <v>552</v>
      </c>
      <c r="BL345" s="35" t="s">
        <v>552</v>
      </c>
      <c r="BM345" s="35" t="s">
        <v>552</v>
      </c>
      <c r="BN345" s="35">
        <v>3.7895080656553271</v>
      </c>
      <c r="BO345" s="1">
        <v>0</v>
      </c>
      <c r="BP345" s="1"/>
      <c r="BQ345" s="1">
        <v>4734564.3664799994</v>
      </c>
      <c r="BR345" s="1">
        <v>210450.32622360648</v>
      </c>
      <c r="BS345" s="1">
        <v>1859651.0257837069</v>
      </c>
      <c r="BT345" s="1">
        <v>4734564.3664799994</v>
      </c>
      <c r="BU345" s="1">
        <v>210450.32622360648</v>
      </c>
      <c r="BV345" s="1">
        <v>547419.17956632061</v>
      </c>
      <c r="BW345" s="35">
        <v>6.2546153131584719</v>
      </c>
      <c r="BX345" s="1">
        <v>24878314.421240244</v>
      </c>
      <c r="BY345" s="1">
        <v>1105835.5068337584</v>
      </c>
      <c r="BZ345" s="1">
        <v>9771750.7572139259</v>
      </c>
      <c r="CA345" s="1">
        <v>24878314.421240244</v>
      </c>
      <c r="CB345" s="1">
        <v>1105835.5068337584</v>
      </c>
      <c r="CC345" s="1">
        <v>2876477.2036658358</v>
      </c>
    </row>
    <row r="346" spans="1:81" x14ac:dyDescent="0.25">
      <c r="A346" t="s">
        <v>413</v>
      </c>
      <c r="B346" t="s">
        <v>414</v>
      </c>
      <c r="C346" t="s">
        <v>50</v>
      </c>
      <c r="D346" t="s">
        <v>28</v>
      </c>
      <c r="E346">
        <v>90035</v>
      </c>
      <c r="F346" t="s">
        <v>39</v>
      </c>
      <c r="G346" t="s">
        <v>51</v>
      </c>
      <c r="H346" s="74">
        <v>0.22613756887876005</v>
      </c>
      <c r="I346" s="1">
        <v>15252747</v>
      </c>
      <c r="J346" s="1">
        <v>0</v>
      </c>
      <c r="K346" s="1">
        <v>3224488</v>
      </c>
      <c r="L346" s="1">
        <v>0</v>
      </c>
      <c r="M346" s="1">
        <v>0</v>
      </c>
      <c r="N346" s="1">
        <v>0</v>
      </c>
      <c r="O346" s="1">
        <v>0</v>
      </c>
      <c r="P346" s="1">
        <v>0</v>
      </c>
      <c r="Q346" s="1">
        <v>0</v>
      </c>
      <c r="R346" s="1">
        <v>0</v>
      </c>
      <c r="S346" s="1">
        <v>0</v>
      </c>
      <c r="T346" s="1">
        <v>3224488</v>
      </c>
      <c r="U346" s="1"/>
      <c r="V346" s="36"/>
      <c r="W346" s="1"/>
      <c r="X346" s="1">
        <v>980088</v>
      </c>
      <c r="Y346" s="1"/>
      <c r="Z346" s="1"/>
      <c r="AA346" s="1"/>
      <c r="AB346" s="1"/>
      <c r="AC346" s="1"/>
      <c r="AD346" s="1"/>
      <c r="AE346" s="1"/>
      <c r="AF346" s="1"/>
      <c r="AG346" s="1">
        <v>0</v>
      </c>
      <c r="AH346" s="1">
        <v>8080247.8928287718</v>
      </c>
      <c r="AI346" s="1">
        <v>0</v>
      </c>
      <c r="AJ346" s="1">
        <v>0</v>
      </c>
      <c r="AK346" s="1">
        <v>0</v>
      </c>
      <c r="AL346" s="1">
        <v>0</v>
      </c>
      <c r="AM346" s="1">
        <v>0</v>
      </c>
      <c r="AN346" s="1">
        <v>0</v>
      </c>
      <c r="AO346" s="1">
        <v>0</v>
      </c>
      <c r="AP346" s="1">
        <v>0</v>
      </c>
      <c r="AQ346" s="1">
        <v>8080247.8928287718</v>
      </c>
      <c r="AR346" s="1">
        <v>0</v>
      </c>
      <c r="AS346" s="1">
        <v>2117270.8752120002</v>
      </c>
      <c r="AT346" s="1">
        <v>0</v>
      </c>
      <c r="AU346" s="1">
        <v>0</v>
      </c>
      <c r="AV346" s="1">
        <v>0</v>
      </c>
      <c r="AW346" s="1">
        <v>0</v>
      </c>
      <c r="AX346" s="1">
        <v>0</v>
      </c>
      <c r="AY346" s="1">
        <v>0</v>
      </c>
      <c r="AZ346" s="1">
        <v>0</v>
      </c>
      <c r="BA346" s="1">
        <v>0</v>
      </c>
      <c r="BB346" s="1">
        <v>2117270.8752120002</v>
      </c>
      <c r="BC346" s="7">
        <v>0.66856932512161726</v>
      </c>
      <c r="BD346" s="35" t="s">
        <v>552</v>
      </c>
      <c r="BE346" s="35">
        <v>3.1625234046585917</v>
      </c>
      <c r="BF346" s="35" t="s">
        <v>552</v>
      </c>
      <c r="BG346" s="35" t="s">
        <v>552</v>
      </c>
      <c r="BH346" s="35" t="s">
        <v>552</v>
      </c>
      <c r="BI346" s="35" t="s">
        <v>552</v>
      </c>
      <c r="BJ346" s="35" t="s">
        <v>552</v>
      </c>
      <c r="BK346" s="35" t="s">
        <v>552</v>
      </c>
      <c r="BL346" s="35" t="s">
        <v>552</v>
      </c>
      <c r="BM346" s="35" t="s">
        <v>552</v>
      </c>
      <c r="BN346" s="35">
        <v>3.1625234046585917</v>
      </c>
      <c r="BO346" s="1">
        <v>0</v>
      </c>
      <c r="BP346" s="1">
        <v>0</v>
      </c>
      <c r="BQ346" s="1">
        <v>5020594.2025199998</v>
      </c>
      <c r="BR346" s="1">
        <v>223164.28840573979</v>
      </c>
      <c r="BS346" s="1">
        <v>1971998.3584680853</v>
      </c>
      <c r="BT346" s="1">
        <v>5020594.2025199998</v>
      </c>
      <c r="BU346" s="1">
        <v>223164.28840573979</v>
      </c>
      <c r="BV346" s="1">
        <v>580490.48371524224</v>
      </c>
      <c r="BW346" s="35">
        <v>6.2546153131584719</v>
      </c>
      <c r="BX346" s="1">
        <v>26381291.17771624</v>
      </c>
      <c r="BY346" s="1">
        <v>1172642.487206914</v>
      </c>
      <c r="BZ346" s="1">
        <v>10362092.771929773</v>
      </c>
      <c r="CA346" s="1">
        <v>26381291.17771624</v>
      </c>
      <c r="CB346" s="1">
        <v>1172642.487206914</v>
      </c>
      <c r="CC346" s="1">
        <v>3050254.1848728801</v>
      </c>
    </row>
    <row r="347" spans="1:81" x14ac:dyDescent="0.25">
      <c r="A347" t="s">
        <v>413</v>
      </c>
      <c r="B347" t="s">
        <v>414</v>
      </c>
      <c r="C347" t="s">
        <v>50</v>
      </c>
      <c r="D347" t="s">
        <v>1730</v>
      </c>
      <c r="E347">
        <v>90035</v>
      </c>
      <c r="F347" t="s">
        <v>39</v>
      </c>
      <c r="G347" t="s">
        <v>51</v>
      </c>
      <c r="H347" s="74">
        <v>0.22613756887876005</v>
      </c>
      <c r="I347" s="1">
        <v>868969</v>
      </c>
      <c r="J347" s="1"/>
      <c r="K347" s="1">
        <v>929811</v>
      </c>
      <c r="L347" s="1"/>
      <c r="M347" s="1"/>
      <c r="N347" s="1"/>
      <c r="O347" s="1"/>
      <c r="P347" s="1"/>
      <c r="Q347" s="1"/>
      <c r="R347" s="1"/>
      <c r="S347" s="1"/>
      <c r="T347" s="1">
        <v>929811</v>
      </c>
      <c r="U347" s="1">
        <v>8.4285714285714288</v>
      </c>
      <c r="V347" s="36">
        <v>0.12862122746328428</v>
      </c>
      <c r="W347" s="1"/>
      <c r="X347" s="1">
        <v>130895</v>
      </c>
      <c r="Y347" s="1"/>
      <c r="Z347" s="1"/>
      <c r="AA347" s="1"/>
      <c r="AB347" s="1"/>
      <c r="AC347" s="1"/>
      <c r="AD347" s="1"/>
      <c r="AE347" s="1"/>
      <c r="AF347" s="1"/>
      <c r="AG347" s="1">
        <v>0</v>
      </c>
      <c r="AH347" s="1">
        <v>1219051.0670495029</v>
      </c>
      <c r="AI347" s="1">
        <v>0</v>
      </c>
      <c r="AJ347" s="1">
        <v>0</v>
      </c>
      <c r="AK347" s="1"/>
      <c r="AL347" s="1">
        <v>0</v>
      </c>
      <c r="AM347" s="1">
        <v>0</v>
      </c>
      <c r="AN347" s="1"/>
      <c r="AO347" s="1">
        <v>0</v>
      </c>
      <c r="AP347" s="1">
        <v>0</v>
      </c>
      <c r="AQ347" s="1">
        <v>1219051.0670495029</v>
      </c>
      <c r="AR347" s="1">
        <v>0</v>
      </c>
      <c r="AS347" s="1">
        <v>282770.70141750004</v>
      </c>
      <c r="AT347" s="1">
        <v>0</v>
      </c>
      <c r="AU347" s="1">
        <v>0</v>
      </c>
      <c r="AV347" s="1"/>
      <c r="AW347" s="1">
        <v>0</v>
      </c>
      <c r="AX347" s="1">
        <v>0</v>
      </c>
      <c r="AY347" s="1"/>
      <c r="AZ347" s="1">
        <v>0</v>
      </c>
      <c r="BA347" s="1">
        <v>0</v>
      </c>
      <c r="BB347" s="1">
        <v>282770.70141750004</v>
      </c>
      <c r="BC347" s="7">
        <v>1.7282800289388953</v>
      </c>
      <c r="BD347" s="35" t="s">
        <v>552</v>
      </c>
      <c r="BE347" s="35">
        <v>1.6151903649956851</v>
      </c>
      <c r="BF347" s="35" t="s">
        <v>552</v>
      </c>
      <c r="BG347" s="35" t="s">
        <v>552</v>
      </c>
      <c r="BH347" s="35" t="s">
        <v>552</v>
      </c>
      <c r="BI347" s="35" t="s">
        <v>552</v>
      </c>
      <c r="BJ347" s="35" t="s">
        <v>552</v>
      </c>
      <c r="BK347" s="35" t="s">
        <v>552</v>
      </c>
      <c r="BL347" s="35" t="s">
        <v>552</v>
      </c>
      <c r="BM347" s="35" t="s">
        <v>552</v>
      </c>
      <c r="BN347" s="35">
        <v>1.6151903649956851</v>
      </c>
      <c r="BO347" s="1">
        <v>0</v>
      </c>
      <c r="BP347" s="1">
        <v>0</v>
      </c>
      <c r="BQ347" s="1">
        <v>286029.83603999997</v>
      </c>
      <c r="BR347" s="1">
        <v>12713.962182133309</v>
      </c>
      <c r="BS347" s="1">
        <v>112347.33268437833</v>
      </c>
      <c r="BT347" s="1">
        <v>286029.83603999997</v>
      </c>
      <c r="BU347" s="1">
        <v>12713.962182133309</v>
      </c>
      <c r="BV347" s="1">
        <v>33071.304148921517</v>
      </c>
      <c r="BW347" s="35">
        <v>6.2546153131584719</v>
      </c>
      <c r="BX347" s="1">
        <v>1502976.7564759909</v>
      </c>
      <c r="BY347" s="1">
        <v>66806.980373155398</v>
      </c>
      <c r="BZ347" s="1">
        <v>590342.01471584372</v>
      </c>
      <c r="CA347" s="1">
        <v>1502976.7564759909</v>
      </c>
      <c r="CB347" s="1">
        <v>66806.980373155398</v>
      </c>
      <c r="CC347" s="1">
        <v>173776.98120704436</v>
      </c>
    </row>
    <row r="348" spans="1:81" x14ac:dyDescent="0.25">
      <c r="A348" t="s">
        <v>291</v>
      </c>
      <c r="B348" t="s">
        <v>292</v>
      </c>
      <c r="C348" t="s">
        <v>50</v>
      </c>
      <c r="D348" t="s">
        <v>38</v>
      </c>
      <c r="E348">
        <v>90004</v>
      </c>
      <c r="F348" t="s">
        <v>39</v>
      </c>
      <c r="G348" t="s">
        <v>51</v>
      </c>
      <c r="H348" s="74">
        <v>0.22613756887876005</v>
      </c>
      <c r="I348" s="1">
        <v>21948633</v>
      </c>
      <c r="J348" s="1"/>
      <c r="K348" s="1">
        <v>4228435</v>
      </c>
      <c r="L348" s="1"/>
      <c r="M348" s="1"/>
      <c r="N348" s="1"/>
      <c r="O348" s="1"/>
      <c r="P348" s="1"/>
      <c r="Q348" s="1"/>
      <c r="R348" s="1"/>
      <c r="S348" s="1"/>
      <c r="T348" s="1">
        <v>4228435</v>
      </c>
      <c r="U348" s="1">
        <v>39.125</v>
      </c>
      <c r="V348" s="36">
        <v>0.14374146273672145</v>
      </c>
      <c r="W348" s="1"/>
      <c r="X348" s="1">
        <v>1780168</v>
      </c>
      <c r="Y348" s="1"/>
      <c r="Z348" s="1"/>
      <c r="AA348" s="1"/>
      <c r="AB348" s="1"/>
      <c r="AC348" s="1"/>
      <c r="AD348" s="1"/>
      <c r="AE348" s="1"/>
      <c r="AF348" s="1"/>
      <c r="AG348" s="1">
        <v>0</v>
      </c>
      <c r="AH348" s="1">
        <v>14220076.230947515</v>
      </c>
      <c r="AI348" s="1">
        <v>0</v>
      </c>
      <c r="AJ348" s="1">
        <v>0</v>
      </c>
      <c r="AK348" s="1">
        <v>0</v>
      </c>
      <c r="AL348" s="1">
        <v>0</v>
      </c>
      <c r="AM348" s="1">
        <v>0</v>
      </c>
      <c r="AN348" s="1">
        <v>0</v>
      </c>
      <c r="AO348" s="1">
        <v>0</v>
      </c>
      <c r="AP348" s="1">
        <v>0</v>
      </c>
      <c r="AQ348" s="1">
        <v>14220076.230947515</v>
      </c>
      <c r="AR348" s="1">
        <v>0</v>
      </c>
      <c r="AS348" s="1">
        <v>3845672.8981320006</v>
      </c>
      <c r="AT348" s="1">
        <v>0</v>
      </c>
      <c r="AU348" s="1">
        <v>0</v>
      </c>
      <c r="AV348" s="1">
        <v>0</v>
      </c>
      <c r="AW348" s="1">
        <v>0</v>
      </c>
      <c r="AX348" s="1">
        <v>0</v>
      </c>
      <c r="AY348" s="1">
        <v>0</v>
      </c>
      <c r="AZ348" s="1">
        <v>0</v>
      </c>
      <c r="BA348" s="1">
        <v>0</v>
      </c>
      <c r="BB348" s="1">
        <v>3845672.8981320006</v>
      </c>
      <c r="BC348" s="7">
        <v>0.82309222305915442</v>
      </c>
      <c r="BD348" s="35" t="s">
        <v>552</v>
      </c>
      <c r="BE348" s="35">
        <v>4.2724433813170872</v>
      </c>
      <c r="BF348" s="35" t="s">
        <v>552</v>
      </c>
      <c r="BG348" s="35" t="s">
        <v>552</v>
      </c>
      <c r="BH348" s="35" t="s">
        <v>552</v>
      </c>
      <c r="BI348" s="35" t="s">
        <v>552</v>
      </c>
      <c r="BJ348" s="35" t="s">
        <v>552</v>
      </c>
      <c r="BK348" s="35" t="s">
        <v>552</v>
      </c>
      <c r="BL348" s="35" t="s">
        <v>552</v>
      </c>
      <c r="BM348" s="35" t="s">
        <v>552</v>
      </c>
      <c r="BN348" s="35">
        <v>4.2724433813170872</v>
      </c>
      <c r="BO348" s="1">
        <v>0</v>
      </c>
      <c r="BP348" s="1"/>
      <c r="BQ348" s="1">
        <v>7224612.038279999</v>
      </c>
      <c r="BR348" s="1">
        <v>321132.38781996042</v>
      </c>
      <c r="BS348" s="1">
        <v>2837696.5963323489</v>
      </c>
      <c r="BT348" s="1">
        <v>7224612.038279999</v>
      </c>
      <c r="BU348" s="1">
        <v>321132.38781996042</v>
      </c>
      <c r="BV348" s="1">
        <v>835323.14454952464</v>
      </c>
      <c r="BW348" s="35">
        <v>6.262341333017952</v>
      </c>
      <c r="BX348" s="1">
        <v>38018374.544059917</v>
      </c>
      <c r="BY348" s="1">
        <v>1689908.2377957285</v>
      </c>
      <c r="BZ348" s="1">
        <v>14932928.089444079</v>
      </c>
      <c r="CA348" s="1">
        <v>38018374.544059917</v>
      </c>
      <c r="CB348" s="1">
        <v>1689908.2377957285</v>
      </c>
      <c r="CC348" s="1">
        <v>4395755.5099894926</v>
      </c>
    </row>
    <row r="349" spans="1:81" x14ac:dyDescent="0.25">
      <c r="A349" t="s">
        <v>291</v>
      </c>
      <c r="B349" t="s">
        <v>292</v>
      </c>
      <c r="C349" t="s">
        <v>50</v>
      </c>
      <c r="D349" t="s">
        <v>28</v>
      </c>
      <c r="E349">
        <v>90004</v>
      </c>
      <c r="F349" t="s">
        <v>39</v>
      </c>
      <c r="G349" t="s">
        <v>51</v>
      </c>
      <c r="H349" s="74">
        <v>0.22613756887876005</v>
      </c>
      <c r="I349" s="1">
        <v>22346155</v>
      </c>
      <c r="J349" s="1">
        <v>0</v>
      </c>
      <c r="K349" s="1">
        <v>4748751</v>
      </c>
      <c r="L349" s="1">
        <v>0</v>
      </c>
      <c r="M349" s="1">
        <v>0</v>
      </c>
      <c r="N349" s="1">
        <v>0</v>
      </c>
      <c r="O349" s="1">
        <v>0</v>
      </c>
      <c r="P349" s="1">
        <v>0</v>
      </c>
      <c r="Q349" s="1">
        <v>0</v>
      </c>
      <c r="R349" s="1">
        <v>0</v>
      </c>
      <c r="S349" s="1">
        <v>0</v>
      </c>
      <c r="T349" s="1">
        <v>4748751</v>
      </c>
      <c r="U349" s="1"/>
      <c r="V349" s="36"/>
      <c r="W349" s="1"/>
      <c r="X349" s="1">
        <v>1898945</v>
      </c>
      <c r="Y349" s="1"/>
      <c r="Z349" s="1"/>
      <c r="AA349" s="1"/>
      <c r="AB349" s="1"/>
      <c r="AC349" s="1"/>
      <c r="AD349" s="1"/>
      <c r="AE349" s="1"/>
      <c r="AF349" s="1"/>
      <c r="AG349" s="1">
        <v>0</v>
      </c>
      <c r="AH349" s="1">
        <v>15235628.075623188</v>
      </c>
      <c r="AI349" s="1">
        <v>0</v>
      </c>
      <c r="AJ349" s="1">
        <v>0</v>
      </c>
      <c r="AK349" s="1">
        <v>0</v>
      </c>
      <c r="AL349" s="1">
        <v>0</v>
      </c>
      <c r="AM349" s="1">
        <v>0</v>
      </c>
      <c r="AN349" s="1">
        <v>0</v>
      </c>
      <c r="AO349" s="1">
        <v>0</v>
      </c>
      <c r="AP349" s="1">
        <v>0</v>
      </c>
      <c r="AQ349" s="1">
        <v>15235628.075623188</v>
      </c>
      <c r="AR349" s="1">
        <v>0</v>
      </c>
      <c r="AS349" s="1">
        <v>4102265.2477425006</v>
      </c>
      <c r="AT349" s="1">
        <v>0</v>
      </c>
      <c r="AU349" s="1">
        <v>0</v>
      </c>
      <c r="AV349" s="1">
        <v>0</v>
      </c>
      <c r="AW349" s="1">
        <v>0</v>
      </c>
      <c r="AX349" s="1">
        <v>0</v>
      </c>
      <c r="AY349" s="1">
        <v>0</v>
      </c>
      <c r="AZ349" s="1">
        <v>0</v>
      </c>
      <c r="BA349" s="1">
        <v>0</v>
      </c>
      <c r="BB349" s="1">
        <v>4102265.2477425006</v>
      </c>
      <c r="BC349" s="7">
        <v>0.86537900248904964</v>
      </c>
      <c r="BD349" s="35" t="s">
        <v>552</v>
      </c>
      <c r="BE349" s="35">
        <v>4.0722062124052592</v>
      </c>
      <c r="BF349" s="35" t="s">
        <v>552</v>
      </c>
      <c r="BG349" s="35" t="s">
        <v>552</v>
      </c>
      <c r="BH349" s="35" t="s">
        <v>552</v>
      </c>
      <c r="BI349" s="35" t="s">
        <v>552</v>
      </c>
      <c r="BJ349" s="35" t="s">
        <v>552</v>
      </c>
      <c r="BK349" s="35" t="s">
        <v>552</v>
      </c>
      <c r="BL349" s="35" t="s">
        <v>552</v>
      </c>
      <c r="BM349" s="35" t="s">
        <v>552</v>
      </c>
      <c r="BN349" s="35">
        <v>4.0722062124052592</v>
      </c>
      <c r="BO349" s="1">
        <v>0</v>
      </c>
      <c r="BP349" s="1">
        <v>0</v>
      </c>
      <c r="BQ349" s="1">
        <v>7355460.3797999993</v>
      </c>
      <c r="BR349" s="1">
        <v>326948.56730917806</v>
      </c>
      <c r="BS349" s="1">
        <v>2889091.4520560391</v>
      </c>
      <c r="BT349" s="1">
        <v>7355460.3797999993</v>
      </c>
      <c r="BU349" s="1">
        <v>326948.56730917806</v>
      </c>
      <c r="BV349" s="1">
        <v>850452.07431328774</v>
      </c>
      <c r="BW349" s="35">
        <v>6.262341333017952</v>
      </c>
      <c r="BX349" s="1">
        <v>38706943.179997459</v>
      </c>
      <c r="BY349" s="1">
        <v>1720514.9595220897</v>
      </c>
      <c r="BZ349" s="1">
        <v>15203385.363023346</v>
      </c>
      <c r="CA349" s="1">
        <v>38706943.179997459</v>
      </c>
      <c r="CB349" s="1">
        <v>1720514.9595220897</v>
      </c>
      <c r="CC349" s="1">
        <v>4475369.1024096692</v>
      </c>
    </row>
    <row r="350" spans="1:81" x14ac:dyDescent="0.25">
      <c r="A350" t="s">
        <v>291</v>
      </c>
      <c r="B350" t="s">
        <v>292</v>
      </c>
      <c r="C350" t="s">
        <v>50</v>
      </c>
      <c r="D350" t="s">
        <v>1730</v>
      </c>
      <c r="E350">
        <v>90004</v>
      </c>
      <c r="F350" t="s">
        <v>39</v>
      </c>
      <c r="G350" t="s">
        <v>51</v>
      </c>
      <c r="H350" s="74">
        <v>0.22613756887876005</v>
      </c>
      <c r="I350" s="1">
        <v>397522</v>
      </c>
      <c r="J350" s="1"/>
      <c r="K350" s="1">
        <v>520316</v>
      </c>
      <c r="L350" s="1"/>
      <c r="M350" s="1"/>
      <c r="N350" s="1"/>
      <c r="O350" s="1"/>
      <c r="P350" s="1"/>
      <c r="Q350" s="1"/>
      <c r="R350" s="1"/>
      <c r="S350" s="1"/>
      <c r="T350" s="1">
        <v>520316</v>
      </c>
      <c r="U350" s="1">
        <v>9</v>
      </c>
      <c r="V350" s="36">
        <v>9.258199574309417E-2</v>
      </c>
      <c r="W350" s="1"/>
      <c r="X350" s="1">
        <v>118777</v>
      </c>
      <c r="Y350" s="1"/>
      <c r="Z350" s="1"/>
      <c r="AA350" s="1"/>
      <c r="AB350" s="1"/>
      <c r="AC350" s="1"/>
      <c r="AD350" s="1"/>
      <c r="AE350" s="1"/>
      <c r="AF350" s="1"/>
      <c r="AG350" s="1">
        <v>0</v>
      </c>
      <c r="AH350" s="1">
        <v>1015551.8446756725</v>
      </c>
      <c r="AI350" s="1">
        <v>0</v>
      </c>
      <c r="AJ350" s="1">
        <v>0</v>
      </c>
      <c r="AK350" s="1"/>
      <c r="AL350" s="1">
        <v>0</v>
      </c>
      <c r="AM350" s="1">
        <v>0</v>
      </c>
      <c r="AN350" s="1"/>
      <c r="AO350" s="1">
        <v>0</v>
      </c>
      <c r="AP350" s="1">
        <v>0</v>
      </c>
      <c r="AQ350" s="1">
        <v>1015551.8446756725</v>
      </c>
      <c r="AR350" s="1">
        <v>0</v>
      </c>
      <c r="AS350" s="1">
        <v>256592.34961050004</v>
      </c>
      <c r="AT350" s="1">
        <v>0</v>
      </c>
      <c r="AU350" s="1">
        <v>0</v>
      </c>
      <c r="AV350" s="1"/>
      <c r="AW350" s="1">
        <v>0</v>
      </c>
      <c r="AX350" s="1">
        <v>0</v>
      </c>
      <c r="AY350" s="1"/>
      <c r="AZ350" s="1">
        <v>0</v>
      </c>
      <c r="BA350" s="1">
        <v>0</v>
      </c>
      <c r="BB350" s="1">
        <v>256592.34961050004</v>
      </c>
      <c r="BC350" s="7">
        <v>3.2001856357287708</v>
      </c>
      <c r="BD350" s="35" t="s">
        <v>552</v>
      </c>
      <c r="BE350" s="35">
        <v>2.4449453683649409</v>
      </c>
      <c r="BF350" s="35" t="s">
        <v>552</v>
      </c>
      <c r="BG350" s="35" t="s">
        <v>552</v>
      </c>
      <c r="BH350" s="35" t="s">
        <v>552</v>
      </c>
      <c r="BI350" s="35" t="s">
        <v>552</v>
      </c>
      <c r="BJ350" s="35" t="s">
        <v>552</v>
      </c>
      <c r="BK350" s="35" t="s">
        <v>552</v>
      </c>
      <c r="BL350" s="35" t="s">
        <v>552</v>
      </c>
      <c r="BM350" s="35" t="s">
        <v>552</v>
      </c>
      <c r="BN350" s="35">
        <v>2.4449453683649409</v>
      </c>
      <c r="BO350" s="1">
        <v>0</v>
      </c>
      <c r="BP350" s="1">
        <v>0</v>
      </c>
      <c r="BQ350" s="1">
        <v>130848.34151999999</v>
      </c>
      <c r="BR350" s="1">
        <v>5816.1794892176795</v>
      </c>
      <c r="BS350" s="1">
        <v>51394.855723690307</v>
      </c>
      <c r="BT350" s="1">
        <v>130848.34151999999</v>
      </c>
      <c r="BU350" s="1">
        <v>5816.1794892176795</v>
      </c>
      <c r="BV350" s="1">
        <v>15128.929763763243</v>
      </c>
      <c r="BW350" s="35">
        <v>6.262341333017952</v>
      </c>
      <c r="BX350" s="1">
        <v>688568.63593754498</v>
      </c>
      <c r="BY350" s="1">
        <v>30606.721726361433</v>
      </c>
      <c r="BZ350" s="1">
        <v>270457.27357926976</v>
      </c>
      <c r="CA350" s="1">
        <v>688568.63593754498</v>
      </c>
      <c r="CB350" s="1">
        <v>30606.721726361433</v>
      </c>
      <c r="CC350" s="1">
        <v>79613.592420176821</v>
      </c>
    </row>
    <row r="351" spans="1:81" x14ac:dyDescent="0.25">
      <c r="A351" t="s">
        <v>269</v>
      </c>
      <c r="B351" t="s">
        <v>116</v>
      </c>
      <c r="C351" t="s">
        <v>50</v>
      </c>
      <c r="D351" t="s">
        <v>38</v>
      </c>
      <c r="E351">
        <v>90016</v>
      </c>
      <c r="F351" t="s">
        <v>39</v>
      </c>
      <c r="G351" t="s">
        <v>51</v>
      </c>
      <c r="H351" s="74">
        <v>0.22613756887876005</v>
      </c>
      <c r="I351" s="1">
        <v>58490893</v>
      </c>
      <c r="J351" s="1"/>
      <c r="K351" s="1"/>
      <c r="L351" s="1">
        <v>5125591</v>
      </c>
      <c r="M351" s="1"/>
      <c r="N351" s="1"/>
      <c r="O351" s="1"/>
      <c r="P351" s="1"/>
      <c r="Q351" s="1"/>
      <c r="R351" s="1"/>
      <c r="S351" s="1"/>
      <c r="T351" s="1">
        <v>5125591</v>
      </c>
      <c r="U351" s="1">
        <v>49</v>
      </c>
      <c r="V351" s="36">
        <v>0.28229812513614255</v>
      </c>
      <c r="W351" s="1"/>
      <c r="X351" s="1"/>
      <c r="Y351" s="1">
        <v>1324305</v>
      </c>
      <c r="Z351" s="1"/>
      <c r="AA351" s="1"/>
      <c r="AB351" s="1"/>
      <c r="AC351" s="1"/>
      <c r="AD351" s="1"/>
      <c r="AE351" s="1"/>
      <c r="AF351" s="1"/>
      <c r="AG351" s="1">
        <v>0</v>
      </c>
      <c r="AH351" s="1">
        <v>0</v>
      </c>
      <c r="AI351" s="1">
        <v>13581059.394812502</v>
      </c>
      <c r="AJ351" s="1">
        <v>0</v>
      </c>
      <c r="AK351" s="1">
        <v>0</v>
      </c>
      <c r="AL351" s="1">
        <v>0</v>
      </c>
      <c r="AM351" s="1">
        <v>0</v>
      </c>
      <c r="AN351" s="1">
        <v>0</v>
      </c>
      <c r="AO351" s="1">
        <v>0</v>
      </c>
      <c r="AP351" s="1">
        <v>0</v>
      </c>
      <c r="AQ351" s="1">
        <v>13581059.394812502</v>
      </c>
      <c r="AR351" s="1">
        <v>0</v>
      </c>
      <c r="AS351" s="1">
        <v>0</v>
      </c>
      <c r="AT351" s="1">
        <v>2871118.9315169998</v>
      </c>
      <c r="AU351" s="1">
        <v>0</v>
      </c>
      <c r="AV351" s="1">
        <v>0</v>
      </c>
      <c r="AW351" s="1">
        <v>0</v>
      </c>
      <c r="AX351" s="1">
        <v>0</v>
      </c>
      <c r="AY351" s="1">
        <v>0</v>
      </c>
      <c r="AZ351" s="1">
        <v>0</v>
      </c>
      <c r="BA351" s="1">
        <v>0</v>
      </c>
      <c r="BB351" s="1">
        <v>2871118.9315169998</v>
      </c>
      <c r="BC351" s="7">
        <v>0.28127760549543157</v>
      </c>
      <c r="BD351" s="35" t="s">
        <v>552</v>
      </c>
      <c r="BE351" s="35" t="s">
        <v>552</v>
      </c>
      <c r="BF351" s="35">
        <v>3.2098109908358863</v>
      </c>
      <c r="BG351" s="35" t="s">
        <v>552</v>
      </c>
      <c r="BH351" s="35" t="s">
        <v>552</v>
      </c>
      <c r="BI351" s="35" t="s">
        <v>552</v>
      </c>
      <c r="BJ351" s="35" t="s">
        <v>552</v>
      </c>
      <c r="BK351" s="35" t="s">
        <v>552</v>
      </c>
      <c r="BL351" s="35" t="s">
        <v>552</v>
      </c>
      <c r="BM351" s="35" t="s">
        <v>552</v>
      </c>
      <c r="BN351" s="35">
        <v>3.2098109908358863</v>
      </c>
      <c r="BO351" s="1">
        <v>0</v>
      </c>
      <c r="BP351" s="1"/>
      <c r="BQ351" s="1">
        <v>19252862.339879997</v>
      </c>
      <c r="BR351" s="1">
        <v>855785.42111537454</v>
      </c>
      <c r="BS351" s="1">
        <v>7562175.1925297389</v>
      </c>
      <c r="BT351" s="1">
        <v>19252862.339879997</v>
      </c>
      <c r="BU351" s="1">
        <v>855785.42111537454</v>
      </c>
      <c r="BV351" s="1">
        <v>2226051.9216968897</v>
      </c>
      <c r="BW351" s="35">
        <v>6.1322420400527209</v>
      </c>
      <c r="BX351" s="1">
        <v>98810349.492079914</v>
      </c>
      <c r="BY351" s="1">
        <v>4392097.9155125469</v>
      </c>
      <c r="BZ351" s="1">
        <v>38810913.437344909</v>
      </c>
      <c r="CA351" s="1">
        <v>98810349.492079914</v>
      </c>
      <c r="CB351" s="1">
        <v>4392097.9155125469</v>
      </c>
      <c r="CC351" s="1">
        <v>11424637.255872926</v>
      </c>
    </row>
    <row r="352" spans="1:81" x14ac:dyDescent="0.25">
      <c r="A352" t="s">
        <v>269</v>
      </c>
      <c r="B352" t="s">
        <v>116</v>
      </c>
      <c r="C352" t="s">
        <v>50</v>
      </c>
      <c r="D352" t="s">
        <v>1727</v>
      </c>
      <c r="E352">
        <v>90016</v>
      </c>
      <c r="F352" t="s">
        <v>39</v>
      </c>
      <c r="G352" t="s">
        <v>51</v>
      </c>
      <c r="H352" s="74">
        <v>0.22613756887876005</v>
      </c>
      <c r="I352" s="1">
        <v>27534409</v>
      </c>
      <c r="J352" s="1"/>
      <c r="K352" s="1"/>
      <c r="L352" s="1">
        <v>239455</v>
      </c>
      <c r="M352" s="1"/>
      <c r="N352" s="1"/>
      <c r="O352" s="1"/>
      <c r="P352" s="1"/>
      <c r="Q352" s="1"/>
      <c r="R352" s="1"/>
      <c r="S352" s="1"/>
      <c r="T352" s="1">
        <v>239455</v>
      </c>
      <c r="U352" s="1">
        <v>555.28571428571433</v>
      </c>
      <c r="V352" s="36">
        <v>0.23701553863913327</v>
      </c>
      <c r="W352" s="1"/>
      <c r="X352" s="1"/>
      <c r="Y352" s="1">
        <v>2225607</v>
      </c>
      <c r="Z352" s="1"/>
      <c r="AA352" s="1"/>
      <c r="AB352" s="1"/>
      <c r="AC352" s="1"/>
      <c r="AD352" s="1"/>
      <c r="AE352" s="1"/>
      <c r="AF352" s="1"/>
      <c r="AG352" s="1">
        <v>0</v>
      </c>
      <c r="AH352" s="1"/>
      <c r="AI352" s="1">
        <v>23037658.66626</v>
      </c>
      <c r="AJ352" s="1"/>
      <c r="AK352" s="1"/>
      <c r="AL352" s="1"/>
      <c r="AM352" s="1"/>
      <c r="AN352" s="1"/>
      <c r="AO352" s="1"/>
      <c r="AP352" s="1"/>
      <c r="AQ352" s="1">
        <v>23037658.66626</v>
      </c>
      <c r="AR352" s="1">
        <v>0</v>
      </c>
      <c r="AS352" s="1"/>
      <c r="AT352" s="1">
        <v>4825159.1527757999</v>
      </c>
      <c r="AU352" s="1"/>
      <c r="AV352" s="1"/>
      <c r="AW352" s="1"/>
      <c r="AX352" s="1"/>
      <c r="AY352" s="1"/>
      <c r="AZ352" s="1"/>
      <c r="BA352" s="1"/>
      <c r="BB352" s="1">
        <v>4825159.1527757999</v>
      </c>
      <c r="BC352" s="7">
        <v>1.0119272151087679</v>
      </c>
      <c r="BD352" s="35" t="s">
        <v>552</v>
      </c>
      <c r="BE352" s="35" t="s">
        <v>552</v>
      </c>
      <c r="BF352" s="35">
        <v>116.35930683859513</v>
      </c>
      <c r="BG352" s="35" t="s">
        <v>552</v>
      </c>
      <c r="BH352" s="35" t="s">
        <v>552</v>
      </c>
      <c r="BI352" s="35" t="s">
        <v>552</v>
      </c>
      <c r="BJ352" s="35" t="s">
        <v>552</v>
      </c>
      <c r="BK352" s="35" t="s">
        <v>552</v>
      </c>
      <c r="BL352" s="35" t="s">
        <v>552</v>
      </c>
      <c r="BM352" s="35" t="s">
        <v>552</v>
      </c>
      <c r="BN352" s="35">
        <v>116.35930683859513</v>
      </c>
      <c r="BO352" s="1">
        <v>0</v>
      </c>
      <c r="BP352" s="1"/>
      <c r="BQ352" s="1">
        <v>9063226.0664399993</v>
      </c>
      <c r="BR352" s="1">
        <v>402858.36978464253</v>
      </c>
      <c r="BS352" s="1">
        <v>3559870.8448641328</v>
      </c>
      <c r="BT352" s="1">
        <v>9063226.0664399993</v>
      </c>
      <c r="BU352" s="1">
        <v>402858.36978464253</v>
      </c>
      <c r="BV352" s="1">
        <v>1047907.1343164163</v>
      </c>
      <c r="BW352" s="35">
        <v>6.1322420400527209</v>
      </c>
      <c r="BX352" s="1">
        <v>46514669.836685017</v>
      </c>
      <c r="BY352" s="1">
        <v>2067566.6615958472</v>
      </c>
      <c r="BZ352" s="1">
        <v>18270118.807169702</v>
      </c>
      <c r="CA352" s="1">
        <v>46514669.836685017</v>
      </c>
      <c r="CB352" s="1">
        <v>2067566.6615958472</v>
      </c>
      <c r="CC352" s="1">
        <v>5378113.048809886</v>
      </c>
    </row>
    <row r="353" spans="1:81" x14ac:dyDescent="0.25">
      <c r="A353" t="s">
        <v>269</v>
      </c>
      <c r="B353" t="s">
        <v>116</v>
      </c>
      <c r="C353" t="s">
        <v>50</v>
      </c>
      <c r="D353" t="s">
        <v>28</v>
      </c>
      <c r="E353">
        <v>90016</v>
      </c>
      <c r="F353" t="s">
        <v>39</v>
      </c>
      <c r="G353" t="s">
        <v>51</v>
      </c>
      <c r="H353" s="74">
        <v>0.22613756887876005</v>
      </c>
      <c r="I353" s="1">
        <v>86431958</v>
      </c>
      <c r="J353" s="1">
        <v>0</v>
      </c>
      <c r="K353" s="1">
        <v>0</v>
      </c>
      <c r="L353" s="1">
        <v>5365046</v>
      </c>
      <c r="M353" s="1">
        <v>0</v>
      </c>
      <c r="N353" s="1">
        <v>0</v>
      </c>
      <c r="O353" s="1">
        <v>0</v>
      </c>
      <c r="P353" s="1">
        <v>415835</v>
      </c>
      <c r="Q353" s="1">
        <v>0</v>
      </c>
      <c r="R353" s="1">
        <v>0</v>
      </c>
      <c r="S353" s="1">
        <v>0</v>
      </c>
      <c r="T353" s="1">
        <v>5780881</v>
      </c>
      <c r="U353" s="1"/>
      <c r="V353" s="36"/>
      <c r="W353" s="1"/>
      <c r="X353" s="1"/>
      <c r="Y353" s="1">
        <v>3549912</v>
      </c>
      <c r="Z353" s="1"/>
      <c r="AA353" s="1"/>
      <c r="AB353" s="1"/>
      <c r="AC353" s="1">
        <v>62719</v>
      </c>
      <c r="AD353" s="1"/>
      <c r="AE353" s="1"/>
      <c r="AF353" s="1"/>
      <c r="AG353" s="1">
        <v>0</v>
      </c>
      <c r="AH353" s="1">
        <v>0</v>
      </c>
      <c r="AI353" s="1">
        <v>36618718.061072499</v>
      </c>
      <c r="AJ353" s="1">
        <v>0</v>
      </c>
      <c r="AK353" s="1">
        <v>0</v>
      </c>
      <c r="AL353" s="1">
        <v>0</v>
      </c>
      <c r="AM353" s="1">
        <v>551145.13925416663</v>
      </c>
      <c r="AN353" s="1">
        <v>0</v>
      </c>
      <c r="AO353" s="1">
        <v>0</v>
      </c>
      <c r="AP353" s="1">
        <v>0</v>
      </c>
      <c r="AQ353" s="1">
        <v>37169863.200326666</v>
      </c>
      <c r="AR353" s="1">
        <v>0</v>
      </c>
      <c r="AS353" s="1">
        <v>0</v>
      </c>
      <c r="AT353" s="1">
        <v>7696278.0842927992</v>
      </c>
      <c r="AU353" s="1">
        <v>0</v>
      </c>
      <c r="AV353" s="1">
        <v>0</v>
      </c>
      <c r="AW353" s="1">
        <v>0</v>
      </c>
      <c r="AX353" s="1">
        <v>163143.40841999999</v>
      </c>
      <c r="AY353" s="1">
        <v>0</v>
      </c>
      <c r="AZ353" s="1">
        <v>0</v>
      </c>
      <c r="BA353" s="1">
        <v>0</v>
      </c>
      <c r="BB353" s="1">
        <v>7859421.4927127995</v>
      </c>
      <c r="BC353" s="7">
        <v>0.52097957439584397</v>
      </c>
      <c r="BD353" s="35" t="s">
        <v>552</v>
      </c>
      <c r="BE353" s="35" t="s">
        <v>552</v>
      </c>
      <c r="BF353" s="35">
        <v>8.2599470993101072</v>
      </c>
      <c r="BG353" s="35" t="s">
        <v>552</v>
      </c>
      <c r="BH353" s="35" t="s">
        <v>552</v>
      </c>
      <c r="BI353" s="35" t="s">
        <v>552</v>
      </c>
      <c r="BJ353" s="35">
        <v>1.7177210857050671</v>
      </c>
      <c r="BK353" s="35" t="s">
        <v>552</v>
      </c>
      <c r="BL353" s="35" t="s">
        <v>552</v>
      </c>
      <c r="BM353" s="35" t="s">
        <v>552</v>
      </c>
      <c r="BN353" s="35">
        <v>7.7893464150255749</v>
      </c>
      <c r="BO353" s="1">
        <v>0</v>
      </c>
      <c r="BP353" s="1">
        <v>0</v>
      </c>
      <c r="BQ353" s="1">
        <v>28449943.295279998</v>
      </c>
      <c r="BR353" s="1">
        <v>1264593.6107499055</v>
      </c>
      <c r="BS353" s="1">
        <v>11174621.810430769</v>
      </c>
      <c r="BT353" s="1">
        <v>28449943.295279998</v>
      </c>
      <c r="BU353" s="1">
        <v>1264593.6107499055</v>
      </c>
      <c r="BV353" s="1">
        <v>3289435.608410439</v>
      </c>
      <c r="BW353" s="35">
        <v>6.1322420400527209</v>
      </c>
      <c r="BX353" s="1">
        <v>146011995.01715204</v>
      </c>
      <c r="BY353" s="1">
        <v>6490200.4926727312</v>
      </c>
      <c r="BZ353" s="1">
        <v>57350863.837182842</v>
      </c>
      <c r="CA353" s="1">
        <v>146011995.01715204</v>
      </c>
      <c r="CB353" s="1">
        <v>6490200.4926727312</v>
      </c>
      <c r="CC353" s="1">
        <v>16882179.717530455</v>
      </c>
    </row>
    <row r="354" spans="1:81" x14ac:dyDescent="0.25">
      <c r="A354" t="s">
        <v>269</v>
      </c>
      <c r="B354" t="s">
        <v>116</v>
      </c>
      <c r="C354" t="s">
        <v>50</v>
      </c>
      <c r="D354" t="s">
        <v>1730</v>
      </c>
      <c r="E354">
        <v>90016</v>
      </c>
      <c r="F354" t="s">
        <v>39</v>
      </c>
      <c r="G354" t="s">
        <v>51</v>
      </c>
      <c r="H354" s="74">
        <v>0.22613756887876005</v>
      </c>
      <c r="I354" s="1">
        <v>406656</v>
      </c>
      <c r="J354" s="1"/>
      <c r="K354" s="1"/>
      <c r="L354" s="1"/>
      <c r="M354" s="1"/>
      <c r="N354" s="1"/>
      <c r="O354" s="1"/>
      <c r="P354" s="1">
        <v>415835</v>
      </c>
      <c r="Q354" s="1"/>
      <c r="R354" s="1"/>
      <c r="S354" s="1"/>
      <c r="T354" s="1">
        <v>415835</v>
      </c>
      <c r="U354" s="1">
        <v>8</v>
      </c>
      <c r="V354" s="36">
        <v>0.13058187955496528</v>
      </c>
      <c r="W354" s="1"/>
      <c r="X354" s="1"/>
      <c r="Y354" s="1"/>
      <c r="Z354" s="1"/>
      <c r="AA354" s="1"/>
      <c r="AB354" s="1"/>
      <c r="AC354" s="1">
        <v>62719</v>
      </c>
      <c r="AD354" s="1"/>
      <c r="AE354" s="1"/>
      <c r="AF354" s="1"/>
      <c r="AG354" s="1">
        <v>0</v>
      </c>
      <c r="AH354" s="1">
        <v>0</v>
      </c>
      <c r="AI354" s="1">
        <v>0</v>
      </c>
      <c r="AJ354" s="1">
        <v>0</v>
      </c>
      <c r="AK354" s="1"/>
      <c r="AL354" s="1">
        <v>0</v>
      </c>
      <c r="AM354" s="1">
        <v>551145.13925416663</v>
      </c>
      <c r="AN354" s="1"/>
      <c r="AO354" s="1">
        <v>0</v>
      </c>
      <c r="AP354" s="1">
        <v>0</v>
      </c>
      <c r="AQ354" s="1">
        <v>551145.13925416663</v>
      </c>
      <c r="AR354" s="1">
        <v>0</v>
      </c>
      <c r="AS354" s="1">
        <v>0</v>
      </c>
      <c r="AT354" s="1">
        <v>0</v>
      </c>
      <c r="AU354" s="1">
        <v>0</v>
      </c>
      <c r="AV354" s="1"/>
      <c r="AW354" s="1">
        <v>0</v>
      </c>
      <c r="AX354" s="1">
        <v>163143.40841999999</v>
      </c>
      <c r="AY354" s="1"/>
      <c r="AZ354" s="1">
        <v>0</v>
      </c>
      <c r="BA354" s="1">
        <v>0</v>
      </c>
      <c r="BB354" s="1">
        <v>163143.40841999999</v>
      </c>
      <c r="BC354" s="7">
        <v>1.7564933203350415</v>
      </c>
      <c r="BD354" s="35" t="s">
        <v>552</v>
      </c>
      <c r="BE354" s="35" t="s">
        <v>552</v>
      </c>
      <c r="BF354" s="35" t="s">
        <v>552</v>
      </c>
      <c r="BG354" s="35" t="s">
        <v>552</v>
      </c>
      <c r="BH354" s="35" t="s">
        <v>552</v>
      </c>
      <c r="BI354" s="35" t="s">
        <v>552</v>
      </c>
      <c r="BJ354" s="35">
        <v>1.7177210857050671</v>
      </c>
      <c r="BK354" s="35" t="s">
        <v>552</v>
      </c>
      <c r="BL354" s="35" t="s">
        <v>552</v>
      </c>
      <c r="BM354" s="35" t="s">
        <v>552</v>
      </c>
      <c r="BN354" s="35">
        <v>1.7177210857050671</v>
      </c>
      <c r="BO354" s="1">
        <v>0</v>
      </c>
      <c r="BP354" s="1">
        <v>0</v>
      </c>
      <c r="BQ354" s="1">
        <v>133854.88895999998</v>
      </c>
      <c r="BR354" s="1">
        <v>5949.8198498883194</v>
      </c>
      <c r="BS354" s="1">
        <v>52575.773036896084</v>
      </c>
      <c r="BT354" s="1">
        <v>133854.88895999998</v>
      </c>
      <c r="BU354" s="1">
        <v>5949.8198498883194</v>
      </c>
      <c r="BV354" s="1">
        <v>15476.552397132498</v>
      </c>
      <c r="BW354" s="35">
        <v>6.1322420400527209</v>
      </c>
      <c r="BX354" s="1">
        <v>686975.6883871007</v>
      </c>
      <c r="BY354" s="1">
        <v>30535.915564337</v>
      </c>
      <c r="BZ354" s="1">
        <v>269831.59266822838</v>
      </c>
      <c r="CA354" s="1">
        <v>686975.6883871007</v>
      </c>
      <c r="CB354" s="1">
        <v>30535.915564337</v>
      </c>
      <c r="CC354" s="1">
        <v>79429.412847642117</v>
      </c>
    </row>
    <row r="355" spans="1:81" x14ac:dyDescent="0.25">
      <c r="A355" t="s">
        <v>773</v>
      </c>
      <c r="B355" t="s">
        <v>774</v>
      </c>
      <c r="C355" t="s">
        <v>50</v>
      </c>
      <c r="D355" t="s">
        <v>38</v>
      </c>
      <c r="E355">
        <v>90226</v>
      </c>
      <c r="F355" t="s">
        <v>39</v>
      </c>
      <c r="G355" t="s">
        <v>108</v>
      </c>
      <c r="H355" s="74">
        <v>0.46603259433962002</v>
      </c>
      <c r="I355" s="1">
        <v>7679725</v>
      </c>
      <c r="J355" s="1"/>
      <c r="K355" s="1"/>
      <c r="L355" s="1">
        <v>696574</v>
      </c>
      <c r="M355" s="1"/>
      <c r="N355" s="1"/>
      <c r="O355" s="1"/>
      <c r="P355" s="1"/>
      <c r="Q355" s="1"/>
      <c r="R355" s="1"/>
      <c r="S355" s="1"/>
      <c r="T355" s="1">
        <v>696574</v>
      </c>
      <c r="U355" s="1">
        <v>40</v>
      </c>
      <c r="V355" s="36">
        <v>0.21724896944487507</v>
      </c>
      <c r="W355" s="1"/>
      <c r="X355" s="1"/>
      <c r="Y355" s="1">
        <v>141388</v>
      </c>
      <c r="Z355" s="1"/>
      <c r="AA355" s="1"/>
      <c r="AB355" s="1"/>
      <c r="AC355" s="1">
        <v>50291</v>
      </c>
      <c r="AD355" s="1"/>
      <c r="AE355" s="1"/>
      <c r="AF355" s="1"/>
      <c r="AG355" s="1">
        <v>0</v>
      </c>
      <c r="AH355" s="1">
        <v>0</v>
      </c>
      <c r="AI355" s="1">
        <v>1451712.6886250002</v>
      </c>
      <c r="AJ355" s="1">
        <v>0</v>
      </c>
      <c r="AK355" s="1">
        <v>0</v>
      </c>
      <c r="AL355" s="1">
        <v>0</v>
      </c>
      <c r="AM355" s="1">
        <v>443156.24543999997</v>
      </c>
      <c r="AN355" s="1">
        <v>0</v>
      </c>
      <c r="AO355" s="1">
        <v>0</v>
      </c>
      <c r="AP355" s="1">
        <v>0</v>
      </c>
      <c r="AQ355" s="1">
        <v>1894868.9340650002</v>
      </c>
      <c r="AR355" s="1">
        <v>0</v>
      </c>
      <c r="AS355" s="1">
        <v>0</v>
      </c>
      <c r="AT355" s="1">
        <v>306531.92692719999</v>
      </c>
      <c r="AU355" s="1">
        <v>0</v>
      </c>
      <c r="AV355" s="1">
        <v>0</v>
      </c>
      <c r="AW355" s="1">
        <v>0</v>
      </c>
      <c r="AX355" s="1">
        <v>130815.94338</v>
      </c>
      <c r="AY355" s="1">
        <v>0</v>
      </c>
      <c r="AZ355" s="1">
        <v>0</v>
      </c>
      <c r="BA355" s="1">
        <v>0</v>
      </c>
      <c r="BB355" s="1">
        <v>437347.87030720001</v>
      </c>
      <c r="BC355" s="7">
        <v>0.30368493720441814</v>
      </c>
      <c r="BD355" s="35" t="s">
        <v>552</v>
      </c>
      <c r="BE355" s="35" t="s">
        <v>552</v>
      </c>
      <c r="BF355" s="35">
        <v>2.5241318446456518</v>
      </c>
      <c r="BG355" s="35" t="s">
        <v>552</v>
      </c>
      <c r="BH355" s="35" t="s">
        <v>552</v>
      </c>
      <c r="BI355" s="35" t="s">
        <v>552</v>
      </c>
      <c r="BJ355" s="35" t="s">
        <v>552</v>
      </c>
      <c r="BK355" s="35" t="s">
        <v>552</v>
      </c>
      <c r="BL355" s="35" t="s">
        <v>552</v>
      </c>
      <c r="BM355" s="35" t="s">
        <v>552</v>
      </c>
      <c r="BN355" s="35">
        <v>3.3481249721812762</v>
      </c>
      <c r="BO355" s="1">
        <v>0</v>
      </c>
      <c r="BP355" s="1"/>
      <c r="BQ355" s="1">
        <v>2527858.2809999995</v>
      </c>
      <c r="BR355" s="1">
        <v>112362.73471111596</v>
      </c>
      <c r="BS355" s="1">
        <v>992896.89217859018</v>
      </c>
      <c r="BT355" s="1">
        <v>2527858.2809999995</v>
      </c>
      <c r="BU355" s="1">
        <v>112362.73471111596</v>
      </c>
      <c r="BV355" s="1">
        <v>292275.69827586057</v>
      </c>
      <c r="BW355" s="35">
        <v>6.5426259763046071</v>
      </c>
      <c r="BX355" s="1">
        <v>14010972.972687308</v>
      </c>
      <c r="BY355" s="1">
        <v>622784.61217845464</v>
      </c>
      <c r="BZ355" s="1">
        <v>5503256.1063811686</v>
      </c>
      <c r="CA355" s="1">
        <v>14010972.972687308</v>
      </c>
      <c r="CB355" s="1">
        <v>622784.61217845464</v>
      </c>
      <c r="CC355" s="1">
        <v>1619974.8775063525</v>
      </c>
    </row>
    <row r="356" spans="1:81" x14ac:dyDescent="0.25">
      <c r="A356" t="s">
        <v>773</v>
      </c>
      <c r="B356" t="s">
        <v>774</v>
      </c>
      <c r="C356" t="s">
        <v>50</v>
      </c>
      <c r="D356" t="s">
        <v>28</v>
      </c>
      <c r="E356">
        <v>90226</v>
      </c>
      <c r="F356" t="s">
        <v>39</v>
      </c>
      <c r="G356" t="s">
        <v>108</v>
      </c>
      <c r="H356" s="74">
        <v>0.46603259433962002</v>
      </c>
      <c r="I356" s="1">
        <v>8830401</v>
      </c>
      <c r="J356" s="1">
        <v>0</v>
      </c>
      <c r="K356" s="1">
        <v>0</v>
      </c>
      <c r="L356" s="1">
        <v>696574</v>
      </c>
      <c r="M356" s="1">
        <v>0</v>
      </c>
      <c r="N356" s="1">
        <v>0</v>
      </c>
      <c r="O356" s="1">
        <v>0</v>
      </c>
      <c r="P356" s="1">
        <v>806916</v>
      </c>
      <c r="Q356" s="1">
        <v>0</v>
      </c>
      <c r="R356" s="1">
        <v>0</v>
      </c>
      <c r="S356" s="1">
        <v>0</v>
      </c>
      <c r="T356" s="1">
        <v>1503490</v>
      </c>
      <c r="U356" s="1"/>
      <c r="V356" s="36"/>
      <c r="W356" s="1"/>
      <c r="X356" s="1"/>
      <c r="Y356" s="1">
        <v>141388</v>
      </c>
      <c r="Z356" s="1"/>
      <c r="AA356" s="1"/>
      <c r="AB356" s="1"/>
      <c r="AC356" s="1">
        <v>120277</v>
      </c>
      <c r="AD356" s="1"/>
      <c r="AE356" s="1"/>
      <c r="AF356" s="1"/>
      <c r="AG356" s="1">
        <v>0</v>
      </c>
      <c r="AH356" s="1">
        <v>0</v>
      </c>
      <c r="AI356" s="1">
        <v>1451712.6886250002</v>
      </c>
      <c r="AJ356" s="1">
        <v>0</v>
      </c>
      <c r="AK356" s="1">
        <v>0</v>
      </c>
      <c r="AL356" s="1">
        <v>0</v>
      </c>
      <c r="AM356" s="1">
        <v>1058549.8475299999</v>
      </c>
      <c r="AN356" s="1">
        <v>0</v>
      </c>
      <c r="AO356" s="1">
        <v>0</v>
      </c>
      <c r="AP356" s="1">
        <v>0</v>
      </c>
      <c r="AQ356" s="1">
        <v>2510262.5361550003</v>
      </c>
      <c r="AR356" s="1">
        <v>0</v>
      </c>
      <c r="AS356" s="1">
        <v>0</v>
      </c>
      <c r="AT356" s="1">
        <v>306531.92692719999</v>
      </c>
      <c r="AU356" s="1">
        <v>0</v>
      </c>
      <c r="AV356" s="1">
        <v>0</v>
      </c>
      <c r="AW356" s="1">
        <v>0</v>
      </c>
      <c r="AX356" s="1">
        <v>312862.12685999996</v>
      </c>
      <c r="AY356" s="1">
        <v>0</v>
      </c>
      <c r="AZ356" s="1">
        <v>0</v>
      </c>
      <c r="BA356" s="1">
        <v>0</v>
      </c>
      <c r="BB356" s="1">
        <v>619394.05378720001</v>
      </c>
      <c r="BC356" s="7">
        <v>0.35441839956556903</v>
      </c>
      <c r="BD356" s="35" t="s">
        <v>552</v>
      </c>
      <c r="BE356" s="35" t="s">
        <v>552</v>
      </c>
      <c r="BF356" s="35">
        <v>2.5241318446456518</v>
      </c>
      <c r="BG356" s="35" t="s">
        <v>552</v>
      </c>
      <c r="BH356" s="35" t="s">
        <v>552</v>
      </c>
      <c r="BI356" s="35" t="s">
        <v>552</v>
      </c>
      <c r="BJ356" s="35">
        <v>1.6995721666071808</v>
      </c>
      <c r="BK356" s="35" t="s">
        <v>552</v>
      </c>
      <c r="BL356" s="35" t="s">
        <v>552</v>
      </c>
      <c r="BM356" s="35" t="s">
        <v>552</v>
      </c>
      <c r="BN356" s="35">
        <v>2.0815945499751911</v>
      </c>
      <c r="BO356" s="1">
        <v>0</v>
      </c>
      <c r="BP356" s="1">
        <v>0</v>
      </c>
      <c r="BQ356" s="1">
        <v>2906614.7931599994</v>
      </c>
      <c r="BR356" s="1">
        <v>129198.37688924708</v>
      </c>
      <c r="BS356" s="1">
        <v>1141665.5817220949</v>
      </c>
      <c r="BT356" s="1">
        <v>2906614.7931599994</v>
      </c>
      <c r="BU356" s="1">
        <v>129198.37688924708</v>
      </c>
      <c r="BV356" s="1">
        <v>336068.23399677168</v>
      </c>
      <c r="BW356" s="35">
        <v>6.5426259763046071</v>
      </c>
      <c r="BX356" s="1">
        <v>16110278.655679855</v>
      </c>
      <c r="BY356" s="1">
        <v>716098.27984273375</v>
      </c>
      <c r="BZ356" s="1">
        <v>6327825.3095057933</v>
      </c>
      <c r="CA356" s="1">
        <v>16110278.655679855</v>
      </c>
      <c r="CB356" s="1">
        <v>716098.27984273375</v>
      </c>
      <c r="CC356" s="1">
        <v>1862700.5235613221</v>
      </c>
    </row>
    <row r="357" spans="1:81" x14ac:dyDescent="0.25">
      <c r="A357" t="s">
        <v>773</v>
      </c>
      <c r="B357" t="s">
        <v>774</v>
      </c>
      <c r="C357" t="s">
        <v>50</v>
      </c>
      <c r="D357" t="s">
        <v>1730</v>
      </c>
      <c r="E357">
        <v>90226</v>
      </c>
      <c r="F357" t="s">
        <v>39</v>
      </c>
      <c r="G357" t="s">
        <v>108</v>
      </c>
      <c r="H357" s="74">
        <v>0.46603259433962002</v>
      </c>
      <c r="I357" s="1">
        <v>1150676</v>
      </c>
      <c r="J357" s="1"/>
      <c r="K357" s="1"/>
      <c r="L357" s="1"/>
      <c r="M357" s="1"/>
      <c r="N357" s="1"/>
      <c r="O357" s="1"/>
      <c r="P357" s="1">
        <v>806916</v>
      </c>
      <c r="Q357" s="1"/>
      <c r="R357" s="1"/>
      <c r="S357" s="1"/>
      <c r="T357" s="1">
        <v>806916</v>
      </c>
      <c r="U357" s="1">
        <v>18.384615384615383</v>
      </c>
      <c r="V357" s="36">
        <v>0.15447035583673413</v>
      </c>
      <c r="W357" s="1"/>
      <c r="X357" s="1"/>
      <c r="Y357" s="1"/>
      <c r="Z357" s="1"/>
      <c r="AA357" s="1"/>
      <c r="AB357" s="1"/>
      <c r="AC357" s="1">
        <v>69986</v>
      </c>
      <c r="AD357" s="1"/>
      <c r="AE357" s="1"/>
      <c r="AF357" s="1"/>
      <c r="AG357" s="1">
        <v>0</v>
      </c>
      <c r="AH357" s="1">
        <v>0</v>
      </c>
      <c r="AI357" s="1">
        <v>0</v>
      </c>
      <c r="AJ357" s="1">
        <v>0</v>
      </c>
      <c r="AK357" s="1"/>
      <c r="AL357" s="1">
        <v>0</v>
      </c>
      <c r="AM357" s="1">
        <v>615393.60208999994</v>
      </c>
      <c r="AN357" s="1"/>
      <c r="AO357" s="1">
        <v>0</v>
      </c>
      <c r="AP357" s="1">
        <v>0</v>
      </c>
      <c r="AQ357" s="1">
        <v>615393.60208999994</v>
      </c>
      <c r="AR357" s="1">
        <v>0</v>
      </c>
      <c r="AS357" s="1">
        <v>0</v>
      </c>
      <c r="AT357" s="1">
        <v>0</v>
      </c>
      <c r="AU357" s="1">
        <v>0</v>
      </c>
      <c r="AV357" s="1"/>
      <c r="AW357" s="1">
        <v>0</v>
      </c>
      <c r="AX357" s="1">
        <v>182046.18347999998</v>
      </c>
      <c r="AY357" s="1"/>
      <c r="AZ357" s="1">
        <v>0</v>
      </c>
      <c r="BA357" s="1">
        <v>0</v>
      </c>
      <c r="BB357" s="1">
        <v>182046.18347999998</v>
      </c>
      <c r="BC357" s="7">
        <v>0.69301852612725034</v>
      </c>
      <c r="BD357" s="35" t="s">
        <v>552</v>
      </c>
      <c r="BE357" s="35" t="s">
        <v>552</v>
      </c>
      <c r="BF357" s="35" t="s">
        <v>552</v>
      </c>
      <c r="BG357" s="35" t="s">
        <v>552</v>
      </c>
      <c r="BH357" s="35" t="s">
        <v>552</v>
      </c>
      <c r="BI357" s="35" t="s">
        <v>552</v>
      </c>
      <c r="BJ357" s="35">
        <v>0.98825625662398553</v>
      </c>
      <c r="BK357" s="35" t="s">
        <v>552</v>
      </c>
      <c r="BL357" s="35" t="s">
        <v>552</v>
      </c>
      <c r="BM357" s="35" t="s">
        <v>552</v>
      </c>
      <c r="BN357" s="35">
        <v>0.98825625662398553</v>
      </c>
      <c r="BO357" s="1">
        <v>0</v>
      </c>
      <c r="BP357" s="1">
        <v>0</v>
      </c>
      <c r="BQ357" s="1">
        <v>378756.51215999993</v>
      </c>
      <c r="BR357" s="1">
        <v>16835.642178131126</v>
      </c>
      <c r="BS357" s="1">
        <v>148768.68954350465</v>
      </c>
      <c r="BT357" s="1">
        <v>378756.51215999993</v>
      </c>
      <c r="BU357" s="1">
        <v>16835.642178131126</v>
      </c>
      <c r="BV357" s="1">
        <v>43792.535720911117</v>
      </c>
      <c r="BW357" s="35">
        <v>6.5426259763046071</v>
      </c>
      <c r="BX357" s="1">
        <v>2099305.6829925473</v>
      </c>
      <c r="BY357" s="1">
        <v>93313.667664279055</v>
      </c>
      <c r="BZ357" s="1">
        <v>824569.20312462456</v>
      </c>
      <c r="CA357" s="1">
        <v>2099305.6829925473</v>
      </c>
      <c r="CB357" s="1">
        <v>93313.667664279055</v>
      </c>
      <c r="CC357" s="1">
        <v>242725.64605496937</v>
      </c>
    </row>
    <row r="358" spans="1:81" x14ac:dyDescent="0.25">
      <c r="A358" t="s">
        <v>681</v>
      </c>
      <c r="B358" t="s">
        <v>682</v>
      </c>
      <c r="C358" t="s">
        <v>50</v>
      </c>
      <c r="D358" t="s">
        <v>38</v>
      </c>
      <c r="E358">
        <v>90200</v>
      </c>
      <c r="F358" t="s">
        <v>39</v>
      </c>
      <c r="G358" t="s">
        <v>51</v>
      </c>
      <c r="H358" s="74">
        <v>0.22613756887876005</v>
      </c>
      <c r="I358" s="1">
        <v>4494587</v>
      </c>
      <c r="J358" s="1"/>
      <c r="K358" s="1">
        <v>930023</v>
      </c>
      <c r="L358" s="1"/>
      <c r="M358" s="1"/>
      <c r="N358" s="1"/>
      <c r="O358" s="1"/>
      <c r="P358" s="1"/>
      <c r="Q358" s="1"/>
      <c r="R358" s="1"/>
      <c r="S358" s="1"/>
      <c r="T358" s="1">
        <v>930023</v>
      </c>
      <c r="U358" s="1">
        <v>30.434782608695652</v>
      </c>
      <c r="V358" s="36">
        <v>0.19323654075462732</v>
      </c>
      <c r="W358" s="1"/>
      <c r="X358" s="1">
        <v>231937</v>
      </c>
      <c r="Y358" s="1"/>
      <c r="Z358" s="1"/>
      <c r="AA358" s="1"/>
      <c r="AB358" s="1"/>
      <c r="AC358" s="1">
        <v>638</v>
      </c>
      <c r="AD358" s="1"/>
      <c r="AE358" s="1"/>
      <c r="AF358" s="1"/>
      <c r="AG358" s="1">
        <v>0</v>
      </c>
      <c r="AH358" s="1">
        <v>1958974.2787850585</v>
      </c>
      <c r="AI358" s="1">
        <v>0</v>
      </c>
      <c r="AJ358" s="1">
        <v>0</v>
      </c>
      <c r="AK358" s="1">
        <v>0</v>
      </c>
      <c r="AL358" s="1">
        <v>0</v>
      </c>
      <c r="AM358" s="1">
        <v>5621.953919999999</v>
      </c>
      <c r="AN358" s="1">
        <v>0</v>
      </c>
      <c r="AO358" s="1">
        <v>0</v>
      </c>
      <c r="AP358" s="1">
        <v>0</v>
      </c>
      <c r="AQ358" s="1">
        <v>1964596.2327050585</v>
      </c>
      <c r="AR358" s="1">
        <v>0</v>
      </c>
      <c r="AS358" s="1">
        <v>501050.36995050003</v>
      </c>
      <c r="AT358" s="1">
        <v>0</v>
      </c>
      <c r="AU358" s="1">
        <v>0</v>
      </c>
      <c r="AV358" s="1">
        <v>0</v>
      </c>
      <c r="AW358" s="1">
        <v>0</v>
      </c>
      <c r="AX358" s="1">
        <v>1659.5528399999998</v>
      </c>
      <c r="AY358" s="1">
        <v>0</v>
      </c>
      <c r="AZ358" s="1">
        <v>0</v>
      </c>
      <c r="BA358" s="1">
        <v>0</v>
      </c>
      <c r="BB358" s="1">
        <v>502709.92279050004</v>
      </c>
      <c r="BC358" s="7">
        <v>0.54895058333403235</v>
      </c>
      <c r="BD358" s="35" t="s">
        <v>552</v>
      </c>
      <c r="BE358" s="35">
        <v>2.6451223773342796</v>
      </c>
      <c r="BF358" s="35" t="s">
        <v>552</v>
      </c>
      <c r="BG358" s="35" t="s">
        <v>552</v>
      </c>
      <c r="BH358" s="35" t="s">
        <v>552</v>
      </c>
      <c r="BI358" s="35" t="s">
        <v>552</v>
      </c>
      <c r="BJ358" s="35" t="s">
        <v>552</v>
      </c>
      <c r="BK358" s="35" t="s">
        <v>552</v>
      </c>
      <c r="BL358" s="35" t="s">
        <v>552</v>
      </c>
      <c r="BM358" s="35" t="s">
        <v>552</v>
      </c>
      <c r="BN358" s="35">
        <v>2.6529517608656543</v>
      </c>
      <c r="BO358" s="1">
        <v>0</v>
      </c>
      <c r="BP358" s="1"/>
      <c r="BQ358" s="1">
        <v>1479438.2569199998</v>
      </c>
      <c r="BR358" s="1">
        <v>65760.699337154729</v>
      </c>
      <c r="BS358" s="1">
        <v>581096.51894127636</v>
      </c>
      <c r="BT358" s="1">
        <v>1479438.2569199998</v>
      </c>
      <c r="BU358" s="1">
        <v>65760.699337154729</v>
      </c>
      <c r="BV358" s="1">
        <v>171055.41590182012</v>
      </c>
      <c r="BW358" s="35">
        <v>6.005703435549318</v>
      </c>
      <c r="BX358" s="1">
        <v>7405629.165347538</v>
      </c>
      <c r="BY358" s="1">
        <v>329178.55859612121</v>
      </c>
      <c r="BZ358" s="1">
        <v>2908796.8412500964</v>
      </c>
      <c r="CA358" s="1">
        <v>7405629.165347538</v>
      </c>
      <c r="CB358" s="1">
        <v>329178.55859612121</v>
      </c>
      <c r="CC358" s="1">
        <v>856252.68304905854</v>
      </c>
    </row>
    <row r="359" spans="1:81" x14ac:dyDescent="0.25">
      <c r="A359" t="s">
        <v>681</v>
      </c>
      <c r="B359" t="s">
        <v>682</v>
      </c>
      <c r="C359" t="s">
        <v>50</v>
      </c>
      <c r="D359" t="s">
        <v>28</v>
      </c>
      <c r="E359">
        <v>90200</v>
      </c>
      <c r="F359" t="s">
        <v>39</v>
      </c>
      <c r="G359" t="s">
        <v>51</v>
      </c>
      <c r="H359" s="74">
        <v>0.22613756887876005</v>
      </c>
      <c r="I359" s="1">
        <v>4550413</v>
      </c>
      <c r="J359" s="1">
        <v>0</v>
      </c>
      <c r="K359" s="1">
        <v>930023</v>
      </c>
      <c r="L359" s="1">
        <v>0</v>
      </c>
      <c r="M359" s="1">
        <v>0</v>
      </c>
      <c r="N359" s="1">
        <v>0</v>
      </c>
      <c r="O359" s="1">
        <v>0</v>
      </c>
      <c r="P359" s="1">
        <v>32763</v>
      </c>
      <c r="Q359" s="1">
        <v>0</v>
      </c>
      <c r="R359" s="1">
        <v>0</v>
      </c>
      <c r="S359" s="1">
        <v>0</v>
      </c>
      <c r="T359" s="1">
        <v>962786</v>
      </c>
      <c r="U359" s="1"/>
      <c r="V359" s="36"/>
      <c r="W359" s="1"/>
      <c r="X359" s="1">
        <v>231937</v>
      </c>
      <c r="Y359" s="1"/>
      <c r="Z359" s="1"/>
      <c r="AA359" s="1"/>
      <c r="AB359" s="1"/>
      <c r="AC359" s="1">
        <v>12076</v>
      </c>
      <c r="AD359" s="1"/>
      <c r="AE359" s="1"/>
      <c r="AF359" s="1"/>
      <c r="AG359" s="1">
        <v>0</v>
      </c>
      <c r="AH359" s="1">
        <v>1958974.2787850585</v>
      </c>
      <c r="AI359" s="1">
        <v>0</v>
      </c>
      <c r="AJ359" s="1">
        <v>0</v>
      </c>
      <c r="AK359" s="1">
        <v>0</v>
      </c>
      <c r="AL359" s="1">
        <v>0</v>
      </c>
      <c r="AM359" s="1">
        <v>106084.8072275</v>
      </c>
      <c r="AN359" s="1">
        <v>0</v>
      </c>
      <c r="AO359" s="1">
        <v>0</v>
      </c>
      <c r="AP359" s="1">
        <v>0</v>
      </c>
      <c r="AQ359" s="1">
        <v>2065059.0860125585</v>
      </c>
      <c r="AR359" s="1">
        <v>0</v>
      </c>
      <c r="AS359" s="1">
        <v>501050.36995050003</v>
      </c>
      <c r="AT359" s="1">
        <v>0</v>
      </c>
      <c r="AU359" s="1">
        <v>0</v>
      </c>
      <c r="AV359" s="1">
        <v>0</v>
      </c>
      <c r="AW359" s="1">
        <v>0</v>
      </c>
      <c r="AX359" s="1">
        <v>31411.849679999999</v>
      </c>
      <c r="AY359" s="1">
        <v>0</v>
      </c>
      <c r="AZ359" s="1">
        <v>0</v>
      </c>
      <c r="BA359" s="1">
        <v>0</v>
      </c>
      <c r="BB359" s="1">
        <v>532462.21963050007</v>
      </c>
      <c r="BC359" s="7">
        <v>0.57083198945745328</v>
      </c>
      <c r="BD359" s="35" t="s">
        <v>552</v>
      </c>
      <c r="BE359" s="35">
        <v>2.6451223773342796</v>
      </c>
      <c r="BF359" s="35" t="s">
        <v>552</v>
      </c>
      <c r="BG359" s="35" t="s">
        <v>552</v>
      </c>
      <c r="BH359" s="35" t="s">
        <v>552</v>
      </c>
      <c r="BI359" s="35" t="s">
        <v>552</v>
      </c>
      <c r="BJ359" s="35">
        <v>4.1967053355156736</v>
      </c>
      <c r="BK359" s="35" t="s">
        <v>552</v>
      </c>
      <c r="BL359" s="35" t="s">
        <v>552</v>
      </c>
      <c r="BM359" s="35" t="s">
        <v>552</v>
      </c>
      <c r="BN359" s="35">
        <v>2.6979217662523745</v>
      </c>
      <c r="BO359" s="1">
        <v>0</v>
      </c>
      <c r="BP359" s="1">
        <v>0</v>
      </c>
      <c r="BQ359" s="1">
        <v>1497813.9430799999</v>
      </c>
      <c r="BR359" s="1">
        <v>66577.494473436658</v>
      </c>
      <c r="BS359" s="1">
        <v>588314.15523720637</v>
      </c>
      <c r="BT359" s="1">
        <v>1497813.9430799999</v>
      </c>
      <c r="BU359" s="1">
        <v>66577.494473436658</v>
      </c>
      <c r="BV359" s="1">
        <v>173180.04707441395</v>
      </c>
      <c r="BW359" s="35">
        <v>6.005703435549318</v>
      </c>
      <c r="BX359" s="1">
        <v>7497612.4006892266</v>
      </c>
      <c r="BY359" s="1">
        <v>333267.19281594764</v>
      </c>
      <c r="BZ359" s="1">
        <v>2944926.1880531791</v>
      </c>
      <c r="CA359" s="1">
        <v>7497612.4006892266</v>
      </c>
      <c r="CB359" s="1">
        <v>333267.19281594764</v>
      </c>
      <c r="CC359" s="1">
        <v>866887.9566089866</v>
      </c>
    </row>
    <row r="360" spans="1:81" x14ac:dyDescent="0.25">
      <c r="A360" t="s">
        <v>681</v>
      </c>
      <c r="B360" t="s">
        <v>682</v>
      </c>
      <c r="C360" t="s">
        <v>50</v>
      </c>
      <c r="D360" t="s">
        <v>1730</v>
      </c>
      <c r="E360">
        <v>90200</v>
      </c>
      <c r="F360" t="s">
        <v>39</v>
      </c>
      <c r="G360" t="s">
        <v>51</v>
      </c>
      <c r="H360" s="74">
        <v>0.22613756887876005</v>
      </c>
      <c r="I360" s="1">
        <v>55826</v>
      </c>
      <c r="J360" s="1"/>
      <c r="K360" s="1"/>
      <c r="L360" s="1"/>
      <c r="M360" s="1"/>
      <c r="N360" s="1"/>
      <c r="O360" s="1"/>
      <c r="P360" s="1">
        <v>32763</v>
      </c>
      <c r="Q360" s="1"/>
      <c r="R360" s="1"/>
      <c r="S360" s="1"/>
      <c r="T360" s="1">
        <v>32763</v>
      </c>
      <c r="U360" s="1">
        <v>11.692307692307692</v>
      </c>
      <c r="V360" s="36">
        <v>7.9561948730452053E-2</v>
      </c>
      <c r="W360" s="1"/>
      <c r="X360" s="1"/>
      <c r="Y360" s="1"/>
      <c r="Z360" s="1"/>
      <c r="AA360" s="1"/>
      <c r="AB360" s="1"/>
      <c r="AC360" s="1">
        <v>11438</v>
      </c>
      <c r="AD360" s="1"/>
      <c r="AE360" s="1"/>
      <c r="AF360" s="1"/>
      <c r="AG360" s="1">
        <v>0</v>
      </c>
      <c r="AH360" s="1">
        <v>0</v>
      </c>
      <c r="AI360" s="1">
        <v>0</v>
      </c>
      <c r="AJ360" s="1">
        <v>0</v>
      </c>
      <c r="AK360" s="1"/>
      <c r="AL360" s="1">
        <v>0</v>
      </c>
      <c r="AM360" s="1">
        <v>100462.8533075</v>
      </c>
      <c r="AN360" s="1"/>
      <c r="AO360" s="1">
        <v>0</v>
      </c>
      <c r="AP360" s="1">
        <v>0</v>
      </c>
      <c r="AQ360" s="1">
        <v>100462.8533075</v>
      </c>
      <c r="AR360" s="1">
        <v>0</v>
      </c>
      <c r="AS360" s="1">
        <v>0</v>
      </c>
      <c r="AT360" s="1">
        <v>0</v>
      </c>
      <c r="AU360" s="1">
        <v>0</v>
      </c>
      <c r="AV360" s="1"/>
      <c r="AW360" s="1">
        <v>0</v>
      </c>
      <c r="AX360" s="1">
        <v>29752.296839999999</v>
      </c>
      <c r="AY360" s="1"/>
      <c r="AZ360" s="1">
        <v>0</v>
      </c>
      <c r="BA360" s="1">
        <v>0</v>
      </c>
      <c r="BB360" s="1">
        <v>29752.296839999999</v>
      </c>
      <c r="BC360" s="7">
        <v>2.3325180050066279</v>
      </c>
      <c r="BD360" s="35" t="s">
        <v>552</v>
      </c>
      <c r="BE360" s="35" t="s">
        <v>552</v>
      </c>
      <c r="BF360" s="35" t="s">
        <v>552</v>
      </c>
      <c r="BG360" s="35" t="s">
        <v>552</v>
      </c>
      <c r="BH360" s="35" t="s">
        <v>552</v>
      </c>
      <c r="BI360" s="35" t="s">
        <v>552</v>
      </c>
      <c r="BJ360" s="35">
        <v>3.9744574717669323</v>
      </c>
      <c r="BK360" s="35" t="s">
        <v>552</v>
      </c>
      <c r="BL360" s="35" t="s">
        <v>552</v>
      </c>
      <c r="BM360" s="35" t="s">
        <v>552</v>
      </c>
      <c r="BN360" s="35">
        <v>3.9744574717669323</v>
      </c>
      <c r="BO360" s="1">
        <v>0</v>
      </c>
      <c r="BP360" s="1">
        <v>0</v>
      </c>
      <c r="BQ360" s="1">
        <v>18375.686159999997</v>
      </c>
      <c r="BR360" s="1">
        <v>816.79513628193195</v>
      </c>
      <c r="BS360" s="1">
        <v>7217.6362959301232</v>
      </c>
      <c r="BT360" s="1">
        <v>18375.686159999997</v>
      </c>
      <c r="BU360" s="1">
        <v>816.79513628193195</v>
      </c>
      <c r="BV360" s="1">
        <v>2124.6311725938358</v>
      </c>
      <c r="BW360" s="35">
        <v>6.005703435549318</v>
      </c>
      <c r="BX360" s="1">
        <v>91983.235341688036</v>
      </c>
      <c r="BY360" s="1">
        <v>4088.6342198264397</v>
      </c>
      <c r="BZ360" s="1">
        <v>36129.346803082874</v>
      </c>
      <c r="CA360" s="1">
        <v>91983.235341688036</v>
      </c>
      <c r="CB360" s="1">
        <v>4088.6342198264397</v>
      </c>
      <c r="CC360" s="1">
        <v>10635.273559928137</v>
      </c>
    </row>
    <row r="361" spans="1:81" x14ac:dyDescent="0.25">
      <c r="A361" t="s">
        <v>438</v>
      </c>
      <c r="B361" t="s">
        <v>439</v>
      </c>
      <c r="C361" t="s">
        <v>50</v>
      </c>
      <c r="D361" t="s">
        <v>38</v>
      </c>
      <c r="E361">
        <v>90144</v>
      </c>
      <c r="F361" t="s">
        <v>39</v>
      </c>
      <c r="G361" t="s">
        <v>51</v>
      </c>
      <c r="H361" s="74">
        <v>0.22613756887876005</v>
      </c>
      <c r="I361" s="1">
        <v>7602329</v>
      </c>
      <c r="J361" s="1"/>
      <c r="K361" s="1"/>
      <c r="L361" s="1">
        <v>2049705</v>
      </c>
      <c r="M361" s="1"/>
      <c r="N361" s="1"/>
      <c r="O361" s="1"/>
      <c r="P361" s="1"/>
      <c r="Q361" s="1"/>
      <c r="R361" s="1"/>
      <c r="S361" s="1"/>
      <c r="T361" s="1">
        <v>2049705</v>
      </c>
      <c r="U361" s="1">
        <v>31.146341463414632</v>
      </c>
      <c r="V361" s="36">
        <v>0.13956862610729454</v>
      </c>
      <c r="W361" s="1"/>
      <c r="X361" s="1"/>
      <c r="Y361" s="1">
        <v>371872</v>
      </c>
      <c r="Z361" s="1"/>
      <c r="AA361" s="1"/>
      <c r="AB361" s="1"/>
      <c r="AC361" s="1"/>
      <c r="AD361" s="1"/>
      <c r="AE361" s="1"/>
      <c r="AF361" s="1"/>
      <c r="AG361" s="1">
        <v>0</v>
      </c>
      <c r="AH361" s="1">
        <v>0</v>
      </c>
      <c r="AI361" s="1">
        <v>3820769.0471875002</v>
      </c>
      <c r="AJ361" s="1">
        <v>0</v>
      </c>
      <c r="AK361" s="1">
        <v>0</v>
      </c>
      <c r="AL361" s="1">
        <v>0</v>
      </c>
      <c r="AM361" s="1">
        <v>0</v>
      </c>
      <c r="AN361" s="1">
        <v>0</v>
      </c>
      <c r="AO361" s="1">
        <v>0</v>
      </c>
      <c r="AP361" s="1">
        <v>0</v>
      </c>
      <c r="AQ361" s="1">
        <v>3820769.0471875002</v>
      </c>
      <c r="AR361" s="1">
        <v>0</v>
      </c>
      <c r="AS361" s="1">
        <v>0</v>
      </c>
      <c r="AT361" s="1">
        <v>806225.71031679993</v>
      </c>
      <c r="AU361" s="1">
        <v>0</v>
      </c>
      <c r="AV361" s="1">
        <v>0</v>
      </c>
      <c r="AW361" s="1">
        <v>0</v>
      </c>
      <c r="AX361" s="1">
        <v>0</v>
      </c>
      <c r="AY361" s="1">
        <v>0</v>
      </c>
      <c r="AZ361" s="1">
        <v>0</v>
      </c>
      <c r="BA361" s="1">
        <v>0</v>
      </c>
      <c r="BB361" s="1">
        <v>806225.71031679993</v>
      </c>
      <c r="BC361" s="7">
        <v>0.60862858704277334</v>
      </c>
      <c r="BD361" s="35" t="s">
        <v>552</v>
      </c>
      <c r="BE361" s="35" t="s">
        <v>552</v>
      </c>
      <c r="BF361" s="35">
        <v>2.257395458128999</v>
      </c>
      <c r="BG361" s="35" t="s">
        <v>552</v>
      </c>
      <c r="BH361" s="35" t="s">
        <v>552</v>
      </c>
      <c r="BI361" s="35" t="s">
        <v>552</v>
      </c>
      <c r="BJ361" s="35" t="s">
        <v>552</v>
      </c>
      <c r="BK361" s="35" t="s">
        <v>552</v>
      </c>
      <c r="BL361" s="35" t="s">
        <v>552</v>
      </c>
      <c r="BM361" s="35" t="s">
        <v>552</v>
      </c>
      <c r="BN361" s="35">
        <v>2.257395458128999</v>
      </c>
      <c r="BO361" s="1">
        <v>0</v>
      </c>
      <c r="BP361" s="1"/>
      <c r="BQ361" s="1">
        <v>2502382.6136399996</v>
      </c>
      <c r="BR361" s="1">
        <v>111230.3469998761</v>
      </c>
      <c r="BS361" s="1">
        <v>982890.51201952796</v>
      </c>
      <c r="BT361" s="1">
        <v>2502382.6136399996</v>
      </c>
      <c r="BU361" s="1">
        <v>111230.3469998761</v>
      </c>
      <c r="BV361" s="1">
        <v>289330.15400913771</v>
      </c>
      <c r="BW361" s="35">
        <v>6.0497796856009565</v>
      </c>
      <c r="BX361" s="1">
        <v>12636480.887960298</v>
      </c>
      <c r="BY361" s="1">
        <v>561688.74670231971</v>
      </c>
      <c r="BZ361" s="1">
        <v>4963380.5407661349</v>
      </c>
      <c r="CA361" s="1">
        <v>12636480.887960298</v>
      </c>
      <c r="CB361" s="1">
        <v>561688.74670231971</v>
      </c>
      <c r="CC361" s="1">
        <v>1461053.5341471399</v>
      </c>
    </row>
    <row r="362" spans="1:81" x14ac:dyDescent="0.25">
      <c r="A362" t="s">
        <v>438</v>
      </c>
      <c r="B362" t="s">
        <v>439</v>
      </c>
      <c r="C362" t="s">
        <v>50</v>
      </c>
      <c r="D362" t="s">
        <v>28</v>
      </c>
      <c r="E362">
        <v>90144</v>
      </c>
      <c r="F362" t="s">
        <v>39</v>
      </c>
      <c r="G362" t="s">
        <v>51</v>
      </c>
      <c r="H362" s="74">
        <v>0.22613756887876005</v>
      </c>
      <c r="I362" s="1">
        <v>7935191</v>
      </c>
      <c r="J362" s="1">
        <v>0</v>
      </c>
      <c r="K362" s="1">
        <v>0</v>
      </c>
      <c r="L362" s="1">
        <v>2049705</v>
      </c>
      <c r="M362" s="1">
        <v>0</v>
      </c>
      <c r="N362" s="1">
        <v>0</v>
      </c>
      <c r="O362" s="1">
        <v>0</v>
      </c>
      <c r="P362" s="1">
        <v>0</v>
      </c>
      <c r="Q362" s="1">
        <v>0</v>
      </c>
      <c r="R362" s="1">
        <v>0</v>
      </c>
      <c r="S362" s="1">
        <v>0</v>
      </c>
      <c r="T362" s="1">
        <v>2049705</v>
      </c>
      <c r="U362" s="1"/>
      <c r="V362" s="36"/>
      <c r="W362" s="1"/>
      <c r="X362" s="1"/>
      <c r="Y362" s="1">
        <v>371872</v>
      </c>
      <c r="Z362" s="1"/>
      <c r="AA362" s="1"/>
      <c r="AB362" s="1"/>
      <c r="AC362" s="1">
        <v>24800</v>
      </c>
      <c r="AD362" s="1"/>
      <c r="AE362" s="1"/>
      <c r="AF362" s="1"/>
      <c r="AG362" s="1">
        <v>0</v>
      </c>
      <c r="AH362" s="1">
        <v>0</v>
      </c>
      <c r="AI362" s="1">
        <v>3820769.0471875002</v>
      </c>
      <c r="AJ362" s="1">
        <v>0</v>
      </c>
      <c r="AK362" s="1">
        <v>0</v>
      </c>
      <c r="AL362" s="1">
        <v>0</v>
      </c>
      <c r="AM362" s="1">
        <v>218533.63199999998</v>
      </c>
      <c r="AN362" s="1">
        <v>0</v>
      </c>
      <c r="AO362" s="1">
        <v>0</v>
      </c>
      <c r="AP362" s="1">
        <v>0</v>
      </c>
      <c r="AQ362" s="1">
        <v>4039302.6791874999</v>
      </c>
      <c r="AR362" s="1">
        <v>0</v>
      </c>
      <c r="AS362" s="1">
        <v>0</v>
      </c>
      <c r="AT362" s="1">
        <v>806225.71031679993</v>
      </c>
      <c r="AU362" s="1">
        <v>0</v>
      </c>
      <c r="AV362" s="1">
        <v>0</v>
      </c>
      <c r="AW362" s="1">
        <v>0</v>
      </c>
      <c r="AX362" s="1">
        <v>64509.263999999996</v>
      </c>
      <c r="AY362" s="1">
        <v>0</v>
      </c>
      <c r="AZ362" s="1">
        <v>0</v>
      </c>
      <c r="BA362" s="1">
        <v>0</v>
      </c>
      <c r="BB362" s="1">
        <v>870734.9743167999</v>
      </c>
      <c r="BC362" s="7">
        <v>0.61876741889442866</v>
      </c>
      <c r="BD362" s="35" t="s">
        <v>552</v>
      </c>
      <c r="BE362" s="35" t="s">
        <v>552</v>
      </c>
      <c r="BF362" s="35">
        <v>2.257395458128999</v>
      </c>
      <c r="BG362" s="35" t="s">
        <v>552</v>
      </c>
      <c r="BH362" s="35" t="s">
        <v>552</v>
      </c>
      <c r="BI362" s="35" t="s">
        <v>552</v>
      </c>
      <c r="BJ362" s="35" t="s">
        <v>552</v>
      </c>
      <c r="BK362" s="35" t="s">
        <v>552</v>
      </c>
      <c r="BL362" s="35" t="s">
        <v>552</v>
      </c>
      <c r="BM362" s="35" t="s">
        <v>552</v>
      </c>
      <c r="BN362" s="35">
        <v>2.3954850349217569</v>
      </c>
      <c r="BO362" s="1">
        <v>0</v>
      </c>
      <c r="BP362" s="1">
        <v>0</v>
      </c>
      <c r="BQ362" s="1">
        <v>2611947.4695599996</v>
      </c>
      <c r="BR362" s="1">
        <v>116100.48031863576</v>
      </c>
      <c r="BS362" s="1">
        <v>1025925.6005577699</v>
      </c>
      <c r="BT362" s="1">
        <v>2611947.4695599996</v>
      </c>
      <c r="BU362" s="1">
        <v>116100.48031863576</v>
      </c>
      <c r="BV362" s="1">
        <v>301998.24739522894</v>
      </c>
      <c r="BW362" s="35">
        <v>6.0497796856009565</v>
      </c>
      <c r="BX362" s="1">
        <v>13189759.27164091</v>
      </c>
      <c r="BY362" s="1">
        <v>586281.84700156061</v>
      </c>
      <c r="BZ362" s="1">
        <v>5180698.2566345884</v>
      </c>
      <c r="CA362" s="1">
        <v>13189759.27164091</v>
      </c>
      <c r="CB362" s="1">
        <v>586281.84700156061</v>
      </c>
      <c r="CC362" s="1">
        <v>1525024.6147835194</v>
      </c>
    </row>
    <row r="363" spans="1:81" x14ac:dyDescent="0.25">
      <c r="A363" t="s">
        <v>438</v>
      </c>
      <c r="B363" t="s">
        <v>439</v>
      </c>
      <c r="C363" t="s">
        <v>50</v>
      </c>
      <c r="D363" t="s">
        <v>1730</v>
      </c>
      <c r="E363">
        <v>90144</v>
      </c>
      <c r="F363" t="s">
        <v>39</v>
      </c>
      <c r="G363" t="s">
        <v>51</v>
      </c>
      <c r="H363" s="74">
        <v>0.22613756887876005</v>
      </c>
      <c r="I363" s="1">
        <v>332862</v>
      </c>
      <c r="J363" s="1"/>
      <c r="K363" s="1"/>
      <c r="L363" s="1"/>
      <c r="M363" s="1"/>
      <c r="N363" s="1"/>
      <c r="O363" s="1"/>
      <c r="P363" s="1"/>
      <c r="Q363" s="1"/>
      <c r="R363" s="1"/>
      <c r="S363" s="1"/>
      <c r="T363" s="1">
        <v>0</v>
      </c>
      <c r="U363" s="1">
        <v>0</v>
      </c>
      <c r="V363" s="36" t="s">
        <v>552</v>
      </c>
      <c r="W363" s="1"/>
      <c r="X363" s="1"/>
      <c r="Y363" s="1"/>
      <c r="Z363" s="1"/>
      <c r="AA363" s="1"/>
      <c r="AB363" s="1"/>
      <c r="AC363" s="1">
        <v>24800</v>
      </c>
      <c r="AD363" s="1"/>
      <c r="AE363" s="1"/>
      <c r="AF363" s="1"/>
      <c r="AG363" s="1">
        <v>0</v>
      </c>
      <c r="AH363" s="1">
        <v>0</v>
      </c>
      <c r="AI363" s="1">
        <v>0</v>
      </c>
      <c r="AJ363" s="1">
        <v>0</v>
      </c>
      <c r="AK363" s="1"/>
      <c r="AL363" s="1">
        <v>0</v>
      </c>
      <c r="AM363" s="1">
        <v>218533.63199999998</v>
      </c>
      <c r="AN363" s="1"/>
      <c r="AO363" s="1">
        <v>0</v>
      </c>
      <c r="AP363" s="1">
        <v>0</v>
      </c>
      <c r="AQ363" s="1">
        <v>218533.63199999998</v>
      </c>
      <c r="AR363" s="1">
        <v>0</v>
      </c>
      <c r="AS363" s="1">
        <v>0</v>
      </c>
      <c r="AT363" s="1">
        <v>0</v>
      </c>
      <c r="AU363" s="1">
        <v>0</v>
      </c>
      <c r="AV363" s="1"/>
      <c r="AW363" s="1">
        <v>0</v>
      </c>
      <c r="AX363" s="1">
        <v>64509.263999999996</v>
      </c>
      <c r="AY363" s="1"/>
      <c r="AZ363" s="1">
        <v>0</v>
      </c>
      <c r="BA363" s="1">
        <v>0</v>
      </c>
      <c r="BB363" s="1">
        <v>64509.263999999996</v>
      </c>
      <c r="BC363" s="7">
        <v>0.85033105611334414</v>
      </c>
      <c r="BD363" s="35" t="s">
        <v>552</v>
      </c>
      <c r="BE363" s="35" t="s">
        <v>552</v>
      </c>
      <c r="BF363" s="35" t="s">
        <v>552</v>
      </c>
      <c r="BG363" s="35" t="s">
        <v>552</v>
      </c>
      <c r="BH363" s="35" t="s">
        <v>552</v>
      </c>
      <c r="BI363" s="35" t="s">
        <v>552</v>
      </c>
      <c r="BJ363" s="35" t="s">
        <v>552</v>
      </c>
      <c r="BK363" s="35" t="s">
        <v>552</v>
      </c>
      <c r="BL363" s="35" t="s">
        <v>552</v>
      </c>
      <c r="BM363" s="35" t="s">
        <v>552</v>
      </c>
      <c r="BN363" s="35" t="s">
        <v>552</v>
      </c>
      <c r="BO363" s="1">
        <v>0</v>
      </c>
      <c r="BP363" s="1">
        <v>0</v>
      </c>
      <c r="BQ363" s="1">
        <v>109564.85591999999</v>
      </c>
      <c r="BR363" s="1">
        <v>4870.1333187596538</v>
      </c>
      <c r="BS363" s="1">
        <v>43035.088538241915</v>
      </c>
      <c r="BT363" s="1">
        <v>109564.85591999999</v>
      </c>
      <c r="BU363" s="1">
        <v>4870.1333187596538</v>
      </c>
      <c r="BV363" s="1">
        <v>12668.093386091236</v>
      </c>
      <c r="BW363" s="35">
        <v>6.0497796856009565</v>
      </c>
      <c r="BX363" s="1">
        <v>553278.38368061162</v>
      </c>
      <c r="BY363" s="1">
        <v>24593.100299240868</v>
      </c>
      <c r="BZ363" s="1">
        <v>217317.71586845256</v>
      </c>
      <c r="CA363" s="1">
        <v>553278.38368061162</v>
      </c>
      <c r="CB363" s="1">
        <v>24593.100299240868</v>
      </c>
      <c r="CC363" s="1">
        <v>63971.08063637936</v>
      </c>
    </row>
    <row r="364" spans="1:81" x14ac:dyDescent="0.25">
      <c r="A364" t="s">
        <v>232</v>
      </c>
      <c r="B364" t="s">
        <v>233</v>
      </c>
      <c r="C364" t="s">
        <v>50</v>
      </c>
      <c r="D364" t="s">
        <v>38</v>
      </c>
      <c r="E364">
        <v>90023</v>
      </c>
      <c r="F364" t="s">
        <v>39</v>
      </c>
      <c r="G364" t="s">
        <v>51</v>
      </c>
      <c r="H364" s="74">
        <v>0.22613756887876005</v>
      </c>
      <c r="I364" s="1">
        <v>73821438</v>
      </c>
      <c r="J364" s="1"/>
      <c r="K364" s="1">
        <v>3467940</v>
      </c>
      <c r="L364" s="1">
        <v>408714</v>
      </c>
      <c r="M364" s="1">
        <v>154795</v>
      </c>
      <c r="N364" s="1"/>
      <c r="O364" s="1"/>
      <c r="P364" s="1">
        <v>2622987</v>
      </c>
      <c r="Q364" s="1"/>
      <c r="R364" s="1"/>
      <c r="S364" s="1"/>
      <c r="T364" s="1">
        <v>6654436</v>
      </c>
      <c r="U364" s="1">
        <v>38.360153256704983</v>
      </c>
      <c r="V364" s="36">
        <v>0.27674822426627788</v>
      </c>
      <c r="W364" s="1"/>
      <c r="X364" s="1">
        <v>1031008</v>
      </c>
      <c r="Y364" s="1">
        <v>421699</v>
      </c>
      <c r="Z364" s="1">
        <v>270544</v>
      </c>
      <c r="AA364" s="1"/>
      <c r="AB364" s="1"/>
      <c r="AC364" s="1">
        <v>933467</v>
      </c>
      <c r="AD364" s="1"/>
      <c r="AE364" s="1"/>
      <c r="AF364" s="1"/>
      <c r="AG364" s="1">
        <v>0</v>
      </c>
      <c r="AH364" s="1">
        <v>8521332.4787198827</v>
      </c>
      <c r="AI364" s="1">
        <v>4310323.6348749995</v>
      </c>
      <c r="AJ364" s="1">
        <v>61180.162434735255</v>
      </c>
      <c r="AK364" s="1">
        <v>0</v>
      </c>
      <c r="AL364" s="1">
        <v>0</v>
      </c>
      <c r="AM364" s="1">
        <v>8198819.5360674998</v>
      </c>
      <c r="AN364" s="1">
        <v>0</v>
      </c>
      <c r="AO364" s="1">
        <v>0</v>
      </c>
      <c r="AP364" s="1">
        <v>0</v>
      </c>
      <c r="AQ364" s="1">
        <v>21091655.812097117</v>
      </c>
      <c r="AR364" s="1">
        <v>0</v>
      </c>
      <c r="AS364" s="1">
        <v>2227272.6637920002</v>
      </c>
      <c r="AT364" s="1">
        <v>914251.61296059994</v>
      </c>
      <c r="AU364" s="1">
        <v>5438.5485348800039</v>
      </c>
      <c r="AV364" s="1">
        <v>0</v>
      </c>
      <c r="AW364" s="1">
        <v>0</v>
      </c>
      <c r="AX364" s="1">
        <v>2428115.6910599996</v>
      </c>
      <c r="AY364" s="1">
        <v>0</v>
      </c>
      <c r="AZ364" s="1">
        <v>0</v>
      </c>
      <c r="BA364" s="1">
        <v>0</v>
      </c>
      <c r="BB364" s="1">
        <v>5575078.5163474791</v>
      </c>
      <c r="BC364" s="7">
        <v>0.36123292976824151</v>
      </c>
      <c r="BD364" s="35" t="s">
        <v>552</v>
      </c>
      <c r="BE364" s="35">
        <v>3.0994207346470475</v>
      </c>
      <c r="BF364" s="35">
        <v>12.782961307505003</v>
      </c>
      <c r="BG364" s="35">
        <v>0.43036733078985279</v>
      </c>
      <c r="BH364" s="35" t="s">
        <v>552</v>
      </c>
      <c r="BI364" s="35" t="s">
        <v>552</v>
      </c>
      <c r="BJ364" s="35">
        <v>4.0514631704722515</v>
      </c>
      <c r="BK364" s="35" t="s">
        <v>552</v>
      </c>
      <c r="BL364" s="35" t="s">
        <v>552</v>
      </c>
      <c r="BM364" s="35" t="s">
        <v>552</v>
      </c>
      <c r="BN364" s="35">
        <v>4.0073620556940659</v>
      </c>
      <c r="BO364" s="1">
        <v>0</v>
      </c>
      <c r="BP364" s="1"/>
      <c r="BQ364" s="1">
        <v>24299064.532079995</v>
      </c>
      <c r="BR364" s="1">
        <v>1080087.9789298568</v>
      </c>
      <c r="BS364" s="1">
        <v>9544231.9049646277</v>
      </c>
      <c r="BT364" s="1">
        <v>24299064.532079995</v>
      </c>
      <c r="BU364" s="1">
        <v>1080087.9789298568</v>
      </c>
      <c r="BV364" s="1">
        <v>2809503.2490327647</v>
      </c>
      <c r="BW364" s="35">
        <v>6.0146975763619732</v>
      </c>
      <c r="BX364" s="1">
        <v>121852460.01688474</v>
      </c>
      <c r="BY364" s="1">
        <v>5416314.5701972554</v>
      </c>
      <c r="BZ364" s="1">
        <v>47861436.602062739</v>
      </c>
      <c r="CA364" s="1">
        <v>121852460.01688474</v>
      </c>
      <c r="CB364" s="1">
        <v>5416314.5701972554</v>
      </c>
      <c r="CC364" s="1">
        <v>14088809.133705696</v>
      </c>
    </row>
    <row r="365" spans="1:81" x14ac:dyDescent="0.25">
      <c r="A365" t="s">
        <v>232</v>
      </c>
      <c r="B365" t="s">
        <v>233</v>
      </c>
      <c r="C365" t="s">
        <v>50</v>
      </c>
      <c r="D365" t="s">
        <v>28</v>
      </c>
      <c r="E365">
        <v>90023</v>
      </c>
      <c r="F365" t="s">
        <v>39</v>
      </c>
      <c r="G365" t="s">
        <v>51</v>
      </c>
      <c r="H365" s="74">
        <v>0.22613756887876005</v>
      </c>
      <c r="I365" s="1">
        <v>74007157</v>
      </c>
      <c r="J365" s="1">
        <v>0</v>
      </c>
      <c r="K365" s="1">
        <v>3694010</v>
      </c>
      <c r="L365" s="1">
        <v>408714</v>
      </c>
      <c r="M365" s="1">
        <v>154795</v>
      </c>
      <c r="N365" s="1">
        <v>0</v>
      </c>
      <c r="O365" s="1">
        <v>0</v>
      </c>
      <c r="P365" s="1">
        <v>2652956</v>
      </c>
      <c r="Q365" s="1">
        <v>0</v>
      </c>
      <c r="R365" s="1">
        <v>0</v>
      </c>
      <c r="S365" s="1">
        <v>0</v>
      </c>
      <c r="T365" s="1">
        <v>6910475</v>
      </c>
      <c r="U365" s="1"/>
      <c r="V365" s="36"/>
      <c r="W365" s="1"/>
      <c r="X365" s="1">
        <v>1051145</v>
      </c>
      <c r="Y365" s="1">
        <v>421699</v>
      </c>
      <c r="Z365" s="1">
        <v>270544</v>
      </c>
      <c r="AA365" s="1"/>
      <c r="AB365" s="1"/>
      <c r="AC365" s="1">
        <v>939033</v>
      </c>
      <c r="AD365" s="1"/>
      <c r="AE365" s="1"/>
      <c r="AF365" s="1"/>
      <c r="AG365" s="1">
        <v>0</v>
      </c>
      <c r="AH365" s="1">
        <v>8732141.9313634504</v>
      </c>
      <c r="AI365" s="1">
        <v>4310323.6348749995</v>
      </c>
      <c r="AJ365" s="1">
        <v>61180.162434735255</v>
      </c>
      <c r="AK365" s="1">
        <v>0</v>
      </c>
      <c r="AL365" s="1">
        <v>0</v>
      </c>
      <c r="AM365" s="1">
        <v>8247723.0558566665</v>
      </c>
      <c r="AN365" s="1">
        <v>0</v>
      </c>
      <c r="AO365" s="1">
        <v>0</v>
      </c>
      <c r="AP365" s="1">
        <v>0</v>
      </c>
      <c r="AQ365" s="1">
        <v>21351368.78452985</v>
      </c>
      <c r="AR365" s="1">
        <v>0</v>
      </c>
      <c r="AS365" s="1">
        <v>2270774.3530425001</v>
      </c>
      <c r="AT365" s="1">
        <v>914251.61296059994</v>
      </c>
      <c r="AU365" s="1">
        <v>5438.5485348800039</v>
      </c>
      <c r="AV365" s="1">
        <v>0</v>
      </c>
      <c r="AW365" s="1">
        <v>0</v>
      </c>
      <c r="AX365" s="1">
        <v>2442593.8589399997</v>
      </c>
      <c r="AY365" s="1">
        <v>0</v>
      </c>
      <c r="AZ365" s="1">
        <v>0</v>
      </c>
      <c r="BA365" s="1">
        <v>0</v>
      </c>
      <c r="BB365" s="1">
        <v>5633058.3734779796</v>
      </c>
      <c r="BC365" s="7">
        <v>0.36461915646898624</v>
      </c>
      <c r="BD365" s="35" t="s">
        <v>552</v>
      </c>
      <c r="BE365" s="35">
        <v>2.9785832427107537</v>
      </c>
      <c r="BF365" s="35">
        <v>12.782961307505003</v>
      </c>
      <c r="BG365" s="35">
        <v>0.43036733078985279</v>
      </c>
      <c r="BH365" s="35" t="s">
        <v>552</v>
      </c>
      <c r="BI365" s="35" t="s">
        <v>552</v>
      </c>
      <c r="BJ365" s="35">
        <v>4.0295869644263478</v>
      </c>
      <c r="BK365" s="35" t="s">
        <v>552</v>
      </c>
      <c r="BL365" s="35" t="s">
        <v>552</v>
      </c>
      <c r="BM365" s="35" t="s">
        <v>552</v>
      </c>
      <c r="BN365" s="35">
        <v>3.9048585166732868</v>
      </c>
      <c r="BO365" s="1">
        <v>0</v>
      </c>
      <c r="BP365" s="1">
        <v>0</v>
      </c>
      <c r="BQ365" s="1">
        <v>24360195.798119996</v>
      </c>
      <c r="BR365" s="1">
        <v>1082805.2500206593</v>
      </c>
      <c r="BS365" s="1">
        <v>9568243.1577006988</v>
      </c>
      <c r="BT365" s="1">
        <v>24360195.798119996</v>
      </c>
      <c r="BU365" s="1">
        <v>1082805.2500206593</v>
      </c>
      <c r="BV365" s="1">
        <v>2816571.3602487384</v>
      </c>
      <c r="BW365" s="35">
        <v>6.0146975763619732</v>
      </c>
      <c r="BX365" s="1">
        <v>122159014.82853547</v>
      </c>
      <c r="BY365" s="1">
        <v>5429940.8629506212</v>
      </c>
      <c r="BZ365" s="1">
        <v>47981845.772963718</v>
      </c>
      <c r="CA365" s="1">
        <v>122159014.82853547</v>
      </c>
      <c r="CB365" s="1">
        <v>5429940.8629506212</v>
      </c>
      <c r="CC365" s="1">
        <v>14124253.573889896</v>
      </c>
    </row>
    <row r="366" spans="1:81" x14ac:dyDescent="0.25">
      <c r="A366" t="s">
        <v>232</v>
      </c>
      <c r="B366" t="s">
        <v>233</v>
      </c>
      <c r="C366" t="s">
        <v>50</v>
      </c>
      <c r="D366" t="s">
        <v>1730</v>
      </c>
      <c r="E366">
        <v>90023</v>
      </c>
      <c r="F366" t="s">
        <v>39</v>
      </c>
      <c r="G366" t="s">
        <v>51</v>
      </c>
      <c r="H366" s="74">
        <v>0.22613756887876005</v>
      </c>
      <c r="I366" s="1">
        <v>185719</v>
      </c>
      <c r="J366" s="1"/>
      <c r="K366" s="1">
        <v>226070</v>
      </c>
      <c r="L366" s="1"/>
      <c r="M366" s="1"/>
      <c r="N366" s="1"/>
      <c r="O366" s="1"/>
      <c r="P366" s="1">
        <v>29969</v>
      </c>
      <c r="Q366" s="1"/>
      <c r="R366" s="1"/>
      <c r="S366" s="1"/>
      <c r="T366" s="1">
        <v>256039</v>
      </c>
      <c r="U366" s="1">
        <v>4</v>
      </c>
      <c r="V366" s="36">
        <v>0.2009919784591542</v>
      </c>
      <c r="W366" s="1"/>
      <c r="X366" s="1">
        <v>20137</v>
      </c>
      <c r="Y366" s="1"/>
      <c r="Z366" s="1"/>
      <c r="AA366" s="1"/>
      <c r="AB366" s="1"/>
      <c r="AC366" s="1">
        <v>5566</v>
      </c>
      <c r="AD366" s="1"/>
      <c r="AE366" s="1"/>
      <c r="AF366" s="1"/>
      <c r="AG366" s="1">
        <v>0</v>
      </c>
      <c r="AH366" s="1">
        <v>210809.45264356726</v>
      </c>
      <c r="AI366" s="1">
        <v>0</v>
      </c>
      <c r="AJ366" s="1">
        <v>0</v>
      </c>
      <c r="AK366" s="1"/>
      <c r="AL366" s="1">
        <v>0</v>
      </c>
      <c r="AM366" s="1">
        <v>48903.519789166661</v>
      </c>
      <c r="AN366" s="1"/>
      <c r="AO366" s="1">
        <v>0</v>
      </c>
      <c r="AP366" s="1">
        <v>0</v>
      </c>
      <c r="AQ366" s="1">
        <v>259712.97243273392</v>
      </c>
      <c r="AR366" s="1">
        <v>0</v>
      </c>
      <c r="AS366" s="1">
        <v>43501.689250500007</v>
      </c>
      <c r="AT366" s="1">
        <v>0</v>
      </c>
      <c r="AU366" s="1">
        <v>0</v>
      </c>
      <c r="AV366" s="1"/>
      <c r="AW366" s="1">
        <v>0</v>
      </c>
      <c r="AX366" s="1">
        <v>14478.167879999999</v>
      </c>
      <c r="AY366" s="1"/>
      <c r="AZ366" s="1">
        <v>0</v>
      </c>
      <c r="BA366" s="1">
        <v>0</v>
      </c>
      <c r="BB366" s="1">
        <v>57979.857130500008</v>
      </c>
      <c r="BC366" s="7">
        <v>1.7106102744642926</v>
      </c>
      <c r="BD366" s="35" t="s">
        <v>552</v>
      </c>
      <c r="BE366" s="35">
        <v>1.1249221121514013</v>
      </c>
      <c r="BF366" s="35" t="s">
        <v>552</v>
      </c>
      <c r="BG366" s="35" t="s">
        <v>552</v>
      </c>
      <c r="BH366" s="35" t="s">
        <v>552</v>
      </c>
      <c r="BI366" s="35" t="s">
        <v>552</v>
      </c>
      <c r="BJ366" s="35">
        <v>2.1149083275773854</v>
      </c>
      <c r="BK366" s="35" t="s">
        <v>552</v>
      </c>
      <c r="BL366" s="35" t="s">
        <v>552</v>
      </c>
      <c r="BM366" s="35" t="s">
        <v>552</v>
      </c>
      <c r="BN366" s="35">
        <v>1.2407985875715573</v>
      </c>
      <c r="BO366" s="1">
        <v>0</v>
      </c>
      <c r="BP366" s="1">
        <v>0</v>
      </c>
      <c r="BQ366" s="1">
        <v>61131.266039999988</v>
      </c>
      <c r="BR366" s="1">
        <v>2717.271090802567</v>
      </c>
      <c r="BS366" s="1">
        <v>24011.252736070051</v>
      </c>
      <c r="BT366" s="1">
        <v>61131.266039999988</v>
      </c>
      <c r="BU366" s="1">
        <v>2717.271090802567</v>
      </c>
      <c r="BV366" s="1">
        <v>7068.1112159738204</v>
      </c>
      <c r="BW366" s="35">
        <v>6.0146975763619732</v>
      </c>
      <c r="BX366" s="1">
        <v>306554.81165072694</v>
      </c>
      <c r="BY366" s="1">
        <v>13626.29275336609</v>
      </c>
      <c r="BZ366" s="1">
        <v>120409.17090098529</v>
      </c>
      <c r="CA366" s="1">
        <v>306554.81165072694</v>
      </c>
      <c r="CB366" s="1">
        <v>13626.29275336609</v>
      </c>
      <c r="CC366" s="1">
        <v>35444.440184200801</v>
      </c>
    </row>
    <row r="367" spans="1:81" x14ac:dyDescent="0.25">
      <c r="A367" t="s">
        <v>977</v>
      </c>
      <c r="B367" t="s">
        <v>978</v>
      </c>
      <c r="C367" t="s">
        <v>50</v>
      </c>
      <c r="D367" t="s">
        <v>38</v>
      </c>
      <c r="E367">
        <v>90271</v>
      </c>
      <c r="F367" t="s">
        <v>370</v>
      </c>
      <c r="G367" t="s">
        <v>51</v>
      </c>
      <c r="H367" s="74">
        <v>0.22613756887876005</v>
      </c>
      <c r="I367" s="1">
        <v>3597667</v>
      </c>
      <c r="J367" s="1"/>
      <c r="K367" s="1">
        <v>289812</v>
      </c>
      <c r="L367" s="1"/>
      <c r="M367" s="1"/>
      <c r="N367" s="1"/>
      <c r="O367" s="1"/>
      <c r="P367" s="1"/>
      <c r="Q367" s="1"/>
      <c r="R367" s="1"/>
      <c r="S367" s="1">
        <v>18907</v>
      </c>
      <c r="T367" s="1">
        <v>308719</v>
      </c>
      <c r="U367" s="1">
        <v>29</v>
      </c>
      <c r="V367" s="36">
        <v>0.49893214754558968</v>
      </c>
      <c r="W367" s="1"/>
      <c r="X367" s="1">
        <v>90566</v>
      </c>
      <c r="Y367" s="1"/>
      <c r="Z367" s="1"/>
      <c r="AA367" s="1"/>
      <c r="AB367" s="1"/>
      <c r="AC367" s="1"/>
      <c r="AD367" s="1"/>
      <c r="AE367" s="1"/>
      <c r="AF367" s="1">
        <v>4418</v>
      </c>
      <c r="AG367" s="1">
        <v>0</v>
      </c>
      <c r="AH367" s="1">
        <v>744379.13047239766</v>
      </c>
      <c r="AI367" s="1">
        <v>0</v>
      </c>
      <c r="AJ367" s="1">
        <v>0</v>
      </c>
      <c r="AK367" s="1">
        <v>0</v>
      </c>
      <c r="AL367" s="1">
        <v>0</v>
      </c>
      <c r="AM367" s="1">
        <v>0</v>
      </c>
      <c r="AN367" s="1">
        <v>0</v>
      </c>
      <c r="AO367" s="1">
        <v>0</v>
      </c>
      <c r="AP367" s="1">
        <v>25197.415498999999</v>
      </c>
      <c r="AQ367" s="1">
        <v>769576.54597139766</v>
      </c>
      <c r="AR367" s="1">
        <v>0</v>
      </c>
      <c r="AS367" s="1">
        <v>195648.50715900003</v>
      </c>
      <c r="AT367" s="1">
        <v>0</v>
      </c>
      <c r="AU367" s="1">
        <v>0</v>
      </c>
      <c r="AV367" s="1">
        <v>0</v>
      </c>
      <c r="AW367" s="1">
        <v>0</v>
      </c>
      <c r="AX367" s="1">
        <v>0</v>
      </c>
      <c r="AY367" s="1">
        <v>0</v>
      </c>
      <c r="AZ367" s="1">
        <v>0</v>
      </c>
      <c r="BA367" s="1">
        <v>5665.9007694000002</v>
      </c>
      <c r="BB367" s="1">
        <v>201314.40792840003</v>
      </c>
      <c r="BC367" s="7">
        <v>0.26986682033100834</v>
      </c>
      <c r="BD367" s="35" t="s">
        <v>552</v>
      </c>
      <c r="BE367" s="35">
        <v>3.2435773454218517</v>
      </c>
      <c r="BF367" s="35" t="s">
        <v>552</v>
      </c>
      <c r="BG367" s="35" t="s">
        <v>552</v>
      </c>
      <c r="BH367" s="35" t="s">
        <v>552</v>
      </c>
      <c r="BI367" s="35" t="s">
        <v>552</v>
      </c>
      <c r="BJ367" s="35" t="s">
        <v>552</v>
      </c>
      <c r="BK367" s="35" t="s">
        <v>552</v>
      </c>
      <c r="BL367" s="35" t="s">
        <v>552</v>
      </c>
      <c r="BM367" s="35">
        <v>1.6323751133654201</v>
      </c>
      <c r="BN367" s="35">
        <v>3.1449018489299259</v>
      </c>
      <c r="BO367" s="1">
        <v>0</v>
      </c>
      <c r="BP367" s="1"/>
      <c r="BQ367" s="1">
        <v>1184208.0697199998</v>
      </c>
      <c r="BR367" s="1">
        <v>52637.78360552447</v>
      </c>
      <c r="BS367" s="1">
        <v>465135.45516193245</v>
      </c>
      <c r="BT367" s="1">
        <v>1184208.0697199998</v>
      </c>
      <c r="BU367" s="1">
        <v>52637.78360552447</v>
      </c>
      <c r="BV367" s="1">
        <v>136920.34995901815</v>
      </c>
      <c r="BW367" s="35">
        <v>5.9766721323747181</v>
      </c>
      <c r="BX367" s="1">
        <v>5893415.2995087802</v>
      </c>
      <c r="BY367" s="1">
        <v>261960.99077958445</v>
      </c>
      <c r="BZ367" s="1">
        <v>2314826.6574838194</v>
      </c>
      <c r="CA367" s="1">
        <v>5893415.2995087802</v>
      </c>
      <c r="CB367" s="1">
        <v>261960.99077958445</v>
      </c>
      <c r="CC367" s="1">
        <v>681407.68999603938</v>
      </c>
    </row>
    <row r="368" spans="1:81" x14ac:dyDescent="0.25">
      <c r="A368" t="s">
        <v>977</v>
      </c>
      <c r="B368" t="s">
        <v>978</v>
      </c>
      <c r="C368" t="s">
        <v>50</v>
      </c>
      <c r="D368" t="s">
        <v>28</v>
      </c>
      <c r="E368">
        <v>90271</v>
      </c>
      <c r="F368" t="s">
        <v>370</v>
      </c>
      <c r="G368" t="s">
        <v>51</v>
      </c>
      <c r="H368" s="74">
        <v>0.22613756887876005</v>
      </c>
      <c r="I368" s="1">
        <v>3914803.46</v>
      </c>
      <c r="J368" s="1">
        <v>0</v>
      </c>
      <c r="K368" s="1">
        <v>289812</v>
      </c>
      <c r="L368" s="1">
        <v>0</v>
      </c>
      <c r="M368" s="1">
        <v>0</v>
      </c>
      <c r="N368" s="1">
        <v>0</v>
      </c>
      <c r="O368" s="1">
        <v>0</v>
      </c>
      <c r="P368" s="1">
        <v>99567</v>
      </c>
      <c r="Q368" s="1">
        <v>0</v>
      </c>
      <c r="R368" s="1">
        <v>0</v>
      </c>
      <c r="S368" s="1">
        <v>18907</v>
      </c>
      <c r="T368" s="1">
        <v>408286</v>
      </c>
      <c r="U368" s="1"/>
      <c r="V368" s="36"/>
      <c r="W368" s="1"/>
      <c r="X368" s="1">
        <v>90566</v>
      </c>
      <c r="Y368" s="1"/>
      <c r="Z368" s="1"/>
      <c r="AA368" s="1"/>
      <c r="AB368" s="1"/>
      <c r="AC368" s="1">
        <v>11728</v>
      </c>
      <c r="AD368" s="1"/>
      <c r="AE368" s="1"/>
      <c r="AF368" s="1">
        <v>4418</v>
      </c>
      <c r="AG368" s="1">
        <v>0</v>
      </c>
      <c r="AH368" s="1">
        <v>744379.13047239766</v>
      </c>
      <c r="AI368" s="1">
        <v>0</v>
      </c>
      <c r="AJ368" s="1">
        <v>0</v>
      </c>
      <c r="AK368" s="1">
        <v>0</v>
      </c>
      <c r="AL368" s="1">
        <v>0</v>
      </c>
      <c r="AM368" s="1">
        <v>103084.93151750001</v>
      </c>
      <c r="AN368" s="1">
        <v>0</v>
      </c>
      <c r="AO368" s="1">
        <v>0</v>
      </c>
      <c r="AP368" s="1">
        <v>25197.415498999999</v>
      </c>
      <c r="AQ368" s="1">
        <v>872661.47748889762</v>
      </c>
      <c r="AR368" s="1">
        <v>0</v>
      </c>
      <c r="AS368" s="1">
        <v>195648.50715900003</v>
      </c>
      <c r="AT368" s="1">
        <v>0</v>
      </c>
      <c r="AU368" s="1">
        <v>0</v>
      </c>
      <c r="AV368" s="1">
        <v>0</v>
      </c>
      <c r="AW368" s="1">
        <v>0</v>
      </c>
      <c r="AX368" s="1">
        <v>30506.639039999998</v>
      </c>
      <c r="AY368" s="1">
        <v>0</v>
      </c>
      <c r="AZ368" s="1">
        <v>0</v>
      </c>
      <c r="BA368" s="1">
        <v>5665.9007694000002</v>
      </c>
      <c r="BB368" s="1">
        <v>231821.04696840004</v>
      </c>
      <c r="BC368" s="7">
        <v>0.2821297507633494</v>
      </c>
      <c r="BD368" s="35" t="s">
        <v>552</v>
      </c>
      <c r="BE368" s="35">
        <v>3.2435773454218517</v>
      </c>
      <c r="BF368" s="35" t="s">
        <v>552</v>
      </c>
      <c r="BG368" s="35" t="s">
        <v>552</v>
      </c>
      <c r="BH368" s="35" t="s">
        <v>552</v>
      </c>
      <c r="BI368" s="35" t="s">
        <v>552</v>
      </c>
      <c r="BJ368" s="35">
        <v>1.3417253764550503</v>
      </c>
      <c r="BK368" s="35" t="s">
        <v>552</v>
      </c>
      <c r="BL368" s="35" t="s">
        <v>552</v>
      </c>
      <c r="BM368" s="35">
        <v>1.6323751133654201</v>
      </c>
      <c r="BN368" s="35">
        <v>2.7051687406800569</v>
      </c>
      <c r="BO368" s="1">
        <v>0</v>
      </c>
      <c r="BP368" s="1">
        <v>0</v>
      </c>
      <c r="BQ368" s="1">
        <v>1288596.7068935998</v>
      </c>
      <c r="BR368" s="1">
        <v>57277.8351597406</v>
      </c>
      <c r="BS368" s="1">
        <v>506137.41884299135</v>
      </c>
      <c r="BT368" s="1">
        <v>1288596.7068935998</v>
      </c>
      <c r="BU368" s="1">
        <v>57277.8351597406</v>
      </c>
      <c r="BV368" s="1">
        <v>148989.95926081404</v>
      </c>
      <c r="BW368" s="35">
        <v>5.9766721323747181</v>
      </c>
      <c r="BX368" s="1">
        <v>6412923.3210672112</v>
      </c>
      <c r="BY368" s="1">
        <v>285053.00604223384</v>
      </c>
      <c r="BZ368" s="1">
        <v>2518879.9875079854</v>
      </c>
      <c r="CA368" s="1">
        <v>6412923.3210672112</v>
      </c>
      <c r="CB368" s="1">
        <v>285053.00604223384</v>
      </c>
      <c r="CC368" s="1">
        <v>741474.17825693777</v>
      </c>
    </row>
    <row r="369" spans="1:81" x14ac:dyDescent="0.25">
      <c r="A369" t="s">
        <v>977</v>
      </c>
      <c r="B369" t="s">
        <v>978</v>
      </c>
      <c r="C369" t="s">
        <v>50</v>
      </c>
      <c r="D369" t="s">
        <v>1730</v>
      </c>
      <c r="E369">
        <v>90271</v>
      </c>
      <c r="F369" t="s">
        <v>370</v>
      </c>
      <c r="G369" t="s">
        <v>51</v>
      </c>
      <c r="H369" s="74">
        <v>0.22613756887876005</v>
      </c>
      <c r="I369" s="1">
        <v>317136.46000000002</v>
      </c>
      <c r="J369" s="1"/>
      <c r="K369" s="1"/>
      <c r="L369" s="1"/>
      <c r="M369" s="1"/>
      <c r="N369" s="1"/>
      <c r="O369" s="1"/>
      <c r="P369" s="1">
        <v>99567</v>
      </c>
      <c r="Q369" s="1"/>
      <c r="R369" s="1"/>
      <c r="S369" s="1"/>
      <c r="T369" s="1">
        <v>99567</v>
      </c>
      <c r="U369" s="1">
        <v>5</v>
      </c>
      <c r="V369" s="36">
        <v>0.80498638203901363</v>
      </c>
      <c r="W369" s="1"/>
      <c r="X369" s="1"/>
      <c r="Y369" s="1"/>
      <c r="Z369" s="1"/>
      <c r="AA369" s="1"/>
      <c r="AB369" s="1"/>
      <c r="AC369" s="1">
        <v>11728</v>
      </c>
      <c r="AD369" s="1"/>
      <c r="AE369" s="1"/>
      <c r="AF369" s="1"/>
      <c r="AG369" s="1">
        <v>0</v>
      </c>
      <c r="AH369" s="1">
        <v>0</v>
      </c>
      <c r="AI369" s="1">
        <v>0</v>
      </c>
      <c r="AJ369" s="1">
        <v>0</v>
      </c>
      <c r="AK369" s="1"/>
      <c r="AL369" s="1">
        <v>0</v>
      </c>
      <c r="AM369" s="1">
        <v>103084.93151750001</v>
      </c>
      <c r="AN369" s="1"/>
      <c r="AO369" s="1">
        <v>0</v>
      </c>
      <c r="AP369" s="1">
        <v>0</v>
      </c>
      <c r="AQ369" s="1">
        <v>103084.93151750001</v>
      </c>
      <c r="AR369" s="1">
        <v>0</v>
      </c>
      <c r="AS369" s="1">
        <v>0</v>
      </c>
      <c r="AT369" s="1">
        <v>0</v>
      </c>
      <c r="AU369" s="1">
        <v>0</v>
      </c>
      <c r="AV369" s="1"/>
      <c r="AW369" s="1">
        <v>0</v>
      </c>
      <c r="AX369" s="1">
        <v>30506.639039999998</v>
      </c>
      <c r="AY369" s="1"/>
      <c r="AZ369" s="1">
        <v>0</v>
      </c>
      <c r="BA369" s="1">
        <v>0</v>
      </c>
      <c r="BB369" s="1">
        <v>30506.639039999998</v>
      </c>
      <c r="BC369" s="7">
        <v>0.42124317890632945</v>
      </c>
      <c r="BD369" s="35" t="s">
        <v>552</v>
      </c>
      <c r="BE369" s="35" t="s">
        <v>552</v>
      </c>
      <c r="BF369" s="35" t="s">
        <v>552</v>
      </c>
      <c r="BG369" s="35" t="s">
        <v>552</v>
      </c>
      <c r="BH369" s="35" t="s">
        <v>552</v>
      </c>
      <c r="BI369" s="35" t="s">
        <v>552</v>
      </c>
      <c r="BJ369" s="35">
        <v>1.3417253764550503</v>
      </c>
      <c r="BK369" s="35" t="s">
        <v>552</v>
      </c>
      <c r="BL369" s="35" t="s">
        <v>552</v>
      </c>
      <c r="BM369" s="35" t="s">
        <v>552</v>
      </c>
      <c r="BN369" s="35">
        <v>1.3417253764550503</v>
      </c>
      <c r="BO369" s="1">
        <v>0</v>
      </c>
      <c r="BP369" s="1">
        <v>0</v>
      </c>
      <c r="BQ369" s="1">
        <v>104388.63717359999</v>
      </c>
      <c r="BR369" s="1">
        <v>4640.0515542161265</v>
      </c>
      <c r="BS369" s="1">
        <v>41001.963681058864</v>
      </c>
      <c r="BT369" s="1">
        <v>104388.63717359999</v>
      </c>
      <c r="BU369" s="1">
        <v>4640.0515542161265</v>
      </c>
      <c r="BV369" s="1">
        <v>12069.609301795903</v>
      </c>
      <c r="BW369" s="35">
        <v>5.9766721323747181</v>
      </c>
      <c r="BX369" s="1">
        <v>519508.02155843057</v>
      </c>
      <c r="BY369" s="1">
        <v>23092.015262649391</v>
      </c>
      <c r="BZ369" s="1">
        <v>204053.33002416592</v>
      </c>
      <c r="CA369" s="1">
        <v>519508.02155843057</v>
      </c>
      <c r="CB369" s="1">
        <v>23092.015262649391</v>
      </c>
      <c r="CC369" s="1">
        <v>60066.488260898339</v>
      </c>
    </row>
    <row r="370" spans="1:81" x14ac:dyDescent="0.25">
      <c r="A370" t="s">
        <v>1009</v>
      </c>
      <c r="B370" t="s">
        <v>978</v>
      </c>
      <c r="C370" t="s">
        <v>50</v>
      </c>
      <c r="D370" t="s">
        <v>38</v>
      </c>
      <c r="E370">
        <v>90276</v>
      </c>
      <c r="F370" t="s">
        <v>370</v>
      </c>
      <c r="G370" t="s">
        <v>51</v>
      </c>
      <c r="H370" s="74">
        <v>0.22613756887876005</v>
      </c>
      <c r="I370" s="1">
        <v>1046265.03</v>
      </c>
      <c r="J370" s="1"/>
      <c r="K370" s="1">
        <v>232645</v>
      </c>
      <c r="L370" s="1"/>
      <c r="M370" s="1"/>
      <c r="N370" s="1"/>
      <c r="O370" s="1"/>
      <c r="P370" s="1"/>
      <c r="Q370" s="1"/>
      <c r="R370" s="1"/>
      <c r="S370" s="1">
        <v>17424</v>
      </c>
      <c r="T370" s="1">
        <v>250069</v>
      </c>
      <c r="U370" s="1">
        <v>32.200000000000003</v>
      </c>
      <c r="V370" s="36">
        <v>0.15454758659001472</v>
      </c>
      <c r="W370" s="1"/>
      <c r="X370" s="1">
        <v>72702</v>
      </c>
      <c r="Y370" s="1"/>
      <c r="Z370" s="1"/>
      <c r="AA370" s="1"/>
      <c r="AB370" s="1"/>
      <c r="AC370" s="1"/>
      <c r="AD370" s="1"/>
      <c r="AE370" s="1"/>
      <c r="AF370" s="1">
        <v>4071</v>
      </c>
      <c r="AG370" s="1">
        <v>0</v>
      </c>
      <c r="AH370" s="1">
        <v>597550.95408289472</v>
      </c>
      <c r="AI370" s="1">
        <v>0</v>
      </c>
      <c r="AJ370" s="1">
        <v>0</v>
      </c>
      <c r="AK370" s="1">
        <v>0</v>
      </c>
      <c r="AL370" s="1">
        <v>0</v>
      </c>
      <c r="AM370" s="1">
        <v>0</v>
      </c>
      <c r="AN370" s="1">
        <v>0</v>
      </c>
      <c r="AO370" s="1">
        <v>0</v>
      </c>
      <c r="AP370" s="1">
        <v>23218.362767999999</v>
      </c>
      <c r="AQ370" s="1">
        <v>620769.31685089471</v>
      </c>
      <c r="AR370" s="1">
        <v>0</v>
      </c>
      <c r="AS370" s="1">
        <v>157057.14912300001</v>
      </c>
      <c r="AT370" s="1">
        <v>0</v>
      </c>
      <c r="AU370" s="1">
        <v>0</v>
      </c>
      <c r="AV370" s="1">
        <v>0</v>
      </c>
      <c r="AW370" s="1">
        <v>0</v>
      </c>
      <c r="AX370" s="1">
        <v>0</v>
      </c>
      <c r="AY370" s="1">
        <v>0</v>
      </c>
      <c r="AZ370" s="1">
        <v>0</v>
      </c>
      <c r="BA370" s="1">
        <v>5220.8877393000002</v>
      </c>
      <c r="BB370" s="1">
        <v>162278.03686230001</v>
      </c>
      <c r="BC370" s="7">
        <v>0.74842160567403715</v>
      </c>
      <c r="BD370" s="35" t="s">
        <v>552</v>
      </c>
      <c r="BE370" s="35">
        <v>3.2436033579311601</v>
      </c>
      <c r="BF370" s="35" t="s">
        <v>552</v>
      </c>
      <c r="BG370" s="35" t="s">
        <v>552</v>
      </c>
      <c r="BH370" s="35" t="s">
        <v>552</v>
      </c>
      <c r="BI370" s="35" t="s">
        <v>552</v>
      </c>
      <c r="BJ370" s="35" t="s">
        <v>552</v>
      </c>
      <c r="BK370" s="35" t="s">
        <v>552</v>
      </c>
      <c r="BL370" s="35" t="s">
        <v>552</v>
      </c>
      <c r="BM370" s="35">
        <v>1.6321883899965564</v>
      </c>
      <c r="BN370" s="35">
        <v>3.1313251691061055</v>
      </c>
      <c r="BO370" s="1">
        <v>0</v>
      </c>
      <c r="BP370" s="1"/>
      <c r="BQ370" s="1">
        <v>344388.59727479995</v>
      </c>
      <c r="BR370" s="1">
        <v>15307.996054989962</v>
      </c>
      <c r="BS370" s="1">
        <v>135269.59581002436</v>
      </c>
      <c r="BT370" s="1">
        <v>344388.59727479995</v>
      </c>
      <c r="BU370" s="1">
        <v>15307.996054989962</v>
      </c>
      <c r="BV370" s="1">
        <v>39818.853178318786</v>
      </c>
      <c r="BW370" s="35">
        <v>5.9751218843463825</v>
      </c>
      <c r="BX370" s="1">
        <v>1713375.2470212104</v>
      </c>
      <c r="BY370" s="1">
        <v>76159.146178668656</v>
      </c>
      <c r="BZ370" s="1">
        <v>672982.72640114196</v>
      </c>
      <c r="CA370" s="1">
        <v>1713375.2470212104</v>
      </c>
      <c r="CB370" s="1">
        <v>76159.146178668656</v>
      </c>
      <c r="CC370" s="1">
        <v>198103.64785702931</v>
      </c>
    </row>
    <row r="371" spans="1:81" x14ac:dyDescent="0.25">
      <c r="A371" t="s">
        <v>1009</v>
      </c>
      <c r="B371" t="s">
        <v>978</v>
      </c>
      <c r="C371" t="s">
        <v>50</v>
      </c>
      <c r="D371" t="s">
        <v>28</v>
      </c>
      <c r="E371">
        <v>90276</v>
      </c>
      <c r="F371" t="s">
        <v>370</v>
      </c>
      <c r="G371" t="s">
        <v>51</v>
      </c>
      <c r="H371" s="74">
        <v>0.22613756887876005</v>
      </c>
      <c r="I371" s="1">
        <v>1046265.03</v>
      </c>
      <c r="J371" s="1">
        <v>0</v>
      </c>
      <c r="K371" s="1">
        <v>232645</v>
      </c>
      <c r="L371" s="1">
        <v>0</v>
      </c>
      <c r="M371" s="1">
        <v>0</v>
      </c>
      <c r="N371" s="1">
        <v>0</v>
      </c>
      <c r="O371" s="1">
        <v>0</v>
      </c>
      <c r="P371" s="1">
        <v>0</v>
      </c>
      <c r="Q371" s="1">
        <v>0</v>
      </c>
      <c r="R371" s="1">
        <v>0</v>
      </c>
      <c r="S371" s="1">
        <v>17424</v>
      </c>
      <c r="T371" s="1">
        <v>250069</v>
      </c>
      <c r="U371" s="1"/>
      <c r="V371" s="36"/>
      <c r="W371" s="1"/>
      <c r="X371" s="1">
        <v>72702</v>
      </c>
      <c r="Y371" s="1"/>
      <c r="Z371" s="1"/>
      <c r="AA371" s="1"/>
      <c r="AB371" s="1"/>
      <c r="AC371" s="1"/>
      <c r="AD371" s="1"/>
      <c r="AE371" s="1"/>
      <c r="AF371" s="1">
        <v>4071</v>
      </c>
      <c r="AG371" s="1">
        <v>0</v>
      </c>
      <c r="AH371" s="1">
        <v>597550.95408289472</v>
      </c>
      <c r="AI371" s="1">
        <v>0</v>
      </c>
      <c r="AJ371" s="1">
        <v>0</v>
      </c>
      <c r="AK371" s="1">
        <v>0</v>
      </c>
      <c r="AL371" s="1">
        <v>0</v>
      </c>
      <c r="AM371" s="1">
        <v>0</v>
      </c>
      <c r="AN371" s="1">
        <v>0</v>
      </c>
      <c r="AO371" s="1">
        <v>0</v>
      </c>
      <c r="AP371" s="1">
        <v>23218.362767999999</v>
      </c>
      <c r="AQ371" s="1">
        <v>620769.31685089471</v>
      </c>
      <c r="AR371" s="1">
        <v>0</v>
      </c>
      <c r="AS371" s="1">
        <v>157057.14912300001</v>
      </c>
      <c r="AT371" s="1">
        <v>0</v>
      </c>
      <c r="AU371" s="1">
        <v>0</v>
      </c>
      <c r="AV371" s="1">
        <v>0</v>
      </c>
      <c r="AW371" s="1">
        <v>0</v>
      </c>
      <c r="AX371" s="1">
        <v>0</v>
      </c>
      <c r="AY371" s="1">
        <v>0</v>
      </c>
      <c r="AZ371" s="1">
        <v>0</v>
      </c>
      <c r="BA371" s="1">
        <v>5220.8877393000002</v>
      </c>
      <c r="BB371" s="1">
        <v>162278.03686230001</v>
      </c>
      <c r="BC371" s="7">
        <v>0.74842160567403715</v>
      </c>
      <c r="BD371" s="35" t="s">
        <v>552</v>
      </c>
      <c r="BE371" s="35">
        <v>3.2436033579311601</v>
      </c>
      <c r="BF371" s="35" t="s">
        <v>552</v>
      </c>
      <c r="BG371" s="35" t="s">
        <v>552</v>
      </c>
      <c r="BH371" s="35" t="s">
        <v>552</v>
      </c>
      <c r="BI371" s="35" t="s">
        <v>552</v>
      </c>
      <c r="BJ371" s="35" t="s">
        <v>552</v>
      </c>
      <c r="BK371" s="35" t="s">
        <v>552</v>
      </c>
      <c r="BL371" s="35" t="s">
        <v>552</v>
      </c>
      <c r="BM371" s="35">
        <v>1.6321883899965564</v>
      </c>
      <c r="BN371" s="35">
        <v>3.1313251691061055</v>
      </c>
      <c r="BO371" s="1">
        <v>0</v>
      </c>
      <c r="BP371" s="1">
        <v>0</v>
      </c>
      <c r="BQ371" s="1">
        <v>344388.59727479995</v>
      </c>
      <c r="BR371" s="1">
        <v>15307.996054989962</v>
      </c>
      <c r="BS371" s="1">
        <v>135269.59581002436</v>
      </c>
      <c r="BT371" s="1">
        <v>344388.59727479995</v>
      </c>
      <c r="BU371" s="1">
        <v>15307.996054989962</v>
      </c>
      <c r="BV371" s="1">
        <v>39818.853178318786</v>
      </c>
      <c r="BW371" s="35">
        <v>5.9751218843463825</v>
      </c>
      <c r="BX371" s="1">
        <v>1713375.2470212104</v>
      </c>
      <c r="BY371" s="1">
        <v>76159.146178668656</v>
      </c>
      <c r="BZ371" s="1">
        <v>672982.72640114196</v>
      </c>
      <c r="CA371" s="1">
        <v>1713375.2470212104</v>
      </c>
      <c r="CB371" s="1">
        <v>76159.146178668656</v>
      </c>
      <c r="CC371" s="1">
        <v>198103.64785702931</v>
      </c>
    </row>
    <row r="372" spans="1:81" x14ac:dyDescent="0.25">
      <c r="A372" t="s">
        <v>1694</v>
      </c>
      <c r="B372" t="s">
        <v>978</v>
      </c>
      <c r="C372" t="s">
        <v>50</v>
      </c>
      <c r="D372" t="s">
        <v>28</v>
      </c>
      <c r="E372">
        <v>90277</v>
      </c>
      <c r="F372" t="s">
        <v>370</v>
      </c>
      <c r="G372" t="s">
        <v>51</v>
      </c>
      <c r="H372" s="74">
        <v>0.22613756887876005</v>
      </c>
      <c r="I372" s="1">
        <v>543525.31000000006</v>
      </c>
      <c r="J372" s="1">
        <v>0</v>
      </c>
      <c r="K372" s="1">
        <v>0</v>
      </c>
      <c r="L372" s="1">
        <v>0</v>
      </c>
      <c r="M372" s="1">
        <v>0</v>
      </c>
      <c r="N372" s="1">
        <v>0</v>
      </c>
      <c r="O372" s="1">
        <v>0</v>
      </c>
      <c r="P372" s="1">
        <v>248333</v>
      </c>
      <c r="Q372" s="1">
        <v>0</v>
      </c>
      <c r="R372" s="1">
        <v>0</v>
      </c>
      <c r="S372" s="1">
        <v>57978</v>
      </c>
      <c r="T372" s="1">
        <v>306311</v>
      </c>
      <c r="U372" s="1"/>
      <c r="V372" s="36"/>
      <c r="W372" s="1"/>
      <c r="X372" s="1"/>
      <c r="Y372" s="1"/>
      <c r="Z372" s="1"/>
      <c r="AA372" s="1"/>
      <c r="AB372" s="1"/>
      <c r="AC372" s="1">
        <v>29250</v>
      </c>
      <c r="AD372" s="1"/>
      <c r="AE372" s="1"/>
      <c r="AF372" s="1">
        <v>13546</v>
      </c>
      <c r="AG372" s="1">
        <v>0</v>
      </c>
      <c r="AH372" s="1">
        <v>0</v>
      </c>
      <c r="AI372" s="1">
        <v>0</v>
      </c>
      <c r="AJ372" s="1">
        <v>0</v>
      </c>
      <c r="AK372" s="1">
        <v>0</v>
      </c>
      <c r="AL372" s="1">
        <v>0</v>
      </c>
      <c r="AM372" s="1">
        <v>257097.06489916664</v>
      </c>
      <c r="AN372" s="1">
        <v>0</v>
      </c>
      <c r="AO372" s="1">
        <v>0</v>
      </c>
      <c r="AP372" s="1">
        <v>77257.665945999994</v>
      </c>
      <c r="AQ372" s="1">
        <v>334354.7308451666</v>
      </c>
      <c r="AR372" s="1">
        <v>0</v>
      </c>
      <c r="AS372" s="1">
        <v>0</v>
      </c>
      <c r="AT372" s="1">
        <v>0</v>
      </c>
      <c r="AU372" s="1">
        <v>0</v>
      </c>
      <c r="AV372" s="1">
        <v>0</v>
      </c>
      <c r="AW372" s="1">
        <v>0</v>
      </c>
      <c r="AX372" s="1">
        <v>76084.514999999999</v>
      </c>
      <c r="AY372" s="1">
        <v>0</v>
      </c>
      <c r="AZ372" s="1">
        <v>0</v>
      </c>
      <c r="BA372" s="1">
        <v>17372.1801318</v>
      </c>
      <c r="BB372" s="1">
        <v>93456.695131799992</v>
      </c>
      <c r="BC372" s="7">
        <v>0.78710488381298482</v>
      </c>
      <c r="BD372" s="35" t="s">
        <v>552</v>
      </c>
      <c r="BE372" s="35" t="s">
        <v>552</v>
      </c>
      <c r="BF372" s="35" t="s">
        <v>552</v>
      </c>
      <c r="BG372" s="35" t="s">
        <v>552</v>
      </c>
      <c r="BH372" s="35" t="s">
        <v>552</v>
      </c>
      <c r="BI372" s="35" t="s">
        <v>552</v>
      </c>
      <c r="BJ372" s="35">
        <v>1.341672592443077</v>
      </c>
      <c r="BK372" s="35" t="s">
        <v>552</v>
      </c>
      <c r="BL372" s="35" t="s">
        <v>552</v>
      </c>
      <c r="BM372" s="35">
        <v>1.6321681685777365</v>
      </c>
      <c r="BN372" s="35">
        <v>1.3966570772090021</v>
      </c>
      <c r="BO372" s="1">
        <v>0</v>
      </c>
      <c r="BP372" s="1">
        <v>0</v>
      </c>
      <c r="BQ372" s="1">
        <v>178906.79103959998</v>
      </c>
      <c r="BR372" s="1">
        <v>7952.3668121328647</v>
      </c>
      <c r="BS372" s="1">
        <v>70271.343195154099</v>
      </c>
      <c r="BT372" s="1">
        <v>178906.79103959998</v>
      </c>
      <c r="BU372" s="1">
        <v>7952.3668121328647</v>
      </c>
      <c r="BV372" s="1">
        <v>20685.537504383763</v>
      </c>
      <c r="BW372" s="35">
        <v>5.9748502360358611</v>
      </c>
      <c r="BX372" s="1">
        <v>890034.49163177237</v>
      </c>
      <c r="BY372" s="1">
        <v>39561.833912382928</v>
      </c>
      <c r="BZ372" s="1">
        <v>349589.40828096931</v>
      </c>
      <c r="CA372" s="1">
        <v>890034.49163177237</v>
      </c>
      <c r="CB372" s="1">
        <v>39561.833912382928</v>
      </c>
      <c r="CC372" s="1">
        <v>102907.45113621221</v>
      </c>
    </row>
    <row r="373" spans="1:81" x14ac:dyDescent="0.25">
      <c r="A373" t="s">
        <v>1694</v>
      </c>
      <c r="B373" t="s">
        <v>978</v>
      </c>
      <c r="C373" t="s">
        <v>50</v>
      </c>
      <c r="D373" t="s">
        <v>1730</v>
      </c>
      <c r="E373">
        <v>90277</v>
      </c>
      <c r="F373" t="s">
        <v>370</v>
      </c>
      <c r="G373" t="s">
        <v>51</v>
      </c>
      <c r="H373" s="74">
        <v>0.22613756887876005</v>
      </c>
      <c r="I373" s="1">
        <v>543525.31000000006</v>
      </c>
      <c r="J373" s="1"/>
      <c r="K373" s="1"/>
      <c r="L373" s="1"/>
      <c r="M373" s="1"/>
      <c r="N373" s="1"/>
      <c r="O373" s="1"/>
      <c r="P373" s="1">
        <v>248333</v>
      </c>
      <c r="Q373" s="1"/>
      <c r="R373" s="1"/>
      <c r="S373" s="1">
        <v>57978</v>
      </c>
      <c r="T373" s="1">
        <v>306311</v>
      </c>
      <c r="U373" s="1">
        <v>6.4</v>
      </c>
      <c r="V373" s="36">
        <v>0.40220044085331486</v>
      </c>
      <c r="W373" s="1"/>
      <c r="X373" s="1"/>
      <c r="Y373" s="1"/>
      <c r="Z373" s="1"/>
      <c r="AA373" s="1"/>
      <c r="AB373" s="1"/>
      <c r="AC373" s="1">
        <v>29250</v>
      </c>
      <c r="AD373" s="1"/>
      <c r="AE373" s="1"/>
      <c r="AF373" s="1">
        <v>13546</v>
      </c>
      <c r="AG373" s="1">
        <v>0</v>
      </c>
      <c r="AH373" s="1">
        <v>0</v>
      </c>
      <c r="AI373" s="1">
        <v>0</v>
      </c>
      <c r="AJ373" s="1">
        <v>0</v>
      </c>
      <c r="AK373" s="1"/>
      <c r="AL373" s="1">
        <v>0</v>
      </c>
      <c r="AM373" s="1">
        <v>257097.06489916664</v>
      </c>
      <c r="AN373" s="1"/>
      <c r="AO373" s="1">
        <v>0</v>
      </c>
      <c r="AP373" s="1">
        <v>77257.665945999994</v>
      </c>
      <c r="AQ373" s="1">
        <v>334354.7308451666</v>
      </c>
      <c r="AR373" s="1">
        <v>0</v>
      </c>
      <c r="AS373" s="1">
        <v>0</v>
      </c>
      <c r="AT373" s="1">
        <v>0</v>
      </c>
      <c r="AU373" s="1">
        <v>0</v>
      </c>
      <c r="AV373" s="1"/>
      <c r="AW373" s="1">
        <v>0</v>
      </c>
      <c r="AX373" s="1">
        <v>76084.514999999999</v>
      </c>
      <c r="AY373" s="1"/>
      <c r="AZ373" s="1">
        <v>0</v>
      </c>
      <c r="BA373" s="1">
        <v>17372.1801318</v>
      </c>
      <c r="BB373" s="1">
        <v>93456.695131799992</v>
      </c>
      <c r="BC373" s="7">
        <v>0.78710488381298482</v>
      </c>
      <c r="BD373" s="35" t="s">
        <v>552</v>
      </c>
      <c r="BE373" s="35" t="s">
        <v>552</v>
      </c>
      <c r="BF373" s="35" t="s">
        <v>552</v>
      </c>
      <c r="BG373" s="35" t="s">
        <v>552</v>
      </c>
      <c r="BH373" s="35" t="s">
        <v>552</v>
      </c>
      <c r="BI373" s="35" t="s">
        <v>552</v>
      </c>
      <c r="BJ373" s="35">
        <v>1.341672592443077</v>
      </c>
      <c r="BK373" s="35" t="s">
        <v>552</v>
      </c>
      <c r="BL373" s="35" t="s">
        <v>552</v>
      </c>
      <c r="BM373" s="35">
        <v>1.6321681685777365</v>
      </c>
      <c r="BN373" s="35">
        <v>1.3966570772090021</v>
      </c>
      <c r="BO373" s="1">
        <v>0</v>
      </c>
      <c r="BP373" s="1">
        <v>0</v>
      </c>
      <c r="BQ373" s="1">
        <v>178906.79103959998</v>
      </c>
      <c r="BR373" s="1">
        <v>7952.3668121328647</v>
      </c>
      <c r="BS373" s="1">
        <v>70271.343195154099</v>
      </c>
      <c r="BT373" s="1">
        <v>178906.79103959998</v>
      </c>
      <c r="BU373" s="1">
        <v>7952.3668121328647</v>
      </c>
      <c r="BV373" s="1">
        <v>20685.537504383763</v>
      </c>
      <c r="BW373" s="35">
        <v>5.9748502360358611</v>
      </c>
      <c r="BX373" s="1">
        <v>890034.49163177237</v>
      </c>
      <c r="BY373" s="1">
        <v>39561.833912382928</v>
      </c>
      <c r="BZ373" s="1">
        <v>349589.40828096931</v>
      </c>
      <c r="CA373" s="1">
        <v>890034.49163177237</v>
      </c>
      <c r="CB373" s="1">
        <v>39561.833912382928</v>
      </c>
      <c r="CC373" s="1">
        <v>102907.45113621221</v>
      </c>
    </row>
    <row r="374" spans="1:81" x14ac:dyDescent="0.25">
      <c r="A374" t="s">
        <v>1163</v>
      </c>
      <c r="B374" t="s">
        <v>978</v>
      </c>
      <c r="C374" t="s">
        <v>50</v>
      </c>
      <c r="D374" t="s">
        <v>38</v>
      </c>
      <c r="E374">
        <v>90273</v>
      </c>
      <c r="F374" t="s">
        <v>370</v>
      </c>
      <c r="G374" t="s">
        <v>51</v>
      </c>
      <c r="H374" s="74">
        <v>0.22613756887876005</v>
      </c>
      <c r="I374" s="1">
        <v>922450.88</v>
      </c>
      <c r="J374" s="1"/>
      <c r="K374" s="1">
        <v>71730</v>
      </c>
      <c r="L374" s="1"/>
      <c r="M374" s="1"/>
      <c r="N374" s="1"/>
      <c r="O374" s="1"/>
      <c r="P374" s="1"/>
      <c r="Q374" s="1"/>
      <c r="R374" s="1"/>
      <c r="S374" s="1"/>
      <c r="T374" s="1">
        <v>71730</v>
      </c>
      <c r="U374" s="1">
        <v>33</v>
      </c>
      <c r="V374" s="36">
        <v>0.49346050046245998</v>
      </c>
      <c r="W374" s="1"/>
      <c r="X374" s="1">
        <v>22416</v>
      </c>
      <c r="Y374" s="1"/>
      <c r="Z374" s="1"/>
      <c r="AA374" s="1"/>
      <c r="AB374" s="1"/>
      <c r="AC374" s="1"/>
      <c r="AD374" s="1"/>
      <c r="AE374" s="1"/>
      <c r="AF374" s="1"/>
      <c r="AG374" s="1">
        <v>0</v>
      </c>
      <c r="AH374" s="1">
        <v>184240.96353771928</v>
      </c>
      <c r="AI374" s="1">
        <v>0</v>
      </c>
      <c r="AJ374" s="1">
        <v>0</v>
      </c>
      <c r="AK374" s="1">
        <v>0</v>
      </c>
      <c r="AL374" s="1">
        <v>0</v>
      </c>
      <c r="AM374" s="1">
        <v>0</v>
      </c>
      <c r="AN374" s="1">
        <v>0</v>
      </c>
      <c r="AO374" s="1">
        <v>0</v>
      </c>
      <c r="AP374" s="1">
        <v>0</v>
      </c>
      <c r="AQ374" s="1">
        <v>184240.96353771928</v>
      </c>
      <c r="AR374" s="1">
        <v>0</v>
      </c>
      <c r="AS374" s="1">
        <v>48424.982184000008</v>
      </c>
      <c r="AT374" s="1">
        <v>0</v>
      </c>
      <c r="AU374" s="1">
        <v>0</v>
      </c>
      <c r="AV374" s="1">
        <v>0</v>
      </c>
      <c r="AW374" s="1">
        <v>0</v>
      </c>
      <c r="AX374" s="1">
        <v>0</v>
      </c>
      <c r="AY374" s="1">
        <v>0</v>
      </c>
      <c r="AZ374" s="1">
        <v>0</v>
      </c>
      <c r="BA374" s="1">
        <v>0</v>
      </c>
      <c r="BB374" s="1">
        <v>48424.982184000008</v>
      </c>
      <c r="BC374" s="7">
        <v>0.25222583745783766</v>
      </c>
      <c r="BD374" s="35" t="s">
        <v>552</v>
      </c>
      <c r="BE374" s="35">
        <v>3.2436350999821455</v>
      </c>
      <c r="BF374" s="35" t="s">
        <v>552</v>
      </c>
      <c r="BG374" s="35" t="s">
        <v>552</v>
      </c>
      <c r="BH374" s="35" t="s">
        <v>552</v>
      </c>
      <c r="BI374" s="35" t="s">
        <v>552</v>
      </c>
      <c r="BJ374" s="35" t="s">
        <v>552</v>
      </c>
      <c r="BK374" s="35" t="s">
        <v>552</v>
      </c>
      <c r="BL374" s="35" t="s">
        <v>552</v>
      </c>
      <c r="BM374" s="35" t="s">
        <v>552</v>
      </c>
      <c r="BN374" s="35">
        <v>3.2436350999821455</v>
      </c>
      <c r="BO374" s="1">
        <v>0</v>
      </c>
      <c r="BP374" s="1"/>
      <c r="BQ374" s="1">
        <v>303633.93166079995</v>
      </c>
      <c r="BR374" s="1">
        <v>13496.460291673917</v>
      </c>
      <c r="BS374" s="1">
        <v>119261.90220866057</v>
      </c>
      <c r="BT374" s="1">
        <v>303633.93166079995</v>
      </c>
      <c r="BU374" s="1">
        <v>13496.460291673917</v>
      </c>
      <c r="BV374" s="1">
        <v>35106.722581496353</v>
      </c>
      <c r="BW374" s="35">
        <v>5.9750549817902892</v>
      </c>
      <c r="BX374" s="1">
        <v>1510595.504349635</v>
      </c>
      <c r="BY374" s="1">
        <v>67145.632010627131</v>
      </c>
      <c r="BZ374" s="1">
        <v>593334.52072098292</v>
      </c>
      <c r="CA374" s="1">
        <v>1510595.504349635</v>
      </c>
      <c r="CB374" s="1">
        <v>67145.632010627131</v>
      </c>
      <c r="CC374" s="1">
        <v>174657.87507340306</v>
      </c>
    </row>
    <row r="375" spans="1:81" x14ac:dyDescent="0.25">
      <c r="A375" t="s">
        <v>1163</v>
      </c>
      <c r="B375" t="s">
        <v>978</v>
      </c>
      <c r="C375" t="s">
        <v>50</v>
      </c>
      <c r="D375" t="s">
        <v>28</v>
      </c>
      <c r="E375">
        <v>90273</v>
      </c>
      <c r="F375" t="s">
        <v>370</v>
      </c>
      <c r="G375" t="s">
        <v>51</v>
      </c>
      <c r="H375" s="74">
        <v>0.22613756887876005</v>
      </c>
      <c r="I375" s="1">
        <v>922450.88</v>
      </c>
      <c r="J375" s="1">
        <v>0</v>
      </c>
      <c r="K375" s="1">
        <v>123037</v>
      </c>
      <c r="L375" s="1">
        <v>0</v>
      </c>
      <c r="M375" s="1">
        <v>0</v>
      </c>
      <c r="N375" s="1">
        <v>0</v>
      </c>
      <c r="O375" s="1">
        <v>0</v>
      </c>
      <c r="P375" s="1">
        <v>0</v>
      </c>
      <c r="Q375" s="1">
        <v>0</v>
      </c>
      <c r="R375" s="1">
        <v>0</v>
      </c>
      <c r="S375" s="1">
        <v>0</v>
      </c>
      <c r="T375" s="1">
        <v>123037</v>
      </c>
      <c r="U375" s="1"/>
      <c r="V375" s="36"/>
      <c r="W375" s="1"/>
      <c r="X375" s="1">
        <v>38449</v>
      </c>
      <c r="Y375" s="1"/>
      <c r="Z375" s="1"/>
      <c r="AA375" s="1"/>
      <c r="AB375" s="1"/>
      <c r="AC375" s="1"/>
      <c r="AD375" s="1"/>
      <c r="AE375" s="1"/>
      <c r="AF375" s="1"/>
      <c r="AG375" s="1">
        <v>0</v>
      </c>
      <c r="AH375" s="1">
        <v>316019.58398628654</v>
      </c>
      <c r="AI375" s="1">
        <v>0</v>
      </c>
      <c r="AJ375" s="1">
        <v>0</v>
      </c>
      <c r="AK375" s="1">
        <v>0</v>
      </c>
      <c r="AL375" s="1">
        <v>0</v>
      </c>
      <c r="AM375" s="1">
        <v>0</v>
      </c>
      <c r="AN375" s="1">
        <v>0</v>
      </c>
      <c r="AO375" s="1">
        <v>0</v>
      </c>
      <c r="AP375" s="1">
        <v>0</v>
      </c>
      <c r="AQ375" s="1">
        <v>316019.58398628654</v>
      </c>
      <c r="AR375" s="1">
        <v>0</v>
      </c>
      <c r="AS375" s="1">
        <v>83060.855638500012</v>
      </c>
      <c r="AT375" s="1">
        <v>0</v>
      </c>
      <c r="AU375" s="1">
        <v>0</v>
      </c>
      <c r="AV375" s="1">
        <v>0</v>
      </c>
      <c r="AW375" s="1">
        <v>0</v>
      </c>
      <c r="AX375" s="1">
        <v>0</v>
      </c>
      <c r="AY375" s="1">
        <v>0</v>
      </c>
      <c r="AZ375" s="1">
        <v>0</v>
      </c>
      <c r="BA375" s="1">
        <v>0</v>
      </c>
      <c r="BB375" s="1">
        <v>83060.855638500012</v>
      </c>
      <c r="BC375" s="7">
        <v>0.43263055874019712</v>
      </c>
      <c r="BD375" s="35" t="s">
        <v>552</v>
      </c>
      <c r="BE375" s="35">
        <v>3.2435807084436923</v>
      </c>
      <c r="BF375" s="35" t="s">
        <v>552</v>
      </c>
      <c r="BG375" s="35" t="s">
        <v>552</v>
      </c>
      <c r="BH375" s="35" t="s">
        <v>552</v>
      </c>
      <c r="BI375" s="35" t="s">
        <v>552</v>
      </c>
      <c r="BJ375" s="35" t="s">
        <v>552</v>
      </c>
      <c r="BK375" s="35" t="s">
        <v>552</v>
      </c>
      <c r="BL375" s="35" t="s">
        <v>552</v>
      </c>
      <c r="BM375" s="35" t="s">
        <v>552</v>
      </c>
      <c r="BN375" s="35">
        <v>3.2435807084436923</v>
      </c>
      <c r="BO375" s="1">
        <v>0</v>
      </c>
      <c r="BP375" s="1">
        <v>0</v>
      </c>
      <c r="BQ375" s="1">
        <v>303633.93166079995</v>
      </c>
      <c r="BR375" s="1">
        <v>13496.460291673917</v>
      </c>
      <c r="BS375" s="1">
        <v>119261.90220866057</v>
      </c>
      <c r="BT375" s="1">
        <v>303633.93166079995</v>
      </c>
      <c r="BU375" s="1">
        <v>13496.460291673917</v>
      </c>
      <c r="BV375" s="1">
        <v>35106.722581496353</v>
      </c>
      <c r="BW375" s="35">
        <v>5.9750549817902892</v>
      </c>
      <c r="BX375" s="1">
        <v>1510595.504349635</v>
      </c>
      <c r="BY375" s="1">
        <v>67145.632010627131</v>
      </c>
      <c r="BZ375" s="1">
        <v>593334.52072098292</v>
      </c>
      <c r="CA375" s="1">
        <v>1510595.504349635</v>
      </c>
      <c r="CB375" s="1">
        <v>67145.632010627131</v>
      </c>
      <c r="CC375" s="1">
        <v>174657.87507340306</v>
      </c>
    </row>
    <row r="376" spans="1:81" x14ac:dyDescent="0.25">
      <c r="A376" t="s">
        <v>1163</v>
      </c>
      <c r="B376" t="s">
        <v>978</v>
      </c>
      <c r="C376" t="s">
        <v>50</v>
      </c>
      <c r="D376" t="s">
        <v>1730</v>
      </c>
      <c r="E376">
        <v>90273</v>
      </c>
      <c r="F376" t="s">
        <v>370</v>
      </c>
      <c r="G376" t="s">
        <v>51</v>
      </c>
      <c r="H376" s="74">
        <v>0.22613756887876005</v>
      </c>
      <c r="I376" s="1"/>
      <c r="J376" s="1"/>
      <c r="K376" s="1">
        <v>51307</v>
      </c>
      <c r="L376" s="1"/>
      <c r="M376" s="1"/>
      <c r="N376" s="1"/>
      <c r="O376" s="1"/>
      <c r="P376" s="1"/>
      <c r="Q376" s="1"/>
      <c r="R376" s="1"/>
      <c r="S376" s="1"/>
      <c r="T376" s="1">
        <v>51307</v>
      </c>
      <c r="U376" s="1">
        <v>20</v>
      </c>
      <c r="V376" s="36" t="s">
        <v>552</v>
      </c>
      <c r="W376" s="1"/>
      <c r="X376" s="1">
        <v>16033</v>
      </c>
      <c r="Y376" s="1"/>
      <c r="Z376" s="1"/>
      <c r="AA376" s="1"/>
      <c r="AB376" s="1"/>
      <c r="AC376" s="1"/>
      <c r="AD376" s="1"/>
      <c r="AE376" s="1"/>
      <c r="AF376" s="1"/>
      <c r="AG376" s="1">
        <v>0</v>
      </c>
      <c r="AH376" s="1">
        <v>131778.62044856724</v>
      </c>
      <c r="AI376" s="1">
        <v>0</v>
      </c>
      <c r="AJ376" s="1">
        <v>0</v>
      </c>
      <c r="AK376" s="1"/>
      <c r="AL376" s="1">
        <v>0</v>
      </c>
      <c r="AM376" s="1">
        <v>0</v>
      </c>
      <c r="AN376" s="1"/>
      <c r="AO376" s="1">
        <v>0</v>
      </c>
      <c r="AP376" s="1">
        <v>0</v>
      </c>
      <c r="AQ376" s="1">
        <v>131778.62044856724</v>
      </c>
      <c r="AR376" s="1">
        <v>0</v>
      </c>
      <c r="AS376" s="1">
        <v>34635.873454500004</v>
      </c>
      <c r="AT376" s="1">
        <v>0</v>
      </c>
      <c r="AU376" s="1">
        <v>0</v>
      </c>
      <c r="AV376" s="1"/>
      <c r="AW376" s="1">
        <v>0</v>
      </c>
      <c r="AX376" s="1">
        <v>0</v>
      </c>
      <c r="AY376" s="1"/>
      <c r="AZ376" s="1">
        <v>0</v>
      </c>
      <c r="BA376" s="1">
        <v>0</v>
      </c>
      <c r="BB376" s="1">
        <v>34635.873454500004</v>
      </c>
      <c r="BC376" s="7" t="s">
        <v>552</v>
      </c>
      <c r="BD376" s="35" t="s">
        <v>552</v>
      </c>
      <c r="BE376" s="35">
        <v>3.2435046660897586</v>
      </c>
      <c r="BF376" s="35" t="s">
        <v>552</v>
      </c>
      <c r="BG376" s="35" t="s">
        <v>552</v>
      </c>
      <c r="BH376" s="35" t="s">
        <v>552</v>
      </c>
      <c r="BI376" s="35" t="s">
        <v>552</v>
      </c>
      <c r="BJ376" s="35" t="s">
        <v>552</v>
      </c>
      <c r="BK376" s="35" t="s">
        <v>552</v>
      </c>
      <c r="BL376" s="35" t="s">
        <v>552</v>
      </c>
      <c r="BM376" s="35" t="s">
        <v>552</v>
      </c>
      <c r="BN376" s="35">
        <v>3.2435046660897586</v>
      </c>
      <c r="BO376" s="1">
        <v>0</v>
      </c>
      <c r="BP376" s="1">
        <v>0</v>
      </c>
      <c r="BQ376" s="1">
        <v>0</v>
      </c>
      <c r="BR376" s="1">
        <v>0</v>
      </c>
      <c r="BS376" s="1">
        <v>0</v>
      </c>
      <c r="BT376" s="1">
        <v>0</v>
      </c>
      <c r="BU376" s="1">
        <v>0</v>
      </c>
      <c r="BV376" s="1">
        <v>0</v>
      </c>
      <c r="BW376" s="35">
        <v>5.9750549817902892</v>
      </c>
      <c r="BX376" s="1">
        <v>0</v>
      </c>
      <c r="BY376" s="1">
        <v>0</v>
      </c>
      <c r="BZ376" s="1">
        <v>0</v>
      </c>
      <c r="CA376" s="1">
        <v>0</v>
      </c>
      <c r="CB376" s="1">
        <v>0</v>
      </c>
      <c r="CC376" s="1">
        <v>0</v>
      </c>
    </row>
    <row r="377" spans="1:81" x14ac:dyDescent="0.25">
      <c r="A377" t="s">
        <v>1695</v>
      </c>
      <c r="B377" t="s">
        <v>978</v>
      </c>
      <c r="C377" t="s">
        <v>50</v>
      </c>
      <c r="D377" t="s">
        <v>28</v>
      </c>
      <c r="E377">
        <v>90279</v>
      </c>
      <c r="F377" t="s">
        <v>370</v>
      </c>
      <c r="G377" t="s">
        <v>51</v>
      </c>
      <c r="H377" s="74">
        <v>0.22613756887876005</v>
      </c>
      <c r="I377" s="1">
        <v>105694.69</v>
      </c>
      <c r="J377" s="1">
        <v>0</v>
      </c>
      <c r="K377" s="1">
        <v>0</v>
      </c>
      <c r="L377" s="1">
        <v>0</v>
      </c>
      <c r="M377" s="1">
        <v>0</v>
      </c>
      <c r="N377" s="1">
        <v>0</v>
      </c>
      <c r="O377" s="1">
        <v>0</v>
      </c>
      <c r="P377" s="1">
        <v>3926</v>
      </c>
      <c r="Q377" s="1">
        <v>0</v>
      </c>
      <c r="R377" s="1">
        <v>0</v>
      </c>
      <c r="S377" s="1">
        <v>40025</v>
      </c>
      <c r="T377" s="1">
        <v>43951</v>
      </c>
      <c r="U377" s="1"/>
      <c r="V377" s="36"/>
      <c r="W377" s="1"/>
      <c r="X377" s="1"/>
      <c r="Y377" s="1"/>
      <c r="Z377" s="1"/>
      <c r="AA377" s="1"/>
      <c r="AB377" s="1"/>
      <c r="AC377" s="1">
        <v>462</v>
      </c>
      <c r="AD377" s="1"/>
      <c r="AE377" s="1"/>
      <c r="AF377" s="1">
        <v>9352</v>
      </c>
      <c r="AG377" s="1">
        <v>0</v>
      </c>
      <c r="AH377" s="1">
        <v>0</v>
      </c>
      <c r="AI377" s="1">
        <v>0</v>
      </c>
      <c r="AJ377" s="1">
        <v>0</v>
      </c>
      <c r="AK377" s="1">
        <v>0</v>
      </c>
      <c r="AL377" s="1">
        <v>0</v>
      </c>
      <c r="AM377" s="1">
        <v>4060.819281666666</v>
      </c>
      <c r="AN377" s="1">
        <v>0</v>
      </c>
      <c r="AO377" s="1">
        <v>0</v>
      </c>
      <c r="AP377" s="1">
        <v>53337.776424999996</v>
      </c>
      <c r="AQ377" s="1">
        <v>57398.59570666666</v>
      </c>
      <c r="AR377" s="1">
        <v>0</v>
      </c>
      <c r="AS377" s="1">
        <v>0</v>
      </c>
      <c r="AT377" s="1">
        <v>0</v>
      </c>
      <c r="AU377" s="1">
        <v>0</v>
      </c>
      <c r="AV377" s="1">
        <v>0</v>
      </c>
      <c r="AW377" s="1">
        <v>0</v>
      </c>
      <c r="AX377" s="1">
        <v>1201.7451599999999</v>
      </c>
      <c r="AY377" s="1">
        <v>0</v>
      </c>
      <c r="AZ377" s="1">
        <v>0</v>
      </c>
      <c r="BA377" s="1">
        <v>11993.5500216</v>
      </c>
      <c r="BB377" s="1">
        <v>13195.2951816</v>
      </c>
      <c r="BC377" s="7">
        <v>0.66790385485086012</v>
      </c>
      <c r="BD377" s="35" t="s">
        <v>552</v>
      </c>
      <c r="BE377" s="35" t="s">
        <v>552</v>
      </c>
      <c r="BF377" s="35" t="s">
        <v>552</v>
      </c>
      <c r="BG377" s="35" t="s">
        <v>552</v>
      </c>
      <c r="BH377" s="35" t="s">
        <v>552</v>
      </c>
      <c r="BI377" s="35" t="s">
        <v>552</v>
      </c>
      <c r="BJ377" s="35">
        <v>1.3404392362879942</v>
      </c>
      <c r="BK377" s="35" t="s">
        <v>552</v>
      </c>
      <c r="BL377" s="35" t="s">
        <v>552</v>
      </c>
      <c r="BM377" s="35">
        <v>1.6322629967920048</v>
      </c>
      <c r="BN377" s="35">
        <v>1.6061953286220259</v>
      </c>
      <c r="BO377" s="1">
        <v>0</v>
      </c>
      <c r="BP377" s="1">
        <v>0</v>
      </c>
      <c r="BQ377" s="1">
        <v>34790.464160399999</v>
      </c>
      <c r="BR377" s="1">
        <v>1546.4283438330986</v>
      </c>
      <c r="BS377" s="1">
        <v>13665.063426200744</v>
      </c>
      <c r="BT377" s="1">
        <v>34790.464160399999</v>
      </c>
      <c r="BU377" s="1">
        <v>1546.4283438330986</v>
      </c>
      <c r="BV377" s="1">
        <v>4022.538479411779</v>
      </c>
      <c r="BW377" s="35">
        <v>5.9746136720975294</v>
      </c>
      <c r="BX377" s="1">
        <v>173069.11867094491</v>
      </c>
      <c r="BY377" s="1">
        <v>7692.8835821512703</v>
      </c>
      <c r="BZ377" s="1">
        <v>67978.411350058144</v>
      </c>
      <c r="CA377" s="1">
        <v>173069.11867094491</v>
      </c>
      <c r="CB377" s="1">
        <v>7692.8835821512703</v>
      </c>
      <c r="CC377" s="1">
        <v>20010.574916220241</v>
      </c>
    </row>
    <row r="378" spans="1:81" x14ac:dyDescent="0.25">
      <c r="A378" t="s">
        <v>1695</v>
      </c>
      <c r="B378" t="s">
        <v>978</v>
      </c>
      <c r="C378" t="s">
        <v>50</v>
      </c>
      <c r="D378" t="s">
        <v>1730</v>
      </c>
      <c r="E378">
        <v>90279</v>
      </c>
      <c r="F378" t="s">
        <v>370</v>
      </c>
      <c r="G378" t="s">
        <v>51</v>
      </c>
      <c r="H378" s="74">
        <v>0.22613756887876005</v>
      </c>
      <c r="I378" s="1">
        <v>105694.69</v>
      </c>
      <c r="J378" s="1"/>
      <c r="K378" s="1"/>
      <c r="L378" s="1"/>
      <c r="M378" s="1"/>
      <c r="N378" s="1"/>
      <c r="O378" s="1"/>
      <c r="P378" s="1">
        <v>3926</v>
      </c>
      <c r="Q378" s="1"/>
      <c r="R378" s="1"/>
      <c r="S378" s="1">
        <v>40025</v>
      </c>
      <c r="T378" s="1">
        <v>43951</v>
      </c>
      <c r="U378" s="1">
        <v>9.25</v>
      </c>
      <c r="V378" s="36">
        <v>0.36156228753513825</v>
      </c>
      <c r="W378" s="1"/>
      <c r="X378" s="1"/>
      <c r="Y378" s="1"/>
      <c r="Z378" s="1"/>
      <c r="AA378" s="1"/>
      <c r="AB378" s="1"/>
      <c r="AC378" s="1">
        <v>462</v>
      </c>
      <c r="AD378" s="1"/>
      <c r="AE378" s="1"/>
      <c r="AF378" s="1">
        <v>9352</v>
      </c>
      <c r="AG378" s="1">
        <v>0</v>
      </c>
      <c r="AH378" s="1">
        <v>0</v>
      </c>
      <c r="AI378" s="1">
        <v>0</v>
      </c>
      <c r="AJ378" s="1">
        <v>0</v>
      </c>
      <c r="AK378" s="1"/>
      <c r="AL378" s="1">
        <v>0</v>
      </c>
      <c r="AM378" s="1">
        <v>4060.819281666666</v>
      </c>
      <c r="AN378" s="1"/>
      <c r="AO378" s="1">
        <v>0</v>
      </c>
      <c r="AP378" s="1">
        <v>53337.776424999996</v>
      </c>
      <c r="AQ378" s="1">
        <v>57398.59570666666</v>
      </c>
      <c r="AR378" s="1">
        <v>0</v>
      </c>
      <c r="AS378" s="1">
        <v>0</v>
      </c>
      <c r="AT378" s="1">
        <v>0</v>
      </c>
      <c r="AU378" s="1">
        <v>0</v>
      </c>
      <c r="AV378" s="1"/>
      <c r="AW378" s="1">
        <v>0</v>
      </c>
      <c r="AX378" s="1">
        <v>1201.7451599999999</v>
      </c>
      <c r="AY378" s="1"/>
      <c r="AZ378" s="1">
        <v>0</v>
      </c>
      <c r="BA378" s="1">
        <v>11993.5500216</v>
      </c>
      <c r="BB378" s="1">
        <v>13195.2951816</v>
      </c>
      <c r="BC378" s="7">
        <v>0.66790385485086012</v>
      </c>
      <c r="BD378" s="35" t="s">
        <v>552</v>
      </c>
      <c r="BE378" s="35" t="s">
        <v>552</v>
      </c>
      <c r="BF378" s="35" t="s">
        <v>552</v>
      </c>
      <c r="BG378" s="35" t="s">
        <v>552</v>
      </c>
      <c r="BH378" s="35" t="s">
        <v>552</v>
      </c>
      <c r="BI378" s="35" t="s">
        <v>552</v>
      </c>
      <c r="BJ378" s="35">
        <v>1.3404392362879942</v>
      </c>
      <c r="BK378" s="35" t="s">
        <v>552</v>
      </c>
      <c r="BL378" s="35" t="s">
        <v>552</v>
      </c>
      <c r="BM378" s="35">
        <v>1.6322629967920048</v>
      </c>
      <c r="BN378" s="35">
        <v>1.6061953286220259</v>
      </c>
      <c r="BO378" s="1">
        <v>0</v>
      </c>
      <c r="BP378" s="1">
        <v>0</v>
      </c>
      <c r="BQ378" s="1">
        <v>34790.464160399999</v>
      </c>
      <c r="BR378" s="1">
        <v>1546.4283438330986</v>
      </c>
      <c r="BS378" s="1">
        <v>13665.063426200744</v>
      </c>
      <c r="BT378" s="1">
        <v>34790.464160399999</v>
      </c>
      <c r="BU378" s="1">
        <v>1546.4283438330986</v>
      </c>
      <c r="BV378" s="1">
        <v>4022.538479411779</v>
      </c>
      <c r="BW378" s="35">
        <v>5.9746136720975294</v>
      </c>
      <c r="BX378" s="1">
        <v>173069.11867094491</v>
      </c>
      <c r="BY378" s="1">
        <v>7692.8835821512703</v>
      </c>
      <c r="BZ378" s="1">
        <v>67978.411350058144</v>
      </c>
      <c r="CA378" s="1">
        <v>173069.11867094491</v>
      </c>
      <c r="CB378" s="1">
        <v>7692.8835821512703</v>
      </c>
      <c r="CC378" s="1">
        <v>20010.574916220241</v>
      </c>
    </row>
    <row r="379" spans="1:81" x14ac:dyDescent="0.25">
      <c r="A379" t="s">
        <v>48</v>
      </c>
      <c r="B379" t="s">
        <v>49</v>
      </c>
      <c r="C379" t="s">
        <v>50</v>
      </c>
      <c r="D379" t="s">
        <v>38</v>
      </c>
      <c r="E379">
        <v>90154</v>
      </c>
      <c r="F379" t="s">
        <v>39</v>
      </c>
      <c r="G379" t="s">
        <v>51</v>
      </c>
      <c r="H379" s="74">
        <v>0.22613756887876005</v>
      </c>
      <c r="I379" s="1">
        <v>1158789512</v>
      </c>
      <c r="J379" s="1"/>
      <c r="K379" s="1">
        <v>84698736</v>
      </c>
      <c r="L379" s="1">
        <v>2311623</v>
      </c>
      <c r="M379" s="1"/>
      <c r="N379" s="1"/>
      <c r="O379" s="1"/>
      <c r="P379" s="1"/>
      <c r="Q379" s="1"/>
      <c r="R379" s="1"/>
      <c r="S379" s="1"/>
      <c r="T379" s="1">
        <v>87010359</v>
      </c>
      <c r="U379" s="1">
        <v>43.347091194968556</v>
      </c>
      <c r="V379" s="36">
        <v>0.36524277060815447</v>
      </c>
      <c r="W379" s="1"/>
      <c r="X379" s="1">
        <v>37761044</v>
      </c>
      <c r="Y379" s="1">
        <v>727707</v>
      </c>
      <c r="Z379" s="1"/>
      <c r="AA379" s="1"/>
      <c r="AB379" s="1"/>
      <c r="AC379" s="1"/>
      <c r="AD379" s="1"/>
      <c r="AE379" s="1"/>
      <c r="AF379" s="1"/>
      <c r="AG379" s="1">
        <v>0</v>
      </c>
      <c r="AH379" s="1">
        <v>300237263.25252539</v>
      </c>
      <c r="AI379" s="1">
        <v>7456905.5638125008</v>
      </c>
      <c r="AJ379" s="1">
        <v>0</v>
      </c>
      <c r="AK379" s="1">
        <v>0</v>
      </c>
      <c r="AL379" s="1">
        <v>0</v>
      </c>
      <c r="AM379" s="1">
        <v>0</v>
      </c>
      <c r="AN379" s="1">
        <v>0</v>
      </c>
      <c r="AO379" s="1">
        <v>0</v>
      </c>
      <c r="AP379" s="1">
        <v>0</v>
      </c>
      <c r="AQ379" s="1">
        <v>307694168.81633788</v>
      </c>
      <c r="AR379" s="1">
        <v>0</v>
      </c>
      <c r="AS379" s="1">
        <v>81574673.579106003</v>
      </c>
      <c r="AT379" s="1">
        <v>1577682.8935157999</v>
      </c>
      <c r="AU379" s="1">
        <v>0</v>
      </c>
      <c r="AV379" s="1">
        <v>0</v>
      </c>
      <c r="AW379" s="1">
        <v>0</v>
      </c>
      <c r="AX379" s="1">
        <v>0</v>
      </c>
      <c r="AY379" s="1">
        <v>0</v>
      </c>
      <c r="AZ379" s="1">
        <v>0</v>
      </c>
      <c r="BA379" s="1">
        <v>0</v>
      </c>
      <c r="BB379" s="1">
        <v>83152356.472621799</v>
      </c>
      <c r="BC379" s="7">
        <v>0.33728862855721092</v>
      </c>
      <c r="BD379" s="35" t="s">
        <v>552</v>
      </c>
      <c r="BE379" s="35">
        <v>4.5078823470474392</v>
      </c>
      <c r="BF379" s="35">
        <v>3.9083312708552826</v>
      </c>
      <c r="BG379" s="35" t="s">
        <v>552</v>
      </c>
      <c r="BH379" s="35" t="s">
        <v>552</v>
      </c>
      <c r="BI379" s="35" t="s">
        <v>552</v>
      </c>
      <c r="BJ379" s="35" t="s">
        <v>552</v>
      </c>
      <c r="BK379" s="35" t="s">
        <v>552</v>
      </c>
      <c r="BL379" s="35" t="s">
        <v>552</v>
      </c>
      <c r="BM379" s="35" t="s">
        <v>552</v>
      </c>
      <c r="BN379" s="35">
        <v>4.4919539441155472</v>
      </c>
      <c r="BO379" s="1">
        <v>0</v>
      </c>
      <c r="BP379" s="1"/>
      <c r="BQ379" s="1">
        <v>381427155.76991993</v>
      </c>
      <c r="BR379" s="1">
        <v>16954351.688749209</v>
      </c>
      <c r="BS379" s="1">
        <v>149817669.92359039</v>
      </c>
      <c r="BT379" s="1">
        <v>381427155.76991993</v>
      </c>
      <c r="BU379" s="1">
        <v>16954351.688749209</v>
      </c>
      <c r="BV379" s="1">
        <v>44101320.525740668</v>
      </c>
      <c r="BW379" s="35">
        <v>6.689953386534282</v>
      </c>
      <c r="BX379" s="1">
        <v>2170302736.6891952</v>
      </c>
      <c r="BY379" s="1">
        <v>96469470.807891801</v>
      </c>
      <c r="BZ379" s="1">
        <v>852455558.34440839</v>
      </c>
      <c r="CA379" s="1">
        <v>2170302736.6891952</v>
      </c>
      <c r="CB379" s="1">
        <v>96469470.807891801</v>
      </c>
      <c r="CC379" s="1">
        <v>250934458.07607198</v>
      </c>
    </row>
    <row r="380" spans="1:81" x14ac:dyDescent="0.25">
      <c r="A380" t="s">
        <v>48</v>
      </c>
      <c r="B380" t="s">
        <v>49</v>
      </c>
      <c r="C380" t="s">
        <v>50</v>
      </c>
      <c r="D380" t="s">
        <v>1728</v>
      </c>
      <c r="E380">
        <v>90154</v>
      </c>
      <c r="F380" t="s">
        <v>39</v>
      </c>
      <c r="G380" t="s">
        <v>51</v>
      </c>
      <c r="H380" s="74">
        <v>0.22613756887876005</v>
      </c>
      <c r="I380" s="1">
        <v>210105497</v>
      </c>
      <c r="J380" s="1"/>
      <c r="K380" s="1"/>
      <c r="L380" s="1"/>
      <c r="M380" s="1"/>
      <c r="N380" s="1">
        <v>7230424</v>
      </c>
      <c r="O380" s="1"/>
      <c r="P380" s="1"/>
      <c r="Q380" s="1"/>
      <c r="R380" s="1"/>
      <c r="S380" s="1"/>
      <c r="T380" s="1">
        <v>7230424</v>
      </c>
      <c r="U380" s="1">
        <v>57</v>
      </c>
      <c r="V380" s="36">
        <v>0.52836660045860673</v>
      </c>
      <c r="W380" s="1"/>
      <c r="X380" s="1"/>
      <c r="Y380" s="1"/>
      <c r="Z380" s="1"/>
      <c r="AA380" s="1">
        <v>88203000</v>
      </c>
      <c r="AB380" s="1"/>
      <c r="AC380" s="1"/>
      <c r="AD380" s="1"/>
      <c r="AE380" s="1"/>
      <c r="AF380" s="1"/>
      <c r="AG380" s="1"/>
      <c r="AH380" s="1"/>
      <c r="AI380" s="1"/>
      <c r="AJ380" s="1"/>
      <c r="AK380" s="1">
        <v>19946011.987813272</v>
      </c>
      <c r="AL380" s="1"/>
      <c r="AM380" s="1"/>
      <c r="AN380" s="1"/>
      <c r="AO380" s="1"/>
      <c r="AP380" s="1"/>
      <c r="AQ380" s="1">
        <v>19946011.987813272</v>
      </c>
      <c r="AR380" s="1"/>
      <c r="AS380" s="1"/>
      <c r="AT380" s="1"/>
      <c r="AU380" s="1"/>
      <c r="AV380" s="1">
        <v>1773080.5208100013</v>
      </c>
      <c r="AW380" s="1"/>
      <c r="AX380" s="1"/>
      <c r="AY380" s="1"/>
      <c r="AZ380" s="1"/>
      <c r="BA380" s="1"/>
      <c r="BB380" s="1">
        <v>1773080.5208100013</v>
      </c>
      <c r="BC380" s="7">
        <v>0.10337231923362421</v>
      </c>
      <c r="BD380" s="35" t="s">
        <v>552</v>
      </c>
      <c r="BE380" s="35" t="s">
        <v>552</v>
      </c>
      <c r="BF380" s="35" t="s">
        <v>552</v>
      </c>
      <c r="BG380" s="35" t="s">
        <v>552</v>
      </c>
      <c r="BH380" s="35">
        <v>3.0038477008572766</v>
      </c>
      <c r="BI380" s="35" t="s">
        <v>552</v>
      </c>
      <c r="BJ380" s="35" t="s">
        <v>552</v>
      </c>
      <c r="BK380" s="35" t="s">
        <v>552</v>
      </c>
      <c r="BL380" s="35" t="s">
        <v>552</v>
      </c>
      <c r="BM380" s="35" t="s">
        <v>552</v>
      </c>
      <c r="BN380" s="35">
        <v>3.0038477008572766</v>
      </c>
      <c r="BO380" s="1"/>
      <c r="BP380" s="1"/>
      <c r="BQ380" s="1">
        <v>69158325.392519996</v>
      </c>
      <c r="BR380" s="1">
        <v>3074072.0821068687</v>
      </c>
      <c r="BS380" s="1">
        <v>27164136.085724179</v>
      </c>
      <c r="BT380" s="1">
        <v>69158325.392519996</v>
      </c>
      <c r="BU380" s="1">
        <v>3074072.0821068687</v>
      </c>
      <c r="BV380" s="1">
        <v>7996214.818534744</v>
      </c>
      <c r="BW380" s="35">
        <v>6.689953386534282</v>
      </c>
      <c r="BX380" s="1">
        <v>393507647.77420896</v>
      </c>
      <c r="BY380" s="1">
        <v>17491326.854034469</v>
      </c>
      <c r="BZ380" s="1">
        <v>154562668.11324438</v>
      </c>
      <c r="CA380" s="1">
        <v>393507647.77420896</v>
      </c>
      <c r="CB380" s="1">
        <v>17491326.854034469</v>
      </c>
      <c r="CC380" s="1">
        <v>45498089.586177379</v>
      </c>
    </row>
    <row r="381" spans="1:81" x14ac:dyDescent="0.25">
      <c r="A381" t="s">
        <v>48</v>
      </c>
      <c r="B381" t="s">
        <v>49</v>
      </c>
      <c r="C381" t="s">
        <v>50</v>
      </c>
      <c r="D381" t="s">
        <v>1729</v>
      </c>
      <c r="E381">
        <v>90154</v>
      </c>
      <c r="F381" t="s">
        <v>39</v>
      </c>
      <c r="G381" t="s">
        <v>51</v>
      </c>
      <c r="H381" s="74">
        <v>0.22613756887876005</v>
      </c>
      <c r="I381" s="1">
        <v>495011734</v>
      </c>
      <c r="J381" s="1"/>
      <c r="K381" s="1"/>
      <c r="L381" s="1"/>
      <c r="M381" s="1"/>
      <c r="N381" s="1">
        <v>19388562</v>
      </c>
      <c r="O381" s="1"/>
      <c r="P381" s="1"/>
      <c r="Q381" s="1"/>
      <c r="R381" s="1"/>
      <c r="S381" s="1"/>
      <c r="T381" s="1">
        <v>19388562</v>
      </c>
      <c r="U381" s="1">
        <v>74.28</v>
      </c>
      <c r="V381" s="36">
        <v>0.37024498919130905</v>
      </c>
      <c r="W381" s="1"/>
      <c r="X381" s="1"/>
      <c r="Y381" s="1"/>
      <c r="Z381" s="1"/>
      <c r="AA381" s="1">
        <v>159788774</v>
      </c>
      <c r="AB381" s="1"/>
      <c r="AC381" s="1"/>
      <c r="AD381" s="1"/>
      <c r="AE381" s="1"/>
      <c r="AF381" s="1"/>
      <c r="AG381" s="1"/>
      <c r="AH381" s="1"/>
      <c r="AI381" s="1"/>
      <c r="AJ381" s="1"/>
      <c r="AK381" s="1">
        <v>36134244.886477619</v>
      </c>
      <c r="AL381" s="1"/>
      <c r="AM381" s="1"/>
      <c r="AN381" s="1"/>
      <c r="AO381" s="1"/>
      <c r="AP381" s="1"/>
      <c r="AQ381" s="1">
        <v>36134244.886477619</v>
      </c>
      <c r="AR381" s="1"/>
      <c r="AS381" s="1"/>
      <c r="AT381" s="1"/>
      <c r="AU381" s="1"/>
      <c r="AV381" s="1">
        <v>3212117.0779169826</v>
      </c>
      <c r="AW381" s="1"/>
      <c r="AX381" s="1"/>
      <c r="AY381" s="1"/>
      <c r="AZ381" s="1"/>
      <c r="BA381" s="1"/>
      <c r="BB381" s="1">
        <v>3212117.0779169826</v>
      </c>
      <c r="BC381" s="7">
        <v>7.948571571516444E-2</v>
      </c>
      <c r="BD381" s="35" t="s">
        <v>552</v>
      </c>
      <c r="BE381" s="35" t="s">
        <v>552</v>
      </c>
      <c r="BF381" s="35" t="s">
        <v>552</v>
      </c>
      <c r="BG381" s="35" t="s">
        <v>552</v>
      </c>
      <c r="BH381" s="35">
        <v>2.0293594730952504</v>
      </c>
      <c r="BI381" s="35" t="s">
        <v>552</v>
      </c>
      <c r="BJ381" s="35" t="s">
        <v>552</v>
      </c>
      <c r="BK381" s="35" t="s">
        <v>552</v>
      </c>
      <c r="BL381" s="35" t="s">
        <v>552</v>
      </c>
      <c r="BM381" s="35" t="s">
        <v>552</v>
      </c>
      <c r="BN381" s="35">
        <v>2.0293594730952504</v>
      </c>
      <c r="BO381" s="1"/>
      <c r="BP381" s="1"/>
      <c r="BQ381" s="1">
        <v>162938062.36343998</v>
      </c>
      <c r="BR381" s="1">
        <v>7242560.3971928032</v>
      </c>
      <c r="BS381" s="1">
        <v>63999116.150713071</v>
      </c>
      <c r="BT381" s="1">
        <v>162938062.36343998</v>
      </c>
      <c r="BU381" s="1">
        <v>7242560.3971928032</v>
      </c>
      <c r="BV381" s="1">
        <v>18839203.253969975</v>
      </c>
      <c r="BW381" s="35">
        <v>6.689953386534282</v>
      </c>
      <c r="BX381" s="1">
        <v>927109979.74018931</v>
      </c>
      <c r="BY381" s="1">
        <v>41209831.059186265</v>
      </c>
      <c r="BZ381" s="1">
        <v>364151987.67695063</v>
      </c>
      <c r="CA381" s="1">
        <v>927109979.74018931</v>
      </c>
      <c r="CB381" s="1">
        <v>41209831.059186265</v>
      </c>
      <c r="CC381" s="1">
        <v>107194188.35453412</v>
      </c>
    </row>
    <row r="382" spans="1:81" x14ac:dyDescent="0.25">
      <c r="A382" t="s">
        <v>48</v>
      </c>
      <c r="B382" t="s">
        <v>49</v>
      </c>
      <c r="C382" t="s">
        <v>50</v>
      </c>
      <c r="D382" t="s">
        <v>28</v>
      </c>
      <c r="E382">
        <v>90154</v>
      </c>
      <c r="F382" t="s">
        <v>39</v>
      </c>
      <c r="G382" t="s">
        <v>51</v>
      </c>
      <c r="H382" s="74">
        <v>0.22613756887876005</v>
      </c>
      <c r="I382" s="1">
        <v>2014910655</v>
      </c>
      <c r="J382" s="1">
        <v>0</v>
      </c>
      <c r="K382" s="1">
        <v>84698736</v>
      </c>
      <c r="L382" s="1">
        <v>2311623</v>
      </c>
      <c r="M382" s="1">
        <v>0</v>
      </c>
      <c r="N382" s="1">
        <v>26618986</v>
      </c>
      <c r="O382" s="1">
        <v>0</v>
      </c>
      <c r="P382" s="1">
        <v>22482211</v>
      </c>
      <c r="Q382" s="1">
        <v>0</v>
      </c>
      <c r="R382" s="1">
        <v>0</v>
      </c>
      <c r="S382" s="1">
        <v>0</v>
      </c>
      <c r="T382" s="1">
        <v>136111556</v>
      </c>
      <c r="U382" s="1"/>
      <c r="V382" s="36"/>
      <c r="W382" s="1"/>
      <c r="X382" s="1">
        <v>37761044</v>
      </c>
      <c r="Y382" s="1">
        <v>727707</v>
      </c>
      <c r="Z382" s="1"/>
      <c r="AA382" s="1">
        <v>247991774</v>
      </c>
      <c r="AB382" s="1"/>
      <c r="AC382" s="1">
        <v>1699830</v>
      </c>
      <c r="AD382" s="1"/>
      <c r="AE382" s="1"/>
      <c r="AF382" s="1"/>
      <c r="AG382" s="1">
        <v>0</v>
      </c>
      <c r="AH382" s="1">
        <v>300237263.25252539</v>
      </c>
      <c r="AI382" s="1">
        <v>7456905.5638125008</v>
      </c>
      <c r="AJ382" s="1">
        <v>0</v>
      </c>
      <c r="AK382" s="1">
        <v>56080256.874290891</v>
      </c>
      <c r="AL382" s="1">
        <v>0</v>
      </c>
      <c r="AM382" s="1">
        <v>14950043.444660831</v>
      </c>
      <c r="AN382" s="1">
        <v>0</v>
      </c>
      <c r="AO382" s="1">
        <v>0</v>
      </c>
      <c r="AP382" s="1">
        <v>0</v>
      </c>
      <c r="AQ382" s="1">
        <v>378724469.13528961</v>
      </c>
      <c r="AR382" s="1">
        <v>0</v>
      </c>
      <c r="AS382" s="1">
        <v>81574673.579106003</v>
      </c>
      <c r="AT382" s="1">
        <v>1577682.8935157999</v>
      </c>
      <c r="AU382" s="1">
        <v>0</v>
      </c>
      <c r="AV382" s="1">
        <v>4985197.5987269841</v>
      </c>
      <c r="AW382" s="1">
        <v>0</v>
      </c>
      <c r="AX382" s="1">
        <v>4421563.7993999999</v>
      </c>
      <c r="AY382" s="1">
        <v>0</v>
      </c>
      <c r="AZ382" s="1">
        <v>0</v>
      </c>
      <c r="BA382" s="1">
        <v>0</v>
      </c>
      <c r="BB382" s="1">
        <v>92559117.870748788</v>
      </c>
      <c r="BC382" s="7">
        <v>0.23389800725731852</v>
      </c>
      <c r="BD382" s="35" t="s">
        <v>552</v>
      </c>
      <c r="BE382" s="35">
        <v>4.5078823470474392</v>
      </c>
      <c r="BF382" s="35">
        <v>3.9083312708552826</v>
      </c>
      <c r="BG382" s="35" t="s">
        <v>552</v>
      </c>
      <c r="BH382" s="35">
        <v>2.2940563728842966</v>
      </c>
      <c r="BI382" s="35" t="s">
        <v>552</v>
      </c>
      <c r="BJ382" s="35">
        <v>0.86164155491916827</v>
      </c>
      <c r="BK382" s="35" t="s">
        <v>552</v>
      </c>
      <c r="BL382" s="35" t="s">
        <v>552</v>
      </c>
      <c r="BM382" s="35" t="s">
        <v>552</v>
      </c>
      <c r="BN382" s="35">
        <v>3.4624803422718822</v>
      </c>
      <c r="BO382" s="1">
        <v>0</v>
      </c>
      <c r="BP382" s="1">
        <v>0</v>
      </c>
      <c r="BQ382" s="1">
        <v>663227991.1997999</v>
      </c>
      <c r="BR382" s="1">
        <v>29480335.740455016</v>
      </c>
      <c r="BS382" s="1">
        <v>260503927.85770682</v>
      </c>
      <c r="BT382" s="1">
        <v>663227991.1997999</v>
      </c>
      <c r="BU382" s="1">
        <v>29480335.740455016</v>
      </c>
      <c r="BV382" s="1">
        <v>76683659.721356779</v>
      </c>
      <c r="BW382" s="35">
        <v>6.689953386534282</v>
      </c>
      <c r="BX382" s="1">
        <v>3773736354.57163</v>
      </c>
      <c r="BY382" s="1">
        <v>167741736.18256962</v>
      </c>
      <c r="BZ382" s="1">
        <v>1482255206.5194409</v>
      </c>
      <c r="CA382" s="1">
        <v>3773736354.57163</v>
      </c>
      <c r="CB382" s="1">
        <v>167741736.18256962</v>
      </c>
      <c r="CC382" s="1">
        <v>436326449.32337642</v>
      </c>
    </row>
    <row r="383" spans="1:81" x14ac:dyDescent="0.25">
      <c r="A383" t="s">
        <v>48</v>
      </c>
      <c r="B383" t="s">
        <v>49</v>
      </c>
      <c r="C383" t="s">
        <v>50</v>
      </c>
      <c r="D383" t="s">
        <v>1730</v>
      </c>
      <c r="E383">
        <v>90154</v>
      </c>
      <c r="F383" t="s">
        <v>39</v>
      </c>
      <c r="G383" t="s">
        <v>51</v>
      </c>
      <c r="H383" s="74">
        <v>0.22613756887876005</v>
      </c>
      <c r="I383" s="1">
        <v>151003912</v>
      </c>
      <c r="J383" s="1"/>
      <c r="K383" s="1"/>
      <c r="L383" s="1"/>
      <c r="M383" s="1"/>
      <c r="N383" s="1"/>
      <c r="O383" s="1"/>
      <c r="P383" s="1">
        <v>22482211</v>
      </c>
      <c r="Q383" s="1"/>
      <c r="R383" s="1"/>
      <c r="S383" s="1"/>
      <c r="T383" s="1">
        <v>22482211</v>
      </c>
      <c r="U383" s="1">
        <v>7.8765243902439028</v>
      </c>
      <c r="V383" s="36">
        <v>0.66293080867089038</v>
      </c>
      <c r="W383" s="1"/>
      <c r="X383" s="1"/>
      <c r="Y383" s="1"/>
      <c r="Z383" s="1"/>
      <c r="AA383" s="1"/>
      <c r="AB383" s="1"/>
      <c r="AC383" s="1">
        <v>1699830</v>
      </c>
      <c r="AD383" s="1"/>
      <c r="AE383" s="1"/>
      <c r="AF383" s="1"/>
      <c r="AG383" s="1">
        <v>0</v>
      </c>
      <c r="AH383" s="1">
        <v>0</v>
      </c>
      <c r="AI383" s="1">
        <v>0</v>
      </c>
      <c r="AJ383" s="1">
        <v>0</v>
      </c>
      <c r="AK383" s="1"/>
      <c r="AL383" s="1">
        <v>0</v>
      </c>
      <c r="AM383" s="1">
        <v>14950043.444660831</v>
      </c>
      <c r="AN383" s="1"/>
      <c r="AO383" s="1">
        <v>0</v>
      </c>
      <c r="AP383" s="1">
        <v>0</v>
      </c>
      <c r="AQ383" s="1">
        <v>14950043.444660831</v>
      </c>
      <c r="AR383" s="1">
        <v>0</v>
      </c>
      <c r="AS383" s="1">
        <v>0</v>
      </c>
      <c r="AT383" s="1">
        <v>0</v>
      </c>
      <c r="AU383" s="1">
        <v>0</v>
      </c>
      <c r="AV383" s="1"/>
      <c r="AW383" s="1">
        <v>0</v>
      </c>
      <c r="AX383" s="1">
        <v>4421563.7993999999</v>
      </c>
      <c r="AY383" s="1"/>
      <c r="AZ383" s="1">
        <v>0</v>
      </c>
      <c r="BA383" s="1">
        <v>0</v>
      </c>
      <c r="BB383" s="1">
        <v>4421563.7993999999</v>
      </c>
      <c r="BC383" s="7">
        <v>0.12828546616766345</v>
      </c>
      <c r="BD383" s="35" t="s">
        <v>552</v>
      </c>
      <c r="BE383" s="35" t="s">
        <v>552</v>
      </c>
      <c r="BF383" s="35" t="s">
        <v>552</v>
      </c>
      <c r="BG383" s="35" t="s">
        <v>552</v>
      </c>
      <c r="BH383" s="35" t="s">
        <v>552</v>
      </c>
      <c r="BI383" s="35" t="s">
        <v>552</v>
      </c>
      <c r="BJ383" s="35">
        <v>0.86164155491916827</v>
      </c>
      <c r="BK383" s="35" t="s">
        <v>552</v>
      </c>
      <c r="BL383" s="35" t="s">
        <v>552</v>
      </c>
      <c r="BM383" s="35" t="s">
        <v>552</v>
      </c>
      <c r="BN383" s="35">
        <v>0.86164155491916827</v>
      </c>
      <c r="BO383" s="1">
        <v>0</v>
      </c>
      <c r="BP383" s="1">
        <v>0</v>
      </c>
      <c r="BQ383" s="1">
        <v>49704447.673919991</v>
      </c>
      <c r="BR383" s="1">
        <v>2209351.5724061341</v>
      </c>
      <c r="BS383" s="1">
        <v>19523005.697679188</v>
      </c>
      <c r="BT383" s="1">
        <v>49704447.673919991</v>
      </c>
      <c r="BU383" s="1">
        <v>2209351.5724061341</v>
      </c>
      <c r="BV383" s="1">
        <v>5746921.1231113877</v>
      </c>
      <c r="BW383" s="35">
        <v>6.689953386534282</v>
      </c>
      <c r="BX383" s="1">
        <v>282815990.3680371</v>
      </c>
      <c r="BY383" s="1">
        <v>12571107.461457126</v>
      </c>
      <c r="BZ383" s="1">
        <v>111084992.38483779</v>
      </c>
      <c r="CA383" s="1">
        <v>282815990.3680371</v>
      </c>
      <c r="CB383" s="1">
        <v>12571107.461457126</v>
      </c>
      <c r="CC383" s="1">
        <v>32699713.306593046</v>
      </c>
    </row>
    <row r="384" spans="1:81" x14ac:dyDescent="0.25">
      <c r="A384" t="s">
        <v>509</v>
      </c>
      <c r="B384" t="s">
        <v>510</v>
      </c>
      <c r="C384" t="s">
        <v>50</v>
      </c>
      <c r="D384" t="s">
        <v>38</v>
      </c>
      <c r="E384">
        <v>90234</v>
      </c>
      <c r="F384" t="s">
        <v>39</v>
      </c>
      <c r="G384" t="s">
        <v>51</v>
      </c>
      <c r="H384" s="74">
        <v>0.22613756887876005</v>
      </c>
      <c r="I384" s="1">
        <v>12281711</v>
      </c>
      <c r="J384" s="1"/>
      <c r="K384" s="1"/>
      <c r="L384" s="1">
        <v>1713698</v>
      </c>
      <c r="M384" s="1"/>
      <c r="N384" s="1"/>
      <c r="O384" s="1"/>
      <c r="P384" s="1"/>
      <c r="Q384" s="1"/>
      <c r="R384" s="1"/>
      <c r="S384" s="1"/>
      <c r="T384" s="1">
        <v>1713698</v>
      </c>
      <c r="U384" s="1">
        <v>38.235294117647058</v>
      </c>
      <c r="V384" s="36">
        <v>0.13963044750219303</v>
      </c>
      <c r="W384" s="1"/>
      <c r="X384" s="1"/>
      <c r="Y384" s="1">
        <v>380991</v>
      </c>
      <c r="Z384" s="1"/>
      <c r="AA384" s="1"/>
      <c r="AB384" s="1"/>
      <c r="AC384" s="1">
        <v>142048</v>
      </c>
      <c r="AD384" s="1"/>
      <c r="AE384" s="1"/>
      <c r="AF384" s="1"/>
      <c r="AG384" s="1">
        <v>0</v>
      </c>
      <c r="AH384" s="1">
        <v>0</v>
      </c>
      <c r="AI384" s="1">
        <v>3909946.9553750004</v>
      </c>
      <c r="AJ384" s="1">
        <v>0</v>
      </c>
      <c r="AK384" s="1">
        <v>0</v>
      </c>
      <c r="AL384" s="1">
        <v>0</v>
      </c>
      <c r="AM384" s="1">
        <v>1251704.24832</v>
      </c>
      <c r="AN384" s="1">
        <v>0</v>
      </c>
      <c r="AO384" s="1">
        <v>0</v>
      </c>
      <c r="AP384" s="1">
        <v>0</v>
      </c>
      <c r="AQ384" s="1">
        <v>5161651.2036950001</v>
      </c>
      <c r="AR384" s="1">
        <v>0</v>
      </c>
      <c r="AS384" s="1">
        <v>0</v>
      </c>
      <c r="AT384" s="1">
        <v>825995.87922539993</v>
      </c>
      <c r="AU384" s="1">
        <v>0</v>
      </c>
      <c r="AV384" s="1">
        <v>0</v>
      </c>
      <c r="AW384" s="1">
        <v>0</v>
      </c>
      <c r="AX384" s="1">
        <v>369492.41663999995</v>
      </c>
      <c r="AY384" s="1">
        <v>0</v>
      </c>
      <c r="AZ384" s="1">
        <v>0</v>
      </c>
      <c r="BA384" s="1">
        <v>0</v>
      </c>
      <c r="BB384" s="1">
        <v>1195488.2958653998</v>
      </c>
      <c r="BC384" s="7">
        <v>0.51761024987156923</v>
      </c>
      <c r="BD384" s="35" t="s">
        <v>552</v>
      </c>
      <c r="BE384" s="35" t="s">
        <v>552</v>
      </c>
      <c r="BF384" s="35">
        <v>2.7635807677901241</v>
      </c>
      <c r="BG384" s="35" t="s">
        <v>552</v>
      </c>
      <c r="BH384" s="35" t="s">
        <v>552</v>
      </c>
      <c r="BI384" s="35" t="s">
        <v>552</v>
      </c>
      <c r="BJ384" s="35" t="s">
        <v>552</v>
      </c>
      <c r="BK384" s="35" t="s">
        <v>552</v>
      </c>
      <c r="BL384" s="35" t="s">
        <v>552</v>
      </c>
      <c r="BM384" s="35" t="s">
        <v>552</v>
      </c>
      <c r="BN384" s="35">
        <v>3.7096031503569473</v>
      </c>
      <c r="BO384" s="1">
        <v>0</v>
      </c>
      <c r="BP384" s="1"/>
      <c r="BQ384" s="1">
        <v>4042647.9927599994</v>
      </c>
      <c r="BR384" s="1">
        <v>179694.79830223019</v>
      </c>
      <c r="BS384" s="1">
        <v>1587878.8215119168</v>
      </c>
      <c r="BT384" s="1">
        <v>4042647.9927599994</v>
      </c>
      <c r="BU384" s="1">
        <v>179694.79830223019</v>
      </c>
      <c r="BV384" s="1">
        <v>467418.5154477951</v>
      </c>
      <c r="BW384" s="35">
        <v>6.0007409482391303</v>
      </c>
      <c r="BX384" s="1">
        <v>20216235.356711656</v>
      </c>
      <c r="BY384" s="1">
        <v>898607.13605553389</v>
      </c>
      <c r="BZ384" s="1">
        <v>7940570.6435763361</v>
      </c>
      <c r="CA384" s="1">
        <v>20216235.356711656</v>
      </c>
      <c r="CB384" s="1">
        <v>898607.13605553389</v>
      </c>
      <c r="CC384" s="1">
        <v>2337438.9101649337</v>
      </c>
    </row>
    <row r="385" spans="1:81" x14ac:dyDescent="0.25">
      <c r="A385" t="s">
        <v>509</v>
      </c>
      <c r="B385" t="s">
        <v>510</v>
      </c>
      <c r="C385" t="s">
        <v>50</v>
      </c>
      <c r="D385" t="s">
        <v>28</v>
      </c>
      <c r="E385">
        <v>90234</v>
      </c>
      <c r="F385" t="s">
        <v>39</v>
      </c>
      <c r="G385" t="s">
        <v>51</v>
      </c>
      <c r="H385" s="74">
        <v>0.22613756887876005</v>
      </c>
      <c r="I385" s="1">
        <v>13053770</v>
      </c>
      <c r="J385" s="1">
        <v>0</v>
      </c>
      <c r="K385" s="1">
        <v>0</v>
      </c>
      <c r="L385" s="1">
        <v>1713698</v>
      </c>
      <c r="M385" s="1">
        <v>0</v>
      </c>
      <c r="N385" s="1">
        <v>0</v>
      </c>
      <c r="O385" s="1">
        <v>0</v>
      </c>
      <c r="P385" s="1">
        <v>1812270</v>
      </c>
      <c r="Q385" s="1">
        <v>0</v>
      </c>
      <c r="R385" s="1">
        <v>0</v>
      </c>
      <c r="S385" s="1">
        <v>0</v>
      </c>
      <c r="T385" s="1">
        <v>3525968</v>
      </c>
      <c r="U385" s="1"/>
      <c r="V385" s="36"/>
      <c r="W385" s="1"/>
      <c r="X385" s="1"/>
      <c r="Y385" s="1">
        <v>380991</v>
      </c>
      <c r="Z385" s="1"/>
      <c r="AA385" s="1"/>
      <c r="AB385" s="1"/>
      <c r="AC385" s="1">
        <v>246304</v>
      </c>
      <c r="AD385" s="1"/>
      <c r="AE385" s="1"/>
      <c r="AF385" s="1"/>
      <c r="AG385" s="1">
        <v>0</v>
      </c>
      <c r="AH385" s="1">
        <v>0</v>
      </c>
      <c r="AI385" s="1">
        <v>3909946.9553750004</v>
      </c>
      <c r="AJ385" s="1">
        <v>0</v>
      </c>
      <c r="AK385" s="1">
        <v>0</v>
      </c>
      <c r="AL385" s="1">
        <v>0</v>
      </c>
      <c r="AM385" s="1">
        <v>2169130.364995</v>
      </c>
      <c r="AN385" s="1">
        <v>0</v>
      </c>
      <c r="AO385" s="1">
        <v>0</v>
      </c>
      <c r="AP385" s="1">
        <v>0</v>
      </c>
      <c r="AQ385" s="1">
        <v>6079077.3203699999</v>
      </c>
      <c r="AR385" s="1">
        <v>0</v>
      </c>
      <c r="AS385" s="1">
        <v>0</v>
      </c>
      <c r="AT385" s="1">
        <v>825995.87922539993</v>
      </c>
      <c r="AU385" s="1">
        <v>0</v>
      </c>
      <c r="AV385" s="1">
        <v>0</v>
      </c>
      <c r="AW385" s="1">
        <v>0</v>
      </c>
      <c r="AX385" s="1">
        <v>640681.03871999995</v>
      </c>
      <c r="AY385" s="1">
        <v>0</v>
      </c>
      <c r="AZ385" s="1">
        <v>0</v>
      </c>
      <c r="BA385" s="1">
        <v>0</v>
      </c>
      <c r="BB385" s="1">
        <v>1466676.9179453999</v>
      </c>
      <c r="BC385" s="7">
        <v>0.5780517228597869</v>
      </c>
      <c r="BD385" s="35" t="s">
        <v>552</v>
      </c>
      <c r="BE385" s="35" t="s">
        <v>552</v>
      </c>
      <c r="BF385" s="35">
        <v>2.7635807677901241</v>
      </c>
      <c r="BG385" s="35" t="s">
        <v>552</v>
      </c>
      <c r="BH385" s="35" t="s">
        <v>552</v>
      </c>
      <c r="BI385" s="35" t="s">
        <v>552</v>
      </c>
      <c r="BJ385" s="35">
        <v>1.5504375196383542</v>
      </c>
      <c r="BK385" s="35" t="s">
        <v>552</v>
      </c>
      <c r="BL385" s="35" t="s">
        <v>552</v>
      </c>
      <c r="BM385" s="35" t="s">
        <v>552</v>
      </c>
      <c r="BN385" s="35">
        <v>2.1400518207525989</v>
      </c>
      <c r="BO385" s="1">
        <v>0</v>
      </c>
      <c r="BP385" s="1">
        <v>0</v>
      </c>
      <c r="BQ385" s="1">
        <v>4296778.9331999989</v>
      </c>
      <c r="BR385" s="1">
        <v>190990.86171574166</v>
      </c>
      <c r="BS385" s="1">
        <v>1687696.8464644391</v>
      </c>
      <c r="BT385" s="1">
        <v>4296778.9331999989</v>
      </c>
      <c r="BU385" s="1">
        <v>190990.86171574166</v>
      </c>
      <c r="BV385" s="1">
        <v>496801.60967775283</v>
      </c>
      <c r="BW385" s="35">
        <v>6.0007409482391303</v>
      </c>
      <c r="BX385" s="1">
        <v>21487078.356784482</v>
      </c>
      <c r="BY385" s="1">
        <v>955095.82292138657</v>
      </c>
      <c r="BZ385" s="1">
        <v>8439734.7283287682</v>
      </c>
      <c r="CA385" s="1">
        <v>21487078.356784482</v>
      </c>
      <c r="CB385" s="1">
        <v>955095.82292138657</v>
      </c>
      <c r="CC385" s="1">
        <v>2484376.1526666521</v>
      </c>
    </row>
    <row r="386" spans="1:81" x14ac:dyDescent="0.25">
      <c r="A386" t="s">
        <v>509</v>
      </c>
      <c r="B386" t="s">
        <v>510</v>
      </c>
      <c r="C386" t="s">
        <v>50</v>
      </c>
      <c r="D386" t="s">
        <v>1730</v>
      </c>
      <c r="E386">
        <v>90234</v>
      </c>
      <c r="F386" t="s">
        <v>39</v>
      </c>
      <c r="G386" t="s">
        <v>51</v>
      </c>
      <c r="H386" s="74">
        <v>0.22613756887876005</v>
      </c>
      <c r="I386" s="1">
        <v>772059</v>
      </c>
      <c r="J386" s="1"/>
      <c r="K386" s="1"/>
      <c r="L386" s="1"/>
      <c r="M386" s="1"/>
      <c r="N386" s="1"/>
      <c r="O386" s="1"/>
      <c r="P386" s="1">
        <v>1812270</v>
      </c>
      <c r="Q386" s="1"/>
      <c r="R386" s="1"/>
      <c r="S386" s="1"/>
      <c r="T386" s="1">
        <v>1812270</v>
      </c>
      <c r="U386" s="1">
        <v>13.309090909090909</v>
      </c>
      <c r="V386" s="36">
        <v>8.2374212666685043E-2</v>
      </c>
      <c r="W386" s="1"/>
      <c r="X386" s="1"/>
      <c r="Y386" s="1"/>
      <c r="Z386" s="1"/>
      <c r="AA386" s="1"/>
      <c r="AB386" s="1"/>
      <c r="AC386" s="1">
        <v>104256</v>
      </c>
      <c r="AD386" s="1"/>
      <c r="AE386" s="1"/>
      <c r="AF386" s="1"/>
      <c r="AG386" s="1">
        <v>0</v>
      </c>
      <c r="AH386" s="1">
        <v>0</v>
      </c>
      <c r="AI386" s="1">
        <v>0</v>
      </c>
      <c r="AJ386" s="1">
        <v>0</v>
      </c>
      <c r="AK386" s="1"/>
      <c r="AL386" s="1">
        <v>0</v>
      </c>
      <c r="AM386" s="1">
        <v>917426.11667499994</v>
      </c>
      <c r="AN386" s="1"/>
      <c r="AO386" s="1">
        <v>0</v>
      </c>
      <c r="AP386" s="1">
        <v>0</v>
      </c>
      <c r="AQ386" s="1">
        <v>917426.11667499994</v>
      </c>
      <c r="AR386" s="1">
        <v>0</v>
      </c>
      <c r="AS386" s="1">
        <v>0</v>
      </c>
      <c r="AT386" s="1">
        <v>0</v>
      </c>
      <c r="AU386" s="1">
        <v>0</v>
      </c>
      <c r="AV386" s="1"/>
      <c r="AW386" s="1">
        <v>0</v>
      </c>
      <c r="AX386" s="1">
        <v>271188.62208</v>
      </c>
      <c r="AY386" s="1"/>
      <c r="AZ386" s="1">
        <v>0</v>
      </c>
      <c r="BA386" s="1">
        <v>0</v>
      </c>
      <c r="BB386" s="1">
        <v>271188.62208</v>
      </c>
      <c r="BC386" s="7">
        <v>1.5395387383023833</v>
      </c>
      <c r="BD386" s="35" t="s">
        <v>552</v>
      </c>
      <c r="BE386" s="35" t="s">
        <v>552</v>
      </c>
      <c r="BF386" s="35" t="s">
        <v>552</v>
      </c>
      <c r="BG386" s="35" t="s">
        <v>552</v>
      </c>
      <c r="BH386" s="35" t="s">
        <v>552</v>
      </c>
      <c r="BI386" s="35" t="s">
        <v>552</v>
      </c>
      <c r="BJ386" s="35">
        <v>0.65587066979809838</v>
      </c>
      <c r="BK386" s="35" t="s">
        <v>552</v>
      </c>
      <c r="BL386" s="35" t="s">
        <v>552</v>
      </c>
      <c r="BM386" s="35" t="s">
        <v>552</v>
      </c>
      <c r="BN386" s="35">
        <v>0.65587066979809838</v>
      </c>
      <c r="BO386" s="1">
        <v>0</v>
      </c>
      <c r="BP386" s="1">
        <v>0</v>
      </c>
      <c r="BQ386" s="1">
        <v>254130.94043999998</v>
      </c>
      <c r="BR386" s="1">
        <v>11296.063413511485</v>
      </c>
      <c r="BS386" s="1">
        <v>99818.024952522406</v>
      </c>
      <c r="BT386" s="1">
        <v>254130.94043999998</v>
      </c>
      <c r="BU386" s="1">
        <v>11296.063413511485</v>
      </c>
      <c r="BV386" s="1">
        <v>29383.094229957802</v>
      </c>
      <c r="BW386" s="35">
        <v>6.0007409482391303</v>
      </c>
      <c r="BX386" s="1">
        <v>1270843.0000728273</v>
      </c>
      <c r="BY386" s="1">
        <v>56488.68686585276</v>
      </c>
      <c r="BZ386" s="1">
        <v>499164.08475243405</v>
      </c>
      <c r="CA386" s="1">
        <v>1270843.0000728273</v>
      </c>
      <c r="CB386" s="1">
        <v>56488.68686585276</v>
      </c>
      <c r="CC386" s="1">
        <v>146937.24250171887</v>
      </c>
    </row>
    <row r="387" spans="1:81" x14ac:dyDescent="0.25">
      <c r="A387" t="s">
        <v>312</v>
      </c>
      <c r="B387" t="s">
        <v>313</v>
      </c>
      <c r="C387" t="s">
        <v>50</v>
      </c>
      <c r="D387" t="s">
        <v>38</v>
      </c>
      <c r="E387">
        <v>90062</v>
      </c>
      <c r="F387" t="s">
        <v>39</v>
      </c>
      <c r="G387" t="s">
        <v>51</v>
      </c>
      <c r="H387" s="74">
        <v>0.22613756887876005</v>
      </c>
      <c r="I387" s="1">
        <v>28290971</v>
      </c>
      <c r="J387" s="1"/>
      <c r="K387" s="1"/>
      <c r="L387" s="1">
        <v>3714343</v>
      </c>
      <c r="M387" s="1">
        <v>6239</v>
      </c>
      <c r="N387" s="1"/>
      <c r="O387" s="1"/>
      <c r="P387" s="1"/>
      <c r="Q387" s="1"/>
      <c r="R387" s="1"/>
      <c r="S387" s="1"/>
      <c r="T387" s="1">
        <v>3720582</v>
      </c>
      <c r="U387" s="1">
        <v>35.864077669902912</v>
      </c>
      <c r="V387" s="36">
        <v>0.1747466786469713</v>
      </c>
      <c r="W387" s="1"/>
      <c r="X387" s="1"/>
      <c r="Y387" s="1">
        <v>1004821</v>
      </c>
      <c r="Z387" s="1">
        <v>30703</v>
      </c>
      <c r="AA387" s="1"/>
      <c r="AB387" s="1"/>
      <c r="AC387" s="1">
        <v>29701</v>
      </c>
      <c r="AD387" s="1"/>
      <c r="AE387" s="1"/>
      <c r="AF387" s="1"/>
      <c r="AG387" s="1">
        <v>0</v>
      </c>
      <c r="AH387" s="1">
        <v>0</v>
      </c>
      <c r="AI387" s="1">
        <v>10302633.7938125</v>
      </c>
      <c r="AJ387" s="1">
        <v>6943.1017772845698</v>
      </c>
      <c r="AK387" s="1">
        <v>0</v>
      </c>
      <c r="AL387" s="1">
        <v>0</v>
      </c>
      <c r="AM387" s="1">
        <v>261720.45983999997</v>
      </c>
      <c r="AN387" s="1">
        <v>0</v>
      </c>
      <c r="AO387" s="1">
        <v>0</v>
      </c>
      <c r="AP387" s="1">
        <v>0</v>
      </c>
      <c r="AQ387" s="1">
        <v>10571297.355429785</v>
      </c>
      <c r="AR387" s="1">
        <v>0</v>
      </c>
      <c r="AS387" s="1">
        <v>0</v>
      </c>
      <c r="AT387" s="1">
        <v>2178471.4215274001</v>
      </c>
      <c r="AU387" s="1">
        <v>617.19999581000047</v>
      </c>
      <c r="AV387" s="1">
        <v>0</v>
      </c>
      <c r="AW387" s="1">
        <v>0</v>
      </c>
      <c r="AX387" s="1">
        <v>77257.64718</v>
      </c>
      <c r="AY387" s="1">
        <v>0</v>
      </c>
      <c r="AZ387" s="1">
        <v>0</v>
      </c>
      <c r="BA387" s="1">
        <v>0</v>
      </c>
      <c r="BB387" s="1">
        <v>2256346.2687032102</v>
      </c>
      <c r="BC387" s="7">
        <v>0.45341828755658453</v>
      </c>
      <c r="BD387" s="35" t="s">
        <v>552</v>
      </c>
      <c r="BE387" s="35" t="s">
        <v>552</v>
      </c>
      <c r="BF387" s="35">
        <v>3.3602457326477122</v>
      </c>
      <c r="BG387" s="35">
        <v>1.211781018287317</v>
      </c>
      <c r="BH387" s="35" t="s">
        <v>552</v>
      </c>
      <c r="BI387" s="35" t="s">
        <v>552</v>
      </c>
      <c r="BJ387" s="35" t="s">
        <v>552</v>
      </c>
      <c r="BK387" s="35" t="s">
        <v>552</v>
      </c>
      <c r="BL387" s="35" t="s">
        <v>552</v>
      </c>
      <c r="BM387" s="35" t="s">
        <v>552</v>
      </c>
      <c r="BN387" s="35">
        <v>3.4477518904657911</v>
      </c>
      <c r="BO387" s="1">
        <v>0</v>
      </c>
      <c r="BP387" s="1"/>
      <c r="BQ387" s="1">
        <v>9312256.0143599994</v>
      </c>
      <c r="BR387" s="1">
        <v>413927.69522253406</v>
      </c>
      <c r="BS387" s="1">
        <v>3657685.2924570376</v>
      </c>
      <c r="BT387" s="1">
        <v>9312256.0143599994</v>
      </c>
      <c r="BU387" s="1">
        <v>413927.69522253406</v>
      </c>
      <c r="BV387" s="1">
        <v>1076700.442258951</v>
      </c>
      <c r="BW387" s="35">
        <v>6.6785411190788837</v>
      </c>
      <c r="BX387" s="1">
        <v>52880028.688932896</v>
      </c>
      <c r="BY387" s="1">
        <v>2350505.4376467117</v>
      </c>
      <c r="BZ387" s="1">
        <v>20770316.333867364</v>
      </c>
      <c r="CA387" s="1">
        <v>52880028.688932896</v>
      </c>
      <c r="CB387" s="1">
        <v>2350505.4376467117</v>
      </c>
      <c r="CC387" s="1">
        <v>6114087.7342978735</v>
      </c>
    </row>
    <row r="388" spans="1:81" x14ac:dyDescent="0.25">
      <c r="A388" t="s">
        <v>312</v>
      </c>
      <c r="B388" t="s">
        <v>313</v>
      </c>
      <c r="C388" t="s">
        <v>50</v>
      </c>
      <c r="D388" t="s">
        <v>28</v>
      </c>
      <c r="E388">
        <v>90062</v>
      </c>
      <c r="F388" t="s">
        <v>39</v>
      </c>
      <c r="G388" t="s">
        <v>51</v>
      </c>
      <c r="H388" s="74">
        <v>0.22613756887876005</v>
      </c>
      <c r="I388" s="1">
        <v>30018344</v>
      </c>
      <c r="J388" s="1">
        <v>0</v>
      </c>
      <c r="K388" s="1">
        <v>0</v>
      </c>
      <c r="L388" s="1">
        <v>3714343</v>
      </c>
      <c r="M388" s="1">
        <v>6239</v>
      </c>
      <c r="N388" s="1">
        <v>0</v>
      </c>
      <c r="O388" s="1">
        <v>0</v>
      </c>
      <c r="P388" s="1">
        <v>2793417</v>
      </c>
      <c r="Q388" s="1">
        <v>0</v>
      </c>
      <c r="R388" s="1">
        <v>0</v>
      </c>
      <c r="S388" s="1">
        <v>0</v>
      </c>
      <c r="T388" s="1">
        <v>6513999</v>
      </c>
      <c r="U388" s="1"/>
      <c r="V388" s="36"/>
      <c r="W388" s="1"/>
      <c r="X388" s="1"/>
      <c r="Y388" s="1">
        <v>1004821</v>
      </c>
      <c r="Z388" s="1">
        <v>30703</v>
      </c>
      <c r="AA388" s="1"/>
      <c r="AB388" s="1"/>
      <c r="AC388" s="1">
        <v>230659</v>
      </c>
      <c r="AD388" s="1"/>
      <c r="AE388" s="1"/>
      <c r="AF388" s="1"/>
      <c r="AG388" s="1">
        <v>0</v>
      </c>
      <c r="AH388" s="1">
        <v>0</v>
      </c>
      <c r="AI388" s="1">
        <v>10302633.7938125</v>
      </c>
      <c r="AJ388" s="1">
        <v>6943.1017772845698</v>
      </c>
      <c r="AK388" s="1">
        <v>0</v>
      </c>
      <c r="AL388" s="1">
        <v>0</v>
      </c>
      <c r="AM388" s="1">
        <v>2029304.5559824998</v>
      </c>
      <c r="AN388" s="1">
        <v>0</v>
      </c>
      <c r="AO388" s="1">
        <v>0</v>
      </c>
      <c r="AP388" s="1">
        <v>0</v>
      </c>
      <c r="AQ388" s="1">
        <v>12338881.451572286</v>
      </c>
      <c r="AR388" s="1">
        <v>0</v>
      </c>
      <c r="AS388" s="1">
        <v>0</v>
      </c>
      <c r="AT388" s="1">
        <v>2178471.4215274001</v>
      </c>
      <c r="AU388" s="1">
        <v>617.19999581000047</v>
      </c>
      <c r="AV388" s="1">
        <v>0</v>
      </c>
      <c r="AW388" s="1">
        <v>0</v>
      </c>
      <c r="AX388" s="1">
        <v>599985.57762</v>
      </c>
      <c r="AY388" s="1">
        <v>0</v>
      </c>
      <c r="AZ388" s="1">
        <v>0</v>
      </c>
      <c r="BA388" s="1">
        <v>0</v>
      </c>
      <c r="BB388" s="1">
        <v>2779074.1991432104</v>
      </c>
      <c r="BC388" s="7">
        <v>0.50362390579292104</v>
      </c>
      <c r="BD388" s="35" t="s">
        <v>552</v>
      </c>
      <c r="BE388" s="35" t="s">
        <v>552</v>
      </c>
      <c r="BF388" s="35">
        <v>3.3602457326477122</v>
      </c>
      <c r="BG388" s="35">
        <v>1.211781018287317</v>
      </c>
      <c r="BH388" s="35" t="s">
        <v>552</v>
      </c>
      <c r="BI388" s="35" t="s">
        <v>552</v>
      </c>
      <c r="BJ388" s="35">
        <v>0.94124512509321023</v>
      </c>
      <c r="BK388" s="35" t="s">
        <v>552</v>
      </c>
      <c r="BL388" s="35" t="s">
        <v>552</v>
      </c>
      <c r="BM388" s="35" t="s">
        <v>552</v>
      </c>
      <c r="BN388" s="35">
        <v>2.3208409535702255</v>
      </c>
      <c r="BO388" s="1">
        <v>0</v>
      </c>
      <c r="BP388" s="1">
        <v>0</v>
      </c>
      <c r="BQ388" s="1">
        <v>9880838.1110399999</v>
      </c>
      <c r="BR388" s="1">
        <v>439201.04213875107</v>
      </c>
      <c r="BS388" s="1">
        <v>3881014.0292715989</v>
      </c>
      <c r="BT388" s="1">
        <v>9880838.1110399999</v>
      </c>
      <c r="BU388" s="1">
        <v>439201.04213875107</v>
      </c>
      <c r="BV388" s="1">
        <v>1142440.9667904763</v>
      </c>
      <c r="BW388" s="35">
        <v>6.6785411190788837</v>
      </c>
      <c r="BX388" s="1">
        <v>56108745.504502371</v>
      </c>
      <c r="BY388" s="1">
        <v>2494021.1773271956</v>
      </c>
      <c r="BZ388" s="1">
        <v>22038497.748940799</v>
      </c>
      <c r="CA388" s="1">
        <v>56108745.504502371</v>
      </c>
      <c r="CB388" s="1">
        <v>2494021.1773271956</v>
      </c>
      <c r="CC388" s="1">
        <v>6487398.0060399547</v>
      </c>
    </row>
    <row r="389" spans="1:81" x14ac:dyDescent="0.25">
      <c r="A389" t="s">
        <v>312</v>
      </c>
      <c r="B389" t="s">
        <v>313</v>
      </c>
      <c r="C389" t="s">
        <v>50</v>
      </c>
      <c r="D389" t="s">
        <v>1730</v>
      </c>
      <c r="E389">
        <v>90062</v>
      </c>
      <c r="F389" t="s">
        <v>39</v>
      </c>
      <c r="G389" t="s">
        <v>51</v>
      </c>
      <c r="H389" s="74">
        <v>0.22613756887876005</v>
      </c>
      <c r="I389" s="1">
        <v>1727373</v>
      </c>
      <c r="J389" s="1"/>
      <c r="K389" s="1"/>
      <c r="L389" s="1"/>
      <c r="M389" s="1"/>
      <c r="N389" s="1"/>
      <c r="O389" s="1"/>
      <c r="P389" s="1">
        <v>2793417</v>
      </c>
      <c r="Q389" s="1"/>
      <c r="R389" s="1"/>
      <c r="S389" s="1"/>
      <c r="T389" s="1">
        <v>2793417</v>
      </c>
      <c r="U389" s="1">
        <v>15.621212121212121</v>
      </c>
      <c r="V389" s="36">
        <v>8.456199677629217E-2</v>
      </c>
      <c r="W389" s="1"/>
      <c r="X389" s="1"/>
      <c r="Y389" s="1"/>
      <c r="Z389" s="1"/>
      <c r="AA389" s="1"/>
      <c r="AB389" s="1"/>
      <c r="AC389" s="1">
        <v>200958</v>
      </c>
      <c r="AD389" s="1"/>
      <c r="AE389" s="1"/>
      <c r="AF389" s="1"/>
      <c r="AG389" s="1">
        <v>0</v>
      </c>
      <c r="AH389" s="1">
        <v>0</v>
      </c>
      <c r="AI389" s="1">
        <v>0</v>
      </c>
      <c r="AJ389" s="1">
        <v>0</v>
      </c>
      <c r="AK389" s="1"/>
      <c r="AL389" s="1">
        <v>0</v>
      </c>
      <c r="AM389" s="1">
        <v>1767584.0961424999</v>
      </c>
      <c r="AN389" s="1"/>
      <c r="AO389" s="1">
        <v>0</v>
      </c>
      <c r="AP389" s="1">
        <v>0</v>
      </c>
      <c r="AQ389" s="1">
        <v>1767584.0961424999</v>
      </c>
      <c r="AR389" s="1">
        <v>0</v>
      </c>
      <c r="AS389" s="1">
        <v>0</v>
      </c>
      <c r="AT389" s="1">
        <v>0</v>
      </c>
      <c r="AU389" s="1">
        <v>0</v>
      </c>
      <c r="AV389" s="1"/>
      <c r="AW389" s="1">
        <v>0</v>
      </c>
      <c r="AX389" s="1">
        <v>522727.93043999997</v>
      </c>
      <c r="AY389" s="1"/>
      <c r="AZ389" s="1">
        <v>0</v>
      </c>
      <c r="BA389" s="1">
        <v>0</v>
      </c>
      <c r="BB389" s="1">
        <v>522727.93043999997</v>
      </c>
      <c r="BC389" s="7">
        <v>1.3258931490665304</v>
      </c>
      <c r="BD389" s="35" t="s">
        <v>552</v>
      </c>
      <c r="BE389" s="35" t="s">
        <v>552</v>
      </c>
      <c r="BF389" s="35" t="s">
        <v>552</v>
      </c>
      <c r="BG389" s="35" t="s">
        <v>552</v>
      </c>
      <c r="BH389" s="35" t="s">
        <v>552</v>
      </c>
      <c r="BI389" s="35" t="s">
        <v>552</v>
      </c>
      <c r="BJ389" s="35">
        <v>0.81989621548895131</v>
      </c>
      <c r="BK389" s="35" t="s">
        <v>552</v>
      </c>
      <c r="BL389" s="35" t="s">
        <v>552</v>
      </c>
      <c r="BM389" s="35" t="s">
        <v>552</v>
      </c>
      <c r="BN389" s="35">
        <v>0.81989621548895131</v>
      </c>
      <c r="BO389" s="1">
        <v>0</v>
      </c>
      <c r="BP389" s="1">
        <v>0</v>
      </c>
      <c r="BQ389" s="1">
        <v>568582.09667999996</v>
      </c>
      <c r="BR389" s="1">
        <v>25273.346916216989</v>
      </c>
      <c r="BS389" s="1">
        <v>223328.73681456142</v>
      </c>
      <c r="BT389" s="1">
        <v>568582.09667999996</v>
      </c>
      <c r="BU389" s="1">
        <v>25273.346916216989</v>
      </c>
      <c r="BV389" s="1">
        <v>65740.524531525298</v>
      </c>
      <c r="BW389" s="35">
        <v>6.6785411190788837</v>
      </c>
      <c r="BX389" s="1">
        <v>3228716.815569465</v>
      </c>
      <c r="BY389" s="1">
        <v>143515.73968048368</v>
      </c>
      <c r="BZ389" s="1">
        <v>1268181.4150734332</v>
      </c>
      <c r="CA389" s="1">
        <v>3228716.815569465</v>
      </c>
      <c r="CB389" s="1">
        <v>143515.73968048368</v>
      </c>
      <c r="CC389" s="1">
        <v>373310.27174208051</v>
      </c>
    </row>
    <row r="390" spans="1:81" x14ac:dyDescent="0.25">
      <c r="A390" t="s">
        <v>567</v>
      </c>
      <c r="B390" t="s">
        <v>568</v>
      </c>
      <c r="C390" t="s">
        <v>50</v>
      </c>
      <c r="D390" t="s">
        <v>38</v>
      </c>
      <c r="E390">
        <v>90088</v>
      </c>
      <c r="F390" t="s">
        <v>39</v>
      </c>
      <c r="G390" t="s">
        <v>51</v>
      </c>
      <c r="H390" s="74">
        <v>0.22613756887876005</v>
      </c>
      <c r="I390" s="1">
        <v>9581355</v>
      </c>
      <c r="J390" s="1"/>
      <c r="K390" s="1">
        <v>155236</v>
      </c>
      <c r="L390" s="1">
        <v>1062479</v>
      </c>
      <c r="M390" s="1"/>
      <c r="N390" s="1"/>
      <c r="O390" s="1"/>
      <c r="P390" s="1">
        <v>51940</v>
      </c>
      <c r="Q390" s="1"/>
      <c r="R390" s="1"/>
      <c r="S390" s="1"/>
      <c r="T390" s="1">
        <v>1269655</v>
      </c>
      <c r="U390" s="1">
        <v>33.428571428571431</v>
      </c>
      <c r="V390" s="36">
        <v>0.19373192317363089</v>
      </c>
      <c r="W390" s="1"/>
      <c r="X390" s="1">
        <v>53213</v>
      </c>
      <c r="Y390" s="1">
        <v>268484</v>
      </c>
      <c r="Z390" s="1"/>
      <c r="AA390" s="1"/>
      <c r="AB390" s="1"/>
      <c r="AC390" s="1">
        <v>74494</v>
      </c>
      <c r="AD390" s="1"/>
      <c r="AE390" s="1"/>
      <c r="AF390" s="1"/>
      <c r="AG390" s="1">
        <v>0</v>
      </c>
      <c r="AH390" s="1">
        <v>433150.85239380121</v>
      </c>
      <c r="AI390" s="1">
        <v>2753639.3633125001</v>
      </c>
      <c r="AJ390" s="1">
        <v>0</v>
      </c>
      <c r="AK390" s="1">
        <v>0</v>
      </c>
      <c r="AL390" s="1">
        <v>0</v>
      </c>
      <c r="AM390" s="1">
        <v>654116.31518333335</v>
      </c>
      <c r="AN390" s="1">
        <v>0</v>
      </c>
      <c r="AO390" s="1">
        <v>0</v>
      </c>
      <c r="AP390" s="1">
        <v>0</v>
      </c>
      <c r="AQ390" s="1">
        <v>3840906.530889635</v>
      </c>
      <c r="AR390" s="1">
        <v>0</v>
      </c>
      <c r="AS390" s="1">
        <v>114955.32552450002</v>
      </c>
      <c r="AT390" s="1">
        <v>582078.52058959997</v>
      </c>
      <c r="AU390" s="1">
        <v>0</v>
      </c>
      <c r="AV390" s="1">
        <v>0</v>
      </c>
      <c r="AW390" s="1">
        <v>0</v>
      </c>
      <c r="AX390" s="1">
        <v>193772.30291999999</v>
      </c>
      <c r="AY390" s="1">
        <v>0</v>
      </c>
      <c r="AZ390" s="1">
        <v>0</v>
      </c>
      <c r="BA390" s="1">
        <v>0</v>
      </c>
      <c r="BB390" s="1">
        <v>890806.14903409989</v>
      </c>
      <c r="BC390" s="7">
        <v>0.49384587878475794</v>
      </c>
      <c r="BD390" s="35" t="s">
        <v>552</v>
      </c>
      <c r="BE390" s="35">
        <v>3.530792972753106</v>
      </c>
      <c r="BF390" s="35">
        <v>3.1395612373534911</v>
      </c>
      <c r="BG390" s="35" t="s">
        <v>552</v>
      </c>
      <c r="BH390" s="35" t="s">
        <v>552</v>
      </c>
      <c r="BI390" s="35" t="s">
        <v>552</v>
      </c>
      <c r="BJ390" s="35">
        <v>16.32438617834681</v>
      </c>
      <c r="BK390" s="35" t="s">
        <v>552</v>
      </c>
      <c r="BL390" s="35" t="s">
        <v>552</v>
      </c>
      <c r="BM390" s="35" t="s">
        <v>552</v>
      </c>
      <c r="BN390" s="35">
        <v>3.7267704060738818</v>
      </c>
      <c r="BO390" s="1">
        <v>0</v>
      </c>
      <c r="BP390" s="1"/>
      <c r="BQ390" s="1">
        <v>3153798.8117999993</v>
      </c>
      <c r="BR390" s="1">
        <v>140185.65118386719</v>
      </c>
      <c r="BS390" s="1">
        <v>1238754.9817682009</v>
      </c>
      <c r="BT390" s="1">
        <v>3153798.8117999993</v>
      </c>
      <c r="BU390" s="1">
        <v>140185.65118386719</v>
      </c>
      <c r="BV390" s="1">
        <v>364648.1121464516</v>
      </c>
      <c r="BW390" s="35">
        <v>6.8476166886107155</v>
      </c>
      <c r="BX390" s="1">
        <v>18442206.564402319</v>
      </c>
      <c r="BY390" s="1">
        <v>819751.95336654224</v>
      </c>
      <c r="BZ390" s="1">
        <v>7243764.3044873923</v>
      </c>
      <c r="CA390" s="1">
        <v>18442206.564402319</v>
      </c>
      <c r="CB390" s="1">
        <v>819751.95336654224</v>
      </c>
      <c r="CC390" s="1">
        <v>2132322.3860579822</v>
      </c>
    </row>
    <row r="391" spans="1:81" x14ac:dyDescent="0.25">
      <c r="A391" t="s">
        <v>567</v>
      </c>
      <c r="B391" t="s">
        <v>568</v>
      </c>
      <c r="C391" t="s">
        <v>50</v>
      </c>
      <c r="D391" t="s">
        <v>28</v>
      </c>
      <c r="E391">
        <v>90088</v>
      </c>
      <c r="F391" t="s">
        <v>39</v>
      </c>
      <c r="G391" t="s">
        <v>51</v>
      </c>
      <c r="H391" s="74">
        <v>0.22613756887876005</v>
      </c>
      <c r="I391" s="1">
        <v>10288338</v>
      </c>
      <c r="J391" s="1">
        <v>0</v>
      </c>
      <c r="K391" s="1">
        <v>155236</v>
      </c>
      <c r="L391" s="1">
        <v>1062479</v>
      </c>
      <c r="M391" s="1">
        <v>0</v>
      </c>
      <c r="N391" s="1">
        <v>0</v>
      </c>
      <c r="O391" s="1">
        <v>0</v>
      </c>
      <c r="P391" s="1">
        <v>588041</v>
      </c>
      <c r="Q391" s="1">
        <v>0</v>
      </c>
      <c r="R391" s="1">
        <v>0</v>
      </c>
      <c r="S391" s="1">
        <v>0</v>
      </c>
      <c r="T391" s="1">
        <v>1805756</v>
      </c>
      <c r="U391" s="1"/>
      <c r="V391" s="36"/>
      <c r="W391" s="1">
        <v>664</v>
      </c>
      <c r="X391" s="1">
        <v>53213</v>
      </c>
      <c r="Y391" s="1">
        <v>268484</v>
      </c>
      <c r="Z391" s="1"/>
      <c r="AA391" s="1"/>
      <c r="AB391" s="1"/>
      <c r="AC391" s="1">
        <v>137484</v>
      </c>
      <c r="AD391" s="1"/>
      <c r="AE391" s="1"/>
      <c r="AF391" s="1"/>
      <c r="AG391" s="1">
        <v>4.3624800000000006</v>
      </c>
      <c r="AH391" s="1">
        <v>433150.85239380121</v>
      </c>
      <c r="AI391" s="1">
        <v>2753639.3633125001</v>
      </c>
      <c r="AJ391" s="1">
        <v>0</v>
      </c>
      <c r="AK391" s="1">
        <v>0</v>
      </c>
      <c r="AL391" s="1">
        <v>0</v>
      </c>
      <c r="AM391" s="1">
        <v>1207777.4365691666</v>
      </c>
      <c r="AN391" s="1">
        <v>0</v>
      </c>
      <c r="AO391" s="1">
        <v>0</v>
      </c>
      <c r="AP391" s="1">
        <v>0</v>
      </c>
      <c r="AQ391" s="1">
        <v>4394572.0147554679</v>
      </c>
      <c r="AR391" s="1">
        <v>2458.9314400000003</v>
      </c>
      <c r="AS391" s="1">
        <v>114955.32552450002</v>
      </c>
      <c r="AT391" s="1">
        <v>582078.52058959997</v>
      </c>
      <c r="AU391" s="1">
        <v>0</v>
      </c>
      <c r="AV391" s="1">
        <v>0</v>
      </c>
      <c r="AW391" s="1">
        <v>0</v>
      </c>
      <c r="AX391" s="1">
        <v>357620.63111999998</v>
      </c>
      <c r="AY391" s="1">
        <v>0</v>
      </c>
      <c r="AZ391" s="1">
        <v>0</v>
      </c>
      <c r="BA391" s="1">
        <v>0</v>
      </c>
      <c r="BB391" s="1">
        <v>1057113.4086740999</v>
      </c>
      <c r="BC391" s="7">
        <v>0.52988980566439081</v>
      </c>
      <c r="BD391" s="35" t="s">
        <v>552</v>
      </c>
      <c r="BE391" s="35">
        <v>3.530792972753106</v>
      </c>
      <c r="BF391" s="35">
        <v>3.1395612373534911</v>
      </c>
      <c r="BG391" s="35" t="s">
        <v>552</v>
      </c>
      <c r="BH391" s="35" t="s">
        <v>552</v>
      </c>
      <c r="BI391" s="35" t="s">
        <v>552</v>
      </c>
      <c r="BJ391" s="35">
        <v>2.6620559921657958</v>
      </c>
      <c r="BK391" s="35" t="s">
        <v>552</v>
      </c>
      <c r="BL391" s="35" t="s">
        <v>552</v>
      </c>
      <c r="BM391" s="35" t="s">
        <v>552</v>
      </c>
      <c r="BN391" s="35">
        <v>3.0190598416561083</v>
      </c>
      <c r="BO391" s="1">
        <v>6274.7999999999993</v>
      </c>
      <c r="BP391" s="1">
        <v>0</v>
      </c>
      <c r="BQ391" s="1">
        <v>3386509.3360799993</v>
      </c>
      <c r="BR391" s="1">
        <v>150529.58189418155</v>
      </c>
      <c r="BS391" s="1">
        <v>1330159.4556944282</v>
      </c>
      <c r="BT391" s="1">
        <v>3386509.3360799993</v>
      </c>
      <c r="BU391" s="1">
        <v>150529.58189418155</v>
      </c>
      <c r="BV391" s="1">
        <v>391554.53783150716</v>
      </c>
      <c r="BW391" s="35">
        <v>6.8476166886107155</v>
      </c>
      <c r="BX391" s="1">
        <v>19803008.509797398</v>
      </c>
      <c r="BY391" s="1">
        <v>880239.29521400935</v>
      </c>
      <c r="BZ391" s="1">
        <v>7778262.6316320831</v>
      </c>
      <c r="CA391" s="1">
        <v>19803008.509797398</v>
      </c>
      <c r="CB391" s="1">
        <v>880239.29521400935</v>
      </c>
      <c r="CC391" s="1">
        <v>2289660.8499247767</v>
      </c>
    </row>
    <row r="392" spans="1:81" x14ac:dyDescent="0.25">
      <c r="A392" t="s">
        <v>567</v>
      </c>
      <c r="B392" t="s">
        <v>568</v>
      </c>
      <c r="C392" t="s">
        <v>50</v>
      </c>
      <c r="D392" t="s">
        <v>1730</v>
      </c>
      <c r="E392">
        <v>90088</v>
      </c>
      <c r="F392" t="s">
        <v>39</v>
      </c>
      <c r="G392" t="s">
        <v>51</v>
      </c>
      <c r="H392" s="74">
        <v>0.22613756887876005</v>
      </c>
      <c r="I392" s="1">
        <v>706983</v>
      </c>
      <c r="J392" s="1"/>
      <c r="K392" s="1"/>
      <c r="L392" s="1"/>
      <c r="M392" s="1"/>
      <c r="N392" s="1"/>
      <c r="O392" s="1"/>
      <c r="P392" s="1">
        <v>536101</v>
      </c>
      <c r="Q392" s="1"/>
      <c r="R392" s="1"/>
      <c r="S392" s="1"/>
      <c r="T392" s="1">
        <v>536101</v>
      </c>
      <c r="U392" s="1">
        <v>15.166666666666666</v>
      </c>
      <c r="V392" s="36">
        <v>0.19294861825771761</v>
      </c>
      <c r="W392" s="1">
        <v>664</v>
      </c>
      <c r="X392" s="1"/>
      <c r="Y392" s="1"/>
      <c r="Z392" s="1"/>
      <c r="AA392" s="1"/>
      <c r="AB392" s="1"/>
      <c r="AC392" s="1">
        <v>62990</v>
      </c>
      <c r="AD392" s="1"/>
      <c r="AE392" s="1"/>
      <c r="AF392" s="1"/>
      <c r="AG392" s="1">
        <v>4.3624800000000006</v>
      </c>
      <c r="AH392" s="1">
        <v>0</v>
      </c>
      <c r="AI392" s="1">
        <v>0</v>
      </c>
      <c r="AJ392" s="1">
        <v>0</v>
      </c>
      <c r="AK392" s="1"/>
      <c r="AL392" s="1">
        <v>0</v>
      </c>
      <c r="AM392" s="1">
        <v>553661.12138583325</v>
      </c>
      <c r="AN392" s="1"/>
      <c r="AO392" s="1">
        <v>0</v>
      </c>
      <c r="AP392" s="1">
        <v>0</v>
      </c>
      <c r="AQ392" s="1">
        <v>553665.48386583326</v>
      </c>
      <c r="AR392" s="1">
        <v>2458.9314400000003</v>
      </c>
      <c r="AS392" s="1">
        <v>0</v>
      </c>
      <c r="AT392" s="1">
        <v>0</v>
      </c>
      <c r="AU392" s="1">
        <v>0</v>
      </c>
      <c r="AV392" s="1"/>
      <c r="AW392" s="1">
        <v>0</v>
      </c>
      <c r="AX392" s="1">
        <v>163848.32819999999</v>
      </c>
      <c r="AY392" s="1"/>
      <c r="AZ392" s="1">
        <v>0</v>
      </c>
      <c r="BA392" s="1">
        <v>0</v>
      </c>
      <c r="BB392" s="1">
        <v>166307.25964</v>
      </c>
      <c r="BC392" s="7">
        <v>1.0183734877724544</v>
      </c>
      <c r="BD392" s="35" t="s">
        <v>552</v>
      </c>
      <c r="BE392" s="35" t="s">
        <v>552</v>
      </c>
      <c r="BF392" s="35" t="s">
        <v>552</v>
      </c>
      <c r="BG392" s="35" t="s">
        <v>552</v>
      </c>
      <c r="BH392" s="35" t="s">
        <v>552</v>
      </c>
      <c r="BI392" s="35" t="s">
        <v>552</v>
      </c>
      <c r="BJ392" s="35">
        <v>1.3383848371591047</v>
      </c>
      <c r="BK392" s="35" t="s">
        <v>552</v>
      </c>
      <c r="BL392" s="35" t="s">
        <v>552</v>
      </c>
      <c r="BM392" s="35" t="s">
        <v>552</v>
      </c>
      <c r="BN392" s="35">
        <v>1.3429796689538598</v>
      </c>
      <c r="BO392" s="1">
        <v>6274.7999999999993</v>
      </c>
      <c r="BP392" s="1">
        <v>0</v>
      </c>
      <c r="BQ392" s="1">
        <v>232710.52427999995</v>
      </c>
      <c r="BR392" s="1">
        <v>10343.930710314353</v>
      </c>
      <c r="BS392" s="1">
        <v>91404.473926227321</v>
      </c>
      <c r="BT392" s="1">
        <v>232710.52427999995</v>
      </c>
      <c r="BU392" s="1">
        <v>10343.930710314353</v>
      </c>
      <c r="BV392" s="1">
        <v>26906.425685055485</v>
      </c>
      <c r="BW392" s="35">
        <v>6.8476166886107155</v>
      </c>
      <c r="BX392" s="1">
        <v>1360801.9453950769</v>
      </c>
      <c r="BY392" s="1">
        <v>60487.341847467105</v>
      </c>
      <c r="BZ392" s="1">
        <v>534498.32714468997</v>
      </c>
      <c r="CA392" s="1">
        <v>1360801.9453950769</v>
      </c>
      <c r="CB392" s="1">
        <v>60487.341847467105</v>
      </c>
      <c r="CC392" s="1">
        <v>157338.46386679448</v>
      </c>
    </row>
    <row r="393" spans="1:81" x14ac:dyDescent="0.25">
      <c r="A393" t="s">
        <v>251</v>
      </c>
      <c r="B393" t="s">
        <v>252</v>
      </c>
      <c r="C393" t="s">
        <v>50</v>
      </c>
      <c r="D393" t="s">
        <v>38</v>
      </c>
      <c r="E393">
        <v>90030</v>
      </c>
      <c r="F393" t="s">
        <v>39</v>
      </c>
      <c r="G393" t="s">
        <v>51</v>
      </c>
      <c r="H393" s="74">
        <v>0.22613756887876005</v>
      </c>
      <c r="I393" s="1">
        <v>28003119</v>
      </c>
      <c r="J393" s="1"/>
      <c r="K393" s="1">
        <v>5614819</v>
      </c>
      <c r="L393" s="1">
        <v>174502</v>
      </c>
      <c r="M393" s="1"/>
      <c r="N393" s="1"/>
      <c r="O393" s="1"/>
      <c r="P393" s="1"/>
      <c r="Q393" s="1"/>
      <c r="R393" s="1"/>
      <c r="S393" s="1"/>
      <c r="T393" s="1">
        <v>5789321</v>
      </c>
      <c r="U393" s="1">
        <v>37.448275862068968</v>
      </c>
      <c r="V393" s="36">
        <v>0.13705638155321856</v>
      </c>
      <c r="W393" s="1"/>
      <c r="X393" s="1">
        <v>1514573</v>
      </c>
      <c r="Y393" s="1">
        <v>51383</v>
      </c>
      <c r="Z393" s="1"/>
      <c r="AA393" s="1"/>
      <c r="AB393" s="1"/>
      <c r="AC393" s="1">
        <v>175990</v>
      </c>
      <c r="AD393" s="1"/>
      <c r="AE393" s="1"/>
      <c r="AF393" s="1"/>
      <c r="AG393" s="1">
        <v>0</v>
      </c>
      <c r="AH393" s="1">
        <v>12663854.467853714</v>
      </c>
      <c r="AI393" s="1">
        <v>526659.92212500004</v>
      </c>
      <c r="AJ393" s="1">
        <v>0</v>
      </c>
      <c r="AK393" s="1">
        <v>0</v>
      </c>
      <c r="AL393" s="1">
        <v>0</v>
      </c>
      <c r="AM393" s="1">
        <v>1550795.7215999998</v>
      </c>
      <c r="AN393" s="1">
        <v>0</v>
      </c>
      <c r="AO393" s="1">
        <v>0</v>
      </c>
      <c r="AP393" s="1">
        <v>0</v>
      </c>
      <c r="AQ393" s="1">
        <v>14741310.111578714</v>
      </c>
      <c r="AR393" s="1">
        <v>0</v>
      </c>
      <c r="AS393" s="1">
        <v>3271911.6051645004</v>
      </c>
      <c r="AT393" s="1">
        <v>111399.3408302</v>
      </c>
      <c r="AU393" s="1">
        <v>0</v>
      </c>
      <c r="AV393" s="1">
        <v>0</v>
      </c>
      <c r="AW393" s="1">
        <v>0</v>
      </c>
      <c r="AX393" s="1">
        <v>457781.66819999996</v>
      </c>
      <c r="AY393" s="1">
        <v>0</v>
      </c>
      <c r="AZ393" s="1">
        <v>0</v>
      </c>
      <c r="BA393" s="1">
        <v>0</v>
      </c>
      <c r="BB393" s="1">
        <v>3841092.6141947005</v>
      </c>
      <c r="BC393" s="7">
        <v>0.66358332176402979</v>
      </c>
      <c r="BD393" s="35" t="s">
        <v>552</v>
      </c>
      <c r="BE393" s="35">
        <v>2.8381620267756116</v>
      </c>
      <c r="BF393" s="35">
        <v>3.6564581664118467</v>
      </c>
      <c r="BG393" s="35" t="s">
        <v>552</v>
      </c>
      <c r="BH393" s="35" t="s">
        <v>552</v>
      </c>
      <c r="BI393" s="35" t="s">
        <v>552</v>
      </c>
      <c r="BJ393" s="35" t="s">
        <v>552</v>
      </c>
      <c r="BK393" s="35" t="s">
        <v>552</v>
      </c>
      <c r="BL393" s="35" t="s">
        <v>552</v>
      </c>
      <c r="BM393" s="35" t="s">
        <v>552</v>
      </c>
      <c r="BN393" s="35">
        <v>3.2097723939946352</v>
      </c>
      <c r="BO393" s="1">
        <v>0</v>
      </c>
      <c r="BP393" s="1"/>
      <c r="BQ393" s="1">
        <v>9217506.6500399988</v>
      </c>
      <c r="BR393" s="1">
        <v>409716.10718883958</v>
      </c>
      <c r="BS393" s="1">
        <v>3620469.4603527118</v>
      </c>
      <c r="BT393" s="1">
        <v>9217506.6500399988</v>
      </c>
      <c r="BU393" s="1">
        <v>409716.10718883958</v>
      </c>
      <c r="BV393" s="1">
        <v>1065745.3436974657</v>
      </c>
      <c r="BW393" s="35">
        <v>6.1777556517749108</v>
      </c>
      <c r="BX393" s="1">
        <v>47725997.15251743</v>
      </c>
      <c r="BY393" s="1">
        <v>2121409.8896202291</v>
      </c>
      <c r="BZ393" s="1">
        <v>18745906.210419714</v>
      </c>
      <c r="CA393" s="1">
        <v>47725997.15251743</v>
      </c>
      <c r="CB393" s="1">
        <v>2121409.8896202291</v>
      </c>
      <c r="CC393" s="1">
        <v>5518168.9766823472</v>
      </c>
    </row>
    <row r="394" spans="1:81" x14ac:dyDescent="0.25">
      <c r="A394" t="s">
        <v>251</v>
      </c>
      <c r="B394" t="s">
        <v>252</v>
      </c>
      <c r="C394" t="s">
        <v>50</v>
      </c>
      <c r="D394" t="s">
        <v>1726</v>
      </c>
      <c r="E394">
        <v>90030</v>
      </c>
      <c r="F394" t="s">
        <v>39</v>
      </c>
      <c r="G394" t="s">
        <v>51</v>
      </c>
      <c r="H394" s="74">
        <v>0.22613756887876005</v>
      </c>
      <c r="I394" s="1">
        <v>59633198</v>
      </c>
      <c r="J394" s="1"/>
      <c r="K394" s="1"/>
      <c r="L394" s="1">
        <v>2436129</v>
      </c>
      <c r="M394" s="1"/>
      <c r="N394" s="1"/>
      <c r="O394" s="1"/>
      <c r="P394" s="1"/>
      <c r="Q394" s="1"/>
      <c r="R394" s="1"/>
      <c r="S394" s="1"/>
      <c r="T394" s="1">
        <v>2436129</v>
      </c>
      <c r="U394" s="1">
        <v>120.46808510638297</v>
      </c>
      <c r="V394" s="36">
        <v>0.23708229287170279</v>
      </c>
      <c r="W394" s="1"/>
      <c r="X394" s="1"/>
      <c r="Y394" s="1">
        <v>1273347</v>
      </c>
      <c r="Z394" s="1"/>
      <c r="AA394" s="1"/>
      <c r="AB394" s="1"/>
      <c r="AC394" s="1"/>
      <c r="AD394" s="1"/>
      <c r="AE394" s="1"/>
      <c r="AF394" s="1"/>
      <c r="AG394" s="1">
        <v>0</v>
      </c>
      <c r="AH394" s="1"/>
      <c r="AI394" s="1">
        <v>13117129.451100001</v>
      </c>
      <c r="AJ394" s="1"/>
      <c r="AK394" s="1">
        <v>0</v>
      </c>
      <c r="AL394" s="1"/>
      <c r="AM394" s="1"/>
      <c r="AN394" s="1"/>
      <c r="AO394" s="1"/>
      <c r="AP394" s="1"/>
      <c r="AQ394" s="1">
        <v>13117129.451100001</v>
      </c>
      <c r="AR394" s="1">
        <v>0</v>
      </c>
      <c r="AS394" s="1"/>
      <c r="AT394" s="1">
        <v>2760640.9989318</v>
      </c>
      <c r="AU394" s="1"/>
      <c r="AV394" s="1">
        <v>0</v>
      </c>
      <c r="AW394" s="1"/>
      <c r="AX394" s="1"/>
      <c r="AY394" s="1"/>
      <c r="AZ394" s="1"/>
      <c r="BA394" s="1"/>
      <c r="BB394" s="1">
        <v>2760640.9989318</v>
      </c>
      <c r="BC394" s="7">
        <v>0.26625723560946374</v>
      </c>
      <c r="BD394" s="35" t="s">
        <v>552</v>
      </c>
      <c r="BE394" s="35" t="s">
        <v>552</v>
      </c>
      <c r="BF394" s="35">
        <v>6.5176230199762832</v>
      </c>
      <c r="BG394" s="35" t="s">
        <v>552</v>
      </c>
      <c r="BH394" s="35" t="s">
        <v>552</v>
      </c>
      <c r="BI394" s="35" t="s">
        <v>552</v>
      </c>
      <c r="BJ394" s="35" t="s">
        <v>552</v>
      </c>
      <c r="BK394" s="35" t="s">
        <v>552</v>
      </c>
      <c r="BL394" s="35" t="s">
        <v>552</v>
      </c>
      <c r="BM394" s="35" t="s">
        <v>552</v>
      </c>
      <c r="BN394" s="35">
        <v>6.5176230199762832</v>
      </c>
      <c r="BO394" s="1">
        <v>0</v>
      </c>
      <c r="BP394" s="1"/>
      <c r="BQ394" s="1">
        <v>19628863.453679997</v>
      </c>
      <c r="BR394" s="1">
        <v>872498.58645321953</v>
      </c>
      <c r="BS394" s="1">
        <v>7709861.6115642842</v>
      </c>
      <c r="BT394" s="1">
        <v>19628863.453679997</v>
      </c>
      <c r="BU394" s="1">
        <v>872498.58645321953</v>
      </c>
      <c r="BV394" s="1">
        <v>2269525.8731103856</v>
      </c>
      <c r="BW394" s="35">
        <v>6.1777556517749108</v>
      </c>
      <c r="BX394" s="1">
        <v>101633458.6852096</v>
      </c>
      <c r="BY394" s="1">
        <v>4517584.487173778</v>
      </c>
      <c r="BZ394" s="1">
        <v>39919779.533679396</v>
      </c>
      <c r="CA394" s="1">
        <v>101633458.6852096</v>
      </c>
      <c r="CB394" s="1">
        <v>4517584.487173778</v>
      </c>
      <c r="CC394" s="1">
        <v>11751050.416346688</v>
      </c>
    </row>
    <row r="395" spans="1:81" x14ac:dyDescent="0.25">
      <c r="A395" t="s">
        <v>251</v>
      </c>
      <c r="B395" t="s">
        <v>252</v>
      </c>
      <c r="C395" t="s">
        <v>50</v>
      </c>
      <c r="D395" t="s">
        <v>28</v>
      </c>
      <c r="E395">
        <v>90030</v>
      </c>
      <c r="F395" t="s">
        <v>39</v>
      </c>
      <c r="G395" t="s">
        <v>51</v>
      </c>
      <c r="H395" s="74">
        <v>0.22613756887876005</v>
      </c>
      <c r="I395" s="1">
        <v>89747700</v>
      </c>
      <c r="J395" s="1">
        <v>0</v>
      </c>
      <c r="K395" s="1">
        <v>5614819</v>
      </c>
      <c r="L395" s="1">
        <v>2610631</v>
      </c>
      <c r="M395" s="1">
        <v>0</v>
      </c>
      <c r="N395" s="1">
        <v>0</v>
      </c>
      <c r="O395" s="1">
        <v>0</v>
      </c>
      <c r="P395" s="1">
        <v>2594992</v>
      </c>
      <c r="Q395" s="1">
        <v>0</v>
      </c>
      <c r="R395" s="1">
        <v>0</v>
      </c>
      <c r="S395" s="1">
        <v>0</v>
      </c>
      <c r="T395" s="1">
        <v>10820442</v>
      </c>
      <c r="U395" s="1"/>
      <c r="V395" s="36"/>
      <c r="W395" s="1"/>
      <c r="X395" s="1">
        <v>1514573</v>
      </c>
      <c r="Y395" s="1">
        <v>1324730</v>
      </c>
      <c r="Z395" s="1"/>
      <c r="AA395" s="1"/>
      <c r="AB395" s="1"/>
      <c r="AC395" s="1">
        <v>410009</v>
      </c>
      <c r="AD395" s="1"/>
      <c r="AE395" s="1"/>
      <c r="AF395" s="1"/>
      <c r="AG395" s="1">
        <v>0</v>
      </c>
      <c r="AH395" s="1">
        <v>12663854.467853714</v>
      </c>
      <c r="AI395" s="1">
        <v>13643789.373225002</v>
      </c>
      <c r="AJ395" s="1">
        <v>0</v>
      </c>
      <c r="AK395" s="1">
        <v>0</v>
      </c>
      <c r="AL395" s="1">
        <v>0</v>
      </c>
      <c r="AM395" s="1">
        <v>3608430.0200133328</v>
      </c>
      <c r="AN395" s="1">
        <v>0</v>
      </c>
      <c r="AO395" s="1">
        <v>0</v>
      </c>
      <c r="AP395" s="1">
        <v>0</v>
      </c>
      <c r="AQ395" s="1">
        <v>29916073.861092046</v>
      </c>
      <c r="AR395" s="1">
        <v>0</v>
      </c>
      <c r="AS395" s="1">
        <v>3271911.6051645004</v>
      </c>
      <c r="AT395" s="1">
        <v>2872040.3397619999</v>
      </c>
      <c r="AU395" s="1">
        <v>0</v>
      </c>
      <c r="AV395" s="1">
        <v>0</v>
      </c>
      <c r="AW395" s="1">
        <v>0</v>
      </c>
      <c r="AX395" s="1">
        <v>1066507.21062</v>
      </c>
      <c r="AY395" s="1">
        <v>0</v>
      </c>
      <c r="AZ395" s="1">
        <v>0</v>
      </c>
      <c r="BA395" s="1">
        <v>0</v>
      </c>
      <c r="BB395" s="1">
        <v>7210459.1555465003</v>
      </c>
      <c r="BC395" s="7">
        <v>0.41367670722078165</v>
      </c>
      <c r="BD395" s="35" t="s">
        <v>552</v>
      </c>
      <c r="BE395" s="35">
        <v>2.8381620267756116</v>
      </c>
      <c r="BF395" s="35">
        <v>6.3263746247504917</v>
      </c>
      <c r="BG395" s="35" t="s">
        <v>552</v>
      </c>
      <c r="BH395" s="35" t="s">
        <v>552</v>
      </c>
      <c r="BI395" s="35" t="s">
        <v>552</v>
      </c>
      <c r="BJ395" s="35">
        <v>1.8015227910657656</v>
      </c>
      <c r="BK395" s="35" t="s">
        <v>552</v>
      </c>
      <c r="BL395" s="35" t="s">
        <v>552</v>
      </c>
      <c r="BM395" s="35" t="s">
        <v>552</v>
      </c>
      <c r="BN395" s="35">
        <v>3.431147546157407</v>
      </c>
      <c r="BO395" s="1">
        <v>0</v>
      </c>
      <c r="BP395" s="1">
        <v>0</v>
      </c>
      <c r="BQ395" s="1">
        <v>29541352.931999993</v>
      </c>
      <c r="BR395" s="1">
        <v>1313106.5247821792</v>
      </c>
      <c r="BS395" s="1">
        <v>11603307.723932361</v>
      </c>
      <c r="BT395" s="1">
        <v>29541352.931999993</v>
      </c>
      <c r="BU395" s="1">
        <v>1313106.5247821792</v>
      </c>
      <c r="BV395" s="1">
        <v>3415626.4301329087</v>
      </c>
      <c r="BW395" s="35">
        <v>6.1777556517749108</v>
      </c>
      <c r="BX395" s="1">
        <v>152957907.10474029</v>
      </c>
      <c r="BY395" s="1">
        <v>6798944.7300734399</v>
      </c>
      <c r="BZ395" s="1">
        <v>60079092.146874249</v>
      </c>
      <c r="CA395" s="1">
        <v>152957907.10474029</v>
      </c>
      <c r="CB395" s="1">
        <v>6798944.7300734399</v>
      </c>
      <c r="CC395" s="1">
        <v>17685279.052972429</v>
      </c>
    </row>
    <row r="396" spans="1:81" x14ac:dyDescent="0.25">
      <c r="A396" t="s">
        <v>251</v>
      </c>
      <c r="B396" t="s">
        <v>252</v>
      </c>
      <c r="C396" t="s">
        <v>50</v>
      </c>
      <c r="D396" t="s">
        <v>1730</v>
      </c>
      <c r="E396">
        <v>90030</v>
      </c>
      <c r="F396" t="s">
        <v>39</v>
      </c>
      <c r="G396" t="s">
        <v>51</v>
      </c>
      <c r="H396" s="74">
        <v>0.22613756887876005</v>
      </c>
      <c r="I396" s="1">
        <v>2111383</v>
      </c>
      <c r="J396" s="1"/>
      <c r="K396" s="1"/>
      <c r="L396" s="1"/>
      <c r="M396" s="1"/>
      <c r="N396" s="1"/>
      <c r="O396" s="1"/>
      <c r="P396" s="1">
        <v>2594992</v>
      </c>
      <c r="Q396" s="1"/>
      <c r="R396" s="1"/>
      <c r="S396" s="1"/>
      <c r="T396" s="1">
        <v>2594992</v>
      </c>
      <c r="U396" s="1">
        <v>10.641975308641975</v>
      </c>
      <c r="V396" s="36">
        <v>0.10864143260747622</v>
      </c>
      <c r="W396" s="1"/>
      <c r="X396" s="1"/>
      <c r="Y396" s="1"/>
      <c r="Z396" s="1"/>
      <c r="AA396" s="1"/>
      <c r="AB396" s="1"/>
      <c r="AC396" s="1">
        <v>234019</v>
      </c>
      <c r="AD396" s="1"/>
      <c r="AE396" s="1"/>
      <c r="AF396" s="1"/>
      <c r="AG396" s="1">
        <v>0</v>
      </c>
      <c r="AH396" s="1">
        <v>0</v>
      </c>
      <c r="AI396" s="1">
        <v>0</v>
      </c>
      <c r="AJ396" s="1">
        <v>0</v>
      </c>
      <c r="AK396" s="1"/>
      <c r="AL396" s="1">
        <v>0</v>
      </c>
      <c r="AM396" s="1">
        <v>2057634.298413333</v>
      </c>
      <c r="AN396" s="1"/>
      <c r="AO396" s="1">
        <v>0</v>
      </c>
      <c r="AP396" s="1">
        <v>0</v>
      </c>
      <c r="AQ396" s="1">
        <v>2057634.298413333</v>
      </c>
      <c r="AR396" s="1">
        <v>0</v>
      </c>
      <c r="AS396" s="1">
        <v>0</v>
      </c>
      <c r="AT396" s="1">
        <v>0</v>
      </c>
      <c r="AU396" s="1">
        <v>0</v>
      </c>
      <c r="AV396" s="1"/>
      <c r="AW396" s="1">
        <v>0</v>
      </c>
      <c r="AX396" s="1">
        <v>608725.54241999995</v>
      </c>
      <c r="AY396" s="1"/>
      <c r="AZ396" s="1">
        <v>0</v>
      </c>
      <c r="BA396" s="1">
        <v>0</v>
      </c>
      <c r="BB396" s="1">
        <v>608725.54241999995</v>
      </c>
      <c r="BC396" s="7">
        <v>1.2628499144083916</v>
      </c>
      <c r="BD396" s="35" t="s">
        <v>552</v>
      </c>
      <c r="BE396" s="35" t="s">
        <v>552</v>
      </c>
      <c r="BF396" s="35" t="s">
        <v>552</v>
      </c>
      <c r="BG396" s="35" t="s">
        <v>552</v>
      </c>
      <c r="BH396" s="35" t="s">
        <v>552</v>
      </c>
      <c r="BI396" s="35" t="s">
        <v>552</v>
      </c>
      <c r="BJ396" s="35">
        <v>1.0275021429096247</v>
      </c>
      <c r="BK396" s="35" t="s">
        <v>552</v>
      </c>
      <c r="BL396" s="35" t="s">
        <v>552</v>
      </c>
      <c r="BM396" s="35" t="s">
        <v>552</v>
      </c>
      <c r="BN396" s="35">
        <v>1.0275021429096247</v>
      </c>
      <c r="BO396" s="1">
        <v>0</v>
      </c>
      <c r="BP396" s="1">
        <v>0</v>
      </c>
      <c r="BQ396" s="1">
        <v>694982.8282799999</v>
      </c>
      <c r="BR396" s="1">
        <v>30891.831140120274</v>
      </c>
      <c r="BS396" s="1">
        <v>272976.65201536624</v>
      </c>
      <c r="BT396" s="1">
        <v>694982.8282799999</v>
      </c>
      <c r="BU396" s="1">
        <v>30891.831140120274</v>
      </c>
      <c r="BV396" s="1">
        <v>80355.213325058052</v>
      </c>
      <c r="BW396" s="35">
        <v>6.1777556517749108</v>
      </c>
      <c r="BX396" s="1">
        <v>3598451.2670132816</v>
      </c>
      <c r="BY396" s="1">
        <v>159950.35327943391</v>
      </c>
      <c r="BZ396" s="1">
        <v>1413406.4027751551</v>
      </c>
      <c r="CA396" s="1">
        <v>3598451.2670132816</v>
      </c>
      <c r="CB396" s="1">
        <v>159950.35327943391</v>
      </c>
      <c r="CC396" s="1">
        <v>416059.65994339786</v>
      </c>
    </row>
    <row r="397" spans="1:81" x14ac:dyDescent="0.25">
      <c r="A397" t="s">
        <v>213</v>
      </c>
      <c r="B397" t="s">
        <v>214</v>
      </c>
      <c r="C397" t="s">
        <v>50</v>
      </c>
      <c r="D397" t="s">
        <v>38</v>
      </c>
      <c r="E397">
        <v>90029</v>
      </c>
      <c r="F397" t="s">
        <v>39</v>
      </c>
      <c r="G397" t="s">
        <v>51</v>
      </c>
      <c r="H397" s="74">
        <v>0.22613756887876005</v>
      </c>
      <c r="I397" s="1">
        <v>56910098</v>
      </c>
      <c r="J397" s="1"/>
      <c r="K397" s="1">
        <v>7909430</v>
      </c>
      <c r="L397" s="1"/>
      <c r="M397" s="1"/>
      <c r="N397" s="1"/>
      <c r="O397" s="1"/>
      <c r="P397" s="1"/>
      <c r="Q397" s="1"/>
      <c r="R397" s="1"/>
      <c r="S397" s="1"/>
      <c r="T397" s="1">
        <v>7909430</v>
      </c>
      <c r="U397" s="1">
        <v>38.923497267759565</v>
      </c>
      <c r="V397" s="36">
        <v>0.16273452432055874</v>
      </c>
      <c r="W397" s="1"/>
      <c r="X397" s="1">
        <v>3319639</v>
      </c>
      <c r="Y397" s="1"/>
      <c r="Z397" s="1"/>
      <c r="AA397" s="1"/>
      <c r="AB397" s="1"/>
      <c r="AC397" s="1">
        <v>22706</v>
      </c>
      <c r="AD397" s="1"/>
      <c r="AE397" s="1"/>
      <c r="AF397" s="1"/>
      <c r="AG397" s="1">
        <v>0</v>
      </c>
      <c r="AH397" s="1">
        <v>26524259.116376903</v>
      </c>
      <c r="AI397" s="1">
        <v>0</v>
      </c>
      <c r="AJ397" s="1">
        <v>0</v>
      </c>
      <c r="AK397" s="1">
        <v>0</v>
      </c>
      <c r="AL397" s="1">
        <v>0</v>
      </c>
      <c r="AM397" s="1">
        <v>200081.63904000001</v>
      </c>
      <c r="AN397" s="1">
        <v>0</v>
      </c>
      <c r="AO397" s="1">
        <v>0</v>
      </c>
      <c r="AP397" s="1">
        <v>0</v>
      </c>
      <c r="AQ397" s="1">
        <v>26724340.755416904</v>
      </c>
      <c r="AR397" s="1">
        <v>0</v>
      </c>
      <c r="AS397" s="1">
        <v>7171371.3165735006</v>
      </c>
      <c r="AT397" s="1">
        <v>0</v>
      </c>
      <c r="AU397" s="1">
        <v>0</v>
      </c>
      <c r="AV397" s="1">
        <v>0</v>
      </c>
      <c r="AW397" s="1">
        <v>0</v>
      </c>
      <c r="AX397" s="1">
        <v>59062.393079999994</v>
      </c>
      <c r="AY397" s="1">
        <v>0</v>
      </c>
      <c r="AZ397" s="1">
        <v>0</v>
      </c>
      <c r="BA397" s="1">
        <v>0</v>
      </c>
      <c r="BB397" s="1">
        <v>7230433.7096535005</v>
      </c>
      <c r="BC397" s="7">
        <v>0.5966388331482122</v>
      </c>
      <c r="BD397" s="35" t="s">
        <v>552</v>
      </c>
      <c r="BE397" s="35">
        <v>4.2601844169491869</v>
      </c>
      <c r="BF397" s="35" t="s">
        <v>552</v>
      </c>
      <c r="BG397" s="35" t="s">
        <v>552</v>
      </c>
      <c r="BH397" s="35" t="s">
        <v>552</v>
      </c>
      <c r="BI397" s="35" t="s">
        <v>552</v>
      </c>
      <c r="BJ397" s="35" t="s">
        <v>552</v>
      </c>
      <c r="BK397" s="35" t="s">
        <v>552</v>
      </c>
      <c r="BL397" s="35" t="s">
        <v>552</v>
      </c>
      <c r="BM397" s="35" t="s">
        <v>552</v>
      </c>
      <c r="BN397" s="35">
        <v>4.2929483496371299</v>
      </c>
      <c r="BO397" s="1">
        <v>0</v>
      </c>
      <c r="BP397" s="1"/>
      <c r="BQ397" s="1">
        <v>18732527.857679997</v>
      </c>
      <c r="BR397" s="1">
        <v>832656.66986221657</v>
      </c>
      <c r="BS397" s="1">
        <v>7357797.2437527385</v>
      </c>
      <c r="BT397" s="1">
        <v>18732527.857679997</v>
      </c>
      <c r="BU397" s="1">
        <v>832656.66986221657</v>
      </c>
      <c r="BV397" s="1">
        <v>2165889.8765122006</v>
      </c>
      <c r="BW397" s="35">
        <v>6.0037411142741579</v>
      </c>
      <c r="BX397" s="1">
        <v>93732719.81575942</v>
      </c>
      <c r="BY397" s="1">
        <v>4166398.4130641776</v>
      </c>
      <c r="BZ397" s="1">
        <v>36816512.579058662</v>
      </c>
      <c r="CA397" s="1">
        <v>93732719.81575942</v>
      </c>
      <c r="CB397" s="1">
        <v>4166398.4130641776</v>
      </c>
      <c r="CC397" s="1">
        <v>10837552.224094277</v>
      </c>
    </row>
    <row r="398" spans="1:81" x14ac:dyDescent="0.25">
      <c r="A398" t="s">
        <v>213</v>
      </c>
      <c r="B398" t="s">
        <v>214</v>
      </c>
      <c r="C398" t="s">
        <v>50</v>
      </c>
      <c r="D398" t="s">
        <v>28</v>
      </c>
      <c r="E398">
        <v>90029</v>
      </c>
      <c r="F398" t="s">
        <v>39</v>
      </c>
      <c r="G398" t="s">
        <v>51</v>
      </c>
      <c r="H398" s="74">
        <v>0.22613756887876005</v>
      </c>
      <c r="I398" s="1">
        <v>62431233</v>
      </c>
      <c r="J398" s="1">
        <v>0</v>
      </c>
      <c r="K398" s="1">
        <v>9547992</v>
      </c>
      <c r="L398" s="1">
        <v>0</v>
      </c>
      <c r="M398" s="1">
        <v>0</v>
      </c>
      <c r="N398" s="1">
        <v>0</v>
      </c>
      <c r="O398" s="1">
        <v>0</v>
      </c>
      <c r="P398" s="1">
        <v>1695130</v>
      </c>
      <c r="Q398" s="1">
        <v>0</v>
      </c>
      <c r="R398" s="1">
        <v>0</v>
      </c>
      <c r="S398" s="1">
        <v>0</v>
      </c>
      <c r="T398" s="1">
        <v>11243122</v>
      </c>
      <c r="U398" s="1"/>
      <c r="V398" s="36"/>
      <c r="W398" s="1"/>
      <c r="X398" s="1">
        <v>3519903</v>
      </c>
      <c r="Y398" s="1"/>
      <c r="Z398" s="1"/>
      <c r="AA398" s="1"/>
      <c r="AB398" s="1"/>
      <c r="AC398" s="1">
        <v>281442</v>
      </c>
      <c r="AD398" s="1"/>
      <c r="AE398" s="1"/>
      <c r="AF398" s="1"/>
      <c r="AG398" s="1">
        <v>0</v>
      </c>
      <c r="AH398" s="1">
        <v>28449891.629108071</v>
      </c>
      <c r="AI398" s="1">
        <v>0</v>
      </c>
      <c r="AJ398" s="1">
        <v>0</v>
      </c>
      <c r="AK398" s="1">
        <v>0</v>
      </c>
      <c r="AL398" s="1">
        <v>0</v>
      </c>
      <c r="AM398" s="1">
        <v>2473709.1041983329</v>
      </c>
      <c r="AN398" s="1">
        <v>0</v>
      </c>
      <c r="AO398" s="1">
        <v>0</v>
      </c>
      <c r="AP398" s="1">
        <v>0</v>
      </c>
      <c r="AQ398" s="1">
        <v>30923600.733306404</v>
      </c>
      <c r="AR398" s="1">
        <v>0</v>
      </c>
      <c r="AS398" s="1">
        <v>7603998.932209501</v>
      </c>
      <c r="AT398" s="1">
        <v>0</v>
      </c>
      <c r="AU398" s="1">
        <v>0</v>
      </c>
      <c r="AV398" s="1">
        <v>0</v>
      </c>
      <c r="AW398" s="1">
        <v>0</v>
      </c>
      <c r="AX398" s="1">
        <v>732081.30155999993</v>
      </c>
      <c r="AY398" s="1">
        <v>0</v>
      </c>
      <c r="AZ398" s="1">
        <v>0</v>
      </c>
      <c r="BA398" s="1">
        <v>0</v>
      </c>
      <c r="BB398" s="1">
        <v>8336080.2337695006</v>
      </c>
      <c r="BC398" s="7">
        <v>0.62884679799734067</v>
      </c>
      <c r="BD398" s="35" t="s">
        <v>552</v>
      </c>
      <c r="BE398" s="35">
        <v>3.7760704618643972</v>
      </c>
      <c r="BF398" s="35" t="s">
        <v>552</v>
      </c>
      <c r="BG398" s="35" t="s">
        <v>552</v>
      </c>
      <c r="BH398" s="35" t="s">
        <v>552</v>
      </c>
      <c r="BI398" s="35" t="s">
        <v>552</v>
      </c>
      <c r="BJ398" s="35">
        <v>1.8911767273060667</v>
      </c>
      <c r="BK398" s="35" t="s">
        <v>552</v>
      </c>
      <c r="BL398" s="35" t="s">
        <v>552</v>
      </c>
      <c r="BM398" s="35" t="s">
        <v>552</v>
      </c>
      <c r="BN398" s="35">
        <v>3.491884279746845</v>
      </c>
      <c r="BO398" s="1">
        <v>0</v>
      </c>
      <c r="BP398" s="1">
        <v>0</v>
      </c>
      <c r="BQ398" s="1">
        <v>20549864.654279996</v>
      </c>
      <c r="BR398" s="1">
        <v>913436.88364711858</v>
      </c>
      <c r="BS398" s="1">
        <v>8071614.1815725742</v>
      </c>
      <c r="BT398" s="1">
        <v>20549864.654279996</v>
      </c>
      <c r="BU398" s="1">
        <v>913436.88364711858</v>
      </c>
      <c r="BV398" s="1">
        <v>2376013.7530052117</v>
      </c>
      <c r="BW398" s="35">
        <v>6.0037411142741579</v>
      </c>
      <c r="BX398" s="1">
        <v>102826202.66339011</v>
      </c>
      <c r="BY398" s="1">
        <v>4570601.6899995478</v>
      </c>
      <c r="BZ398" s="1">
        <v>40388267.738893047</v>
      </c>
      <c r="CA398" s="1">
        <v>102826202.66339011</v>
      </c>
      <c r="CB398" s="1">
        <v>4570601.6899995478</v>
      </c>
      <c r="CC398" s="1">
        <v>11888957.703993022</v>
      </c>
    </row>
    <row r="399" spans="1:81" x14ac:dyDescent="0.25">
      <c r="A399" t="s">
        <v>213</v>
      </c>
      <c r="B399" t="s">
        <v>214</v>
      </c>
      <c r="C399" t="s">
        <v>50</v>
      </c>
      <c r="D399" t="s">
        <v>1730</v>
      </c>
      <c r="E399">
        <v>90029</v>
      </c>
      <c r="F399" t="s">
        <v>39</v>
      </c>
      <c r="G399" t="s">
        <v>51</v>
      </c>
      <c r="H399" s="74">
        <v>0.22613756887876005</v>
      </c>
      <c r="I399" s="1">
        <v>5521135</v>
      </c>
      <c r="J399" s="1"/>
      <c r="K399" s="1">
        <v>1638562</v>
      </c>
      <c r="L399" s="1"/>
      <c r="M399" s="1"/>
      <c r="N399" s="1"/>
      <c r="O399" s="1"/>
      <c r="P399" s="1">
        <v>1695130</v>
      </c>
      <c r="Q399" s="1"/>
      <c r="R399" s="1"/>
      <c r="S399" s="1"/>
      <c r="T399" s="1">
        <v>3333692</v>
      </c>
      <c r="U399" s="1">
        <v>16</v>
      </c>
      <c r="V399" s="36">
        <v>0.14195385329596394</v>
      </c>
      <c r="W399" s="1"/>
      <c r="X399" s="1">
        <v>200264</v>
      </c>
      <c r="Y399" s="1"/>
      <c r="Z399" s="1"/>
      <c r="AA399" s="1"/>
      <c r="AB399" s="1"/>
      <c r="AC399" s="1">
        <v>258736</v>
      </c>
      <c r="AD399" s="1"/>
      <c r="AE399" s="1"/>
      <c r="AF399" s="1"/>
      <c r="AG399" s="1">
        <v>0</v>
      </c>
      <c r="AH399" s="1">
        <v>1925632.5127311696</v>
      </c>
      <c r="AI399" s="1">
        <v>0</v>
      </c>
      <c r="AJ399" s="1">
        <v>0</v>
      </c>
      <c r="AK399" s="1"/>
      <c r="AL399" s="1">
        <v>0</v>
      </c>
      <c r="AM399" s="1">
        <v>2273627.4651583331</v>
      </c>
      <c r="AN399" s="1"/>
      <c r="AO399" s="1">
        <v>0</v>
      </c>
      <c r="AP399" s="1">
        <v>0</v>
      </c>
      <c r="AQ399" s="1">
        <v>4199259.9778895024</v>
      </c>
      <c r="AR399" s="1">
        <v>0</v>
      </c>
      <c r="AS399" s="1">
        <v>432627.61563600006</v>
      </c>
      <c r="AT399" s="1">
        <v>0</v>
      </c>
      <c r="AU399" s="1">
        <v>0</v>
      </c>
      <c r="AV399" s="1"/>
      <c r="AW399" s="1">
        <v>0</v>
      </c>
      <c r="AX399" s="1">
        <v>673018.90847999998</v>
      </c>
      <c r="AY399" s="1"/>
      <c r="AZ399" s="1">
        <v>0</v>
      </c>
      <c r="BA399" s="1">
        <v>0</v>
      </c>
      <c r="BB399" s="1">
        <v>1105646.5241160002</v>
      </c>
      <c r="BC399" s="7">
        <v>0.96083622335000007</v>
      </c>
      <c r="BD399" s="35" t="s">
        <v>552</v>
      </c>
      <c r="BE399" s="35">
        <v>1.4392254479032041</v>
      </c>
      <c r="BF399" s="35" t="s">
        <v>552</v>
      </c>
      <c r="BG399" s="35" t="s">
        <v>552</v>
      </c>
      <c r="BH399" s="35" t="s">
        <v>552</v>
      </c>
      <c r="BI399" s="35" t="s">
        <v>552</v>
      </c>
      <c r="BJ399" s="35">
        <v>1.7383011176950045</v>
      </c>
      <c r="BK399" s="35" t="s">
        <v>552</v>
      </c>
      <c r="BL399" s="35" t="s">
        <v>552</v>
      </c>
      <c r="BM399" s="35" t="s">
        <v>552</v>
      </c>
      <c r="BN399" s="35">
        <v>1.591300726643464</v>
      </c>
      <c r="BO399" s="1">
        <v>0</v>
      </c>
      <c r="BP399" s="1">
        <v>0</v>
      </c>
      <c r="BQ399" s="1">
        <v>1817336.7965999998</v>
      </c>
      <c r="BR399" s="1">
        <v>80780.213784902095</v>
      </c>
      <c r="BS399" s="1">
        <v>713816.93781983596</v>
      </c>
      <c r="BT399" s="1">
        <v>1817336.7965999998</v>
      </c>
      <c r="BU399" s="1">
        <v>80780.213784902095</v>
      </c>
      <c r="BV399" s="1">
        <v>210123.87649301163</v>
      </c>
      <c r="BW399" s="35">
        <v>6.0037411142741579</v>
      </c>
      <c r="BX399" s="1">
        <v>9093482.8476307131</v>
      </c>
      <c r="BY399" s="1">
        <v>404203.27693537076</v>
      </c>
      <c r="BZ399" s="1">
        <v>3571755.1598343938</v>
      </c>
      <c r="CA399" s="1">
        <v>9093482.8476307131</v>
      </c>
      <c r="CB399" s="1">
        <v>404203.27693537076</v>
      </c>
      <c r="CC399" s="1">
        <v>1051405.4798987475</v>
      </c>
    </row>
    <row r="400" spans="1:81" x14ac:dyDescent="0.25">
      <c r="A400" t="s">
        <v>119</v>
      </c>
      <c r="B400" t="s">
        <v>120</v>
      </c>
      <c r="C400" t="s">
        <v>50</v>
      </c>
      <c r="D400" t="s">
        <v>38</v>
      </c>
      <c r="E400">
        <v>90036</v>
      </c>
      <c r="F400" t="s">
        <v>39</v>
      </c>
      <c r="G400" t="s">
        <v>51</v>
      </c>
      <c r="H400" s="74">
        <v>0.22613756887876005</v>
      </c>
      <c r="I400" s="1">
        <v>153632371</v>
      </c>
      <c r="J400" s="1"/>
      <c r="K400" s="1">
        <v>22598566</v>
      </c>
      <c r="L400" s="1"/>
      <c r="M400" s="1"/>
      <c r="N400" s="1"/>
      <c r="O400" s="1"/>
      <c r="P400" s="1"/>
      <c r="Q400" s="1"/>
      <c r="R400" s="1"/>
      <c r="S400" s="1"/>
      <c r="T400" s="1">
        <v>22598566</v>
      </c>
      <c r="U400" s="1">
        <v>37.928861788617887</v>
      </c>
      <c r="V400" s="36">
        <v>0.20924178757393555</v>
      </c>
      <c r="W400" s="1"/>
      <c r="X400" s="1">
        <v>7574436</v>
      </c>
      <c r="Y400" s="1"/>
      <c r="Z400" s="1"/>
      <c r="AA400" s="1"/>
      <c r="AB400" s="1"/>
      <c r="AC400" s="1"/>
      <c r="AD400" s="1"/>
      <c r="AE400" s="1"/>
      <c r="AF400" s="1"/>
      <c r="AG400" s="1">
        <v>0</v>
      </c>
      <c r="AH400" s="1">
        <v>61796176.59893737</v>
      </c>
      <c r="AI400" s="1">
        <v>0</v>
      </c>
      <c r="AJ400" s="1">
        <v>0</v>
      </c>
      <c r="AK400" s="1">
        <v>0</v>
      </c>
      <c r="AL400" s="1">
        <v>0</v>
      </c>
      <c r="AM400" s="1">
        <v>0</v>
      </c>
      <c r="AN400" s="1">
        <v>0</v>
      </c>
      <c r="AO400" s="1">
        <v>0</v>
      </c>
      <c r="AP400" s="1">
        <v>0</v>
      </c>
      <c r="AQ400" s="1">
        <v>61796176.59893737</v>
      </c>
      <c r="AR400" s="1">
        <v>0</v>
      </c>
      <c r="AS400" s="1">
        <v>16362951.835914001</v>
      </c>
      <c r="AT400" s="1">
        <v>0</v>
      </c>
      <c r="AU400" s="1">
        <v>0</v>
      </c>
      <c r="AV400" s="1">
        <v>0</v>
      </c>
      <c r="AW400" s="1">
        <v>0</v>
      </c>
      <c r="AX400" s="1">
        <v>0</v>
      </c>
      <c r="AY400" s="1">
        <v>0</v>
      </c>
      <c r="AZ400" s="1">
        <v>0</v>
      </c>
      <c r="BA400" s="1">
        <v>0</v>
      </c>
      <c r="BB400" s="1">
        <v>16362951.835914001</v>
      </c>
      <c r="BC400" s="7">
        <v>0.50874127585293449</v>
      </c>
      <c r="BD400" s="35" t="s">
        <v>552</v>
      </c>
      <c r="BE400" s="35">
        <v>3.458587966813973</v>
      </c>
      <c r="BF400" s="35" t="s">
        <v>552</v>
      </c>
      <c r="BG400" s="35" t="s">
        <v>552</v>
      </c>
      <c r="BH400" s="35" t="s">
        <v>552</v>
      </c>
      <c r="BI400" s="35" t="s">
        <v>552</v>
      </c>
      <c r="BJ400" s="35" t="s">
        <v>552</v>
      </c>
      <c r="BK400" s="35" t="s">
        <v>552</v>
      </c>
      <c r="BL400" s="35" t="s">
        <v>552</v>
      </c>
      <c r="BM400" s="35" t="s">
        <v>552</v>
      </c>
      <c r="BN400" s="35">
        <v>3.458587966813973</v>
      </c>
      <c r="BO400" s="1">
        <v>0</v>
      </c>
      <c r="BP400" s="1"/>
      <c r="BQ400" s="1">
        <v>50569631.238359995</v>
      </c>
      <c r="BR400" s="1">
        <v>2247808.7881679027</v>
      </c>
      <c r="BS400" s="1">
        <v>19862834.112410035</v>
      </c>
      <c r="BT400" s="1">
        <v>50569631.238359995</v>
      </c>
      <c r="BU400" s="1">
        <v>2247808.7881679027</v>
      </c>
      <c r="BV400" s="1">
        <v>5846955.2636065846</v>
      </c>
      <c r="BW400" s="35">
        <v>6.0713308354425202</v>
      </c>
      <c r="BX400" s="1">
        <v>256455330.23605239</v>
      </c>
      <c r="BY400" s="1">
        <v>11399382.01961457</v>
      </c>
      <c r="BZ400" s="1">
        <v>100731003.11354458</v>
      </c>
      <c r="CA400" s="1">
        <v>256455330.23605239</v>
      </c>
      <c r="CB400" s="1">
        <v>11399382.01961457</v>
      </c>
      <c r="CC400" s="1">
        <v>29651844.521781024</v>
      </c>
    </row>
    <row r="401" spans="1:81" x14ac:dyDescent="0.25">
      <c r="A401" t="s">
        <v>119</v>
      </c>
      <c r="B401" t="s">
        <v>120</v>
      </c>
      <c r="C401" t="s">
        <v>50</v>
      </c>
      <c r="D401" t="s">
        <v>28</v>
      </c>
      <c r="E401">
        <v>90036</v>
      </c>
      <c r="F401" t="s">
        <v>39</v>
      </c>
      <c r="G401" t="s">
        <v>51</v>
      </c>
      <c r="H401" s="74">
        <v>0.22613756887876005</v>
      </c>
      <c r="I401" s="1">
        <v>214198266</v>
      </c>
      <c r="J401" s="1">
        <v>0</v>
      </c>
      <c r="K401" s="1">
        <v>22838346</v>
      </c>
      <c r="L401" s="1">
        <v>0</v>
      </c>
      <c r="M401" s="1">
        <v>0</v>
      </c>
      <c r="N401" s="1">
        <v>0</v>
      </c>
      <c r="O401" s="1">
        <v>0</v>
      </c>
      <c r="P401" s="1">
        <v>17680520</v>
      </c>
      <c r="Q401" s="1">
        <v>0</v>
      </c>
      <c r="R401" s="1">
        <v>0</v>
      </c>
      <c r="S401" s="1">
        <v>0</v>
      </c>
      <c r="T401" s="1">
        <v>40518866</v>
      </c>
      <c r="U401" s="1"/>
      <c r="V401" s="36"/>
      <c r="W401" s="1"/>
      <c r="X401" s="1">
        <v>7595144</v>
      </c>
      <c r="Y401" s="1"/>
      <c r="Z401" s="1"/>
      <c r="AA401" s="1"/>
      <c r="AB401" s="1"/>
      <c r="AC401" s="1">
        <v>2264275</v>
      </c>
      <c r="AD401" s="1"/>
      <c r="AE401" s="1"/>
      <c r="AF401" s="1"/>
      <c r="AG401" s="1">
        <v>0</v>
      </c>
      <c r="AH401" s="1">
        <v>62015009.540403455</v>
      </c>
      <c r="AI401" s="1">
        <v>0</v>
      </c>
      <c r="AJ401" s="1">
        <v>0</v>
      </c>
      <c r="AK401" s="1">
        <v>0</v>
      </c>
      <c r="AL401" s="1">
        <v>0</v>
      </c>
      <c r="AM401" s="1">
        <v>19900416.623966664</v>
      </c>
      <c r="AN401" s="1">
        <v>0</v>
      </c>
      <c r="AO401" s="1">
        <v>0</v>
      </c>
      <c r="AP401" s="1">
        <v>0</v>
      </c>
      <c r="AQ401" s="1">
        <v>81915426.16437012</v>
      </c>
      <c r="AR401" s="1">
        <v>0</v>
      </c>
      <c r="AS401" s="1">
        <v>16407687.048756002</v>
      </c>
      <c r="AT401" s="1">
        <v>0</v>
      </c>
      <c r="AU401" s="1">
        <v>0</v>
      </c>
      <c r="AV401" s="1">
        <v>0</v>
      </c>
      <c r="AW401" s="1">
        <v>0</v>
      </c>
      <c r="AX401" s="1">
        <v>5889786.8444999997</v>
      </c>
      <c r="AY401" s="1">
        <v>0</v>
      </c>
      <c r="AZ401" s="1">
        <v>0</v>
      </c>
      <c r="BA401" s="1">
        <v>0</v>
      </c>
      <c r="BB401" s="1">
        <v>22297473.893256001</v>
      </c>
      <c r="BC401" s="7">
        <v>0.48652541406486516</v>
      </c>
      <c r="BD401" s="35" t="s">
        <v>552</v>
      </c>
      <c r="BE401" s="35">
        <v>3.433816817958685</v>
      </c>
      <c r="BF401" s="35" t="s">
        <v>552</v>
      </c>
      <c r="BG401" s="35" t="s">
        <v>552</v>
      </c>
      <c r="BH401" s="35" t="s">
        <v>552</v>
      </c>
      <c r="BI401" s="35" t="s">
        <v>552</v>
      </c>
      <c r="BJ401" s="35">
        <v>1.4586790133133336</v>
      </c>
      <c r="BK401" s="35" t="s">
        <v>552</v>
      </c>
      <c r="BL401" s="35" t="s">
        <v>552</v>
      </c>
      <c r="BM401" s="35" t="s">
        <v>552</v>
      </c>
      <c r="BN401" s="35">
        <v>2.5719599373197197</v>
      </c>
      <c r="BO401" s="1">
        <v>0</v>
      </c>
      <c r="BP401" s="1">
        <v>0</v>
      </c>
      <c r="BQ401" s="1">
        <v>70505501.236559987</v>
      </c>
      <c r="BR401" s="1">
        <v>3133953.7467994033</v>
      </c>
      <c r="BS401" s="1">
        <v>27693282.32735455</v>
      </c>
      <c r="BT401" s="1">
        <v>70505501.236559987</v>
      </c>
      <c r="BU401" s="1">
        <v>3133953.7467994033</v>
      </c>
      <c r="BV401" s="1">
        <v>8151977.8070996711</v>
      </c>
      <c r="BW401" s="35">
        <v>6.0713308354425202</v>
      </c>
      <c r="BX401" s="1">
        <v>357556722.48929739</v>
      </c>
      <c r="BY401" s="1">
        <v>15893316.272994434</v>
      </c>
      <c r="BZ401" s="1">
        <v>140441796.60132858</v>
      </c>
      <c r="CA401" s="1">
        <v>357556722.48929739</v>
      </c>
      <c r="CB401" s="1">
        <v>15893316.272994434</v>
      </c>
      <c r="CC401" s="1">
        <v>41341376.422987662</v>
      </c>
    </row>
    <row r="402" spans="1:81" x14ac:dyDescent="0.25">
      <c r="A402" t="s">
        <v>119</v>
      </c>
      <c r="B402" t="s">
        <v>120</v>
      </c>
      <c r="C402" t="s">
        <v>50</v>
      </c>
      <c r="D402" t="s">
        <v>1730</v>
      </c>
      <c r="E402">
        <v>90036</v>
      </c>
      <c r="F402" t="s">
        <v>39</v>
      </c>
      <c r="G402" t="s">
        <v>51</v>
      </c>
      <c r="H402" s="74">
        <v>0.22613756887876005</v>
      </c>
      <c r="I402" s="1">
        <v>60565895</v>
      </c>
      <c r="J402" s="1"/>
      <c r="K402" s="1">
        <v>239780</v>
      </c>
      <c r="L402" s="1"/>
      <c r="M402" s="1"/>
      <c r="N402" s="1"/>
      <c r="O402" s="1"/>
      <c r="P402" s="1">
        <v>17680520</v>
      </c>
      <c r="Q402" s="1"/>
      <c r="R402" s="1"/>
      <c r="S402" s="1"/>
      <c r="T402" s="1">
        <v>17920300</v>
      </c>
      <c r="U402" s="1">
        <v>9.0305997552019583</v>
      </c>
      <c r="V402" s="36">
        <v>0.32356885819717096</v>
      </c>
      <c r="W402" s="1"/>
      <c r="X402" s="1">
        <v>20708</v>
      </c>
      <c r="Y402" s="1"/>
      <c r="Z402" s="1"/>
      <c r="AA402" s="1"/>
      <c r="AB402" s="1"/>
      <c r="AC402" s="1">
        <v>2264275</v>
      </c>
      <c r="AD402" s="1"/>
      <c r="AE402" s="1"/>
      <c r="AF402" s="1"/>
      <c r="AG402" s="1">
        <v>0</v>
      </c>
      <c r="AH402" s="1">
        <v>218832.94146608189</v>
      </c>
      <c r="AI402" s="1">
        <v>0</v>
      </c>
      <c r="AJ402" s="1">
        <v>0</v>
      </c>
      <c r="AK402" s="1"/>
      <c r="AL402" s="1">
        <v>0</v>
      </c>
      <c r="AM402" s="1">
        <v>19900416.623966664</v>
      </c>
      <c r="AN402" s="1"/>
      <c r="AO402" s="1">
        <v>0</v>
      </c>
      <c r="AP402" s="1">
        <v>0</v>
      </c>
      <c r="AQ402" s="1">
        <v>20119249.565432746</v>
      </c>
      <c r="AR402" s="1">
        <v>0</v>
      </c>
      <c r="AS402" s="1">
        <v>44735.212842000008</v>
      </c>
      <c r="AT402" s="1">
        <v>0</v>
      </c>
      <c r="AU402" s="1">
        <v>0</v>
      </c>
      <c r="AV402" s="1"/>
      <c r="AW402" s="1">
        <v>0</v>
      </c>
      <c r="AX402" s="1">
        <v>5889786.8444999997</v>
      </c>
      <c r="AY402" s="1"/>
      <c r="AZ402" s="1">
        <v>0</v>
      </c>
      <c r="BA402" s="1">
        <v>0</v>
      </c>
      <c r="BB402" s="1">
        <v>5934522.0573419994</v>
      </c>
      <c r="BC402" s="7">
        <v>0.43017232095347963</v>
      </c>
      <c r="BD402" s="35" t="s">
        <v>552</v>
      </c>
      <c r="BE402" s="35">
        <v>1.0992082505133118</v>
      </c>
      <c r="BF402" s="35" t="s">
        <v>552</v>
      </c>
      <c r="BG402" s="35" t="s">
        <v>552</v>
      </c>
      <c r="BH402" s="35" t="s">
        <v>552</v>
      </c>
      <c r="BI402" s="35" t="s">
        <v>552</v>
      </c>
      <c r="BJ402" s="35">
        <v>1.4586790133133336</v>
      </c>
      <c r="BK402" s="35" t="s">
        <v>552</v>
      </c>
      <c r="BL402" s="35" t="s">
        <v>552</v>
      </c>
      <c r="BM402" s="35" t="s">
        <v>552</v>
      </c>
      <c r="BN402" s="35">
        <v>1.4538691664076353</v>
      </c>
      <c r="BO402" s="1">
        <v>0</v>
      </c>
      <c r="BP402" s="1">
        <v>0</v>
      </c>
      <c r="BQ402" s="1">
        <v>19935869.998199996</v>
      </c>
      <c r="BR402" s="1">
        <v>886144.95863150107</v>
      </c>
      <c r="BS402" s="1">
        <v>7830448.214944521</v>
      </c>
      <c r="BT402" s="1">
        <v>19935869.998199996</v>
      </c>
      <c r="BU402" s="1">
        <v>886144.95863150107</v>
      </c>
      <c r="BV402" s="1">
        <v>2305022.5434930879</v>
      </c>
      <c r="BW402" s="35">
        <v>6.0713308354425202</v>
      </c>
      <c r="BX402" s="1">
        <v>101101392.25324506</v>
      </c>
      <c r="BY402" s="1">
        <v>4493934.2533798674</v>
      </c>
      <c r="BZ402" s="1">
        <v>39710793.487783991</v>
      </c>
      <c r="CA402" s="1">
        <v>101101392.25324506</v>
      </c>
      <c r="CB402" s="1">
        <v>4493934.2533798674</v>
      </c>
      <c r="CC402" s="1">
        <v>11689531.901206642</v>
      </c>
    </row>
    <row r="403" spans="1:81" x14ac:dyDescent="0.25">
      <c r="A403" t="s">
        <v>1194</v>
      </c>
      <c r="B403" t="s">
        <v>1195</v>
      </c>
      <c r="C403" t="s">
        <v>50</v>
      </c>
      <c r="D403" t="s">
        <v>38</v>
      </c>
      <c r="E403">
        <v>90287</v>
      </c>
      <c r="F403" t="s">
        <v>370</v>
      </c>
      <c r="G403" t="s">
        <v>51</v>
      </c>
      <c r="H403" s="74">
        <v>0.22613756887876005</v>
      </c>
      <c r="I403" s="1">
        <v>638182.66</v>
      </c>
      <c r="J403" s="1"/>
      <c r="K403" s="1">
        <v>49442</v>
      </c>
      <c r="L403" s="1"/>
      <c r="M403" s="1"/>
      <c r="N403" s="1"/>
      <c r="O403" s="1"/>
      <c r="P403" s="1"/>
      <c r="Q403" s="1"/>
      <c r="R403" s="1"/>
      <c r="S403" s="1"/>
      <c r="T403" s="1">
        <v>49442</v>
      </c>
      <c r="U403" s="1">
        <v>39.25</v>
      </c>
      <c r="V403" s="36">
        <v>6.0102358076307823E-2</v>
      </c>
      <c r="W403" s="1"/>
      <c r="X403" s="1">
        <v>15451</v>
      </c>
      <c r="Y403" s="1"/>
      <c r="Z403" s="1"/>
      <c r="AA403" s="1"/>
      <c r="AB403" s="1"/>
      <c r="AC403" s="1"/>
      <c r="AD403" s="1"/>
      <c r="AE403" s="1"/>
      <c r="AF403" s="1"/>
      <c r="AG403" s="1">
        <v>0</v>
      </c>
      <c r="AH403" s="1">
        <v>126994.32482005849</v>
      </c>
      <c r="AI403" s="1">
        <v>0</v>
      </c>
      <c r="AJ403" s="1">
        <v>0</v>
      </c>
      <c r="AK403" s="1">
        <v>0</v>
      </c>
      <c r="AL403" s="1">
        <v>0</v>
      </c>
      <c r="AM403" s="1">
        <v>0</v>
      </c>
      <c r="AN403" s="1">
        <v>0</v>
      </c>
      <c r="AO403" s="1">
        <v>0</v>
      </c>
      <c r="AP403" s="1">
        <v>0</v>
      </c>
      <c r="AQ403" s="1">
        <v>126994.32482005849</v>
      </c>
      <c r="AR403" s="1">
        <v>0</v>
      </c>
      <c r="AS403" s="1">
        <v>33378.5867115</v>
      </c>
      <c r="AT403" s="1">
        <v>0</v>
      </c>
      <c r="AU403" s="1">
        <v>0</v>
      </c>
      <c r="AV403" s="1">
        <v>0</v>
      </c>
      <c r="AW403" s="1">
        <v>0</v>
      </c>
      <c r="AX403" s="1">
        <v>0</v>
      </c>
      <c r="AY403" s="1">
        <v>0</v>
      </c>
      <c r="AZ403" s="1">
        <v>0</v>
      </c>
      <c r="BA403" s="1">
        <v>0</v>
      </c>
      <c r="BB403" s="1">
        <v>33378.5867115</v>
      </c>
      <c r="BC403" s="7">
        <v>0.25129625353900792</v>
      </c>
      <c r="BD403" s="35" t="s">
        <v>552</v>
      </c>
      <c r="BE403" s="35">
        <v>3.243657447748038</v>
      </c>
      <c r="BF403" s="35" t="s">
        <v>552</v>
      </c>
      <c r="BG403" s="35" t="s">
        <v>552</v>
      </c>
      <c r="BH403" s="35" t="s">
        <v>552</v>
      </c>
      <c r="BI403" s="35" t="s">
        <v>552</v>
      </c>
      <c r="BJ403" s="35" t="s">
        <v>552</v>
      </c>
      <c r="BK403" s="35" t="s">
        <v>552</v>
      </c>
      <c r="BL403" s="35" t="s">
        <v>552</v>
      </c>
      <c r="BM403" s="35" t="s">
        <v>552</v>
      </c>
      <c r="BN403" s="35">
        <v>3.243657447748038</v>
      </c>
      <c r="BO403" s="1">
        <v>0</v>
      </c>
      <c r="BP403" s="1"/>
      <c r="BQ403" s="1">
        <v>210064.20436559999</v>
      </c>
      <c r="BR403" s="1">
        <v>9337.306859661554</v>
      </c>
      <c r="BS403" s="1">
        <v>82509.410135944447</v>
      </c>
      <c r="BT403" s="1">
        <v>210064.20436559999</v>
      </c>
      <c r="BU403" s="1">
        <v>9337.306859661554</v>
      </c>
      <c r="BV403" s="1">
        <v>24288.015857214439</v>
      </c>
      <c r="BW403" s="35">
        <v>5.9749013817052559</v>
      </c>
      <c r="BX403" s="1">
        <v>1045048.7005452387</v>
      </c>
      <c r="BY403" s="1">
        <v>46452.180797536232</v>
      </c>
      <c r="BZ403" s="1">
        <v>410476.17848899571</v>
      </c>
      <c r="CA403" s="1">
        <v>1045048.7005452387</v>
      </c>
      <c r="CB403" s="1">
        <v>46452.180797536232</v>
      </c>
      <c r="CC403" s="1">
        <v>120830.48364693529</v>
      </c>
    </row>
    <row r="404" spans="1:81" x14ac:dyDescent="0.25">
      <c r="A404" t="s">
        <v>1194</v>
      </c>
      <c r="B404" t="s">
        <v>1195</v>
      </c>
      <c r="C404" t="s">
        <v>50</v>
      </c>
      <c r="D404" t="s">
        <v>28</v>
      </c>
      <c r="E404">
        <v>90287</v>
      </c>
      <c r="F404" t="s">
        <v>370</v>
      </c>
      <c r="G404" t="s">
        <v>51</v>
      </c>
      <c r="H404" s="74">
        <v>0.22613756887876005</v>
      </c>
      <c r="I404" s="1">
        <v>638182.66</v>
      </c>
      <c r="J404" s="1">
        <v>0</v>
      </c>
      <c r="K404" s="1">
        <v>360038</v>
      </c>
      <c r="L404" s="1">
        <v>0</v>
      </c>
      <c r="M404" s="1">
        <v>0</v>
      </c>
      <c r="N404" s="1">
        <v>0</v>
      </c>
      <c r="O404" s="1">
        <v>0</v>
      </c>
      <c r="P404" s="1">
        <v>0</v>
      </c>
      <c r="Q404" s="1">
        <v>0</v>
      </c>
      <c r="R404" s="1">
        <v>0</v>
      </c>
      <c r="S404" s="1">
        <v>92475</v>
      </c>
      <c r="T404" s="1">
        <v>452513</v>
      </c>
      <c r="U404" s="1"/>
      <c r="V404" s="36"/>
      <c r="W404" s="1"/>
      <c r="X404" s="1">
        <v>112512</v>
      </c>
      <c r="Y404" s="1"/>
      <c r="Z404" s="1"/>
      <c r="AA404" s="1"/>
      <c r="AB404" s="1"/>
      <c r="AC404" s="1"/>
      <c r="AD404" s="1"/>
      <c r="AE404" s="1"/>
      <c r="AF404" s="1">
        <v>21606</v>
      </c>
      <c r="AG404" s="1">
        <v>0</v>
      </c>
      <c r="AH404" s="1">
        <v>924757.07603491226</v>
      </c>
      <c r="AI404" s="1">
        <v>0</v>
      </c>
      <c r="AJ404" s="1">
        <v>0</v>
      </c>
      <c r="AK404" s="1">
        <v>0</v>
      </c>
      <c r="AL404" s="1">
        <v>0</v>
      </c>
      <c r="AM404" s="1">
        <v>0</v>
      </c>
      <c r="AN404" s="1">
        <v>0</v>
      </c>
      <c r="AO404" s="1">
        <v>0</v>
      </c>
      <c r="AP404" s="1">
        <v>123226.71607499999</v>
      </c>
      <c r="AQ404" s="1">
        <v>1047983.7921099123</v>
      </c>
      <c r="AR404" s="1">
        <v>0</v>
      </c>
      <c r="AS404" s="1">
        <v>243058.15468800004</v>
      </c>
      <c r="AT404" s="1">
        <v>0</v>
      </c>
      <c r="AU404" s="1">
        <v>0</v>
      </c>
      <c r="AV404" s="1">
        <v>0</v>
      </c>
      <c r="AW404" s="1">
        <v>0</v>
      </c>
      <c r="AX404" s="1">
        <v>0</v>
      </c>
      <c r="AY404" s="1">
        <v>0</v>
      </c>
      <c r="AZ404" s="1">
        <v>0</v>
      </c>
      <c r="BA404" s="1">
        <v>27708.794029799999</v>
      </c>
      <c r="BB404" s="1">
        <v>270766.94871780003</v>
      </c>
      <c r="BC404" s="7">
        <v>2.0664158139735607</v>
      </c>
      <c r="BD404" s="35" t="s">
        <v>552</v>
      </c>
      <c r="BE404" s="35">
        <v>3.2435888176328951</v>
      </c>
      <c r="BF404" s="35" t="s">
        <v>552</v>
      </c>
      <c r="BG404" s="35" t="s">
        <v>552</v>
      </c>
      <c r="BH404" s="35" t="s">
        <v>552</v>
      </c>
      <c r="BI404" s="35" t="s">
        <v>552</v>
      </c>
      <c r="BJ404" s="35" t="s">
        <v>552</v>
      </c>
      <c r="BK404" s="35" t="s">
        <v>552</v>
      </c>
      <c r="BL404" s="35" t="s">
        <v>552</v>
      </c>
      <c r="BM404" s="35">
        <v>1.6321763731257095</v>
      </c>
      <c r="BN404" s="35">
        <v>2.9142825528276806</v>
      </c>
      <c r="BO404" s="1">
        <v>0</v>
      </c>
      <c r="BP404" s="1">
        <v>0</v>
      </c>
      <c r="BQ404" s="1">
        <v>210064.20436559999</v>
      </c>
      <c r="BR404" s="1">
        <v>9337.306859661554</v>
      </c>
      <c r="BS404" s="1">
        <v>82509.410135944447</v>
      </c>
      <c r="BT404" s="1">
        <v>210064.20436559999</v>
      </c>
      <c r="BU404" s="1">
        <v>9337.306859661554</v>
      </c>
      <c r="BV404" s="1">
        <v>24288.015857214439</v>
      </c>
      <c r="BW404" s="35">
        <v>5.9749013817052559</v>
      </c>
      <c r="BX404" s="1">
        <v>1045048.7005452387</v>
      </c>
      <c r="BY404" s="1">
        <v>46452.180797536232</v>
      </c>
      <c r="BZ404" s="1">
        <v>410476.17848899571</v>
      </c>
      <c r="CA404" s="1">
        <v>1045048.7005452387</v>
      </c>
      <c r="CB404" s="1">
        <v>46452.180797536232</v>
      </c>
      <c r="CC404" s="1">
        <v>120830.48364693529</v>
      </c>
    </row>
    <row r="405" spans="1:81" x14ac:dyDescent="0.25">
      <c r="A405" t="s">
        <v>1194</v>
      </c>
      <c r="B405" t="s">
        <v>1195</v>
      </c>
      <c r="C405" t="s">
        <v>50</v>
      </c>
      <c r="D405" t="s">
        <v>1730</v>
      </c>
      <c r="E405">
        <v>90287</v>
      </c>
      <c r="F405" t="s">
        <v>370</v>
      </c>
      <c r="G405" t="s">
        <v>51</v>
      </c>
      <c r="H405" s="74">
        <v>0.22613756887876005</v>
      </c>
      <c r="I405" s="1"/>
      <c r="J405" s="1"/>
      <c r="K405" s="1">
        <v>310596</v>
      </c>
      <c r="L405" s="1"/>
      <c r="M405" s="1"/>
      <c r="N405" s="1"/>
      <c r="O405" s="1"/>
      <c r="P405" s="1"/>
      <c r="Q405" s="1"/>
      <c r="R405" s="1"/>
      <c r="S405" s="1">
        <v>92475</v>
      </c>
      <c r="T405" s="1">
        <v>403071</v>
      </c>
      <c r="U405" s="1">
        <v>23.7</v>
      </c>
      <c r="V405" s="36" t="s">
        <v>552</v>
      </c>
      <c r="W405" s="1"/>
      <c r="X405" s="1">
        <v>97061</v>
      </c>
      <c r="Y405" s="1"/>
      <c r="Z405" s="1"/>
      <c r="AA405" s="1"/>
      <c r="AB405" s="1"/>
      <c r="AC405" s="1"/>
      <c r="AD405" s="1"/>
      <c r="AE405" s="1"/>
      <c r="AF405" s="1">
        <v>21606</v>
      </c>
      <c r="AG405" s="1">
        <v>0</v>
      </c>
      <c r="AH405" s="1">
        <v>797762.75121485372</v>
      </c>
      <c r="AI405" s="1">
        <v>0</v>
      </c>
      <c r="AJ405" s="1">
        <v>0</v>
      </c>
      <c r="AK405" s="1"/>
      <c r="AL405" s="1">
        <v>0</v>
      </c>
      <c r="AM405" s="1">
        <v>0</v>
      </c>
      <c r="AN405" s="1"/>
      <c r="AO405" s="1">
        <v>0</v>
      </c>
      <c r="AP405" s="1">
        <v>123226.71607499999</v>
      </c>
      <c r="AQ405" s="1">
        <v>920989.46728985372</v>
      </c>
      <c r="AR405" s="1">
        <v>0</v>
      </c>
      <c r="AS405" s="1">
        <v>209679.56797650002</v>
      </c>
      <c r="AT405" s="1">
        <v>0</v>
      </c>
      <c r="AU405" s="1">
        <v>0</v>
      </c>
      <c r="AV405" s="1"/>
      <c r="AW405" s="1">
        <v>0</v>
      </c>
      <c r="AX405" s="1">
        <v>0</v>
      </c>
      <c r="AY405" s="1"/>
      <c r="AZ405" s="1">
        <v>0</v>
      </c>
      <c r="BA405" s="1">
        <v>27708.794029799999</v>
      </c>
      <c r="BB405" s="1">
        <v>237388.36200630001</v>
      </c>
      <c r="BC405" s="7" t="s">
        <v>552</v>
      </c>
      <c r="BD405" s="35" t="s">
        <v>552</v>
      </c>
      <c r="BE405" s="35">
        <v>3.2435778927975689</v>
      </c>
      <c r="BF405" s="35" t="s">
        <v>552</v>
      </c>
      <c r="BG405" s="35" t="s">
        <v>552</v>
      </c>
      <c r="BH405" s="35" t="s">
        <v>552</v>
      </c>
      <c r="BI405" s="35" t="s">
        <v>552</v>
      </c>
      <c r="BJ405" s="35" t="s">
        <v>552</v>
      </c>
      <c r="BK405" s="35" t="s">
        <v>552</v>
      </c>
      <c r="BL405" s="35" t="s">
        <v>552</v>
      </c>
      <c r="BM405" s="35">
        <v>1.6321763731257095</v>
      </c>
      <c r="BN405" s="35">
        <v>2.8738803568010445</v>
      </c>
      <c r="BO405" s="1">
        <v>0</v>
      </c>
      <c r="BP405" s="1">
        <v>0</v>
      </c>
      <c r="BQ405" s="1">
        <v>0</v>
      </c>
      <c r="BR405" s="1">
        <v>0</v>
      </c>
      <c r="BS405" s="1">
        <v>0</v>
      </c>
      <c r="BT405" s="1">
        <v>0</v>
      </c>
      <c r="BU405" s="1">
        <v>0</v>
      </c>
      <c r="BV405" s="1">
        <v>0</v>
      </c>
      <c r="BW405" s="35">
        <v>5.9749013817052559</v>
      </c>
      <c r="BX405" s="1">
        <v>0</v>
      </c>
      <c r="BY405" s="1">
        <v>0</v>
      </c>
      <c r="BZ405" s="1">
        <v>0</v>
      </c>
      <c r="CA405" s="1">
        <v>0</v>
      </c>
      <c r="CB405" s="1">
        <v>0</v>
      </c>
      <c r="CC405" s="1">
        <v>0</v>
      </c>
    </row>
    <row r="406" spans="1:81" x14ac:dyDescent="0.25">
      <c r="A406" t="s">
        <v>1669</v>
      </c>
      <c r="B406" t="s">
        <v>225</v>
      </c>
      <c r="C406" t="s">
        <v>50</v>
      </c>
      <c r="D406" t="s">
        <v>28</v>
      </c>
      <c r="E406">
        <v>90223</v>
      </c>
      <c r="F406" t="s">
        <v>39</v>
      </c>
      <c r="G406" t="s">
        <v>51</v>
      </c>
      <c r="H406" s="74">
        <v>0.22613756887876005</v>
      </c>
      <c r="I406" s="1">
        <v>3537337</v>
      </c>
      <c r="J406" s="1">
        <v>0</v>
      </c>
      <c r="K406" s="1">
        <v>0</v>
      </c>
      <c r="L406" s="1">
        <v>0</v>
      </c>
      <c r="M406" s="1">
        <v>0</v>
      </c>
      <c r="N406" s="1">
        <v>0</v>
      </c>
      <c r="O406" s="1">
        <v>0</v>
      </c>
      <c r="P406" s="1">
        <v>3798506</v>
      </c>
      <c r="Q406" s="1">
        <v>0</v>
      </c>
      <c r="R406" s="1">
        <v>0</v>
      </c>
      <c r="S406" s="1">
        <v>0</v>
      </c>
      <c r="T406" s="1">
        <v>3798506</v>
      </c>
      <c r="U406" s="1"/>
      <c r="V406" s="36"/>
      <c r="W406" s="1"/>
      <c r="X406" s="1"/>
      <c r="Y406" s="1"/>
      <c r="Z406" s="1"/>
      <c r="AA406" s="1"/>
      <c r="AB406" s="1"/>
      <c r="AC406" s="1">
        <v>558806</v>
      </c>
      <c r="AD406" s="1"/>
      <c r="AE406" s="1"/>
      <c r="AF406" s="1"/>
      <c r="AG406" s="1">
        <v>0</v>
      </c>
      <c r="AH406" s="1">
        <v>0</v>
      </c>
      <c r="AI406" s="1">
        <v>0</v>
      </c>
      <c r="AJ406" s="1">
        <v>0</v>
      </c>
      <c r="AK406" s="1">
        <v>0</v>
      </c>
      <c r="AL406" s="1">
        <v>0</v>
      </c>
      <c r="AM406" s="1">
        <v>4910631.1497316658</v>
      </c>
      <c r="AN406" s="1">
        <v>0</v>
      </c>
      <c r="AO406" s="1">
        <v>0</v>
      </c>
      <c r="AP406" s="1">
        <v>0</v>
      </c>
      <c r="AQ406" s="1">
        <v>4910631.1497316658</v>
      </c>
      <c r="AR406" s="1">
        <v>0</v>
      </c>
      <c r="AS406" s="1">
        <v>0</v>
      </c>
      <c r="AT406" s="1">
        <v>0</v>
      </c>
      <c r="AU406" s="1">
        <v>0</v>
      </c>
      <c r="AV406" s="1">
        <v>0</v>
      </c>
      <c r="AW406" s="1">
        <v>0</v>
      </c>
      <c r="AX406" s="1">
        <v>1453554.9910799998</v>
      </c>
      <c r="AY406" s="1">
        <v>0</v>
      </c>
      <c r="AZ406" s="1">
        <v>0</v>
      </c>
      <c r="BA406" s="1">
        <v>0</v>
      </c>
      <c r="BB406" s="1">
        <v>1453554.9910799998</v>
      </c>
      <c r="BC406" s="7">
        <v>1.799146120601929</v>
      </c>
      <c r="BD406" s="35" t="s">
        <v>552</v>
      </c>
      <c r="BE406" s="35" t="s">
        <v>552</v>
      </c>
      <c r="BF406" s="35" t="s">
        <v>552</v>
      </c>
      <c r="BG406" s="35" t="s">
        <v>552</v>
      </c>
      <c r="BH406" s="35" t="s">
        <v>552</v>
      </c>
      <c r="BI406" s="35" t="s">
        <v>552</v>
      </c>
      <c r="BJ406" s="35">
        <v>1.6754445407777863</v>
      </c>
      <c r="BK406" s="35" t="s">
        <v>552</v>
      </c>
      <c r="BL406" s="35" t="s">
        <v>552</v>
      </c>
      <c r="BM406" s="35" t="s">
        <v>552</v>
      </c>
      <c r="BN406" s="35">
        <v>1.6754445407777863</v>
      </c>
      <c r="BO406" s="1">
        <v>0</v>
      </c>
      <c r="BP406" s="1">
        <v>0</v>
      </c>
      <c r="BQ406" s="1">
        <v>1164349.8469199999</v>
      </c>
      <c r="BR406" s="1">
        <v>51755.09004747108</v>
      </c>
      <c r="BS406" s="1">
        <v>457335.50535837386</v>
      </c>
      <c r="BT406" s="1">
        <v>1164349.8469199999</v>
      </c>
      <c r="BU406" s="1">
        <v>51755.09004747108</v>
      </c>
      <c r="BV406" s="1">
        <v>134624.30512968081</v>
      </c>
      <c r="BW406" s="35">
        <v>5.988047393454667</v>
      </c>
      <c r="BX406" s="1">
        <v>5807832.2189986464</v>
      </c>
      <c r="BY406" s="1">
        <v>258156.8420092997</v>
      </c>
      <c r="BZ406" s="1">
        <v>2281211.17543711</v>
      </c>
      <c r="CA406" s="1">
        <v>5807832.2189986464</v>
      </c>
      <c r="CB406" s="1">
        <v>258156.8420092997</v>
      </c>
      <c r="CC406" s="1">
        <v>671512.4142977501</v>
      </c>
    </row>
    <row r="407" spans="1:81" x14ac:dyDescent="0.25">
      <c r="A407" t="s">
        <v>1669</v>
      </c>
      <c r="B407" t="s">
        <v>225</v>
      </c>
      <c r="C407" t="s">
        <v>50</v>
      </c>
      <c r="D407" t="s">
        <v>1730</v>
      </c>
      <c r="E407">
        <v>90223</v>
      </c>
      <c r="F407" t="s">
        <v>39</v>
      </c>
      <c r="G407" t="s">
        <v>51</v>
      </c>
      <c r="H407" s="74">
        <v>0.22613756887876005</v>
      </c>
      <c r="I407" s="1">
        <v>3537337</v>
      </c>
      <c r="J407" s="1"/>
      <c r="K407" s="1"/>
      <c r="L407" s="1"/>
      <c r="M407" s="1"/>
      <c r="N407" s="1"/>
      <c r="O407" s="1"/>
      <c r="P407" s="1">
        <v>3798506</v>
      </c>
      <c r="Q407" s="1"/>
      <c r="R407" s="1"/>
      <c r="S407" s="1"/>
      <c r="T407" s="1">
        <v>3798506</v>
      </c>
      <c r="U407" s="1">
        <v>14.383561643835616</v>
      </c>
      <c r="V407" s="36">
        <v>7.6638222518535221E-2</v>
      </c>
      <c r="W407" s="1"/>
      <c r="X407" s="1"/>
      <c r="Y407" s="1"/>
      <c r="Z407" s="1"/>
      <c r="AA407" s="1"/>
      <c r="AB407" s="1"/>
      <c r="AC407" s="1">
        <v>558806</v>
      </c>
      <c r="AD407" s="1"/>
      <c r="AE407" s="1"/>
      <c r="AF407" s="1"/>
      <c r="AG407" s="1">
        <v>0</v>
      </c>
      <c r="AH407" s="1">
        <v>0</v>
      </c>
      <c r="AI407" s="1">
        <v>0</v>
      </c>
      <c r="AJ407" s="1">
        <v>0</v>
      </c>
      <c r="AK407" s="1"/>
      <c r="AL407" s="1">
        <v>0</v>
      </c>
      <c r="AM407" s="1">
        <v>4910631.1497316658</v>
      </c>
      <c r="AN407" s="1"/>
      <c r="AO407" s="1">
        <v>0</v>
      </c>
      <c r="AP407" s="1">
        <v>0</v>
      </c>
      <c r="AQ407" s="1">
        <v>4910631.1497316658</v>
      </c>
      <c r="AR407" s="1">
        <v>0</v>
      </c>
      <c r="AS407" s="1">
        <v>0</v>
      </c>
      <c r="AT407" s="1">
        <v>0</v>
      </c>
      <c r="AU407" s="1">
        <v>0</v>
      </c>
      <c r="AV407" s="1"/>
      <c r="AW407" s="1">
        <v>0</v>
      </c>
      <c r="AX407" s="1">
        <v>1453554.9910799998</v>
      </c>
      <c r="AY407" s="1"/>
      <c r="AZ407" s="1">
        <v>0</v>
      </c>
      <c r="BA407" s="1">
        <v>0</v>
      </c>
      <c r="BB407" s="1">
        <v>1453554.9910799998</v>
      </c>
      <c r="BC407" s="7">
        <v>1.799146120601929</v>
      </c>
      <c r="BD407" s="35" t="s">
        <v>552</v>
      </c>
      <c r="BE407" s="35" t="s">
        <v>552</v>
      </c>
      <c r="BF407" s="35" t="s">
        <v>552</v>
      </c>
      <c r="BG407" s="35" t="s">
        <v>552</v>
      </c>
      <c r="BH407" s="35" t="s">
        <v>552</v>
      </c>
      <c r="BI407" s="35" t="s">
        <v>552</v>
      </c>
      <c r="BJ407" s="35">
        <v>1.6754445407777863</v>
      </c>
      <c r="BK407" s="35" t="s">
        <v>552</v>
      </c>
      <c r="BL407" s="35" t="s">
        <v>552</v>
      </c>
      <c r="BM407" s="35" t="s">
        <v>552</v>
      </c>
      <c r="BN407" s="35">
        <v>1.6754445407777863</v>
      </c>
      <c r="BO407" s="1">
        <v>0</v>
      </c>
      <c r="BP407" s="1">
        <v>0</v>
      </c>
      <c r="BQ407" s="1">
        <v>1164349.8469199999</v>
      </c>
      <c r="BR407" s="1">
        <v>51755.09004747108</v>
      </c>
      <c r="BS407" s="1">
        <v>457335.50535837386</v>
      </c>
      <c r="BT407" s="1">
        <v>1164349.8469199999</v>
      </c>
      <c r="BU407" s="1">
        <v>51755.09004747108</v>
      </c>
      <c r="BV407" s="1">
        <v>134624.30512968081</v>
      </c>
      <c r="BW407" s="35">
        <v>5.988047393454667</v>
      </c>
      <c r="BX407" s="1">
        <v>5807832.2189986464</v>
      </c>
      <c r="BY407" s="1">
        <v>258156.8420092997</v>
      </c>
      <c r="BZ407" s="1">
        <v>2281211.17543711</v>
      </c>
      <c r="CA407" s="1">
        <v>5807832.2189986464</v>
      </c>
      <c r="CB407" s="1">
        <v>258156.8420092997</v>
      </c>
      <c r="CC407" s="1">
        <v>671512.4142977501</v>
      </c>
    </row>
    <row r="408" spans="1:81" x14ac:dyDescent="0.25">
      <c r="A408" t="s">
        <v>1291</v>
      </c>
      <c r="B408" t="s">
        <v>199</v>
      </c>
      <c r="C408" t="s">
        <v>50</v>
      </c>
      <c r="D408" t="s">
        <v>38</v>
      </c>
      <c r="E408">
        <v>90134</v>
      </c>
      <c r="F408" t="s">
        <v>39</v>
      </c>
      <c r="G408" t="s">
        <v>51</v>
      </c>
      <c r="H408" s="74">
        <v>0.22613756887876005</v>
      </c>
      <c r="I408" s="1">
        <v>1934267</v>
      </c>
      <c r="J408" s="1"/>
      <c r="K408" s="1"/>
      <c r="L408" s="1"/>
      <c r="M408" s="1"/>
      <c r="N408" s="1"/>
      <c r="O408" s="1"/>
      <c r="P408" s="1"/>
      <c r="Q408" s="1"/>
      <c r="R408" s="1"/>
      <c r="S408" s="1"/>
      <c r="T408" s="1">
        <v>0</v>
      </c>
      <c r="U408" s="1">
        <v>0</v>
      </c>
      <c r="V408" s="36" t="s">
        <v>552</v>
      </c>
      <c r="W408" s="1"/>
      <c r="X408" s="1">
        <v>6324</v>
      </c>
      <c r="Y408" s="1">
        <v>15407</v>
      </c>
      <c r="Z408" s="1"/>
      <c r="AA408" s="1"/>
      <c r="AB408" s="1"/>
      <c r="AC408" s="1">
        <v>99406</v>
      </c>
      <c r="AD408" s="1"/>
      <c r="AE408" s="1"/>
      <c r="AF408" s="1"/>
      <c r="AG408" s="1">
        <v>0</v>
      </c>
      <c r="AH408" s="1">
        <v>46353.544992280709</v>
      </c>
      <c r="AI408" s="1">
        <v>157808.97076</v>
      </c>
      <c r="AJ408" s="1">
        <v>0</v>
      </c>
      <c r="AK408" s="1">
        <v>0</v>
      </c>
      <c r="AL408" s="1">
        <v>0</v>
      </c>
      <c r="AM408" s="1">
        <v>875949.76703999995</v>
      </c>
      <c r="AN408" s="1">
        <v>0</v>
      </c>
      <c r="AO408" s="1">
        <v>0</v>
      </c>
      <c r="AP408" s="1">
        <v>0</v>
      </c>
      <c r="AQ408" s="1">
        <v>1080112.2827922807</v>
      </c>
      <c r="AR408" s="1">
        <v>0</v>
      </c>
      <c r="AS408" s="1">
        <v>13661.651826000001</v>
      </c>
      <c r="AT408" s="1">
        <v>33402.674895799995</v>
      </c>
      <c r="AU408" s="1">
        <v>0</v>
      </c>
      <c r="AV408" s="1">
        <v>0</v>
      </c>
      <c r="AW408" s="1">
        <v>0</v>
      </c>
      <c r="AX408" s="1">
        <v>258572.89907999997</v>
      </c>
      <c r="AY408" s="1">
        <v>0</v>
      </c>
      <c r="AZ408" s="1">
        <v>0</v>
      </c>
      <c r="BA408" s="1">
        <v>0</v>
      </c>
      <c r="BB408" s="1">
        <v>305637.22580179997</v>
      </c>
      <c r="BC408" s="7">
        <v>0.71642100526663621</v>
      </c>
      <c r="BD408" s="35" t="s">
        <v>552</v>
      </c>
      <c r="BE408" s="35" t="s">
        <v>552</v>
      </c>
      <c r="BF408" s="35" t="s">
        <v>552</v>
      </c>
      <c r="BG408" s="35" t="s">
        <v>552</v>
      </c>
      <c r="BH408" s="35" t="s">
        <v>552</v>
      </c>
      <c r="BI408" s="35" t="s">
        <v>552</v>
      </c>
      <c r="BJ408" s="35" t="s">
        <v>552</v>
      </c>
      <c r="BK408" s="35" t="s">
        <v>552</v>
      </c>
      <c r="BL408" s="35" t="s">
        <v>552</v>
      </c>
      <c r="BM408" s="35" t="s">
        <v>552</v>
      </c>
      <c r="BN408" s="35" t="s">
        <v>552</v>
      </c>
      <c r="BO408" s="1">
        <v>0</v>
      </c>
      <c r="BP408" s="1"/>
      <c r="BQ408" s="1">
        <v>636683.32571999996</v>
      </c>
      <c r="BR408" s="1">
        <v>28300.431302092999</v>
      </c>
      <c r="BS408" s="1">
        <v>250077.66462257504</v>
      </c>
      <c r="BT408" s="1">
        <v>636683.32571999996</v>
      </c>
      <c r="BU408" s="1">
        <v>28300.431302092999</v>
      </c>
      <c r="BV408" s="1">
        <v>73614.515894378259</v>
      </c>
      <c r="BW408" s="35">
        <v>6.5391343433361131</v>
      </c>
      <c r="BX408" s="1">
        <v>3526674.4753251043</v>
      </c>
      <c r="BY408" s="1">
        <v>156759.89095664767</v>
      </c>
      <c r="BZ408" s="1">
        <v>1385213.7806121956</v>
      </c>
      <c r="CA408" s="1">
        <v>3526674.4753251043</v>
      </c>
      <c r="CB408" s="1">
        <v>156759.89095664767</v>
      </c>
      <c r="CC408" s="1">
        <v>407760.69315861276</v>
      </c>
    </row>
    <row r="409" spans="1:81" x14ac:dyDescent="0.25">
      <c r="A409" t="s">
        <v>1291</v>
      </c>
      <c r="B409" t="s">
        <v>199</v>
      </c>
      <c r="C409" t="s">
        <v>50</v>
      </c>
      <c r="D409" t="s">
        <v>1726</v>
      </c>
      <c r="E409">
        <v>90134</v>
      </c>
      <c r="F409" t="s">
        <v>39</v>
      </c>
      <c r="G409" t="s">
        <v>51</v>
      </c>
      <c r="H409" s="74">
        <v>0.22613756887876005</v>
      </c>
      <c r="I409" s="1">
        <v>409333703</v>
      </c>
      <c r="J409" s="1"/>
      <c r="K409" s="1"/>
      <c r="L409" s="1">
        <v>9314522</v>
      </c>
      <c r="M409" s="1"/>
      <c r="N409" s="1"/>
      <c r="O409" s="1"/>
      <c r="P409" s="1"/>
      <c r="Q409" s="1"/>
      <c r="R409" s="1"/>
      <c r="S409" s="1"/>
      <c r="T409" s="1">
        <v>9314522</v>
      </c>
      <c r="U409" s="1">
        <v>110.66257668711657</v>
      </c>
      <c r="V409" s="36">
        <v>0.51357637371589038</v>
      </c>
      <c r="W409" s="1"/>
      <c r="X409" s="1"/>
      <c r="Y409" s="1">
        <v>4219463</v>
      </c>
      <c r="Z409" s="1"/>
      <c r="AA409" s="1"/>
      <c r="AB409" s="1"/>
      <c r="AC409" s="1"/>
      <c r="AD409" s="1"/>
      <c r="AE409" s="1"/>
      <c r="AF409" s="1"/>
      <c r="AG409" s="1">
        <v>0</v>
      </c>
      <c r="AH409" s="1"/>
      <c r="AI409" s="1">
        <v>43465954.201899998</v>
      </c>
      <c r="AJ409" s="1"/>
      <c r="AK409" s="1">
        <v>0</v>
      </c>
      <c r="AL409" s="1"/>
      <c r="AM409" s="1"/>
      <c r="AN409" s="1"/>
      <c r="AO409" s="1"/>
      <c r="AP409" s="1"/>
      <c r="AQ409" s="1">
        <v>43465954.201899998</v>
      </c>
      <c r="AR409" s="1">
        <v>0</v>
      </c>
      <c r="AS409" s="1"/>
      <c r="AT409" s="1">
        <v>9147877.6415822003</v>
      </c>
      <c r="AU409" s="1"/>
      <c r="AV409" s="1">
        <v>0</v>
      </c>
      <c r="AW409" s="1"/>
      <c r="AX409" s="1"/>
      <c r="AY409" s="1"/>
      <c r="AZ409" s="1"/>
      <c r="BA409" s="1"/>
      <c r="BB409" s="1">
        <v>9147877.6415822003</v>
      </c>
      <c r="BC409" s="7">
        <v>0.12853530373354621</v>
      </c>
      <c r="BD409" s="35" t="s">
        <v>552</v>
      </c>
      <c r="BE409" s="35" t="s">
        <v>552</v>
      </c>
      <c r="BF409" s="35">
        <v>5.6485809839176069</v>
      </c>
      <c r="BG409" s="35" t="s">
        <v>552</v>
      </c>
      <c r="BH409" s="35" t="s">
        <v>552</v>
      </c>
      <c r="BI409" s="35" t="s">
        <v>552</v>
      </c>
      <c r="BJ409" s="35" t="s">
        <v>552</v>
      </c>
      <c r="BK409" s="35" t="s">
        <v>552</v>
      </c>
      <c r="BL409" s="35" t="s">
        <v>552</v>
      </c>
      <c r="BM409" s="35" t="s">
        <v>552</v>
      </c>
      <c r="BN409" s="35">
        <v>5.6485809839176069</v>
      </c>
      <c r="BO409" s="1">
        <v>0</v>
      </c>
      <c r="BP409" s="1"/>
      <c r="BQ409" s="1">
        <v>134736281.67947999</v>
      </c>
      <c r="BR409" s="1">
        <v>5988997.558963079</v>
      </c>
      <c r="BS409" s="1">
        <v>52921968.113787152</v>
      </c>
      <c r="BT409" s="1">
        <v>134736281.67947999</v>
      </c>
      <c r="BU409" s="1">
        <v>5988997.558963079</v>
      </c>
      <c r="BV409" s="1">
        <v>15578460.67042358</v>
      </c>
      <c r="BW409" s="35">
        <v>6.5391343433361131</v>
      </c>
      <c r="BX409" s="1">
        <v>746322365.14421594</v>
      </c>
      <c r="BY409" s="1">
        <v>33173862.061008543</v>
      </c>
      <c r="BZ409" s="1">
        <v>293141891.09601712</v>
      </c>
      <c r="CA409" s="1">
        <v>746322365.14421594</v>
      </c>
      <c r="CB409" s="1">
        <v>33173862.061008543</v>
      </c>
      <c r="CC409" s="1">
        <v>86291186.515854195</v>
      </c>
    </row>
    <row r="410" spans="1:81" x14ac:dyDescent="0.25">
      <c r="A410" t="s">
        <v>1291</v>
      </c>
      <c r="B410" t="s">
        <v>199</v>
      </c>
      <c r="C410" t="s">
        <v>50</v>
      </c>
      <c r="D410" t="s">
        <v>28</v>
      </c>
      <c r="E410">
        <v>90134</v>
      </c>
      <c r="F410" t="s">
        <v>39</v>
      </c>
      <c r="G410" t="s">
        <v>51</v>
      </c>
      <c r="H410" s="74">
        <v>0.22613756887876005</v>
      </c>
      <c r="I410" s="1">
        <v>411267970</v>
      </c>
      <c r="J410" s="1">
        <v>0</v>
      </c>
      <c r="K410" s="1">
        <v>0</v>
      </c>
      <c r="L410" s="1">
        <v>9314522</v>
      </c>
      <c r="M410" s="1">
        <v>0</v>
      </c>
      <c r="N410" s="1">
        <v>0</v>
      </c>
      <c r="O410" s="1">
        <v>0</v>
      </c>
      <c r="P410" s="1">
        <v>0</v>
      </c>
      <c r="Q410" s="1">
        <v>0</v>
      </c>
      <c r="R410" s="1">
        <v>0</v>
      </c>
      <c r="S410" s="1">
        <v>0</v>
      </c>
      <c r="T410" s="1">
        <v>9314522</v>
      </c>
      <c r="U410" s="1"/>
      <c r="V410" s="36"/>
      <c r="W410" s="1"/>
      <c r="X410" s="1">
        <v>6324</v>
      </c>
      <c r="Y410" s="1">
        <v>4234870</v>
      </c>
      <c r="Z410" s="1"/>
      <c r="AA410" s="1"/>
      <c r="AB410" s="1"/>
      <c r="AC410" s="1">
        <v>99406</v>
      </c>
      <c r="AD410" s="1"/>
      <c r="AE410" s="1"/>
      <c r="AF410" s="1"/>
      <c r="AG410" s="1">
        <v>0</v>
      </c>
      <c r="AH410" s="1">
        <v>46353.544992280709</v>
      </c>
      <c r="AI410" s="1">
        <v>43623763.172660001</v>
      </c>
      <c r="AJ410" s="1">
        <v>0</v>
      </c>
      <c r="AK410" s="1">
        <v>0</v>
      </c>
      <c r="AL410" s="1">
        <v>0</v>
      </c>
      <c r="AM410" s="1">
        <v>875949.76703999995</v>
      </c>
      <c r="AN410" s="1">
        <v>0</v>
      </c>
      <c r="AO410" s="1">
        <v>0</v>
      </c>
      <c r="AP410" s="1">
        <v>0</v>
      </c>
      <c r="AQ410" s="1">
        <v>44546066.484692283</v>
      </c>
      <c r="AR410" s="1">
        <v>0</v>
      </c>
      <c r="AS410" s="1">
        <v>13661.651826000001</v>
      </c>
      <c r="AT410" s="1">
        <v>9181280.316478001</v>
      </c>
      <c r="AU410" s="1">
        <v>0</v>
      </c>
      <c r="AV410" s="1">
        <v>0</v>
      </c>
      <c r="AW410" s="1">
        <v>0</v>
      </c>
      <c r="AX410" s="1">
        <v>258572.89907999997</v>
      </c>
      <c r="AY410" s="1">
        <v>0</v>
      </c>
      <c r="AZ410" s="1">
        <v>0</v>
      </c>
      <c r="BA410" s="1">
        <v>0</v>
      </c>
      <c r="BB410" s="1">
        <v>9453514.8673840016</v>
      </c>
      <c r="BC410" s="7">
        <v>0.1313002355911069</v>
      </c>
      <c r="BD410" s="35" t="s">
        <v>552</v>
      </c>
      <c r="BE410" s="35" t="s">
        <v>552</v>
      </c>
      <c r="BF410" s="35">
        <v>5.6691093208151742</v>
      </c>
      <c r="BG410" s="35" t="s">
        <v>552</v>
      </c>
      <c r="BH410" s="35" t="s">
        <v>552</v>
      </c>
      <c r="BI410" s="35" t="s">
        <v>552</v>
      </c>
      <c r="BJ410" s="35" t="s">
        <v>552</v>
      </c>
      <c r="BK410" s="35" t="s">
        <v>552</v>
      </c>
      <c r="BL410" s="35" t="s">
        <v>552</v>
      </c>
      <c r="BM410" s="35" t="s">
        <v>552</v>
      </c>
      <c r="BN410" s="35">
        <v>5.7973539975616877</v>
      </c>
      <c r="BO410" s="1">
        <v>0</v>
      </c>
      <c r="BP410" s="1">
        <v>0</v>
      </c>
      <c r="BQ410" s="1">
        <v>135372965.0052</v>
      </c>
      <c r="BR410" s="1">
        <v>6017297.9902651729</v>
      </c>
      <c r="BS410" s="1">
        <v>53172045.778409734</v>
      </c>
      <c r="BT410" s="1">
        <v>135372965.0052</v>
      </c>
      <c r="BU410" s="1">
        <v>6017297.9902651729</v>
      </c>
      <c r="BV410" s="1">
        <v>15652075.186317962</v>
      </c>
      <c r="BW410" s="35">
        <v>6.5391343433361131</v>
      </c>
      <c r="BX410" s="1">
        <v>749849039.61954105</v>
      </c>
      <c r="BY410" s="1">
        <v>33330621.95196519</v>
      </c>
      <c r="BZ410" s="1">
        <v>294527104.87662935</v>
      </c>
      <c r="CA410" s="1">
        <v>749849039.61954105</v>
      </c>
      <c r="CB410" s="1">
        <v>33330621.95196519</v>
      </c>
      <c r="CC410" s="1">
        <v>86698947.209012806</v>
      </c>
    </row>
    <row r="411" spans="1:81" x14ac:dyDescent="0.25">
      <c r="A411" t="s">
        <v>761</v>
      </c>
      <c r="B411" t="s">
        <v>762</v>
      </c>
      <c r="C411" t="s">
        <v>50</v>
      </c>
      <c r="D411" t="s">
        <v>38</v>
      </c>
      <c r="E411">
        <v>90093</v>
      </c>
      <c r="F411" t="s">
        <v>39</v>
      </c>
      <c r="G411" t="s">
        <v>51</v>
      </c>
      <c r="H411" s="74">
        <v>0.22613756887876005</v>
      </c>
      <c r="I411" s="1">
        <v>4777496</v>
      </c>
      <c r="J411" s="1"/>
      <c r="K411" s="1"/>
      <c r="L411" s="1">
        <v>723358</v>
      </c>
      <c r="M411" s="1"/>
      <c r="N411" s="1"/>
      <c r="O411" s="1"/>
      <c r="P411" s="1"/>
      <c r="Q411" s="1"/>
      <c r="R411" s="1"/>
      <c r="S411" s="1"/>
      <c r="T411" s="1">
        <v>723358</v>
      </c>
      <c r="U411" s="1">
        <v>34.058823529411768</v>
      </c>
      <c r="V411" s="36">
        <v>0.19365691876310842</v>
      </c>
      <c r="W411" s="1"/>
      <c r="X411" s="1"/>
      <c r="Y411" s="1">
        <v>151969</v>
      </c>
      <c r="Z411" s="1"/>
      <c r="AA411" s="1"/>
      <c r="AB411" s="1"/>
      <c r="AC411" s="1">
        <v>8919</v>
      </c>
      <c r="AD411" s="1"/>
      <c r="AE411" s="1"/>
      <c r="AF411" s="1"/>
      <c r="AG411" s="1">
        <v>0</v>
      </c>
      <c r="AH411" s="1">
        <v>0</v>
      </c>
      <c r="AI411" s="1">
        <v>1560057.7366250004</v>
      </c>
      <c r="AJ411" s="1">
        <v>0</v>
      </c>
      <c r="AK411" s="1">
        <v>0</v>
      </c>
      <c r="AL411" s="1">
        <v>0</v>
      </c>
      <c r="AM411" s="1">
        <v>78592.800959999993</v>
      </c>
      <c r="AN411" s="1">
        <v>0</v>
      </c>
      <c r="AO411" s="1">
        <v>0</v>
      </c>
      <c r="AP411" s="1">
        <v>0</v>
      </c>
      <c r="AQ411" s="1">
        <v>1638650.5375850003</v>
      </c>
      <c r="AR411" s="1">
        <v>0</v>
      </c>
      <c r="AS411" s="1">
        <v>0</v>
      </c>
      <c r="AT411" s="1">
        <v>329471.74019859999</v>
      </c>
      <c r="AU411" s="1">
        <v>0</v>
      </c>
      <c r="AV411" s="1">
        <v>0</v>
      </c>
      <c r="AW411" s="1">
        <v>0</v>
      </c>
      <c r="AX411" s="1">
        <v>23199.924419999999</v>
      </c>
      <c r="AY411" s="1">
        <v>0</v>
      </c>
      <c r="AZ411" s="1">
        <v>0</v>
      </c>
      <c r="BA411" s="1">
        <v>0</v>
      </c>
      <c r="BB411" s="1">
        <v>352671.66461859999</v>
      </c>
      <c r="BC411" s="7">
        <v>0.41681295017381492</v>
      </c>
      <c r="BD411" s="35" t="s">
        <v>552</v>
      </c>
      <c r="BE411" s="35" t="s">
        <v>552</v>
      </c>
      <c r="BF411" s="35">
        <v>2.6121636545439473</v>
      </c>
      <c r="BG411" s="35" t="s">
        <v>552</v>
      </c>
      <c r="BH411" s="35" t="s">
        <v>552</v>
      </c>
      <c r="BI411" s="35" t="s">
        <v>552</v>
      </c>
      <c r="BJ411" s="35" t="s">
        <v>552</v>
      </c>
      <c r="BK411" s="35" t="s">
        <v>552</v>
      </c>
      <c r="BL411" s="35" t="s">
        <v>552</v>
      </c>
      <c r="BM411" s="35" t="s">
        <v>552</v>
      </c>
      <c r="BN411" s="35">
        <v>2.752886125823728</v>
      </c>
      <c r="BO411" s="1">
        <v>0</v>
      </c>
      <c r="BP411" s="1"/>
      <c r="BQ411" s="1">
        <v>1572560.5833599998</v>
      </c>
      <c r="BR411" s="1">
        <v>69899.965901307369</v>
      </c>
      <c r="BS411" s="1">
        <v>617673.28007131058</v>
      </c>
      <c r="BT411" s="1">
        <v>1572560.5833599998</v>
      </c>
      <c r="BU411" s="1">
        <v>69899.965901307369</v>
      </c>
      <c r="BV411" s="1">
        <v>181822.39330316268</v>
      </c>
      <c r="BW411" s="35">
        <v>6.2757843515697438</v>
      </c>
      <c r="BX411" s="1">
        <v>8296490.5175860748</v>
      </c>
      <c r="BY411" s="1">
        <v>368777.1462773761</v>
      </c>
      <c r="BZ411" s="1">
        <v>3258711.025382977</v>
      </c>
      <c r="CA411" s="1">
        <v>8296490.5175860748</v>
      </c>
      <c r="CB411" s="1">
        <v>368777.1462773761</v>
      </c>
      <c r="CC411" s="1">
        <v>959255.73735378508</v>
      </c>
    </row>
    <row r="412" spans="1:81" x14ac:dyDescent="0.25">
      <c r="A412" t="s">
        <v>761</v>
      </c>
      <c r="B412" t="s">
        <v>762</v>
      </c>
      <c r="C412" t="s">
        <v>50</v>
      </c>
      <c r="D412" t="s">
        <v>28</v>
      </c>
      <c r="E412">
        <v>90093</v>
      </c>
      <c r="F412" t="s">
        <v>39</v>
      </c>
      <c r="G412" t="s">
        <v>51</v>
      </c>
      <c r="H412" s="74">
        <v>0.22613756887876005</v>
      </c>
      <c r="I412" s="1">
        <v>5248609</v>
      </c>
      <c r="J412" s="1">
        <v>0</v>
      </c>
      <c r="K412" s="1">
        <v>0</v>
      </c>
      <c r="L412" s="1">
        <v>723358</v>
      </c>
      <c r="M412" s="1">
        <v>0</v>
      </c>
      <c r="N412" s="1">
        <v>0</v>
      </c>
      <c r="O412" s="1">
        <v>0</v>
      </c>
      <c r="P412" s="1">
        <v>445966</v>
      </c>
      <c r="Q412" s="1">
        <v>0</v>
      </c>
      <c r="R412" s="1">
        <v>0</v>
      </c>
      <c r="S412" s="1">
        <v>0</v>
      </c>
      <c r="T412" s="1">
        <v>1169324</v>
      </c>
      <c r="U412" s="1"/>
      <c r="V412" s="36"/>
      <c r="W412" s="1"/>
      <c r="X412" s="1"/>
      <c r="Y412" s="1">
        <v>151969</v>
      </c>
      <c r="Z412" s="1"/>
      <c r="AA412" s="1"/>
      <c r="AB412" s="1"/>
      <c r="AC412" s="1">
        <v>62608</v>
      </c>
      <c r="AD412" s="1"/>
      <c r="AE412" s="1"/>
      <c r="AF412" s="1"/>
      <c r="AG412" s="1">
        <v>0</v>
      </c>
      <c r="AH412" s="1">
        <v>0</v>
      </c>
      <c r="AI412" s="1">
        <v>1560057.7366250004</v>
      </c>
      <c r="AJ412" s="1">
        <v>0</v>
      </c>
      <c r="AK412" s="1">
        <v>0</v>
      </c>
      <c r="AL412" s="1">
        <v>0</v>
      </c>
      <c r="AM412" s="1">
        <v>550488.76400833332</v>
      </c>
      <c r="AN412" s="1">
        <v>0</v>
      </c>
      <c r="AO412" s="1">
        <v>0</v>
      </c>
      <c r="AP412" s="1">
        <v>0</v>
      </c>
      <c r="AQ412" s="1">
        <v>2110546.5006333338</v>
      </c>
      <c r="AR412" s="1">
        <v>0</v>
      </c>
      <c r="AS412" s="1">
        <v>0</v>
      </c>
      <c r="AT412" s="1">
        <v>329471.74019859999</v>
      </c>
      <c r="AU412" s="1">
        <v>0</v>
      </c>
      <c r="AV412" s="1">
        <v>0</v>
      </c>
      <c r="AW412" s="1">
        <v>0</v>
      </c>
      <c r="AX412" s="1">
        <v>162854.67744</v>
      </c>
      <c r="AY412" s="1">
        <v>0</v>
      </c>
      <c r="AZ412" s="1">
        <v>0</v>
      </c>
      <c r="BA412" s="1">
        <v>0</v>
      </c>
      <c r="BB412" s="1">
        <v>492326.41763859999</v>
      </c>
      <c r="BC412" s="7">
        <v>0.49591671207970223</v>
      </c>
      <c r="BD412" s="35" t="s">
        <v>552</v>
      </c>
      <c r="BE412" s="35" t="s">
        <v>552</v>
      </c>
      <c r="BF412" s="35">
        <v>2.6121636545439473</v>
      </c>
      <c r="BG412" s="35" t="s">
        <v>552</v>
      </c>
      <c r="BH412" s="35" t="s">
        <v>552</v>
      </c>
      <c r="BI412" s="35" t="s">
        <v>552</v>
      </c>
      <c r="BJ412" s="35">
        <v>1.5995466951479111</v>
      </c>
      <c r="BK412" s="35" t="s">
        <v>552</v>
      </c>
      <c r="BL412" s="35" t="s">
        <v>552</v>
      </c>
      <c r="BM412" s="35" t="s">
        <v>552</v>
      </c>
      <c r="BN412" s="35">
        <v>2.2259638203542678</v>
      </c>
      <c r="BO412" s="1">
        <v>0</v>
      </c>
      <c r="BP412" s="1">
        <v>0</v>
      </c>
      <c r="BQ412" s="1">
        <v>1727632.1384399999</v>
      </c>
      <c r="BR412" s="1">
        <v>76792.861810725735</v>
      </c>
      <c r="BS412" s="1">
        <v>678582.57481362659</v>
      </c>
      <c r="BT412" s="1">
        <v>1727632.1384399999</v>
      </c>
      <c r="BU412" s="1">
        <v>76792.861810725735</v>
      </c>
      <c r="BV412" s="1">
        <v>199752.05628482354</v>
      </c>
      <c r="BW412" s="35">
        <v>6.2757843515697438</v>
      </c>
      <c r="BX412" s="1">
        <v>9114614.6012507249</v>
      </c>
      <c r="BY412" s="1">
        <v>405142.57865328464</v>
      </c>
      <c r="BZ412" s="1">
        <v>3580055.3294496364</v>
      </c>
      <c r="CA412" s="1">
        <v>9114614.6012507249</v>
      </c>
      <c r="CB412" s="1">
        <v>405142.57865328464</v>
      </c>
      <c r="CC412" s="1">
        <v>1053848.7727413508</v>
      </c>
    </row>
    <row r="413" spans="1:81" x14ac:dyDescent="0.25">
      <c r="A413" t="s">
        <v>761</v>
      </c>
      <c r="B413" t="s">
        <v>762</v>
      </c>
      <c r="C413" t="s">
        <v>50</v>
      </c>
      <c r="D413" t="s">
        <v>1730</v>
      </c>
      <c r="E413">
        <v>90093</v>
      </c>
      <c r="F413" t="s">
        <v>39</v>
      </c>
      <c r="G413" t="s">
        <v>51</v>
      </c>
      <c r="H413" s="74">
        <v>0.22613756887876005</v>
      </c>
      <c r="I413" s="1">
        <v>471113</v>
      </c>
      <c r="J413" s="1"/>
      <c r="K413" s="1"/>
      <c r="L413" s="1"/>
      <c r="M413" s="1"/>
      <c r="N413" s="1"/>
      <c r="O413" s="1"/>
      <c r="P413" s="1">
        <v>445966</v>
      </c>
      <c r="Q413" s="1"/>
      <c r="R413" s="1"/>
      <c r="S413" s="1"/>
      <c r="T413" s="1">
        <v>445966</v>
      </c>
      <c r="U413" s="1">
        <v>12.6</v>
      </c>
      <c r="V413" s="36">
        <v>0.12705473197450282</v>
      </c>
      <c r="W413" s="1"/>
      <c r="X413" s="1"/>
      <c r="Y413" s="1"/>
      <c r="Z413" s="1"/>
      <c r="AA413" s="1"/>
      <c r="AB413" s="1"/>
      <c r="AC413" s="1">
        <v>53689</v>
      </c>
      <c r="AD413" s="1"/>
      <c r="AE413" s="1"/>
      <c r="AF413" s="1"/>
      <c r="AG413" s="1">
        <v>0</v>
      </c>
      <c r="AH413" s="1">
        <v>0</v>
      </c>
      <c r="AI413" s="1">
        <v>0</v>
      </c>
      <c r="AJ413" s="1">
        <v>0</v>
      </c>
      <c r="AK413" s="1"/>
      <c r="AL413" s="1">
        <v>0</v>
      </c>
      <c r="AM413" s="1">
        <v>471895.96304833336</v>
      </c>
      <c r="AN413" s="1"/>
      <c r="AO413" s="1">
        <v>0</v>
      </c>
      <c r="AP413" s="1">
        <v>0</v>
      </c>
      <c r="AQ413" s="1">
        <v>471895.96304833336</v>
      </c>
      <c r="AR413" s="1">
        <v>0</v>
      </c>
      <c r="AS413" s="1">
        <v>0</v>
      </c>
      <c r="AT413" s="1">
        <v>0</v>
      </c>
      <c r="AU413" s="1">
        <v>0</v>
      </c>
      <c r="AV413" s="1"/>
      <c r="AW413" s="1">
        <v>0</v>
      </c>
      <c r="AX413" s="1">
        <v>139654.75302</v>
      </c>
      <c r="AY413" s="1"/>
      <c r="AZ413" s="1">
        <v>0</v>
      </c>
      <c r="BA413" s="1">
        <v>0</v>
      </c>
      <c r="BB413" s="1">
        <v>139654.75302</v>
      </c>
      <c r="BC413" s="7">
        <v>1.298097730413581</v>
      </c>
      <c r="BD413" s="35" t="s">
        <v>552</v>
      </c>
      <c r="BE413" s="35" t="s">
        <v>552</v>
      </c>
      <c r="BF413" s="35" t="s">
        <v>552</v>
      </c>
      <c r="BG413" s="35" t="s">
        <v>552</v>
      </c>
      <c r="BH413" s="35" t="s">
        <v>552</v>
      </c>
      <c r="BI413" s="35" t="s">
        <v>552</v>
      </c>
      <c r="BJ413" s="35">
        <v>1.3712944844861119</v>
      </c>
      <c r="BK413" s="35" t="s">
        <v>552</v>
      </c>
      <c r="BL413" s="35" t="s">
        <v>552</v>
      </c>
      <c r="BM413" s="35" t="s">
        <v>552</v>
      </c>
      <c r="BN413" s="35">
        <v>1.3712944844861119</v>
      </c>
      <c r="BO413" s="1">
        <v>0</v>
      </c>
      <c r="BP413" s="1">
        <v>0</v>
      </c>
      <c r="BQ413" s="1">
        <v>155071.55507999999</v>
      </c>
      <c r="BR413" s="1">
        <v>6892.8959094183683</v>
      </c>
      <c r="BS413" s="1">
        <v>60909.294742315928</v>
      </c>
      <c r="BT413" s="1">
        <v>155071.55507999999</v>
      </c>
      <c r="BU413" s="1">
        <v>6892.8959094183683</v>
      </c>
      <c r="BV413" s="1">
        <v>17929.662981660869</v>
      </c>
      <c r="BW413" s="35">
        <v>6.2757843515697438</v>
      </c>
      <c r="BX413" s="1">
        <v>818124.08366464963</v>
      </c>
      <c r="BY413" s="1">
        <v>36365.432375908531</v>
      </c>
      <c r="BZ413" s="1">
        <v>321344.30406665971</v>
      </c>
      <c r="CA413" s="1">
        <v>818124.08366464963</v>
      </c>
      <c r="CB413" s="1">
        <v>36365.432375908531</v>
      </c>
      <c r="CC413" s="1">
        <v>94593.035387565746</v>
      </c>
    </row>
    <row r="414" spans="1:81" x14ac:dyDescent="0.25">
      <c r="A414" t="s">
        <v>1667</v>
      </c>
      <c r="B414" t="s">
        <v>186</v>
      </c>
      <c r="C414" t="s">
        <v>50</v>
      </c>
      <c r="D414" t="s">
        <v>28</v>
      </c>
      <c r="E414">
        <v>90218</v>
      </c>
      <c r="F414" t="s">
        <v>39</v>
      </c>
      <c r="G414" t="s">
        <v>51</v>
      </c>
      <c r="H414" s="74">
        <v>0.22613756887876005</v>
      </c>
      <c r="I414" s="1">
        <v>490826</v>
      </c>
      <c r="J414" s="1">
        <v>0</v>
      </c>
      <c r="K414" s="1">
        <v>0</v>
      </c>
      <c r="L414" s="1">
        <v>0</v>
      </c>
      <c r="M414" s="1">
        <v>0</v>
      </c>
      <c r="N414" s="1">
        <v>0</v>
      </c>
      <c r="O414" s="1">
        <v>0</v>
      </c>
      <c r="P414" s="1">
        <v>350895</v>
      </c>
      <c r="Q414" s="1">
        <v>0</v>
      </c>
      <c r="R414" s="1">
        <v>0</v>
      </c>
      <c r="S414" s="1">
        <v>0</v>
      </c>
      <c r="T414" s="1">
        <v>350895</v>
      </c>
      <c r="U414" s="1"/>
      <c r="V414" s="36"/>
      <c r="W414" s="1"/>
      <c r="X414" s="1"/>
      <c r="Y414" s="1"/>
      <c r="Z414" s="1"/>
      <c r="AA414" s="1"/>
      <c r="AB414" s="1"/>
      <c r="AC414" s="1">
        <v>6073</v>
      </c>
      <c r="AD414" s="1"/>
      <c r="AE414" s="1"/>
      <c r="AF414" s="1"/>
      <c r="AG414" s="1">
        <v>0</v>
      </c>
      <c r="AH414" s="1">
        <v>0</v>
      </c>
      <c r="AI414" s="1">
        <v>0</v>
      </c>
      <c r="AJ414" s="1">
        <v>0</v>
      </c>
      <c r="AK414" s="1">
        <v>0</v>
      </c>
      <c r="AL414" s="1">
        <v>0</v>
      </c>
      <c r="AM414" s="1">
        <v>53719.498237499989</v>
      </c>
      <c r="AN414" s="1">
        <v>0</v>
      </c>
      <c r="AO414" s="1">
        <v>0</v>
      </c>
      <c r="AP414" s="1">
        <v>0</v>
      </c>
      <c r="AQ414" s="1">
        <v>53719.498237499989</v>
      </c>
      <c r="AR414" s="1">
        <v>0</v>
      </c>
      <c r="AS414" s="1">
        <v>0</v>
      </c>
      <c r="AT414" s="1">
        <v>0</v>
      </c>
      <c r="AU414" s="1">
        <v>0</v>
      </c>
      <c r="AV414" s="1">
        <v>0</v>
      </c>
      <c r="AW414" s="1">
        <v>0</v>
      </c>
      <c r="AX414" s="1">
        <v>15796.966139999999</v>
      </c>
      <c r="AY414" s="1">
        <v>0</v>
      </c>
      <c r="AZ414" s="1">
        <v>0</v>
      </c>
      <c r="BA414" s="1">
        <v>0</v>
      </c>
      <c r="BB414" s="1">
        <v>15796.966139999999</v>
      </c>
      <c r="BC414" s="7">
        <v>0.14163158507801132</v>
      </c>
      <c r="BD414" s="35" t="s">
        <v>552</v>
      </c>
      <c r="BE414" s="35" t="s">
        <v>552</v>
      </c>
      <c r="BF414" s="35" t="s">
        <v>552</v>
      </c>
      <c r="BG414" s="35" t="s">
        <v>552</v>
      </c>
      <c r="BH414" s="35" t="s">
        <v>552</v>
      </c>
      <c r="BI414" s="35" t="s">
        <v>552</v>
      </c>
      <c r="BJ414" s="35">
        <v>0.19811186929850805</v>
      </c>
      <c r="BK414" s="35" t="s">
        <v>552</v>
      </c>
      <c r="BL414" s="35" t="s">
        <v>552</v>
      </c>
      <c r="BM414" s="35" t="s">
        <v>552</v>
      </c>
      <c r="BN414" s="35">
        <v>0.19811186929850805</v>
      </c>
      <c r="BO414" s="1">
        <v>0</v>
      </c>
      <c r="BP414" s="1">
        <v>0</v>
      </c>
      <c r="BQ414" s="1">
        <v>161560.28615999999</v>
      </c>
      <c r="BR414" s="1">
        <v>7181.3185533750502</v>
      </c>
      <c r="BS414" s="1">
        <v>63457.950642822332</v>
      </c>
      <c r="BT414" s="1">
        <v>161560.28615999999</v>
      </c>
      <c r="BU414" s="1">
        <v>7181.3185533750502</v>
      </c>
      <c r="BV414" s="1">
        <v>18679.902194668113</v>
      </c>
      <c r="BW414" s="35">
        <v>5.9747270337285352</v>
      </c>
      <c r="BX414" s="1">
        <v>803718.32313707005</v>
      </c>
      <c r="BY414" s="1">
        <v>35725.099545291159</v>
      </c>
      <c r="BZ414" s="1">
        <v>315685.98256785935</v>
      </c>
      <c r="CA414" s="1">
        <v>803718.32313707005</v>
      </c>
      <c r="CB414" s="1">
        <v>35725.099545291159</v>
      </c>
      <c r="CC414" s="1">
        <v>92927.414435220446</v>
      </c>
    </row>
    <row r="415" spans="1:81" x14ac:dyDescent="0.25">
      <c r="A415" t="s">
        <v>1667</v>
      </c>
      <c r="B415" t="s">
        <v>186</v>
      </c>
      <c r="C415" t="s">
        <v>50</v>
      </c>
      <c r="D415" t="s">
        <v>1730</v>
      </c>
      <c r="E415">
        <v>90218</v>
      </c>
      <c r="F415" t="s">
        <v>39</v>
      </c>
      <c r="G415" t="s">
        <v>51</v>
      </c>
      <c r="H415" s="74">
        <v>0.22613756887876005</v>
      </c>
      <c r="I415" s="1">
        <v>490826</v>
      </c>
      <c r="J415" s="1"/>
      <c r="K415" s="1"/>
      <c r="L415" s="1"/>
      <c r="M415" s="1"/>
      <c r="N415" s="1"/>
      <c r="O415" s="1"/>
      <c r="P415" s="1">
        <v>350895</v>
      </c>
      <c r="Q415" s="1"/>
      <c r="R415" s="1"/>
      <c r="S415" s="1"/>
      <c r="T415" s="1">
        <v>350895</v>
      </c>
      <c r="U415" s="1">
        <v>7.1632653061224492</v>
      </c>
      <c r="V415" s="36">
        <v>0.64350593963005798</v>
      </c>
      <c r="W415" s="1"/>
      <c r="X415" s="1"/>
      <c r="Y415" s="1"/>
      <c r="Z415" s="1"/>
      <c r="AA415" s="1"/>
      <c r="AB415" s="1"/>
      <c r="AC415" s="1">
        <v>6073</v>
      </c>
      <c r="AD415" s="1"/>
      <c r="AE415" s="1"/>
      <c r="AF415" s="1"/>
      <c r="AG415" s="1">
        <v>0</v>
      </c>
      <c r="AH415" s="1">
        <v>0</v>
      </c>
      <c r="AI415" s="1">
        <v>0</v>
      </c>
      <c r="AJ415" s="1">
        <v>0</v>
      </c>
      <c r="AK415" s="1"/>
      <c r="AL415" s="1">
        <v>0</v>
      </c>
      <c r="AM415" s="1">
        <v>53719.498237499989</v>
      </c>
      <c r="AN415" s="1"/>
      <c r="AO415" s="1">
        <v>0</v>
      </c>
      <c r="AP415" s="1">
        <v>0</v>
      </c>
      <c r="AQ415" s="1">
        <v>53719.498237499989</v>
      </c>
      <c r="AR415" s="1">
        <v>0</v>
      </c>
      <c r="AS415" s="1">
        <v>0</v>
      </c>
      <c r="AT415" s="1">
        <v>0</v>
      </c>
      <c r="AU415" s="1">
        <v>0</v>
      </c>
      <c r="AV415" s="1"/>
      <c r="AW415" s="1">
        <v>0</v>
      </c>
      <c r="AX415" s="1">
        <v>15796.966139999999</v>
      </c>
      <c r="AY415" s="1"/>
      <c r="AZ415" s="1">
        <v>0</v>
      </c>
      <c r="BA415" s="1">
        <v>0</v>
      </c>
      <c r="BB415" s="1">
        <v>15796.966139999999</v>
      </c>
      <c r="BC415" s="7">
        <v>0.14163158507801132</v>
      </c>
      <c r="BD415" s="35" t="s">
        <v>552</v>
      </c>
      <c r="BE415" s="35" t="s">
        <v>552</v>
      </c>
      <c r="BF415" s="35" t="s">
        <v>552</v>
      </c>
      <c r="BG415" s="35" t="s">
        <v>552</v>
      </c>
      <c r="BH415" s="35" t="s">
        <v>552</v>
      </c>
      <c r="BI415" s="35" t="s">
        <v>552</v>
      </c>
      <c r="BJ415" s="35">
        <v>0.19811186929850805</v>
      </c>
      <c r="BK415" s="35" t="s">
        <v>552</v>
      </c>
      <c r="BL415" s="35" t="s">
        <v>552</v>
      </c>
      <c r="BM415" s="35" t="s">
        <v>552</v>
      </c>
      <c r="BN415" s="35">
        <v>0.19811186929850805</v>
      </c>
      <c r="BO415" s="1">
        <v>0</v>
      </c>
      <c r="BP415" s="1">
        <v>0</v>
      </c>
      <c r="BQ415" s="1">
        <v>161560.28615999999</v>
      </c>
      <c r="BR415" s="1">
        <v>7181.3185533750502</v>
      </c>
      <c r="BS415" s="1">
        <v>63457.950642822332</v>
      </c>
      <c r="BT415" s="1">
        <v>161560.28615999999</v>
      </c>
      <c r="BU415" s="1">
        <v>7181.3185533750502</v>
      </c>
      <c r="BV415" s="1">
        <v>18679.902194668113</v>
      </c>
      <c r="BW415" s="35">
        <v>5.9747270337285352</v>
      </c>
      <c r="BX415" s="1">
        <v>803718.32313707005</v>
      </c>
      <c r="BY415" s="1">
        <v>35725.099545291159</v>
      </c>
      <c r="BZ415" s="1">
        <v>315685.98256785935</v>
      </c>
      <c r="CA415" s="1">
        <v>803718.32313707005</v>
      </c>
      <c r="CB415" s="1">
        <v>35725.099545291159</v>
      </c>
      <c r="CC415" s="1">
        <v>92927.414435220446</v>
      </c>
    </row>
    <row r="416" spans="1:81" x14ac:dyDescent="0.25">
      <c r="A416" t="s">
        <v>185</v>
      </c>
      <c r="B416" t="s">
        <v>186</v>
      </c>
      <c r="C416" t="s">
        <v>50</v>
      </c>
      <c r="D416" t="s">
        <v>38</v>
      </c>
      <c r="E416">
        <v>90031</v>
      </c>
      <c r="F416" t="s">
        <v>39</v>
      </c>
      <c r="G416" t="s">
        <v>51</v>
      </c>
      <c r="H416" s="74">
        <v>0.22613756887876005</v>
      </c>
      <c r="I416" s="1">
        <v>66442244</v>
      </c>
      <c r="J416" s="1"/>
      <c r="K416" s="1">
        <v>7700855</v>
      </c>
      <c r="L416" s="1"/>
      <c r="M416" s="1"/>
      <c r="N416" s="1"/>
      <c r="O416" s="1"/>
      <c r="P416" s="1">
        <v>2536301</v>
      </c>
      <c r="Q416" s="1"/>
      <c r="R416" s="1"/>
      <c r="S416" s="1"/>
      <c r="T416" s="1">
        <v>10237156</v>
      </c>
      <c r="U416" s="1">
        <v>35.027027027027025</v>
      </c>
      <c r="V416" s="36">
        <v>0.19254215324595658</v>
      </c>
      <c r="W416" s="1"/>
      <c r="X416" s="1">
        <v>2401984</v>
      </c>
      <c r="Y416" s="1"/>
      <c r="Z416" s="1"/>
      <c r="AA416" s="1"/>
      <c r="AB416" s="1"/>
      <c r="AC416" s="1">
        <v>685587</v>
      </c>
      <c r="AD416" s="1"/>
      <c r="AE416" s="1"/>
      <c r="AF416" s="1"/>
      <c r="AG416" s="1">
        <v>0</v>
      </c>
      <c r="AH416" s="1">
        <v>19746421.682598393</v>
      </c>
      <c r="AI416" s="1">
        <v>0</v>
      </c>
      <c r="AJ416" s="1">
        <v>0</v>
      </c>
      <c r="AK416" s="1">
        <v>0</v>
      </c>
      <c r="AL416" s="1">
        <v>0</v>
      </c>
      <c r="AM416" s="1">
        <v>6022334.6752191661</v>
      </c>
      <c r="AN416" s="1">
        <v>0</v>
      </c>
      <c r="AO416" s="1">
        <v>0</v>
      </c>
      <c r="AP416" s="1">
        <v>0</v>
      </c>
      <c r="AQ416" s="1">
        <v>25768756.35781756</v>
      </c>
      <c r="AR416" s="1">
        <v>0</v>
      </c>
      <c r="AS416" s="1">
        <v>5188973.6084160004</v>
      </c>
      <c r="AT416" s="1">
        <v>0</v>
      </c>
      <c r="AU416" s="1">
        <v>0</v>
      </c>
      <c r="AV416" s="1">
        <v>0</v>
      </c>
      <c r="AW416" s="1">
        <v>0</v>
      </c>
      <c r="AX416" s="1">
        <v>1783335.1926599999</v>
      </c>
      <c r="AY416" s="1">
        <v>0</v>
      </c>
      <c r="AZ416" s="1">
        <v>0</v>
      </c>
      <c r="BA416" s="1">
        <v>0</v>
      </c>
      <c r="BB416" s="1">
        <v>6972308.8010760006</v>
      </c>
      <c r="BC416" s="7">
        <v>0.49277482498775271</v>
      </c>
      <c r="BD416" s="35" t="s">
        <v>552</v>
      </c>
      <c r="BE416" s="35">
        <v>3.238003480264775</v>
      </c>
      <c r="BF416" s="35" t="s">
        <v>552</v>
      </c>
      <c r="BG416" s="35" t="s">
        <v>552</v>
      </c>
      <c r="BH416" s="35" t="s">
        <v>552</v>
      </c>
      <c r="BI416" s="35" t="s">
        <v>552</v>
      </c>
      <c r="BJ416" s="35">
        <v>3.0775802508768346</v>
      </c>
      <c r="BK416" s="35" t="s">
        <v>552</v>
      </c>
      <c r="BL416" s="35" t="s">
        <v>552</v>
      </c>
      <c r="BM416" s="35" t="s">
        <v>552</v>
      </c>
      <c r="BN416" s="35">
        <v>3.1982579105850846</v>
      </c>
      <c r="BO416" s="1">
        <v>0</v>
      </c>
      <c r="BP416" s="1"/>
      <c r="BQ416" s="1">
        <v>21870129.035039999</v>
      </c>
      <c r="BR416" s="1">
        <v>972122.33982118336</v>
      </c>
      <c r="BS416" s="1">
        <v>8590190.0884434786</v>
      </c>
      <c r="BT416" s="1">
        <v>21870129.035039999</v>
      </c>
      <c r="BU416" s="1">
        <v>972122.33982118336</v>
      </c>
      <c r="BV416" s="1">
        <v>2528665.1878960654</v>
      </c>
      <c r="BW416" s="35">
        <v>6.000777703885471</v>
      </c>
      <c r="BX416" s="1">
        <v>109367653.65952629</v>
      </c>
      <c r="BY416" s="1">
        <v>4861367.7224267479</v>
      </c>
      <c r="BZ416" s="1">
        <v>42957631.066426098</v>
      </c>
      <c r="CA416" s="1">
        <v>109367653.65952629</v>
      </c>
      <c r="CB416" s="1">
        <v>4861367.7224267479</v>
      </c>
      <c r="CC416" s="1">
        <v>12645292.492222007</v>
      </c>
    </row>
    <row r="417" spans="1:81" x14ac:dyDescent="0.25">
      <c r="A417" t="s">
        <v>185</v>
      </c>
      <c r="B417" t="s">
        <v>186</v>
      </c>
      <c r="C417" t="s">
        <v>50</v>
      </c>
      <c r="D417" t="s">
        <v>28</v>
      </c>
      <c r="E417">
        <v>90031</v>
      </c>
      <c r="F417" t="s">
        <v>39</v>
      </c>
      <c r="G417" t="s">
        <v>51</v>
      </c>
      <c r="H417" s="74">
        <v>0.22613756887876005</v>
      </c>
      <c r="I417" s="1">
        <v>70297387</v>
      </c>
      <c r="J417" s="1">
        <v>0</v>
      </c>
      <c r="K417" s="1">
        <v>9053592</v>
      </c>
      <c r="L417" s="1">
        <v>0</v>
      </c>
      <c r="M417" s="1">
        <v>0</v>
      </c>
      <c r="N417" s="1">
        <v>0</v>
      </c>
      <c r="O417" s="1">
        <v>0</v>
      </c>
      <c r="P417" s="1">
        <v>7598396</v>
      </c>
      <c r="Q417" s="1">
        <v>0</v>
      </c>
      <c r="R417" s="1">
        <v>0</v>
      </c>
      <c r="S417" s="1">
        <v>0</v>
      </c>
      <c r="T417" s="1">
        <v>16651988</v>
      </c>
      <c r="U417" s="1"/>
      <c r="V417" s="36"/>
      <c r="W417" s="1"/>
      <c r="X417" s="1">
        <v>2401984</v>
      </c>
      <c r="Y417" s="1"/>
      <c r="Z417" s="1"/>
      <c r="AA417" s="1"/>
      <c r="AB417" s="1"/>
      <c r="AC417" s="1">
        <v>1264218</v>
      </c>
      <c r="AD417" s="1"/>
      <c r="AE417" s="1"/>
      <c r="AF417" s="1"/>
      <c r="AG417" s="1">
        <v>0</v>
      </c>
      <c r="AH417" s="1">
        <v>20125546.517903395</v>
      </c>
      <c r="AI417" s="1">
        <v>0</v>
      </c>
      <c r="AJ417" s="1">
        <v>0</v>
      </c>
      <c r="AK417" s="1">
        <v>0</v>
      </c>
      <c r="AL417" s="1">
        <v>0</v>
      </c>
      <c r="AM417" s="1">
        <v>11108464.551456666</v>
      </c>
      <c r="AN417" s="1">
        <v>0</v>
      </c>
      <c r="AO417" s="1">
        <v>0</v>
      </c>
      <c r="AP417" s="1">
        <v>0</v>
      </c>
      <c r="AQ417" s="1">
        <v>31234011.069360062</v>
      </c>
      <c r="AR417" s="1">
        <v>0</v>
      </c>
      <c r="AS417" s="1">
        <v>5188973.6084160004</v>
      </c>
      <c r="AT417" s="1">
        <v>0</v>
      </c>
      <c r="AU417" s="1">
        <v>0</v>
      </c>
      <c r="AV417" s="1">
        <v>0</v>
      </c>
      <c r="AW417" s="1">
        <v>0</v>
      </c>
      <c r="AX417" s="1">
        <v>3288458.5772399995</v>
      </c>
      <c r="AY417" s="1">
        <v>0</v>
      </c>
      <c r="AZ417" s="1">
        <v>0</v>
      </c>
      <c r="BA417" s="1">
        <v>0</v>
      </c>
      <c r="BB417" s="1">
        <v>8477432.1856559999</v>
      </c>
      <c r="BC417" s="7">
        <v>0.56490639196896553</v>
      </c>
      <c r="BD417" s="35" t="s">
        <v>552</v>
      </c>
      <c r="BE417" s="35">
        <v>2.7960747652776261</v>
      </c>
      <c r="BF417" s="35" t="s">
        <v>552</v>
      </c>
      <c r="BG417" s="35" t="s">
        <v>552</v>
      </c>
      <c r="BH417" s="35" t="s">
        <v>552</v>
      </c>
      <c r="BI417" s="35" t="s">
        <v>552</v>
      </c>
      <c r="BJ417" s="35">
        <v>1.8947318787671326</v>
      </c>
      <c r="BK417" s="35" t="s">
        <v>552</v>
      </c>
      <c r="BL417" s="35" t="s">
        <v>552</v>
      </c>
      <c r="BM417" s="35" t="s">
        <v>552</v>
      </c>
      <c r="BN417" s="35">
        <v>2.3847869248414097</v>
      </c>
      <c r="BO417" s="1">
        <v>0</v>
      </c>
      <c r="BP417" s="1">
        <v>0</v>
      </c>
      <c r="BQ417" s="1">
        <v>23139087.904919997</v>
      </c>
      <c r="BR417" s="1">
        <v>1028527.277521741</v>
      </c>
      <c r="BS417" s="1">
        <v>9088614.1210232954</v>
      </c>
      <c r="BT417" s="1">
        <v>23139087.904919997</v>
      </c>
      <c r="BU417" s="1">
        <v>1028527.277521741</v>
      </c>
      <c r="BV417" s="1">
        <v>2675384.583744002</v>
      </c>
      <c r="BW417" s="35">
        <v>6.000777703885471</v>
      </c>
      <c r="BX417" s="1">
        <v>115713434.8831699</v>
      </c>
      <c r="BY417" s="1">
        <v>5143436.2772687469</v>
      </c>
      <c r="BZ417" s="1">
        <v>45450138.855631948</v>
      </c>
      <c r="CA417" s="1">
        <v>115713434.8831699</v>
      </c>
      <c r="CB417" s="1">
        <v>5143436.2772687469</v>
      </c>
      <c r="CC417" s="1">
        <v>13379003.575705918</v>
      </c>
    </row>
    <row r="418" spans="1:81" x14ac:dyDescent="0.25">
      <c r="A418" t="s">
        <v>185</v>
      </c>
      <c r="B418" t="s">
        <v>186</v>
      </c>
      <c r="C418" t="s">
        <v>50</v>
      </c>
      <c r="D418" t="s">
        <v>1730</v>
      </c>
      <c r="E418">
        <v>90031</v>
      </c>
      <c r="F418" t="s">
        <v>39</v>
      </c>
      <c r="G418" t="s">
        <v>51</v>
      </c>
      <c r="H418" s="74">
        <v>0.22613756887876005</v>
      </c>
      <c r="I418" s="1">
        <v>3855143</v>
      </c>
      <c r="J418" s="1"/>
      <c r="K418" s="1">
        <v>1352737</v>
      </c>
      <c r="L418" s="1"/>
      <c r="M418" s="1"/>
      <c r="N418" s="1"/>
      <c r="O418" s="1"/>
      <c r="P418" s="1">
        <v>5062095</v>
      </c>
      <c r="Q418" s="1"/>
      <c r="R418" s="1"/>
      <c r="S418" s="1"/>
      <c r="T418" s="1">
        <v>6414832</v>
      </c>
      <c r="U418" s="1">
        <v>16.317241379310346</v>
      </c>
      <c r="V418" s="36">
        <v>7.2361934627098293E-2</v>
      </c>
      <c r="W418" s="1"/>
      <c r="X418" s="1"/>
      <c r="Y418" s="1"/>
      <c r="Z418" s="1"/>
      <c r="AA418" s="1"/>
      <c r="AB418" s="1"/>
      <c r="AC418" s="1">
        <v>578631</v>
      </c>
      <c r="AD418" s="1"/>
      <c r="AE418" s="1"/>
      <c r="AF418" s="1"/>
      <c r="AG418" s="1">
        <v>0</v>
      </c>
      <c r="AH418" s="1">
        <v>379124.83530500007</v>
      </c>
      <c r="AI418" s="1">
        <v>0</v>
      </c>
      <c r="AJ418" s="1">
        <v>0</v>
      </c>
      <c r="AK418" s="1"/>
      <c r="AL418" s="1">
        <v>0</v>
      </c>
      <c r="AM418" s="1">
        <v>5086129.8762374995</v>
      </c>
      <c r="AN418" s="1"/>
      <c r="AO418" s="1">
        <v>0</v>
      </c>
      <c r="AP418" s="1">
        <v>0</v>
      </c>
      <c r="AQ418" s="1">
        <v>5465254.7115424993</v>
      </c>
      <c r="AR418" s="1">
        <v>0</v>
      </c>
      <c r="AS418" s="1">
        <v>0</v>
      </c>
      <c r="AT418" s="1">
        <v>0</v>
      </c>
      <c r="AU418" s="1">
        <v>0</v>
      </c>
      <c r="AV418" s="1"/>
      <c r="AW418" s="1">
        <v>0</v>
      </c>
      <c r="AX418" s="1">
        <v>1505123.3845799998</v>
      </c>
      <c r="AY418" s="1"/>
      <c r="AZ418" s="1">
        <v>0</v>
      </c>
      <c r="BA418" s="1">
        <v>0</v>
      </c>
      <c r="BB418" s="1">
        <v>1505123.3845799998</v>
      </c>
      <c r="BC418" s="7">
        <v>1.8080725140734077</v>
      </c>
      <c r="BD418" s="35" t="s">
        <v>552</v>
      </c>
      <c r="BE418" s="35">
        <v>0.28026500000000004</v>
      </c>
      <c r="BF418" s="35" t="s">
        <v>552</v>
      </c>
      <c r="BG418" s="35" t="s">
        <v>552</v>
      </c>
      <c r="BH418" s="35" t="s">
        <v>552</v>
      </c>
      <c r="BI418" s="35" t="s">
        <v>552</v>
      </c>
      <c r="BJ418" s="35">
        <v>1.3020801191636071</v>
      </c>
      <c r="BK418" s="35" t="s">
        <v>552</v>
      </c>
      <c r="BL418" s="35" t="s">
        <v>552</v>
      </c>
      <c r="BM418" s="35" t="s">
        <v>552</v>
      </c>
      <c r="BN418" s="35">
        <v>1.0866033741994334</v>
      </c>
      <c r="BO418" s="1">
        <v>0</v>
      </c>
      <c r="BP418" s="1">
        <v>0</v>
      </c>
      <c r="BQ418" s="1">
        <v>1268958.8698799999</v>
      </c>
      <c r="BR418" s="1">
        <v>56404.937700557733</v>
      </c>
      <c r="BS418" s="1">
        <v>498424.03257981851</v>
      </c>
      <c r="BT418" s="1">
        <v>1268958.8698799999</v>
      </c>
      <c r="BU418" s="1">
        <v>56404.937700557733</v>
      </c>
      <c r="BV418" s="1">
        <v>146719.39584793674</v>
      </c>
      <c r="BW418" s="35">
        <v>6.000777703885471</v>
      </c>
      <c r="BX418" s="1">
        <v>6345781.2236436075</v>
      </c>
      <c r="BY418" s="1">
        <v>282068.55484199815</v>
      </c>
      <c r="BZ418" s="1">
        <v>2492507.7892058422</v>
      </c>
      <c r="CA418" s="1">
        <v>6345781.2236436075</v>
      </c>
      <c r="CB418" s="1">
        <v>282068.55484199815</v>
      </c>
      <c r="CC418" s="1">
        <v>733711.08348390867</v>
      </c>
    </row>
    <row r="419" spans="1:81" x14ac:dyDescent="0.25">
      <c r="A419" t="s">
        <v>224</v>
      </c>
      <c r="B419" t="s">
        <v>225</v>
      </c>
      <c r="C419" t="s">
        <v>50</v>
      </c>
      <c r="D419" t="s">
        <v>38</v>
      </c>
      <c r="E419">
        <v>90019</v>
      </c>
      <c r="F419" t="s">
        <v>39</v>
      </c>
      <c r="G419" t="s">
        <v>51</v>
      </c>
      <c r="H419" s="74">
        <v>0.22613756887876005</v>
      </c>
      <c r="I419" s="1">
        <v>37924763</v>
      </c>
      <c r="J419" s="1"/>
      <c r="K419" s="1">
        <v>6947806</v>
      </c>
      <c r="L419" s="1"/>
      <c r="M419" s="1"/>
      <c r="N419" s="1"/>
      <c r="O419" s="1"/>
      <c r="P419" s="1"/>
      <c r="Q419" s="1"/>
      <c r="R419" s="1"/>
      <c r="S419" s="1"/>
      <c r="T419" s="1">
        <v>6947806</v>
      </c>
      <c r="U419" s="1">
        <v>34.464646464646464</v>
      </c>
      <c r="V419" s="36">
        <v>0.17707206553379928</v>
      </c>
      <c r="W419" s="1"/>
      <c r="X419" s="1">
        <v>2457406</v>
      </c>
      <c r="Y419" s="1"/>
      <c r="Z419" s="1"/>
      <c r="AA419" s="1"/>
      <c r="AB419" s="1"/>
      <c r="AC419" s="1">
        <v>1495</v>
      </c>
      <c r="AD419" s="1"/>
      <c r="AE419" s="1"/>
      <c r="AF419" s="1"/>
      <c r="AG419" s="1">
        <v>0</v>
      </c>
      <c r="AH419" s="1">
        <v>19941187.086718656</v>
      </c>
      <c r="AI419" s="1">
        <v>0</v>
      </c>
      <c r="AJ419" s="1">
        <v>0</v>
      </c>
      <c r="AK419" s="1">
        <v>0</v>
      </c>
      <c r="AL419" s="1">
        <v>0</v>
      </c>
      <c r="AM419" s="1">
        <v>13173.700799999999</v>
      </c>
      <c r="AN419" s="1">
        <v>0</v>
      </c>
      <c r="AO419" s="1">
        <v>0</v>
      </c>
      <c r="AP419" s="1">
        <v>0</v>
      </c>
      <c r="AQ419" s="1">
        <v>19954360.787518658</v>
      </c>
      <c r="AR419" s="1">
        <v>0</v>
      </c>
      <c r="AS419" s="1">
        <v>5308701.0068190005</v>
      </c>
      <c r="AT419" s="1">
        <v>0</v>
      </c>
      <c r="AU419" s="1">
        <v>0</v>
      </c>
      <c r="AV419" s="1">
        <v>0</v>
      </c>
      <c r="AW419" s="1">
        <v>0</v>
      </c>
      <c r="AX419" s="1">
        <v>3888.7640999999999</v>
      </c>
      <c r="AY419" s="1">
        <v>0</v>
      </c>
      <c r="AZ419" s="1">
        <v>0</v>
      </c>
      <c r="BA419" s="1">
        <v>0</v>
      </c>
      <c r="BB419" s="1">
        <v>5312589.7709190007</v>
      </c>
      <c r="BC419" s="7">
        <v>0.66623885186672516</v>
      </c>
      <c r="BD419" s="35" t="s">
        <v>552</v>
      </c>
      <c r="BE419" s="35">
        <v>3.6342246881299878</v>
      </c>
      <c r="BF419" s="35" t="s">
        <v>552</v>
      </c>
      <c r="BG419" s="35" t="s">
        <v>552</v>
      </c>
      <c r="BH419" s="35" t="s">
        <v>552</v>
      </c>
      <c r="BI419" s="35" t="s">
        <v>552</v>
      </c>
      <c r="BJ419" s="35" t="s">
        <v>552</v>
      </c>
      <c r="BK419" s="35" t="s">
        <v>552</v>
      </c>
      <c r="BL419" s="35" t="s">
        <v>552</v>
      </c>
      <c r="BM419" s="35" t="s">
        <v>552</v>
      </c>
      <c r="BN419" s="35">
        <v>3.6366804943082265</v>
      </c>
      <c r="BO419" s="1">
        <v>0</v>
      </c>
      <c r="BP419" s="1"/>
      <c r="BQ419" s="1">
        <v>12483314.989079999</v>
      </c>
      <c r="BR419" s="1">
        <v>554880.55678438314</v>
      </c>
      <c r="BS419" s="1">
        <v>4903219.7532215789</v>
      </c>
      <c r="BT419" s="1">
        <v>12483314.989079999</v>
      </c>
      <c r="BU419" s="1">
        <v>554880.55678438314</v>
      </c>
      <c r="BV419" s="1">
        <v>1443344.2066964016</v>
      </c>
      <c r="BW419" s="35">
        <v>6.3844890860267238</v>
      </c>
      <c r="BX419" s="1">
        <v>67216273.316135064</v>
      </c>
      <c r="BY419" s="1">
        <v>2987748.3020539428</v>
      </c>
      <c r="BZ419" s="1">
        <v>26401333.247612238</v>
      </c>
      <c r="CA419" s="1">
        <v>67216273.316135064</v>
      </c>
      <c r="CB419" s="1">
        <v>2987748.3020539428</v>
      </c>
      <c r="CC419" s="1">
        <v>7771671.1283366745</v>
      </c>
    </row>
    <row r="420" spans="1:81" x14ac:dyDescent="0.25">
      <c r="A420" t="s">
        <v>224</v>
      </c>
      <c r="B420" t="s">
        <v>225</v>
      </c>
      <c r="C420" t="s">
        <v>50</v>
      </c>
      <c r="D420" t="s">
        <v>1729</v>
      </c>
      <c r="E420">
        <v>90019</v>
      </c>
      <c r="F420" t="s">
        <v>39</v>
      </c>
      <c r="G420" t="s">
        <v>51</v>
      </c>
      <c r="H420" s="74">
        <v>0.22613756887876005</v>
      </c>
      <c r="I420" s="1">
        <v>65530788</v>
      </c>
      <c r="J420" s="1"/>
      <c r="K420" s="1"/>
      <c r="L420" s="1"/>
      <c r="M420" s="1"/>
      <c r="N420" s="1">
        <v>4211024</v>
      </c>
      <c r="O420" s="1"/>
      <c r="P420" s="1"/>
      <c r="Q420" s="1"/>
      <c r="R420" s="1"/>
      <c r="S420" s="1"/>
      <c r="T420" s="1">
        <v>4211024</v>
      </c>
      <c r="U420" s="1">
        <v>66.381443298969074</v>
      </c>
      <c r="V420" s="36">
        <v>0.22343422159774065</v>
      </c>
      <c r="W420" s="1"/>
      <c r="X420" s="1"/>
      <c r="Y420" s="1"/>
      <c r="Z420" s="1"/>
      <c r="AA420" s="1">
        <v>32658602</v>
      </c>
      <c r="AB420" s="1"/>
      <c r="AC420" s="1"/>
      <c r="AD420" s="1"/>
      <c r="AE420" s="1"/>
      <c r="AF420" s="1"/>
      <c r="AG420" s="1"/>
      <c r="AH420" s="1"/>
      <c r="AI420" s="1"/>
      <c r="AJ420" s="1"/>
      <c r="AK420" s="1">
        <v>7385336.8592590103</v>
      </c>
      <c r="AL420" s="1"/>
      <c r="AM420" s="1"/>
      <c r="AN420" s="1"/>
      <c r="AO420" s="1"/>
      <c r="AP420" s="1"/>
      <c r="AQ420" s="1">
        <v>7385336.8592590103</v>
      </c>
      <c r="AR420" s="1"/>
      <c r="AS420" s="1"/>
      <c r="AT420" s="1"/>
      <c r="AU420" s="1"/>
      <c r="AV420" s="1">
        <v>656512.03522654052</v>
      </c>
      <c r="AW420" s="1"/>
      <c r="AX420" s="1"/>
      <c r="AY420" s="1"/>
      <c r="AZ420" s="1"/>
      <c r="BA420" s="1"/>
      <c r="BB420" s="1">
        <v>656512.03522654052</v>
      </c>
      <c r="BC420" s="7">
        <v>0.12271863562033698</v>
      </c>
      <c r="BD420" s="35" t="s">
        <v>552</v>
      </c>
      <c r="BE420" s="35" t="s">
        <v>552</v>
      </c>
      <c r="BF420" s="35" t="s">
        <v>552</v>
      </c>
      <c r="BG420" s="35" t="s">
        <v>552</v>
      </c>
      <c r="BH420" s="35">
        <v>1.9097133843182919</v>
      </c>
      <c r="BI420" s="35" t="s">
        <v>552</v>
      </c>
      <c r="BJ420" s="35" t="s">
        <v>552</v>
      </c>
      <c r="BK420" s="35" t="s">
        <v>552</v>
      </c>
      <c r="BL420" s="35" t="s">
        <v>552</v>
      </c>
      <c r="BM420" s="35" t="s">
        <v>552</v>
      </c>
      <c r="BN420" s="35">
        <v>1.9097133843182919</v>
      </c>
      <c r="BO420" s="1"/>
      <c r="BP420" s="1"/>
      <c r="BQ420" s="1">
        <v>21570114.178079996</v>
      </c>
      <c r="BR420" s="1">
        <v>958786.74658980384</v>
      </c>
      <c r="BS420" s="1">
        <v>8472349.6931483932</v>
      </c>
      <c r="BT420" s="1">
        <v>21570114.178079996</v>
      </c>
      <c r="BU420" s="1">
        <v>958786.74658980384</v>
      </c>
      <c r="BV420" s="1">
        <v>2493976.9094944657</v>
      </c>
      <c r="BW420" s="35">
        <v>6.3844890860267238</v>
      </c>
      <c r="BX420" s="1">
        <v>116144044.37622204</v>
      </c>
      <c r="BY420" s="1">
        <v>5162576.7728398694</v>
      </c>
      <c r="BZ420" s="1">
        <v>45619274.455759391</v>
      </c>
      <c r="CA420" s="1">
        <v>116144044.37622204</v>
      </c>
      <c r="CB420" s="1">
        <v>5162576.7728398694</v>
      </c>
      <c r="CC420" s="1">
        <v>13428791.44997561</v>
      </c>
    </row>
    <row r="421" spans="1:81" x14ac:dyDescent="0.25">
      <c r="A421" t="s">
        <v>224</v>
      </c>
      <c r="B421" t="s">
        <v>225</v>
      </c>
      <c r="C421" t="s">
        <v>50</v>
      </c>
      <c r="D421" t="s">
        <v>28</v>
      </c>
      <c r="E421">
        <v>90019</v>
      </c>
      <c r="F421" t="s">
        <v>39</v>
      </c>
      <c r="G421" t="s">
        <v>51</v>
      </c>
      <c r="H421" s="74">
        <v>0.22613756887876005</v>
      </c>
      <c r="I421" s="1">
        <v>103512084</v>
      </c>
      <c r="J421" s="1">
        <v>0</v>
      </c>
      <c r="K421" s="1">
        <v>7288349</v>
      </c>
      <c r="L421" s="1">
        <v>0</v>
      </c>
      <c r="M421" s="1">
        <v>0</v>
      </c>
      <c r="N421" s="1">
        <v>4211024</v>
      </c>
      <c r="O421" s="1">
        <v>0</v>
      </c>
      <c r="P421" s="1">
        <v>94548</v>
      </c>
      <c r="Q421" s="1">
        <v>0</v>
      </c>
      <c r="R421" s="1">
        <v>0</v>
      </c>
      <c r="S421" s="1">
        <v>0</v>
      </c>
      <c r="T421" s="1">
        <v>11593921</v>
      </c>
      <c r="U421" s="1"/>
      <c r="V421" s="36"/>
      <c r="W421" s="1"/>
      <c r="X421" s="1">
        <v>2488371</v>
      </c>
      <c r="Y421" s="1"/>
      <c r="Z421" s="1"/>
      <c r="AA421" s="1">
        <v>32658602</v>
      </c>
      <c r="AB421" s="1"/>
      <c r="AC421" s="1">
        <v>1495</v>
      </c>
      <c r="AD421" s="1"/>
      <c r="AE421" s="1"/>
      <c r="AF421" s="1"/>
      <c r="AG421" s="1">
        <v>0</v>
      </c>
      <c r="AH421" s="1">
        <v>20263365.603362195</v>
      </c>
      <c r="AI421" s="1">
        <v>0</v>
      </c>
      <c r="AJ421" s="1">
        <v>0</v>
      </c>
      <c r="AK421" s="1">
        <v>7385336.8592590103</v>
      </c>
      <c r="AL421" s="1">
        <v>0</v>
      </c>
      <c r="AM421" s="1">
        <v>13281.091569999999</v>
      </c>
      <c r="AN421" s="1">
        <v>0</v>
      </c>
      <c r="AO421" s="1">
        <v>0</v>
      </c>
      <c r="AP421" s="1">
        <v>0</v>
      </c>
      <c r="AQ421" s="1">
        <v>27661983.554191206</v>
      </c>
      <c r="AR421" s="1">
        <v>0</v>
      </c>
      <c r="AS421" s="1">
        <v>5375594.2782915002</v>
      </c>
      <c r="AT421" s="1">
        <v>0</v>
      </c>
      <c r="AU421" s="1">
        <v>0</v>
      </c>
      <c r="AV421" s="1">
        <v>656512.03522654052</v>
      </c>
      <c r="AW421" s="1">
        <v>0</v>
      </c>
      <c r="AX421" s="1">
        <v>3888.7640999999999</v>
      </c>
      <c r="AY421" s="1">
        <v>0</v>
      </c>
      <c r="AZ421" s="1">
        <v>0</v>
      </c>
      <c r="BA421" s="1">
        <v>0</v>
      </c>
      <c r="BB421" s="1">
        <v>6035995.0776180411</v>
      </c>
      <c r="BC421" s="7">
        <v>0.3255463258937889</v>
      </c>
      <c r="BD421" s="35" t="s">
        <v>552</v>
      </c>
      <c r="BE421" s="35">
        <v>3.5178007915995373</v>
      </c>
      <c r="BF421" s="35" t="s">
        <v>552</v>
      </c>
      <c r="BG421" s="35" t="s">
        <v>552</v>
      </c>
      <c r="BH421" s="35">
        <v>1.9097133843182919</v>
      </c>
      <c r="BI421" s="35" t="s">
        <v>552</v>
      </c>
      <c r="BJ421" s="35">
        <v>0.18159935345009939</v>
      </c>
      <c r="BK421" s="35" t="s">
        <v>552</v>
      </c>
      <c r="BL421" s="35" t="s">
        <v>552</v>
      </c>
      <c r="BM421" s="35" t="s">
        <v>552</v>
      </c>
      <c r="BN421" s="35">
        <v>2.9065213254264237</v>
      </c>
      <c r="BO421" s="1">
        <v>0</v>
      </c>
      <c r="BP421" s="1">
        <v>0</v>
      </c>
      <c r="BQ421" s="1">
        <v>34072037.56944</v>
      </c>
      <c r="BR421" s="1">
        <v>1514494.442689908</v>
      </c>
      <c r="BS421" s="1">
        <v>13382878.489337727</v>
      </c>
      <c r="BT421" s="1">
        <v>34072037.56944</v>
      </c>
      <c r="BU421" s="1">
        <v>1514494.442689908</v>
      </c>
      <c r="BV421" s="1">
        <v>3939472.6544361347</v>
      </c>
      <c r="BW421" s="35">
        <v>6.3844890860267238</v>
      </c>
      <c r="BX421" s="1">
        <v>183460514.43134218</v>
      </c>
      <c r="BY421" s="1">
        <v>8154778.7975119352</v>
      </c>
      <c r="BZ421" s="1">
        <v>72059963.16546081</v>
      </c>
      <c r="CA421" s="1">
        <v>183460514.43134218</v>
      </c>
      <c r="CB421" s="1">
        <v>8154778.7975119352</v>
      </c>
      <c r="CC421" s="1">
        <v>21212047.512512095</v>
      </c>
    </row>
    <row r="422" spans="1:81" x14ac:dyDescent="0.25">
      <c r="A422" t="s">
        <v>224</v>
      </c>
      <c r="B422" t="s">
        <v>225</v>
      </c>
      <c r="C422" t="s">
        <v>50</v>
      </c>
      <c r="D422" t="s">
        <v>1730</v>
      </c>
      <c r="E422">
        <v>90019</v>
      </c>
      <c r="F422" t="s">
        <v>39</v>
      </c>
      <c r="G422" t="s">
        <v>51</v>
      </c>
      <c r="H422" s="74">
        <v>0.22613756887876005</v>
      </c>
      <c r="I422" s="1">
        <v>56533</v>
      </c>
      <c r="J422" s="1"/>
      <c r="K422" s="1">
        <v>340543</v>
      </c>
      <c r="L422" s="1"/>
      <c r="M422" s="1"/>
      <c r="N422" s="1"/>
      <c r="O422" s="1"/>
      <c r="P422" s="1">
        <v>94548</v>
      </c>
      <c r="Q422" s="1"/>
      <c r="R422" s="1"/>
      <c r="S422" s="1"/>
      <c r="T422" s="1">
        <v>435091</v>
      </c>
      <c r="U422" s="1">
        <v>16.444444444444443</v>
      </c>
      <c r="V422" s="36">
        <v>4.6893611703121875E-2</v>
      </c>
      <c r="W422" s="1"/>
      <c r="X422" s="1">
        <v>30965</v>
      </c>
      <c r="Y422" s="1"/>
      <c r="Z422" s="1"/>
      <c r="AA422" s="1"/>
      <c r="AB422" s="1"/>
      <c r="AC422" s="1"/>
      <c r="AD422" s="1"/>
      <c r="AE422" s="1"/>
      <c r="AF422" s="1"/>
      <c r="AG422" s="1">
        <v>0</v>
      </c>
      <c r="AH422" s="1">
        <v>322178.51664353808</v>
      </c>
      <c r="AI422" s="1">
        <v>0</v>
      </c>
      <c r="AJ422" s="1">
        <v>0</v>
      </c>
      <c r="AK422" s="1"/>
      <c r="AL422" s="1">
        <v>0</v>
      </c>
      <c r="AM422" s="1">
        <v>107.39077</v>
      </c>
      <c r="AN422" s="1"/>
      <c r="AO422" s="1">
        <v>0</v>
      </c>
      <c r="AP422" s="1">
        <v>0</v>
      </c>
      <c r="AQ422" s="1">
        <v>322285.90741353808</v>
      </c>
      <c r="AR422" s="1">
        <v>0</v>
      </c>
      <c r="AS422" s="1">
        <v>66893.271472500011</v>
      </c>
      <c r="AT422" s="1">
        <v>0</v>
      </c>
      <c r="AU422" s="1">
        <v>0</v>
      </c>
      <c r="AV422" s="1"/>
      <c r="AW422" s="1">
        <v>0</v>
      </c>
      <c r="AX422" s="1">
        <v>0</v>
      </c>
      <c r="AY422" s="1"/>
      <c r="AZ422" s="1">
        <v>0</v>
      </c>
      <c r="BA422" s="1">
        <v>0</v>
      </c>
      <c r="BB422" s="1">
        <v>66893.271472500011</v>
      </c>
      <c r="BC422" s="7">
        <v>6.8841062545068912</v>
      </c>
      <c r="BD422" s="35" t="s">
        <v>552</v>
      </c>
      <c r="BE422" s="35">
        <v>1.1425041422552749</v>
      </c>
      <c r="BF422" s="35" t="s">
        <v>552</v>
      </c>
      <c r="BG422" s="35" t="s">
        <v>552</v>
      </c>
      <c r="BH422" s="35" t="s">
        <v>552</v>
      </c>
      <c r="BI422" s="35" t="s">
        <v>552</v>
      </c>
      <c r="BJ422" s="35">
        <v>1.1358333333333333E-3</v>
      </c>
      <c r="BK422" s="35" t="s">
        <v>552</v>
      </c>
      <c r="BL422" s="35" t="s">
        <v>552</v>
      </c>
      <c r="BM422" s="35" t="s">
        <v>552</v>
      </c>
      <c r="BN422" s="35">
        <v>0.89447765843475979</v>
      </c>
      <c r="BO422" s="1">
        <v>0</v>
      </c>
      <c r="BP422" s="1">
        <v>0</v>
      </c>
      <c r="BQ422" s="1">
        <v>18608.402279999998</v>
      </c>
      <c r="BR422" s="1">
        <v>827.13931572074773</v>
      </c>
      <c r="BS422" s="1">
        <v>7309.042967753694</v>
      </c>
      <c r="BT422" s="1">
        <v>18608.402279999998</v>
      </c>
      <c r="BU422" s="1">
        <v>827.13931572074773</v>
      </c>
      <c r="BV422" s="1">
        <v>2151.5382452664944</v>
      </c>
      <c r="BW422" s="35">
        <v>6.3844890860267238</v>
      </c>
      <c r="BX422" s="1">
        <v>100196.73898505481</v>
      </c>
      <c r="BY422" s="1">
        <v>4453.7226181219794</v>
      </c>
      <c r="BZ422" s="1">
        <v>39355.462089170149</v>
      </c>
      <c r="CA422" s="1">
        <v>100196.73898505481</v>
      </c>
      <c r="CB422" s="1">
        <v>4453.7226181219794</v>
      </c>
      <c r="CC422" s="1">
        <v>11584.93419980653</v>
      </c>
    </row>
    <row r="423" spans="1:81" x14ac:dyDescent="0.25">
      <c r="A423" t="s">
        <v>1648</v>
      </c>
      <c r="B423" t="s">
        <v>118</v>
      </c>
      <c r="C423" t="s">
        <v>50</v>
      </c>
      <c r="D423" t="s">
        <v>28</v>
      </c>
      <c r="E423">
        <v>90095</v>
      </c>
      <c r="F423" t="s">
        <v>39</v>
      </c>
      <c r="G423" t="s">
        <v>51</v>
      </c>
      <c r="H423" s="74">
        <v>0.22613756887876005</v>
      </c>
      <c r="I423" s="1">
        <v>85605989</v>
      </c>
      <c r="J423" s="1">
        <v>0</v>
      </c>
      <c r="K423" s="1">
        <v>0</v>
      </c>
      <c r="L423" s="1">
        <v>0</v>
      </c>
      <c r="M423" s="1">
        <v>0</v>
      </c>
      <c r="N423" s="1">
        <v>0</v>
      </c>
      <c r="O423" s="1">
        <v>0</v>
      </c>
      <c r="P423" s="1">
        <v>11314657</v>
      </c>
      <c r="Q423" s="1">
        <v>0</v>
      </c>
      <c r="R423" s="1">
        <v>0</v>
      </c>
      <c r="S423" s="1">
        <v>0</v>
      </c>
      <c r="T423" s="1">
        <v>11314657</v>
      </c>
      <c r="U423" s="1"/>
      <c r="V423" s="36"/>
      <c r="W423" s="1"/>
      <c r="X423" s="1"/>
      <c r="Y423" s="1"/>
      <c r="Z423" s="1"/>
      <c r="AA423" s="1"/>
      <c r="AB423" s="1"/>
      <c r="AC423" s="1">
        <v>742271</v>
      </c>
      <c r="AD423" s="1"/>
      <c r="AE423" s="1"/>
      <c r="AF423" s="1"/>
      <c r="AG423" s="1">
        <v>0</v>
      </c>
      <c r="AH423" s="1">
        <v>0</v>
      </c>
      <c r="AI423" s="1">
        <v>0</v>
      </c>
      <c r="AJ423" s="1">
        <v>0</v>
      </c>
      <c r="AK423" s="1">
        <v>0</v>
      </c>
      <c r="AL423" s="1">
        <v>0</v>
      </c>
      <c r="AM423" s="1">
        <v>6529990.9445758341</v>
      </c>
      <c r="AN423" s="1">
        <v>0</v>
      </c>
      <c r="AO423" s="1">
        <v>0</v>
      </c>
      <c r="AP423" s="1">
        <v>0</v>
      </c>
      <c r="AQ423" s="1">
        <v>6529990.9445758341</v>
      </c>
      <c r="AR423" s="1">
        <v>0</v>
      </c>
      <c r="AS423" s="1">
        <v>0</v>
      </c>
      <c r="AT423" s="1">
        <v>0</v>
      </c>
      <c r="AU423" s="1">
        <v>0</v>
      </c>
      <c r="AV423" s="1">
        <v>0</v>
      </c>
      <c r="AW423" s="1">
        <v>0</v>
      </c>
      <c r="AX423" s="1">
        <v>1930780.4797799999</v>
      </c>
      <c r="AY423" s="1">
        <v>0</v>
      </c>
      <c r="AZ423" s="1">
        <v>0</v>
      </c>
      <c r="BA423" s="1">
        <v>0</v>
      </c>
      <c r="BB423" s="1">
        <v>1930780.4797799999</v>
      </c>
      <c r="BC423" s="7">
        <v>9.8833872760419078E-2</v>
      </c>
      <c r="BD423" s="35" t="s">
        <v>552</v>
      </c>
      <c r="BE423" s="35" t="s">
        <v>552</v>
      </c>
      <c r="BF423" s="35" t="s">
        <v>552</v>
      </c>
      <c r="BG423" s="35" t="s">
        <v>552</v>
      </c>
      <c r="BH423" s="35" t="s">
        <v>552</v>
      </c>
      <c r="BI423" s="35" t="s">
        <v>552</v>
      </c>
      <c r="BJ423" s="35">
        <v>0.74777091557930875</v>
      </c>
      <c r="BK423" s="35" t="s">
        <v>552</v>
      </c>
      <c r="BL423" s="35" t="s">
        <v>552</v>
      </c>
      <c r="BM423" s="35" t="s">
        <v>552</v>
      </c>
      <c r="BN423" s="35">
        <v>0.74777091557930875</v>
      </c>
      <c r="BO423" s="1">
        <v>0</v>
      </c>
      <c r="BP423" s="1">
        <v>0</v>
      </c>
      <c r="BQ423" s="1">
        <v>28178067.339239996</v>
      </c>
      <c r="BR423" s="1">
        <v>1252508.7853653238</v>
      </c>
      <c r="BS423" s="1">
        <v>11067833.8651416</v>
      </c>
      <c r="BT423" s="1">
        <v>28178067.339239996</v>
      </c>
      <c r="BU423" s="1">
        <v>1252508.7853653238</v>
      </c>
      <c r="BV423" s="1">
        <v>3258000.8023165725</v>
      </c>
      <c r="BW423" s="35">
        <v>6.0074349433018295</v>
      </c>
      <c r="BX423" s="1">
        <v>141099839.02922237</v>
      </c>
      <c r="BY423" s="1">
        <v>6271856.2586308541</v>
      </c>
      <c r="BZ423" s="1">
        <v>55421458.042969398</v>
      </c>
      <c r="CA423" s="1">
        <v>141099839.02922237</v>
      </c>
      <c r="CB423" s="1">
        <v>6271856.2586308541</v>
      </c>
      <c r="CC423" s="1">
        <v>16314227.062825404</v>
      </c>
    </row>
    <row r="424" spans="1:81" x14ac:dyDescent="0.25">
      <c r="A424" t="s">
        <v>1648</v>
      </c>
      <c r="B424" t="s">
        <v>118</v>
      </c>
      <c r="C424" t="s">
        <v>50</v>
      </c>
      <c r="D424" t="s">
        <v>1730</v>
      </c>
      <c r="E424">
        <v>90095</v>
      </c>
      <c r="F424" t="s">
        <v>39</v>
      </c>
      <c r="G424" t="s">
        <v>51</v>
      </c>
      <c r="H424" s="74">
        <v>0.22613756887876005</v>
      </c>
      <c r="I424" s="1">
        <v>85605989</v>
      </c>
      <c r="J424" s="1"/>
      <c r="K424" s="1"/>
      <c r="L424" s="1"/>
      <c r="M424" s="1"/>
      <c r="N424" s="1"/>
      <c r="O424" s="1"/>
      <c r="P424" s="1">
        <v>11314657</v>
      </c>
      <c r="Q424" s="1"/>
      <c r="R424" s="1"/>
      <c r="S424" s="1"/>
      <c r="T424" s="1">
        <v>11314657</v>
      </c>
      <c r="U424" s="1">
        <v>7.7410586552217451</v>
      </c>
      <c r="V424" s="36">
        <v>0.62255919757659672</v>
      </c>
      <c r="W424" s="1"/>
      <c r="X424" s="1"/>
      <c r="Y424" s="1"/>
      <c r="Z424" s="1"/>
      <c r="AA424" s="1"/>
      <c r="AB424" s="1"/>
      <c r="AC424" s="1">
        <v>742271</v>
      </c>
      <c r="AD424" s="1"/>
      <c r="AE424" s="1"/>
      <c r="AF424" s="1"/>
      <c r="AG424" s="1">
        <v>0</v>
      </c>
      <c r="AH424" s="1">
        <v>0</v>
      </c>
      <c r="AI424" s="1">
        <v>0</v>
      </c>
      <c r="AJ424" s="1">
        <v>0</v>
      </c>
      <c r="AK424" s="1"/>
      <c r="AL424" s="1">
        <v>0</v>
      </c>
      <c r="AM424" s="1">
        <v>6529990.9445758341</v>
      </c>
      <c r="AN424" s="1"/>
      <c r="AO424" s="1">
        <v>0</v>
      </c>
      <c r="AP424" s="1">
        <v>0</v>
      </c>
      <c r="AQ424" s="1">
        <v>6529990.9445758341</v>
      </c>
      <c r="AR424" s="1">
        <v>0</v>
      </c>
      <c r="AS424" s="1">
        <v>0</v>
      </c>
      <c r="AT424" s="1">
        <v>0</v>
      </c>
      <c r="AU424" s="1">
        <v>0</v>
      </c>
      <c r="AV424" s="1"/>
      <c r="AW424" s="1">
        <v>0</v>
      </c>
      <c r="AX424" s="1">
        <v>1930780.4797799999</v>
      </c>
      <c r="AY424" s="1"/>
      <c r="AZ424" s="1">
        <v>0</v>
      </c>
      <c r="BA424" s="1">
        <v>0</v>
      </c>
      <c r="BB424" s="1">
        <v>1930780.4797799999</v>
      </c>
      <c r="BC424" s="7">
        <v>9.8833872760419078E-2</v>
      </c>
      <c r="BD424" s="35" t="s">
        <v>552</v>
      </c>
      <c r="BE424" s="35" t="s">
        <v>552</v>
      </c>
      <c r="BF424" s="35" t="s">
        <v>552</v>
      </c>
      <c r="BG424" s="35" t="s">
        <v>552</v>
      </c>
      <c r="BH424" s="35" t="s">
        <v>552</v>
      </c>
      <c r="BI424" s="35" t="s">
        <v>552</v>
      </c>
      <c r="BJ424" s="35">
        <v>0.74777091557930875</v>
      </c>
      <c r="BK424" s="35" t="s">
        <v>552</v>
      </c>
      <c r="BL424" s="35" t="s">
        <v>552</v>
      </c>
      <c r="BM424" s="35" t="s">
        <v>552</v>
      </c>
      <c r="BN424" s="35">
        <v>0.74777091557930875</v>
      </c>
      <c r="BO424" s="1">
        <v>0</v>
      </c>
      <c r="BP424" s="1">
        <v>0</v>
      </c>
      <c r="BQ424" s="1">
        <v>28178067.339239996</v>
      </c>
      <c r="BR424" s="1">
        <v>1252508.7853653238</v>
      </c>
      <c r="BS424" s="1">
        <v>11067833.8651416</v>
      </c>
      <c r="BT424" s="1">
        <v>28178067.339239996</v>
      </c>
      <c r="BU424" s="1">
        <v>1252508.7853653238</v>
      </c>
      <c r="BV424" s="1">
        <v>3258000.8023165725</v>
      </c>
      <c r="BW424" s="35">
        <v>6.0074349433018295</v>
      </c>
      <c r="BX424" s="1">
        <v>141099839.02922237</v>
      </c>
      <c r="BY424" s="1">
        <v>6271856.2586308541</v>
      </c>
      <c r="BZ424" s="1">
        <v>55421458.042969398</v>
      </c>
      <c r="CA424" s="1">
        <v>141099839.02922237</v>
      </c>
      <c r="CB424" s="1">
        <v>6271856.2586308541</v>
      </c>
      <c r="CC424" s="1">
        <v>16314227.062825404</v>
      </c>
    </row>
    <row r="425" spans="1:81" x14ac:dyDescent="0.25">
      <c r="A425" t="s">
        <v>117</v>
      </c>
      <c r="B425" t="s">
        <v>118</v>
      </c>
      <c r="C425" t="s">
        <v>50</v>
      </c>
      <c r="D425" t="s">
        <v>38</v>
      </c>
      <c r="E425">
        <v>90026</v>
      </c>
      <c r="F425" t="s">
        <v>39</v>
      </c>
      <c r="G425" t="s">
        <v>51</v>
      </c>
      <c r="H425" s="74">
        <v>0.22613756887876005</v>
      </c>
      <c r="I425" s="1">
        <v>192232265</v>
      </c>
      <c r="J425" s="1"/>
      <c r="K425" s="1">
        <v>21943942</v>
      </c>
      <c r="L425" s="1">
        <v>870316</v>
      </c>
      <c r="M425" s="1"/>
      <c r="N425" s="1"/>
      <c r="O425" s="1"/>
      <c r="P425" s="1"/>
      <c r="Q425" s="1"/>
      <c r="R425" s="1"/>
      <c r="S425" s="1"/>
      <c r="T425" s="1">
        <v>22814258</v>
      </c>
      <c r="U425" s="1">
        <v>40.667779632721199</v>
      </c>
      <c r="V425" s="36">
        <v>0.23644032914164032</v>
      </c>
      <c r="W425" s="1"/>
      <c r="X425" s="1">
        <v>7313641</v>
      </c>
      <c r="Y425" s="1">
        <v>194384</v>
      </c>
      <c r="Z425" s="1"/>
      <c r="AA425" s="1"/>
      <c r="AB425" s="1"/>
      <c r="AC425" s="1">
        <v>125572</v>
      </c>
      <c r="AD425" s="1"/>
      <c r="AE425" s="1"/>
      <c r="AF425" s="1">
        <v>365549</v>
      </c>
      <c r="AG425" s="1">
        <v>0</v>
      </c>
      <c r="AH425" s="1">
        <v>59703078.95679374</v>
      </c>
      <c r="AI425" s="1">
        <v>1994832.4582500001</v>
      </c>
      <c r="AJ425" s="1">
        <v>0</v>
      </c>
      <c r="AK425" s="1">
        <v>0</v>
      </c>
      <c r="AL425" s="1">
        <v>0</v>
      </c>
      <c r="AM425" s="1">
        <v>1106520.3724799999</v>
      </c>
      <c r="AN425" s="1">
        <v>0</v>
      </c>
      <c r="AO425" s="1">
        <v>0</v>
      </c>
      <c r="AP425" s="1">
        <v>2084996.4532599999</v>
      </c>
      <c r="AQ425" s="1">
        <v>64889428.240783736</v>
      </c>
      <c r="AR425" s="1">
        <v>0</v>
      </c>
      <c r="AS425" s="1">
        <v>15799559.918146502</v>
      </c>
      <c r="AT425" s="1">
        <v>421428.28304959997</v>
      </c>
      <c r="AU425" s="1">
        <v>0</v>
      </c>
      <c r="AV425" s="1">
        <v>0</v>
      </c>
      <c r="AW425" s="1">
        <v>0</v>
      </c>
      <c r="AX425" s="1">
        <v>326635.37495999999</v>
      </c>
      <c r="AY425" s="1">
        <v>0</v>
      </c>
      <c r="AZ425" s="1">
        <v>0</v>
      </c>
      <c r="BA425" s="1">
        <v>468801.34910670004</v>
      </c>
      <c r="BB425" s="1">
        <v>17016424.925262801</v>
      </c>
      <c r="BC425" s="7">
        <v>0.42607755345361265</v>
      </c>
      <c r="BD425" s="35" t="s">
        <v>552</v>
      </c>
      <c r="BE425" s="35">
        <v>3.4407053607296376</v>
      </c>
      <c r="BF425" s="35">
        <v>2.7763027926633548</v>
      </c>
      <c r="BG425" s="35" t="s">
        <v>552</v>
      </c>
      <c r="BH425" s="35" t="s">
        <v>552</v>
      </c>
      <c r="BI425" s="35" t="s">
        <v>552</v>
      </c>
      <c r="BJ425" s="35" t="s">
        <v>552</v>
      </c>
      <c r="BK425" s="35" t="s">
        <v>552</v>
      </c>
      <c r="BL425" s="35" t="s">
        <v>552</v>
      </c>
      <c r="BM425" s="35" t="s">
        <v>552</v>
      </c>
      <c r="BN425" s="35">
        <v>3.5901168982154288</v>
      </c>
      <c r="BO425" s="1">
        <v>0</v>
      </c>
      <c r="BP425" s="1"/>
      <c r="BQ425" s="1">
        <v>63275172.347399987</v>
      </c>
      <c r="BR425" s="1">
        <v>2812567.2462375853</v>
      </c>
      <c r="BS425" s="1">
        <v>24853340.255666856</v>
      </c>
      <c r="BT425" s="1">
        <v>63275172.347399987</v>
      </c>
      <c r="BU425" s="1">
        <v>2812567.2462375853</v>
      </c>
      <c r="BV425" s="1">
        <v>7315993.6695682816</v>
      </c>
      <c r="BW425" s="35">
        <v>6.9826248372627031</v>
      </c>
      <c r="BX425" s="1">
        <v>378551617.6676333</v>
      </c>
      <c r="BY425" s="1">
        <v>16826534.66381254</v>
      </c>
      <c r="BZ425" s="1">
        <v>148688210.70249349</v>
      </c>
      <c r="CA425" s="1">
        <v>378551617.6676333</v>
      </c>
      <c r="CB425" s="1">
        <v>16826534.66381254</v>
      </c>
      <c r="CC425" s="1">
        <v>43768845.436815903</v>
      </c>
    </row>
    <row r="426" spans="1:81" x14ac:dyDescent="0.25">
      <c r="A426" t="s">
        <v>117</v>
      </c>
      <c r="B426" t="s">
        <v>118</v>
      </c>
      <c r="C426" t="s">
        <v>50</v>
      </c>
      <c r="D426" t="s">
        <v>1729</v>
      </c>
      <c r="E426">
        <v>90026</v>
      </c>
      <c r="F426" t="s">
        <v>39</v>
      </c>
      <c r="G426" t="s">
        <v>51</v>
      </c>
      <c r="H426" s="74">
        <v>0.22613756887876005</v>
      </c>
      <c r="I426" s="1">
        <v>214376455</v>
      </c>
      <c r="J426" s="1"/>
      <c r="K426" s="1"/>
      <c r="L426" s="1"/>
      <c r="M426" s="1"/>
      <c r="N426" s="1">
        <v>8951419</v>
      </c>
      <c r="O426" s="1"/>
      <c r="P426" s="1"/>
      <c r="Q426" s="1"/>
      <c r="R426" s="1"/>
      <c r="S426" s="1"/>
      <c r="T426" s="1">
        <v>8951419</v>
      </c>
      <c r="U426" s="1">
        <v>62.169230769230772</v>
      </c>
      <c r="V426" s="36">
        <v>0.39834554108954351</v>
      </c>
      <c r="W426" s="1"/>
      <c r="X426" s="1"/>
      <c r="Y426" s="1"/>
      <c r="Z426" s="1"/>
      <c r="AA426" s="1">
        <v>47340595</v>
      </c>
      <c r="AB426" s="1"/>
      <c r="AC426" s="1"/>
      <c r="AD426" s="1"/>
      <c r="AE426" s="1"/>
      <c r="AF426" s="1"/>
      <c r="AG426" s="1"/>
      <c r="AH426" s="1"/>
      <c r="AI426" s="1"/>
      <c r="AJ426" s="1"/>
      <c r="AK426" s="1">
        <v>10705487.062573984</v>
      </c>
      <c r="AL426" s="1"/>
      <c r="AM426" s="1"/>
      <c r="AN426" s="1"/>
      <c r="AO426" s="1"/>
      <c r="AP426" s="1"/>
      <c r="AQ426" s="1">
        <v>10705487.062573984</v>
      </c>
      <c r="AR426" s="1"/>
      <c r="AS426" s="1"/>
      <c r="AT426" s="1"/>
      <c r="AU426" s="1"/>
      <c r="AV426" s="1">
        <v>951653.42265065073</v>
      </c>
      <c r="AW426" s="1"/>
      <c r="AX426" s="1"/>
      <c r="AY426" s="1"/>
      <c r="AZ426" s="1"/>
      <c r="BA426" s="1"/>
      <c r="BB426" s="1">
        <v>951653.42265065073</v>
      </c>
      <c r="BC426" s="7">
        <v>5.437696264370373E-2</v>
      </c>
      <c r="BD426" s="35" t="s">
        <v>552</v>
      </c>
      <c r="BE426" s="35" t="s">
        <v>552</v>
      </c>
      <c r="BF426" s="35" t="s">
        <v>552</v>
      </c>
      <c r="BG426" s="35" t="s">
        <v>552</v>
      </c>
      <c r="BH426" s="35">
        <v>1.3022673260211184</v>
      </c>
      <c r="BI426" s="35" t="s">
        <v>552</v>
      </c>
      <c r="BJ426" s="35" t="s">
        <v>552</v>
      </c>
      <c r="BK426" s="35" t="s">
        <v>552</v>
      </c>
      <c r="BL426" s="35" t="s">
        <v>552</v>
      </c>
      <c r="BM426" s="35" t="s">
        <v>552</v>
      </c>
      <c r="BN426" s="35">
        <v>1.3022673260211184</v>
      </c>
      <c r="BO426" s="1"/>
      <c r="BP426" s="1"/>
      <c r="BQ426" s="1">
        <v>70564153.927799985</v>
      </c>
      <c r="BR426" s="1">
        <v>3136560.8457951928</v>
      </c>
      <c r="BS426" s="1">
        <v>27716320.040856067</v>
      </c>
      <c r="BT426" s="1">
        <v>70564153.927799985</v>
      </c>
      <c r="BU426" s="1">
        <v>3136560.8457951928</v>
      </c>
      <c r="BV426" s="1">
        <v>8158759.3408655394</v>
      </c>
      <c r="BW426" s="35">
        <v>6.9826248372627031</v>
      </c>
      <c r="BX426" s="1">
        <v>422158859.9088847</v>
      </c>
      <c r="BY426" s="1">
        <v>18764866.819640033</v>
      </c>
      <c r="BZ426" s="1">
        <v>165816344.67394751</v>
      </c>
      <c r="CA426" s="1">
        <v>422158859.9088847</v>
      </c>
      <c r="CB426" s="1">
        <v>18764866.819640033</v>
      </c>
      <c r="CC426" s="1">
        <v>48810796.27391126</v>
      </c>
    </row>
    <row r="427" spans="1:81" x14ac:dyDescent="0.25">
      <c r="A427" t="s">
        <v>117</v>
      </c>
      <c r="B427" t="s">
        <v>118</v>
      </c>
      <c r="C427" t="s">
        <v>50</v>
      </c>
      <c r="D427" t="s">
        <v>28</v>
      </c>
      <c r="E427">
        <v>90026</v>
      </c>
      <c r="F427" t="s">
        <v>39</v>
      </c>
      <c r="G427" t="s">
        <v>51</v>
      </c>
      <c r="H427" s="74">
        <v>0.22613756887876005</v>
      </c>
      <c r="I427" s="1">
        <v>413586178</v>
      </c>
      <c r="J427" s="1">
        <v>0</v>
      </c>
      <c r="K427" s="1">
        <v>21943942</v>
      </c>
      <c r="L427" s="1">
        <v>870316</v>
      </c>
      <c r="M427" s="1">
        <v>0</v>
      </c>
      <c r="N427" s="1">
        <v>8951419</v>
      </c>
      <c r="O427" s="1">
        <v>0</v>
      </c>
      <c r="P427" s="1">
        <v>3547909</v>
      </c>
      <c r="Q427" s="1">
        <v>0</v>
      </c>
      <c r="R427" s="1">
        <v>0</v>
      </c>
      <c r="S427" s="1">
        <v>3574825</v>
      </c>
      <c r="T427" s="1">
        <v>38888411</v>
      </c>
      <c r="U427" s="1"/>
      <c r="V427" s="36"/>
      <c r="W427" s="1"/>
      <c r="X427" s="1">
        <v>7313641</v>
      </c>
      <c r="Y427" s="1">
        <v>194384</v>
      </c>
      <c r="Z427" s="1"/>
      <c r="AA427" s="1">
        <v>47340595</v>
      </c>
      <c r="AB427" s="1"/>
      <c r="AC427" s="1">
        <v>722002</v>
      </c>
      <c r="AD427" s="1"/>
      <c r="AE427" s="1"/>
      <c r="AF427" s="1">
        <v>785473</v>
      </c>
      <c r="AG427" s="1">
        <v>0</v>
      </c>
      <c r="AH427" s="1">
        <v>59703078.95679374</v>
      </c>
      <c r="AI427" s="1">
        <v>1994832.4582500001</v>
      </c>
      <c r="AJ427" s="1">
        <v>0</v>
      </c>
      <c r="AK427" s="1">
        <v>10705487.062573984</v>
      </c>
      <c r="AL427" s="1">
        <v>0</v>
      </c>
      <c r="AM427" s="1">
        <v>6347205.6057858337</v>
      </c>
      <c r="AN427" s="1">
        <v>0</v>
      </c>
      <c r="AO427" s="1">
        <v>0</v>
      </c>
      <c r="AP427" s="1">
        <v>4489672.593285</v>
      </c>
      <c r="AQ427" s="1">
        <v>83240276.676688552</v>
      </c>
      <c r="AR427" s="1">
        <v>0</v>
      </c>
      <c r="AS427" s="1">
        <v>15799559.918146502</v>
      </c>
      <c r="AT427" s="1">
        <v>421428.28304959997</v>
      </c>
      <c r="AU427" s="1">
        <v>0</v>
      </c>
      <c r="AV427" s="1">
        <v>951653.42265065073</v>
      </c>
      <c r="AW427" s="1">
        <v>0</v>
      </c>
      <c r="AX427" s="1">
        <v>1878057.1623599997</v>
      </c>
      <c r="AY427" s="1">
        <v>0</v>
      </c>
      <c r="AZ427" s="1">
        <v>0</v>
      </c>
      <c r="BA427" s="1">
        <v>1007336.3682759</v>
      </c>
      <c r="BB427" s="1">
        <v>20058035.154482655</v>
      </c>
      <c r="BC427" s="7">
        <v>0.24976248560988229</v>
      </c>
      <c r="BD427" s="35" t="s">
        <v>552</v>
      </c>
      <c r="BE427" s="35">
        <v>3.4407053607296376</v>
      </c>
      <c r="BF427" s="35">
        <v>2.7763027926633548</v>
      </c>
      <c r="BG427" s="35" t="s">
        <v>552</v>
      </c>
      <c r="BH427" s="35">
        <v>1.3022673260211184</v>
      </c>
      <c r="BI427" s="35" t="s">
        <v>552</v>
      </c>
      <c r="BJ427" s="35">
        <v>2.3183409631266847</v>
      </c>
      <c r="BK427" s="35" t="s">
        <v>552</v>
      </c>
      <c r="BL427" s="35" t="s">
        <v>552</v>
      </c>
      <c r="BM427" s="35">
        <v>1.5377001563883268</v>
      </c>
      <c r="BN427" s="35">
        <v>2.6562749460545256</v>
      </c>
      <c r="BO427" s="1">
        <v>0</v>
      </c>
      <c r="BP427" s="1">
        <v>0</v>
      </c>
      <c r="BQ427" s="1">
        <v>136136026.35047999</v>
      </c>
      <c r="BR427" s="1">
        <v>6051215.8962460747</v>
      </c>
      <c r="BS427" s="1">
        <v>53471762.437355652</v>
      </c>
      <c r="BT427" s="1">
        <v>136136026.35047999</v>
      </c>
      <c r="BU427" s="1">
        <v>6051215.8962460747</v>
      </c>
      <c r="BV427" s="1">
        <v>15740301.764997363</v>
      </c>
      <c r="BW427" s="35">
        <v>6.9826248372627031</v>
      </c>
      <c r="BX427" s="1">
        <v>814450772.49063146</v>
      </c>
      <c r="BY427" s="1">
        <v>36202154.516520657</v>
      </c>
      <c r="BZ427" s="1">
        <v>319901494.04993486</v>
      </c>
      <c r="CA427" s="1">
        <v>814450772.49063146</v>
      </c>
      <c r="CB427" s="1">
        <v>36202154.516520657</v>
      </c>
      <c r="CC427" s="1">
        <v>94168320.285283193</v>
      </c>
    </row>
    <row r="428" spans="1:81" x14ac:dyDescent="0.25">
      <c r="A428" t="s">
        <v>117</v>
      </c>
      <c r="B428" t="s">
        <v>118</v>
      </c>
      <c r="C428" t="s">
        <v>50</v>
      </c>
      <c r="D428" t="s">
        <v>1730</v>
      </c>
      <c r="E428">
        <v>90026</v>
      </c>
      <c r="F428" t="s">
        <v>39</v>
      </c>
      <c r="G428" t="s">
        <v>51</v>
      </c>
      <c r="H428" s="74">
        <v>0.22613756887876005</v>
      </c>
      <c r="I428" s="1">
        <v>6977458</v>
      </c>
      <c r="J428" s="1"/>
      <c r="K428" s="1"/>
      <c r="L428" s="1"/>
      <c r="M428" s="1"/>
      <c r="N428" s="1"/>
      <c r="O428" s="1"/>
      <c r="P428" s="1">
        <v>3547909</v>
      </c>
      <c r="Q428" s="1"/>
      <c r="R428" s="1"/>
      <c r="S428" s="1">
        <v>3574825</v>
      </c>
      <c r="T428" s="1">
        <v>7122734</v>
      </c>
      <c r="U428" s="1">
        <v>15.293023255813953</v>
      </c>
      <c r="V428" s="36">
        <v>9.7597587276170059E-2</v>
      </c>
      <c r="W428" s="1"/>
      <c r="X428" s="1"/>
      <c r="Y428" s="1"/>
      <c r="Z428" s="1"/>
      <c r="AA428" s="1"/>
      <c r="AB428" s="1"/>
      <c r="AC428" s="1">
        <v>596430</v>
      </c>
      <c r="AD428" s="1"/>
      <c r="AE428" s="1"/>
      <c r="AF428" s="1">
        <v>419924</v>
      </c>
      <c r="AG428" s="1">
        <v>0</v>
      </c>
      <c r="AH428" s="1">
        <v>0</v>
      </c>
      <c r="AI428" s="1">
        <v>0</v>
      </c>
      <c r="AJ428" s="1">
        <v>0</v>
      </c>
      <c r="AK428" s="1"/>
      <c r="AL428" s="1">
        <v>0</v>
      </c>
      <c r="AM428" s="1">
        <v>5240685.2333058333</v>
      </c>
      <c r="AN428" s="1"/>
      <c r="AO428" s="1">
        <v>0</v>
      </c>
      <c r="AP428" s="1">
        <v>2404676.1400249996</v>
      </c>
      <c r="AQ428" s="1">
        <v>7645361.3733308334</v>
      </c>
      <c r="AR428" s="1">
        <v>0</v>
      </c>
      <c r="AS428" s="1">
        <v>0</v>
      </c>
      <c r="AT428" s="1">
        <v>0</v>
      </c>
      <c r="AU428" s="1">
        <v>0</v>
      </c>
      <c r="AV428" s="1"/>
      <c r="AW428" s="1">
        <v>0</v>
      </c>
      <c r="AX428" s="1">
        <v>1551421.7873999998</v>
      </c>
      <c r="AY428" s="1"/>
      <c r="AZ428" s="1">
        <v>0</v>
      </c>
      <c r="BA428" s="1">
        <v>538535.01916919998</v>
      </c>
      <c r="BB428" s="1">
        <v>2089956.8065691998</v>
      </c>
      <c r="BC428" s="7">
        <v>1.3952528528154571</v>
      </c>
      <c r="BD428" s="35" t="s">
        <v>552</v>
      </c>
      <c r="BE428" s="35" t="s">
        <v>552</v>
      </c>
      <c r="BF428" s="35" t="s">
        <v>552</v>
      </c>
      <c r="BG428" s="35" t="s">
        <v>552</v>
      </c>
      <c r="BH428" s="35" t="s">
        <v>552</v>
      </c>
      <c r="BI428" s="35" t="s">
        <v>552</v>
      </c>
      <c r="BJ428" s="35">
        <v>1.9143971902057897</v>
      </c>
      <c r="BK428" s="35" t="s">
        <v>552</v>
      </c>
      <c r="BL428" s="35" t="s">
        <v>552</v>
      </c>
      <c r="BM428" s="35">
        <v>0.82331615091485577</v>
      </c>
      <c r="BN428" s="35">
        <v>1.3667951351124488</v>
      </c>
      <c r="BO428" s="1">
        <v>0</v>
      </c>
      <c r="BP428" s="1">
        <v>0</v>
      </c>
      <c r="BQ428" s="1">
        <v>2296700.0752799995</v>
      </c>
      <c r="BR428" s="1">
        <v>102087.80421329588</v>
      </c>
      <c r="BS428" s="1">
        <v>902102.14083273045</v>
      </c>
      <c r="BT428" s="1">
        <v>2296700.0752799995</v>
      </c>
      <c r="BU428" s="1">
        <v>102087.80421329588</v>
      </c>
      <c r="BV428" s="1">
        <v>265548.75456354098</v>
      </c>
      <c r="BW428" s="35">
        <v>6.9826248372627031</v>
      </c>
      <c r="BX428" s="1">
        <v>13740294.914113246</v>
      </c>
      <c r="BY428" s="1">
        <v>610753.03306807601</v>
      </c>
      <c r="BZ428" s="1">
        <v>5396938.6734937495</v>
      </c>
      <c r="CA428" s="1">
        <v>13740294.914113246</v>
      </c>
      <c r="CB428" s="1">
        <v>610753.03306807601</v>
      </c>
      <c r="CC428" s="1">
        <v>1588678.5745560178</v>
      </c>
    </row>
    <row r="429" spans="1:81" x14ac:dyDescent="0.25">
      <c r="A429" t="s">
        <v>1642</v>
      </c>
      <c r="B429" t="s">
        <v>112</v>
      </c>
      <c r="C429" t="s">
        <v>50</v>
      </c>
      <c r="D429" t="s">
        <v>1726</v>
      </c>
      <c r="E429">
        <v>90003</v>
      </c>
      <c r="F429" t="s">
        <v>39</v>
      </c>
      <c r="G429" t="s">
        <v>51</v>
      </c>
      <c r="H429" s="74">
        <v>0.22613756887876005</v>
      </c>
      <c r="I429" s="1">
        <v>1463888</v>
      </c>
      <c r="J429" s="1">
        <v>65157</v>
      </c>
      <c r="K429" s="1"/>
      <c r="L429" s="1"/>
      <c r="M429" s="1"/>
      <c r="N429" s="1"/>
      <c r="O429" s="1"/>
      <c r="P429" s="1"/>
      <c r="Q429" s="1"/>
      <c r="R429" s="1"/>
      <c r="S429" s="1"/>
      <c r="T429" s="1">
        <v>65157</v>
      </c>
      <c r="U429" s="1">
        <v>104</v>
      </c>
      <c r="V429" s="36">
        <v>0.2201621383590289</v>
      </c>
      <c r="W429" s="1">
        <v>37047</v>
      </c>
      <c r="X429" s="1"/>
      <c r="Y429" s="1"/>
      <c r="Z429" s="1"/>
      <c r="AA429" s="1"/>
      <c r="AB429" s="1"/>
      <c r="AC429" s="1"/>
      <c r="AD429" s="1"/>
      <c r="AE429" s="1"/>
      <c r="AF429" s="1"/>
      <c r="AG429" s="1">
        <v>243.39879000000002</v>
      </c>
      <c r="AH429" s="1"/>
      <c r="AI429" s="1">
        <v>0</v>
      </c>
      <c r="AJ429" s="1"/>
      <c r="AK429" s="1">
        <v>0</v>
      </c>
      <c r="AL429" s="1"/>
      <c r="AM429" s="1"/>
      <c r="AN429" s="1"/>
      <c r="AO429" s="1"/>
      <c r="AP429" s="1"/>
      <c r="AQ429" s="1">
        <v>243.39879000000002</v>
      </c>
      <c r="AR429" s="1">
        <v>137192.82087000003</v>
      </c>
      <c r="AS429" s="1"/>
      <c r="AT429" s="1">
        <v>0</v>
      </c>
      <c r="AU429" s="1"/>
      <c r="AV429" s="1">
        <v>0</v>
      </c>
      <c r="AW429" s="1"/>
      <c r="AX429" s="1"/>
      <c r="AY429" s="1"/>
      <c r="AZ429" s="1"/>
      <c r="BA429" s="1"/>
      <c r="BB429" s="1">
        <v>137192.82087000003</v>
      </c>
      <c r="BC429" s="7">
        <v>9.3884381633021124E-2</v>
      </c>
      <c r="BD429" s="35">
        <v>2.1093085878723703</v>
      </c>
      <c r="BE429" s="35" t="s">
        <v>552</v>
      </c>
      <c r="BF429" s="35" t="s">
        <v>552</v>
      </c>
      <c r="BG429" s="35" t="s">
        <v>552</v>
      </c>
      <c r="BH429" s="35" t="s">
        <v>552</v>
      </c>
      <c r="BI429" s="35" t="s">
        <v>552</v>
      </c>
      <c r="BJ429" s="35" t="s">
        <v>552</v>
      </c>
      <c r="BK429" s="35" t="s">
        <v>552</v>
      </c>
      <c r="BL429" s="35" t="s">
        <v>552</v>
      </c>
      <c r="BM429" s="35" t="s">
        <v>552</v>
      </c>
      <c r="BN429" s="35">
        <v>2.1093085878723703</v>
      </c>
      <c r="BO429" s="1">
        <v>350094.14999999997</v>
      </c>
      <c r="BP429" s="1"/>
      <c r="BQ429" s="1">
        <v>481853.37407999992</v>
      </c>
      <c r="BR429" s="1">
        <v>21418.274611497953</v>
      </c>
      <c r="BS429" s="1">
        <v>189263.26733021456</v>
      </c>
      <c r="BT429" s="1">
        <v>481853.37407999992</v>
      </c>
      <c r="BU429" s="1">
        <v>21418.274611497953</v>
      </c>
      <c r="BV429" s="1">
        <v>55712.787553936243</v>
      </c>
      <c r="BW429" s="35">
        <v>9.8436605645031303</v>
      </c>
      <c r="BX429" s="1">
        <v>4261347.6822240707</v>
      </c>
      <c r="BY429" s="1">
        <v>189415.95054140309</v>
      </c>
      <c r="BZ429" s="1">
        <v>1673780.0935972324</v>
      </c>
      <c r="CA429" s="1">
        <v>4261347.6822240707</v>
      </c>
      <c r="CB429" s="1">
        <v>189415.95054140309</v>
      </c>
      <c r="CC429" s="1">
        <v>492704.98222928686</v>
      </c>
    </row>
    <row r="430" spans="1:81" x14ac:dyDescent="0.25">
      <c r="A430" t="s">
        <v>1642</v>
      </c>
      <c r="B430" t="s">
        <v>112</v>
      </c>
      <c r="C430" t="s">
        <v>50</v>
      </c>
      <c r="D430" t="s">
        <v>1728</v>
      </c>
      <c r="E430">
        <v>90003</v>
      </c>
      <c r="F430" t="s">
        <v>39</v>
      </c>
      <c r="G430" t="s">
        <v>51</v>
      </c>
      <c r="H430" s="74">
        <v>0.22613756887876005</v>
      </c>
      <c r="I430" s="1">
        <v>1784699309</v>
      </c>
      <c r="J430" s="1"/>
      <c r="K430" s="1"/>
      <c r="L430" s="1"/>
      <c r="M430" s="1"/>
      <c r="N430" s="1">
        <v>78826133</v>
      </c>
      <c r="O430" s="1"/>
      <c r="P430" s="1"/>
      <c r="Q430" s="1"/>
      <c r="R430" s="1"/>
      <c r="S430" s="1"/>
      <c r="T430" s="1">
        <v>78826133</v>
      </c>
      <c r="U430" s="1">
        <v>54.619392185238787</v>
      </c>
      <c r="V430" s="36">
        <v>0.42275129920579757</v>
      </c>
      <c r="W430" s="1"/>
      <c r="X430" s="1"/>
      <c r="Y430" s="1"/>
      <c r="Z430" s="1"/>
      <c r="AA430" s="1">
        <v>324434413</v>
      </c>
      <c r="AB430" s="1"/>
      <c r="AC430" s="1"/>
      <c r="AD430" s="1"/>
      <c r="AE430" s="1"/>
      <c r="AF430" s="1"/>
      <c r="AG430" s="1"/>
      <c r="AH430" s="1"/>
      <c r="AI430" s="1"/>
      <c r="AJ430" s="1"/>
      <c r="AK430" s="1">
        <v>73366809.416427583</v>
      </c>
      <c r="AL430" s="1"/>
      <c r="AM430" s="1"/>
      <c r="AN430" s="1"/>
      <c r="AO430" s="1"/>
      <c r="AP430" s="1"/>
      <c r="AQ430" s="1">
        <v>73366809.416427583</v>
      </c>
      <c r="AR430" s="1"/>
      <c r="AS430" s="1"/>
      <c r="AT430" s="1"/>
      <c r="AU430" s="1"/>
      <c r="AV430" s="1">
        <v>6521868.1674175151</v>
      </c>
      <c r="AW430" s="1"/>
      <c r="AX430" s="1"/>
      <c r="AY430" s="1"/>
      <c r="AZ430" s="1"/>
      <c r="BA430" s="1"/>
      <c r="BB430" s="1">
        <v>6521868.1674175151</v>
      </c>
      <c r="BC430" s="7">
        <v>4.476310221053887E-2</v>
      </c>
      <c r="BD430" s="35" t="s">
        <v>552</v>
      </c>
      <c r="BE430" s="35" t="s">
        <v>552</v>
      </c>
      <c r="BF430" s="35" t="s">
        <v>552</v>
      </c>
      <c r="BG430" s="35" t="s">
        <v>552</v>
      </c>
      <c r="BH430" s="35">
        <v>1.0134795979887163</v>
      </c>
      <c r="BI430" s="35" t="s">
        <v>552</v>
      </c>
      <c r="BJ430" s="35" t="s">
        <v>552</v>
      </c>
      <c r="BK430" s="35" t="s">
        <v>552</v>
      </c>
      <c r="BL430" s="35" t="s">
        <v>552</v>
      </c>
      <c r="BM430" s="35" t="s">
        <v>552</v>
      </c>
      <c r="BN430" s="35">
        <v>1.0134795979887163</v>
      </c>
      <c r="BO430" s="1"/>
      <c r="BP430" s="1"/>
      <c r="BQ430" s="1">
        <v>587451624.55043995</v>
      </c>
      <c r="BR430" s="1">
        <v>26112093.205977947</v>
      </c>
      <c r="BS430" s="1">
        <v>230740345.17894554</v>
      </c>
      <c r="BT430" s="1">
        <v>587451624.55043995</v>
      </c>
      <c r="BU430" s="1">
        <v>26112093.205977947</v>
      </c>
      <c r="BV430" s="1">
        <v>67922254.605525717</v>
      </c>
      <c r="BW430" s="35">
        <v>9.8436605645031303</v>
      </c>
      <c r="BX430" s="1">
        <v>5195222765.5900249</v>
      </c>
      <c r="BY430" s="1">
        <v>230926488.9423373</v>
      </c>
      <c r="BZ430" s="1">
        <v>2040589291.2988806</v>
      </c>
      <c r="CA430" s="1">
        <v>5195222765.5900249</v>
      </c>
      <c r="CB430" s="1">
        <v>230926488.9423373</v>
      </c>
      <c r="CC430" s="1">
        <v>600681364.50702894</v>
      </c>
    </row>
    <row r="431" spans="1:81" x14ac:dyDescent="0.25">
      <c r="A431" t="s">
        <v>1642</v>
      </c>
      <c r="B431" t="s">
        <v>112</v>
      </c>
      <c r="C431" t="s">
        <v>50</v>
      </c>
      <c r="D431" t="s">
        <v>1729</v>
      </c>
      <c r="E431">
        <v>90003</v>
      </c>
      <c r="F431" t="s">
        <v>39</v>
      </c>
      <c r="G431" t="s">
        <v>51</v>
      </c>
      <c r="H431" s="74">
        <v>0.22613756887876005</v>
      </c>
      <c r="I431" s="1">
        <v>3059958</v>
      </c>
      <c r="J431" s="1"/>
      <c r="K431" s="1"/>
      <c r="L431" s="1"/>
      <c r="M431" s="1"/>
      <c r="N431" s="1">
        <v>400594</v>
      </c>
      <c r="O431" s="1"/>
      <c r="P431" s="1"/>
      <c r="Q431" s="1"/>
      <c r="R431" s="1"/>
      <c r="S431" s="1"/>
      <c r="T431" s="1">
        <v>400594</v>
      </c>
      <c r="U431" s="1">
        <v>24</v>
      </c>
      <c r="V431" s="36">
        <v>0.32418298410083118</v>
      </c>
      <c r="W431" s="1"/>
      <c r="X431" s="1"/>
      <c r="Y431" s="1"/>
      <c r="Z431" s="1"/>
      <c r="AA431" s="1">
        <v>7265186</v>
      </c>
      <c r="AB431" s="1"/>
      <c r="AC431" s="1"/>
      <c r="AD431" s="1"/>
      <c r="AE431" s="1"/>
      <c r="AF431" s="1"/>
      <c r="AG431" s="1"/>
      <c r="AH431" s="1"/>
      <c r="AI431" s="1"/>
      <c r="AJ431" s="1"/>
      <c r="AK431" s="1">
        <v>1642931.4994920031</v>
      </c>
      <c r="AL431" s="1"/>
      <c r="AM431" s="1"/>
      <c r="AN431" s="1"/>
      <c r="AO431" s="1"/>
      <c r="AP431" s="1"/>
      <c r="AQ431" s="1">
        <v>1642931.4994920031</v>
      </c>
      <c r="AR431" s="1"/>
      <c r="AS431" s="1"/>
      <c r="AT431" s="1"/>
      <c r="AU431" s="1"/>
      <c r="AV431" s="1">
        <v>146046.73057222011</v>
      </c>
      <c r="AW431" s="1"/>
      <c r="AX431" s="1"/>
      <c r="AY431" s="1"/>
      <c r="AZ431" s="1"/>
      <c r="BA431" s="1"/>
      <c r="BB431" s="1">
        <v>146046.73057222011</v>
      </c>
      <c r="BC431" s="7">
        <v>0.584641433007977</v>
      </c>
      <c r="BD431" s="35" t="s">
        <v>552</v>
      </c>
      <c r="BE431" s="35" t="s">
        <v>552</v>
      </c>
      <c r="BF431" s="35" t="s">
        <v>552</v>
      </c>
      <c r="BG431" s="35" t="s">
        <v>552</v>
      </c>
      <c r="BH431" s="35">
        <v>4.4658138416057733</v>
      </c>
      <c r="BI431" s="35" t="s">
        <v>552</v>
      </c>
      <c r="BJ431" s="35" t="s">
        <v>552</v>
      </c>
      <c r="BK431" s="35" t="s">
        <v>552</v>
      </c>
      <c r="BL431" s="35" t="s">
        <v>552</v>
      </c>
      <c r="BM431" s="35" t="s">
        <v>552</v>
      </c>
      <c r="BN431" s="35">
        <v>4.4658138416057733</v>
      </c>
      <c r="BO431" s="1"/>
      <c r="BP431" s="1"/>
      <c r="BQ431" s="1">
        <v>1007215.7752799998</v>
      </c>
      <c r="BR431" s="1">
        <v>44770.515738669936</v>
      </c>
      <c r="BS431" s="1">
        <v>395616.09151330474</v>
      </c>
      <c r="BT431" s="1">
        <v>1007215.7752799998</v>
      </c>
      <c r="BU431" s="1">
        <v>44770.515738669936</v>
      </c>
      <c r="BV431" s="1">
        <v>116456.17012911345</v>
      </c>
      <c r="BW431" s="35">
        <v>9.8436605645031303</v>
      </c>
      <c r="BX431" s="1">
        <v>8907474.4317891803</v>
      </c>
      <c r="BY431" s="1">
        <v>395935.24449054198</v>
      </c>
      <c r="BZ431" s="1">
        <v>3498694.4271990745</v>
      </c>
      <c r="CA431" s="1">
        <v>8907474.4317891803</v>
      </c>
      <c r="CB431" s="1">
        <v>395935.24449054198</v>
      </c>
      <c r="CC431" s="1">
        <v>1029898.839263908</v>
      </c>
    </row>
    <row r="432" spans="1:81" x14ac:dyDescent="0.25">
      <c r="A432" t="s">
        <v>1642</v>
      </c>
      <c r="B432" t="s">
        <v>112</v>
      </c>
      <c r="C432" t="s">
        <v>50</v>
      </c>
      <c r="D432" t="s">
        <v>28</v>
      </c>
      <c r="E432">
        <v>90003</v>
      </c>
      <c r="F432" t="s">
        <v>39</v>
      </c>
      <c r="G432" t="s">
        <v>51</v>
      </c>
      <c r="H432" s="74">
        <v>0.22613756887876005</v>
      </c>
      <c r="I432" s="1">
        <v>1789223155</v>
      </c>
      <c r="J432" s="1">
        <v>65157</v>
      </c>
      <c r="K432" s="1">
        <v>0</v>
      </c>
      <c r="L432" s="1">
        <v>0</v>
      </c>
      <c r="M432" s="1">
        <v>0</v>
      </c>
      <c r="N432" s="1">
        <v>79226727</v>
      </c>
      <c r="O432" s="1">
        <v>0</v>
      </c>
      <c r="P432" s="1">
        <v>0</v>
      </c>
      <c r="Q432" s="1">
        <v>0</v>
      </c>
      <c r="R432" s="1">
        <v>0</v>
      </c>
      <c r="S432" s="1">
        <v>0</v>
      </c>
      <c r="T432" s="1">
        <v>79291884</v>
      </c>
      <c r="U432" s="1"/>
      <c r="V432" s="36"/>
      <c r="W432" s="1">
        <v>37047</v>
      </c>
      <c r="X432" s="1"/>
      <c r="Y432" s="1"/>
      <c r="Z432" s="1"/>
      <c r="AA432" s="1">
        <v>331699599</v>
      </c>
      <c r="AB432" s="1"/>
      <c r="AC432" s="1"/>
      <c r="AD432" s="1"/>
      <c r="AE432" s="1"/>
      <c r="AF432" s="1"/>
      <c r="AG432" s="1">
        <v>243.39879000000002</v>
      </c>
      <c r="AH432" s="1">
        <v>0</v>
      </c>
      <c r="AI432" s="1">
        <v>0</v>
      </c>
      <c r="AJ432" s="1">
        <v>0</v>
      </c>
      <c r="AK432" s="1">
        <v>75009740.915919587</v>
      </c>
      <c r="AL432" s="1">
        <v>0</v>
      </c>
      <c r="AM432" s="1">
        <v>0</v>
      </c>
      <c r="AN432" s="1">
        <v>0</v>
      </c>
      <c r="AO432" s="1">
        <v>0</v>
      </c>
      <c r="AP432" s="1">
        <v>0</v>
      </c>
      <c r="AQ432" s="1">
        <v>75009984.314709589</v>
      </c>
      <c r="AR432" s="1">
        <v>137192.82087000003</v>
      </c>
      <c r="AS432" s="1">
        <v>0</v>
      </c>
      <c r="AT432" s="1">
        <v>0</v>
      </c>
      <c r="AU432" s="1">
        <v>0</v>
      </c>
      <c r="AV432" s="1">
        <v>6667914.897989735</v>
      </c>
      <c r="AW432" s="1">
        <v>0</v>
      </c>
      <c r="AX432" s="1">
        <v>0</v>
      </c>
      <c r="AY432" s="1">
        <v>0</v>
      </c>
      <c r="AZ432" s="1">
        <v>0</v>
      </c>
      <c r="BA432" s="1">
        <v>0</v>
      </c>
      <c r="BB432" s="1">
        <v>6805107.7188597349</v>
      </c>
      <c r="BC432" s="7">
        <v>4.572660028735729E-2</v>
      </c>
      <c r="BD432" s="35">
        <v>2.1093085878723703</v>
      </c>
      <c r="BE432" s="35" t="s">
        <v>552</v>
      </c>
      <c r="BF432" s="35" t="s">
        <v>552</v>
      </c>
      <c r="BG432" s="35" t="s">
        <v>552</v>
      </c>
      <c r="BH432" s="35">
        <v>1.0309356312789411</v>
      </c>
      <c r="BI432" s="35" t="s">
        <v>552</v>
      </c>
      <c r="BJ432" s="35" t="s">
        <v>552</v>
      </c>
      <c r="BK432" s="35" t="s">
        <v>552</v>
      </c>
      <c r="BL432" s="35" t="s">
        <v>552</v>
      </c>
      <c r="BM432" s="35" t="s">
        <v>552</v>
      </c>
      <c r="BN432" s="35">
        <v>1.0318217692187679</v>
      </c>
      <c r="BO432" s="1">
        <v>350094.14999999997</v>
      </c>
      <c r="BP432" s="1">
        <v>0</v>
      </c>
      <c r="BQ432" s="1">
        <v>588940693.6997999</v>
      </c>
      <c r="BR432" s="1">
        <v>26178281.996328112</v>
      </c>
      <c r="BS432" s="1">
        <v>231325224.53778902</v>
      </c>
      <c r="BT432" s="1">
        <v>588940693.6997999</v>
      </c>
      <c r="BU432" s="1">
        <v>26178281.996328112</v>
      </c>
      <c r="BV432" s="1">
        <v>68094423.563208759</v>
      </c>
      <c r="BW432" s="35">
        <v>9.8436605645031303</v>
      </c>
      <c r="BX432" s="1">
        <v>5208391587.7040377</v>
      </c>
      <c r="BY432" s="1">
        <v>231511840.13736922</v>
      </c>
      <c r="BZ432" s="1">
        <v>2045761765.8196769</v>
      </c>
      <c r="CA432" s="1">
        <v>5208391587.7040377</v>
      </c>
      <c r="CB432" s="1">
        <v>231511840.13736922</v>
      </c>
      <c r="CC432" s="1">
        <v>602203968.32852197</v>
      </c>
    </row>
    <row r="433" spans="1:81" x14ac:dyDescent="0.25">
      <c r="A433" t="s">
        <v>1670</v>
      </c>
      <c r="B433" t="s">
        <v>116</v>
      </c>
      <c r="C433" t="s">
        <v>50</v>
      </c>
      <c r="D433" t="s">
        <v>1727</v>
      </c>
      <c r="E433">
        <v>90225</v>
      </c>
      <c r="F433" t="s">
        <v>39</v>
      </c>
      <c r="G433" t="s">
        <v>51</v>
      </c>
      <c r="H433" s="74">
        <v>0.22613756887876005</v>
      </c>
      <c r="I433" s="1">
        <v>42864299</v>
      </c>
      <c r="J433" s="1"/>
      <c r="K433" s="1"/>
      <c r="L433" s="1">
        <v>424518</v>
      </c>
      <c r="M433" s="1"/>
      <c r="N433" s="1"/>
      <c r="O433" s="1"/>
      <c r="P433" s="1"/>
      <c r="Q433" s="1"/>
      <c r="R433" s="1"/>
      <c r="S433" s="1"/>
      <c r="T433" s="1">
        <v>424518</v>
      </c>
      <c r="U433" s="1">
        <v>305.5</v>
      </c>
      <c r="V433" s="36">
        <v>0.32847173171182559</v>
      </c>
      <c r="W433" s="1"/>
      <c r="X433" s="1"/>
      <c r="Y433" s="1">
        <v>2894478</v>
      </c>
      <c r="Z433" s="1"/>
      <c r="AA433" s="1"/>
      <c r="AB433" s="1"/>
      <c r="AC433" s="1"/>
      <c r="AD433" s="1"/>
      <c r="AE433" s="1"/>
      <c r="AF433" s="1"/>
      <c r="AG433" s="1">
        <v>0</v>
      </c>
      <c r="AH433" s="1"/>
      <c r="AI433" s="1">
        <v>29961262.784040004</v>
      </c>
      <c r="AJ433" s="1"/>
      <c r="AK433" s="1"/>
      <c r="AL433" s="1"/>
      <c r="AM433" s="1"/>
      <c r="AN433" s="1"/>
      <c r="AO433" s="1"/>
      <c r="AP433" s="1"/>
      <c r="AQ433" s="1">
        <v>29961262.784040004</v>
      </c>
      <c r="AR433" s="1">
        <v>0</v>
      </c>
      <c r="AS433" s="1"/>
      <c r="AT433" s="1">
        <v>6275284.4568731999</v>
      </c>
      <c r="AU433" s="1"/>
      <c r="AV433" s="1"/>
      <c r="AW433" s="1"/>
      <c r="AX433" s="1"/>
      <c r="AY433" s="1"/>
      <c r="AZ433" s="1"/>
      <c r="BA433" s="1"/>
      <c r="BB433" s="1">
        <v>6275284.4568731999</v>
      </c>
      <c r="BC433" s="7">
        <v>0.84537827717451308</v>
      </c>
      <c r="BD433" s="35" t="s">
        <v>552</v>
      </c>
      <c r="BE433" s="35" t="s">
        <v>552</v>
      </c>
      <c r="BF433" s="35">
        <v>85.359271552474112</v>
      </c>
      <c r="BG433" s="35" t="s">
        <v>552</v>
      </c>
      <c r="BH433" s="35" t="s">
        <v>552</v>
      </c>
      <c r="BI433" s="35" t="s">
        <v>552</v>
      </c>
      <c r="BJ433" s="35" t="s">
        <v>552</v>
      </c>
      <c r="BK433" s="35" t="s">
        <v>552</v>
      </c>
      <c r="BL433" s="35" t="s">
        <v>552</v>
      </c>
      <c r="BM433" s="35" t="s">
        <v>552</v>
      </c>
      <c r="BN433" s="35">
        <v>85.359271552474112</v>
      </c>
      <c r="BO433" s="1">
        <v>0</v>
      </c>
      <c r="BP433" s="1"/>
      <c r="BQ433" s="1">
        <v>14109212.658839999</v>
      </c>
      <c r="BR433" s="1">
        <v>627151.34423627844</v>
      </c>
      <c r="BS433" s="1">
        <v>5541842.8736073039</v>
      </c>
      <c r="BT433" s="1">
        <v>14109212.658839999</v>
      </c>
      <c r="BU433" s="1">
        <v>627151.34423627844</v>
      </c>
      <c r="BV433" s="1">
        <v>1631333.5336005227</v>
      </c>
      <c r="BW433" s="35">
        <v>6.0568633950675963</v>
      </c>
      <c r="BX433" s="1">
        <v>71348361.027712345</v>
      </c>
      <c r="BY433" s="1">
        <v>3171418.6758358739</v>
      </c>
      <c r="BZ433" s="1">
        <v>28024342.368760992</v>
      </c>
      <c r="CA433" s="1">
        <v>71348361.027712345</v>
      </c>
      <c r="CB433" s="1">
        <v>3171418.6758358739</v>
      </c>
      <c r="CC433" s="1">
        <v>8249430.8312107576</v>
      </c>
    </row>
    <row r="434" spans="1:81" x14ac:dyDescent="0.25">
      <c r="A434" t="s">
        <v>1670</v>
      </c>
      <c r="B434" t="s">
        <v>116</v>
      </c>
      <c r="C434" t="s">
        <v>50</v>
      </c>
      <c r="D434" t="s">
        <v>28</v>
      </c>
      <c r="E434">
        <v>90225</v>
      </c>
      <c r="F434" t="s">
        <v>39</v>
      </c>
      <c r="G434" t="s">
        <v>51</v>
      </c>
      <c r="H434" s="74">
        <v>0.22613756887876005</v>
      </c>
      <c r="I434" s="1">
        <v>42864299</v>
      </c>
      <c r="J434" s="1">
        <v>0</v>
      </c>
      <c r="K434" s="1">
        <v>0</v>
      </c>
      <c r="L434" s="1">
        <v>424518</v>
      </c>
      <c r="M434" s="1">
        <v>0</v>
      </c>
      <c r="N434" s="1">
        <v>0</v>
      </c>
      <c r="O434" s="1">
        <v>0</v>
      </c>
      <c r="P434" s="1">
        <v>0</v>
      </c>
      <c r="Q434" s="1">
        <v>0</v>
      </c>
      <c r="R434" s="1">
        <v>0</v>
      </c>
      <c r="S434" s="1">
        <v>0</v>
      </c>
      <c r="T434" s="1">
        <v>424518</v>
      </c>
      <c r="U434" s="1"/>
      <c r="V434" s="36"/>
      <c r="W434" s="1"/>
      <c r="X434" s="1"/>
      <c r="Y434" s="1">
        <v>2894478</v>
      </c>
      <c r="Z434" s="1"/>
      <c r="AA434" s="1"/>
      <c r="AB434" s="1"/>
      <c r="AC434" s="1"/>
      <c r="AD434" s="1"/>
      <c r="AE434" s="1"/>
      <c r="AF434" s="1"/>
      <c r="AG434" s="1">
        <v>0</v>
      </c>
      <c r="AH434" s="1">
        <v>0</v>
      </c>
      <c r="AI434" s="1">
        <v>29961262.784040004</v>
      </c>
      <c r="AJ434" s="1">
        <v>0</v>
      </c>
      <c r="AK434" s="1">
        <v>0</v>
      </c>
      <c r="AL434" s="1">
        <v>0</v>
      </c>
      <c r="AM434" s="1">
        <v>0</v>
      </c>
      <c r="AN434" s="1">
        <v>0</v>
      </c>
      <c r="AO434" s="1">
        <v>0</v>
      </c>
      <c r="AP434" s="1">
        <v>0</v>
      </c>
      <c r="AQ434" s="1">
        <v>29961262.784040004</v>
      </c>
      <c r="AR434" s="1">
        <v>0</v>
      </c>
      <c r="AS434" s="1">
        <v>0</v>
      </c>
      <c r="AT434" s="1">
        <v>6275284.4568731999</v>
      </c>
      <c r="AU434" s="1">
        <v>0</v>
      </c>
      <c r="AV434" s="1">
        <v>0</v>
      </c>
      <c r="AW434" s="1">
        <v>0</v>
      </c>
      <c r="AX434" s="1">
        <v>0</v>
      </c>
      <c r="AY434" s="1">
        <v>0</v>
      </c>
      <c r="AZ434" s="1">
        <v>0</v>
      </c>
      <c r="BA434" s="1">
        <v>0</v>
      </c>
      <c r="BB434" s="1">
        <v>6275284.4568731999</v>
      </c>
      <c r="BC434" s="7">
        <v>0.84537827717451308</v>
      </c>
      <c r="BD434" s="35" t="s">
        <v>552</v>
      </c>
      <c r="BE434" s="35" t="s">
        <v>552</v>
      </c>
      <c r="BF434" s="35">
        <v>85.359271552474112</v>
      </c>
      <c r="BG434" s="35" t="s">
        <v>552</v>
      </c>
      <c r="BH434" s="35" t="s">
        <v>552</v>
      </c>
      <c r="BI434" s="35" t="s">
        <v>552</v>
      </c>
      <c r="BJ434" s="35" t="s">
        <v>552</v>
      </c>
      <c r="BK434" s="35" t="s">
        <v>552</v>
      </c>
      <c r="BL434" s="35" t="s">
        <v>552</v>
      </c>
      <c r="BM434" s="35" t="s">
        <v>552</v>
      </c>
      <c r="BN434" s="35">
        <v>85.359271552474112</v>
      </c>
      <c r="BO434" s="1">
        <v>0</v>
      </c>
      <c r="BP434" s="1">
        <v>0</v>
      </c>
      <c r="BQ434" s="1">
        <v>14109212.658839999</v>
      </c>
      <c r="BR434" s="1">
        <v>627151.34423627844</v>
      </c>
      <c r="BS434" s="1">
        <v>5541842.8736073039</v>
      </c>
      <c r="BT434" s="1">
        <v>14109212.658839999</v>
      </c>
      <c r="BU434" s="1">
        <v>627151.34423627844</v>
      </c>
      <c r="BV434" s="1">
        <v>1631333.5336005227</v>
      </c>
      <c r="BW434" s="35">
        <v>6.0568633950675963</v>
      </c>
      <c r="BX434" s="1">
        <v>71348361.027712345</v>
      </c>
      <c r="BY434" s="1">
        <v>3171418.6758358739</v>
      </c>
      <c r="BZ434" s="1">
        <v>28024342.368760992</v>
      </c>
      <c r="CA434" s="1">
        <v>71348361.027712345</v>
      </c>
      <c r="CB434" s="1">
        <v>3171418.6758358739</v>
      </c>
      <c r="CC434" s="1">
        <v>8249430.8312107576</v>
      </c>
    </row>
    <row r="435" spans="1:81" x14ac:dyDescent="0.25">
      <c r="A435" t="s">
        <v>1724</v>
      </c>
      <c r="B435" t="s">
        <v>377</v>
      </c>
      <c r="C435" t="s">
        <v>50</v>
      </c>
      <c r="D435" t="s">
        <v>28</v>
      </c>
      <c r="E435">
        <v>99422</v>
      </c>
      <c r="F435" t="s">
        <v>39</v>
      </c>
      <c r="G435" t="s">
        <v>51</v>
      </c>
      <c r="H435" s="74">
        <v>0.22613756887876005</v>
      </c>
      <c r="I435" s="1">
        <v>3839997</v>
      </c>
      <c r="J435" s="1">
        <v>0</v>
      </c>
      <c r="K435" s="1">
        <v>0</v>
      </c>
      <c r="L435" s="1">
        <v>0</v>
      </c>
      <c r="M435" s="1">
        <v>0</v>
      </c>
      <c r="N435" s="1">
        <v>0</v>
      </c>
      <c r="O435" s="1">
        <v>0</v>
      </c>
      <c r="P435" s="1">
        <v>766924</v>
      </c>
      <c r="Q435" s="1">
        <v>0</v>
      </c>
      <c r="R435" s="1">
        <v>0</v>
      </c>
      <c r="S435" s="1">
        <v>0</v>
      </c>
      <c r="T435" s="1">
        <v>766924</v>
      </c>
      <c r="U435" s="1"/>
      <c r="V435" s="36"/>
      <c r="W435" s="1"/>
      <c r="X435" s="1"/>
      <c r="Y435" s="1"/>
      <c r="Z435" s="1"/>
      <c r="AA435" s="1"/>
      <c r="AB435" s="1"/>
      <c r="AC435" s="1">
        <v>38574</v>
      </c>
      <c r="AD435" s="1"/>
      <c r="AE435" s="1"/>
      <c r="AF435" s="1"/>
      <c r="AG435" s="1">
        <v>0</v>
      </c>
      <c r="AH435" s="1">
        <v>0</v>
      </c>
      <c r="AI435" s="1">
        <v>0</v>
      </c>
      <c r="AJ435" s="1">
        <v>0</v>
      </c>
      <c r="AK435" s="1">
        <v>0</v>
      </c>
      <c r="AL435" s="1">
        <v>0</v>
      </c>
      <c r="AM435" s="1">
        <v>339550.81784333329</v>
      </c>
      <c r="AN435" s="1">
        <v>0</v>
      </c>
      <c r="AO435" s="1">
        <v>0</v>
      </c>
      <c r="AP435" s="1">
        <v>0</v>
      </c>
      <c r="AQ435" s="1">
        <v>339550.81784333329</v>
      </c>
      <c r="AR435" s="1">
        <v>0</v>
      </c>
      <c r="AS435" s="1">
        <v>0</v>
      </c>
      <c r="AT435" s="1">
        <v>0</v>
      </c>
      <c r="AU435" s="1">
        <v>0</v>
      </c>
      <c r="AV435" s="1">
        <v>0</v>
      </c>
      <c r="AW435" s="1">
        <v>0</v>
      </c>
      <c r="AX435" s="1">
        <v>100337.91731999999</v>
      </c>
      <c r="AY435" s="1">
        <v>0</v>
      </c>
      <c r="AZ435" s="1">
        <v>0</v>
      </c>
      <c r="BA435" s="1">
        <v>0</v>
      </c>
      <c r="BB435" s="1">
        <v>100337.91731999999</v>
      </c>
      <c r="BC435" s="7">
        <v>0.11455444761111358</v>
      </c>
      <c r="BD435" s="35" t="s">
        <v>552</v>
      </c>
      <c r="BE435" s="35" t="s">
        <v>552</v>
      </c>
      <c r="BF435" s="35" t="s">
        <v>552</v>
      </c>
      <c r="BG435" s="35" t="s">
        <v>552</v>
      </c>
      <c r="BH435" s="35" t="s">
        <v>552</v>
      </c>
      <c r="BI435" s="35" t="s">
        <v>552</v>
      </c>
      <c r="BJ435" s="35">
        <v>0.57357539360266896</v>
      </c>
      <c r="BK435" s="35" t="s">
        <v>552</v>
      </c>
      <c r="BL435" s="35" t="s">
        <v>552</v>
      </c>
      <c r="BM435" s="35" t="s">
        <v>552</v>
      </c>
      <c r="BN435" s="35">
        <v>0.57357539360266896</v>
      </c>
      <c r="BO435" s="1">
        <v>0</v>
      </c>
      <c r="BP435" s="1">
        <v>0</v>
      </c>
      <c r="BQ435" s="1">
        <v>1263973.4125199998</v>
      </c>
      <c r="BR435" s="1">
        <v>56183.335236936371</v>
      </c>
      <c r="BS435" s="1">
        <v>496465.83533591498</v>
      </c>
      <c r="BT435" s="1">
        <v>1263973.4125199998</v>
      </c>
      <c r="BU435" s="1">
        <v>56183.335236936371</v>
      </c>
      <c r="BV435" s="1">
        <v>146142.96795161415</v>
      </c>
      <c r="BW435" s="35">
        <v>6.0160185271242996</v>
      </c>
      <c r="BX435" s="1">
        <v>6340114.0549928444</v>
      </c>
      <c r="BY435" s="1">
        <v>281816.65046410833</v>
      </c>
      <c r="BZ435" s="1">
        <v>2490281.8281291914</v>
      </c>
      <c r="CA435" s="1">
        <v>6340114.0549928444</v>
      </c>
      <c r="CB435" s="1">
        <v>281816.65046410833</v>
      </c>
      <c r="CC435" s="1">
        <v>733055.83485422924</v>
      </c>
    </row>
    <row r="436" spans="1:81" x14ac:dyDescent="0.25">
      <c r="A436" t="s">
        <v>1724</v>
      </c>
      <c r="B436" t="s">
        <v>377</v>
      </c>
      <c r="C436" t="s">
        <v>50</v>
      </c>
      <c r="D436" t="s">
        <v>1730</v>
      </c>
      <c r="E436">
        <v>99422</v>
      </c>
      <c r="F436" t="s">
        <v>39</v>
      </c>
      <c r="G436" t="s">
        <v>51</v>
      </c>
      <c r="H436" s="74">
        <v>0.22613756887876005</v>
      </c>
      <c r="I436" s="1">
        <v>3839997</v>
      </c>
      <c r="J436" s="1"/>
      <c r="K436" s="1"/>
      <c r="L436" s="1"/>
      <c r="M436" s="1"/>
      <c r="N436" s="1"/>
      <c r="O436" s="1"/>
      <c r="P436" s="1">
        <v>766924</v>
      </c>
      <c r="Q436" s="1"/>
      <c r="R436" s="1"/>
      <c r="S436" s="1"/>
      <c r="T436" s="1">
        <v>766924</v>
      </c>
      <c r="U436" s="1">
        <v>8.2413793103448274</v>
      </c>
      <c r="V436" s="36">
        <v>0.66624874322929273</v>
      </c>
      <c r="W436" s="1"/>
      <c r="X436" s="1"/>
      <c r="Y436" s="1"/>
      <c r="Z436" s="1"/>
      <c r="AA436" s="1"/>
      <c r="AB436" s="1"/>
      <c r="AC436" s="1">
        <v>38574</v>
      </c>
      <c r="AD436" s="1"/>
      <c r="AE436" s="1"/>
      <c r="AF436" s="1"/>
      <c r="AG436" s="1">
        <v>0</v>
      </c>
      <c r="AH436" s="1">
        <v>0</v>
      </c>
      <c r="AI436" s="1">
        <v>0</v>
      </c>
      <c r="AJ436" s="1">
        <v>0</v>
      </c>
      <c r="AK436" s="1"/>
      <c r="AL436" s="1">
        <v>0</v>
      </c>
      <c r="AM436" s="1">
        <v>339550.81784333329</v>
      </c>
      <c r="AN436" s="1"/>
      <c r="AO436" s="1">
        <v>0</v>
      </c>
      <c r="AP436" s="1">
        <v>0</v>
      </c>
      <c r="AQ436" s="1">
        <v>339550.81784333329</v>
      </c>
      <c r="AR436" s="1">
        <v>0</v>
      </c>
      <c r="AS436" s="1">
        <v>0</v>
      </c>
      <c r="AT436" s="1">
        <v>0</v>
      </c>
      <c r="AU436" s="1">
        <v>0</v>
      </c>
      <c r="AV436" s="1"/>
      <c r="AW436" s="1">
        <v>0</v>
      </c>
      <c r="AX436" s="1">
        <v>100337.91731999999</v>
      </c>
      <c r="AY436" s="1"/>
      <c r="AZ436" s="1">
        <v>0</v>
      </c>
      <c r="BA436" s="1">
        <v>0</v>
      </c>
      <c r="BB436" s="1">
        <v>100337.91731999999</v>
      </c>
      <c r="BC436" s="7">
        <v>0.11455444761111358</v>
      </c>
      <c r="BD436" s="35" t="s">
        <v>552</v>
      </c>
      <c r="BE436" s="35" t="s">
        <v>552</v>
      </c>
      <c r="BF436" s="35" t="s">
        <v>552</v>
      </c>
      <c r="BG436" s="35" t="s">
        <v>552</v>
      </c>
      <c r="BH436" s="35" t="s">
        <v>552</v>
      </c>
      <c r="BI436" s="35" t="s">
        <v>552</v>
      </c>
      <c r="BJ436" s="35">
        <v>0.57357539360266896</v>
      </c>
      <c r="BK436" s="35" t="s">
        <v>552</v>
      </c>
      <c r="BL436" s="35" t="s">
        <v>552</v>
      </c>
      <c r="BM436" s="35" t="s">
        <v>552</v>
      </c>
      <c r="BN436" s="35">
        <v>0.57357539360266896</v>
      </c>
      <c r="BO436" s="1">
        <v>0</v>
      </c>
      <c r="BP436" s="1">
        <v>0</v>
      </c>
      <c r="BQ436" s="1">
        <v>1263973.4125199998</v>
      </c>
      <c r="BR436" s="1">
        <v>56183.335236936371</v>
      </c>
      <c r="BS436" s="1">
        <v>496465.83533591498</v>
      </c>
      <c r="BT436" s="1">
        <v>1263973.4125199998</v>
      </c>
      <c r="BU436" s="1">
        <v>56183.335236936371</v>
      </c>
      <c r="BV436" s="1">
        <v>146142.96795161415</v>
      </c>
      <c r="BW436" s="35">
        <v>6.0160185271242996</v>
      </c>
      <c r="BX436" s="1">
        <v>6340114.0549928444</v>
      </c>
      <c r="BY436" s="1">
        <v>281816.65046410833</v>
      </c>
      <c r="BZ436" s="1">
        <v>2490281.8281291914</v>
      </c>
      <c r="CA436" s="1">
        <v>6340114.0549928444</v>
      </c>
      <c r="CB436" s="1">
        <v>281816.65046410833</v>
      </c>
      <c r="CC436" s="1">
        <v>733055.83485422924</v>
      </c>
    </row>
    <row r="437" spans="1:81" x14ac:dyDescent="0.25">
      <c r="A437" t="s">
        <v>376</v>
      </c>
      <c r="B437" t="s">
        <v>377</v>
      </c>
      <c r="C437" t="s">
        <v>50</v>
      </c>
      <c r="D437" t="s">
        <v>38</v>
      </c>
      <c r="E437">
        <v>90012</v>
      </c>
      <c r="F437" t="s">
        <v>39</v>
      </c>
      <c r="G437" t="s">
        <v>51</v>
      </c>
      <c r="H437" s="74">
        <v>0.22613756887876005</v>
      </c>
      <c r="I437" s="1">
        <v>18556500</v>
      </c>
      <c r="J437" s="1"/>
      <c r="K437" s="1"/>
      <c r="L437" s="1">
        <v>2498071</v>
      </c>
      <c r="M437" s="1">
        <v>155034</v>
      </c>
      <c r="N437" s="1"/>
      <c r="O437" s="1"/>
      <c r="P437" s="1"/>
      <c r="Q437" s="1"/>
      <c r="R437" s="1"/>
      <c r="S437" s="1"/>
      <c r="T437" s="1">
        <v>2653105</v>
      </c>
      <c r="U437" s="1">
        <v>39.666666666666664</v>
      </c>
      <c r="V437" s="36">
        <v>0.18736869853078331</v>
      </c>
      <c r="W437" s="1"/>
      <c r="X437" s="1"/>
      <c r="Y437" s="1">
        <v>532276</v>
      </c>
      <c r="Z437" s="1">
        <v>363905</v>
      </c>
      <c r="AA437" s="1"/>
      <c r="AB437" s="1"/>
      <c r="AC437" s="1">
        <v>41617</v>
      </c>
      <c r="AD437" s="1"/>
      <c r="AE437" s="1"/>
      <c r="AF437" s="1"/>
      <c r="AG437" s="1">
        <v>0</v>
      </c>
      <c r="AH437" s="1">
        <v>0</v>
      </c>
      <c r="AI437" s="1">
        <v>5463734.1648125015</v>
      </c>
      <c r="AJ437" s="1">
        <v>82292.592002825171</v>
      </c>
      <c r="AK437" s="1">
        <v>0</v>
      </c>
      <c r="AL437" s="1">
        <v>0</v>
      </c>
      <c r="AM437" s="1">
        <v>366722.34527999995</v>
      </c>
      <c r="AN437" s="1">
        <v>0</v>
      </c>
      <c r="AO437" s="1">
        <v>0</v>
      </c>
      <c r="AP437" s="1">
        <v>0</v>
      </c>
      <c r="AQ437" s="1">
        <v>5912749.1020953264</v>
      </c>
      <c r="AR437" s="1">
        <v>0</v>
      </c>
      <c r="AS437" s="1">
        <v>0</v>
      </c>
      <c r="AT437" s="1">
        <v>1153984.6941543999</v>
      </c>
      <c r="AU437" s="1">
        <v>7315.316564350006</v>
      </c>
      <c r="AV437" s="1">
        <v>0</v>
      </c>
      <c r="AW437" s="1">
        <v>0</v>
      </c>
      <c r="AX437" s="1">
        <v>108253.30806</v>
      </c>
      <c r="AY437" s="1">
        <v>0</v>
      </c>
      <c r="AZ437" s="1">
        <v>0</v>
      </c>
      <c r="BA437" s="1">
        <v>0</v>
      </c>
      <c r="BB437" s="1">
        <v>1269553.3187787498</v>
      </c>
      <c r="BC437" s="7">
        <v>0.38705049017185761</v>
      </c>
      <c r="BD437" s="35" t="s">
        <v>552</v>
      </c>
      <c r="BE437" s="35" t="s">
        <v>552</v>
      </c>
      <c r="BF437" s="35">
        <v>2.649131613539768</v>
      </c>
      <c r="BG437" s="35">
        <v>0.57798875451304343</v>
      </c>
      <c r="BH437" s="35" t="s">
        <v>552</v>
      </c>
      <c r="BI437" s="35" t="s">
        <v>552</v>
      </c>
      <c r="BJ437" s="35" t="s">
        <v>552</v>
      </c>
      <c r="BK437" s="35" t="s">
        <v>552</v>
      </c>
      <c r="BL437" s="35" t="s">
        <v>552</v>
      </c>
      <c r="BM437" s="35" t="s">
        <v>552</v>
      </c>
      <c r="BN437" s="35">
        <v>2.7071308602087276</v>
      </c>
      <c r="BO437" s="1">
        <v>0</v>
      </c>
      <c r="BP437" s="1"/>
      <c r="BQ437" s="1">
        <v>6108057.5399999991</v>
      </c>
      <c r="BR437" s="1">
        <v>271501.79032020329</v>
      </c>
      <c r="BS437" s="1">
        <v>2399134.2371910461</v>
      </c>
      <c r="BT437" s="1">
        <v>6108057.5399999991</v>
      </c>
      <c r="BU437" s="1">
        <v>271501.79032020329</v>
      </c>
      <c r="BV437" s="1">
        <v>706225.02694510634</v>
      </c>
      <c r="BW437" s="35">
        <v>6.1780535148452076</v>
      </c>
      <c r="BX437" s="1">
        <v>31627848.813873768</v>
      </c>
      <c r="BY437" s="1">
        <v>1405850.7996542954</v>
      </c>
      <c r="BZ437" s="1">
        <v>12422845.469472574</v>
      </c>
      <c r="CA437" s="1">
        <v>31627848.813873768</v>
      </c>
      <c r="CB437" s="1">
        <v>1405850.7996542954</v>
      </c>
      <c r="CC437" s="1">
        <v>3656870.9830447598</v>
      </c>
    </row>
    <row r="438" spans="1:81" x14ac:dyDescent="0.25">
      <c r="A438" t="s">
        <v>376</v>
      </c>
      <c r="B438" t="s">
        <v>377</v>
      </c>
      <c r="C438" t="s">
        <v>50</v>
      </c>
      <c r="D438" t="s">
        <v>28</v>
      </c>
      <c r="E438">
        <v>90012</v>
      </c>
      <c r="F438" t="s">
        <v>39</v>
      </c>
      <c r="G438" t="s">
        <v>51</v>
      </c>
      <c r="H438" s="74">
        <v>0.22613756887876005</v>
      </c>
      <c r="I438" s="1">
        <v>18556500</v>
      </c>
      <c r="J438" s="1">
        <v>0</v>
      </c>
      <c r="K438" s="1">
        <v>0</v>
      </c>
      <c r="L438" s="1">
        <v>2615524</v>
      </c>
      <c r="M438" s="1">
        <v>155034</v>
      </c>
      <c r="N438" s="1">
        <v>0</v>
      </c>
      <c r="O438" s="1">
        <v>0</v>
      </c>
      <c r="P438" s="1">
        <v>318167</v>
      </c>
      <c r="Q438" s="1">
        <v>0</v>
      </c>
      <c r="R438" s="1">
        <v>0</v>
      </c>
      <c r="S438" s="1">
        <v>0</v>
      </c>
      <c r="T438" s="1">
        <v>3088725</v>
      </c>
      <c r="U438" s="1"/>
      <c r="V438" s="36"/>
      <c r="W438" s="1"/>
      <c r="X438" s="1"/>
      <c r="Y438" s="1">
        <v>532276</v>
      </c>
      <c r="Z438" s="1">
        <v>363905</v>
      </c>
      <c r="AA438" s="1"/>
      <c r="AB438" s="1"/>
      <c r="AC438" s="1">
        <v>41617</v>
      </c>
      <c r="AD438" s="1"/>
      <c r="AE438" s="1"/>
      <c r="AF438" s="1"/>
      <c r="AG438" s="1">
        <v>0</v>
      </c>
      <c r="AH438" s="1">
        <v>0</v>
      </c>
      <c r="AI438" s="1">
        <v>5465106.8967500012</v>
      </c>
      <c r="AJ438" s="1">
        <v>82292.592002825171</v>
      </c>
      <c r="AK438" s="1">
        <v>0</v>
      </c>
      <c r="AL438" s="1">
        <v>0</v>
      </c>
      <c r="AM438" s="1">
        <v>367083.72996416659</v>
      </c>
      <c r="AN438" s="1">
        <v>0</v>
      </c>
      <c r="AO438" s="1">
        <v>0</v>
      </c>
      <c r="AP438" s="1">
        <v>0</v>
      </c>
      <c r="AQ438" s="1">
        <v>5914483.218716993</v>
      </c>
      <c r="AR438" s="1">
        <v>0</v>
      </c>
      <c r="AS438" s="1">
        <v>0</v>
      </c>
      <c r="AT438" s="1">
        <v>1153984.6941543999</v>
      </c>
      <c r="AU438" s="1">
        <v>7315.316564350006</v>
      </c>
      <c r="AV438" s="1">
        <v>0</v>
      </c>
      <c r="AW438" s="1">
        <v>0</v>
      </c>
      <c r="AX438" s="1">
        <v>108253.30806</v>
      </c>
      <c r="AY438" s="1">
        <v>0</v>
      </c>
      <c r="AZ438" s="1">
        <v>0</v>
      </c>
      <c r="BA438" s="1">
        <v>0</v>
      </c>
      <c r="BB438" s="1">
        <v>1269553.3187787498</v>
      </c>
      <c r="BC438" s="7">
        <v>0.38714394080218484</v>
      </c>
      <c r="BD438" s="35" t="s">
        <v>552</v>
      </c>
      <c r="BE438" s="35" t="s">
        <v>552</v>
      </c>
      <c r="BF438" s="35">
        <v>2.5306942665807699</v>
      </c>
      <c r="BG438" s="35">
        <v>0.57798875451304343</v>
      </c>
      <c r="BH438" s="35" t="s">
        <v>552</v>
      </c>
      <c r="BI438" s="35" t="s">
        <v>552</v>
      </c>
      <c r="BJ438" s="35">
        <v>1.4939859822802697</v>
      </c>
      <c r="BK438" s="35" t="s">
        <v>552</v>
      </c>
      <c r="BL438" s="35" t="s">
        <v>552</v>
      </c>
      <c r="BM438" s="35" t="s">
        <v>552</v>
      </c>
      <c r="BN438" s="35">
        <v>2.3258906304367475</v>
      </c>
      <c r="BO438" s="1">
        <v>0</v>
      </c>
      <c r="BP438" s="1">
        <v>0</v>
      </c>
      <c r="BQ438" s="1">
        <v>6108057.5399999991</v>
      </c>
      <c r="BR438" s="1">
        <v>271501.79032020329</v>
      </c>
      <c r="BS438" s="1">
        <v>2399134.2371910461</v>
      </c>
      <c r="BT438" s="1">
        <v>6108057.5399999991</v>
      </c>
      <c r="BU438" s="1">
        <v>271501.79032020329</v>
      </c>
      <c r="BV438" s="1">
        <v>706225.02694510634</v>
      </c>
      <c r="BW438" s="35">
        <v>6.1780535148452076</v>
      </c>
      <c r="BX438" s="1">
        <v>31627848.813873768</v>
      </c>
      <c r="BY438" s="1">
        <v>1405850.7996542954</v>
      </c>
      <c r="BZ438" s="1">
        <v>12422845.469472574</v>
      </c>
      <c r="CA438" s="1">
        <v>31627848.813873768</v>
      </c>
      <c r="CB438" s="1">
        <v>1405850.7996542954</v>
      </c>
      <c r="CC438" s="1">
        <v>3656870.9830447598</v>
      </c>
    </row>
    <row r="439" spans="1:81" x14ac:dyDescent="0.25">
      <c r="A439" t="s">
        <v>376</v>
      </c>
      <c r="B439" t="s">
        <v>377</v>
      </c>
      <c r="C439" t="s">
        <v>50</v>
      </c>
      <c r="D439" t="s">
        <v>1730</v>
      </c>
      <c r="E439">
        <v>90012</v>
      </c>
      <c r="F439" t="s">
        <v>39</v>
      </c>
      <c r="G439" t="s">
        <v>51</v>
      </c>
      <c r="H439" s="74">
        <v>0.22613756887876005</v>
      </c>
      <c r="I439" s="1"/>
      <c r="J439" s="1"/>
      <c r="K439" s="1"/>
      <c r="L439" s="1">
        <v>117453</v>
      </c>
      <c r="M439" s="1"/>
      <c r="N439" s="1"/>
      <c r="O439" s="1"/>
      <c r="P439" s="1">
        <v>318167</v>
      </c>
      <c r="Q439" s="1"/>
      <c r="R439" s="1"/>
      <c r="S439" s="1"/>
      <c r="T439" s="1">
        <v>435620</v>
      </c>
      <c r="U439" s="1">
        <v>14.666666666666666</v>
      </c>
      <c r="V439" s="36" t="s">
        <v>552</v>
      </c>
      <c r="W439" s="1"/>
      <c r="X439" s="1"/>
      <c r="Y439" s="1"/>
      <c r="Z439" s="1"/>
      <c r="AA439" s="1"/>
      <c r="AB439" s="1"/>
      <c r="AC439" s="1"/>
      <c r="AD439" s="1"/>
      <c r="AE439" s="1"/>
      <c r="AF439" s="1"/>
      <c r="AG439" s="1">
        <v>0</v>
      </c>
      <c r="AH439" s="1">
        <v>0</v>
      </c>
      <c r="AI439" s="1">
        <v>1372.7319375</v>
      </c>
      <c r="AJ439" s="1">
        <v>0</v>
      </c>
      <c r="AK439" s="1"/>
      <c r="AL439" s="1">
        <v>0</v>
      </c>
      <c r="AM439" s="1">
        <v>361.38468416666672</v>
      </c>
      <c r="AN439" s="1"/>
      <c r="AO439" s="1">
        <v>0</v>
      </c>
      <c r="AP439" s="1">
        <v>0</v>
      </c>
      <c r="AQ439" s="1">
        <v>1734.1166216666666</v>
      </c>
      <c r="AR439" s="1">
        <v>0</v>
      </c>
      <c r="AS439" s="1">
        <v>0</v>
      </c>
      <c r="AT439" s="1">
        <v>0</v>
      </c>
      <c r="AU439" s="1">
        <v>0</v>
      </c>
      <c r="AV439" s="1"/>
      <c r="AW439" s="1">
        <v>0</v>
      </c>
      <c r="AX439" s="1">
        <v>0</v>
      </c>
      <c r="AY439" s="1"/>
      <c r="AZ439" s="1">
        <v>0</v>
      </c>
      <c r="BA439" s="1">
        <v>0</v>
      </c>
      <c r="BB439" s="1">
        <v>0</v>
      </c>
      <c r="BC439" s="7" t="s">
        <v>552</v>
      </c>
      <c r="BD439" s="35" t="s">
        <v>552</v>
      </c>
      <c r="BE439" s="35" t="s">
        <v>552</v>
      </c>
      <c r="BF439" s="35">
        <v>1.16875E-2</v>
      </c>
      <c r="BG439" s="35" t="s">
        <v>552</v>
      </c>
      <c r="BH439" s="35" t="s">
        <v>552</v>
      </c>
      <c r="BI439" s="35" t="s">
        <v>552</v>
      </c>
      <c r="BJ439" s="35">
        <v>1.1358333333333335E-3</v>
      </c>
      <c r="BK439" s="35" t="s">
        <v>552</v>
      </c>
      <c r="BL439" s="35" t="s">
        <v>552</v>
      </c>
      <c r="BM439" s="35" t="s">
        <v>552</v>
      </c>
      <c r="BN439" s="35">
        <v>3.9808012067092113E-3</v>
      </c>
      <c r="BO439" s="1">
        <v>0</v>
      </c>
      <c r="BP439" s="1">
        <v>0</v>
      </c>
      <c r="BQ439" s="1">
        <v>0</v>
      </c>
      <c r="BR439" s="1">
        <v>0</v>
      </c>
      <c r="BS439" s="1">
        <v>0</v>
      </c>
      <c r="BT439" s="1">
        <v>0</v>
      </c>
      <c r="BU439" s="1">
        <v>0</v>
      </c>
      <c r="BV439" s="1">
        <v>0</v>
      </c>
      <c r="BW439" s="35">
        <v>6.1780535148452076</v>
      </c>
      <c r="BX439" s="1">
        <v>0</v>
      </c>
      <c r="BY439" s="1">
        <v>0</v>
      </c>
      <c r="BZ439" s="1">
        <v>0</v>
      </c>
      <c r="CA439" s="1">
        <v>0</v>
      </c>
      <c r="CB439" s="1">
        <v>0</v>
      </c>
      <c r="CC439" s="1">
        <v>0</v>
      </c>
    </row>
    <row r="440" spans="1:81" x14ac:dyDescent="0.25">
      <c r="A440" t="s">
        <v>1719</v>
      </c>
      <c r="B440" t="s">
        <v>543</v>
      </c>
      <c r="C440" t="s">
        <v>50</v>
      </c>
      <c r="D440" t="s">
        <v>28</v>
      </c>
      <c r="E440">
        <v>90297</v>
      </c>
      <c r="F440" t="s">
        <v>370</v>
      </c>
      <c r="G440" t="s">
        <v>51</v>
      </c>
      <c r="H440" s="74">
        <v>0.22613756887876005</v>
      </c>
      <c r="I440" s="1">
        <v>355831.23</v>
      </c>
      <c r="J440" s="1">
        <v>0</v>
      </c>
      <c r="K440" s="1">
        <v>0</v>
      </c>
      <c r="L440" s="1">
        <v>0</v>
      </c>
      <c r="M440" s="1">
        <v>0</v>
      </c>
      <c r="N440" s="1">
        <v>0</v>
      </c>
      <c r="O440" s="1">
        <v>0</v>
      </c>
      <c r="P440" s="1">
        <v>202295</v>
      </c>
      <c r="Q440" s="1">
        <v>0</v>
      </c>
      <c r="R440" s="1">
        <v>0</v>
      </c>
      <c r="S440" s="1">
        <v>0</v>
      </c>
      <c r="T440" s="1">
        <v>202295</v>
      </c>
      <c r="U440" s="1"/>
      <c r="V440" s="36"/>
      <c r="W440" s="1"/>
      <c r="X440" s="1"/>
      <c r="Y440" s="1"/>
      <c r="Z440" s="1"/>
      <c r="AA440" s="1"/>
      <c r="AB440" s="1"/>
      <c r="AC440" s="1">
        <v>23828</v>
      </c>
      <c r="AD440" s="1"/>
      <c r="AE440" s="1"/>
      <c r="AF440" s="1"/>
      <c r="AG440" s="1">
        <v>0</v>
      </c>
      <c r="AH440" s="1">
        <v>0</v>
      </c>
      <c r="AI440" s="1">
        <v>0</v>
      </c>
      <c r="AJ440" s="1">
        <v>0</v>
      </c>
      <c r="AK440" s="1">
        <v>0</v>
      </c>
      <c r="AL440" s="1">
        <v>0</v>
      </c>
      <c r="AM440" s="1">
        <v>209439.61340416668</v>
      </c>
      <c r="AN440" s="1">
        <v>0</v>
      </c>
      <c r="AO440" s="1">
        <v>0</v>
      </c>
      <c r="AP440" s="1">
        <v>0</v>
      </c>
      <c r="AQ440" s="1">
        <v>209439.61340416668</v>
      </c>
      <c r="AR440" s="1">
        <v>0</v>
      </c>
      <c r="AS440" s="1">
        <v>0</v>
      </c>
      <c r="AT440" s="1">
        <v>0</v>
      </c>
      <c r="AU440" s="1">
        <v>0</v>
      </c>
      <c r="AV440" s="1">
        <v>0</v>
      </c>
      <c r="AW440" s="1">
        <v>0</v>
      </c>
      <c r="AX440" s="1">
        <v>61980.917039999993</v>
      </c>
      <c r="AY440" s="1">
        <v>0</v>
      </c>
      <c r="AZ440" s="1">
        <v>0</v>
      </c>
      <c r="BA440" s="1">
        <v>0</v>
      </c>
      <c r="BB440" s="1">
        <v>61980.917039999993</v>
      </c>
      <c r="BC440" s="7">
        <v>0.76277883322429763</v>
      </c>
      <c r="BD440" s="35" t="s">
        <v>552</v>
      </c>
      <c r="BE440" s="35" t="s">
        <v>552</v>
      </c>
      <c r="BF440" s="35" t="s">
        <v>552</v>
      </c>
      <c r="BG440" s="35" t="s">
        <v>552</v>
      </c>
      <c r="BH440" s="35" t="s">
        <v>552</v>
      </c>
      <c r="BI440" s="35" t="s">
        <v>552</v>
      </c>
      <c r="BJ440" s="35">
        <v>1.3417065693376835</v>
      </c>
      <c r="BK440" s="35" t="s">
        <v>552</v>
      </c>
      <c r="BL440" s="35" t="s">
        <v>552</v>
      </c>
      <c r="BM440" s="35" t="s">
        <v>552</v>
      </c>
      <c r="BN440" s="35">
        <v>1.3417065693376835</v>
      </c>
      <c r="BO440" s="1">
        <v>0</v>
      </c>
      <c r="BP440" s="1">
        <v>0</v>
      </c>
      <c r="BQ440" s="1">
        <v>117125.40766679998</v>
      </c>
      <c r="BR440" s="1">
        <v>5206.1981514207973</v>
      </c>
      <c r="BS440" s="1">
        <v>46004.736160094937</v>
      </c>
      <c r="BT440" s="1">
        <v>117125.40766679998</v>
      </c>
      <c r="BU440" s="1">
        <v>5206.1981514207973</v>
      </c>
      <c r="BV440" s="1">
        <v>13542.258507512748</v>
      </c>
      <c r="BW440" s="35">
        <v>5.9793110625584616</v>
      </c>
      <c r="BX440" s="1">
        <v>583203.83810196677</v>
      </c>
      <c r="BY440" s="1">
        <v>25923.280049240992</v>
      </c>
      <c r="BZ440" s="1">
        <v>229071.89169204404</v>
      </c>
      <c r="CA440" s="1">
        <v>583203.83810196677</v>
      </c>
      <c r="CB440" s="1">
        <v>25923.280049240992</v>
      </c>
      <c r="CC440" s="1">
        <v>67431.117598484678</v>
      </c>
    </row>
    <row r="441" spans="1:81" x14ac:dyDescent="0.25">
      <c r="A441" t="s">
        <v>1719</v>
      </c>
      <c r="B441" t="s">
        <v>543</v>
      </c>
      <c r="C441" t="s">
        <v>50</v>
      </c>
      <c r="D441" t="s">
        <v>1730</v>
      </c>
      <c r="E441">
        <v>90297</v>
      </c>
      <c r="F441" t="s">
        <v>370</v>
      </c>
      <c r="G441" t="s">
        <v>51</v>
      </c>
      <c r="H441" s="74">
        <v>0.22613756887876005</v>
      </c>
      <c r="I441" s="1">
        <v>355831.23</v>
      </c>
      <c r="J441" s="1"/>
      <c r="K441" s="1"/>
      <c r="L441" s="1"/>
      <c r="M441" s="1"/>
      <c r="N441" s="1"/>
      <c r="O441" s="1"/>
      <c r="P441" s="1">
        <v>202295</v>
      </c>
      <c r="Q441" s="1"/>
      <c r="R441" s="1"/>
      <c r="S441" s="1"/>
      <c r="T441" s="1">
        <v>202295</v>
      </c>
      <c r="U441" s="1">
        <v>9.2222222222222214</v>
      </c>
      <c r="V441" s="36">
        <v>0.18853613848507184</v>
      </c>
      <c r="W441" s="1"/>
      <c r="X441" s="1"/>
      <c r="Y441" s="1"/>
      <c r="Z441" s="1"/>
      <c r="AA441" s="1"/>
      <c r="AB441" s="1"/>
      <c r="AC441" s="1">
        <v>23828</v>
      </c>
      <c r="AD441" s="1"/>
      <c r="AE441" s="1"/>
      <c r="AF441" s="1"/>
      <c r="AG441" s="1">
        <v>0</v>
      </c>
      <c r="AH441" s="1">
        <v>0</v>
      </c>
      <c r="AI441" s="1">
        <v>0</v>
      </c>
      <c r="AJ441" s="1">
        <v>0</v>
      </c>
      <c r="AK441" s="1"/>
      <c r="AL441" s="1">
        <v>0</v>
      </c>
      <c r="AM441" s="1">
        <v>209439.61340416668</v>
      </c>
      <c r="AN441" s="1"/>
      <c r="AO441" s="1">
        <v>0</v>
      </c>
      <c r="AP441" s="1">
        <v>0</v>
      </c>
      <c r="AQ441" s="1">
        <v>209439.61340416668</v>
      </c>
      <c r="AR441" s="1">
        <v>0</v>
      </c>
      <c r="AS441" s="1">
        <v>0</v>
      </c>
      <c r="AT441" s="1">
        <v>0</v>
      </c>
      <c r="AU441" s="1">
        <v>0</v>
      </c>
      <c r="AV441" s="1"/>
      <c r="AW441" s="1">
        <v>0</v>
      </c>
      <c r="AX441" s="1">
        <v>61980.917039999993</v>
      </c>
      <c r="AY441" s="1"/>
      <c r="AZ441" s="1">
        <v>0</v>
      </c>
      <c r="BA441" s="1">
        <v>0</v>
      </c>
      <c r="BB441" s="1">
        <v>61980.917039999993</v>
      </c>
      <c r="BC441" s="7">
        <v>0.76277883322429763</v>
      </c>
      <c r="BD441" s="35" t="s">
        <v>552</v>
      </c>
      <c r="BE441" s="35" t="s">
        <v>552</v>
      </c>
      <c r="BF441" s="35" t="s">
        <v>552</v>
      </c>
      <c r="BG441" s="35" t="s">
        <v>552</v>
      </c>
      <c r="BH441" s="35" t="s">
        <v>552</v>
      </c>
      <c r="BI441" s="35" t="s">
        <v>552</v>
      </c>
      <c r="BJ441" s="35">
        <v>1.3417065693376835</v>
      </c>
      <c r="BK441" s="35" t="s">
        <v>552</v>
      </c>
      <c r="BL441" s="35" t="s">
        <v>552</v>
      </c>
      <c r="BM441" s="35" t="s">
        <v>552</v>
      </c>
      <c r="BN441" s="35">
        <v>1.3417065693376835</v>
      </c>
      <c r="BO441" s="1">
        <v>0</v>
      </c>
      <c r="BP441" s="1">
        <v>0</v>
      </c>
      <c r="BQ441" s="1">
        <v>117125.40766679998</v>
      </c>
      <c r="BR441" s="1">
        <v>5206.1981514207973</v>
      </c>
      <c r="BS441" s="1">
        <v>46004.736160094937</v>
      </c>
      <c r="BT441" s="1">
        <v>117125.40766679998</v>
      </c>
      <c r="BU441" s="1">
        <v>5206.1981514207973</v>
      </c>
      <c r="BV441" s="1">
        <v>13542.258507512748</v>
      </c>
      <c r="BW441" s="35">
        <v>5.9793110625584616</v>
      </c>
      <c r="BX441" s="1">
        <v>583203.83810196677</v>
      </c>
      <c r="BY441" s="1">
        <v>25923.280049240992</v>
      </c>
      <c r="BZ441" s="1">
        <v>229071.89169204404</v>
      </c>
      <c r="CA441" s="1">
        <v>583203.83810196677</v>
      </c>
      <c r="CB441" s="1">
        <v>25923.280049240992</v>
      </c>
      <c r="CC441" s="1">
        <v>67431.117598484678</v>
      </c>
    </row>
    <row r="442" spans="1:81" x14ac:dyDescent="0.25">
      <c r="A442" t="s">
        <v>542</v>
      </c>
      <c r="B442" t="s">
        <v>543</v>
      </c>
      <c r="C442" t="s">
        <v>50</v>
      </c>
      <c r="D442" t="s">
        <v>38</v>
      </c>
      <c r="E442">
        <v>90206</v>
      </c>
      <c r="F442" t="s">
        <v>39</v>
      </c>
      <c r="G442" t="s">
        <v>51</v>
      </c>
      <c r="H442" s="74">
        <v>0.22613756887876005</v>
      </c>
      <c r="I442" s="1">
        <v>11896510</v>
      </c>
      <c r="J442" s="1"/>
      <c r="K442" s="1"/>
      <c r="L442" s="1">
        <v>1419508</v>
      </c>
      <c r="M442" s="1"/>
      <c r="N442" s="1"/>
      <c r="O442" s="1"/>
      <c r="P442" s="1">
        <v>19809</v>
      </c>
      <c r="Q442" s="1"/>
      <c r="R442" s="1"/>
      <c r="S442" s="1"/>
      <c r="T442" s="1">
        <v>1439317</v>
      </c>
      <c r="U442" s="1">
        <v>40.026315789473685</v>
      </c>
      <c r="V442" s="36">
        <v>0.21963653615131376</v>
      </c>
      <c r="W442" s="1"/>
      <c r="X442" s="1"/>
      <c r="Y442" s="1">
        <v>273859</v>
      </c>
      <c r="Z442" s="1"/>
      <c r="AA442" s="1"/>
      <c r="AB442" s="1"/>
      <c r="AC442" s="1">
        <v>18515</v>
      </c>
      <c r="AD442" s="1"/>
      <c r="AE442" s="1"/>
      <c r="AF442" s="1"/>
      <c r="AG442" s="1">
        <v>0</v>
      </c>
      <c r="AH442" s="1">
        <v>0</v>
      </c>
      <c r="AI442" s="1">
        <v>2812690.8897500006</v>
      </c>
      <c r="AJ442" s="1">
        <v>0</v>
      </c>
      <c r="AK442" s="1">
        <v>0</v>
      </c>
      <c r="AL442" s="1">
        <v>0</v>
      </c>
      <c r="AM442" s="1">
        <v>162584.19972249999</v>
      </c>
      <c r="AN442" s="1">
        <v>0</v>
      </c>
      <c r="AO442" s="1">
        <v>0</v>
      </c>
      <c r="AP442" s="1">
        <v>0</v>
      </c>
      <c r="AQ442" s="1">
        <v>2975275.0894725006</v>
      </c>
      <c r="AR442" s="1">
        <v>0</v>
      </c>
      <c r="AS442" s="1">
        <v>0</v>
      </c>
      <c r="AT442" s="1">
        <v>593731.62486460002</v>
      </c>
      <c r="AU442" s="1">
        <v>0</v>
      </c>
      <c r="AV442" s="1">
        <v>0</v>
      </c>
      <c r="AW442" s="1">
        <v>0</v>
      </c>
      <c r="AX442" s="1">
        <v>48160.847699999998</v>
      </c>
      <c r="AY442" s="1">
        <v>0</v>
      </c>
      <c r="AZ442" s="1">
        <v>0</v>
      </c>
      <c r="BA442" s="1">
        <v>0</v>
      </c>
      <c r="BB442" s="1">
        <v>641892.47256460006</v>
      </c>
      <c r="BC442" s="7">
        <v>0.30405283247247306</v>
      </c>
      <c r="BD442" s="35" t="s">
        <v>552</v>
      </c>
      <c r="BE442" s="35" t="s">
        <v>552</v>
      </c>
      <c r="BF442" s="35">
        <v>2.3997205472703222</v>
      </c>
      <c r="BG442" s="35" t="s">
        <v>552</v>
      </c>
      <c r="BH442" s="35" t="s">
        <v>552</v>
      </c>
      <c r="BI442" s="35" t="s">
        <v>552</v>
      </c>
      <c r="BJ442" s="35">
        <v>10.638853421298398</v>
      </c>
      <c r="BK442" s="35" t="s">
        <v>552</v>
      </c>
      <c r="BL442" s="35" t="s">
        <v>552</v>
      </c>
      <c r="BM442" s="35" t="s">
        <v>552</v>
      </c>
      <c r="BN442" s="35">
        <v>2.5131139019667668</v>
      </c>
      <c r="BO442" s="1">
        <v>0</v>
      </c>
      <c r="BP442" s="1"/>
      <c r="BQ442" s="1">
        <v>3915855.2315999996</v>
      </c>
      <c r="BR442" s="1">
        <v>174058.88845214355</v>
      </c>
      <c r="BS442" s="1">
        <v>1538076.9242090725</v>
      </c>
      <c r="BT442" s="1">
        <v>3915855.2315999996</v>
      </c>
      <c r="BU442" s="1">
        <v>174058.88845214355</v>
      </c>
      <c r="BV442" s="1">
        <v>452758.49946394673</v>
      </c>
      <c r="BW442" s="35">
        <v>6.2472400823526435</v>
      </c>
      <c r="BX442" s="1">
        <v>20547432.527941808</v>
      </c>
      <c r="BY442" s="1">
        <v>913328.77617583517</v>
      </c>
      <c r="BZ442" s="1">
        <v>8070658.8864515126</v>
      </c>
      <c r="CA442" s="1">
        <v>20547432.527941808</v>
      </c>
      <c r="CB442" s="1">
        <v>913328.77617583517</v>
      </c>
      <c r="CC442" s="1">
        <v>2375732.5460130586</v>
      </c>
    </row>
    <row r="443" spans="1:81" x14ac:dyDescent="0.25">
      <c r="A443" t="s">
        <v>542</v>
      </c>
      <c r="B443" t="s">
        <v>543</v>
      </c>
      <c r="C443" t="s">
        <v>50</v>
      </c>
      <c r="D443" t="s">
        <v>28</v>
      </c>
      <c r="E443">
        <v>90206</v>
      </c>
      <c r="F443" t="s">
        <v>39</v>
      </c>
      <c r="G443" t="s">
        <v>51</v>
      </c>
      <c r="H443" s="74">
        <v>0.22613756887876005</v>
      </c>
      <c r="I443" s="1">
        <v>12413003</v>
      </c>
      <c r="J443" s="1">
        <v>0</v>
      </c>
      <c r="K443" s="1">
        <v>0</v>
      </c>
      <c r="L443" s="1">
        <v>1508691</v>
      </c>
      <c r="M443" s="1">
        <v>0</v>
      </c>
      <c r="N443" s="1">
        <v>0</v>
      </c>
      <c r="O443" s="1">
        <v>0</v>
      </c>
      <c r="P443" s="1">
        <v>780904</v>
      </c>
      <c r="Q443" s="1">
        <v>0</v>
      </c>
      <c r="R443" s="1">
        <v>0</v>
      </c>
      <c r="S443" s="1">
        <v>0</v>
      </c>
      <c r="T443" s="1">
        <v>2289595</v>
      </c>
      <c r="U443" s="1"/>
      <c r="V443" s="36"/>
      <c r="W443" s="1"/>
      <c r="X443" s="1"/>
      <c r="Y443" s="1">
        <v>273859</v>
      </c>
      <c r="Z443" s="1"/>
      <c r="AA443" s="1"/>
      <c r="AB443" s="1"/>
      <c r="AC443" s="1">
        <v>82256</v>
      </c>
      <c r="AD443" s="1"/>
      <c r="AE443" s="1"/>
      <c r="AF443" s="1"/>
      <c r="AG443" s="1">
        <v>0</v>
      </c>
      <c r="AH443" s="1">
        <v>0</v>
      </c>
      <c r="AI443" s="1">
        <v>2813733.2160625006</v>
      </c>
      <c r="AJ443" s="1">
        <v>0</v>
      </c>
      <c r="AK443" s="1">
        <v>0</v>
      </c>
      <c r="AL443" s="1">
        <v>0</v>
      </c>
      <c r="AM443" s="1">
        <v>723094.65679333336</v>
      </c>
      <c r="AN443" s="1">
        <v>0</v>
      </c>
      <c r="AO443" s="1">
        <v>0</v>
      </c>
      <c r="AP443" s="1">
        <v>0</v>
      </c>
      <c r="AQ443" s="1">
        <v>3536827.8728558337</v>
      </c>
      <c r="AR443" s="1">
        <v>0</v>
      </c>
      <c r="AS443" s="1">
        <v>0</v>
      </c>
      <c r="AT443" s="1">
        <v>593731.62486460002</v>
      </c>
      <c r="AU443" s="1">
        <v>0</v>
      </c>
      <c r="AV443" s="1">
        <v>0</v>
      </c>
      <c r="AW443" s="1">
        <v>0</v>
      </c>
      <c r="AX443" s="1">
        <v>213962.66207999998</v>
      </c>
      <c r="AY443" s="1">
        <v>0</v>
      </c>
      <c r="AZ443" s="1">
        <v>0</v>
      </c>
      <c r="BA443" s="1">
        <v>0</v>
      </c>
      <c r="BB443" s="1">
        <v>807694.28694460005</v>
      </c>
      <c r="BC443" s="7">
        <v>0.34999767258579034</v>
      </c>
      <c r="BD443" s="35" t="s">
        <v>552</v>
      </c>
      <c r="BE443" s="35" t="s">
        <v>552</v>
      </c>
      <c r="BF443" s="35">
        <v>2.2585571471740078</v>
      </c>
      <c r="BG443" s="35" t="s">
        <v>552</v>
      </c>
      <c r="BH443" s="35" t="s">
        <v>552</v>
      </c>
      <c r="BI443" s="35" t="s">
        <v>552</v>
      </c>
      <c r="BJ443" s="35">
        <v>1.1999648085722872</v>
      </c>
      <c r="BK443" s="35" t="s">
        <v>552</v>
      </c>
      <c r="BL443" s="35" t="s">
        <v>552</v>
      </c>
      <c r="BM443" s="35" t="s">
        <v>552</v>
      </c>
      <c r="BN443" s="35">
        <v>1.8975068340909347</v>
      </c>
      <c r="BO443" s="1">
        <v>0</v>
      </c>
      <c r="BP443" s="1">
        <v>0</v>
      </c>
      <c r="BQ443" s="1">
        <v>4085864.0674799997</v>
      </c>
      <c r="BR443" s="1">
        <v>181615.74314930374</v>
      </c>
      <c r="BS443" s="1">
        <v>1604853.3119745196</v>
      </c>
      <c r="BT443" s="1">
        <v>4085864.0674799997</v>
      </c>
      <c r="BU443" s="1">
        <v>181615.74314930374</v>
      </c>
      <c r="BV443" s="1">
        <v>472415.2387651059</v>
      </c>
      <c r="BW443" s="35">
        <v>6.2472400823526435</v>
      </c>
      <c r="BX443" s="1">
        <v>21439509.705925457</v>
      </c>
      <c r="BY443" s="1">
        <v>952981.40703928901</v>
      </c>
      <c r="BZ443" s="1">
        <v>8421050.6248890888</v>
      </c>
      <c r="CA443" s="1">
        <v>21439509.705925457</v>
      </c>
      <c r="CB443" s="1">
        <v>952981.40703928901</v>
      </c>
      <c r="CC443" s="1">
        <v>2478876.1763624577</v>
      </c>
    </row>
    <row r="444" spans="1:81" x14ac:dyDescent="0.25">
      <c r="A444" t="s">
        <v>542</v>
      </c>
      <c r="B444" t="s">
        <v>543</v>
      </c>
      <c r="C444" t="s">
        <v>50</v>
      </c>
      <c r="D444" t="s">
        <v>1730</v>
      </c>
      <c r="E444">
        <v>90206</v>
      </c>
      <c r="F444" t="s">
        <v>39</v>
      </c>
      <c r="G444" t="s">
        <v>51</v>
      </c>
      <c r="H444" s="74">
        <v>0.22613756887876005</v>
      </c>
      <c r="I444" s="1">
        <v>516493</v>
      </c>
      <c r="J444" s="1"/>
      <c r="K444" s="1"/>
      <c r="L444" s="1">
        <v>89183</v>
      </c>
      <c r="M444" s="1"/>
      <c r="N444" s="1"/>
      <c r="O444" s="1"/>
      <c r="P444" s="1">
        <v>761095</v>
      </c>
      <c r="Q444" s="1"/>
      <c r="R444" s="1"/>
      <c r="S444" s="1"/>
      <c r="T444" s="1">
        <v>850278</v>
      </c>
      <c r="U444" s="1">
        <v>11.852941176470589</v>
      </c>
      <c r="V444" s="36">
        <v>8.5110427126319402E-2</v>
      </c>
      <c r="W444" s="1"/>
      <c r="X444" s="1"/>
      <c r="Y444" s="1"/>
      <c r="Z444" s="1"/>
      <c r="AA444" s="1"/>
      <c r="AB444" s="1"/>
      <c r="AC444" s="1">
        <v>63741</v>
      </c>
      <c r="AD444" s="1"/>
      <c r="AE444" s="1"/>
      <c r="AF444" s="1"/>
      <c r="AG444" s="1">
        <v>0</v>
      </c>
      <c r="AH444" s="1">
        <v>0</v>
      </c>
      <c r="AI444" s="1">
        <v>1042.3263125000001</v>
      </c>
      <c r="AJ444" s="1">
        <v>0</v>
      </c>
      <c r="AK444" s="1"/>
      <c r="AL444" s="1">
        <v>0</v>
      </c>
      <c r="AM444" s="1">
        <v>560510.4570708333</v>
      </c>
      <c r="AN444" s="1"/>
      <c r="AO444" s="1">
        <v>0</v>
      </c>
      <c r="AP444" s="1">
        <v>0</v>
      </c>
      <c r="AQ444" s="1">
        <v>561552.78338333336</v>
      </c>
      <c r="AR444" s="1">
        <v>0</v>
      </c>
      <c r="AS444" s="1">
        <v>0</v>
      </c>
      <c r="AT444" s="1">
        <v>0</v>
      </c>
      <c r="AU444" s="1">
        <v>0</v>
      </c>
      <c r="AV444" s="1"/>
      <c r="AW444" s="1">
        <v>0</v>
      </c>
      <c r="AX444" s="1">
        <v>165801.81438</v>
      </c>
      <c r="AY444" s="1"/>
      <c r="AZ444" s="1">
        <v>0</v>
      </c>
      <c r="BA444" s="1">
        <v>0</v>
      </c>
      <c r="BB444" s="1">
        <v>165801.81438</v>
      </c>
      <c r="BC444" s="7">
        <v>1.408256448322307</v>
      </c>
      <c r="BD444" s="35" t="s">
        <v>552</v>
      </c>
      <c r="BE444" s="35" t="s">
        <v>552</v>
      </c>
      <c r="BF444" s="35">
        <v>1.1687500000000002E-2</v>
      </c>
      <c r="BG444" s="35" t="s">
        <v>552</v>
      </c>
      <c r="BH444" s="35" t="s">
        <v>552</v>
      </c>
      <c r="BI444" s="35" t="s">
        <v>552</v>
      </c>
      <c r="BJ444" s="35">
        <v>0.95429909728855566</v>
      </c>
      <c r="BK444" s="35" t="s">
        <v>552</v>
      </c>
      <c r="BL444" s="35" t="s">
        <v>552</v>
      </c>
      <c r="BM444" s="35" t="s">
        <v>552</v>
      </c>
      <c r="BN444" s="35">
        <v>0.85543151506134862</v>
      </c>
      <c r="BO444" s="1">
        <v>0</v>
      </c>
      <c r="BP444" s="1">
        <v>0</v>
      </c>
      <c r="BQ444" s="1">
        <v>170008.83587999997</v>
      </c>
      <c r="BR444" s="1">
        <v>7556.8546971601736</v>
      </c>
      <c r="BS444" s="1">
        <v>66776.387765446882</v>
      </c>
      <c r="BT444" s="1">
        <v>170008.83587999997</v>
      </c>
      <c r="BU444" s="1">
        <v>7556.8546971601736</v>
      </c>
      <c r="BV444" s="1">
        <v>19656.739301159098</v>
      </c>
      <c r="BW444" s="35">
        <v>6.2472400823526435</v>
      </c>
      <c r="BX444" s="1">
        <v>892077.17798364814</v>
      </c>
      <c r="BY444" s="1">
        <v>39652.630863453713</v>
      </c>
      <c r="BZ444" s="1">
        <v>350391.73843757558</v>
      </c>
      <c r="CA444" s="1">
        <v>892077.17798364814</v>
      </c>
      <c r="CB444" s="1">
        <v>39652.630863453713</v>
      </c>
      <c r="CC444" s="1">
        <v>103143.63034939852</v>
      </c>
    </row>
    <row r="445" spans="1:81" x14ac:dyDescent="0.25">
      <c r="A445" t="s">
        <v>198</v>
      </c>
      <c r="B445" t="s">
        <v>199</v>
      </c>
      <c r="C445" t="s">
        <v>50</v>
      </c>
      <c r="D445" t="s">
        <v>38</v>
      </c>
      <c r="E445">
        <v>90009</v>
      </c>
      <c r="F445" t="s">
        <v>39</v>
      </c>
      <c r="G445" t="s">
        <v>51</v>
      </c>
      <c r="H445" s="74">
        <v>0.22613756887876005</v>
      </c>
      <c r="I445" s="1">
        <v>46776552</v>
      </c>
      <c r="J445" s="1">
        <v>26168.984703158105</v>
      </c>
      <c r="K445" s="1"/>
      <c r="L445" s="1">
        <v>9092893.015296841</v>
      </c>
      <c r="M445" s="1"/>
      <c r="N445" s="1"/>
      <c r="O445" s="1"/>
      <c r="P445" s="1"/>
      <c r="Q445" s="1"/>
      <c r="R445" s="1"/>
      <c r="S445" s="1"/>
      <c r="T445" s="1">
        <v>9119062</v>
      </c>
      <c r="U445" s="1">
        <v>39.803278688524593</v>
      </c>
      <c r="V445" s="36">
        <v>0.17313310947123897</v>
      </c>
      <c r="W445" s="1">
        <v>6391</v>
      </c>
      <c r="X445" s="1">
        <v>4039</v>
      </c>
      <c r="Y445" s="1">
        <v>2220670</v>
      </c>
      <c r="Z445" s="1"/>
      <c r="AA445" s="1"/>
      <c r="AB445" s="1"/>
      <c r="AC445" s="1">
        <v>43119</v>
      </c>
      <c r="AD445" s="1"/>
      <c r="AE445" s="1"/>
      <c r="AF445" s="1"/>
      <c r="AG445" s="1">
        <v>304.79016483768243</v>
      </c>
      <c r="AH445" s="1">
        <v>29604.99181274854</v>
      </c>
      <c r="AI445" s="1">
        <v>22779313.887116287</v>
      </c>
      <c r="AJ445" s="1">
        <v>0</v>
      </c>
      <c r="AK445" s="1">
        <v>0</v>
      </c>
      <c r="AL445" s="1">
        <v>0</v>
      </c>
      <c r="AM445" s="1">
        <v>379957.72895999998</v>
      </c>
      <c r="AN445" s="1">
        <v>0</v>
      </c>
      <c r="AO445" s="1">
        <v>0</v>
      </c>
      <c r="AP445" s="1">
        <v>0</v>
      </c>
      <c r="AQ445" s="1">
        <v>23189181.398053873</v>
      </c>
      <c r="AR445" s="1">
        <v>23667.215110000001</v>
      </c>
      <c r="AS445" s="1">
        <v>8725.3971735000014</v>
      </c>
      <c r="AT445" s="1">
        <v>4814455.6409980003</v>
      </c>
      <c r="AU445" s="1">
        <v>0</v>
      </c>
      <c r="AV445" s="1">
        <v>0</v>
      </c>
      <c r="AW445" s="1">
        <v>0</v>
      </c>
      <c r="AX445" s="1">
        <v>112160.28042</v>
      </c>
      <c r="AY445" s="1">
        <v>0</v>
      </c>
      <c r="AZ445" s="1">
        <v>0</v>
      </c>
      <c r="BA445" s="1">
        <v>0</v>
      </c>
      <c r="BB445" s="1">
        <v>4959008.5337014999</v>
      </c>
      <c r="BC445" s="7">
        <v>0.60175854628522796</v>
      </c>
      <c r="BD445" s="35">
        <v>0.91604643996542645</v>
      </c>
      <c r="BE445" s="35" t="s">
        <v>552</v>
      </c>
      <c r="BF445" s="35">
        <v>3.0346523907950633</v>
      </c>
      <c r="BG445" s="35" t="s">
        <v>552</v>
      </c>
      <c r="BH445" s="35" t="s">
        <v>552</v>
      </c>
      <c r="BI445" s="35" t="s">
        <v>552</v>
      </c>
      <c r="BJ445" s="35" t="s">
        <v>552</v>
      </c>
      <c r="BK445" s="35" t="s">
        <v>552</v>
      </c>
      <c r="BL445" s="35" t="s">
        <v>552</v>
      </c>
      <c r="BM445" s="35" t="s">
        <v>552</v>
      </c>
      <c r="BN445" s="35">
        <v>3.0867418087249949</v>
      </c>
      <c r="BO445" s="1">
        <v>60394.95</v>
      </c>
      <c r="BP445" s="1"/>
      <c r="BQ445" s="1">
        <v>15396969.856319997</v>
      </c>
      <c r="BR445" s="1">
        <v>684391.86339051474</v>
      </c>
      <c r="BS445" s="1">
        <v>6047650.5483764354</v>
      </c>
      <c r="BT445" s="1">
        <v>15396969.856319997</v>
      </c>
      <c r="BU445" s="1">
        <v>684391.86339051474</v>
      </c>
      <c r="BV445" s="1">
        <v>1780226.4272141389</v>
      </c>
      <c r="BW445" s="35">
        <v>6.0745976369762396</v>
      </c>
      <c r="BX445" s="1">
        <v>78133426.849475861</v>
      </c>
      <c r="BY445" s="1">
        <v>3473013.3327272721</v>
      </c>
      <c r="BZ445" s="1">
        <v>30689393.182049122</v>
      </c>
      <c r="CA445" s="1">
        <v>78133426.849475861</v>
      </c>
      <c r="CB445" s="1">
        <v>3473013.3327272721</v>
      </c>
      <c r="CC445" s="1">
        <v>9033932.8208235241</v>
      </c>
    </row>
    <row r="446" spans="1:81" x14ac:dyDescent="0.25">
      <c r="A446" t="s">
        <v>198</v>
      </c>
      <c r="B446" t="s">
        <v>199</v>
      </c>
      <c r="C446" t="s">
        <v>50</v>
      </c>
      <c r="D446" t="s">
        <v>28</v>
      </c>
      <c r="E446">
        <v>90009</v>
      </c>
      <c r="F446" t="s">
        <v>39</v>
      </c>
      <c r="G446" t="s">
        <v>51</v>
      </c>
      <c r="H446" s="74">
        <v>0.22613756887876005</v>
      </c>
      <c r="I446" s="1">
        <v>49520038</v>
      </c>
      <c r="J446" s="1">
        <v>26192.685566762648</v>
      </c>
      <c r="K446" s="1">
        <v>0</v>
      </c>
      <c r="L446" s="1">
        <v>9101128.3144332357</v>
      </c>
      <c r="M446" s="1">
        <v>0</v>
      </c>
      <c r="N446" s="1">
        <v>0</v>
      </c>
      <c r="O446" s="1">
        <v>0</v>
      </c>
      <c r="P446" s="1">
        <v>2221258</v>
      </c>
      <c r="Q446" s="1">
        <v>0</v>
      </c>
      <c r="R446" s="1">
        <v>0</v>
      </c>
      <c r="S446" s="1">
        <v>0</v>
      </c>
      <c r="T446" s="1">
        <v>11348578.999999998</v>
      </c>
      <c r="U446" s="1"/>
      <c r="V446" s="36"/>
      <c r="W446" s="1">
        <v>6391</v>
      </c>
      <c r="X446" s="1">
        <v>4039</v>
      </c>
      <c r="Y446" s="1">
        <v>2223041</v>
      </c>
      <c r="Z446" s="1"/>
      <c r="AA446" s="1"/>
      <c r="AB446" s="1"/>
      <c r="AC446" s="1">
        <v>285474</v>
      </c>
      <c r="AD446" s="1"/>
      <c r="AE446" s="1"/>
      <c r="AF446" s="1"/>
      <c r="AG446" s="1">
        <v>305.06620879608454</v>
      </c>
      <c r="AH446" s="1">
        <v>29604.99181274854</v>
      </c>
      <c r="AI446" s="1">
        <v>22803618.047174942</v>
      </c>
      <c r="AJ446" s="1">
        <v>0</v>
      </c>
      <c r="AK446" s="1">
        <v>0</v>
      </c>
      <c r="AL446" s="1">
        <v>0</v>
      </c>
      <c r="AM446" s="1">
        <v>2510357.6078383331</v>
      </c>
      <c r="AN446" s="1">
        <v>0</v>
      </c>
      <c r="AO446" s="1">
        <v>0</v>
      </c>
      <c r="AP446" s="1">
        <v>0</v>
      </c>
      <c r="AQ446" s="1">
        <v>25343885.71303482</v>
      </c>
      <c r="AR446" s="1">
        <v>23667.215110000001</v>
      </c>
      <c r="AS446" s="1">
        <v>8725.3971735000014</v>
      </c>
      <c r="AT446" s="1">
        <v>4819596.0149953999</v>
      </c>
      <c r="AU446" s="1">
        <v>0</v>
      </c>
      <c r="AV446" s="1">
        <v>0</v>
      </c>
      <c r="AW446" s="1">
        <v>0</v>
      </c>
      <c r="AX446" s="1">
        <v>742569.25931999995</v>
      </c>
      <c r="AY446" s="1">
        <v>0</v>
      </c>
      <c r="AZ446" s="1">
        <v>0</v>
      </c>
      <c r="BA446" s="1">
        <v>0</v>
      </c>
      <c r="BB446" s="1">
        <v>5594557.8865989</v>
      </c>
      <c r="BC446" s="7">
        <v>0.62476615223182419</v>
      </c>
      <c r="BD446" s="35">
        <v>0.91522807990395016</v>
      </c>
      <c r="BE446" s="35" t="s">
        <v>552</v>
      </c>
      <c r="BF446" s="35">
        <v>3.0351416997784137</v>
      </c>
      <c r="BG446" s="35" t="s">
        <v>552</v>
      </c>
      <c r="BH446" s="35" t="s">
        <v>552</v>
      </c>
      <c r="BI446" s="35" t="s">
        <v>552</v>
      </c>
      <c r="BJ446" s="35">
        <v>1.4644525161680151</v>
      </c>
      <c r="BK446" s="35" t="s">
        <v>552</v>
      </c>
      <c r="BL446" s="35" t="s">
        <v>552</v>
      </c>
      <c r="BM446" s="35" t="s">
        <v>552</v>
      </c>
      <c r="BN446" s="35">
        <v>2.7261953764990072</v>
      </c>
      <c r="BO446" s="1">
        <v>60394.95</v>
      </c>
      <c r="BP446" s="1">
        <v>0</v>
      </c>
      <c r="BQ446" s="1">
        <v>16300015.708079997</v>
      </c>
      <c r="BR446" s="1">
        <v>724532.04934791045</v>
      </c>
      <c r="BS446" s="1">
        <v>6402350.5829656255</v>
      </c>
      <c r="BT446" s="1">
        <v>16300015.708079997</v>
      </c>
      <c r="BU446" s="1">
        <v>724532.04934791045</v>
      </c>
      <c r="BV446" s="1">
        <v>1884638.2761227975</v>
      </c>
      <c r="BW446" s="35">
        <v>6.0745976369762396</v>
      </c>
      <c r="BX446" s="1">
        <v>82716021.194898352</v>
      </c>
      <c r="BY446" s="1">
        <v>3676708.625534459</v>
      </c>
      <c r="BZ446" s="1">
        <v>32489353.139410816</v>
      </c>
      <c r="CA446" s="1">
        <v>82716021.194898352</v>
      </c>
      <c r="CB446" s="1">
        <v>3676708.625534459</v>
      </c>
      <c r="CC446" s="1">
        <v>9563780.9425677229</v>
      </c>
    </row>
    <row r="447" spans="1:81" x14ac:dyDescent="0.25">
      <c r="A447" t="s">
        <v>198</v>
      </c>
      <c r="B447" t="s">
        <v>199</v>
      </c>
      <c r="C447" t="s">
        <v>50</v>
      </c>
      <c r="D447" t="s">
        <v>1730</v>
      </c>
      <c r="E447">
        <v>90009</v>
      </c>
      <c r="F447" t="s">
        <v>39</v>
      </c>
      <c r="G447" t="s">
        <v>51</v>
      </c>
      <c r="H447" s="74">
        <v>0.22613756887876005</v>
      </c>
      <c r="I447" s="1">
        <v>2743486</v>
      </c>
      <c r="J447" s="1">
        <v>23.700863604544285</v>
      </c>
      <c r="K447" s="1"/>
      <c r="L447" s="1">
        <v>8235.2991363954552</v>
      </c>
      <c r="M447" s="1"/>
      <c r="N447" s="1"/>
      <c r="O447" s="1"/>
      <c r="P447" s="1">
        <v>2221258</v>
      </c>
      <c r="Q447" s="1"/>
      <c r="R447" s="1"/>
      <c r="S447" s="1"/>
      <c r="T447" s="1">
        <v>2229517</v>
      </c>
      <c r="U447" s="1">
        <v>7.0879120879120876</v>
      </c>
      <c r="V447" s="36">
        <v>0.20001274628755764</v>
      </c>
      <c r="W447" s="1"/>
      <c r="X447" s="1"/>
      <c r="Y447" s="1">
        <v>2371</v>
      </c>
      <c r="Z447" s="1"/>
      <c r="AA447" s="1"/>
      <c r="AB447" s="1"/>
      <c r="AC447" s="1">
        <v>242355</v>
      </c>
      <c r="AD447" s="1"/>
      <c r="AE447" s="1"/>
      <c r="AF447" s="1"/>
      <c r="AG447" s="1">
        <v>0.27604395840212725</v>
      </c>
      <c r="AH447" s="1">
        <v>0</v>
      </c>
      <c r="AI447" s="1">
        <v>24304.160058656624</v>
      </c>
      <c r="AJ447" s="1">
        <v>0</v>
      </c>
      <c r="AK447" s="1"/>
      <c r="AL447" s="1">
        <v>0</v>
      </c>
      <c r="AM447" s="1">
        <v>2130399.8788783331</v>
      </c>
      <c r="AN447" s="1"/>
      <c r="AO447" s="1">
        <v>0</v>
      </c>
      <c r="AP447" s="1">
        <v>0</v>
      </c>
      <c r="AQ447" s="1">
        <v>2154704.3149809483</v>
      </c>
      <c r="AR447" s="1">
        <v>0</v>
      </c>
      <c r="AS447" s="1">
        <v>0</v>
      </c>
      <c r="AT447" s="1">
        <v>5140.3739974</v>
      </c>
      <c r="AU447" s="1">
        <v>0</v>
      </c>
      <c r="AV447" s="1"/>
      <c r="AW447" s="1">
        <v>0</v>
      </c>
      <c r="AX447" s="1">
        <v>630408.97889999999</v>
      </c>
      <c r="AY447" s="1"/>
      <c r="AZ447" s="1">
        <v>0</v>
      </c>
      <c r="BA447" s="1">
        <v>0</v>
      </c>
      <c r="BB447" s="1">
        <v>635549.35289740004</v>
      </c>
      <c r="BC447" s="7">
        <v>1.0170468039123759</v>
      </c>
      <c r="BD447" s="35">
        <v>1.1646999999999999E-2</v>
      </c>
      <c r="BE447" s="35" t="s">
        <v>552</v>
      </c>
      <c r="BF447" s="35">
        <v>3.5754055278852124</v>
      </c>
      <c r="BG447" s="35" t="s">
        <v>552</v>
      </c>
      <c r="BH447" s="35" t="s">
        <v>552</v>
      </c>
      <c r="BI447" s="35" t="s">
        <v>552</v>
      </c>
      <c r="BJ447" s="35">
        <v>1.2429032817341943</v>
      </c>
      <c r="BK447" s="35" t="s">
        <v>552</v>
      </c>
      <c r="BL447" s="35" t="s">
        <v>552</v>
      </c>
      <c r="BM447" s="35" t="s">
        <v>552</v>
      </c>
      <c r="BN447" s="35">
        <v>1.2515058947199542</v>
      </c>
      <c r="BO447" s="1">
        <v>0</v>
      </c>
      <c r="BP447" s="1">
        <v>0</v>
      </c>
      <c r="BQ447" s="1">
        <v>903045.85175999987</v>
      </c>
      <c r="BR447" s="1">
        <v>40140.185957395697</v>
      </c>
      <c r="BS447" s="1">
        <v>354700.03458919056</v>
      </c>
      <c r="BT447" s="1">
        <v>903045.85175999987</v>
      </c>
      <c r="BU447" s="1">
        <v>40140.185957395697</v>
      </c>
      <c r="BV447" s="1">
        <v>104411.84890865853</v>
      </c>
      <c r="BW447" s="35">
        <v>6.0745976369762396</v>
      </c>
      <c r="BX447" s="1">
        <v>4582594.3454224905</v>
      </c>
      <c r="BY447" s="1">
        <v>203695.29280718704</v>
      </c>
      <c r="BZ447" s="1">
        <v>1799959.957361697</v>
      </c>
      <c r="CA447" s="1">
        <v>4582594.3454224905</v>
      </c>
      <c r="CB447" s="1">
        <v>203695.29280718704</v>
      </c>
      <c r="CC447" s="1">
        <v>529848.12174419872</v>
      </c>
    </row>
    <row r="448" spans="1:81" x14ac:dyDescent="0.25">
      <c r="A448" t="s">
        <v>353</v>
      </c>
      <c r="B448" t="s">
        <v>354</v>
      </c>
      <c r="C448" t="s">
        <v>50</v>
      </c>
      <c r="D448" t="s">
        <v>38</v>
      </c>
      <c r="E448">
        <v>90020</v>
      </c>
      <c r="F448" t="s">
        <v>39</v>
      </c>
      <c r="G448" t="s">
        <v>51</v>
      </c>
      <c r="H448" s="74">
        <v>0.22613756887876005</v>
      </c>
      <c r="I448" s="1">
        <v>25748791</v>
      </c>
      <c r="J448" s="1"/>
      <c r="K448" s="1"/>
      <c r="L448" s="1">
        <v>2898293</v>
      </c>
      <c r="M448" s="1">
        <v>151748</v>
      </c>
      <c r="N448" s="1"/>
      <c r="O448" s="1"/>
      <c r="P448" s="1"/>
      <c r="Q448" s="1"/>
      <c r="R448" s="1"/>
      <c r="S448" s="1"/>
      <c r="T448" s="1">
        <v>3050041</v>
      </c>
      <c r="U448" s="1">
        <v>33.56</v>
      </c>
      <c r="V448" s="36">
        <v>0.29196759253656912</v>
      </c>
      <c r="W448" s="1"/>
      <c r="X448" s="1"/>
      <c r="Y448" s="1">
        <v>607610</v>
      </c>
      <c r="Z448" s="1">
        <v>264743</v>
      </c>
      <c r="AA448" s="1"/>
      <c r="AB448" s="1"/>
      <c r="AC448" s="1"/>
      <c r="AD448" s="1"/>
      <c r="AE448" s="1"/>
      <c r="AF448" s="1"/>
      <c r="AG448" s="1">
        <v>0</v>
      </c>
      <c r="AH448" s="1">
        <v>0</v>
      </c>
      <c r="AI448" s="1">
        <v>6237571.8994375011</v>
      </c>
      <c r="AJ448" s="1">
        <v>59868.33839766957</v>
      </c>
      <c r="AK448" s="1">
        <v>0</v>
      </c>
      <c r="AL448" s="1">
        <v>0</v>
      </c>
      <c r="AM448" s="1">
        <v>0</v>
      </c>
      <c r="AN448" s="1">
        <v>0</v>
      </c>
      <c r="AO448" s="1">
        <v>0</v>
      </c>
      <c r="AP448" s="1">
        <v>0</v>
      </c>
      <c r="AQ448" s="1">
        <v>6297440.2378351707</v>
      </c>
      <c r="AR448" s="1">
        <v>0</v>
      </c>
      <c r="AS448" s="1">
        <v>0</v>
      </c>
      <c r="AT448" s="1">
        <v>1317310.2676339999</v>
      </c>
      <c r="AU448" s="1">
        <v>5321.935266610004</v>
      </c>
      <c r="AV448" s="1">
        <v>0</v>
      </c>
      <c r="AW448" s="1">
        <v>0</v>
      </c>
      <c r="AX448" s="1">
        <v>0</v>
      </c>
      <c r="AY448" s="1">
        <v>0</v>
      </c>
      <c r="AZ448" s="1">
        <v>0</v>
      </c>
      <c r="BA448" s="1">
        <v>0</v>
      </c>
      <c r="BB448" s="1">
        <v>1322632.2029006099</v>
      </c>
      <c r="BC448" s="7">
        <v>0.29593903809836281</v>
      </c>
      <c r="BD448" s="35" t="s">
        <v>552</v>
      </c>
      <c r="BE448" s="35" t="s">
        <v>552</v>
      </c>
      <c r="BF448" s="35">
        <v>2.6066661193576706</v>
      </c>
      <c r="BG448" s="35">
        <v>0.42959560366053967</v>
      </c>
      <c r="BH448" s="35" t="s">
        <v>552</v>
      </c>
      <c r="BI448" s="35" t="s">
        <v>552</v>
      </c>
      <c r="BJ448" s="35" t="s">
        <v>552</v>
      </c>
      <c r="BK448" s="35" t="s">
        <v>552</v>
      </c>
      <c r="BL448" s="35" t="s">
        <v>552</v>
      </c>
      <c r="BM448" s="35" t="s">
        <v>552</v>
      </c>
      <c r="BN448" s="35">
        <v>2.498350822410512</v>
      </c>
      <c r="BO448" s="1">
        <v>0</v>
      </c>
      <c r="BP448" s="1"/>
      <c r="BQ448" s="1">
        <v>8475472.0455599986</v>
      </c>
      <c r="BR448" s="1">
        <v>376732.83512950921</v>
      </c>
      <c r="BS448" s="1">
        <v>3329011.7238906408</v>
      </c>
      <c r="BT448" s="1">
        <v>8475472.0455599986</v>
      </c>
      <c r="BU448" s="1">
        <v>376732.83512950921</v>
      </c>
      <c r="BV448" s="1">
        <v>979949.91608217673</v>
      </c>
      <c r="BW448" s="35">
        <v>6.916448269287323</v>
      </c>
      <c r="BX448" s="1">
        <v>50144691.915346548</v>
      </c>
      <c r="BY448" s="1">
        <v>2228920.3303856915</v>
      </c>
      <c r="BZ448" s="1">
        <v>19695925.652249996</v>
      </c>
      <c r="CA448" s="1">
        <v>50144691.915346548</v>
      </c>
      <c r="CB448" s="1">
        <v>2228920.3303856915</v>
      </c>
      <c r="CC448" s="1">
        <v>5797822.9849926522</v>
      </c>
    </row>
    <row r="449" spans="1:81" x14ac:dyDescent="0.25">
      <c r="A449" t="s">
        <v>353</v>
      </c>
      <c r="B449" t="s">
        <v>354</v>
      </c>
      <c r="C449" t="s">
        <v>50</v>
      </c>
      <c r="D449" t="s">
        <v>28</v>
      </c>
      <c r="E449">
        <v>90020</v>
      </c>
      <c r="F449" t="s">
        <v>39</v>
      </c>
      <c r="G449" t="s">
        <v>51</v>
      </c>
      <c r="H449" s="74">
        <v>0.22613756887876005</v>
      </c>
      <c r="I449" s="1">
        <v>25748791</v>
      </c>
      <c r="J449" s="1">
        <v>0</v>
      </c>
      <c r="K449" s="1">
        <v>0</v>
      </c>
      <c r="L449" s="1">
        <v>2898293</v>
      </c>
      <c r="M449" s="1">
        <v>151748</v>
      </c>
      <c r="N449" s="1">
        <v>0</v>
      </c>
      <c r="O449" s="1">
        <v>0</v>
      </c>
      <c r="P449" s="1">
        <v>0</v>
      </c>
      <c r="Q449" s="1">
        <v>0</v>
      </c>
      <c r="R449" s="1">
        <v>0</v>
      </c>
      <c r="S449" s="1">
        <v>0</v>
      </c>
      <c r="T449" s="1">
        <v>3050041</v>
      </c>
      <c r="U449" s="1"/>
      <c r="V449" s="36"/>
      <c r="W449" s="1"/>
      <c r="X449" s="1"/>
      <c r="Y449" s="1">
        <v>607610</v>
      </c>
      <c r="Z449" s="1">
        <v>264743</v>
      </c>
      <c r="AA449" s="1"/>
      <c r="AB449" s="1"/>
      <c r="AC449" s="1"/>
      <c r="AD449" s="1"/>
      <c r="AE449" s="1"/>
      <c r="AF449" s="1"/>
      <c r="AG449" s="1">
        <v>0</v>
      </c>
      <c r="AH449" s="1">
        <v>0</v>
      </c>
      <c r="AI449" s="1">
        <v>6237571.8994375011</v>
      </c>
      <c r="AJ449" s="1">
        <v>59868.33839766957</v>
      </c>
      <c r="AK449" s="1">
        <v>0</v>
      </c>
      <c r="AL449" s="1">
        <v>0</v>
      </c>
      <c r="AM449" s="1">
        <v>0</v>
      </c>
      <c r="AN449" s="1">
        <v>0</v>
      </c>
      <c r="AO449" s="1">
        <v>0</v>
      </c>
      <c r="AP449" s="1">
        <v>0</v>
      </c>
      <c r="AQ449" s="1">
        <v>6297440.2378351707</v>
      </c>
      <c r="AR449" s="1">
        <v>0</v>
      </c>
      <c r="AS449" s="1">
        <v>0</v>
      </c>
      <c r="AT449" s="1">
        <v>1317310.2676339999</v>
      </c>
      <c r="AU449" s="1">
        <v>5321.935266610004</v>
      </c>
      <c r="AV449" s="1">
        <v>0</v>
      </c>
      <c r="AW449" s="1">
        <v>0</v>
      </c>
      <c r="AX449" s="1">
        <v>0</v>
      </c>
      <c r="AY449" s="1">
        <v>0</v>
      </c>
      <c r="AZ449" s="1">
        <v>0</v>
      </c>
      <c r="BA449" s="1">
        <v>0</v>
      </c>
      <c r="BB449" s="1">
        <v>1322632.2029006099</v>
      </c>
      <c r="BC449" s="7">
        <v>0.29593903809836281</v>
      </c>
      <c r="BD449" s="35" t="s">
        <v>552</v>
      </c>
      <c r="BE449" s="35" t="s">
        <v>552</v>
      </c>
      <c r="BF449" s="35">
        <v>2.6066661193576706</v>
      </c>
      <c r="BG449" s="35">
        <v>0.42959560366053967</v>
      </c>
      <c r="BH449" s="35" t="s">
        <v>552</v>
      </c>
      <c r="BI449" s="35" t="s">
        <v>552</v>
      </c>
      <c r="BJ449" s="35" t="s">
        <v>552</v>
      </c>
      <c r="BK449" s="35" t="s">
        <v>552</v>
      </c>
      <c r="BL449" s="35" t="s">
        <v>552</v>
      </c>
      <c r="BM449" s="35" t="s">
        <v>552</v>
      </c>
      <c r="BN449" s="35">
        <v>2.498350822410512</v>
      </c>
      <c r="BO449" s="1">
        <v>0</v>
      </c>
      <c r="BP449" s="1">
        <v>0</v>
      </c>
      <c r="BQ449" s="1">
        <v>8475472.0455599986</v>
      </c>
      <c r="BR449" s="1">
        <v>376732.83512950921</v>
      </c>
      <c r="BS449" s="1">
        <v>3329011.7238906408</v>
      </c>
      <c r="BT449" s="1">
        <v>8475472.0455599986</v>
      </c>
      <c r="BU449" s="1">
        <v>376732.83512950921</v>
      </c>
      <c r="BV449" s="1">
        <v>979949.91608217673</v>
      </c>
      <c r="BW449" s="35">
        <v>6.916448269287323</v>
      </c>
      <c r="BX449" s="1">
        <v>50144691.915346548</v>
      </c>
      <c r="BY449" s="1">
        <v>2228920.3303856915</v>
      </c>
      <c r="BZ449" s="1">
        <v>19695925.652249996</v>
      </c>
      <c r="CA449" s="1">
        <v>50144691.915346548</v>
      </c>
      <c r="CB449" s="1">
        <v>2228920.3303856915</v>
      </c>
      <c r="CC449" s="1">
        <v>5797822.9849926522</v>
      </c>
    </row>
    <row r="450" spans="1:81" x14ac:dyDescent="0.25">
      <c r="A450" t="s">
        <v>129</v>
      </c>
      <c r="B450" t="s">
        <v>130</v>
      </c>
      <c r="C450" t="s">
        <v>50</v>
      </c>
      <c r="D450" t="s">
        <v>38</v>
      </c>
      <c r="E450">
        <v>90013</v>
      </c>
      <c r="F450" t="s">
        <v>39</v>
      </c>
      <c r="G450" t="s">
        <v>51</v>
      </c>
      <c r="H450" s="74">
        <v>0.22613756887876005</v>
      </c>
      <c r="I450" s="1">
        <v>138466771</v>
      </c>
      <c r="J450" s="1"/>
      <c r="K450" s="1"/>
      <c r="L450" s="1">
        <v>19438787</v>
      </c>
      <c r="M450" s="1"/>
      <c r="N450" s="1"/>
      <c r="O450" s="1"/>
      <c r="P450" s="1"/>
      <c r="Q450" s="1"/>
      <c r="R450" s="1"/>
      <c r="S450" s="1">
        <v>203778</v>
      </c>
      <c r="T450" s="1">
        <v>19642565</v>
      </c>
      <c r="U450" s="1">
        <v>39.573883161512029</v>
      </c>
      <c r="V450" s="36">
        <v>0.2176268979015622</v>
      </c>
      <c r="W450" s="1"/>
      <c r="X450" s="1"/>
      <c r="Y450" s="1">
        <v>4132746</v>
      </c>
      <c r="Z450" s="1">
        <v>10769</v>
      </c>
      <c r="AA450" s="1"/>
      <c r="AB450" s="1"/>
      <c r="AC450" s="1"/>
      <c r="AD450" s="1"/>
      <c r="AE450" s="1"/>
      <c r="AF450" s="1">
        <v>63567</v>
      </c>
      <c r="AG450" s="1">
        <v>0</v>
      </c>
      <c r="AH450" s="1">
        <v>0</v>
      </c>
      <c r="AI450" s="1">
        <v>42422527.483062498</v>
      </c>
      <c r="AJ450" s="1">
        <v>2435.2754792553669</v>
      </c>
      <c r="AK450" s="1">
        <v>0</v>
      </c>
      <c r="AL450" s="1">
        <v>0</v>
      </c>
      <c r="AM450" s="1">
        <v>0</v>
      </c>
      <c r="AN450" s="1">
        <v>0</v>
      </c>
      <c r="AO450" s="1">
        <v>0</v>
      </c>
      <c r="AP450" s="1">
        <v>362172.57654599997</v>
      </c>
      <c r="AQ450" s="1">
        <v>42787135.335087754</v>
      </c>
      <c r="AR450" s="1">
        <v>0</v>
      </c>
      <c r="AS450" s="1">
        <v>0</v>
      </c>
      <c r="AT450" s="1">
        <v>8959873.5032723993</v>
      </c>
      <c r="AU450" s="1">
        <v>216.48134563000016</v>
      </c>
      <c r="AV450" s="1">
        <v>0</v>
      </c>
      <c r="AW450" s="1">
        <v>0</v>
      </c>
      <c r="AX450" s="1">
        <v>0</v>
      </c>
      <c r="AY450" s="1">
        <v>0</v>
      </c>
      <c r="AZ450" s="1">
        <v>0</v>
      </c>
      <c r="BA450" s="1">
        <v>81522.026756100007</v>
      </c>
      <c r="BB450" s="1">
        <v>9041612.011374129</v>
      </c>
      <c r="BC450" s="7">
        <v>0.37430458565731906</v>
      </c>
      <c r="BD450" s="35" t="s">
        <v>552</v>
      </c>
      <c r="BE450" s="35" t="s">
        <v>552</v>
      </c>
      <c r="BF450" s="35">
        <v>2.6432925565949614</v>
      </c>
      <c r="BG450" s="35" t="s">
        <v>552</v>
      </c>
      <c r="BH450" s="35" t="s">
        <v>552</v>
      </c>
      <c r="BI450" s="35" t="s">
        <v>552</v>
      </c>
      <c r="BJ450" s="35" t="s">
        <v>552</v>
      </c>
      <c r="BK450" s="35" t="s">
        <v>552</v>
      </c>
      <c r="BL450" s="35" t="s">
        <v>552</v>
      </c>
      <c r="BM450" s="35">
        <v>2.1773430071062627</v>
      </c>
      <c r="BN450" s="35">
        <v>2.6385936534491234</v>
      </c>
      <c r="BO450" s="1">
        <v>0</v>
      </c>
      <c r="BP450" s="1"/>
      <c r="BQ450" s="1">
        <v>45577722.34235999</v>
      </c>
      <c r="BR450" s="1">
        <v>2025919.5552155636</v>
      </c>
      <c r="BS450" s="1">
        <v>17902102.822158936</v>
      </c>
      <c r="BT450" s="1">
        <v>45577722.34235999</v>
      </c>
      <c r="BU450" s="1">
        <v>2025919.5552155636</v>
      </c>
      <c r="BV450" s="1">
        <v>5269781.4286356196</v>
      </c>
      <c r="BW450" s="35">
        <v>6.2278796018212574</v>
      </c>
      <c r="BX450" s="1">
        <v>238274844.93109676</v>
      </c>
      <c r="BY450" s="1">
        <v>10591263.517642239</v>
      </c>
      <c r="BZ450" s="1">
        <v>93590038.173671454</v>
      </c>
      <c r="CA450" s="1">
        <v>238274844.93109676</v>
      </c>
      <c r="CB450" s="1">
        <v>10591263.517642239</v>
      </c>
      <c r="CC450" s="1">
        <v>27549782.836820636</v>
      </c>
    </row>
    <row r="451" spans="1:81" x14ac:dyDescent="0.25">
      <c r="A451" t="s">
        <v>129</v>
      </c>
      <c r="B451" t="s">
        <v>130</v>
      </c>
      <c r="C451" t="s">
        <v>50</v>
      </c>
      <c r="D451" t="s">
        <v>1729</v>
      </c>
      <c r="E451">
        <v>90013</v>
      </c>
      <c r="F451" t="s">
        <v>39</v>
      </c>
      <c r="G451" t="s">
        <v>51</v>
      </c>
      <c r="H451" s="74">
        <v>0.22613756887876005</v>
      </c>
      <c r="I451" s="1">
        <v>46981059</v>
      </c>
      <c r="J451" s="1"/>
      <c r="K451" s="1"/>
      <c r="L451" s="1"/>
      <c r="M451" s="1"/>
      <c r="N451" s="1">
        <v>3643914</v>
      </c>
      <c r="O451" s="1"/>
      <c r="P451" s="1"/>
      <c r="Q451" s="1"/>
      <c r="R451" s="1"/>
      <c r="S451" s="1"/>
      <c r="T451" s="1">
        <v>3643914</v>
      </c>
      <c r="U451" s="1">
        <v>69.7</v>
      </c>
      <c r="V451" s="36">
        <v>0.20333830508231496</v>
      </c>
      <c r="W451" s="1"/>
      <c r="X451" s="1"/>
      <c r="Y451" s="1"/>
      <c r="Z451" s="1"/>
      <c r="AA451" s="1">
        <v>23628751</v>
      </c>
      <c r="AB451" s="1"/>
      <c r="AC451" s="1"/>
      <c r="AD451" s="1"/>
      <c r="AE451" s="1"/>
      <c r="AF451" s="1"/>
      <c r="AG451" s="1"/>
      <c r="AH451" s="1"/>
      <c r="AI451" s="1"/>
      <c r="AJ451" s="1"/>
      <c r="AK451" s="1">
        <v>5343348.3067815704</v>
      </c>
      <c r="AL451" s="1"/>
      <c r="AM451" s="1"/>
      <c r="AN451" s="1"/>
      <c r="AO451" s="1"/>
      <c r="AP451" s="1"/>
      <c r="AQ451" s="1">
        <v>5343348.3067815704</v>
      </c>
      <c r="AR451" s="1"/>
      <c r="AS451" s="1"/>
      <c r="AT451" s="1"/>
      <c r="AU451" s="1"/>
      <c r="AV451" s="1">
        <v>474991.53236477036</v>
      </c>
      <c r="AW451" s="1"/>
      <c r="AX451" s="1"/>
      <c r="AY451" s="1"/>
      <c r="AZ451" s="1"/>
      <c r="BA451" s="1"/>
      <c r="BB451" s="1">
        <v>474991.53236477036</v>
      </c>
      <c r="BC451" s="7">
        <v>0.12384437394538811</v>
      </c>
      <c r="BD451" s="35" t="s">
        <v>552</v>
      </c>
      <c r="BE451" s="35" t="s">
        <v>552</v>
      </c>
      <c r="BF451" s="35" t="s">
        <v>552</v>
      </c>
      <c r="BG451" s="35" t="s">
        <v>552</v>
      </c>
      <c r="BH451" s="35">
        <v>1.5967280893968248</v>
      </c>
      <c r="BI451" s="35" t="s">
        <v>552</v>
      </c>
      <c r="BJ451" s="35" t="s">
        <v>552</v>
      </c>
      <c r="BK451" s="35" t="s">
        <v>552</v>
      </c>
      <c r="BL451" s="35" t="s">
        <v>552</v>
      </c>
      <c r="BM451" s="35" t="s">
        <v>552</v>
      </c>
      <c r="BN451" s="35">
        <v>1.5967280893968248</v>
      </c>
      <c r="BO451" s="1"/>
      <c r="BP451" s="1"/>
      <c r="BQ451" s="1">
        <v>15464285.380439999</v>
      </c>
      <c r="BR451" s="1">
        <v>687384.02336858248</v>
      </c>
      <c r="BS451" s="1">
        <v>6074090.8655399745</v>
      </c>
      <c r="BT451" s="1">
        <v>15464285.380439999</v>
      </c>
      <c r="BU451" s="1">
        <v>687384.02336858248</v>
      </c>
      <c r="BV451" s="1">
        <v>1788009.5739058892</v>
      </c>
      <c r="BW451" s="35">
        <v>6.2278796018212574</v>
      </c>
      <c r="BX451" s="1">
        <v>80845422.097144961</v>
      </c>
      <c r="BY451" s="1">
        <v>3593560.9143864396</v>
      </c>
      <c r="BZ451" s="1">
        <v>31754615.735565264</v>
      </c>
      <c r="CA451" s="1">
        <v>80845422.097144961</v>
      </c>
      <c r="CB451" s="1">
        <v>3593560.9143864396</v>
      </c>
      <c r="CC451" s="1">
        <v>9347498.7792837191</v>
      </c>
    </row>
    <row r="452" spans="1:81" x14ac:dyDescent="0.25">
      <c r="A452" t="s">
        <v>129</v>
      </c>
      <c r="B452" t="s">
        <v>130</v>
      </c>
      <c r="C452" t="s">
        <v>50</v>
      </c>
      <c r="D452" t="s">
        <v>28</v>
      </c>
      <c r="E452">
        <v>90013</v>
      </c>
      <c r="F452" t="s">
        <v>39</v>
      </c>
      <c r="G452" t="s">
        <v>51</v>
      </c>
      <c r="H452" s="74">
        <v>0.22613756887876005</v>
      </c>
      <c r="I452" s="1">
        <v>189969055</v>
      </c>
      <c r="J452" s="1">
        <v>0</v>
      </c>
      <c r="K452" s="1">
        <v>0</v>
      </c>
      <c r="L452" s="1">
        <v>19438787</v>
      </c>
      <c r="M452" s="1">
        <v>0</v>
      </c>
      <c r="N452" s="1">
        <v>3643914</v>
      </c>
      <c r="O452" s="1">
        <v>0</v>
      </c>
      <c r="P452" s="1">
        <v>5196474</v>
      </c>
      <c r="Q452" s="1">
        <v>0</v>
      </c>
      <c r="R452" s="1">
        <v>0</v>
      </c>
      <c r="S452" s="1">
        <v>230598</v>
      </c>
      <c r="T452" s="1">
        <v>28509773</v>
      </c>
      <c r="U452" s="1"/>
      <c r="V452" s="36"/>
      <c r="W452" s="1"/>
      <c r="X452" s="1"/>
      <c r="Y452" s="1">
        <v>4132746</v>
      </c>
      <c r="Z452" s="1">
        <v>10769</v>
      </c>
      <c r="AA452" s="1">
        <v>23628751</v>
      </c>
      <c r="AB452" s="1"/>
      <c r="AC452" s="1">
        <v>365186</v>
      </c>
      <c r="AD452" s="1"/>
      <c r="AE452" s="1"/>
      <c r="AF452" s="1">
        <v>63567</v>
      </c>
      <c r="AG452" s="1">
        <v>0</v>
      </c>
      <c r="AH452" s="1">
        <v>0</v>
      </c>
      <c r="AI452" s="1">
        <v>42422527.483062498</v>
      </c>
      <c r="AJ452" s="1">
        <v>2435.2754792553669</v>
      </c>
      <c r="AK452" s="1">
        <v>5343348.3067815704</v>
      </c>
      <c r="AL452" s="1">
        <v>0</v>
      </c>
      <c r="AM452" s="1">
        <v>3212235.4083849997</v>
      </c>
      <c r="AN452" s="1">
        <v>0</v>
      </c>
      <c r="AO452" s="1">
        <v>0</v>
      </c>
      <c r="AP452" s="1">
        <v>362318.93328599998</v>
      </c>
      <c r="AQ452" s="1">
        <v>51342865.40699432</v>
      </c>
      <c r="AR452" s="1">
        <v>0</v>
      </c>
      <c r="AS452" s="1">
        <v>0</v>
      </c>
      <c r="AT452" s="1">
        <v>8959873.5032723993</v>
      </c>
      <c r="AU452" s="1">
        <v>216.48134563000016</v>
      </c>
      <c r="AV452" s="1">
        <v>474991.53236477036</v>
      </c>
      <c r="AW452" s="1">
        <v>0</v>
      </c>
      <c r="AX452" s="1">
        <v>949914.5194799999</v>
      </c>
      <c r="AY452" s="1">
        <v>0</v>
      </c>
      <c r="AZ452" s="1">
        <v>0</v>
      </c>
      <c r="BA452" s="1">
        <v>81522.026756100007</v>
      </c>
      <c r="BB452" s="1">
        <v>10466518.063218899</v>
      </c>
      <c r="BC452" s="7">
        <v>0.32536553635124005</v>
      </c>
      <c r="BD452" s="35" t="s">
        <v>552</v>
      </c>
      <c r="BE452" s="35" t="s">
        <v>552</v>
      </c>
      <c r="BF452" s="35">
        <v>2.6432925565949614</v>
      </c>
      <c r="BG452" s="35" t="s">
        <v>552</v>
      </c>
      <c r="BH452" s="35">
        <v>1.5967280893968248</v>
      </c>
      <c r="BI452" s="35" t="s">
        <v>552</v>
      </c>
      <c r="BJ452" s="35">
        <v>0.80095655782459407</v>
      </c>
      <c r="BK452" s="35" t="s">
        <v>552</v>
      </c>
      <c r="BL452" s="35" t="s">
        <v>552</v>
      </c>
      <c r="BM452" s="35">
        <v>1.9247389831746156</v>
      </c>
      <c r="BN452" s="35">
        <v>2.1680068610231733</v>
      </c>
      <c r="BO452" s="1">
        <v>0</v>
      </c>
      <c r="BP452" s="1">
        <v>0</v>
      </c>
      <c r="BQ452" s="1">
        <v>62530214.143799983</v>
      </c>
      <c r="BR452" s="1">
        <v>2779454.0208518398</v>
      </c>
      <c r="BS452" s="1">
        <v>24560734.182487477</v>
      </c>
      <c r="BT452" s="1">
        <v>62530214.143799983</v>
      </c>
      <c r="BU452" s="1">
        <v>2779454.0208518398</v>
      </c>
      <c r="BV452" s="1">
        <v>7229860.2099593878</v>
      </c>
      <c r="BW452" s="35">
        <v>6.2278796018212574</v>
      </c>
      <c r="BX452" s="1">
        <v>326900431.01988703</v>
      </c>
      <c r="BY452" s="1">
        <v>14530650.979811409</v>
      </c>
      <c r="BZ452" s="1">
        <v>128400561.23838037</v>
      </c>
      <c r="CA452" s="1">
        <v>326900431.01988703</v>
      </c>
      <c r="CB452" s="1">
        <v>14530650.979811409</v>
      </c>
      <c r="CC452" s="1">
        <v>37796838.71566584</v>
      </c>
    </row>
    <row r="453" spans="1:81" x14ac:dyDescent="0.25">
      <c r="A453" t="s">
        <v>129</v>
      </c>
      <c r="B453" t="s">
        <v>130</v>
      </c>
      <c r="C453" t="s">
        <v>50</v>
      </c>
      <c r="D453" t="s">
        <v>1730</v>
      </c>
      <c r="E453">
        <v>90013</v>
      </c>
      <c r="F453" t="s">
        <v>39</v>
      </c>
      <c r="G453" t="s">
        <v>51</v>
      </c>
      <c r="H453" s="74">
        <v>0.22613756887876005</v>
      </c>
      <c r="I453" s="1">
        <v>4521225</v>
      </c>
      <c r="J453" s="1"/>
      <c r="K453" s="1"/>
      <c r="L453" s="1"/>
      <c r="M453" s="1"/>
      <c r="N453" s="1"/>
      <c r="O453" s="1"/>
      <c r="P453" s="1">
        <v>5196474</v>
      </c>
      <c r="Q453" s="1"/>
      <c r="R453" s="1"/>
      <c r="S453" s="1">
        <v>26820</v>
      </c>
      <c r="T453" s="1">
        <v>5223294</v>
      </c>
      <c r="U453" s="1">
        <v>5.7969543147208125</v>
      </c>
      <c r="V453" s="36">
        <v>0.17966147123625595</v>
      </c>
      <c r="W453" s="1"/>
      <c r="X453" s="1"/>
      <c r="Y453" s="1"/>
      <c r="Z453" s="1"/>
      <c r="AA453" s="1"/>
      <c r="AB453" s="1"/>
      <c r="AC453" s="1">
        <v>365186</v>
      </c>
      <c r="AD453" s="1"/>
      <c r="AE453" s="1"/>
      <c r="AF453" s="1"/>
      <c r="AG453" s="1">
        <v>0</v>
      </c>
      <c r="AH453" s="1">
        <v>0</v>
      </c>
      <c r="AI453" s="1">
        <v>0</v>
      </c>
      <c r="AJ453" s="1">
        <v>0</v>
      </c>
      <c r="AK453" s="1"/>
      <c r="AL453" s="1">
        <v>0</v>
      </c>
      <c r="AM453" s="1">
        <v>3212235.4083849997</v>
      </c>
      <c r="AN453" s="1"/>
      <c r="AO453" s="1">
        <v>0</v>
      </c>
      <c r="AP453" s="1">
        <v>146.35674</v>
      </c>
      <c r="AQ453" s="1">
        <v>3212381.7651249999</v>
      </c>
      <c r="AR453" s="1">
        <v>0</v>
      </c>
      <c r="AS453" s="1">
        <v>0</v>
      </c>
      <c r="AT453" s="1">
        <v>0</v>
      </c>
      <c r="AU453" s="1">
        <v>0</v>
      </c>
      <c r="AV453" s="1"/>
      <c r="AW453" s="1">
        <v>0</v>
      </c>
      <c r="AX453" s="1">
        <v>949914.5194799999</v>
      </c>
      <c r="AY453" s="1"/>
      <c r="AZ453" s="1">
        <v>0</v>
      </c>
      <c r="BA453" s="1">
        <v>0</v>
      </c>
      <c r="BB453" s="1">
        <v>949914.5194799999</v>
      </c>
      <c r="BC453" s="7">
        <v>0.92061250758478064</v>
      </c>
      <c r="BD453" s="35" t="s">
        <v>552</v>
      </c>
      <c r="BE453" s="35" t="s">
        <v>552</v>
      </c>
      <c r="BF453" s="35" t="s">
        <v>552</v>
      </c>
      <c r="BG453" s="35" t="s">
        <v>552</v>
      </c>
      <c r="BH453" s="35" t="s">
        <v>552</v>
      </c>
      <c r="BI453" s="35" t="s">
        <v>552</v>
      </c>
      <c r="BJ453" s="35">
        <v>0.80095655782459407</v>
      </c>
      <c r="BK453" s="35" t="s">
        <v>552</v>
      </c>
      <c r="BL453" s="35" t="s">
        <v>552</v>
      </c>
      <c r="BM453" s="35">
        <v>5.457E-3</v>
      </c>
      <c r="BN453" s="35">
        <v>0.79687191350994213</v>
      </c>
      <c r="BO453" s="1">
        <v>0</v>
      </c>
      <c r="BP453" s="1">
        <v>0</v>
      </c>
      <c r="BQ453" s="1">
        <v>1488206.4209999999</v>
      </c>
      <c r="BR453" s="1">
        <v>66150.44226769387</v>
      </c>
      <c r="BS453" s="1">
        <v>584540.4947885694</v>
      </c>
      <c r="BT453" s="1">
        <v>1488206.4209999999</v>
      </c>
      <c r="BU453" s="1">
        <v>66150.44226769387</v>
      </c>
      <c r="BV453" s="1">
        <v>172069.20741787992</v>
      </c>
      <c r="BW453" s="35">
        <v>6.2278796018212574</v>
      </c>
      <c r="BX453" s="1">
        <v>7780163.9916453175</v>
      </c>
      <c r="BY453" s="1">
        <v>345826.54778273148</v>
      </c>
      <c r="BZ453" s="1">
        <v>3055907.3291436671</v>
      </c>
      <c r="CA453" s="1">
        <v>7780163.9916453175</v>
      </c>
      <c r="CB453" s="1">
        <v>345826.54778273148</v>
      </c>
      <c r="CC453" s="1">
        <v>899557.09956148535</v>
      </c>
    </row>
    <row r="454" spans="1:81" x14ac:dyDescent="0.25">
      <c r="A454" t="s">
        <v>342</v>
      </c>
      <c r="B454" t="s">
        <v>343</v>
      </c>
      <c r="C454" t="s">
        <v>50</v>
      </c>
      <c r="D454" t="s">
        <v>38</v>
      </c>
      <c r="E454">
        <v>90006</v>
      </c>
      <c r="F454" t="s">
        <v>39</v>
      </c>
      <c r="G454" t="s">
        <v>51</v>
      </c>
      <c r="H454" s="74">
        <v>0.22613756887876005</v>
      </c>
      <c r="I454" s="1">
        <v>29860785</v>
      </c>
      <c r="J454" s="1"/>
      <c r="K454" s="1">
        <v>2678624</v>
      </c>
      <c r="L454" s="1">
        <v>518811</v>
      </c>
      <c r="M454" s="1"/>
      <c r="N454" s="1"/>
      <c r="O454" s="1"/>
      <c r="P454" s="1">
        <v>11590</v>
      </c>
      <c r="Q454" s="1"/>
      <c r="R454" s="1"/>
      <c r="S454" s="1"/>
      <c r="T454" s="1">
        <v>3209025</v>
      </c>
      <c r="U454" s="1">
        <v>36.396039603960396</v>
      </c>
      <c r="V454" s="36">
        <v>0.28702708007542788</v>
      </c>
      <c r="W454" s="1"/>
      <c r="X454" s="1">
        <v>690961</v>
      </c>
      <c r="Y454" s="1">
        <v>123924</v>
      </c>
      <c r="Z454" s="1"/>
      <c r="AA454" s="1"/>
      <c r="AB454" s="1"/>
      <c r="AC454" s="1">
        <v>1784</v>
      </c>
      <c r="AD454" s="1"/>
      <c r="AE454" s="1"/>
      <c r="AF454" s="1"/>
      <c r="AG454" s="1">
        <v>0</v>
      </c>
      <c r="AH454" s="1">
        <v>5810175.3584009353</v>
      </c>
      <c r="AI454" s="1">
        <v>1271327.6435624999</v>
      </c>
      <c r="AJ454" s="1">
        <v>0</v>
      </c>
      <c r="AK454" s="1">
        <v>0</v>
      </c>
      <c r="AL454" s="1">
        <v>0</v>
      </c>
      <c r="AM454" s="1">
        <v>15676.684308333332</v>
      </c>
      <c r="AN454" s="1">
        <v>0</v>
      </c>
      <c r="AO454" s="1">
        <v>0</v>
      </c>
      <c r="AP454" s="1">
        <v>0</v>
      </c>
      <c r="AQ454" s="1">
        <v>7097179.6862717681</v>
      </c>
      <c r="AR454" s="1">
        <v>0</v>
      </c>
      <c r="AS454" s="1">
        <v>1492673.7203265002</v>
      </c>
      <c r="AT454" s="1">
        <v>268669.63612559997</v>
      </c>
      <c r="AU454" s="1">
        <v>0</v>
      </c>
      <c r="AV454" s="1">
        <v>0</v>
      </c>
      <c r="AW454" s="1">
        <v>0</v>
      </c>
      <c r="AX454" s="1">
        <v>4640.5051199999998</v>
      </c>
      <c r="AY454" s="1">
        <v>0</v>
      </c>
      <c r="AZ454" s="1">
        <v>0</v>
      </c>
      <c r="BA454" s="1">
        <v>0</v>
      </c>
      <c r="BB454" s="1">
        <v>1765983.8615721003</v>
      </c>
      <c r="BC454" s="7">
        <v>0.29681616032009434</v>
      </c>
      <c r="BD454" s="35" t="s">
        <v>552</v>
      </c>
      <c r="BE454" s="35">
        <v>2.726343480356868</v>
      </c>
      <c r="BF454" s="35">
        <v>2.9683204089506581</v>
      </c>
      <c r="BG454" s="35" t="s">
        <v>552</v>
      </c>
      <c r="BH454" s="35" t="s">
        <v>552</v>
      </c>
      <c r="BI454" s="35" t="s">
        <v>552</v>
      </c>
      <c r="BJ454" s="35">
        <v>1.7529930481737128</v>
      </c>
      <c r="BK454" s="35" t="s">
        <v>552</v>
      </c>
      <c r="BL454" s="35" t="s">
        <v>552</v>
      </c>
      <c r="BM454" s="35" t="s">
        <v>552</v>
      </c>
      <c r="BN454" s="35">
        <v>2.7619490492731806</v>
      </c>
      <c r="BO454" s="1">
        <v>0</v>
      </c>
      <c r="BP454" s="1"/>
      <c r="BQ454" s="1">
        <v>9828975.9905999992</v>
      </c>
      <c r="BR454" s="1">
        <v>436895.78249490331</v>
      </c>
      <c r="BS454" s="1">
        <v>3860643.5288389972</v>
      </c>
      <c r="BT454" s="1">
        <v>9828975.9905999992</v>
      </c>
      <c r="BU454" s="1">
        <v>436895.78249490331</v>
      </c>
      <c r="BV454" s="1">
        <v>1136444.5715100926</v>
      </c>
      <c r="BW454" s="35">
        <v>6.8892599902883402</v>
      </c>
      <c r="BX454" s="1">
        <v>57885395.046945281</v>
      </c>
      <c r="BY454" s="1">
        <v>2572992.851772951</v>
      </c>
      <c r="BZ454" s="1">
        <v>22736333.471157093</v>
      </c>
      <c r="CA454" s="1">
        <v>57885395.046945281</v>
      </c>
      <c r="CB454" s="1">
        <v>2572992.851772951</v>
      </c>
      <c r="CC454" s="1">
        <v>6692817.5461747637</v>
      </c>
    </row>
    <row r="455" spans="1:81" x14ac:dyDescent="0.25">
      <c r="A455" t="s">
        <v>342</v>
      </c>
      <c r="B455" t="s">
        <v>343</v>
      </c>
      <c r="C455" t="s">
        <v>50</v>
      </c>
      <c r="D455" t="s">
        <v>28</v>
      </c>
      <c r="E455">
        <v>90006</v>
      </c>
      <c r="F455" t="s">
        <v>39</v>
      </c>
      <c r="G455" t="s">
        <v>51</v>
      </c>
      <c r="H455" s="74">
        <v>0.22613756887876005</v>
      </c>
      <c r="I455" s="1">
        <v>30361339</v>
      </c>
      <c r="J455" s="1">
        <v>0</v>
      </c>
      <c r="K455" s="1">
        <v>2678624</v>
      </c>
      <c r="L455" s="1">
        <v>518811</v>
      </c>
      <c r="M455" s="1">
        <v>0</v>
      </c>
      <c r="N455" s="1">
        <v>0</v>
      </c>
      <c r="O455" s="1">
        <v>0</v>
      </c>
      <c r="P455" s="1">
        <v>674085</v>
      </c>
      <c r="Q455" s="1">
        <v>0</v>
      </c>
      <c r="R455" s="1">
        <v>0</v>
      </c>
      <c r="S455" s="1">
        <v>0</v>
      </c>
      <c r="T455" s="1">
        <v>3871520</v>
      </c>
      <c r="U455" s="1"/>
      <c r="V455" s="36"/>
      <c r="W455" s="1"/>
      <c r="X455" s="1">
        <v>690961</v>
      </c>
      <c r="Y455" s="1">
        <v>123924</v>
      </c>
      <c r="Z455" s="1"/>
      <c r="AA455" s="1"/>
      <c r="AB455" s="1"/>
      <c r="AC455" s="1">
        <v>73007</v>
      </c>
      <c r="AD455" s="1"/>
      <c r="AE455" s="1"/>
      <c r="AF455" s="1"/>
      <c r="AG455" s="1">
        <v>0</v>
      </c>
      <c r="AH455" s="1">
        <v>5810175.3584009353</v>
      </c>
      <c r="AI455" s="1">
        <v>1271327.6435624999</v>
      </c>
      <c r="AJ455" s="1">
        <v>0</v>
      </c>
      <c r="AK455" s="1">
        <v>0</v>
      </c>
      <c r="AL455" s="1">
        <v>0</v>
      </c>
      <c r="AM455" s="1">
        <v>641767.10821249988</v>
      </c>
      <c r="AN455" s="1">
        <v>0</v>
      </c>
      <c r="AO455" s="1">
        <v>0</v>
      </c>
      <c r="AP455" s="1">
        <v>0</v>
      </c>
      <c r="AQ455" s="1">
        <v>7723270.1101759346</v>
      </c>
      <c r="AR455" s="1">
        <v>0</v>
      </c>
      <c r="AS455" s="1">
        <v>1492673.7203265002</v>
      </c>
      <c r="AT455" s="1">
        <v>268669.63612559997</v>
      </c>
      <c r="AU455" s="1">
        <v>0</v>
      </c>
      <c r="AV455" s="1">
        <v>0</v>
      </c>
      <c r="AW455" s="1">
        <v>0</v>
      </c>
      <c r="AX455" s="1">
        <v>189904.34825999997</v>
      </c>
      <c r="AY455" s="1">
        <v>0</v>
      </c>
      <c r="AZ455" s="1">
        <v>0</v>
      </c>
      <c r="BA455" s="1">
        <v>0</v>
      </c>
      <c r="BB455" s="1">
        <v>1951247.7047121001</v>
      </c>
      <c r="BC455" s="7">
        <v>0.31864595348999708</v>
      </c>
      <c r="BD455" s="35" t="s">
        <v>552</v>
      </c>
      <c r="BE455" s="35">
        <v>2.726343480356868</v>
      </c>
      <c r="BF455" s="35">
        <v>2.9683204089506581</v>
      </c>
      <c r="BG455" s="35" t="s">
        <v>552</v>
      </c>
      <c r="BH455" s="35" t="s">
        <v>552</v>
      </c>
      <c r="BI455" s="35" t="s">
        <v>552</v>
      </c>
      <c r="BJ455" s="35">
        <v>1.2337783164919853</v>
      </c>
      <c r="BK455" s="35" t="s">
        <v>552</v>
      </c>
      <c r="BL455" s="35" t="s">
        <v>552</v>
      </c>
      <c r="BM455" s="35" t="s">
        <v>552</v>
      </c>
      <c r="BN455" s="35">
        <v>2.4988939266458741</v>
      </c>
      <c r="BO455" s="1">
        <v>0</v>
      </c>
      <c r="BP455" s="1">
        <v>0</v>
      </c>
      <c r="BQ455" s="1">
        <v>9993738.3452399988</v>
      </c>
      <c r="BR455" s="1">
        <v>444219.43227540818</v>
      </c>
      <c r="BS455" s="1">
        <v>3925359.1939139264</v>
      </c>
      <c r="BT455" s="1">
        <v>9993738.3452399988</v>
      </c>
      <c r="BU455" s="1">
        <v>444219.43227540818</v>
      </c>
      <c r="BV455" s="1">
        <v>1155494.7028461462</v>
      </c>
      <c r="BW455" s="35">
        <v>6.8892599902883402</v>
      </c>
      <c r="BX455" s="1">
        <v>58855723.390032336</v>
      </c>
      <c r="BY455" s="1">
        <v>2616123.7294081626</v>
      </c>
      <c r="BZ455" s="1">
        <v>23117460.848227777</v>
      </c>
      <c r="CA455" s="1">
        <v>58855723.390032336</v>
      </c>
      <c r="CB455" s="1">
        <v>2616123.7294081626</v>
      </c>
      <c r="CC455" s="1">
        <v>6805008.722461924</v>
      </c>
    </row>
    <row r="456" spans="1:81" x14ac:dyDescent="0.25">
      <c r="A456" t="s">
        <v>342</v>
      </c>
      <c r="B456" t="s">
        <v>343</v>
      </c>
      <c r="C456" t="s">
        <v>50</v>
      </c>
      <c r="D456" t="s">
        <v>1730</v>
      </c>
      <c r="E456">
        <v>90006</v>
      </c>
      <c r="F456" t="s">
        <v>39</v>
      </c>
      <c r="G456" t="s">
        <v>51</v>
      </c>
      <c r="H456" s="74">
        <v>0.22613756887876005</v>
      </c>
      <c r="I456" s="1">
        <v>500554</v>
      </c>
      <c r="J456" s="1"/>
      <c r="K456" s="1"/>
      <c r="L456" s="1"/>
      <c r="M456" s="1"/>
      <c r="N456" s="1"/>
      <c r="O456" s="1"/>
      <c r="P456" s="1">
        <v>662495</v>
      </c>
      <c r="Q456" s="1"/>
      <c r="R456" s="1"/>
      <c r="S456" s="1"/>
      <c r="T456" s="1">
        <v>662495</v>
      </c>
      <c r="U456" s="1">
        <v>8.6078431372549016</v>
      </c>
      <c r="V456" s="36">
        <v>0.12797044132785337</v>
      </c>
      <c r="W456" s="1"/>
      <c r="X456" s="1"/>
      <c r="Y456" s="1"/>
      <c r="Z456" s="1"/>
      <c r="AA456" s="1"/>
      <c r="AB456" s="1"/>
      <c r="AC456" s="1">
        <v>71223</v>
      </c>
      <c r="AD456" s="1"/>
      <c r="AE456" s="1"/>
      <c r="AF456" s="1"/>
      <c r="AG456" s="1">
        <v>0</v>
      </c>
      <c r="AH456" s="1">
        <v>0</v>
      </c>
      <c r="AI456" s="1">
        <v>0</v>
      </c>
      <c r="AJ456" s="1">
        <v>0</v>
      </c>
      <c r="AK456" s="1"/>
      <c r="AL456" s="1">
        <v>0</v>
      </c>
      <c r="AM456" s="1">
        <v>626090.42390416656</v>
      </c>
      <c r="AN456" s="1"/>
      <c r="AO456" s="1">
        <v>0</v>
      </c>
      <c r="AP456" s="1">
        <v>0</v>
      </c>
      <c r="AQ456" s="1">
        <v>626090.42390416656</v>
      </c>
      <c r="AR456" s="1">
        <v>0</v>
      </c>
      <c r="AS456" s="1">
        <v>0</v>
      </c>
      <c r="AT456" s="1">
        <v>0</v>
      </c>
      <c r="AU456" s="1">
        <v>0</v>
      </c>
      <c r="AV456" s="1"/>
      <c r="AW456" s="1">
        <v>0</v>
      </c>
      <c r="AX456" s="1">
        <v>185263.84313999998</v>
      </c>
      <c r="AY456" s="1"/>
      <c r="AZ456" s="1">
        <v>0</v>
      </c>
      <c r="BA456" s="1">
        <v>0</v>
      </c>
      <c r="BB456" s="1">
        <v>185263.84313999998</v>
      </c>
      <c r="BC456" s="7">
        <v>1.6209125629685639</v>
      </c>
      <c r="BD456" s="35" t="s">
        <v>552</v>
      </c>
      <c r="BE456" s="35" t="s">
        <v>552</v>
      </c>
      <c r="BF456" s="35" t="s">
        <v>552</v>
      </c>
      <c r="BG456" s="35" t="s">
        <v>552</v>
      </c>
      <c r="BH456" s="35" t="s">
        <v>552</v>
      </c>
      <c r="BI456" s="35" t="s">
        <v>552</v>
      </c>
      <c r="BJ456" s="35">
        <v>1.2246949290849993</v>
      </c>
      <c r="BK456" s="35" t="s">
        <v>552</v>
      </c>
      <c r="BL456" s="35" t="s">
        <v>552</v>
      </c>
      <c r="BM456" s="35" t="s">
        <v>552</v>
      </c>
      <c r="BN456" s="35">
        <v>1.2246949290849993</v>
      </c>
      <c r="BO456" s="1">
        <v>0</v>
      </c>
      <c r="BP456" s="1">
        <v>0</v>
      </c>
      <c r="BQ456" s="1">
        <v>164762.35463999998</v>
      </c>
      <c r="BR456" s="1">
        <v>7323.649780504893</v>
      </c>
      <c r="BS456" s="1">
        <v>64715.665074929384</v>
      </c>
      <c r="BT456" s="1">
        <v>164762.35463999998</v>
      </c>
      <c r="BU456" s="1">
        <v>7323.649780504893</v>
      </c>
      <c r="BV456" s="1">
        <v>19050.131336053717</v>
      </c>
      <c r="BW456" s="35">
        <v>6.8892599902883402</v>
      </c>
      <c r="BX456" s="1">
        <v>970328.34308705037</v>
      </c>
      <c r="BY456" s="1">
        <v>43130.877635211451</v>
      </c>
      <c r="BZ456" s="1">
        <v>381127.37707068207</v>
      </c>
      <c r="CA456" s="1">
        <v>970328.34308705037</v>
      </c>
      <c r="CB456" s="1">
        <v>43130.877635211451</v>
      </c>
      <c r="CC456" s="1">
        <v>112191.17628715931</v>
      </c>
    </row>
    <row r="457" spans="1:81" x14ac:dyDescent="0.25">
      <c r="A457" t="s">
        <v>495</v>
      </c>
      <c r="B457" t="s">
        <v>496</v>
      </c>
      <c r="C457" t="s">
        <v>50</v>
      </c>
      <c r="D457" t="s">
        <v>38</v>
      </c>
      <c r="E457">
        <v>90232</v>
      </c>
      <c r="F457" t="s">
        <v>39</v>
      </c>
      <c r="G457" t="s">
        <v>51</v>
      </c>
      <c r="H457" s="74">
        <v>0.22613756887876005</v>
      </c>
      <c r="I457" s="1">
        <v>11108253</v>
      </c>
      <c r="J457" s="1"/>
      <c r="K457" s="1">
        <v>326563</v>
      </c>
      <c r="L457" s="1">
        <v>1432588</v>
      </c>
      <c r="M457" s="1">
        <v>23518</v>
      </c>
      <c r="N457" s="1"/>
      <c r="O457" s="1"/>
      <c r="P457" s="1"/>
      <c r="Q457" s="1"/>
      <c r="R457" s="1"/>
      <c r="S457" s="1"/>
      <c r="T457" s="1">
        <v>1782669</v>
      </c>
      <c r="U457" s="1">
        <v>47.022222222222226</v>
      </c>
      <c r="V457" s="36">
        <v>0.14965591957893329</v>
      </c>
      <c r="W457" s="1"/>
      <c r="X457" s="1">
        <v>84984</v>
      </c>
      <c r="Y457" s="1">
        <v>341072</v>
      </c>
      <c r="Z457" s="1">
        <v>6029</v>
      </c>
      <c r="AA457" s="1"/>
      <c r="AB457" s="1"/>
      <c r="AC457" s="1"/>
      <c r="AD457" s="1"/>
      <c r="AE457" s="1"/>
      <c r="AF457" s="1"/>
      <c r="AG457" s="1">
        <v>0</v>
      </c>
      <c r="AH457" s="1">
        <v>713805.85217745614</v>
      </c>
      <c r="AI457" s="1">
        <v>3499088.4922500001</v>
      </c>
      <c r="AJ457" s="1">
        <v>1363.3834027700443</v>
      </c>
      <c r="AK457" s="1">
        <v>0</v>
      </c>
      <c r="AL457" s="1">
        <v>0</v>
      </c>
      <c r="AM457" s="1">
        <v>0</v>
      </c>
      <c r="AN457" s="1">
        <v>0</v>
      </c>
      <c r="AO457" s="1">
        <v>0</v>
      </c>
      <c r="AP457" s="1">
        <v>0</v>
      </c>
      <c r="AQ457" s="1">
        <v>4214257.7278302265</v>
      </c>
      <c r="AR457" s="1">
        <v>0</v>
      </c>
      <c r="AS457" s="1">
        <v>183589.78791600003</v>
      </c>
      <c r="AT457" s="1">
        <v>739450.71279679995</v>
      </c>
      <c r="AU457" s="1">
        <v>121.19658583000009</v>
      </c>
      <c r="AV457" s="1">
        <v>0</v>
      </c>
      <c r="AW457" s="1">
        <v>0</v>
      </c>
      <c r="AX457" s="1">
        <v>0</v>
      </c>
      <c r="AY457" s="1">
        <v>0</v>
      </c>
      <c r="AZ457" s="1">
        <v>0</v>
      </c>
      <c r="BA457" s="1">
        <v>0</v>
      </c>
      <c r="BB457" s="1">
        <v>923161.69729862991</v>
      </c>
      <c r="BC457" s="7">
        <v>0.46248671371896705</v>
      </c>
      <c r="BD457" s="35" t="s">
        <v>552</v>
      </c>
      <c r="BE457" s="35">
        <v>2.7480015803794555</v>
      </c>
      <c r="BF457" s="35">
        <v>2.9586588782307266</v>
      </c>
      <c r="BG457" s="35">
        <v>6.3125265269157418E-2</v>
      </c>
      <c r="BH457" s="35" t="s">
        <v>552</v>
      </c>
      <c r="BI457" s="35" t="s">
        <v>552</v>
      </c>
      <c r="BJ457" s="35" t="s">
        <v>552</v>
      </c>
      <c r="BK457" s="35" t="s">
        <v>552</v>
      </c>
      <c r="BL457" s="35" t="s">
        <v>552</v>
      </c>
      <c r="BM457" s="35" t="s">
        <v>552</v>
      </c>
      <c r="BN457" s="35">
        <v>2.8818695030478776</v>
      </c>
      <c r="BO457" s="1">
        <v>0</v>
      </c>
      <c r="BP457" s="1"/>
      <c r="BQ457" s="1">
        <v>3656392.5574799995</v>
      </c>
      <c r="BR457" s="1">
        <v>162525.83067010317</v>
      </c>
      <c r="BS457" s="1">
        <v>1436164.6909535828</v>
      </c>
      <c r="BT457" s="1">
        <v>3656392.5574799995</v>
      </c>
      <c r="BU457" s="1">
        <v>162525.83067010317</v>
      </c>
      <c r="BV457" s="1">
        <v>422758.94022245891</v>
      </c>
      <c r="BW457" s="35">
        <v>5.9921862698910742</v>
      </c>
      <c r="BX457" s="1">
        <v>18253392.722783562</v>
      </c>
      <c r="BY457" s="1">
        <v>811359.22037393064</v>
      </c>
      <c r="BZ457" s="1">
        <v>7169601.6514808321</v>
      </c>
      <c r="CA457" s="1">
        <v>18253392.722783562</v>
      </c>
      <c r="CB457" s="1">
        <v>811359.22037393064</v>
      </c>
      <c r="CC457" s="1">
        <v>2110491.3768522609</v>
      </c>
    </row>
    <row r="458" spans="1:81" x14ac:dyDescent="0.25">
      <c r="A458" t="s">
        <v>495</v>
      </c>
      <c r="B458" t="s">
        <v>496</v>
      </c>
      <c r="C458" t="s">
        <v>50</v>
      </c>
      <c r="D458" t="s">
        <v>28</v>
      </c>
      <c r="E458">
        <v>90232</v>
      </c>
      <c r="F458" t="s">
        <v>39</v>
      </c>
      <c r="G458" t="s">
        <v>51</v>
      </c>
      <c r="H458" s="74">
        <v>0.22613756887876005</v>
      </c>
      <c r="I458" s="1">
        <v>11248452</v>
      </c>
      <c r="J458" s="1">
        <v>0</v>
      </c>
      <c r="K458" s="1">
        <v>326563</v>
      </c>
      <c r="L458" s="1">
        <v>1432588</v>
      </c>
      <c r="M458" s="1">
        <v>23518</v>
      </c>
      <c r="N458" s="1">
        <v>0</v>
      </c>
      <c r="O458" s="1">
        <v>0</v>
      </c>
      <c r="P458" s="1">
        <v>221995</v>
      </c>
      <c r="Q458" s="1">
        <v>0</v>
      </c>
      <c r="R458" s="1">
        <v>0</v>
      </c>
      <c r="S458" s="1">
        <v>0</v>
      </c>
      <c r="T458" s="1">
        <v>2004664</v>
      </c>
      <c r="U458" s="1"/>
      <c r="V458" s="36"/>
      <c r="W458" s="1"/>
      <c r="X458" s="1">
        <v>84984</v>
      </c>
      <c r="Y458" s="1">
        <v>341072</v>
      </c>
      <c r="Z458" s="1">
        <v>6029</v>
      </c>
      <c r="AA458" s="1"/>
      <c r="AB458" s="1"/>
      <c r="AC458" s="1">
        <v>44887</v>
      </c>
      <c r="AD458" s="1"/>
      <c r="AE458" s="1"/>
      <c r="AF458" s="1"/>
      <c r="AG458" s="1">
        <v>0</v>
      </c>
      <c r="AH458" s="1">
        <v>713805.85217745614</v>
      </c>
      <c r="AI458" s="1">
        <v>3499088.4922500001</v>
      </c>
      <c r="AJ458" s="1">
        <v>1363.3834027700443</v>
      </c>
      <c r="AK458" s="1">
        <v>0</v>
      </c>
      <c r="AL458" s="1">
        <v>0</v>
      </c>
      <c r="AM458" s="1">
        <v>394360.00932083337</v>
      </c>
      <c r="AN458" s="1">
        <v>0</v>
      </c>
      <c r="AO458" s="1">
        <v>0</v>
      </c>
      <c r="AP458" s="1">
        <v>0</v>
      </c>
      <c r="AQ458" s="1">
        <v>4608617.7371510603</v>
      </c>
      <c r="AR458" s="1">
        <v>0</v>
      </c>
      <c r="AS458" s="1">
        <v>183589.78791600003</v>
      </c>
      <c r="AT458" s="1">
        <v>739450.71279679995</v>
      </c>
      <c r="AU458" s="1">
        <v>121.19658583000009</v>
      </c>
      <c r="AV458" s="1">
        <v>0</v>
      </c>
      <c r="AW458" s="1">
        <v>0</v>
      </c>
      <c r="AX458" s="1">
        <v>116759.16665999999</v>
      </c>
      <c r="AY458" s="1">
        <v>0</v>
      </c>
      <c r="AZ458" s="1">
        <v>0</v>
      </c>
      <c r="BA458" s="1">
        <v>0</v>
      </c>
      <c r="BB458" s="1">
        <v>1039920.8639586299</v>
      </c>
      <c r="BC458" s="7">
        <v>0.50216141750968846</v>
      </c>
      <c r="BD458" s="35" t="s">
        <v>552</v>
      </c>
      <c r="BE458" s="35">
        <v>2.7480015803794555</v>
      </c>
      <c r="BF458" s="35">
        <v>2.9586588782307266</v>
      </c>
      <c r="BG458" s="35">
        <v>6.3125265269157418E-2</v>
      </c>
      <c r="BH458" s="35" t="s">
        <v>552</v>
      </c>
      <c r="BI458" s="35" t="s">
        <v>552</v>
      </c>
      <c r="BJ458" s="35">
        <v>2.3023904861858751</v>
      </c>
      <c r="BK458" s="35" t="s">
        <v>552</v>
      </c>
      <c r="BL458" s="35" t="s">
        <v>552</v>
      </c>
      <c r="BM458" s="35" t="s">
        <v>552</v>
      </c>
      <c r="BN458" s="35">
        <v>2.8176984278211661</v>
      </c>
      <c r="BO458" s="1">
        <v>0</v>
      </c>
      <c r="BP458" s="1">
        <v>0</v>
      </c>
      <c r="BQ458" s="1">
        <v>3702540.4603199996</v>
      </c>
      <c r="BR458" s="1">
        <v>164577.09462079982</v>
      </c>
      <c r="BS458" s="1">
        <v>1454290.7503354675</v>
      </c>
      <c r="BT458" s="1">
        <v>3702540.4603199996</v>
      </c>
      <c r="BU458" s="1">
        <v>164577.09462079982</v>
      </c>
      <c r="BV458" s="1">
        <v>428094.64698573208</v>
      </c>
      <c r="BW458" s="35">
        <v>5.9921862698910742</v>
      </c>
      <c r="BX458" s="1">
        <v>18483771.649725679</v>
      </c>
      <c r="BY458" s="1">
        <v>821599.51210452092</v>
      </c>
      <c r="BZ458" s="1">
        <v>7260090.3162543084</v>
      </c>
      <c r="CA458" s="1">
        <v>18483771.649725679</v>
      </c>
      <c r="CB458" s="1">
        <v>821599.51210452092</v>
      </c>
      <c r="CC458" s="1">
        <v>2137128.2188960374</v>
      </c>
    </row>
    <row r="459" spans="1:81" x14ac:dyDescent="0.25">
      <c r="A459" t="s">
        <v>495</v>
      </c>
      <c r="B459" t="s">
        <v>496</v>
      </c>
      <c r="C459" t="s">
        <v>50</v>
      </c>
      <c r="D459" t="s">
        <v>1730</v>
      </c>
      <c r="E459">
        <v>90232</v>
      </c>
      <c r="F459" t="s">
        <v>39</v>
      </c>
      <c r="G459" t="s">
        <v>51</v>
      </c>
      <c r="H459" s="74">
        <v>0.22613756887876005</v>
      </c>
      <c r="I459" s="1">
        <v>140199</v>
      </c>
      <c r="J459" s="1"/>
      <c r="K459" s="1"/>
      <c r="L459" s="1"/>
      <c r="M459" s="1"/>
      <c r="N459" s="1"/>
      <c r="O459" s="1"/>
      <c r="P459" s="1">
        <v>221995</v>
      </c>
      <c r="Q459" s="1"/>
      <c r="R459" s="1"/>
      <c r="S459" s="1"/>
      <c r="T459" s="1">
        <v>221995</v>
      </c>
      <c r="U459" s="1">
        <v>14.5</v>
      </c>
      <c r="V459" s="36">
        <v>6.772453597251582E-2</v>
      </c>
      <c r="W459" s="1"/>
      <c r="X459" s="1"/>
      <c r="Y459" s="1"/>
      <c r="Z459" s="1"/>
      <c r="AA459" s="1"/>
      <c r="AB459" s="1"/>
      <c r="AC459" s="1">
        <v>44887</v>
      </c>
      <c r="AD459" s="1"/>
      <c r="AE459" s="1"/>
      <c r="AF459" s="1"/>
      <c r="AG459" s="1">
        <v>0</v>
      </c>
      <c r="AH459" s="1">
        <v>0</v>
      </c>
      <c r="AI459" s="1">
        <v>0</v>
      </c>
      <c r="AJ459" s="1">
        <v>0</v>
      </c>
      <c r="AK459" s="1"/>
      <c r="AL459" s="1">
        <v>0</v>
      </c>
      <c r="AM459" s="1">
        <v>394360.00932083337</v>
      </c>
      <c r="AN459" s="1"/>
      <c r="AO459" s="1">
        <v>0</v>
      </c>
      <c r="AP459" s="1">
        <v>0</v>
      </c>
      <c r="AQ459" s="1">
        <v>394360.00932083337</v>
      </c>
      <c r="AR459" s="1">
        <v>0</v>
      </c>
      <c r="AS459" s="1">
        <v>0</v>
      </c>
      <c r="AT459" s="1">
        <v>0</v>
      </c>
      <c r="AU459" s="1">
        <v>0</v>
      </c>
      <c r="AV459" s="1"/>
      <c r="AW459" s="1">
        <v>0</v>
      </c>
      <c r="AX459" s="1">
        <v>116759.16665999999</v>
      </c>
      <c r="AY459" s="1"/>
      <c r="AZ459" s="1">
        <v>0</v>
      </c>
      <c r="BA459" s="1">
        <v>0</v>
      </c>
      <c r="BB459" s="1">
        <v>116759.16665999999</v>
      </c>
      <c r="BC459" s="7">
        <v>3.6456691986450216</v>
      </c>
      <c r="BD459" s="35" t="s">
        <v>552</v>
      </c>
      <c r="BE459" s="35" t="s">
        <v>552</v>
      </c>
      <c r="BF459" s="35" t="s">
        <v>552</v>
      </c>
      <c r="BG459" s="35" t="s">
        <v>552</v>
      </c>
      <c r="BH459" s="35" t="s">
        <v>552</v>
      </c>
      <c r="BI459" s="35" t="s">
        <v>552</v>
      </c>
      <c r="BJ459" s="35">
        <v>2.3023904861858751</v>
      </c>
      <c r="BK459" s="35" t="s">
        <v>552</v>
      </c>
      <c r="BL459" s="35" t="s">
        <v>552</v>
      </c>
      <c r="BM459" s="35" t="s">
        <v>552</v>
      </c>
      <c r="BN459" s="35">
        <v>2.3023904861858751</v>
      </c>
      <c r="BO459" s="1">
        <v>0</v>
      </c>
      <c r="BP459" s="1">
        <v>0</v>
      </c>
      <c r="BQ459" s="1">
        <v>46147.902839999995</v>
      </c>
      <c r="BR459" s="1">
        <v>2051.2639506966393</v>
      </c>
      <c r="BS459" s="1">
        <v>18126.059381884919</v>
      </c>
      <c r="BT459" s="1">
        <v>46147.902839999995</v>
      </c>
      <c r="BU459" s="1">
        <v>2051.2639506966393</v>
      </c>
      <c r="BV459" s="1">
        <v>5335.7067632730841</v>
      </c>
      <c r="BW459" s="35">
        <v>5.9921862698910742</v>
      </c>
      <c r="BX459" s="1">
        <v>230378.9269421153</v>
      </c>
      <c r="BY459" s="1">
        <v>10240.291730590285</v>
      </c>
      <c r="BZ459" s="1">
        <v>90488.664773476194</v>
      </c>
      <c r="CA459" s="1">
        <v>230378.9269421153</v>
      </c>
      <c r="CB459" s="1">
        <v>10240.291730590285</v>
      </c>
      <c r="CC459" s="1">
        <v>26636.842043776836</v>
      </c>
    </row>
    <row r="460" spans="1:81" x14ac:dyDescent="0.25">
      <c r="A460" t="s">
        <v>1721</v>
      </c>
      <c r="B460" t="s">
        <v>1003</v>
      </c>
      <c r="C460" t="s">
        <v>50</v>
      </c>
      <c r="D460" t="s">
        <v>1726</v>
      </c>
      <c r="E460">
        <v>90299</v>
      </c>
      <c r="F460" t="s">
        <v>39</v>
      </c>
      <c r="G460" t="s">
        <v>51</v>
      </c>
      <c r="H460" s="74">
        <v>0.22613756887876005</v>
      </c>
      <c r="I460" s="1">
        <v>16174174</v>
      </c>
      <c r="J460" s="1"/>
      <c r="K460" s="1"/>
      <c r="L460" s="1">
        <v>835370</v>
      </c>
      <c r="M460" s="1"/>
      <c r="N460" s="1"/>
      <c r="O460" s="1"/>
      <c r="P460" s="1"/>
      <c r="Q460" s="1"/>
      <c r="R460" s="1"/>
      <c r="S460" s="1"/>
      <c r="T460" s="1">
        <v>835370</v>
      </c>
      <c r="U460" s="1">
        <v>79</v>
      </c>
      <c r="V460" s="36">
        <v>0.26698952672463944</v>
      </c>
      <c r="W460" s="1"/>
      <c r="X460" s="1"/>
      <c r="Y460" s="1">
        <v>272298</v>
      </c>
      <c r="Z460" s="1"/>
      <c r="AA460" s="1"/>
      <c r="AB460" s="1"/>
      <c r="AC460" s="1"/>
      <c r="AD460" s="1"/>
      <c r="AE460" s="1"/>
      <c r="AF460" s="1"/>
      <c r="AG460" s="1">
        <v>0</v>
      </c>
      <c r="AH460" s="1"/>
      <c r="AI460" s="1">
        <v>2805023.3874000004</v>
      </c>
      <c r="AJ460" s="1"/>
      <c r="AK460" s="1">
        <v>0</v>
      </c>
      <c r="AL460" s="1"/>
      <c r="AM460" s="1"/>
      <c r="AN460" s="1"/>
      <c r="AO460" s="1"/>
      <c r="AP460" s="1"/>
      <c r="AQ460" s="1">
        <v>2805023.3874000004</v>
      </c>
      <c r="AR460" s="1">
        <v>0</v>
      </c>
      <c r="AS460" s="1"/>
      <c r="AT460" s="1">
        <v>590347.34658120002</v>
      </c>
      <c r="AU460" s="1"/>
      <c r="AV460" s="1">
        <v>0</v>
      </c>
      <c r="AW460" s="1"/>
      <c r="AX460" s="1"/>
      <c r="AY460" s="1"/>
      <c r="AZ460" s="1"/>
      <c r="BA460" s="1"/>
      <c r="BB460" s="1">
        <v>590347.34658120002</v>
      </c>
      <c r="BC460" s="7">
        <v>0.20992544868017374</v>
      </c>
      <c r="BD460" s="35" t="s">
        <v>552</v>
      </c>
      <c r="BE460" s="35" t="s">
        <v>552</v>
      </c>
      <c r="BF460" s="35">
        <v>4.0645112153670837</v>
      </c>
      <c r="BG460" s="35" t="s">
        <v>552</v>
      </c>
      <c r="BH460" s="35" t="s">
        <v>552</v>
      </c>
      <c r="BI460" s="35" t="s">
        <v>552</v>
      </c>
      <c r="BJ460" s="35" t="s">
        <v>552</v>
      </c>
      <c r="BK460" s="35" t="s">
        <v>552</v>
      </c>
      <c r="BL460" s="35" t="s">
        <v>552</v>
      </c>
      <c r="BM460" s="35" t="s">
        <v>552</v>
      </c>
      <c r="BN460" s="35">
        <v>4.0645112153670837</v>
      </c>
      <c r="BO460" s="1">
        <v>0</v>
      </c>
      <c r="BP460" s="1"/>
      <c r="BQ460" s="1">
        <v>5323891.1138399988</v>
      </c>
      <c r="BR460" s="1">
        <v>236645.76821870956</v>
      </c>
      <c r="BS460" s="1">
        <v>2091127.8851984616</v>
      </c>
      <c r="BT460" s="1">
        <v>5323891.1138399988</v>
      </c>
      <c r="BU460" s="1">
        <v>236645.76821870956</v>
      </c>
      <c r="BV460" s="1">
        <v>615558.23937514285</v>
      </c>
      <c r="BW460" s="35">
        <v>6.0037023358893293</v>
      </c>
      <c r="BX460" s="1">
        <v>26639166.402341645</v>
      </c>
      <c r="BY460" s="1">
        <v>1184104.9832142817</v>
      </c>
      <c r="BZ460" s="1">
        <v>10463381.483810855</v>
      </c>
      <c r="CA460" s="1">
        <v>26639166.402341645</v>
      </c>
      <c r="CB460" s="1">
        <v>1184104.9832142817</v>
      </c>
      <c r="CC460" s="1">
        <v>3080070.2002373249</v>
      </c>
    </row>
    <row r="461" spans="1:81" x14ac:dyDescent="0.25">
      <c r="A461" t="s">
        <v>1721</v>
      </c>
      <c r="B461" t="s">
        <v>1003</v>
      </c>
      <c r="C461" t="s">
        <v>50</v>
      </c>
      <c r="D461" t="s">
        <v>28</v>
      </c>
      <c r="E461">
        <v>90299</v>
      </c>
      <c r="F461" t="s">
        <v>39</v>
      </c>
      <c r="G461" t="s">
        <v>51</v>
      </c>
      <c r="H461" s="74">
        <v>0.22613756887876005</v>
      </c>
      <c r="I461" s="1">
        <v>16174174</v>
      </c>
      <c r="J461" s="1">
        <v>0</v>
      </c>
      <c r="K461" s="1">
        <v>0</v>
      </c>
      <c r="L461" s="1">
        <v>835370</v>
      </c>
      <c r="M461" s="1">
        <v>0</v>
      </c>
      <c r="N461" s="1">
        <v>0</v>
      </c>
      <c r="O461" s="1">
        <v>0</v>
      </c>
      <c r="P461" s="1">
        <v>0</v>
      </c>
      <c r="Q461" s="1">
        <v>0</v>
      </c>
      <c r="R461" s="1">
        <v>0</v>
      </c>
      <c r="S461" s="1">
        <v>0</v>
      </c>
      <c r="T461" s="1">
        <v>835370</v>
      </c>
      <c r="U461" s="1"/>
      <c r="V461" s="36"/>
      <c r="W461" s="1"/>
      <c r="X461" s="1"/>
      <c r="Y461" s="1">
        <v>272298</v>
      </c>
      <c r="Z461" s="1"/>
      <c r="AA461" s="1"/>
      <c r="AB461" s="1"/>
      <c r="AC461" s="1"/>
      <c r="AD461" s="1"/>
      <c r="AE461" s="1"/>
      <c r="AF461" s="1"/>
      <c r="AG461" s="1">
        <v>0</v>
      </c>
      <c r="AH461" s="1">
        <v>0</v>
      </c>
      <c r="AI461" s="1">
        <v>2805023.3874000004</v>
      </c>
      <c r="AJ461" s="1">
        <v>0</v>
      </c>
      <c r="AK461" s="1">
        <v>0</v>
      </c>
      <c r="AL461" s="1">
        <v>0</v>
      </c>
      <c r="AM461" s="1">
        <v>0</v>
      </c>
      <c r="AN461" s="1">
        <v>0</v>
      </c>
      <c r="AO461" s="1">
        <v>0</v>
      </c>
      <c r="AP461" s="1">
        <v>0</v>
      </c>
      <c r="AQ461" s="1">
        <v>2805023.3874000004</v>
      </c>
      <c r="AR461" s="1">
        <v>0</v>
      </c>
      <c r="AS461" s="1">
        <v>0</v>
      </c>
      <c r="AT461" s="1">
        <v>590347.34658120002</v>
      </c>
      <c r="AU461" s="1">
        <v>0</v>
      </c>
      <c r="AV461" s="1">
        <v>0</v>
      </c>
      <c r="AW461" s="1">
        <v>0</v>
      </c>
      <c r="AX461" s="1">
        <v>0</v>
      </c>
      <c r="AY461" s="1">
        <v>0</v>
      </c>
      <c r="AZ461" s="1">
        <v>0</v>
      </c>
      <c r="BA461" s="1">
        <v>0</v>
      </c>
      <c r="BB461" s="1">
        <v>590347.34658120002</v>
      </c>
      <c r="BC461" s="7">
        <v>0.20992544868017374</v>
      </c>
      <c r="BD461" s="35" t="s">
        <v>552</v>
      </c>
      <c r="BE461" s="35" t="s">
        <v>552</v>
      </c>
      <c r="BF461" s="35">
        <v>4.0645112153670837</v>
      </c>
      <c r="BG461" s="35" t="s">
        <v>552</v>
      </c>
      <c r="BH461" s="35" t="s">
        <v>552</v>
      </c>
      <c r="BI461" s="35" t="s">
        <v>552</v>
      </c>
      <c r="BJ461" s="35" t="s">
        <v>552</v>
      </c>
      <c r="BK461" s="35" t="s">
        <v>552</v>
      </c>
      <c r="BL461" s="35" t="s">
        <v>552</v>
      </c>
      <c r="BM461" s="35" t="s">
        <v>552</v>
      </c>
      <c r="BN461" s="35">
        <v>4.0645112153670837</v>
      </c>
      <c r="BO461" s="1">
        <v>0</v>
      </c>
      <c r="BP461" s="1">
        <v>0</v>
      </c>
      <c r="BQ461" s="1">
        <v>5323891.1138399988</v>
      </c>
      <c r="BR461" s="1">
        <v>236645.76821870956</v>
      </c>
      <c r="BS461" s="1">
        <v>2091127.8851984616</v>
      </c>
      <c r="BT461" s="1">
        <v>5323891.1138399988</v>
      </c>
      <c r="BU461" s="1">
        <v>236645.76821870956</v>
      </c>
      <c r="BV461" s="1">
        <v>615558.23937514285</v>
      </c>
      <c r="BW461" s="35">
        <v>6.0037023358893293</v>
      </c>
      <c r="BX461" s="1">
        <v>26639166.402341645</v>
      </c>
      <c r="BY461" s="1">
        <v>1184104.9832142817</v>
      </c>
      <c r="BZ461" s="1">
        <v>10463381.483810855</v>
      </c>
      <c r="CA461" s="1">
        <v>26639166.402341645</v>
      </c>
      <c r="CB461" s="1">
        <v>1184104.9832142817</v>
      </c>
      <c r="CC461" s="1">
        <v>3080070.2002373249</v>
      </c>
    </row>
    <row r="462" spans="1:81" x14ac:dyDescent="0.25">
      <c r="A462" t="s">
        <v>1652</v>
      </c>
      <c r="B462" t="s">
        <v>49</v>
      </c>
      <c r="C462" t="s">
        <v>50</v>
      </c>
      <c r="D462" t="s">
        <v>1726</v>
      </c>
      <c r="E462">
        <v>90151</v>
      </c>
      <c r="F462" t="s">
        <v>39</v>
      </c>
      <c r="G462" t="s">
        <v>51</v>
      </c>
      <c r="H462" s="74">
        <v>0.22613756887876005</v>
      </c>
      <c r="I462" s="1">
        <v>438553704</v>
      </c>
      <c r="J462" s="1"/>
      <c r="K462" s="1"/>
      <c r="L462" s="1">
        <v>16304470</v>
      </c>
      <c r="M462" s="1"/>
      <c r="N462" s="1"/>
      <c r="O462" s="1"/>
      <c r="P462" s="1"/>
      <c r="Q462" s="1"/>
      <c r="R462" s="1"/>
      <c r="S462" s="1"/>
      <c r="T462" s="1">
        <v>16304470</v>
      </c>
      <c r="U462" s="1">
        <v>108.35093167701864</v>
      </c>
      <c r="V462" s="36">
        <v>0.29952121595216946</v>
      </c>
      <c r="W462" s="1"/>
      <c r="X462" s="1"/>
      <c r="Y462" s="1">
        <v>8221764</v>
      </c>
      <c r="Z462" s="1"/>
      <c r="AA462" s="1"/>
      <c r="AB462" s="1"/>
      <c r="AC462" s="1"/>
      <c r="AD462" s="1"/>
      <c r="AE462" s="1"/>
      <c r="AF462" s="1"/>
      <c r="AG462" s="1">
        <v>0</v>
      </c>
      <c r="AH462" s="1"/>
      <c r="AI462" s="1">
        <v>84694857.493200019</v>
      </c>
      <c r="AJ462" s="1"/>
      <c r="AK462" s="1">
        <v>0</v>
      </c>
      <c r="AL462" s="1"/>
      <c r="AM462" s="1"/>
      <c r="AN462" s="1"/>
      <c r="AO462" s="1"/>
      <c r="AP462" s="1"/>
      <c r="AQ462" s="1">
        <v>84694857.493200019</v>
      </c>
      <c r="AR462" s="1">
        <v>0</v>
      </c>
      <c r="AS462" s="1"/>
      <c r="AT462" s="1">
        <v>17824943.854221601</v>
      </c>
      <c r="AU462" s="1"/>
      <c r="AV462" s="1">
        <v>0</v>
      </c>
      <c r="AW462" s="1"/>
      <c r="AX462" s="1"/>
      <c r="AY462" s="1"/>
      <c r="AZ462" s="1"/>
      <c r="BA462" s="1"/>
      <c r="BB462" s="1">
        <v>17824943.854221601</v>
      </c>
      <c r="BC462" s="7">
        <v>0.23376795227665348</v>
      </c>
      <c r="BD462" s="35" t="s">
        <v>552</v>
      </c>
      <c r="BE462" s="35" t="s">
        <v>552</v>
      </c>
      <c r="BF462" s="35">
        <v>6.2878340324721762</v>
      </c>
      <c r="BG462" s="35" t="s">
        <v>552</v>
      </c>
      <c r="BH462" s="35" t="s">
        <v>552</v>
      </c>
      <c r="BI462" s="35" t="s">
        <v>552</v>
      </c>
      <c r="BJ462" s="35" t="s">
        <v>552</v>
      </c>
      <c r="BK462" s="35" t="s">
        <v>552</v>
      </c>
      <c r="BL462" s="35" t="s">
        <v>552</v>
      </c>
      <c r="BM462" s="35" t="s">
        <v>552</v>
      </c>
      <c r="BN462" s="35">
        <v>6.2878340324721762</v>
      </c>
      <c r="BO462" s="1">
        <v>0</v>
      </c>
      <c r="BP462" s="1"/>
      <c r="BQ462" s="1">
        <v>144354337.20863998</v>
      </c>
      <c r="BR462" s="1">
        <v>6416517.9741630433</v>
      </c>
      <c r="BS462" s="1">
        <v>56699765.910238892</v>
      </c>
      <c r="BT462" s="1">
        <v>144354337.20863998</v>
      </c>
      <c r="BU462" s="1">
        <v>6416517.9741630433</v>
      </c>
      <c r="BV462" s="1">
        <v>16690518.224033425</v>
      </c>
      <c r="BW462" s="35">
        <v>6.1283248770402263</v>
      </c>
      <c r="BX462" s="1">
        <v>740295938.61572194</v>
      </c>
      <c r="BY462" s="1">
        <v>32905988.750876088</v>
      </c>
      <c r="BZ462" s="1">
        <v>290774820.03983545</v>
      </c>
      <c r="CA462" s="1">
        <v>740295938.61572194</v>
      </c>
      <c r="CB462" s="1">
        <v>32905988.750876088</v>
      </c>
      <c r="CC462" s="1">
        <v>85594399.81900385</v>
      </c>
    </row>
    <row r="463" spans="1:81" x14ac:dyDescent="0.25">
      <c r="A463" t="s">
        <v>1652</v>
      </c>
      <c r="B463" t="s">
        <v>49</v>
      </c>
      <c r="C463" t="s">
        <v>50</v>
      </c>
      <c r="D463" t="s">
        <v>28</v>
      </c>
      <c r="E463">
        <v>90151</v>
      </c>
      <c r="F463" t="s">
        <v>39</v>
      </c>
      <c r="G463" t="s">
        <v>51</v>
      </c>
      <c r="H463" s="74">
        <v>0.22613756887876005</v>
      </c>
      <c r="I463" s="1">
        <v>438553704</v>
      </c>
      <c r="J463" s="1">
        <v>0</v>
      </c>
      <c r="K463" s="1">
        <v>0</v>
      </c>
      <c r="L463" s="1">
        <v>16304470</v>
      </c>
      <c r="M463" s="1">
        <v>0</v>
      </c>
      <c r="N463" s="1">
        <v>0</v>
      </c>
      <c r="O463" s="1">
        <v>0</v>
      </c>
      <c r="P463" s="1">
        <v>0</v>
      </c>
      <c r="Q463" s="1">
        <v>0</v>
      </c>
      <c r="R463" s="1">
        <v>0</v>
      </c>
      <c r="S463" s="1">
        <v>0</v>
      </c>
      <c r="T463" s="1">
        <v>16304470</v>
      </c>
      <c r="U463" s="1"/>
      <c r="V463" s="36"/>
      <c r="W463" s="1"/>
      <c r="X463" s="1"/>
      <c r="Y463" s="1">
        <v>8221764</v>
      </c>
      <c r="Z463" s="1"/>
      <c r="AA463" s="1"/>
      <c r="AB463" s="1"/>
      <c r="AC463" s="1"/>
      <c r="AD463" s="1"/>
      <c r="AE463" s="1"/>
      <c r="AF463" s="1"/>
      <c r="AG463" s="1">
        <v>0</v>
      </c>
      <c r="AH463" s="1">
        <v>0</v>
      </c>
      <c r="AI463" s="1">
        <v>84694857.493200019</v>
      </c>
      <c r="AJ463" s="1">
        <v>0</v>
      </c>
      <c r="AK463" s="1">
        <v>0</v>
      </c>
      <c r="AL463" s="1">
        <v>0</v>
      </c>
      <c r="AM463" s="1">
        <v>0</v>
      </c>
      <c r="AN463" s="1">
        <v>0</v>
      </c>
      <c r="AO463" s="1">
        <v>0</v>
      </c>
      <c r="AP463" s="1">
        <v>0</v>
      </c>
      <c r="AQ463" s="1">
        <v>84694857.493200019</v>
      </c>
      <c r="AR463" s="1">
        <v>0</v>
      </c>
      <c r="AS463" s="1">
        <v>0</v>
      </c>
      <c r="AT463" s="1">
        <v>17824943.854221601</v>
      </c>
      <c r="AU463" s="1">
        <v>0</v>
      </c>
      <c r="AV463" s="1">
        <v>0</v>
      </c>
      <c r="AW463" s="1">
        <v>0</v>
      </c>
      <c r="AX463" s="1">
        <v>0</v>
      </c>
      <c r="AY463" s="1">
        <v>0</v>
      </c>
      <c r="AZ463" s="1">
        <v>0</v>
      </c>
      <c r="BA463" s="1">
        <v>0</v>
      </c>
      <c r="BB463" s="1">
        <v>17824943.854221601</v>
      </c>
      <c r="BC463" s="7">
        <v>0.23376795227665348</v>
      </c>
      <c r="BD463" s="35" t="s">
        <v>552</v>
      </c>
      <c r="BE463" s="35" t="s">
        <v>552</v>
      </c>
      <c r="BF463" s="35">
        <v>6.2878340324721762</v>
      </c>
      <c r="BG463" s="35" t="s">
        <v>552</v>
      </c>
      <c r="BH463" s="35" t="s">
        <v>552</v>
      </c>
      <c r="BI463" s="35" t="s">
        <v>552</v>
      </c>
      <c r="BJ463" s="35" t="s">
        <v>552</v>
      </c>
      <c r="BK463" s="35" t="s">
        <v>552</v>
      </c>
      <c r="BL463" s="35" t="s">
        <v>552</v>
      </c>
      <c r="BM463" s="35" t="s">
        <v>552</v>
      </c>
      <c r="BN463" s="35">
        <v>6.2878340324721762</v>
      </c>
      <c r="BO463" s="1">
        <v>0</v>
      </c>
      <c r="BP463" s="1">
        <v>0</v>
      </c>
      <c r="BQ463" s="1">
        <v>144354337.20863998</v>
      </c>
      <c r="BR463" s="1">
        <v>6416517.9741630433</v>
      </c>
      <c r="BS463" s="1">
        <v>56699765.910238892</v>
      </c>
      <c r="BT463" s="1">
        <v>144354337.20863998</v>
      </c>
      <c r="BU463" s="1">
        <v>6416517.9741630433</v>
      </c>
      <c r="BV463" s="1">
        <v>16690518.224033425</v>
      </c>
      <c r="BW463" s="35">
        <v>6.1283248770402263</v>
      </c>
      <c r="BX463" s="1">
        <v>740295938.61572194</v>
      </c>
      <c r="BY463" s="1">
        <v>32905988.750876088</v>
      </c>
      <c r="BZ463" s="1">
        <v>290774820.03983545</v>
      </c>
      <c r="CA463" s="1">
        <v>740295938.61572194</v>
      </c>
      <c r="CB463" s="1">
        <v>32905988.750876088</v>
      </c>
      <c r="CC463" s="1">
        <v>85594399.81900385</v>
      </c>
    </row>
    <row r="464" spans="1:81" x14ac:dyDescent="0.25">
      <c r="A464" t="s">
        <v>760</v>
      </c>
      <c r="B464" t="s">
        <v>444</v>
      </c>
      <c r="C464" t="s">
        <v>50</v>
      </c>
      <c r="D464" t="s">
        <v>38</v>
      </c>
      <c r="E464">
        <v>90236</v>
      </c>
      <c r="F464" t="s">
        <v>370</v>
      </c>
      <c r="G464" t="s">
        <v>51</v>
      </c>
      <c r="H464" s="74">
        <v>0.22613756887876005</v>
      </c>
      <c r="I464" s="1">
        <v>1255499.4099999999</v>
      </c>
      <c r="J464" s="1"/>
      <c r="K464" s="1">
        <v>658542</v>
      </c>
      <c r="L464" s="1">
        <v>65744</v>
      </c>
      <c r="M464" s="1"/>
      <c r="N464" s="1"/>
      <c r="O464" s="1"/>
      <c r="P464" s="1"/>
      <c r="Q464" s="1"/>
      <c r="R464" s="1"/>
      <c r="S464" s="1"/>
      <c r="T464" s="1">
        <v>724286</v>
      </c>
      <c r="U464" s="1">
        <v>40.235294117647058</v>
      </c>
      <c r="V464" s="36">
        <v>3.6111483282812593E-2</v>
      </c>
      <c r="W464" s="1"/>
      <c r="X464" s="1">
        <v>205795</v>
      </c>
      <c r="Y464" s="1">
        <v>15254</v>
      </c>
      <c r="Z464" s="1"/>
      <c r="AA464" s="1"/>
      <c r="AB464" s="1"/>
      <c r="AC464" s="1"/>
      <c r="AD464" s="1"/>
      <c r="AE464" s="1"/>
      <c r="AF464" s="1"/>
      <c r="AG464" s="1">
        <v>0</v>
      </c>
      <c r="AH464" s="1">
        <v>1691467.0654428655</v>
      </c>
      <c r="AI464" s="1">
        <v>156511.72300000003</v>
      </c>
      <c r="AJ464" s="1">
        <v>0</v>
      </c>
      <c r="AK464" s="1">
        <v>0</v>
      </c>
      <c r="AL464" s="1">
        <v>0</v>
      </c>
      <c r="AM464" s="1">
        <v>0</v>
      </c>
      <c r="AN464" s="1">
        <v>0</v>
      </c>
      <c r="AO464" s="1">
        <v>0</v>
      </c>
      <c r="AP464" s="1">
        <v>0</v>
      </c>
      <c r="AQ464" s="1">
        <v>1847978.7884428655</v>
      </c>
      <c r="AR464" s="1">
        <v>0</v>
      </c>
      <c r="AS464" s="1">
        <v>444576.16026750003</v>
      </c>
      <c r="AT464" s="1">
        <v>33070.967927600002</v>
      </c>
      <c r="AU464" s="1">
        <v>0</v>
      </c>
      <c r="AV464" s="1">
        <v>0</v>
      </c>
      <c r="AW464" s="1">
        <v>0</v>
      </c>
      <c r="AX464" s="1">
        <v>0</v>
      </c>
      <c r="AY464" s="1">
        <v>0</v>
      </c>
      <c r="AZ464" s="1">
        <v>0</v>
      </c>
      <c r="BA464" s="1">
        <v>0</v>
      </c>
      <c r="BB464" s="1">
        <v>477647.12819510006</v>
      </c>
      <c r="BC464" s="7">
        <v>1.852351262067073</v>
      </c>
      <c r="BD464" s="35" t="s">
        <v>552</v>
      </c>
      <c r="BE464" s="35">
        <v>3.243594525042238</v>
      </c>
      <c r="BF464" s="35">
        <v>2.8836500810355319</v>
      </c>
      <c r="BG464" s="35" t="s">
        <v>552</v>
      </c>
      <c r="BH464" s="35" t="s">
        <v>552</v>
      </c>
      <c r="BI464" s="35" t="s">
        <v>552</v>
      </c>
      <c r="BJ464" s="35" t="s">
        <v>552</v>
      </c>
      <c r="BK464" s="35" t="s">
        <v>552</v>
      </c>
      <c r="BL464" s="35" t="s">
        <v>552</v>
      </c>
      <c r="BM464" s="35" t="s">
        <v>552</v>
      </c>
      <c r="BN464" s="35">
        <v>3.2109220896689505</v>
      </c>
      <c r="BO464" s="1">
        <v>0</v>
      </c>
      <c r="BP464" s="1"/>
      <c r="BQ464" s="1">
        <v>413260.18579559989</v>
      </c>
      <c r="BR464" s="1">
        <v>18369.322747336995</v>
      </c>
      <c r="BS464" s="1">
        <v>162321.10685227058</v>
      </c>
      <c r="BT464" s="1">
        <v>413260.18579559989</v>
      </c>
      <c r="BU464" s="1">
        <v>18369.322747336995</v>
      </c>
      <c r="BV464" s="1">
        <v>47781.91494391804</v>
      </c>
      <c r="BW464" s="35">
        <v>6.0033299251588996</v>
      </c>
      <c r="BX464" s="1">
        <v>2067677.054467852</v>
      </c>
      <c r="BY464" s="1">
        <v>91907.782206653283</v>
      </c>
      <c r="BZ464" s="1">
        <v>812146.05139888055</v>
      </c>
      <c r="CA464" s="1">
        <v>2067677.054467852</v>
      </c>
      <c r="CB464" s="1">
        <v>91907.782206653283</v>
      </c>
      <c r="CC464" s="1">
        <v>239068.68492030236</v>
      </c>
    </row>
    <row r="465" spans="1:81" x14ac:dyDescent="0.25">
      <c r="A465" t="s">
        <v>760</v>
      </c>
      <c r="B465" t="s">
        <v>444</v>
      </c>
      <c r="C465" t="s">
        <v>50</v>
      </c>
      <c r="D465" t="s">
        <v>28</v>
      </c>
      <c r="E465">
        <v>90236</v>
      </c>
      <c r="F465" t="s">
        <v>370</v>
      </c>
      <c r="G465" t="s">
        <v>51</v>
      </c>
      <c r="H465" s="74">
        <v>0.22613756887876005</v>
      </c>
      <c r="I465" s="1">
        <v>2002067.4899999998</v>
      </c>
      <c r="J465" s="1">
        <v>0</v>
      </c>
      <c r="K465" s="1">
        <v>822650</v>
      </c>
      <c r="L465" s="1">
        <v>613354</v>
      </c>
      <c r="M465" s="1">
        <v>0</v>
      </c>
      <c r="N465" s="1">
        <v>0</v>
      </c>
      <c r="O465" s="1">
        <v>0</v>
      </c>
      <c r="P465" s="1">
        <v>11270</v>
      </c>
      <c r="Q465" s="1">
        <v>0</v>
      </c>
      <c r="R465" s="1">
        <v>0</v>
      </c>
      <c r="S465" s="1">
        <v>0</v>
      </c>
      <c r="T465" s="1">
        <v>1447274</v>
      </c>
      <c r="U465" s="1"/>
      <c r="V465" s="36"/>
      <c r="W465" s="1"/>
      <c r="X465" s="1">
        <v>257079</v>
      </c>
      <c r="Y465" s="1">
        <v>142310</v>
      </c>
      <c r="Z465" s="1"/>
      <c r="AA465" s="1"/>
      <c r="AB465" s="1"/>
      <c r="AC465" s="1">
        <v>1327</v>
      </c>
      <c r="AD465" s="1"/>
      <c r="AE465" s="1"/>
      <c r="AF465" s="1"/>
      <c r="AG465" s="1">
        <v>0</v>
      </c>
      <c r="AH465" s="1">
        <v>2112979.6366359647</v>
      </c>
      <c r="AI465" s="1">
        <v>1460153.674875</v>
      </c>
      <c r="AJ465" s="1">
        <v>0</v>
      </c>
      <c r="AK465" s="1">
        <v>0</v>
      </c>
      <c r="AL465" s="1">
        <v>0</v>
      </c>
      <c r="AM465" s="1">
        <v>11663.860841666667</v>
      </c>
      <c r="AN465" s="1">
        <v>0</v>
      </c>
      <c r="AO465" s="1">
        <v>0</v>
      </c>
      <c r="AP465" s="1">
        <v>0</v>
      </c>
      <c r="AQ465" s="1">
        <v>3584797.1723526316</v>
      </c>
      <c r="AR465" s="1">
        <v>0</v>
      </c>
      <c r="AS465" s="1">
        <v>555364.29313350003</v>
      </c>
      <c r="AT465" s="1">
        <v>308530.840814</v>
      </c>
      <c r="AU465" s="1">
        <v>0</v>
      </c>
      <c r="AV465" s="1">
        <v>0</v>
      </c>
      <c r="AW465" s="1">
        <v>0</v>
      </c>
      <c r="AX465" s="1">
        <v>3451.76586</v>
      </c>
      <c r="AY465" s="1">
        <v>0</v>
      </c>
      <c r="AZ465" s="1">
        <v>0</v>
      </c>
      <c r="BA465" s="1">
        <v>0</v>
      </c>
      <c r="BB465" s="1">
        <v>867346.89980750007</v>
      </c>
      <c r="BC465" s="7">
        <v>2.2237732216310708</v>
      </c>
      <c r="BD465" s="35" t="s">
        <v>552</v>
      </c>
      <c r="BE465" s="35">
        <v>3.2435956114623044</v>
      </c>
      <c r="BF465" s="35">
        <v>2.8836275881285522</v>
      </c>
      <c r="BG465" s="35" t="s">
        <v>552</v>
      </c>
      <c r="BH465" s="35" t="s">
        <v>552</v>
      </c>
      <c r="BI465" s="35" t="s">
        <v>552</v>
      </c>
      <c r="BJ465" s="35">
        <v>1.3412268590653653</v>
      </c>
      <c r="BK465" s="35" t="s">
        <v>552</v>
      </c>
      <c r="BL465" s="35" t="s">
        <v>552</v>
      </c>
      <c r="BM465" s="35" t="s">
        <v>552</v>
      </c>
      <c r="BN465" s="35">
        <v>3.0762274953879718</v>
      </c>
      <c r="BO465" s="1">
        <v>0</v>
      </c>
      <c r="BP465" s="1">
        <v>0</v>
      </c>
      <c r="BQ465" s="1">
        <v>659000.53500839986</v>
      </c>
      <c r="BR465" s="1">
        <v>29292.426259093885</v>
      </c>
      <c r="BS465" s="1">
        <v>258843.45972711136</v>
      </c>
      <c r="BT465" s="1">
        <v>659000.53500839986</v>
      </c>
      <c r="BU465" s="1">
        <v>29292.426259093885</v>
      </c>
      <c r="BV465" s="1">
        <v>76194.873336629826</v>
      </c>
      <c r="BW465" s="35">
        <v>6.0033299251588996</v>
      </c>
      <c r="BX465" s="1">
        <v>3297197.0975032523</v>
      </c>
      <c r="BY465" s="1">
        <v>146559.67288263483</v>
      </c>
      <c r="BZ465" s="1">
        <v>1295079.227984319</v>
      </c>
      <c r="CA465" s="1">
        <v>3297197.0975032523</v>
      </c>
      <c r="CB465" s="1">
        <v>146559.67288263483</v>
      </c>
      <c r="CC465" s="1">
        <v>381228.08990885201</v>
      </c>
    </row>
    <row r="466" spans="1:81" x14ac:dyDescent="0.25">
      <c r="A466" t="s">
        <v>760</v>
      </c>
      <c r="B466" t="s">
        <v>444</v>
      </c>
      <c r="C466" t="s">
        <v>50</v>
      </c>
      <c r="D466" t="s">
        <v>1730</v>
      </c>
      <c r="E466">
        <v>90236</v>
      </c>
      <c r="F466" t="s">
        <v>370</v>
      </c>
      <c r="G466" t="s">
        <v>51</v>
      </c>
      <c r="H466" s="74">
        <v>0.22613756887876005</v>
      </c>
      <c r="I466" s="1">
        <v>746568.08</v>
      </c>
      <c r="J466" s="1"/>
      <c r="K466" s="1">
        <v>164108</v>
      </c>
      <c r="L466" s="1">
        <v>547610</v>
      </c>
      <c r="M466" s="1"/>
      <c r="N466" s="1"/>
      <c r="O466" s="1"/>
      <c r="P466" s="1">
        <v>11270</v>
      </c>
      <c r="Q466" s="1"/>
      <c r="R466" s="1"/>
      <c r="S466" s="1"/>
      <c r="T466" s="1">
        <v>722988</v>
      </c>
      <c r="U466" s="1">
        <v>16.142857142857142</v>
      </c>
      <c r="V466" s="36">
        <v>0.16956716926068932</v>
      </c>
      <c r="W466" s="1"/>
      <c r="X466" s="1">
        <v>51284</v>
      </c>
      <c r="Y466" s="1">
        <v>127056</v>
      </c>
      <c r="Z466" s="1"/>
      <c r="AA466" s="1"/>
      <c r="AB466" s="1"/>
      <c r="AC466" s="1">
        <v>1327</v>
      </c>
      <c r="AD466" s="1"/>
      <c r="AE466" s="1"/>
      <c r="AF466" s="1"/>
      <c r="AG466" s="1">
        <v>0</v>
      </c>
      <c r="AH466" s="1">
        <v>421512.57119309943</v>
      </c>
      <c r="AI466" s="1">
        <v>1303641.951875</v>
      </c>
      <c r="AJ466" s="1">
        <v>0</v>
      </c>
      <c r="AK466" s="1"/>
      <c r="AL466" s="1">
        <v>0</v>
      </c>
      <c r="AM466" s="1">
        <v>11663.860841666667</v>
      </c>
      <c r="AN466" s="1"/>
      <c r="AO466" s="1">
        <v>0</v>
      </c>
      <c r="AP466" s="1">
        <v>0</v>
      </c>
      <c r="AQ466" s="1">
        <v>1736818.3839097661</v>
      </c>
      <c r="AR466" s="1">
        <v>0</v>
      </c>
      <c r="AS466" s="1">
        <v>110788.13286600001</v>
      </c>
      <c r="AT466" s="1">
        <v>275459.87288639997</v>
      </c>
      <c r="AU466" s="1">
        <v>0</v>
      </c>
      <c r="AV466" s="1"/>
      <c r="AW466" s="1">
        <v>0</v>
      </c>
      <c r="AX466" s="1">
        <v>3451.76586</v>
      </c>
      <c r="AY466" s="1"/>
      <c r="AZ466" s="1">
        <v>0</v>
      </c>
      <c r="BA466" s="1">
        <v>0</v>
      </c>
      <c r="BB466" s="1">
        <v>389699.77161239996</v>
      </c>
      <c r="BC466" s="7">
        <v>2.8483914762631772</v>
      </c>
      <c r="BD466" s="35" t="s">
        <v>552</v>
      </c>
      <c r="BE466" s="35">
        <v>3.2435999711110939</v>
      </c>
      <c r="BF466" s="35">
        <v>2.8836248877146144</v>
      </c>
      <c r="BG466" s="35" t="s">
        <v>552</v>
      </c>
      <c r="BH466" s="35" t="s">
        <v>552</v>
      </c>
      <c r="BI466" s="35" t="s">
        <v>552</v>
      </c>
      <c r="BJ466" s="35">
        <v>1.3412268590653653</v>
      </c>
      <c r="BK466" s="35" t="s">
        <v>552</v>
      </c>
      <c r="BL466" s="35" t="s">
        <v>552</v>
      </c>
      <c r="BM466" s="35" t="s">
        <v>552</v>
      </c>
      <c r="BN466" s="35">
        <v>2.941291080242225</v>
      </c>
      <c r="BO466" s="1">
        <v>0</v>
      </c>
      <c r="BP466" s="1">
        <v>0</v>
      </c>
      <c r="BQ466" s="1">
        <v>245740.34921279995</v>
      </c>
      <c r="BR466" s="1">
        <v>10923.103511756892</v>
      </c>
      <c r="BS466" s="1">
        <v>96522.352874840828</v>
      </c>
      <c r="BT466" s="1">
        <v>245740.34921279995</v>
      </c>
      <c r="BU466" s="1">
        <v>10923.103511756892</v>
      </c>
      <c r="BV466" s="1">
        <v>28412.958392711789</v>
      </c>
      <c r="BW466" s="35">
        <v>6.0033299251588996</v>
      </c>
      <c r="BX466" s="1">
        <v>1229520.0430354003</v>
      </c>
      <c r="BY466" s="1">
        <v>54651.890675981529</v>
      </c>
      <c r="BZ466" s="1">
        <v>482933.17658543831</v>
      </c>
      <c r="CA466" s="1">
        <v>1229520.0430354003</v>
      </c>
      <c r="CB466" s="1">
        <v>54651.890675981529</v>
      </c>
      <c r="CC466" s="1">
        <v>142159.40498854962</v>
      </c>
    </row>
    <row r="467" spans="1:81" x14ac:dyDescent="0.25">
      <c r="A467" t="s">
        <v>303</v>
      </c>
      <c r="B467" t="s">
        <v>304</v>
      </c>
      <c r="C467" t="s">
        <v>50</v>
      </c>
      <c r="D467" t="s">
        <v>38</v>
      </c>
      <c r="E467">
        <v>90079</v>
      </c>
      <c r="F467" t="s">
        <v>39</v>
      </c>
      <c r="G467" t="s">
        <v>108</v>
      </c>
      <c r="H467" s="74">
        <v>0.46603259433962002</v>
      </c>
      <c r="I467" s="1">
        <v>38247959</v>
      </c>
      <c r="J467" s="1"/>
      <c r="K467" s="1">
        <v>3697019</v>
      </c>
      <c r="L467" s="1"/>
      <c r="M467" s="1">
        <v>85086</v>
      </c>
      <c r="N467" s="1"/>
      <c r="O467" s="1"/>
      <c r="P467" s="1"/>
      <c r="Q467" s="1">
        <v>111423</v>
      </c>
      <c r="R467" s="1"/>
      <c r="S467" s="1"/>
      <c r="T467" s="1">
        <v>3893528</v>
      </c>
      <c r="U467" s="1">
        <v>41.011904761904759</v>
      </c>
      <c r="V467" s="36">
        <v>0.27407895195460691</v>
      </c>
      <c r="W467" s="1"/>
      <c r="X467" s="1">
        <v>1132595</v>
      </c>
      <c r="Y467" s="1"/>
      <c r="Z467" s="1">
        <v>184861</v>
      </c>
      <c r="AA467" s="1"/>
      <c r="AB467" s="1"/>
      <c r="AC467" s="1"/>
      <c r="AD467" s="1">
        <v>22063</v>
      </c>
      <c r="AE467" s="1"/>
      <c r="AF467" s="1"/>
      <c r="AG467" s="1">
        <v>0</v>
      </c>
      <c r="AH467" s="1">
        <v>9329389.7750642393</v>
      </c>
      <c r="AI467" s="1">
        <v>0</v>
      </c>
      <c r="AJ467" s="1">
        <v>86151.25142221649</v>
      </c>
      <c r="AK467" s="1">
        <v>0</v>
      </c>
      <c r="AL467" s="1">
        <v>0</v>
      </c>
      <c r="AM467" s="1">
        <v>0</v>
      </c>
      <c r="AN467" s="1">
        <v>354282.43168789998</v>
      </c>
      <c r="AO467" s="1">
        <v>0</v>
      </c>
      <c r="AP467" s="1">
        <v>0</v>
      </c>
      <c r="AQ467" s="1">
        <v>9769823.4581743572</v>
      </c>
      <c r="AR467" s="1">
        <v>0</v>
      </c>
      <c r="AS467" s="1">
        <v>2446729.6884675003</v>
      </c>
      <c r="AT467" s="1">
        <v>0</v>
      </c>
      <c r="AU467" s="1">
        <v>3716.125734470003</v>
      </c>
      <c r="AV467" s="1">
        <v>0</v>
      </c>
      <c r="AW467" s="1">
        <v>0</v>
      </c>
      <c r="AX467" s="1">
        <v>0</v>
      </c>
      <c r="AY467" s="1">
        <v>0</v>
      </c>
      <c r="AZ467" s="1">
        <v>0</v>
      </c>
      <c r="BA467" s="1">
        <v>0</v>
      </c>
      <c r="BB467" s="1">
        <v>2450445.8142019701</v>
      </c>
      <c r="BC467" s="7">
        <v>0.31950121240132912</v>
      </c>
      <c r="BD467" s="35" t="s">
        <v>552</v>
      </c>
      <c r="BE467" s="35">
        <v>3.1853013099288212</v>
      </c>
      <c r="BF467" s="35" t="s">
        <v>552</v>
      </c>
      <c r="BG467" s="35">
        <v>1.0561946402073958</v>
      </c>
      <c r="BH467" s="35" t="s">
        <v>552</v>
      </c>
      <c r="BI467" s="35" t="s">
        <v>552</v>
      </c>
      <c r="BJ467" s="35" t="s">
        <v>552</v>
      </c>
      <c r="BK467" s="35">
        <v>3.179616701111081</v>
      </c>
      <c r="BL467" s="35" t="s">
        <v>552</v>
      </c>
      <c r="BM467" s="35" t="s">
        <v>552</v>
      </c>
      <c r="BN467" s="35">
        <v>3.1386108620193118</v>
      </c>
      <c r="BO467" s="1">
        <v>0</v>
      </c>
      <c r="BP467" s="1"/>
      <c r="BQ467" s="1">
        <v>12589698.184439998</v>
      </c>
      <c r="BR467" s="1">
        <v>559609.26600348845</v>
      </c>
      <c r="BS467" s="1">
        <v>4945005.1431886079</v>
      </c>
      <c r="BT467" s="1">
        <v>12589698.184439998</v>
      </c>
      <c r="BU467" s="1">
        <v>559609.26600348845</v>
      </c>
      <c r="BV467" s="1">
        <v>1455644.430542954</v>
      </c>
      <c r="BW467" s="35">
        <v>6.0955135500406641</v>
      </c>
      <c r="BX467" s="1">
        <v>64150977.689736351</v>
      </c>
      <c r="BY467" s="1">
        <v>2851496.5976490853</v>
      </c>
      <c r="BZ467" s="1">
        <v>25197340.712138325</v>
      </c>
      <c r="CA467" s="1">
        <v>64150977.689736351</v>
      </c>
      <c r="CB467" s="1">
        <v>2851496.5976490853</v>
      </c>
      <c r="CC467" s="1">
        <v>7417255.9198728474</v>
      </c>
    </row>
    <row r="468" spans="1:81" x14ac:dyDescent="0.25">
      <c r="A468" t="s">
        <v>303</v>
      </c>
      <c r="B468" t="s">
        <v>304</v>
      </c>
      <c r="C468" t="s">
        <v>50</v>
      </c>
      <c r="D468" t="s">
        <v>28</v>
      </c>
      <c r="E468">
        <v>90079</v>
      </c>
      <c r="F468" t="s">
        <v>39</v>
      </c>
      <c r="G468" t="s">
        <v>108</v>
      </c>
      <c r="H468" s="74">
        <v>0.46603259433962002</v>
      </c>
      <c r="I468" s="1">
        <v>41488577</v>
      </c>
      <c r="J468" s="1">
        <v>0</v>
      </c>
      <c r="K468" s="1">
        <v>5052229</v>
      </c>
      <c r="L468" s="1">
        <v>0</v>
      </c>
      <c r="M468" s="1">
        <v>85086</v>
      </c>
      <c r="N468" s="1">
        <v>0</v>
      </c>
      <c r="O468" s="1">
        <v>0</v>
      </c>
      <c r="P468" s="1">
        <v>270209</v>
      </c>
      <c r="Q468" s="1">
        <v>111423</v>
      </c>
      <c r="R468" s="1">
        <v>0</v>
      </c>
      <c r="S468" s="1">
        <v>0</v>
      </c>
      <c r="T468" s="1">
        <v>5518947</v>
      </c>
      <c r="U468" s="1"/>
      <c r="V468" s="36"/>
      <c r="W468" s="1"/>
      <c r="X468" s="1">
        <v>1350130</v>
      </c>
      <c r="Y468" s="1"/>
      <c r="Z468" s="1">
        <v>184861</v>
      </c>
      <c r="AA468" s="1"/>
      <c r="AB468" s="1"/>
      <c r="AC468" s="1">
        <v>18798</v>
      </c>
      <c r="AD468" s="1">
        <v>22063</v>
      </c>
      <c r="AE468" s="1"/>
      <c r="AF468" s="1"/>
      <c r="AG468" s="1">
        <v>0</v>
      </c>
      <c r="AH468" s="1">
        <v>11302072.759515408</v>
      </c>
      <c r="AI468" s="1">
        <v>0</v>
      </c>
      <c r="AJ468" s="1">
        <v>86151.25142221649</v>
      </c>
      <c r="AK468" s="1">
        <v>0</v>
      </c>
      <c r="AL468" s="1">
        <v>0</v>
      </c>
      <c r="AM468" s="1">
        <v>165353.35238916668</v>
      </c>
      <c r="AN468" s="1">
        <v>354282.43168789998</v>
      </c>
      <c r="AO468" s="1">
        <v>0</v>
      </c>
      <c r="AP468" s="1">
        <v>0</v>
      </c>
      <c r="AQ468" s="1">
        <v>11907859.795014692</v>
      </c>
      <c r="AR468" s="1">
        <v>0</v>
      </c>
      <c r="AS468" s="1">
        <v>2916667.6122450004</v>
      </c>
      <c r="AT468" s="1">
        <v>0</v>
      </c>
      <c r="AU468" s="1">
        <v>3716.125734470003</v>
      </c>
      <c r="AV468" s="1">
        <v>0</v>
      </c>
      <c r="AW468" s="1">
        <v>0</v>
      </c>
      <c r="AX468" s="1">
        <v>48896.981639999998</v>
      </c>
      <c r="AY468" s="1">
        <v>0</v>
      </c>
      <c r="AZ468" s="1">
        <v>0</v>
      </c>
      <c r="BA468" s="1">
        <v>0</v>
      </c>
      <c r="BB468" s="1">
        <v>2969280.7196194702</v>
      </c>
      <c r="BC468" s="7">
        <v>0.35858401493582587</v>
      </c>
      <c r="BD468" s="35" t="s">
        <v>552</v>
      </c>
      <c r="BE468" s="35">
        <v>2.8143499377721022</v>
      </c>
      <c r="BF468" s="35" t="s">
        <v>552</v>
      </c>
      <c r="BG468" s="35">
        <v>1.0561946402073958</v>
      </c>
      <c r="BH468" s="35" t="s">
        <v>552</v>
      </c>
      <c r="BI468" s="35" t="s">
        <v>552</v>
      </c>
      <c r="BJ468" s="35">
        <v>0.79290598769532716</v>
      </c>
      <c r="BK468" s="35">
        <v>3.179616701111081</v>
      </c>
      <c r="BL468" s="35" t="s">
        <v>552</v>
      </c>
      <c r="BM468" s="35" t="s">
        <v>552</v>
      </c>
      <c r="BN468" s="35">
        <v>2.6956483754299803</v>
      </c>
      <c r="BO468" s="1">
        <v>0</v>
      </c>
      <c r="BP468" s="1">
        <v>0</v>
      </c>
      <c r="BQ468" s="1">
        <v>13656380.005319998</v>
      </c>
      <c r="BR468" s="1">
        <v>607023.03415717452</v>
      </c>
      <c r="BS468" s="1">
        <v>5363978.4190465333</v>
      </c>
      <c r="BT468" s="1">
        <v>13656380.005319998</v>
      </c>
      <c r="BU468" s="1">
        <v>607023.03415717452</v>
      </c>
      <c r="BV468" s="1">
        <v>1578976.1759889591</v>
      </c>
      <c r="BW468" s="35">
        <v>6.0955135500406641</v>
      </c>
      <c r="BX468" s="1">
        <v>69586269.361612439</v>
      </c>
      <c r="BY468" s="1">
        <v>3093094.0957346796</v>
      </c>
      <c r="BZ468" s="1">
        <v>27332224.716377307</v>
      </c>
      <c r="CA468" s="1">
        <v>69586269.361612439</v>
      </c>
      <c r="CB468" s="1">
        <v>3093094.0957346796</v>
      </c>
      <c r="CC468" s="1">
        <v>8045694.4999431334</v>
      </c>
    </row>
    <row r="469" spans="1:81" x14ac:dyDescent="0.25">
      <c r="A469" t="s">
        <v>303</v>
      </c>
      <c r="B469" t="s">
        <v>304</v>
      </c>
      <c r="C469" t="s">
        <v>50</v>
      </c>
      <c r="D469" t="s">
        <v>1730</v>
      </c>
      <c r="E469">
        <v>90079</v>
      </c>
      <c r="F469" t="s">
        <v>39</v>
      </c>
      <c r="G469" t="s">
        <v>108</v>
      </c>
      <c r="H469" s="74">
        <v>0.46603259433962002</v>
      </c>
      <c r="I469" s="1">
        <v>3240618</v>
      </c>
      <c r="J469" s="1"/>
      <c r="K469" s="1">
        <v>1355210</v>
      </c>
      <c r="L469" s="1"/>
      <c r="M469" s="1"/>
      <c r="N469" s="1"/>
      <c r="O469" s="1"/>
      <c r="P469" s="1">
        <v>270209</v>
      </c>
      <c r="Q469" s="1"/>
      <c r="R469" s="1"/>
      <c r="S469" s="1"/>
      <c r="T469" s="1">
        <v>1625419</v>
      </c>
      <c r="U469" s="1">
        <v>11.949152542372881</v>
      </c>
      <c r="V469" s="36">
        <v>0.21236744123626131</v>
      </c>
      <c r="W469" s="1"/>
      <c r="X469" s="1">
        <v>217535</v>
      </c>
      <c r="Y469" s="1"/>
      <c r="Z469" s="1"/>
      <c r="AA469" s="1"/>
      <c r="AB469" s="1"/>
      <c r="AC469" s="1">
        <v>18798</v>
      </c>
      <c r="AD469" s="1"/>
      <c r="AE469" s="1"/>
      <c r="AF469" s="1"/>
      <c r="AG469" s="1">
        <v>0</v>
      </c>
      <c r="AH469" s="1">
        <v>1972682.9844511696</v>
      </c>
      <c r="AI469" s="1">
        <v>0</v>
      </c>
      <c r="AJ469" s="1">
        <v>0</v>
      </c>
      <c r="AK469" s="1"/>
      <c r="AL469" s="1">
        <v>0</v>
      </c>
      <c r="AM469" s="1">
        <v>165353.35238916668</v>
      </c>
      <c r="AN469" s="1"/>
      <c r="AO469" s="1">
        <v>0</v>
      </c>
      <c r="AP469" s="1">
        <v>0</v>
      </c>
      <c r="AQ469" s="1">
        <v>2138036.3368403362</v>
      </c>
      <c r="AR469" s="1">
        <v>0</v>
      </c>
      <c r="AS469" s="1">
        <v>469937.92377750005</v>
      </c>
      <c r="AT469" s="1">
        <v>0</v>
      </c>
      <c r="AU469" s="1">
        <v>0</v>
      </c>
      <c r="AV469" s="1"/>
      <c r="AW469" s="1">
        <v>0</v>
      </c>
      <c r="AX469" s="1">
        <v>48896.981639999998</v>
      </c>
      <c r="AY469" s="1"/>
      <c r="AZ469" s="1">
        <v>0</v>
      </c>
      <c r="BA469" s="1">
        <v>0</v>
      </c>
      <c r="BB469" s="1">
        <v>518834.90541750006</v>
      </c>
      <c r="BC469" s="7">
        <v>0.8198656065780775</v>
      </c>
      <c r="BD469" s="35" t="s">
        <v>552</v>
      </c>
      <c r="BE469" s="35">
        <v>1.8023929193473114</v>
      </c>
      <c r="BF469" s="35" t="s">
        <v>552</v>
      </c>
      <c r="BG469" s="35" t="s">
        <v>552</v>
      </c>
      <c r="BH469" s="35" t="s">
        <v>552</v>
      </c>
      <c r="BI469" s="35" t="s">
        <v>552</v>
      </c>
      <c r="BJ469" s="35">
        <v>0.79290598769532716</v>
      </c>
      <c r="BK469" s="35" t="s">
        <v>552</v>
      </c>
      <c r="BL469" s="35" t="s">
        <v>552</v>
      </c>
      <c r="BM469" s="35" t="s">
        <v>552</v>
      </c>
      <c r="BN469" s="35">
        <v>1.6345762183522135</v>
      </c>
      <c r="BO469" s="1">
        <v>0</v>
      </c>
      <c r="BP469" s="1">
        <v>0</v>
      </c>
      <c r="BQ469" s="1">
        <v>1066681.8208799998</v>
      </c>
      <c r="BR469" s="1">
        <v>47413.768153686127</v>
      </c>
      <c r="BS469" s="1">
        <v>418973.27585792443</v>
      </c>
      <c r="BT469" s="1">
        <v>1066681.8208799998</v>
      </c>
      <c r="BU469" s="1">
        <v>47413.768153686127</v>
      </c>
      <c r="BV469" s="1">
        <v>123331.74544600527</v>
      </c>
      <c r="BW469" s="35">
        <v>6.0955135500406641</v>
      </c>
      <c r="BX469" s="1">
        <v>5435291.6718760878</v>
      </c>
      <c r="BY469" s="1">
        <v>241597.49808559418</v>
      </c>
      <c r="BZ469" s="1">
        <v>2134884.004238979</v>
      </c>
      <c r="CA469" s="1">
        <v>5435291.6718760878</v>
      </c>
      <c r="CB469" s="1">
        <v>241597.49808559418</v>
      </c>
      <c r="CC469" s="1">
        <v>628438.58007028583</v>
      </c>
    </row>
    <row r="470" spans="1:81" x14ac:dyDescent="0.25">
      <c r="A470" t="s">
        <v>403</v>
      </c>
      <c r="B470" t="s">
        <v>404</v>
      </c>
      <c r="C470" t="s">
        <v>50</v>
      </c>
      <c r="D470" t="s">
        <v>38</v>
      </c>
      <c r="E470">
        <v>90162</v>
      </c>
      <c r="F470" t="s">
        <v>39</v>
      </c>
      <c r="G470" t="s">
        <v>51</v>
      </c>
      <c r="H470" s="74">
        <v>0.22613756887876005</v>
      </c>
      <c r="I470" s="1">
        <v>15847376</v>
      </c>
      <c r="J470" s="1"/>
      <c r="K470" s="1"/>
      <c r="L470" s="1">
        <v>2333628</v>
      </c>
      <c r="M470" s="1"/>
      <c r="N470" s="1"/>
      <c r="O470" s="1"/>
      <c r="P470" s="1"/>
      <c r="Q470" s="1"/>
      <c r="R470" s="1"/>
      <c r="S470" s="1"/>
      <c r="T470" s="1">
        <v>2333628</v>
      </c>
      <c r="U470" s="1">
        <v>36</v>
      </c>
      <c r="V470" s="36">
        <v>0.2135767147146943</v>
      </c>
      <c r="W470" s="1"/>
      <c r="X470" s="1"/>
      <c r="Y470" s="1">
        <v>575568</v>
      </c>
      <c r="Z470" s="1"/>
      <c r="AA470" s="1"/>
      <c r="AB470" s="1"/>
      <c r="AC470" s="1"/>
      <c r="AD470" s="1"/>
      <c r="AE470" s="1"/>
      <c r="AF470" s="1"/>
      <c r="AG470" s="1">
        <v>0</v>
      </c>
      <c r="AH470" s="1">
        <v>0</v>
      </c>
      <c r="AI470" s="1">
        <v>5903823.5572499996</v>
      </c>
      <c r="AJ470" s="1">
        <v>0</v>
      </c>
      <c r="AK470" s="1">
        <v>0</v>
      </c>
      <c r="AL470" s="1">
        <v>0</v>
      </c>
      <c r="AM470" s="1">
        <v>0</v>
      </c>
      <c r="AN470" s="1">
        <v>0</v>
      </c>
      <c r="AO470" s="1">
        <v>0</v>
      </c>
      <c r="AP470" s="1">
        <v>0</v>
      </c>
      <c r="AQ470" s="1">
        <v>5903823.5572499996</v>
      </c>
      <c r="AR470" s="1">
        <v>0</v>
      </c>
      <c r="AS470" s="1">
        <v>0</v>
      </c>
      <c r="AT470" s="1">
        <v>1247842.5900192</v>
      </c>
      <c r="AU470" s="1">
        <v>0</v>
      </c>
      <c r="AV470" s="1">
        <v>0</v>
      </c>
      <c r="AW470" s="1">
        <v>0</v>
      </c>
      <c r="AX470" s="1">
        <v>0</v>
      </c>
      <c r="AY470" s="1">
        <v>0</v>
      </c>
      <c r="AZ470" s="1">
        <v>0</v>
      </c>
      <c r="BA470" s="1">
        <v>0</v>
      </c>
      <c r="BB470" s="1">
        <v>1247842.5900192</v>
      </c>
      <c r="BC470" s="7">
        <v>0.45128393162812569</v>
      </c>
      <c r="BD470" s="35" t="s">
        <v>552</v>
      </c>
      <c r="BE470" s="35" t="s">
        <v>552</v>
      </c>
      <c r="BF470" s="35">
        <v>3.0646127605896054</v>
      </c>
      <c r="BG470" s="35" t="s">
        <v>552</v>
      </c>
      <c r="BH470" s="35" t="s">
        <v>552</v>
      </c>
      <c r="BI470" s="35" t="s">
        <v>552</v>
      </c>
      <c r="BJ470" s="35" t="s">
        <v>552</v>
      </c>
      <c r="BK470" s="35" t="s">
        <v>552</v>
      </c>
      <c r="BL470" s="35" t="s">
        <v>552</v>
      </c>
      <c r="BM470" s="35" t="s">
        <v>552</v>
      </c>
      <c r="BN470" s="35">
        <v>3.0646127605896054</v>
      </c>
      <c r="BO470" s="1">
        <v>0</v>
      </c>
      <c r="BP470" s="1"/>
      <c r="BQ470" s="1">
        <v>5216322.2841599993</v>
      </c>
      <c r="BR470" s="1">
        <v>231864.35781949302</v>
      </c>
      <c r="BS470" s="1">
        <v>2048876.7995710233</v>
      </c>
      <c r="BT470" s="1">
        <v>5216322.2841599993</v>
      </c>
      <c r="BU470" s="1">
        <v>231864.35781949302</v>
      </c>
      <c r="BV470" s="1">
        <v>603120.93027290876</v>
      </c>
      <c r="BW470" s="35">
        <v>6.0978809339863149</v>
      </c>
      <c r="BX470" s="1">
        <v>26592189.917947207</v>
      </c>
      <c r="BY470" s="1">
        <v>1182016.8889989743</v>
      </c>
      <c r="BZ470" s="1">
        <v>10444929.972620023</v>
      </c>
      <c r="CA470" s="1">
        <v>26592189.917947207</v>
      </c>
      <c r="CB470" s="1">
        <v>1182016.8889989743</v>
      </c>
      <c r="CC470" s="1">
        <v>3074638.6913263518</v>
      </c>
    </row>
    <row r="471" spans="1:81" x14ac:dyDescent="0.25">
      <c r="A471" t="s">
        <v>403</v>
      </c>
      <c r="B471" t="s">
        <v>404</v>
      </c>
      <c r="C471" t="s">
        <v>50</v>
      </c>
      <c r="D471" t="s">
        <v>28</v>
      </c>
      <c r="E471">
        <v>90162</v>
      </c>
      <c r="F471" t="s">
        <v>39</v>
      </c>
      <c r="G471" t="s">
        <v>51</v>
      </c>
      <c r="H471" s="74">
        <v>0.22613756887876005</v>
      </c>
      <c r="I471" s="1">
        <v>16587903</v>
      </c>
      <c r="J471" s="1">
        <v>0</v>
      </c>
      <c r="K471" s="1">
        <v>0</v>
      </c>
      <c r="L471" s="1">
        <v>2333628</v>
      </c>
      <c r="M471" s="1">
        <v>0</v>
      </c>
      <c r="N471" s="1">
        <v>0</v>
      </c>
      <c r="O471" s="1">
        <v>0</v>
      </c>
      <c r="P471" s="1">
        <v>206729</v>
      </c>
      <c r="Q471" s="1">
        <v>0</v>
      </c>
      <c r="R471" s="1">
        <v>0</v>
      </c>
      <c r="S471" s="1">
        <v>0</v>
      </c>
      <c r="T471" s="1">
        <v>2540357</v>
      </c>
      <c r="U471" s="1"/>
      <c r="V471" s="36"/>
      <c r="W471" s="1"/>
      <c r="X471" s="1"/>
      <c r="Y471" s="1">
        <v>575568</v>
      </c>
      <c r="Z471" s="1"/>
      <c r="AA471" s="1"/>
      <c r="AB471" s="1"/>
      <c r="AC471" s="1">
        <v>122057</v>
      </c>
      <c r="AD471" s="1"/>
      <c r="AE471" s="1"/>
      <c r="AF471" s="1"/>
      <c r="AG471" s="1">
        <v>0</v>
      </c>
      <c r="AH471" s="1">
        <v>0</v>
      </c>
      <c r="AI471" s="1">
        <v>5903823.5572499996</v>
      </c>
      <c r="AJ471" s="1">
        <v>0</v>
      </c>
      <c r="AK471" s="1">
        <v>0</v>
      </c>
      <c r="AL471" s="1">
        <v>0</v>
      </c>
      <c r="AM471" s="1">
        <v>1071895.2696891667</v>
      </c>
      <c r="AN471" s="1">
        <v>0</v>
      </c>
      <c r="AO471" s="1">
        <v>0</v>
      </c>
      <c r="AP471" s="1">
        <v>0</v>
      </c>
      <c r="AQ471" s="1">
        <v>6975718.8269391665</v>
      </c>
      <c r="AR471" s="1">
        <v>0</v>
      </c>
      <c r="AS471" s="1">
        <v>0</v>
      </c>
      <c r="AT471" s="1">
        <v>1247842.5900192</v>
      </c>
      <c r="AU471" s="1">
        <v>0</v>
      </c>
      <c r="AV471" s="1">
        <v>0</v>
      </c>
      <c r="AW471" s="1">
        <v>0</v>
      </c>
      <c r="AX471" s="1">
        <v>317492.22725999996</v>
      </c>
      <c r="AY471" s="1">
        <v>0</v>
      </c>
      <c r="AZ471" s="1">
        <v>0</v>
      </c>
      <c r="BA471" s="1">
        <v>0</v>
      </c>
      <c r="BB471" s="1">
        <v>1565334.8172792001</v>
      </c>
      <c r="BC471" s="7">
        <v>0.51489652695813126</v>
      </c>
      <c r="BD471" s="35" t="s">
        <v>552</v>
      </c>
      <c r="BE471" s="35" t="s">
        <v>552</v>
      </c>
      <c r="BF471" s="35">
        <v>3.0646127605896054</v>
      </c>
      <c r="BG471" s="35" t="s">
        <v>552</v>
      </c>
      <c r="BH471" s="35" t="s">
        <v>552</v>
      </c>
      <c r="BI471" s="35" t="s">
        <v>552</v>
      </c>
      <c r="BJ471" s="35">
        <v>6.7208156424554204</v>
      </c>
      <c r="BK471" s="35" t="s">
        <v>552</v>
      </c>
      <c r="BL471" s="35" t="s">
        <v>552</v>
      </c>
      <c r="BM471" s="35" t="s">
        <v>552</v>
      </c>
      <c r="BN471" s="35">
        <v>3.3621469912372026</v>
      </c>
      <c r="BO471" s="1">
        <v>0</v>
      </c>
      <c r="BP471" s="1">
        <v>0</v>
      </c>
      <c r="BQ471" s="1">
        <v>5460074.1514799995</v>
      </c>
      <c r="BR471" s="1">
        <v>242699.07375625102</v>
      </c>
      <c r="BS471" s="1">
        <v>2144618.1128178309</v>
      </c>
      <c r="BT471" s="1">
        <v>5460074.1514799995</v>
      </c>
      <c r="BU471" s="1">
        <v>242699.07375625102</v>
      </c>
      <c r="BV471" s="1">
        <v>631303.97667328501</v>
      </c>
      <c r="BW471" s="35">
        <v>6.0978809339863149</v>
      </c>
      <c r="BX471" s="1">
        <v>27834807.914981395</v>
      </c>
      <c r="BY471" s="1">
        <v>1237250.9807981304</v>
      </c>
      <c r="BZ471" s="1">
        <v>10933007.788015729</v>
      </c>
      <c r="CA471" s="1">
        <v>27834807.914981395</v>
      </c>
      <c r="CB471" s="1">
        <v>1237250.9807981304</v>
      </c>
      <c r="CC471" s="1">
        <v>3218312.5062324805</v>
      </c>
    </row>
    <row r="472" spans="1:81" x14ac:dyDescent="0.25">
      <c r="A472" t="s">
        <v>403</v>
      </c>
      <c r="B472" t="s">
        <v>404</v>
      </c>
      <c r="C472" t="s">
        <v>50</v>
      </c>
      <c r="D472" t="s">
        <v>1730</v>
      </c>
      <c r="E472">
        <v>90162</v>
      </c>
      <c r="F472" t="s">
        <v>39</v>
      </c>
      <c r="G472" t="s">
        <v>51</v>
      </c>
      <c r="H472" s="74">
        <v>0.22613756887876005</v>
      </c>
      <c r="I472" s="1">
        <v>740527</v>
      </c>
      <c r="J472" s="1"/>
      <c r="K472" s="1"/>
      <c r="L472" s="1"/>
      <c r="M472" s="1"/>
      <c r="N472" s="1"/>
      <c r="O472" s="1"/>
      <c r="P472" s="1">
        <v>206729</v>
      </c>
      <c r="Q472" s="1"/>
      <c r="R472" s="1"/>
      <c r="S472" s="1"/>
      <c r="T472" s="1">
        <v>206729</v>
      </c>
      <c r="U472" s="1">
        <v>13.833333333333334</v>
      </c>
      <c r="V472" s="36">
        <v>7.7273730531334309E-2</v>
      </c>
      <c r="W472" s="1"/>
      <c r="X472" s="1"/>
      <c r="Y472" s="1"/>
      <c r="Z472" s="1"/>
      <c r="AA472" s="1"/>
      <c r="AB472" s="1"/>
      <c r="AC472" s="1">
        <v>122057</v>
      </c>
      <c r="AD472" s="1"/>
      <c r="AE472" s="1"/>
      <c r="AF472" s="1"/>
      <c r="AG472" s="1">
        <v>0</v>
      </c>
      <c r="AH472" s="1">
        <v>0</v>
      </c>
      <c r="AI472" s="1">
        <v>0</v>
      </c>
      <c r="AJ472" s="1">
        <v>0</v>
      </c>
      <c r="AK472" s="1"/>
      <c r="AL472" s="1">
        <v>0</v>
      </c>
      <c r="AM472" s="1">
        <v>1071895.2696891667</v>
      </c>
      <c r="AN472" s="1"/>
      <c r="AO472" s="1">
        <v>0</v>
      </c>
      <c r="AP472" s="1">
        <v>0</v>
      </c>
      <c r="AQ472" s="1">
        <v>1071895.2696891667</v>
      </c>
      <c r="AR472" s="1">
        <v>0</v>
      </c>
      <c r="AS472" s="1">
        <v>0</v>
      </c>
      <c r="AT472" s="1">
        <v>0</v>
      </c>
      <c r="AU472" s="1">
        <v>0</v>
      </c>
      <c r="AV472" s="1"/>
      <c r="AW472" s="1">
        <v>0</v>
      </c>
      <c r="AX472" s="1">
        <v>317492.22725999996</v>
      </c>
      <c r="AY472" s="1"/>
      <c r="AZ472" s="1">
        <v>0</v>
      </c>
      <c r="BA472" s="1">
        <v>0</v>
      </c>
      <c r="BB472" s="1">
        <v>317492.22725999996</v>
      </c>
      <c r="BC472" s="7">
        <v>1.8762145025760932</v>
      </c>
      <c r="BD472" s="35" t="s">
        <v>552</v>
      </c>
      <c r="BE472" s="35" t="s">
        <v>552</v>
      </c>
      <c r="BF472" s="35" t="s">
        <v>552</v>
      </c>
      <c r="BG472" s="35" t="s">
        <v>552</v>
      </c>
      <c r="BH472" s="35" t="s">
        <v>552</v>
      </c>
      <c r="BI472" s="35" t="s">
        <v>552</v>
      </c>
      <c r="BJ472" s="35">
        <v>6.7208156424554204</v>
      </c>
      <c r="BK472" s="35" t="s">
        <v>552</v>
      </c>
      <c r="BL472" s="35" t="s">
        <v>552</v>
      </c>
      <c r="BM472" s="35" t="s">
        <v>552</v>
      </c>
      <c r="BN472" s="35">
        <v>6.7208156424554204</v>
      </c>
      <c r="BO472" s="1">
        <v>0</v>
      </c>
      <c r="BP472" s="1">
        <v>0</v>
      </c>
      <c r="BQ472" s="1">
        <v>243751.86731999996</v>
      </c>
      <c r="BR472" s="1">
        <v>10834.715936757966</v>
      </c>
      <c r="BS472" s="1">
        <v>95741.313246806996</v>
      </c>
      <c r="BT472" s="1">
        <v>243751.86731999996</v>
      </c>
      <c r="BU472" s="1">
        <v>10834.715936757966</v>
      </c>
      <c r="BV472" s="1">
        <v>28183.046400376086</v>
      </c>
      <c r="BW472" s="35">
        <v>6.0978809339863149</v>
      </c>
      <c r="BX472" s="1">
        <v>1242617.9970341898</v>
      </c>
      <c r="BY472" s="1">
        <v>55234.091799156115</v>
      </c>
      <c r="BZ472" s="1">
        <v>488077.81539570878</v>
      </c>
      <c r="CA472" s="1">
        <v>1242617.9970341898</v>
      </c>
      <c r="CB472" s="1">
        <v>55234.091799156115</v>
      </c>
      <c r="CC472" s="1">
        <v>143673.81490612889</v>
      </c>
    </row>
    <row r="473" spans="1:81" x14ac:dyDescent="0.25">
      <c r="A473" t="s">
        <v>602</v>
      </c>
      <c r="B473" t="s">
        <v>603</v>
      </c>
      <c r="C473" t="s">
        <v>50</v>
      </c>
      <c r="D473" t="s">
        <v>38</v>
      </c>
      <c r="E473">
        <v>90173</v>
      </c>
      <c r="F473" t="s">
        <v>39</v>
      </c>
      <c r="G473" t="s">
        <v>51</v>
      </c>
      <c r="H473" s="74">
        <v>0.22613756887876005</v>
      </c>
      <c r="I473" s="1">
        <v>5187369</v>
      </c>
      <c r="J473" s="1"/>
      <c r="K473" s="1"/>
      <c r="L473" s="1">
        <v>1153365</v>
      </c>
      <c r="M473" s="1"/>
      <c r="N473" s="1"/>
      <c r="O473" s="1"/>
      <c r="P473" s="1"/>
      <c r="Q473" s="1"/>
      <c r="R473" s="1"/>
      <c r="S473" s="1"/>
      <c r="T473" s="1">
        <v>1153365</v>
      </c>
      <c r="U473" s="1">
        <v>33.321428571428569</v>
      </c>
      <c r="V473" s="36">
        <v>8.9067420359555269E-2</v>
      </c>
      <c r="W473" s="1"/>
      <c r="X473" s="1"/>
      <c r="Y473" s="1">
        <v>217196</v>
      </c>
      <c r="Z473" s="1"/>
      <c r="AA473" s="1"/>
      <c r="AB473" s="1"/>
      <c r="AC473" s="1">
        <v>112105</v>
      </c>
      <c r="AD473" s="1"/>
      <c r="AE473" s="1"/>
      <c r="AF473" s="1"/>
      <c r="AG473" s="1">
        <v>0</v>
      </c>
      <c r="AH473" s="1">
        <v>0</v>
      </c>
      <c r="AI473" s="1">
        <v>2231051.1134375003</v>
      </c>
      <c r="AJ473" s="1">
        <v>0</v>
      </c>
      <c r="AK473" s="1">
        <v>0</v>
      </c>
      <c r="AL473" s="1">
        <v>0</v>
      </c>
      <c r="AM473" s="1">
        <v>987851.32319999998</v>
      </c>
      <c r="AN473" s="1">
        <v>0</v>
      </c>
      <c r="AO473" s="1">
        <v>0</v>
      </c>
      <c r="AP473" s="1">
        <v>0</v>
      </c>
      <c r="AQ473" s="1">
        <v>3218902.4366375003</v>
      </c>
      <c r="AR473" s="1">
        <v>0</v>
      </c>
      <c r="AS473" s="1">
        <v>0</v>
      </c>
      <c r="AT473" s="1">
        <v>470885.14160239999</v>
      </c>
      <c r="AU473" s="1">
        <v>0</v>
      </c>
      <c r="AV473" s="1">
        <v>0</v>
      </c>
      <c r="AW473" s="1">
        <v>0</v>
      </c>
      <c r="AX473" s="1">
        <v>291605.28389999998</v>
      </c>
      <c r="AY473" s="1">
        <v>0</v>
      </c>
      <c r="AZ473" s="1">
        <v>0</v>
      </c>
      <c r="BA473" s="1">
        <v>0</v>
      </c>
      <c r="BB473" s="1">
        <v>762490.42550239991</v>
      </c>
      <c r="BC473" s="7">
        <v>0.76751680131872246</v>
      </c>
      <c r="BD473" s="35" t="s">
        <v>552</v>
      </c>
      <c r="BE473" s="35" t="s">
        <v>552</v>
      </c>
      <c r="BF473" s="35">
        <v>2.3426549748257495</v>
      </c>
      <c r="BG473" s="35" t="s">
        <v>552</v>
      </c>
      <c r="BH473" s="35" t="s">
        <v>552</v>
      </c>
      <c r="BI473" s="35" t="s">
        <v>552</v>
      </c>
      <c r="BJ473" s="35" t="s">
        <v>552</v>
      </c>
      <c r="BK473" s="35" t="s">
        <v>552</v>
      </c>
      <c r="BL473" s="35" t="s">
        <v>552</v>
      </c>
      <c r="BM473" s="35" t="s">
        <v>552</v>
      </c>
      <c r="BN473" s="35">
        <v>3.4519799561629667</v>
      </c>
      <c r="BO473" s="1">
        <v>0</v>
      </c>
      <c r="BP473" s="1"/>
      <c r="BQ473" s="1">
        <v>1707474.3800399997</v>
      </c>
      <c r="BR473" s="1">
        <v>75896.85396230554</v>
      </c>
      <c r="BS473" s="1">
        <v>670664.9728582158</v>
      </c>
      <c r="BT473" s="1">
        <v>1707474.3800399997</v>
      </c>
      <c r="BU473" s="1">
        <v>75896.85396230554</v>
      </c>
      <c r="BV473" s="1">
        <v>197421.37858966991</v>
      </c>
      <c r="BW473" s="35">
        <v>6.1294199839306884</v>
      </c>
      <c r="BX473" s="1">
        <v>8758353.2070268374</v>
      </c>
      <c r="BY473" s="1">
        <v>389306.8394317191</v>
      </c>
      <c r="BZ473" s="1">
        <v>3440122.3143012654</v>
      </c>
      <c r="CA473" s="1">
        <v>8758353.2070268374</v>
      </c>
      <c r="CB473" s="1">
        <v>389306.8394317191</v>
      </c>
      <c r="CC473" s="1">
        <v>1012657.164592999</v>
      </c>
    </row>
    <row r="474" spans="1:81" x14ac:dyDescent="0.25">
      <c r="A474" t="s">
        <v>602</v>
      </c>
      <c r="B474" t="s">
        <v>603</v>
      </c>
      <c r="C474" t="s">
        <v>50</v>
      </c>
      <c r="D474" t="s">
        <v>28</v>
      </c>
      <c r="E474">
        <v>90173</v>
      </c>
      <c r="F474" t="s">
        <v>39</v>
      </c>
      <c r="G474" t="s">
        <v>51</v>
      </c>
      <c r="H474" s="74">
        <v>0.22613756887876005</v>
      </c>
      <c r="I474" s="1">
        <v>5504939</v>
      </c>
      <c r="J474" s="1">
        <v>0</v>
      </c>
      <c r="K474" s="1">
        <v>0</v>
      </c>
      <c r="L474" s="1">
        <v>1153365</v>
      </c>
      <c r="M474" s="1">
        <v>0</v>
      </c>
      <c r="N474" s="1">
        <v>0</v>
      </c>
      <c r="O474" s="1">
        <v>0</v>
      </c>
      <c r="P474" s="1">
        <v>1338732</v>
      </c>
      <c r="Q474" s="1">
        <v>0</v>
      </c>
      <c r="R474" s="1">
        <v>0</v>
      </c>
      <c r="S474" s="1">
        <v>0</v>
      </c>
      <c r="T474" s="1">
        <v>2492097</v>
      </c>
      <c r="U474" s="1"/>
      <c r="V474" s="36"/>
      <c r="W474" s="1"/>
      <c r="X474" s="1"/>
      <c r="Y474" s="1">
        <v>217196</v>
      </c>
      <c r="Z474" s="1"/>
      <c r="AA474" s="1"/>
      <c r="AB474" s="1"/>
      <c r="AC474" s="1">
        <v>202811</v>
      </c>
      <c r="AD474" s="1"/>
      <c r="AE474" s="1"/>
      <c r="AF474" s="1"/>
      <c r="AG474" s="1">
        <v>0</v>
      </c>
      <c r="AH474" s="1">
        <v>0</v>
      </c>
      <c r="AI474" s="1">
        <v>2231051.1134375003</v>
      </c>
      <c r="AJ474" s="1">
        <v>0</v>
      </c>
      <c r="AK474" s="1">
        <v>0</v>
      </c>
      <c r="AL474" s="1">
        <v>0</v>
      </c>
      <c r="AM474" s="1">
        <v>1785770.5796300001</v>
      </c>
      <c r="AN474" s="1">
        <v>0</v>
      </c>
      <c r="AO474" s="1">
        <v>0</v>
      </c>
      <c r="AP474" s="1">
        <v>0</v>
      </c>
      <c r="AQ474" s="1">
        <v>4016821.6930675004</v>
      </c>
      <c r="AR474" s="1">
        <v>0</v>
      </c>
      <c r="AS474" s="1">
        <v>0</v>
      </c>
      <c r="AT474" s="1">
        <v>470885.14160239999</v>
      </c>
      <c r="AU474" s="1">
        <v>0</v>
      </c>
      <c r="AV474" s="1">
        <v>0</v>
      </c>
      <c r="AW474" s="1">
        <v>0</v>
      </c>
      <c r="AX474" s="1">
        <v>527547.91697999998</v>
      </c>
      <c r="AY474" s="1">
        <v>0</v>
      </c>
      <c r="AZ474" s="1">
        <v>0</v>
      </c>
      <c r="BA474" s="1">
        <v>0</v>
      </c>
      <c r="BB474" s="1">
        <v>998433.05858239997</v>
      </c>
      <c r="BC474" s="7">
        <v>0.91104638065015808</v>
      </c>
      <c r="BD474" s="35" t="s">
        <v>552</v>
      </c>
      <c r="BE474" s="35" t="s">
        <v>552</v>
      </c>
      <c r="BF474" s="35">
        <v>2.3426549748257495</v>
      </c>
      <c r="BG474" s="35" t="s">
        <v>552</v>
      </c>
      <c r="BH474" s="35" t="s">
        <v>552</v>
      </c>
      <c r="BI474" s="35" t="s">
        <v>552</v>
      </c>
      <c r="BJ474" s="35">
        <v>1.7279922319104943</v>
      </c>
      <c r="BK474" s="35" t="s">
        <v>552</v>
      </c>
      <c r="BL474" s="35" t="s">
        <v>552</v>
      </c>
      <c r="BM474" s="35" t="s">
        <v>552</v>
      </c>
      <c r="BN474" s="35">
        <v>2.0124637009112809</v>
      </c>
      <c r="BO474" s="1">
        <v>0</v>
      </c>
      <c r="BP474" s="1">
        <v>0</v>
      </c>
      <c r="BQ474" s="1">
        <v>1812005.7212399996</v>
      </c>
      <c r="BR474" s="1">
        <v>80543.248678549819</v>
      </c>
      <c r="BS474" s="1">
        <v>711722.98809302633</v>
      </c>
      <c r="BT474" s="1">
        <v>1812005.7212399996</v>
      </c>
      <c r="BU474" s="1">
        <v>80543.248678549819</v>
      </c>
      <c r="BV474" s="1">
        <v>209507.4875976702</v>
      </c>
      <c r="BW474" s="35">
        <v>6.1294199839306884</v>
      </c>
      <c r="BX474" s="1">
        <v>9294538.3575251959</v>
      </c>
      <c r="BY474" s="1">
        <v>413140.14934245247</v>
      </c>
      <c r="BZ474" s="1">
        <v>3650726.1181472326</v>
      </c>
      <c r="CA474" s="1">
        <v>9294538.3575251959</v>
      </c>
      <c r="CB474" s="1">
        <v>413140.14934245247</v>
      </c>
      <c r="CC474" s="1">
        <v>1074651.8936666003</v>
      </c>
    </row>
    <row r="475" spans="1:81" x14ac:dyDescent="0.25">
      <c r="A475" t="s">
        <v>602</v>
      </c>
      <c r="B475" t="s">
        <v>603</v>
      </c>
      <c r="C475" t="s">
        <v>50</v>
      </c>
      <c r="D475" t="s">
        <v>1730</v>
      </c>
      <c r="E475">
        <v>90173</v>
      </c>
      <c r="F475" t="s">
        <v>39</v>
      </c>
      <c r="G475" t="s">
        <v>51</v>
      </c>
      <c r="H475" s="74">
        <v>0.22613756887876005</v>
      </c>
      <c r="I475" s="1">
        <v>317570</v>
      </c>
      <c r="J475" s="1"/>
      <c r="K475" s="1"/>
      <c r="L475" s="1"/>
      <c r="M475" s="1"/>
      <c r="N475" s="1"/>
      <c r="O475" s="1"/>
      <c r="P475" s="1">
        <v>1338732</v>
      </c>
      <c r="Q475" s="1"/>
      <c r="R475" s="1"/>
      <c r="S475" s="1"/>
      <c r="T475" s="1">
        <v>1338732</v>
      </c>
      <c r="U475" s="1">
        <v>15.54</v>
      </c>
      <c r="V475" s="36">
        <v>5.5554301850346433E-2</v>
      </c>
      <c r="W475" s="1"/>
      <c r="X475" s="1"/>
      <c r="Y475" s="1"/>
      <c r="Z475" s="1"/>
      <c r="AA475" s="1"/>
      <c r="AB475" s="1"/>
      <c r="AC475" s="1">
        <v>90706</v>
      </c>
      <c r="AD475" s="1"/>
      <c r="AE475" s="1"/>
      <c r="AF475" s="1"/>
      <c r="AG475" s="1">
        <v>0</v>
      </c>
      <c r="AH475" s="1">
        <v>0</v>
      </c>
      <c r="AI475" s="1">
        <v>0</v>
      </c>
      <c r="AJ475" s="1">
        <v>0</v>
      </c>
      <c r="AK475" s="1"/>
      <c r="AL475" s="1">
        <v>0</v>
      </c>
      <c r="AM475" s="1">
        <v>797919.25642999995</v>
      </c>
      <c r="AN475" s="1"/>
      <c r="AO475" s="1">
        <v>0</v>
      </c>
      <c r="AP475" s="1">
        <v>0</v>
      </c>
      <c r="AQ475" s="1">
        <v>797919.25642999995</v>
      </c>
      <c r="AR475" s="1">
        <v>0</v>
      </c>
      <c r="AS475" s="1">
        <v>0</v>
      </c>
      <c r="AT475" s="1">
        <v>0</v>
      </c>
      <c r="AU475" s="1">
        <v>0</v>
      </c>
      <c r="AV475" s="1"/>
      <c r="AW475" s="1">
        <v>0</v>
      </c>
      <c r="AX475" s="1">
        <v>235942.63307999997</v>
      </c>
      <c r="AY475" s="1"/>
      <c r="AZ475" s="1">
        <v>0</v>
      </c>
      <c r="BA475" s="1">
        <v>0</v>
      </c>
      <c r="BB475" s="1">
        <v>235942.63307999997</v>
      </c>
      <c r="BC475" s="7">
        <v>3.2555401628302416</v>
      </c>
      <c r="BD475" s="35" t="s">
        <v>552</v>
      </c>
      <c r="BE475" s="35" t="s">
        <v>552</v>
      </c>
      <c r="BF475" s="35" t="s">
        <v>552</v>
      </c>
      <c r="BG475" s="35" t="s">
        <v>552</v>
      </c>
      <c r="BH475" s="35" t="s">
        <v>552</v>
      </c>
      <c r="BI475" s="35" t="s">
        <v>552</v>
      </c>
      <c r="BJ475" s="35">
        <v>0.77226949793535959</v>
      </c>
      <c r="BK475" s="35" t="s">
        <v>552</v>
      </c>
      <c r="BL475" s="35" t="s">
        <v>552</v>
      </c>
      <c r="BM475" s="35" t="s">
        <v>552</v>
      </c>
      <c r="BN475" s="35">
        <v>0.77226949793535959</v>
      </c>
      <c r="BO475" s="1">
        <v>0</v>
      </c>
      <c r="BP475" s="1">
        <v>0</v>
      </c>
      <c r="BQ475" s="1">
        <v>104531.34119999998</v>
      </c>
      <c r="BR475" s="1">
        <v>4646.3947162442792</v>
      </c>
      <c r="BS475" s="1">
        <v>41058.015234810475</v>
      </c>
      <c r="BT475" s="1">
        <v>104531.34119999998</v>
      </c>
      <c r="BU475" s="1">
        <v>4646.3947162442792</v>
      </c>
      <c r="BV475" s="1">
        <v>12086.109008000294</v>
      </c>
      <c r="BW475" s="35">
        <v>6.1294199839306884</v>
      </c>
      <c r="BX475" s="1">
        <v>536185.15049835714</v>
      </c>
      <c r="BY475" s="1">
        <v>23833.309910733362</v>
      </c>
      <c r="BZ475" s="1">
        <v>210603.80384596746</v>
      </c>
      <c r="CA475" s="1">
        <v>536185.15049835714</v>
      </c>
      <c r="CB475" s="1">
        <v>23833.309910733362</v>
      </c>
      <c r="CC475" s="1">
        <v>61994.729073601404</v>
      </c>
    </row>
    <row r="476" spans="1:81" x14ac:dyDescent="0.25">
      <c r="A476" t="s">
        <v>674</v>
      </c>
      <c r="B476" t="s">
        <v>675</v>
      </c>
      <c r="C476" t="s">
        <v>50</v>
      </c>
      <c r="D476" t="s">
        <v>38</v>
      </c>
      <c r="E476">
        <v>90142</v>
      </c>
      <c r="F476" t="s">
        <v>39</v>
      </c>
      <c r="G476" t="s">
        <v>51</v>
      </c>
      <c r="H476" s="74">
        <v>0.22613756887876005</v>
      </c>
      <c r="I476" s="1">
        <v>8674173</v>
      </c>
      <c r="J476" s="1"/>
      <c r="K476" s="1">
        <v>910170</v>
      </c>
      <c r="L476" s="1">
        <v>54090</v>
      </c>
      <c r="M476" s="1"/>
      <c r="N476" s="1"/>
      <c r="O476" s="1"/>
      <c r="P476" s="1"/>
      <c r="Q476" s="1"/>
      <c r="R476" s="1"/>
      <c r="S476" s="1"/>
      <c r="T476" s="1">
        <v>964260</v>
      </c>
      <c r="U476" s="1">
        <v>41.422222222222224</v>
      </c>
      <c r="V476" s="36">
        <v>0.25056588321997814</v>
      </c>
      <c r="W476" s="1"/>
      <c r="X476" s="1">
        <v>258990</v>
      </c>
      <c r="Y476" s="1">
        <v>17065</v>
      </c>
      <c r="Z476" s="1"/>
      <c r="AA476" s="1"/>
      <c r="AB476" s="1"/>
      <c r="AC476" s="1"/>
      <c r="AD476" s="1"/>
      <c r="AE476" s="1"/>
      <c r="AF476" s="1"/>
      <c r="AG476" s="1">
        <v>0</v>
      </c>
      <c r="AH476" s="1">
        <v>2151501.4196114037</v>
      </c>
      <c r="AI476" s="1">
        <v>174865.826875</v>
      </c>
      <c r="AJ476" s="1">
        <v>0</v>
      </c>
      <c r="AK476" s="1">
        <v>0</v>
      </c>
      <c r="AL476" s="1">
        <v>0</v>
      </c>
      <c r="AM476" s="1">
        <v>0</v>
      </c>
      <c r="AN476" s="1">
        <v>0</v>
      </c>
      <c r="AO476" s="1">
        <v>0</v>
      </c>
      <c r="AP476" s="1">
        <v>0</v>
      </c>
      <c r="AQ476" s="1">
        <v>2326367.2464864035</v>
      </c>
      <c r="AR476" s="1">
        <v>0</v>
      </c>
      <c r="AS476" s="1">
        <v>559492.60063500004</v>
      </c>
      <c r="AT476" s="1">
        <v>36997.251060999995</v>
      </c>
      <c r="AU476" s="1">
        <v>0</v>
      </c>
      <c r="AV476" s="1">
        <v>0</v>
      </c>
      <c r="AW476" s="1">
        <v>0</v>
      </c>
      <c r="AX476" s="1">
        <v>0</v>
      </c>
      <c r="AY476" s="1">
        <v>0</v>
      </c>
      <c r="AZ476" s="1">
        <v>0</v>
      </c>
      <c r="BA476" s="1">
        <v>0</v>
      </c>
      <c r="BB476" s="1">
        <v>596489.85169600009</v>
      </c>
      <c r="BC476" s="7">
        <v>0.3369608950827247</v>
      </c>
      <c r="BD476" s="35" t="s">
        <v>552</v>
      </c>
      <c r="BE476" s="35">
        <v>2.9785578740745176</v>
      </c>
      <c r="BF476" s="35">
        <v>3.9168622284340913</v>
      </c>
      <c r="BG476" s="35" t="s">
        <v>552</v>
      </c>
      <c r="BH476" s="35" t="s">
        <v>552</v>
      </c>
      <c r="BI476" s="35" t="s">
        <v>552</v>
      </c>
      <c r="BJ476" s="35" t="s">
        <v>552</v>
      </c>
      <c r="BK476" s="35" t="s">
        <v>552</v>
      </c>
      <c r="BL476" s="35" t="s">
        <v>552</v>
      </c>
      <c r="BM476" s="35" t="s">
        <v>552</v>
      </c>
      <c r="BN476" s="35">
        <v>3.0311918965656601</v>
      </c>
      <c r="BO476" s="1">
        <v>0</v>
      </c>
      <c r="BP476" s="1"/>
      <c r="BQ476" s="1">
        <v>2855190.7846799996</v>
      </c>
      <c r="BR476" s="1">
        <v>126912.5912239468</v>
      </c>
      <c r="BS476" s="1">
        <v>1121467.1637225861</v>
      </c>
      <c r="BT476" s="1">
        <v>2855190.7846799996</v>
      </c>
      <c r="BU476" s="1">
        <v>126912.5912239468</v>
      </c>
      <c r="BV476" s="1">
        <v>330122.4940399059</v>
      </c>
      <c r="BW476" s="35">
        <v>6.821059506594457</v>
      </c>
      <c r="BX476" s="1">
        <v>16620235.460302399</v>
      </c>
      <c r="BY476" s="1">
        <v>738765.7456506918</v>
      </c>
      <c r="BZ476" s="1">
        <v>6528127.0947208824</v>
      </c>
      <c r="CA476" s="1">
        <v>16620235.460302399</v>
      </c>
      <c r="CB476" s="1">
        <v>738765.7456506918</v>
      </c>
      <c r="CC476" s="1">
        <v>1921662.6822716664</v>
      </c>
    </row>
    <row r="477" spans="1:81" x14ac:dyDescent="0.25">
      <c r="A477" t="s">
        <v>674</v>
      </c>
      <c r="B477" t="s">
        <v>675</v>
      </c>
      <c r="C477" t="s">
        <v>50</v>
      </c>
      <c r="D477" t="s">
        <v>28</v>
      </c>
      <c r="E477">
        <v>90142</v>
      </c>
      <c r="F477" t="s">
        <v>39</v>
      </c>
      <c r="G477" t="s">
        <v>51</v>
      </c>
      <c r="H477" s="74">
        <v>0.22613756887876005</v>
      </c>
      <c r="I477" s="1">
        <v>8674173</v>
      </c>
      <c r="J477" s="1">
        <v>0</v>
      </c>
      <c r="K477" s="1">
        <v>914627</v>
      </c>
      <c r="L477" s="1">
        <v>56471</v>
      </c>
      <c r="M477" s="1">
        <v>0</v>
      </c>
      <c r="N477" s="1">
        <v>0</v>
      </c>
      <c r="O477" s="1">
        <v>0</v>
      </c>
      <c r="P477" s="1">
        <v>0</v>
      </c>
      <c r="Q477" s="1">
        <v>0</v>
      </c>
      <c r="R477" s="1">
        <v>0</v>
      </c>
      <c r="S477" s="1">
        <v>0</v>
      </c>
      <c r="T477" s="1">
        <v>971098</v>
      </c>
      <c r="U477" s="1"/>
      <c r="V477" s="36"/>
      <c r="W477" s="1"/>
      <c r="X477" s="1">
        <v>258990</v>
      </c>
      <c r="Y477" s="1">
        <v>17065</v>
      </c>
      <c r="Z477" s="1"/>
      <c r="AA477" s="1"/>
      <c r="AB477" s="1"/>
      <c r="AC477" s="1"/>
      <c r="AD477" s="1"/>
      <c r="AE477" s="1"/>
      <c r="AF477" s="1"/>
      <c r="AG477" s="1">
        <v>0</v>
      </c>
      <c r="AH477" s="1">
        <v>2152750.5607164036</v>
      </c>
      <c r="AI477" s="1">
        <v>174893.6548125</v>
      </c>
      <c r="AJ477" s="1">
        <v>0</v>
      </c>
      <c r="AK477" s="1">
        <v>0</v>
      </c>
      <c r="AL477" s="1">
        <v>0</v>
      </c>
      <c r="AM477" s="1">
        <v>0</v>
      </c>
      <c r="AN477" s="1">
        <v>0</v>
      </c>
      <c r="AO477" s="1">
        <v>0</v>
      </c>
      <c r="AP477" s="1">
        <v>0</v>
      </c>
      <c r="AQ477" s="1">
        <v>2327644.2155289035</v>
      </c>
      <c r="AR477" s="1">
        <v>0</v>
      </c>
      <c r="AS477" s="1">
        <v>559492.60063500004</v>
      </c>
      <c r="AT477" s="1">
        <v>36997.251060999995</v>
      </c>
      <c r="AU477" s="1">
        <v>0</v>
      </c>
      <c r="AV477" s="1">
        <v>0</v>
      </c>
      <c r="AW477" s="1">
        <v>0</v>
      </c>
      <c r="AX477" s="1">
        <v>0</v>
      </c>
      <c r="AY477" s="1">
        <v>0</v>
      </c>
      <c r="AZ477" s="1">
        <v>0</v>
      </c>
      <c r="BA477" s="1">
        <v>0</v>
      </c>
      <c r="BB477" s="1">
        <v>596489.85169600009</v>
      </c>
      <c r="BC477" s="7">
        <v>0.33710811015930897</v>
      </c>
      <c r="BD477" s="35" t="s">
        <v>552</v>
      </c>
      <c r="BE477" s="35">
        <v>2.9654090261400587</v>
      </c>
      <c r="BF477" s="35">
        <v>3.7522074316640395</v>
      </c>
      <c r="BG477" s="35" t="s">
        <v>552</v>
      </c>
      <c r="BH477" s="35" t="s">
        <v>552</v>
      </c>
      <c r="BI477" s="35" t="s">
        <v>552</v>
      </c>
      <c r="BJ477" s="35" t="s">
        <v>552</v>
      </c>
      <c r="BK477" s="35" t="s">
        <v>552</v>
      </c>
      <c r="BL477" s="35" t="s">
        <v>552</v>
      </c>
      <c r="BM477" s="35" t="s">
        <v>552</v>
      </c>
      <c r="BN477" s="35">
        <v>3.0111626913297149</v>
      </c>
      <c r="BO477" s="1">
        <v>0</v>
      </c>
      <c r="BP477" s="1">
        <v>0</v>
      </c>
      <c r="BQ477" s="1">
        <v>2855190.7846799996</v>
      </c>
      <c r="BR477" s="1">
        <v>126912.5912239468</v>
      </c>
      <c r="BS477" s="1">
        <v>1121467.1637225861</v>
      </c>
      <c r="BT477" s="1">
        <v>2855190.7846799996</v>
      </c>
      <c r="BU477" s="1">
        <v>126912.5912239468</v>
      </c>
      <c r="BV477" s="1">
        <v>330122.4940399059</v>
      </c>
      <c r="BW477" s="35">
        <v>6.821059506594457</v>
      </c>
      <c r="BX477" s="1">
        <v>16620235.460302399</v>
      </c>
      <c r="BY477" s="1">
        <v>738765.7456506918</v>
      </c>
      <c r="BZ477" s="1">
        <v>6528127.0947208824</v>
      </c>
      <c r="CA477" s="1">
        <v>16620235.460302399</v>
      </c>
      <c r="CB477" s="1">
        <v>738765.7456506918</v>
      </c>
      <c r="CC477" s="1">
        <v>1921662.6822716664</v>
      </c>
    </row>
    <row r="478" spans="1:81" x14ac:dyDescent="0.25">
      <c r="A478" t="s">
        <v>674</v>
      </c>
      <c r="B478" t="s">
        <v>675</v>
      </c>
      <c r="C478" t="s">
        <v>50</v>
      </c>
      <c r="D478" t="s">
        <v>1730</v>
      </c>
      <c r="E478">
        <v>90142</v>
      </c>
      <c r="F478" t="s">
        <v>39</v>
      </c>
      <c r="G478" t="s">
        <v>51</v>
      </c>
      <c r="H478" s="74">
        <v>0.22613756887876005</v>
      </c>
      <c r="I478" s="1"/>
      <c r="J478" s="1"/>
      <c r="K478" s="1">
        <v>4457</v>
      </c>
      <c r="L478" s="1">
        <v>2381</v>
      </c>
      <c r="M478" s="1"/>
      <c r="N478" s="1"/>
      <c r="O478" s="1"/>
      <c r="P478" s="1"/>
      <c r="Q478" s="1"/>
      <c r="R478" s="1"/>
      <c r="S478" s="1"/>
      <c r="T478" s="1">
        <v>6838</v>
      </c>
      <c r="U478" s="1">
        <v>20</v>
      </c>
      <c r="V478" s="36" t="s">
        <v>552</v>
      </c>
      <c r="W478" s="1"/>
      <c r="X478" s="1"/>
      <c r="Y478" s="1"/>
      <c r="Z478" s="1"/>
      <c r="AA478" s="1"/>
      <c r="AB478" s="1"/>
      <c r="AC478" s="1"/>
      <c r="AD478" s="1"/>
      <c r="AE478" s="1"/>
      <c r="AF478" s="1"/>
      <c r="AG478" s="1">
        <v>0</v>
      </c>
      <c r="AH478" s="1">
        <v>1249.1411049999999</v>
      </c>
      <c r="AI478" s="1">
        <v>27.827937499999997</v>
      </c>
      <c r="AJ478" s="1">
        <v>0</v>
      </c>
      <c r="AK478" s="1"/>
      <c r="AL478" s="1">
        <v>0</v>
      </c>
      <c r="AM478" s="1">
        <v>0</v>
      </c>
      <c r="AN478" s="1"/>
      <c r="AO478" s="1">
        <v>0</v>
      </c>
      <c r="AP478" s="1">
        <v>0</v>
      </c>
      <c r="AQ478" s="1">
        <v>1276.9690424999999</v>
      </c>
      <c r="AR478" s="1">
        <v>0</v>
      </c>
      <c r="AS478" s="1">
        <v>0</v>
      </c>
      <c r="AT478" s="1">
        <v>0</v>
      </c>
      <c r="AU478" s="1">
        <v>0</v>
      </c>
      <c r="AV478" s="1"/>
      <c r="AW478" s="1">
        <v>0</v>
      </c>
      <c r="AX478" s="1">
        <v>0</v>
      </c>
      <c r="AY478" s="1"/>
      <c r="AZ478" s="1">
        <v>0</v>
      </c>
      <c r="BA478" s="1">
        <v>0</v>
      </c>
      <c r="BB478" s="1">
        <v>0</v>
      </c>
      <c r="BC478" s="7" t="s">
        <v>552</v>
      </c>
      <c r="BD478" s="35" t="s">
        <v>552</v>
      </c>
      <c r="BE478" s="35">
        <v>0.28026499999999999</v>
      </c>
      <c r="BF478" s="35">
        <v>1.1687499999999998E-2</v>
      </c>
      <c r="BG478" s="35" t="s">
        <v>552</v>
      </c>
      <c r="BH478" s="35" t="s">
        <v>552</v>
      </c>
      <c r="BI478" s="35" t="s">
        <v>552</v>
      </c>
      <c r="BJ478" s="35" t="s">
        <v>552</v>
      </c>
      <c r="BK478" s="35" t="s">
        <v>552</v>
      </c>
      <c r="BL478" s="35" t="s">
        <v>552</v>
      </c>
      <c r="BM478" s="35" t="s">
        <v>552</v>
      </c>
      <c r="BN478" s="35">
        <v>0.18674598457151212</v>
      </c>
      <c r="BO478" s="1">
        <v>0</v>
      </c>
      <c r="BP478" s="1">
        <v>0</v>
      </c>
      <c r="BQ478" s="1">
        <v>0</v>
      </c>
      <c r="BR478" s="1">
        <v>0</v>
      </c>
      <c r="BS478" s="1">
        <v>0</v>
      </c>
      <c r="BT478" s="1">
        <v>0</v>
      </c>
      <c r="BU478" s="1">
        <v>0</v>
      </c>
      <c r="BV478" s="1">
        <v>0</v>
      </c>
      <c r="BW478" s="35">
        <v>6.821059506594457</v>
      </c>
      <c r="BX478" s="1">
        <v>0</v>
      </c>
      <c r="BY478" s="1">
        <v>0</v>
      </c>
      <c r="BZ478" s="1">
        <v>0</v>
      </c>
      <c r="CA478" s="1">
        <v>0</v>
      </c>
      <c r="CB478" s="1">
        <v>0</v>
      </c>
      <c r="CC478" s="1">
        <v>0</v>
      </c>
    </row>
    <row r="479" spans="1:81" x14ac:dyDescent="0.25">
      <c r="A479" t="s">
        <v>434</v>
      </c>
      <c r="B479" t="s">
        <v>435</v>
      </c>
      <c r="C479" t="s">
        <v>50</v>
      </c>
      <c r="D479" t="s">
        <v>38</v>
      </c>
      <c r="E479">
        <v>90164</v>
      </c>
      <c r="F479" t="s">
        <v>39</v>
      </c>
      <c r="G479" t="s">
        <v>51</v>
      </c>
      <c r="H479" s="74">
        <v>0.22613756887876005</v>
      </c>
      <c r="I479" s="1">
        <v>13847964</v>
      </c>
      <c r="J479" s="1"/>
      <c r="K479" s="1"/>
      <c r="L479" s="1">
        <v>2096768</v>
      </c>
      <c r="M479" s="1"/>
      <c r="N479" s="1"/>
      <c r="O479" s="1"/>
      <c r="P479" s="1"/>
      <c r="Q479" s="1"/>
      <c r="R479" s="1"/>
      <c r="S479" s="1"/>
      <c r="T479" s="1">
        <v>2096768</v>
      </c>
      <c r="U479" s="1">
        <v>56.46875</v>
      </c>
      <c r="V479" s="36">
        <v>0.15559381496151972</v>
      </c>
      <c r="W479" s="1"/>
      <c r="X479" s="1"/>
      <c r="Y479" s="1">
        <v>435746</v>
      </c>
      <c r="Z479" s="1"/>
      <c r="AA479" s="1"/>
      <c r="AB479" s="1"/>
      <c r="AC479" s="1">
        <v>15033</v>
      </c>
      <c r="AD479" s="1"/>
      <c r="AE479" s="1"/>
      <c r="AF479" s="1"/>
      <c r="AG479" s="1">
        <v>0</v>
      </c>
      <c r="AH479" s="1">
        <v>0</v>
      </c>
      <c r="AI479" s="1">
        <v>4473472.6359999999</v>
      </c>
      <c r="AJ479" s="1">
        <v>0</v>
      </c>
      <c r="AK479" s="1">
        <v>0</v>
      </c>
      <c r="AL479" s="1">
        <v>0</v>
      </c>
      <c r="AM479" s="1">
        <v>132468.39072</v>
      </c>
      <c r="AN479" s="1">
        <v>0</v>
      </c>
      <c r="AO479" s="1">
        <v>0</v>
      </c>
      <c r="AP479" s="1">
        <v>0</v>
      </c>
      <c r="AQ479" s="1">
        <v>4605941.0267199995</v>
      </c>
      <c r="AR479" s="1">
        <v>0</v>
      </c>
      <c r="AS479" s="1">
        <v>0</v>
      </c>
      <c r="AT479" s="1">
        <v>944705.78147239995</v>
      </c>
      <c r="AU479" s="1">
        <v>0</v>
      </c>
      <c r="AV479" s="1">
        <v>0</v>
      </c>
      <c r="AW479" s="1">
        <v>0</v>
      </c>
      <c r="AX479" s="1">
        <v>39103.538939999999</v>
      </c>
      <c r="AY479" s="1">
        <v>0</v>
      </c>
      <c r="AZ479" s="1">
        <v>0</v>
      </c>
      <c r="BA479" s="1">
        <v>0</v>
      </c>
      <c r="BB479" s="1">
        <v>983809.32041239995</v>
      </c>
      <c r="BC479" s="7">
        <v>0.40365142104156249</v>
      </c>
      <c r="BD479" s="35" t="s">
        <v>552</v>
      </c>
      <c r="BE479" s="35" t="s">
        <v>552</v>
      </c>
      <c r="BF479" s="35">
        <v>2.5840619551006121</v>
      </c>
      <c r="BG479" s="35" t="s">
        <v>552</v>
      </c>
      <c r="BH479" s="35" t="s">
        <v>552</v>
      </c>
      <c r="BI479" s="35" t="s">
        <v>552</v>
      </c>
      <c r="BJ479" s="35" t="s">
        <v>552</v>
      </c>
      <c r="BK479" s="35" t="s">
        <v>552</v>
      </c>
      <c r="BL479" s="35" t="s">
        <v>552</v>
      </c>
      <c r="BM479" s="35" t="s">
        <v>552</v>
      </c>
      <c r="BN479" s="35">
        <v>2.6658888094116278</v>
      </c>
      <c r="BO479" s="1">
        <v>0</v>
      </c>
      <c r="BP479" s="1"/>
      <c r="BQ479" s="1">
        <v>4558195.8302399991</v>
      </c>
      <c r="BR479" s="1">
        <v>202610.78426910914</v>
      </c>
      <c r="BS479" s="1">
        <v>1790376.6630447051</v>
      </c>
      <c r="BT479" s="1">
        <v>4558195.8302399991</v>
      </c>
      <c r="BU479" s="1">
        <v>202610.78426910914</v>
      </c>
      <c r="BV479" s="1">
        <v>527027.11982512125</v>
      </c>
      <c r="BW479" s="35">
        <v>5.98154153002102</v>
      </c>
      <c r="BX479" s="1">
        <v>22706841.830309197</v>
      </c>
      <c r="BY479" s="1">
        <v>1009314.0362666966</v>
      </c>
      <c r="BZ479" s="1">
        <v>8918835.7013376486</v>
      </c>
      <c r="CA479" s="1">
        <v>22706841.830309197</v>
      </c>
      <c r="CB479" s="1">
        <v>1009314.0362666966</v>
      </c>
      <c r="CC479" s="1">
        <v>2625407.484856206</v>
      </c>
    </row>
    <row r="480" spans="1:81" x14ac:dyDescent="0.25">
      <c r="A480" t="s">
        <v>434</v>
      </c>
      <c r="B480" t="s">
        <v>435</v>
      </c>
      <c r="C480" t="s">
        <v>50</v>
      </c>
      <c r="D480" t="s">
        <v>28</v>
      </c>
      <c r="E480">
        <v>90164</v>
      </c>
      <c r="F480" t="s">
        <v>39</v>
      </c>
      <c r="G480" t="s">
        <v>51</v>
      </c>
      <c r="H480" s="74">
        <v>0.22613756887876005</v>
      </c>
      <c r="I480" s="1">
        <v>13955967</v>
      </c>
      <c r="J480" s="1">
        <v>0</v>
      </c>
      <c r="K480" s="1">
        <v>0</v>
      </c>
      <c r="L480" s="1">
        <v>2096768</v>
      </c>
      <c r="M480" s="1">
        <v>0</v>
      </c>
      <c r="N480" s="1">
        <v>0</v>
      </c>
      <c r="O480" s="1">
        <v>0</v>
      </c>
      <c r="P480" s="1">
        <v>275562</v>
      </c>
      <c r="Q480" s="1">
        <v>0</v>
      </c>
      <c r="R480" s="1">
        <v>0</v>
      </c>
      <c r="S480" s="1">
        <v>0</v>
      </c>
      <c r="T480" s="1">
        <v>2372330</v>
      </c>
      <c r="U480" s="1"/>
      <c r="V480" s="36"/>
      <c r="W480" s="1"/>
      <c r="X480" s="1"/>
      <c r="Y480" s="1">
        <v>435746</v>
      </c>
      <c r="Z480" s="1"/>
      <c r="AA480" s="1"/>
      <c r="AB480" s="1"/>
      <c r="AC480" s="1">
        <v>46196</v>
      </c>
      <c r="AD480" s="1"/>
      <c r="AE480" s="1"/>
      <c r="AF480" s="1"/>
      <c r="AG480" s="1">
        <v>0</v>
      </c>
      <c r="AH480" s="1">
        <v>0</v>
      </c>
      <c r="AI480" s="1">
        <v>4473472.6359999999</v>
      </c>
      <c r="AJ480" s="1">
        <v>0</v>
      </c>
      <c r="AK480" s="1">
        <v>0</v>
      </c>
      <c r="AL480" s="1">
        <v>0</v>
      </c>
      <c r="AM480" s="1">
        <v>406392.5232249999</v>
      </c>
      <c r="AN480" s="1">
        <v>0</v>
      </c>
      <c r="AO480" s="1">
        <v>0</v>
      </c>
      <c r="AP480" s="1">
        <v>0</v>
      </c>
      <c r="AQ480" s="1">
        <v>4879865.1592250001</v>
      </c>
      <c r="AR480" s="1">
        <v>0</v>
      </c>
      <c r="AS480" s="1">
        <v>0</v>
      </c>
      <c r="AT480" s="1">
        <v>944705.78147239995</v>
      </c>
      <c r="AU480" s="1">
        <v>0</v>
      </c>
      <c r="AV480" s="1">
        <v>0</v>
      </c>
      <c r="AW480" s="1">
        <v>0</v>
      </c>
      <c r="AX480" s="1">
        <v>120164.11128</v>
      </c>
      <c r="AY480" s="1">
        <v>0</v>
      </c>
      <c r="AZ480" s="1">
        <v>0</v>
      </c>
      <c r="BA480" s="1">
        <v>0</v>
      </c>
      <c r="BB480" s="1">
        <v>1064869.8927523999</v>
      </c>
      <c r="BC480" s="7">
        <v>0.42596367933353524</v>
      </c>
      <c r="BD480" s="35" t="s">
        <v>552</v>
      </c>
      <c r="BE480" s="35" t="s">
        <v>552</v>
      </c>
      <c r="BF480" s="35">
        <v>2.5840619551006121</v>
      </c>
      <c r="BG480" s="35" t="s">
        <v>552</v>
      </c>
      <c r="BH480" s="35" t="s">
        <v>552</v>
      </c>
      <c r="BI480" s="35" t="s">
        <v>552</v>
      </c>
      <c r="BJ480" s="35">
        <v>1.9108463231686512</v>
      </c>
      <c r="BK480" s="35" t="s">
        <v>552</v>
      </c>
      <c r="BL480" s="35" t="s">
        <v>552</v>
      </c>
      <c r="BM480" s="35" t="s">
        <v>552</v>
      </c>
      <c r="BN480" s="35">
        <v>2.5058634557491577</v>
      </c>
      <c r="BO480" s="1">
        <v>0</v>
      </c>
      <c r="BP480" s="1">
        <v>0</v>
      </c>
      <c r="BQ480" s="1">
        <v>4593746.097719999</v>
      </c>
      <c r="BR480" s="1">
        <v>204190.98570041099</v>
      </c>
      <c r="BS480" s="1">
        <v>1804340.1634364461</v>
      </c>
      <c r="BT480" s="1">
        <v>4593746.097719999</v>
      </c>
      <c r="BU480" s="1">
        <v>204190.98570041099</v>
      </c>
      <c r="BV480" s="1">
        <v>531137.50818419503</v>
      </c>
      <c r="BW480" s="35">
        <v>5.98154153002102</v>
      </c>
      <c r="BX480" s="1">
        <v>22883936.964164175</v>
      </c>
      <c r="BY480" s="1">
        <v>1017185.8753225256</v>
      </c>
      <c r="BZ480" s="1">
        <v>8988395.4584435709</v>
      </c>
      <c r="CA480" s="1">
        <v>22883936.964164175</v>
      </c>
      <c r="CB480" s="1">
        <v>1017185.8753225256</v>
      </c>
      <c r="CC480" s="1">
        <v>2645883.5551714469</v>
      </c>
    </row>
    <row r="481" spans="1:81" x14ac:dyDescent="0.25">
      <c r="A481" t="s">
        <v>434</v>
      </c>
      <c r="B481" t="s">
        <v>435</v>
      </c>
      <c r="C481" t="s">
        <v>50</v>
      </c>
      <c r="D481" t="s">
        <v>1730</v>
      </c>
      <c r="E481">
        <v>90164</v>
      </c>
      <c r="F481" t="s">
        <v>39</v>
      </c>
      <c r="G481" t="s">
        <v>51</v>
      </c>
      <c r="H481" s="74">
        <v>0.22613756887876005</v>
      </c>
      <c r="I481" s="1">
        <v>108003</v>
      </c>
      <c r="J481" s="1"/>
      <c r="K481" s="1"/>
      <c r="L481" s="1"/>
      <c r="M481" s="1"/>
      <c r="N481" s="1"/>
      <c r="O481" s="1"/>
      <c r="P481" s="1">
        <v>275562</v>
      </c>
      <c r="Q481" s="1"/>
      <c r="R481" s="1"/>
      <c r="S481" s="1"/>
      <c r="T481" s="1">
        <v>275562</v>
      </c>
      <c r="U481" s="1">
        <v>17</v>
      </c>
      <c r="V481" s="36">
        <v>3.0305470658946093E-2</v>
      </c>
      <c r="W481" s="1"/>
      <c r="X481" s="1"/>
      <c r="Y481" s="1"/>
      <c r="Z481" s="1"/>
      <c r="AA481" s="1"/>
      <c r="AB481" s="1"/>
      <c r="AC481" s="1">
        <v>31163</v>
      </c>
      <c r="AD481" s="1"/>
      <c r="AE481" s="1"/>
      <c r="AF481" s="1"/>
      <c r="AG481" s="1">
        <v>0</v>
      </c>
      <c r="AH481" s="1">
        <v>0</v>
      </c>
      <c r="AI481" s="1">
        <v>0</v>
      </c>
      <c r="AJ481" s="1">
        <v>0</v>
      </c>
      <c r="AK481" s="1"/>
      <c r="AL481" s="1">
        <v>0</v>
      </c>
      <c r="AM481" s="1">
        <v>273924.13250499993</v>
      </c>
      <c r="AN481" s="1"/>
      <c r="AO481" s="1">
        <v>0</v>
      </c>
      <c r="AP481" s="1">
        <v>0</v>
      </c>
      <c r="AQ481" s="1">
        <v>273924.13250499993</v>
      </c>
      <c r="AR481" s="1">
        <v>0</v>
      </c>
      <c r="AS481" s="1">
        <v>0</v>
      </c>
      <c r="AT481" s="1">
        <v>0</v>
      </c>
      <c r="AU481" s="1">
        <v>0</v>
      </c>
      <c r="AV481" s="1"/>
      <c r="AW481" s="1">
        <v>0</v>
      </c>
      <c r="AX481" s="1">
        <v>81060.572339999999</v>
      </c>
      <c r="AY481" s="1"/>
      <c r="AZ481" s="1">
        <v>0</v>
      </c>
      <c r="BA481" s="1">
        <v>0</v>
      </c>
      <c r="BB481" s="1">
        <v>81060.572339999999</v>
      </c>
      <c r="BC481" s="7">
        <v>3.2868041151171723</v>
      </c>
      <c r="BD481" s="35" t="s">
        <v>552</v>
      </c>
      <c r="BE481" s="35" t="s">
        <v>552</v>
      </c>
      <c r="BF481" s="35" t="s">
        <v>552</v>
      </c>
      <c r="BG481" s="35" t="s">
        <v>552</v>
      </c>
      <c r="BH481" s="35" t="s">
        <v>552</v>
      </c>
      <c r="BI481" s="35" t="s">
        <v>552</v>
      </c>
      <c r="BJ481" s="35">
        <v>1.2882208172570961</v>
      </c>
      <c r="BK481" s="35" t="s">
        <v>552</v>
      </c>
      <c r="BL481" s="35" t="s">
        <v>552</v>
      </c>
      <c r="BM481" s="35" t="s">
        <v>552</v>
      </c>
      <c r="BN481" s="35">
        <v>1.2882208172570961</v>
      </c>
      <c r="BO481" s="1">
        <v>0</v>
      </c>
      <c r="BP481" s="1">
        <v>0</v>
      </c>
      <c r="BQ481" s="1">
        <v>35550.267479999995</v>
      </c>
      <c r="BR481" s="1">
        <v>1580.2014313018574</v>
      </c>
      <c r="BS481" s="1">
        <v>13963.500391741147</v>
      </c>
      <c r="BT481" s="1">
        <v>35550.267479999995</v>
      </c>
      <c r="BU481" s="1">
        <v>1580.2014313018574</v>
      </c>
      <c r="BV481" s="1">
        <v>4110.3883590737651</v>
      </c>
      <c r="BW481" s="35">
        <v>5.98154153002102</v>
      </c>
      <c r="BX481" s="1">
        <v>177095.13385497569</v>
      </c>
      <c r="BY481" s="1">
        <v>7871.8390558288611</v>
      </c>
      <c r="BZ481" s="1">
        <v>69559.757105923301</v>
      </c>
      <c r="CA481" s="1">
        <v>177095.13385497569</v>
      </c>
      <c r="CB481" s="1">
        <v>7871.8390558288611</v>
      </c>
      <c r="CC481" s="1">
        <v>20476.070315240915</v>
      </c>
    </row>
    <row r="482" spans="1:81" x14ac:dyDescent="0.25">
      <c r="A482" t="s">
        <v>389</v>
      </c>
      <c r="B482" t="s">
        <v>390</v>
      </c>
      <c r="C482" t="s">
        <v>50</v>
      </c>
      <c r="D482" t="s">
        <v>38</v>
      </c>
      <c r="E482">
        <v>90148</v>
      </c>
      <c r="F482" t="s">
        <v>39</v>
      </c>
      <c r="G482" t="s">
        <v>51</v>
      </c>
      <c r="H482" s="74">
        <v>0.22613756887876005</v>
      </c>
      <c r="I482" s="1">
        <v>12278667</v>
      </c>
      <c r="J482" s="1"/>
      <c r="K482" s="1">
        <v>2501782</v>
      </c>
      <c r="L482" s="1"/>
      <c r="M482" s="1"/>
      <c r="N482" s="1"/>
      <c r="O482" s="1"/>
      <c r="P482" s="1"/>
      <c r="Q482" s="1"/>
      <c r="R482" s="1"/>
      <c r="S482" s="1"/>
      <c r="T482" s="1">
        <v>2501782</v>
      </c>
      <c r="U482" s="1">
        <v>38.542372881355931</v>
      </c>
      <c r="V482" s="36">
        <v>9.0291071352935515E-2</v>
      </c>
      <c r="W482" s="1"/>
      <c r="X482" s="1">
        <v>954138</v>
      </c>
      <c r="Y482" s="1"/>
      <c r="Z482" s="1"/>
      <c r="AA482" s="1"/>
      <c r="AB482" s="1"/>
      <c r="AC482" s="1">
        <v>68050</v>
      </c>
      <c r="AD482" s="1"/>
      <c r="AE482" s="1"/>
      <c r="AF482" s="1"/>
      <c r="AG482" s="1">
        <v>0</v>
      </c>
      <c r="AH482" s="1">
        <v>7687683.9939843863</v>
      </c>
      <c r="AI482" s="1">
        <v>0</v>
      </c>
      <c r="AJ482" s="1">
        <v>0</v>
      </c>
      <c r="AK482" s="1">
        <v>0</v>
      </c>
      <c r="AL482" s="1">
        <v>0</v>
      </c>
      <c r="AM482" s="1">
        <v>599645.71200000006</v>
      </c>
      <c r="AN482" s="1">
        <v>0</v>
      </c>
      <c r="AO482" s="1">
        <v>0</v>
      </c>
      <c r="AP482" s="1">
        <v>0</v>
      </c>
      <c r="AQ482" s="1">
        <v>8287329.7059843866</v>
      </c>
      <c r="AR482" s="1">
        <v>0</v>
      </c>
      <c r="AS482" s="1">
        <v>2061211.4405370003</v>
      </c>
      <c r="AT482" s="1">
        <v>0</v>
      </c>
      <c r="AU482" s="1">
        <v>0</v>
      </c>
      <c r="AV482" s="1">
        <v>0</v>
      </c>
      <c r="AW482" s="1">
        <v>0</v>
      </c>
      <c r="AX482" s="1">
        <v>177010.299</v>
      </c>
      <c r="AY482" s="1">
        <v>0</v>
      </c>
      <c r="AZ482" s="1">
        <v>0</v>
      </c>
      <c r="BA482" s="1">
        <v>0</v>
      </c>
      <c r="BB482" s="1">
        <v>2238221.7395370002</v>
      </c>
      <c r="BC482" s="7">
        <v>0.85722264847816021</v>
      </c>
      <c r="BD482" s="35" t="s">
        <v>552</v>
      </c>
      <c r="BE482" s="35">
        <v>3.8967805486334886</v>
      </c>
      <c r="BF482" s="35" t="s">
        <v>552</v>
      </c>
      <c r="BG482" s="35" t="s">
        <v>552</v>
      </c>
      <c r="BH482" s="35" t="s">
        <v>552</v>
      </c>
      <c r="BI482" s="35" t="s">
        <v>552</v>
      </c>
      <c r="BJ482" s="35" t="s">
        <v>552</v>
      </c>
      <c r="BK482" s="35" t="s">
        <v>552</v>
      </c>
      <c r="BL482" s="35" t="s">
        <v>552</v>
      </c>
      <c r="BM482" s="35" t="s">
        <v>552</v>
      </c>
      <c r="BN482" s="35">
        <v>4.2072216706017498</v>
      </c>
      <c r="BO482" s="1">
        <v>0</v>
      </c>
      <c r="BP482" s="1"/>
      <c r="BQ482" s="1">
        <v>4041646.0297199995</v>
      </c>
      <c r="BR482" s="1">
        <v>179650.26126939885</v>
      </c>
      <c r="BS482" s="1">
        <v>1587485.2685995675</v>
      </c>
      <c r="BT482" s="1">
        <v>4041646.0297199995</v>
      </c>
      <c r="BU482" s="1">
        <v>179650.26126939885</v>
      </c>
      <c r="BV482" s="1">
        <v>467302.66660873487</v>
      </c>
      <c r="BW482" s="35">
        <v>6.103971552079801</v>
      </c>
      <c r="BX482" s="1">
        <v>20628446.359267149</v>
      </c>
      <c r="BY482" s="1">
        <v>916929.82284271531</v>
      </c>
      <c r="BZ482" s="1">
        <v>8102479.6502779536</v>
      </c>
      <c r="CA482" s="1">
        <v>20628446.359267149</v>
      </c>
      <c r="CB482" s="1">
        <v>916929.82284271531</v>
      </c>
      <c r="CC482" s="1">
        <v>2385099.516582014</v>
      </c>
    </row>
    <row r="483" spans="1:81" x14ac:dyDescent="0.25">
      <c r="A483" t="s">
        <v>389</v>
      </c>
      <c r="B483" t="s">
        <v>390</v>
      </c>
      <c r="C483" t="s">
        <v>50</v>
      </c>
      <c r="D483" t="s">
        <v>28</v>
      </c>
      <c r="E483">
        <v>90148</v>
      </c>
      <c r="F483" t="s">
        <v>39</v>
      </c>
      <c r="G483" t="s">
        <v>51</v>
      </c>
      <c r="H483" s="74">
        <v>0.22613756887876005</v>
      </c>
      <c r="I483" s="1">
        <v>44020329</v>
      </c>
      <c r="J483" s="1">
        <v>0</v>
      </c>
      <c r="K483" s="1">
        <v>3630608</v>
      </c>
      <c r="L483" s="1">
        <v>0</v>
      </c>
      <c r="M483" s="1">
        <v>0</v>
      </c>
      <c r="N483" s="1">
        <v>0</v>
      </c>
      <c r="O483" s="1">
        <v>0</v>
      </c>
      <c r="P483" s="1">
        <v>3279964</v>
      </c>
      <c r="Q483" s="1">
        <v>0</v>
      </c>
      <c r="R483" s="1">
        <v>0</v>
      </c>
      <c r="S483" s="1">
        <v>0</v>
      </c>
      <c r="T483" s="1">
        <v>6910572</v>
      </c>
      <c r="U483" s="1"/>
      <c r="V483" s="36"/>
      <c r="W483" s="1"/>
      <c r="X483" s="1">
        <v>1047503</v>
      </c>
      <c r="Y483" s="1"/>
      <c r="Z483" s="1"/>
      <c r="AA483" s="1"/>
      <c r="AB483" s="1"/>
      <c r="AC483" s="1">
        <v>509344</v>
      </c>
      <c r="AD483" s="1"/>
      <c r="AE483" s="1"/>
      <c r="AF483" s="1"/>
      <c r="AG483" s="1">
        <v>0</v>
      </c>
      <c r="AH483" s="1">
        <v>8687704.6105352044</v>
      </c>
      <c r="AI483" s="1">
        <v>0</v>
      </c>
      <c r="AJ483" s="1">
        <v>0</v>
      </c>
      <c r="AK483" s="1">
        <v>0</v>
      </c>
      <c r="AL483" s="1">
        <v>0</v>
      </c>
      <c r="AM483" s="1">
        <v>4477932.524443333</v>
      </c>
      <c r="AN483" s="1">
        <v>0</v>
      </c>
      <c r="AO483" s="1">
        <v>0</v>
      </c>
      <c r="AP483" s="1">
        <v>0</v>
      </c>
      <c r="AQ483" s="1">
        <v>13165637.134978537</v>
      </c>
      <c r="AR483" s="1">
        <v>0</v>
      </c>
      <c r="AS483" s="1">
        <v>2262906.5896095005</v>
      </c>
      <c r="AT483" s="1">
        <v>0</v>
      </c>
      <c r="AU483" s="1">
        <v>0</v>
      </c>
      <c r="AV483" s="1">
        <v>0</v>
      </c>
      <c r="AW483" s="1">
        <v>0</v>
      </c>
      <c r="AX483" s="1">
        <v>1324895.4259199998</v>
      </c>
      <c r="AY483" s="1">
        <v>0</v>
      </c>
      <c r="AZ483" s="1">
        <v>0</v>
      </c>
      <c r="BA483" s="1">
        <v>0</v>
      </c>
      <c r="BB483" s="1">
        <v>3587802.0155295003</v>
      </c>
      <c r="BC483" s="7">
        <v>0.38058414217004233</v>
      </c>
      <c r="BD483" s="35" t="s">
        <v>552</v>
      </c>
      <c r="BE483" s="35">
        <v>3.0161921089097761</v>
      </c>
      <c r="BF483" s="35" t="s">
        <v>552</v>
      </c>
      <c r="BG483" s="35" t="s">
        <v>552</v>
      </c>
      <c r="BH483" s="35" t="s">
        <v>552</v>
      </c>
      <c r="BI483" s="35" t="s">
        <v>552</v>
      </c>
      <c r="BJ483" s="35">
        <v>1.7691742806821453</v>
      </c>
      <c r="BK483" s="35" t="s">
        <v>552</v>
      </c>
      <c r="BL483" s="35" t="s">
        <v>552</v>
      </c>
      <c r="BM483" s="35" t="s">
        <v>552</v>
      </c>
      <c r="BN483" s="35">
        <v>2.424320179358241</v>
      </c>
      <c r="BO483" s="1">
        <v>0</v>
      </c>
      <c r="BP483" s="1">
        <v>0</v>
      </c>
      <c r="BQ483" s="1">
        <v>14489731.493639998</v>
      </c>
      <c r="BR483" s="1">
        <v>644065.3212612489</v>
      </c>
      <c r="BS483" s="1">
        <v>5691303.7715255516</v>
      </c>
      <c r="BT483" s="1">
        <v>14489731.493639998</v>
      </c>
      <c r="BU483" s="1">
        <v>644065.3212612489</v>
      </c>
      <c r="BV483" s="1">
        <v>1675329.8323583354</v>
      </c>
      <c r="BW483" s="35">
        <v>6.103971552079801</v>
      </c>
      <c r="BX483" s="1">
        <v>73955177.340813309</v>
      </c>
      <c r="BY483" s="1">
        <v>3287291.0773985521</v>
      </c>
      <c r="BZ483" s="1">
        <v>29048252.544110894</v>
      </c>
      <c r="CA483" s="1">
        <v>73955177.340813309</v>
      </c>
      <c r="CB483" s="1">
        <v>3287291.0773985521</v>
      </c>
      <c r="CC483" s="1">
        <v>8550835.8047075644</v>
      </c>
    </row>
    <row r="484" spans="1:81" x14ac:dyDescent="0.25">
      <c r="A484" t="s">
        <v>389</v>
      </c>
      <c r="B484" t="s">
        <v>390</v>
      </c>
      <c r="C484" t="s">
        <v>50</v>
      </c>
      <c r="D484" t="s">
        <v>1730</v>
      </c>
      <c r="E484">
        <v>90148</v>
      </c>
      <c r="F484" t="s">
        <v>39</v>
      </c>
      <c r="G484" t="s">
        <v>51</v>
      </c>
      <c r="H484" s="74">
        <v>0.22613756887876005</v>
      </c>
      <c r="I484" s="1">
        <v>31741662</v>
      </c>
      <c r="J484" s="1"/>
      <c r="K484" s="1">
        <v>1128826</v>
      </c>
      <c r="L484" s="1"/>
      <c r="M484" s="1"/>
      <c r="N484" s="1"/>
      <c r="O484" s="1"/>
      <c r="P484" s="1">
        <v>3279964</v>
      </c>
      <c r="Q484" s="1"/>
      <c r="R484" s="1"/>
      <c r="S484" s="1"/>
      <c r="T484" s="1">
        <v>4408790</v>
      </c>
      <c r="U484" s="1">
        <v>9.5446985446985444</v>
      </c>
      <c r="V484" s="36">
        <v>0.51166214677144972</v>
      </c>
      <c r="W484" s="1"/>
      <c r="X484" s="1">
        <v>93365</v>
      </c>
      <c r="Y484" s="1"/>
      <c r="Z484" s="1"/>
      <c r="AA484" s="1"/>
      <c r="AB484" s="1"/>
      <c r="AC484" s="1">
        <v>441294</v>
      </c>
      <c r="AD484" s="1"/>
      <c r="AE484" s="1"/>
      <c r="AF484" s="1"/>
      <c r="AG484" s="1">
        <v>0</v>
      </c>
      <c r="AH484" s="1">
        <v>1000020.6165508187</v>
      </c>
      <c r="AI484" s="1">
        <v>0</v>
      </c>
      <c r="AJ484" s="1">
        <v>0</v>
      </c>
      <c r="AK484" s="1"/>
      <c r="AL484" s="1">
        <v>0</v>
      </c>
      <c r="AM484" s="1">
        <v>3878286.8124433332</v>
      </c>
      <c r="AN484" s="1"/>
      <c r="AO484" s="1">
        <v>0</v>
      </c>
      <c r="AP484" s="1">
        <v>0</v>
      </c>
      <c r="AQ484" s="1">
        <v>4878307.4289941518</v>
      </c>
      <c r="AR484" s="1">
        <v>0</v>
      </c>
      <c r="AS484" s="1">
        <v>201695.14907250003</v>
      </c>
      <c r="AT484" s="1">
        <v>0</v>
      </c>
      <c r="AU484" s="1">
        <v>0</v>
      </c>
      <c r="AV484" s="1"/>
      <c r="AW484" s="1">
        <v>0</v>
      </c>
      <c r="AX484" s="1">
        <v>1147885.12692</v>
      </c>
      <c r="AY484" s="1"/>
      <c r="AZ484" s="1">
        <v>0</v>
      </c>
      <c r="BA484" s="1">
        <v>0</v>
      </c>
      <c r="BB484" s="1">
        <v>1349580.2759924999</v>
      </c>
      <c r="BC484" s="7">
        <v>0.19620546980138126</v>
      </c>
      <c r="BD484" s="35" t="s">
        <v>552</v>
      </c>
      <c r="BE484" s="35">
        <v>1.0645713029495412</v>
      </c>
      <c r="BF484" s="35" t="s">
        <v>552</v>
      </c>
      <c r="BG484" s="35" t="s">
        <v>552</v>
      </c>
      <c r="BH484" s="35" t="s">
        <v>552</v>
      </c>
      <c r="BI484" s="35" t="s">
        <v>552</v>
      </c>
      <c r="BJ484" s="35">
        <v>1.5323863125824959</v>
      </c>
      <c r="BK484" s="35" t="s">
        <v>552</v>
      </c>
      <c r="BL484" s="35" t="s">
        <v>552</v>
      </c>
      <c r="BM484" s="35" t="s">
        <v>552</v>
      </c>
      <c r="BN484" s="35">
        <v>1.4126070202905223</v>
      </c>
      <c r="BO484" s="1">
        <v>0</v>
      </c>
      <c r="BP484" s="1">
        <v>0</v>
      </c>
      <c r="BQ484" s="1">
        <v>10448085.463919999</v>
      </c>
      <c r="BR484" s="1">
        <v>464415.05999185005</v>
      </c>
      <c r="BS484" s="1">
        <v>4103818.5029259841</v>
      </c>
      <c r="BT484" s="1">
        <v>10448085.463919999</v>
      </c>
      <c r="BU484" s="1">
        <v>464415.05999185005</v>
      </c>
      <c r="BV484" s="1">
        <v>1208027.1657496004</v>
      </c>
      <c r="BW484" s="35">
        <v>6.103971552079801</v>
      </c>
      <c r="BX484" s="1">
        <v>53326730.981546171</v>
      </c>
      <c r="BY484" s="1">
        <v>2370361.2545558373</v>
      </c>
      <c r="BZ484" s="1">
        <v>20945772.893832948</v>
      </c>
      <c r="CA484" s="1">
        <v>53326730.981546171</v>
      </c>
      <c r="CB484" s="1">
        <v>2370361.2545558373</v>
      </c>
      <c r="CC484" s="1">
        <v>6165736.2881255522</v>
      </c>
    </row>
    <row r="485" spans="1:81" x14ac:dyDescent="0.25">
      <c r="A485" t="s">
        <v>492</v>
      </c>
      <c r="B485" t="s">
        <v>493</v>
      </c>
      <c r="C485" t="s">
        <v>50</v>
      </c>
      <c r="D485" t="s">
        <v>38</v>
      </c>
      <c r="E485">
        <v>90159</v>
      </c>
      <c r="F485" t="s">
        <v>39</v>
      </c>
      <c r="G485" t="s">
        <v>51</v>
      </c>
      <c r="H485" s="74">
        <v>0.22613756887876005</v>
      </c>
      <c r="I485" s="1">
        <v>14401442</v>
      </c>
      <c r="J485" s="1"/>
      <c r="K485" s="1"/>
      <c r="L485" s="1">
        <v>1791919</v>
      </c>
      <c r="M485" s="1"/>
      <c r="N485" s="1"/>
      <c r="O485" s="1"/>
      <c r="P485" s="1"/>
      <c r="Q485" s="1"/>
      <c r="R485" s="1"/>
      <c r="S485" s="1"/>
      <c r="T485" s="1">
        <v>1791919</v>
      </c>
      <c r="U485" s="1">
        <v>40.152173913043477</v>
      </c>
      <c r="V485" s="36">
        <v>0.21772134962220432</v>
      </c>
      <c r="W485" s="1"/>
      <c r="X485" s="1"/>
      <c r="Y485" s="1">
        <v>422531</v>
      </c>
      <c r="Z485" s="1"/>
      <c r="AA485" s="1"/>
      <c r="AB485" s="1"/>
      <c r="AC485" s="1">
        <v>1208</v>
      </c>
      <c r="AD485" s="1"/>
      <c r="AE485" s="1"/>
      <c r="AF485" s="1"/>
      <c r="AG485" s="1">
        <v>0</v>
      </c>
      <c r="AH485" s="1">
        <v>0</v>
      </c>
      <c r="AI485" s="1">
        <v>4334984.5633125007</v>
      </c>
      <c r="AJ485" s="1">
        <v>0</v>
      </c>
      <c r="AK485" s="1">
        <v>0</v>
      </c>
      <c r="AL485" s="1">
        <v>0</v>
      </c>
      <c r="AM485" s="1">
        <v>10644.702719999999</v>
      </c>
      <c r="AN485" s="1">
        <v>0</v>
      </c>
      <c r="AO485" s="1">
        <v>0</v>
      </c>
      <c r="AP485" s="1">
        <v>0</v>
      </c>
      <c r="AQ485" s="1">
        <v>4345629.2660325011</v>
      </c>
      <c r="AR485" s="1">
        <v>0</v>
      </c>
      <c r="AS485" s="1">
        <v>0</v>
      </c>
      <c r="AT485" s="1">
        <v>916055.40510139999</v>
      </c>
      <c r="AU485" s="1">
        <v>0</v>
      </c>
      <c r="AV485" s="1">
        <v>0</v>
      </c>
      <c r="AW485" s="1">
        <v>0</v>
      </c>
      <c r="AX485" s="1">
        <v>3142.2254399999997</v>
      </c>
      <c r="AY485" s="1">
        <v>0</v>
      </c>
      <c r="AZ485" s="1">
        <v>0</v>
      </c>
      <c r="BA485" s="1">
        <v>0</v>
      </c>
      <c r="BB485" s="1">
        <v>919197.63054139994</v>
      </c>
      <c r="BC485" s="7">
        <v>0.36557637051719549</v>
      </c>
      <c r="BD485" s="35" t="s">
        <v>552</v>
      </c>
      <c r="BE485" s="35" t="s">
        <v>552</v>
      </c>
      <c r="BF485" s="35">
        <v>2.9304002962265039</v>
      </c>
      <c r="BG485" s="35" t="s">
        <v>552</v>
      </c>
      <c r="BH485" s="35" t="s">
        <v>552</v>
      </c>
      <c r="BI485" s="35" t="s">
        <v>552</v>
      </c>
      <c r="BJ485" s="35" t="s">
        <v>552</v>
      </c>
      <c r="BK485" s="35" t="s">
        <v>552</v>
      </c>
      <c r="BL485" s="35" t="s">
        <v>552</v>
      </c>
      <c r="BM485" s="35" t="s">
        <v>552</v>
      </c>
      <c r="BN485" s="35">
        <v>2.9380942423033081</v>
      </c>
      <c r="BO485" s="1">
        <v>0</v>
      </c>
      <c r="BP485" s="1"/>
      <c r="BQ485" s="1">
        <v>4740378.648719999</v>
      </c>
      <c r="BR485" s="1">
        <v>210708.76976760538</v>
      </c>
      <c r="BS485" s="1">
        <v>1861934.7704104271</v>
      </c>
      <c r="BT485" s="1">
        <v>4740378.648719999</v>
      </c>
      <c r="BU485" s="1">
        <v>210708.76976760538</v>
      </c>
      <c r="BV485" s="1">
        <v>548091.43774409976</v>
      </c>
      <c r="BW485" s="35">
        <v>6.0041618036055526</v>
      </c>
      <c r="BX485" s="1">
        <v>23721621.768551923</v>
      </c>
      <c r="BY485" s="1">
        <v>1054420.7773557673</v>
      </c>
      <c r="BZ485" s="1">
        <v>9317422.8588929363</v>
      </c>
      <c r="CA485" s="1">
        <v>23721621.768551923</v>
      </c>
      <c r="CB485" s="1">
        <v>1054420.7773557673</v>
      </c>
      <c r="CC485" s="1">
        <v>2742738.2376422747</v>
      </c>
    </row>
    <row r="486" spans="1:81" x14ac:dyDescent="0.25">
      <c r="A486" t="s">
        <v>492</v>
      </c>
      <c r="B486" t="s">
        <v>493</v>
      </c>
      <c r="C486" t="s">
        <v>50</v>
      </c>
      <c r="D486" t="s">
        <v>28</v>
      </c>
      <c r="E486">
        <v>90159</v>
      </c>
      <c r="F486" t="s">
        <v>39</v>
      </c>
      <c r="G486" t="s">
        <v>51</v>
      </c>
      <c r="H486" s="74">
        <v>0.22613756887876005</v>
      </c>
      <c r="I486" s="1">
        <v>14754297</v>
      </c>
      <c r="J486" s="1">
        <v>0</v>
      </c>
      <c r="K486" s="1">
        <v>0</v>
      </c>
      <c r="L486" s="1">
        <v>1791919</v>
      </c>
      <c r="M486" s="1">
        <v>0</v>
      </c>
      <c r="N486" s="1">
        <v>0</v>
      </c>
      <c r="O486" s="1">
        <v>0</v>
      </c>
      <c r="P486" s="1">
        <v>241182</v>
      </c>
      <c r="Q486" s="1">
        <v>0</v>
      </c>
      <c r="R486" s="1">
        <v>0</v>
      </c>
      <c r="S486" s="1">
        <v>0</v>
      </c>
      <c r="T486" s="1">
        <v>2033101</v>
      </c>
      <c r="U486" s="1"/>
      <c r="V486" s="36"/>
      <c r="W486" s="1"/>
      <c r="X486" s="1"/>
      <c r="Y486" s="1">
        <v>422531</v>
      </c>
      <c r="Z486" s="1"/>
      <c r="AA486" s="1"/>
      <c r="AB486" s="1"/>
      <c r="AC486" s="1">
        <v>37352</v>
      </c>
      <c r="AD486" s="1"/>
      <c r="AE486" s="1"/>
      <c r="AF486" s="1"/>
      <c r="AG486" s="1">
        <v>0</v>
      </c>
      <c r="AH486" s="1">
        <v>0</v>
      </c>
      <c r="AI486" s="1">
        <v>4334984.5633125007</v>
      </c>
      <c r="AJ486" s="1">
        <v>0</v>
      </c>
      <c r="AK486" s="1">
        <v>0</v>
      </c>
      <c r="AL486" s="1">
        <v>0</v>
      </c>
      <c r="AM486" s="1">
        <v>328262.96527499997</v>
      </c>
      <c r="AN486" s="1">
        <v>0</v>
      </c>
      <c r="AO486" s="1">
        <v>0</v>
      </c>
      <c r="AP486" s="1">
        <v>0</v>
      </c>
      <c r="AQ486" s="1">
        <v>4663247.5285875006</v>
      </c>
      <c r="AR486" s="1">
        <v>0</v>
      </c>
      <c r="AS486" s="1">
        <v>0</v>
      </c>
      <c r="AT486" s="1">
        <v>916055.40510139999</v>
      </c>
      <c r="AU486" s="1">
        <v>0</v>
      </c>
      <c r="AV486" s="1">
        <v>0</v>
      </c>
      <c r="AW486" s="1">
        <v>0</v>
      </c>
      <c r="AX486" s="1">
        <v>97159.275359999985</v>
      </c>
      <c r="AY486" s="1">
        <v>0</v>
      </c>
      <c r="AZ486" s="1">
        <v>0</v>
      </c>
      <c r="BA486" s="1">
        <v>0</v>
      </c>
      <c r="BB486" s="1">
        <v>1013214.6804614</v>
      </c>
      <c r="BC486" s="7">
        <v>0.38473281438274565</v>
      </c>
      <c r="BD486" s="35" t="s">
        <v>552</v>
      </c>
      <c r="BE486" s="35" t="s">
        <v>552</v>
      </c>
      <c r="BF486" s="35">
        <v>2.9304002962265039</v>
      </c>
      <c r="BG486" s="35" t="s">
        <v>552</v>
      </c>
      <c r="BH486" s="35" t="s">
        <v>552</v>
      </c>
      <c r="BI486" s="35" t="s">
        <v>552</v>
      </c>
      <c r="BJ486" s="35">
        <v>1.7639054350449035</v>
      </c>
      <c r="BK486" s="35" t="s">
        <v>552</v>
      </c>
      <c r="BL486" s="35" t="s">
        <v>552</v>
      </c>
      <c r="BM486" s="35" t="s">
        <v>552</v>
      </c>
      <c r="BN486" s="35">
        <v>2.7920217485746655</v>
      </c>
      <c r="BO486" s="1">
        <v>0</v>
      </c>
      <c r="BP486" s="1">
        <v>0</v>
      </c>
      <c r="BQ486" s="1">
        <v>4856524.4005199987</v>
      </c>
      <c r="BR486" s="1">
        <v>215871.42243504996</v>
      </c>
      <c r="BS486" s="1">
        <v>1907554.7155112841</v>
      </c>
      <c r="BT486" s="1">
        <v>4856524.4005199987</v>
      </c>
      <c r="BU486" s="1">
        <v>215871.42243504996</v>
      </c>
      <c r="BV486" s="1">
        <v>561520.42660960322</v>
      </c>
      <c r="BW486" s="35">
        <v>6.0041618036055526</v>
      </c>
      <c r="BX486" s="1">
        <v>24302833.903360531</v>
      </c>
      <c r="BY486" s="1">
        <v>1080255.5266394757</v>
      </c>
      <c r="BZ486" s="1">
        <v>9545712.4456492253</v>
      </c>
      <c r="CA486" s="1">
        <v>24302833.903360531</v>
      </c>
      <c r="CB486" s="1">
        <v>1080255.5266394757</v>
      </c>
      <c r="CC486" s="1">
        <v>2809939.0707840715</v>
      </c>
    </row>
    <row r="487" spans="1:81" x14ac:dyDescent="0.25">
      <c r="A487" t="s">
        <v>492</v>
      </c>
      <c r="B487" t="s">
        <v>493</v>
      </c>
      <c r="C487" t="s">
        <v>50</v>
      </c>
      <c r="D487" t="s">
        <v>1730</v>
      </c>
      <c r="E487">
        <v>90159</v>
      </c>
      <c r="F487" t="s">
        <v>39</v>
      </c>
      <c r="G487" t="s">
        <v>51</v>
      </c>
      <c r="H487" s="74">
        <v>0.22613756887876005</v>
      </c>
      <c r="I487" s="1">
        <v>352855</v>
      </c>
      <c r="J487" s="1"/>
      <c r="K487" s="1"/>
      <c r="L487" s="1"/>
      <c r="M487" s="1"/>
      <c r="N487" s="1"/>
      <c r="O487" s="1"/>
      <c r="P487" s="1">
        <v>241182</v>
      </c>
      <c r="Q487" s="1"/>
      <c r="R487" s="1"/>
      <c r="S487" s="1"/>
      <c r="T487" s="1">
        <v>241182</v>
      </c>
      <c r="U487" s="1">
        <v>10.833333333333334</v>
      </c>
      <c r="V487" s="36">
        <v>0.15404333466970027</v>
      </c>
      <c r="W487" s="1"/>
      <c r="X487" s="1"/>
      <c r="Y487" s="1"/>
      <c r="Z487" s="1"/>
      <c r="AA487" s="1"/>
      <c r="AB487" s="1"/>
      <c r="AC487" s="1">
        <v>36144</v>
      </c>
      <c r="AD487" s="1"/>
      <c r="AE487" s="1"/>
      <c r="AF487" s="1"/>
      <c r="AG487" s="1">
        <v>0</v>
      </c>
      <c r="AH487" s="1">
        <v>0</v>
      </c>
      <c r="AI487" s="1">
        <v>0</v>
      </c>
      <c r="AJ487" s="1">
        <v>0</v>
      </c>
      <c r="AK487" s="1"/>
      <c r="AL487" s="1">
        <v>0</v>
      </c>
      <c r="AM487" s="1">
        <v>317618.26255499996</v>
      </c>
      <c r="AN487" s="1"/>
      <c r="AO487" s="1">
        <v>0</v>
      </c>
      <c r="AP487" s="1">
        <v>0</v>
      </c>
      <c r="AQ487" s="1">
        <v>317618.26255499996</v>
      </c>
      <c r="AR487" s="1">
        <v>0</v>
      </c>
      <c r="AS487" s="1">
        <v>0</v>
      </c>
      <c r="AT487" s="1">
        <v>0</v>
      </c>
      <c r="AU487" s="1">
        <v>0</v>
      </c>
      <c r="AV487" s="1"/>
      <c r="AW487" s="1">
        <v>0</v>
      </c>
      <c r="AX487" s="1">
        <v>94017.04991999999</v>
      </c>
      <c r="AY487" s="1"/>
      <c r="AZ487" s="1">
        <v>0</v>
      </c>
      <c r="BA487" s="1">
        <v>0</v>
      </c>
      <c r="BB487" s="1">
        <v>94017.04991999999</v>
      </c>
      <c r="BC487" s="7">
        <v>1.1665848931572458</v>
      </c>
      <c r="BD487" s="35" t="s">
        <v>552</v>
      </c>
      <c r="BE487" s="35" t="s">
        <v>552</v>
      </c>
      <c r="BF487" s="35" t="s">
        <v>552</v>
      </c>
      <c r="BG487" s="35" t="s">
        <v>552</v>
      </c>
      <c r="BH487" s="35" t="s">
        <v>552</v>
      </c>
      <c r="BI487" s="35" t="s">
        <v>552</v>
      </c>
      <c r="BJ487" s="35">
        <v>1.7067414337512747</v>
      </c>
      <c r="BK487" s="35" t="s">
        <v>552</v>
      </c>
      <c r="BL487" s="35" t="s">
        <v>552</v>
      </c>
      <c r="BM487" s="35" t="s">
        <v>552</v>
      </c>
      <c r="BN487" s="35">
        <v>1.7067414337512747</v>
      </c>
      <c r="BO487" s="1">
        <v>0</v>
      </c>
      <c r="BP487" s="1">
        <v>0</v>
      </c>
      <c r="BQ487" s="1">
        <v>116145.75179999998</v>
      </c>
      <c r="BR487" s="1">
        <v>5162.6526674445795</v>
      </c>
      <c r="BS487" s="1">
        <v>45619.945100856661</v>
      </c>
      <c r="BT487" s="1">
        <v>116145.75179999998</v>
      </c>
      <c r="BU487" s="1">
        <v>5162.6526674445795</v>
      </c>
      <c r="BV487" s="1">
        <v>13428.98886550349</v>
      </c>
      <c r="BW487" s="35">
        <v>6.0041618036055526</v>
      </c>
      <c r="BX487" s="1">
        <v>581212.13480861078</v>
      </c>
      <c r="BY487" s="1">
        <v>25834.749283708483</v>
      </c>
      <c r="BZ487" s="1">
        <v>228289.58675628915</v>
      </c>
      <c r="CA487" s="1">
        <v>581212.13480861078</v>
      </c>
      <c r="CB487" s="1">
        <v>25834.749283708483</v>
      </c>
      <c r="CC487" s="1">
        <v>67200.833141796829</v>
      </c>
    </row>
    <row r="488" spans="1:81" x14ac:dyDescent="0.25">
      <c r="A488" t="s">
        <v>395</v>
      </c>
      <c r="B488" t="s">
        <v>396</v>
      </c>
      <c r="C488" t="s">
        <v>50</v>
      </c>
      <c r="D488" t="s">
        <v>38</v>
      </c>
      <c r="E488">
        <v>90090</v>
      </c>
      <c r="F488" t="s">
        <v>39</v>
      </c>
      <c r="G488" t="s">
        <v>51</v>
      </c>
      <c r="H488" s="74">
        <v>0.22613756887876005</v>
      </c>
      <c r="I488" s="1">
        <v>13444524</v>
      </c>
      <c r="J488" s="1"/>
      <c r="K488" s="1">
        <v>2134561</v>
      </c>
      <c r="L488" s="1">
        <v>268393</v>
      </c>
      <c r="M488" s="1"/>
      <c r="N488" s="1"/>
      <c r="O488" s="1"/>
      <c r="P488" s="1"/>
      <c r="Q488" s="1"/>
      <c r="R488" s="1"/>
      <c r="S488" s="1"/>
      <c r="T488" s="1">
        <v>2402954</v>
      </c>
      <c r="U488" s="1">
        <v>39.35</v>
      </c>
      <c r="V488" s="36">
        <v>0.17260253208072368</v>
      </c>
      <c r="W488" s="1"/>
      <c r="X488" s="1">
        <v>526395</v>
      </c>
      <c r="Y488" s="1">
        <v>58486</v>
      </c>
      <c r="Z488" s="1"/>
      <c r="AA488" s="1"/>
      <c r="AB488" s="1"/>
      <c r="AC488" s="1"/>
      <c r="AD488" s="1"/>
      <c r="AE488" s="1"/>
      <c r="AF488" s="1"/>
      <c r="AG488" s="1">
        <v>0</v>
      </c>
      <c r="AH488" s="1">
        <v>4452685.4719983339</v>
      </c>
      <c r="AI488" s="1">
        <v>600278.90318750008</v>
      </c>
      <c r="AJ488" s="1">
        <v>0</v>
      </c>
      <c r="AK488" s="1">
        <v>0</v>
      </c>
      <c r="AL488" s="1">
        <v>0</v>
      </c>
      <c r="AM488" s="1">
        <v>0</v>
      </c>
      <c r="AN488" s="1">
        <v>0</v>
      </c>
      <c r="AO488" s="1">
        <v>0</v>
      </c>
      <c r="AP488" s="1">
        <v>0</v>
      </c>
      <c r="AQ488" s="1">
        <v>5052964.3751858342</v>
      </c>
      <c r="AR488" s="1">
        <v>0</v>
      </c>
      <c r="AS488" s="1">
        <v>1137164.0121675001</v>
      </c>
      <c r="AT488" s="1">
        <v>126798.78262839999</v>
      </c>
      <c r="AU488" s="1">
        <v>0</v>
      </c>
      <c r="AV488" s="1">
        <v>0</v>
      </c>
      <c r="AW488" s="1">
        <v>0</v>
      </c>
      <c r="AX488" s="1">
        <v>0</v>
      </c>
      <c r="AY488" s="1">
        <v>0</v>
      </c>
      <c r="AZ488" s="1">
        <v>0</v>
      </c>
      <c r="BA488" s="1">
        <v>0</v>
      </c>
      <c r="BB488" s="1">
        <v>1263962.7947959001</v>
      </c>
      <c r="BC488" s="7">
        <v>0.46985130674628084</v>
      </c>
      <c r="BD488" s="35" t="s">
        <v>552</v>
      </c>
      <c r="BE488" s="35">
        <v>2.6187349455770224</v>
      </c>
      <c r="BF488" s="35">
        <v>2.7090039077617529</v>
      </c>
      <c r="BG488" s="35" t="s">
        <v>552</v>
      </c>
      <c r="BH488" s="35" t="s">
        <v>552</v>
      </c>
      <c r="BI488" s="35" t="s">
        <v>552</v>
      </c>
      <c r="BJ488" s="35" t="s">
        <v>552</v>
      </c>
      <c r="BK488" s="35" t="s">
        <v>552</v>
      </c>
      <c r="BL488" s="35" t="s">
        <v>552</v>
      </c>
      <c r="BM488" s="35" t="s">
        <v>552</v>
      </c>
      <c r="BN488" s="35">
        <v>2.6288173514689563</v>
      </c>
      <c r="BO488" s="1">
        <v>0</v>
      </c>
      <c r="BP488" s="1"/>
      <c r="BQ488" s="1">
        <v>4425399.5198399993</v>
      </c>
      <c r="BR488" s="1">
        <v>196708.01799924238</v>
      </c>
      <c r="BS488" s="1">
        <v>1738216.6804697393</v>
      </c>
      <c r="BT488" s="1">
        <v>4425399.5198399993</v>
      </c>
      <c r="BU488" s="1">
        <v>196708.01799924238</v>
      </c>
      <c r="BV488" s="1">
        <v>511672.96225926926</v>
      </c>
      <c r="BW488" s="35">
        <v>6.0235955633805061</v>
      </c>
      <c r="BX488" s="1">
        <v>22231417.394054443</v>
      </c>
      <c r="BY488" s="1">
        <v>988181.52650236676</v>
      </c>
      <c r="BZ488" s="1">
        <v>8732097.6042017732</v>
      </c>
      <c r="CA488" s="1">
        <v>22231417.394054443</v>
      </c>
      <c r="CB488" s="1">
        <v>988181.52650236676</v>
      </c>
      <c r="CC488" s="1">
        <v>2570438.0231074262</v>
      </c>
    </row>
    <row r="489" spans="1:81" x14ac:dyDescent="0.25">
      <c r="A489" t="s">
        <v>395</v>
      </c>
      <c r="B489" t="s">
        <v>396</v>
      </c>
      <c r="C489" t="s">
        <v>50</v>
      </c>
      <c r="D489" t="s">
        <v>28</v>
      </c>
      <c r="E489">
        <v>90090</v>
      </c>
      <c r="F489" t="s">
        <v>39</v>
      </c>
      <c r="G489" t="s">
        <v>51</v>
      </c>
      <c r="H489" s="74">
        <v>0.22613756887876005</v>
      </c>
      <c r="I489" s="1">
        <v>13767948</v>
      </c>
      <c r="J489" s="1">
        <v>0</v>
      </c>
      <c r="K489" s="1">
        <v>2134561</v>
      </c>
      <c r="L489" s="1">
        <v>624225</v>
      </c>
      <c r="M489" s="1">
        <v>0</v>
      </c>
      <c r="N489" s="1">
        <v>0</v>
      </c>
      <c r="O489" s="1">
        <v>0</v>
      </c>
      <c r="P489" s="1">
        <v>0</v>
      </c>
      <c r="Q489" s="1">
        <v>0</v>
      </c>
      <c r="R489" s="1">
        <v>0</v>
      </c>
      <c r="S489" s="1">
        <v>0</v>
      </c>
      <c r="T489" s="1">
        <v>2758786</v>
      </c>
      <c r="U489" s="1"/>
      <c r="V489" s="36"/>
      <c r="W489" s="1"/>
      <c r="X489" s="1">
        <v>526395</v>
      </c>
      <c r="Y489" s="1">
        <v>95075</v>
      </c>
      <c r="Z489" s="1"/>
      <c r="AA489" s="1"/>
      <c r="AB489" s="1"/>
      <c r="AC489" s="1"/>
      <c r="AD489" s="1"/>
      <c r="AE489" s="1"/>
      <c r="AF489" s="1"/>
      <c r="AG489" s="1">
        <v>0</v>
      </c>
      <c r="AH489" s="1">
        <v>4452685.4719983339</v>
      </c>
      <c r="AI489" s="1">
        <v>978011.37968750007</v>
      </c>
      <c r="AJ489" s="1">
        <v>0</v>
      </c>
      <c r="AK489" s="1">
        <v>0</v>
      </c>
      <c r="AL489" s="1">
        <v>0</v>
      </c>
      <c r="AM489" s="1">
        <v>0</v>
      </c>
      <c r="AN489" s="1">
        <v>0</v>
      </c>
      <c r="AO489" s="1">
        <v>0</v>
      </c>
      <c r="AP489" s="1">
        <v>0</v>
      </c>
      <c r="AQ489" s="1">
        <v>5430696.8516858341</v>
      </c>
      <c r="AR489" s="1">
        <v>0</v>
      </c>
      <c r="AS489" s="1">
        <v>1137164.0121675001</v>
      </c>
      <c r="AT489" s="1">
        <v>206124.44445499999</v>
      </c>
      <c r="AU489" s="1">
        <v>0</v>
      </c>
      <c r="AV489" s="1">
        <v>0</v>
      </c>
      <c r="AW489" s="1">
        <v>0</v>
      </c>
      <c r="AX489" s="1">
        <v>0</v>
      </c>
      <c r="AY489" s="1">
        <v>0</v>
      </c>
      <c r="AZ489" s="1">
        <v>0</v>
      </c>
      <c r="BA489" s="1">
        <v>0</v>
      </c>
      <c r="BB489" s="1">
        <v>1343288.4566225</v>
      </c>
      <c r="BC489" s="7">
        <v>0.49201125021014996</v>
      </c>
      <c r="BD489" s="35" t="s">
        <v>552</v>
      </c>
      <c r="BE489" s="35">
        <v>2.6187349455770224</v>
      </c>
      <c r="BF489" s="35">
        <v>1.8969695608834956</v>
      </c>
      <c r="BG489" s="35" t="s">
        <v>552</v>
      </c>
      <c r="BH489" s="35" t="s">
        <v>552</v>
      </c>
      <c r="BI489" s="35" t="s">
        <v>552</v>
      </c>
      <c r="BJ489" s="35" t="s">
        <v>552</v>
      </c>
      <c r="BK489" s="35" t="s">
        <v>552</v>
      </c>
      <c r="BL489" s="35" t="s">
        <v>552</v>
      </c>
      <c r="BM489" s="35" t="s">
        <v>552</v>
      </c>
      <c r="BN489" s="35">
        <v>2.4554225330664772</v>
      </c>
      <c r="BO489" s="1">
        <v>0</v>
      </c>
      <c r="BP489" s="1">
        <v>0</v>
      </c>
      <c r="BQ489" s="1">
        <v>4531857.7636799989</v>
      </c>
      <c r="BR489" s="1">
        <v>201440.06310648358</v>
      </c>
      <c r="BS489" s="1">
        <v>1780031.5481187718</v>
      </c>
      <c r="BT489" s="1">
        <v>4531857.7636799989</v>
      </c>
      <c r="BU489" s="1">
        <v>201440.06310648358</v>
      </c>
      <c r="BV489" s="1">
        <v>523981.86335132289</v>
      </c>
      <c r="BW489" s="35">
        <v>6.0235955633805061</v>
      </c>
      <c r="BX489" s="1">
        <v>22766220.555494342</v>
      </c>
      <c r="BY489" s="1">
        <v>1011953.4073088198</v>
      </c>
      <c r="BZ489" s="1">
        <v>8942158.5878067948</v>
      </c>
      <c r="CA489" s="1">
        <v>22766220.555494342</v>
      </c>
      <c r="CB489" s="1">
        <v>1011953.4073088198</v>
      </c>
      <c r="CC489" s="1">
        <v>2632272.9640235556</v>
      </c>
    </row>
    <row r="490" spans="1:81" x14ac:dyDescent="0.25">
      <c r="A490" t="s">
        <v>395</v>
      </c>
      <c r="B490" t="s">
        <v>396</v>
      </c>
      <c r="C490" t="s">
        <v>50</v>
      </c>
      <c r="D490" t="s">
        <v>1730</v>
      </c>
      <c r="E490">
        <v>90090</v>
      </c>
      <c r="F490" t="s">
        <v>39</v>
      </c>
      <c r="G490" t="s">
        <v>51</v>
      </c>
      <c r="H490" s="74">
        <v>0.22613756887876005</v>
      </c>
      <c r="I490" s="1">
        <v>323424</v>
      </c>
      <c r="J490" s="1"/>
      <c r="K490" s="1"/>
      <c r="L490" s="1">
        <v>355832</v>
      </c>
      <c r="M490" s="1"/>
      <c r="N490" s="1"/>
      <c r="O490" s="1"/>
      <c r="P490" s="1"/>
      <c r="Q490" s="1"/>
      <c r="R490" s="1"/>
      <c r="S490" s="1"/>
      <c r="T490" s="1">
        <v>355832</v>
      </c>
      <c r="U490" s="1">
        <v>15.272727272727273</v>
      </c>
      <c r="V490" s="36">
        <v>7.0544598628759503E-2</v>
      </c>
      <c r="W490" s="1"/>
      <c r="X490" s="1"/>
      <c r="Y490" s="1">
        <v>36589</v>
      </c>
      <c r="Z490" s="1"/>
      <c r="AA490" s="1"/>
      <c r="AB490" s="1"/>
      <c r="AC490" s="1"/>
      <c r="AD490" s="1"/>
      <c r="AE490" s="1"/>
      <c r="AF490" s="1"/>
      <c r="AG490" s="1">
        <v>0</v>
      </c>
      <c r="AH490" s="1">
        <v>0</v>
      </c>
      <c r="AI490" s="1">
        <v>377732.47649999999</v>
      </c>
      <c r="AJ490" s="1">
        <v>0</v>
      </c>
      <c r="AK490" s="1"/>
      <c r="AL490" s="1">
        <v>0</v>
      </c>
      <c r="AM490" s="1">
        <v>0</v>
      </c>
      <c r="AN490" s="1"/>
      <c r="AO490" s="1">
        <v>0</v>
      </c>
      <c r="AP490" s="1">
        <v>0</v>
      </c>
      <c r="AQ490" s="1">
        <v>377732.47649999999</v>
      </c>
      <c r="AR490" s="1">
        <v>0</v>
      </c>
      <c r="AS490" s="1">
        <v>0</v>
      </c>
      <c r="AT490" s="1">
        <v>79325.6618266</v>
      </c>
      <c r="AU490" s="1">
        <v>0</v>
      </c>
      <c r="AV490" s="1"/>
      <c r="AW490" s="1">
        <v>0</v>
      </c>
      <c r="AX490" s="1">
        <v>0</v>
      </c>
      <c r="AY490" s="1"/>
      <c r="AZ490" s="1">
        <v>0</v>
      </c>
      <c r="BA490" s="1">
        <v>0</v>
      </c>
      <c r="BB490" s="1">
        <v>79325.6618266</v>
      </c>
      <c r="BC490" s="7">
        <v>1.4131855963892599</v>
      </c>
      <c r="BD490" s="35" t="s">
        <v>552</v>
      </c>
      <c r="BE490" s="35" t="s">
        <v>552</v>
      </c>
      <c r="BF490" s="35">
        <v>1.2844773329172192</v>
      </c>
      <c r="BG490" s="35" t="s">
        <v>552</v>
      </c>
      <c r="BH490" s="35" t="s">
        <v>552</v>
      </c>
      <c r="BI490" s="35" t="s">
        <v>552</v>
      </c>
      <c r="BJ490" s="35" t="s">
        <v>552</v>
      </c>
      <c r="BK490" s="35" t="s">
        <v>552</v>
      </c>
      <c r="BL490" s="35" t="s">
        <v>552</v>
      </c>
      <c r="BM490" s="35" t="s">
        <v>552</v>
      </c>
      <c r="BN490" s="35">
        <v>1.2844773329172192</v>
      </c>
      <c r="BO490" s="1">
        <v>0</v>
      </c>
      <c r="BP490" s="1">
        <v>0</v>
      </c>
      <c r="BQ490" s="1">
        <v>106458.24383999998</v>
      </c>
      <c r="BR490" s="1">
        <v>4732.0451072412061</v>
      </c>
      <c r="BS490" s="1">
        <v>41814.867649032785</v>
      </c>
      <c r="BT490" s="1">
        <v>106458.24383999998</v>
      </c>
      <c r="BU490" s="1">
        <v>4732.0451072412061</v>
      </c>
      <c r="BV490" s="1">
        <v>12308.90109205368</v>
      </c>
      <c r="BW490" s="35">
        <v>6.0235955633805061</v>
      </c>
      <c r="BX490" s="1">
        <v>534803.16143990401</v>
      </c>
      <c r="BY490" s="1">
        <v>23771.880806453351</v>
      </c>
      <c r="BZ490" s="1">
        <v>210060.98360502417</v>
      </c>
      <c r="CA490" s="1">
        <v>534803.16143990401</v>
      </c>
      <c r="CB490" s="1">
        <v>23771.880806453351</v>
      </c>
      <c r="CC490" s="1">
        <v>61834.940916130327</v>
      </c>
    </row>
    <row r="491" spans="1:81" x14ac:dyDescent="0.25">
      <c r="A491" t="s">
        <v>622</v>
      </c>
      <c r="B491" t="s">
        <v>623</v>
      </c>
      <c r="C491" t="s">
        <v>50</v>
      </c>
      <c r="D491" t="s">
        <v>38</v>
      </c>
      <c r="E491">
        <v>90061</v>
      </c>
      <c r="F491" t="s">
        <v>39</v>
      </c>
      <c r="G491" t="s">
        <v>51</v>
      </c>
      <c r="H491" s="74">
        <v>0.22613756887876005</v>
      </c>
      <c r="I491" s="1">
        <v>7669116</v>
      </c>
      <c r="J491" s="1"/>
      <c r="K491" s="1"/>
      <c r="L491" s="1">
        <v>1112288</v>
      </c>
      <c r="M491" s="1"/>
      <c r="N491" s="1"/>
      <c r="O491" s="1"/>
      <c r="P491" s="1"/>
      <c r="Q491" s="1"/>
      <c r="R491" s="1"/>
      <c r="S491" s="1"/>
      <c r="T491" s="1">
        <v>1112288</v>
      </c>
      <c r="U491" s="1">
        <v>37.085714285714289</v>
      </c>
      <c r="V491" s="36">
        <v>0.22922771552636692</v>
      </c>
      <c r="W491" s="1"/>
      <c r="X491" s="1"/>
      <c r="Y491" s="1">
        <v>236701</v>
      </c>
      <c r="Z491" s="1"/>
      <c r="AA491" s="1"/>
      <c r="AB491" s="1"/>
      <c r="AC491" s="1"/>
      <c r="AD491" s="1"/>
      <c r="AE491" s="1"/>
      <c r="AF491" s="1"/>
      <c r="AG491" s="1">
        <v>0</v>
      </c>
      <c r="AH491" s="1">
        <v>0</v>
      </c>
      <c r="AI491" s="1">
        <v>2429717.0760000008</v>
      </c>
      <c r="AJ491" s="1">
        <v>0</v>
      </c>
      <c r="AK491" s="1">
        <v>0</v>
      </c>
      <c r="AL491" s="1">
        <v>0</v>
      </c>
      <c r="AM491" s="1">
        <v>0</v>
      </c>
      <c r="AN491" s="1">
        <v>0</v>
      </c>
      <c r="AO491" s="1">
        <v>0</v>
      </c>
      <c r="AP491" s="1">
        <v>0</v>
      </c>
      <c r="AQ491" s="1">
        <v>2429717.0760000008</v>
      </c>
      <c r="AR491" s="1">
        <v>0</v>
      </c>
      <c r="AS491" s="1">
        <v>0</v>
      </c>
      <c r="AT491" s="1">
        <v>513172.35999939998</v>
      </c>
      <c r="AU491" s="1">
        <v>0</v>
      </c>
      <c r="AV491" s="1">
        <v>0</v>
      </c>
      <c r="AW491" s="1">
        <v>0</v>
      </c>
      <c r="AX491" s="1">
        <v>0</v>
      </c>
      <c r="AY491" s="1">
        <v>0</v>
      </c>
      <c r="AZ491" s="1">
        <v>0</v>
      </c>
      <c r="BA491" s="1">
        <v>0</v>
      </c>
      <c r="BB491" s="1">
        <v>513172.35999939998</v>
      </c>
      <c r="BC491" s="7">
        <v>0.38373254961841768</v>
      </c>
      <c r="BD491" s="35" t="s">
        <v>552</v>
      </c>
      <c r="BE491" s="35" t="s">
        <v>552</v>
      </c>
      <c r="BF491" s="35">
        <v>2.6457980630910347</v>
      </c>
      <c r="BG491" s="35" t="s">
        <v>552</v>
      </c>
      <c r="BH491" s="35" t="s">
        <v>552</v>
      </c>
      <c r="BI491" s="35" t="s">
        <v>552</v>
      </c>
      <c r="BJ491" s="35" t="s">
        <v>552</v>
      </c>
      <c r="BK491" s="35" t="s">
        <v>552</v>
      </c>
      <c r="BL491" s="35" t="s">
        <v>552</v>
      </c>
      <c r="BM491" s="35" t="s">
        <v>552</v>
      </c>
      <c r="BN491" s="35">
        <v>2.6457980630910347</v>
      </c>
      <c r="BO491" s="1">
        <v>0</v>
      </c>
      <c r="BP491" s="1"/>
      <c r="BQ491" s="1">
        <v>2524366.2225599997</v>
      </c>
      <c r="BR491" s="1">
        <v>112207.51349518046</v>
      </c>
      <c r="BS491" s="1">
        <v>991525.27494892071</v>
      </c>
      <c r="BT491" s="1">
        <v>2524366.2225599997</v>
      </c>
      <c r="BU491" s="1">
        <v>112207.51349518046</v>
      </c>
      <c r="BV491" s="1">
        <v>291871.93995339348</v>
      </c>
      <c r="BW491" s="35">
        <v>6.0035078259389678</v>
      </c>
      <c r="BX491" s="1">
        <v>12630686.150114948</v>
      </c>
      <c r="BY491" s="1">
        <v>561431.17190228775</v>
      </c>
      <c r="BZ491" s="1">
        <v>4961104.472823211</v>
      </c>
      <c r="CA491" s="1">
        <v>12630686.150114948</v>
      </c>
      <c r="CB491" s="1">
        <v>561431.17190228775</v>
      </c>
      <c r="CC491" s="1">
        <v>1460383.5357287927</v>
      </c>
    </row>
    <row r="492" spans="1:81" x14ac:dyDescent="0.25">
      <c r="A492" t="s">
        <v>622</v>
      </c>
      <c r="B492" t="s">
        <v>623</v>
      </c>
      <c r="C492" t="s">
        <v>50</v>
      </c>
      <c r="D492" t="s">
        <v>28</v>
      </c>
      <c r="E492">
        <v>90061</v>
      </c>
      <c r="F492" t="s">
        <v>39</v>
      </c>
      <c r="G492" t="s">
        <v>51</v>
      </c>
      <c r="H492" s="74">
        <v>0.22613756887876005</v>
      </c>
      <c r="I492" s="1">
        <v>8093041</v>
      </c>
      <c r="J492" s="1">
        <v>0</v>
      </c>
      <c r="K492" s="1">
        <v>0</v>
      </c>
      <c r="L492" s="1">
        <v>1509674</v>
      </c>
      <c r="M492" s="1">
        <v>0</v>
      </c>
      <c r="N492" s="1">
        <v>0</v>
      </c>
      <c r="O492" s="1">
        <v>0</v>
      </c>
      <c r="P492" s="1">
        <v>0</v>
      </c>
      <c r="Q492" s="1">
        <v>0</v>
      </c>
      <c r="R492" s="1">
        <v>0</v>
      </c>
      <c r="S492" s="1">
        <v>0</v>
      </c>
      <c r="T492" s="1">
        <v>1509674</v>
      </c>
      <c r="U492" s="1"/>
      <c r="V492" s="36"/>
      <c r="W492" s="1"/>
      <c r="X492" s="1"/>
      <c r="Y492" s="1">
        <v>283520</v>
      </c>
      <c r="Z492" s="1"/>
      <c r="AA492" s="1"/>
      <c r="AB492" s="1"/>
      <c r="AC492" s="1"/>
      <c r="AD492" s="1"/>
      <c r="AE492" s="1"/>
      <c r="AF492" s="1"/>
      <c r="AG492" s="1">
        <v>0</v>
      </c>
      <c r="AH492" s="1">
        <v>0</v>
      </c>
      <c r="AI492" s="1">
        <v>2912383.5148750008</v>
      </c>
      <c r="AJ492" s="1">
        <v>0</v>
      </c>
      <c r="AK492" s="1">
        <v>0</v>
      </c>
      <c r="AL492" s="1">
        <v>0</v>
      </c>
      <c r="AM492" s="1">
        <v>0</v>
      </c>
      <c r="AN492" s="1">
        <v>0</v>
      </c>
      <c r="AO492" s="1">
        <v>0</v>
      </c>
      <c r="AP492" s="1">
        <v>0</v>
      </c>
      <c r="AQ492" s="1">
        <v>2912383.5148750008</v>
      </c>
      <c r="AR492" s="1">
        <v>0</v>
      </c>
      <c r="AS492" s="1">
        <v>0</v>
      </c>
      <c r="AT492" s="1">
        <v>614676.86028799997</v>
      </c>
      <c r="AU492" s="1">
        <v>0</v>
      </c>
      <c r="AV492" s="1">
        <v>0</v>
      </c>
      <c r="AW492" s="1">
        <v>0</v>
      </c>
      <c r="AX492" s="1">
        <v>0</v>
      </c>
      <c r="AY492" s="1">
        <v>0</v>
      </c>
      <c r="AZ492" s="1">
        <v>0</v>
      </c>
      <c r="BA492" s="1">
        <v>0</v>
      </c>
      <c r="BB492" s="1">
        <v>614676.86028799997</v>
      </c>
      <c r="BC492" s="7">
        <v>0.4358139758791536</v>
      </c>
      <c r="BD492" s="35" t="s">
        <v>552</v>
      </c>
      <c r="BE492" s="35" t="s">
        <v>552</v>
      </c>
      <c r="BF492" s="35">
        <v>2.3363059674890083</v>
      </c>
      <c r="BG492" s="35" t="s">
        <v>552</v>
      </c>
      <c r="BH492" s="35" t="s">
        <v>552</v>
      </c>
      <c r="BI492" s="35" t="s">
        <v>552</v>
      </c>
      <c r="BJ492" s="35" t="s">
        <v>552</v>
      </c>
      <c r="BK492" s="35" t="s">
        <v>552</v>
      </c>
      <c r="BL492" s="35" t="s">
        <v>552</v>
      </c>
      <c r="BM492" s="35" t="s">
        <v>552</v>
      </c>
      <c r="BN492" s="35">
        <v>2.3363059674890083</v>
      </c>
      <c r="BO492" s="1">
        <v>0</v>
      </c>
      <c r="BP492" s="1">
        <v>0</v>
      </c>
      <c r="BQ492" s="1">
        <v>2663905.3755599996</v>
      </c>
      <c r="BR492" s="1">
        <v>118409.99760918322</v>
      </c>
      <c r="BS492" s="1">
        <v>1046333.723821349</v>
      </c>
      <c r="BT492" s="1">
        <v>2663905.3755599996</v>
      </c>
      <c r="BU492" s="1">
        <v>118409.99760918322</v>
      </c>
      <c r="BV492" s="1">
        <v>308005.71758105519</v>
      </c>
      <c r="BW492" s="35">
        <v>6.0035078259389678</v>
      </c>
      <c r="BX492" s="1">
        <v>13328871.394175343</v>
      </c>
      <c r="BY492" s="1">
        <v>592465.3497069627</v>
      </c>
      <c r="BZ492" s="1">
        <v>5235338.9756839825</v>
      </c>
      <c r="CA492" s="1">
        <v>13328871.394175343</v>
      </c>
      <c r="CB492" s="1">
        <v>592465.3497069627</v>
      </c>
      <c r="CC492" s="1">
        <v>1541109.0183507572</v>
      </c>
    </row>
    <row r="493" spans="1:81" x14ac:dyDescent="0.25">
      <c r="A493" t="s">
        <v>622</v>
      </c>
      <c r="B493" t="s">
        <v>623</v>
      </c>
      <c r="C493" t="s">
        <v>50</v>
      </c>
      <c r="D493" t="s">
        <v>1730</v>
      </c>
      <c r="E493">
        <v>90061</v>
      </c>
      <c r="F493" t="s">
        <v>39</v>
      </c>
      <c r="G493" t="s">
        <v>51</v>
      </c>
      <c r="H493" s="74">
        <v>0.22613756887876005</v>
      </c>
      <c r="I493" s="1">
        <v>423925</v>
      </c>
      <c r="J493" s="1"/>
      <c r="K493" s="1"/>
      <c r="L493" s="1">
        <v>397386</v>
      </c>
      <c r="M493" s="1"/>
      <c r="N493" s="1"/>
      <c r="O493" s="1"/>
      <c r="P493" s="1"/>
      <c r="Q493" s="1"/>
      <c r="R493" s="1"/>
      <c r="S493" s="1"/>
      <c r="T493" s="1">
        <v>397386</v>
      </c>
      <c r="U493" s="1">
        <v>16</v>
      </c>
      <c r="V493" s="36">
        <v>8.1932946891872666E-2</v>
      </c>
      <c r="W493" s="1"/>
      <c r="X493" s="1"/>
      <c r="Y493" s="1">
        <v>46819</v>
      </c>
      <c r="Z493" s="1"/>
      <c r="AA493" s="1"/>
      <c r="AB493" s="1"/>
      <c r="AC493" s="1"/>
      <c r="AD493" s="1"/>
      <c r="AE493" s="1"/>
      <c r="AF493" s="1"/>
      <c r="AG493" s="1">
        <v>0</v>
      </c>
      <c r="AH493" s="1">
        <v>0</v>
      </c>
      <c r="AI493" s="1">
        <v>482666.43887500005</v>
      </c>
      <c r="AJ493" s="1">
        <v>0</v>
      </c>
      <c r="AK493" s="1"/>
      <c r="AL493" s="1">
        <v>0</v>
      </c>
      <c r="AM493" s="1">
        <v>0</v>
      </c>
      <c r="AN493" s="1"/>
      <c r="AO493" s="1">
        <v>0</v>
      </c>
      <c r="AP493" s="1">
        <v>0</v>
      </c>
      <c r="AQ493" s="1">
        <v>482666.43887500005</v>
      </c>
      <c r="AR493" s="1">
        <v>0</v>
      </c>
      <c r="AS493" s="1">
        <v>0</v>
      </c>
      <c r="AT493" s="1">
        <v>101504.5002886</v>
      </c>
      <c r="AU493" s="1">
        <v>0</v>
      </c>
      <c r="AV493" s="1"/>
      <c r="AW493" s="1">
        <v>0</v>
      </c>
      <c r="AX493" s="1">
        <v>0</v>
      </c>
      <c r="AY493" s="1"/>
      <c r="AZ493" s="1">
        <v>0</v>
      </c>
      <c r="BA493" s="1">
        <v>0</v>
      </c>
      <c r="BB493" s="1">
        <v>101504.5002886</v>
      </c>
      <c r="BC493" s="7">
        <v>1.3780053999259305</v>
      </c>
      <c r="BD493" s="35" t="s">
        <v>552</v>
      </c>
      <c r="BE493" s="35" t="s">
        <v>552</v>
      </c>
      <c r="BF493" s="35">
        <v>1.4700340202312112</v>
      </c>
      <c r="BG493" s="35" t="s">
        <v>552</v>
      </c>
      <c r="BH493" s="35" t="s">
        <v>552</v>
      </c>
      <c r="BI493" s="35" t="s">
        <v>552</v>
      </c>
      <c r="BJ493" s="35" t="s">
        <v>552</v>
      </c>
      <c r="BK493" s="35" t="s">
        <v>552</v>
      </c>
      <c r="BL493" s="35" t="s">
        <v>552</v>
      </c>
      <c r="BM493" s="35" t="s">
        <v>552</v>
      </c>
      <c r="BN493" s="35">
        <v>1.4700340202312112</v>
      </c>
      <c r="BO493" s="1">
        <v>0</v>
      </c>
      <c r="BP493" s="1">
        <v>0</v>
      </c>
      <c r="BQ493" s="1">
        <v>139539.15299999999</v>
      </c>
      <c r="BR493" s="1">
        <v>6202.4841140027593</v>
      </c>
      <c r="BS493" s="1">
        <v>54808.448872428235</v>
      </c>
      <c r="BT493" s="1">
        <v>139539.15299999999</v>
      </c>
      <c r="BU493" s="1">
        <v>6202.4841140027593</v>
      </c>
      <c r="BV493" s="1">
        <v>16133.777627661697</v>
      </c>
      <c r="BW493" s="35">
        <v>6.0035078259389678</v>
      </c>
      <c r="BX493" s="1">
        <v>698185.24406039505</v>
      </c>
      <c r="BY493" s="1">
        <v>31034.177804674935</v>
      </c>
      <c r="BZ493" s="1">
        <v>274234.5028607705</v>
      </c>
      <c r="CA493" s="1">
        <v>698185.24406039505</v>
      </c>
      <c r="CB493" s="1">
        <v>31034.177804674935</v>
      </c>
      <c r="CC493" s="1">
        <v>80725.482621964344</v>
      </c>
    </row>
    <row r="494" spans="1:81" x14ac:dyDescent="0.25">
      <c r="A494" t="s">
        <v>393</v>
      </c>
      <c r="B494" t="s">
        <v>394</v>
      </c>
      <c r="C494" t="s">
        <v>72</v>
      </c>
      <c r="D494" t="s">
        <v>38</v>
      </c>
      <c r="E494">
        <v>80005</v>
      </c>
      <c r="F494" t="s">
        <v>39</v>
      </c>
      <c r="G494" t="s">
        <v>73</v>
      </c>
      <c r="H494" s="74">
        <v>0.58142785404473007</v>
      </c>
      <c r="I494" s="1">
        <v>10582664</v>
      </c>
      <c r="J494" s="1"/>
      <c r="K494" s="1"/>
      <c r="L494" s="1">
        <v>2471398</v>
      </c>
      <c r="M494" s="1"/>
      <c r="N494" s="1"/>
      <c r="O494" s="1"/>
      <c r="P494" s="1"/>
      <c r="Q494" s="1"/>
      <c r="R494" s="1"/>
      <c r="S494" s="1"/>
      <c r="T494" s="1">
        <v>2471398</v>
      </c>
      <c r="U494" s="1">
        <v>33.887096774193552</v>
      </c>
      <c r="V494" s="36">
        <v>0.1363056179142994</v>
      </c>
      <c r="W494" s="1"/>
      <c r="X494" s="1"/>
      <c r="Y494" s="1">
        <v>516482</v>
      </c>
      <c r="Z494" s="1"/>
      <c r="AA494" s="1"/>
      <c r="AB494" s="1"/>
      <c r="AC494" s="1"/>
      <c r="AD494" s="1"/>
      <c r="AE494" s="1"/>
      <c r="AF494" s="1"/>
      <c r="AG494" s="1">
        <v>0</v>
      </c>
      <c r="AH494" s="1">
        <v>0</v>
      </c>
      <c r="AI494" s="1">
        <v>5302165.6841250006</v>
      </c>
      <c r="AJ494" s="1">
        <v>0</v>
      </c>
      <c r="AK494" s="1">
        <v>0</v>
      </c>
      <c r="AL494" s="1">
        <v>0</v>
      </c>
      <c r="AM494" s="1">
        <v>0</v>
      </c>
      <c r="AN494" s="1">
        <v>0</v>
      </c>
      <c r="AO494" s="1">
        <v>0</v>
      </c>
      <c r="AP494" s="1">
        <v>0</v>
      </c>
      <c r="AQ494" s="1">
        <v>5302165.6841250006</v>
      </c>
      <c r="AR494" s="1">
        <v>0</v>
      </c>
      <c r="AS494" s="1">
        <v>0</v>
      </c>
      <c r="AT494" s="1">
        <v>1119742.9957508</v>
      </c>
      <c r="AU494" s="1">
        <v>0</v>
      </c>
      <c r="AV494" s="1">
        <v>0</v>
      </c>
      <c r="AW494" s="1">
        <v>0</v>
      </c>
      <c r="AX494" s="1">
        <v>0</v>
      </c>
      <c r="AY494" s="1">
        <v>0</v>
      </c>
      <c r="AZ494" s="1">
        <v>0</v>
      </c>
      <c r="BA494" s="1">
        <v>0</v>
      </c>
      <c r="BB494" s="1">
        <v>1119742.9957508</v>
      </c>
      <c r="BC494" s="7">
        <v>0.60683289953038289</v>
      </c>
      <c r="BD494" s="35" t="s">
        <v>552</v>
      </c>
      <c r="BE494" s="35" t="s">
        <v>552</v>
      </c>
      <c r="BF494" s="35">
        <v>2.5984923026869002</v>
      </c>
      <c r="BG494" s="35" t="s">
        <v>552</v>
      </c>
      <c r="BH494" s="35" t="s">
        <v>552</v>
      </c>
      <c r="BI494" s="35" t="s">
        <v>552</v>
      </c>
      <c r="BJ494" s="35" t="s">
        <v>552</v>
      </c>
      <c r="BK494" s="35" t="s">
        <v>552</v>
      </c>
      <c r="BL494" s="35" t="s">
        <v>552</v>
      </c>
      <c r="BM494" s="35" t="s">
        <v>552</v>
      </c>
      <c r="BN494" s="35">
        <v>2.5984923026869002</v>
      </c>
      <c r="BO494" s="1">
        <v>0</v>
      </c>
      <c r="BP494" s="1"/>
      <c r="BQ494" s="1">
        <v>3483389.6822399995</v>
      </c>
      <c r="BR494" s="1">
        <v>154835.89159362833</v>
      </c>
      <c r="BS494" s="1">
        <v>1368212.2988219303</v>
      </c>
      <c r="BT494" s="1">
        <v>3483389.6822399995</v>
      </c>
      <c r="BU494" s="1">
        <v>154835.89159362833</v>
      </c>
      <c r="BV494" s="1">
        <v>402756.02449551411</v>
      </c>
      <c r="BW494" s="35">
        <v>6.0064721125829879</v>
      </c>
      <c r="BX494" s="1">
        <v>17439493.301393874</v>
      </c>
      <c r="BY494" s="1">
        <v>775181.57329042291</v>
      </c>
      <c r="BZ494" s="1">
        <v>6849916.7181450548</v>
      </c>
      <c r="CA494" s="1">
        <v>17439493.301393874</v>
      </c>
      <c r="CB494" s="1">
        <v>775181.57329042291</v>
      </c>
      <c r="CC494" s="1">
        <v>2016386.8048115822</v>
      </c>
    </row>
    <row r="495" spans="1:81" x14ac:dyDescent="0.25">
      <c r="A495" t="s">
        <v>393</v>
      </c>
      <c r="B495" t="s">
        <v>394</v>
      </c>
      <c r="C495" t="s">
        <v>72</v>
      </c>
      <c r="D495" t="s">
        <v>28</v>
      </c>
      <c r="E495">
        <v>80005</v>
      </c>
      <c r="F495" t="s">
        <v>39</v>
      </c>
      <c r="G495" t="s">
        <v>73</v>
      </c>
      <c r="H495" s="74">
        <v>0.58142785404473007</v>
      </c>
      <c r="I495" s="1">
        <v>14879292</v>
      </c>
      <c r="J495" s="1">
        <v>0</v>
      </c>
      <c r="K495" s="1">
        <v>0</v>
      </c>
      <c r="L495" s="1">
        <v>2471398</v>
      </c>
      <c r="M495" s="1">
        <v>0</v>
      </c>
      <c r="N495" s="1">
        <v>0</v>
      </c>
      <c r="O495" s="1">
        <v>0</v>
      </c>
      <c r="P495" s="1">
        <v>1762468</v>
      </c>
      <c r="Q495" s="1">
        <v>0</v>
      </c>
      <c r="R495" s="1">
        <v>0</v>
      </c>
      <c r="S495" s="1">
        <v>0</v>
      </c>
      <c r="T495" s="1">
        <v>4233866</v>
      </c>
      <c r="U495" s="1"/>
      <c r="V495" s="36"/>
      <c r="W495" s="1"/>
      <c r="X495" s="1"/>
      <c r="Y495" s="1">
        <v>522572</v>
      </c>
      <c r="Z495" s="1"/>
      <c r="AA495" s="1"/>
      <c r="AB495" s="1"/>
      <c r="AC495" s="1">
        <v>280926</v>
      </c>
      <c r="AD495" s="1"/>
      <c r="AE495" s="1"/>
      <c r="AF495" s="1"/>
      <c r="AG495" s="1">
        <v>0</v>
      </c>
      <c r="AH495" s="1">
        <v>0</v>
      </c>
      <c r="AI495" s="1">
        <v>5364543.6053250004</v>
      </c>
      <c r="AJ495" s="1">
        <v>0</v>
      </c>
      <c r="AK495" s="1">
        <v>0</v>
      </c>
      <c r="AL495" s="1">
        <v>0</v>
      </c>
      <c r="AM495" s="1">
        <v>2468532.1499033333</v>
      </c>
      <c r="AN495" s="1">
        <v>0</v>
      </c>
      <c r="AO495" s="1">
        <v>0</v>
      </c>
      <c r="AP495" s="1">
        <v>0</v>
      </c>
      <c r="AQ495" s="1">
        <v>7833075.7552283332</v>
      </c>
      <c r="AR495" s="1">
        <v>0</v>
      </c>
      <c r="AS495" s="1">
        <v>0</v>
      </c>
      <c r="AT495" s="1">
        <v>1132946.2338968001</v>
      </c>
      <c r="AU495" s="1">
        <v>0</v>
      </c>
      <c r="AV495" s="1">
        <v>0</v>
      </c>
      <c r="AW495" s="1">
        <v>0</v>
      </c>
      <c r="AX495" s="1">
        <v>730739.09268</v>
      </c>
      <c r="AY495" s="1">
        <v>0</v>
      </c>
      <c r="AZ495" s="1">
        <v>0</v>
      </c>
      <c r="BA495" s="1">
        <v>0</v>
      </c>
      <c r="BB495" s="1">
        <v>1863685.3265768001</v>
      </c>
      <c r="BC495" s="7">
        <v>0.65169505926794991</v>
      </c>
      <c r="BD495" s="35" t="s">
        <v>552</v>
      </c>
      <c r="BE495" s="35" t="s">
        <v>552</v>
      </c>
      <c r="BF495" s="35">
        <v>2.6290746529785167</v>
      </c>
      <c r="BG495" s="35" t="s">
        <v>552</v>
      </c>
      <c r="BH495" s="35" t="s">
        <v>552</v>
      </c>
      <c r="BI495" s="35" t="s">
        <v>552</v>
      </c>
      <c r="BJ495" s="35">
        <v>1.8152223147219317</v>
      </c>
      <c r="BK495" s="35" t="s">
        <v>552</v>
      </c>
      <c r="BL495" s="35" t="s">
        <v>552</v>
      </c>
      <c r="BM495" s="35" t="s">
        <v>552</v>
      </c>
      <c r="BN495" s="35">
        <v>2.2902853046849221</v>
      </c>
      <c r="BO495" s="1">
        <v>0</v>
      </c>
      <c r="BP495" s="1">
        <v>0</v>
      </c>
      <c r="BQ495" s="1">
        <v>4897667.7547199996</v>
      </c>
      <c r="BR495" s="1">
        <v>217700.235319003</v>
      </c>
      <c r="BS495" s="1">
        <v>1923715.0789406863</v>
      </c>
      <c r="BT495" s="1">
        <v>4897667.7547199996</v>
      </c>
      <c r="BU495" s="1">
        <v>217700.235319003</v>
      </c>
      <c r="BV495" s="1">
        <v>566277.49810708419</v>
      </c>
      <c r="BW495" s="35">
        <v>6.0064721125829879</v>
      </c>
      <c r="BX495" s="1">
        <v>24520037.030702617</v>
      </c>
      <c r="BY495" s="1">
        <v>1089910.1570273426</v>
      </c>
      <c r="BZ495" s="1">
        <v>9631025.8952719271</v>
      </c>
      <c r="CA495" s="1">
        <v>24520037.030702617</v>
      </c>
      <c r="CB495" s="1">
        <v>1089910.1570273426</v>
      </c>
      <c r="CC495" s="1">
        <v>2835052.5022563827</v>
      </c>
    </row>
    <row r="496" spans="1:81" x14ac:dyDescent="0.25">
      <c r="A496" t="s">
        <v>393</v>
      </c>
      <c r="B496" t="s">
        <v>394</v>
      </c>
      <c r="C496" t="s">
        <v>72</v>
      </c>
      <c r="D496" t="s">
        <v>1730</v>
      </c>
      <c r="E496">
        <v>80005</v>
      </c>
      <c r="F496" t="s">
        <v>39</v>
      </c>
      <c r="G496" t="s">
        <v>73</v>
      </c>
      <c r="H496" s="74">
        <v>0.58142785404473007</v>
      </c>
      <c r="I496" s="1">
        <v>4296628</v>
      </c>
      <c r="J496" s="1"/>
      <c r="K496" s="1"/>
      <c r="L496" s="1"/>
      <c r="M496" s="1"/>
      <c r="N496" s="1"/>
      <c r="O496" s="1"/>
      <c r="P496" s="1">
        <v>1762468</v>
      </c>
      <c r="Q496" s="1"/>
      <c r="R496" s="1"/>
      <c r="S496" s="1"/>
      <c r="T496" s="1">
        <v>1762468</v>
      </c>
      <c r="U496" s="1">
        <v>10.285714285714286</v>
      </c>
      <c r="V496" s="36">
        <v>0.21088657974069397</v>
      </c>
      <c r="W496" s="1"/>
      <c r="X496" s="1"/>
      <c r="Y496" s="1">
        <v>6090</v>
      </c>
      <c r="Z496" s="1"/>
      <c r="AA496" s="1"/>
      <c r="AB496" s="1"/>
      <c r="AC496" s="1">
        <v>280926</v>
      </c>
      <c r="AD496" s="1"/>
      <c r="AE496" s="1"/>
      <c r="AF496" s="1"/>
      <c r="AG496" s="1">
        <v>0</v>
      </c>
      <c r="AH496" s="1">
        <v>0</v>
      </c>
      <c r="AI496" s="1">
        <v>62377.921200000012</v>
      </c>
      <c r="AJ496" s="1">
        <v>0</v>
      </c>
      <c r="AK496" s="1"/>
      <c r="AL496" s="1">
        <v>0</v>
      </c>
      <c r="AM496" s="1">
        <v>2468532.1499033333</v>
      </c>
      <c r="AN496" s="1"/>
      <c r="AO496" s="1">
        <v>0</v>
      </c>
      <c r="AP496" s="1">
        <v>0</v>
      </c>
      <c r="AQ496" s="1">
        <v>2530910.0711033335</v>
      </c>
      <c r="AR496" s="1">
        <v>0</v>
      </c>
      <c r="AS496" s="1">
        <v>0</v>
      </c>
      <c r="AT496" s="1">
        <v>13203.238146</v>
      </c>
      <c r="AU496" s="1">
        <v>0</v>
      </c>
      <c r="AV496" s="1"/>
      <c r="AW496" s="1">
        <v>0</v>
      </c>
      <c r="AX496" s="1">
        <v>730739.09268</v>
      </c>
      <c r="AY496" s="1"/>
      <c r="AZ496" s="1">
        <v>0</v>
      </c>
      <c r="BA496" s="1">
        <v>0</v>
      </c>
      <c r="BB496" s="1">
        <v>743942.33082599996</v>
      </c>
      <c r="BC496" s="7">
        <v>0.7621912816118438</v>
      </c>
      <c r="BD496" s="35" t="s">
        <v>552</v>
      </c>
      <c r="BE496" s="35" t="s">
        <v>552</v>
      </c>
      <c r="BF496" s="35" t="s">
        <v>552</v>
      </c>
      <c r="BG496" s="35" t="s">
        <v>552</v>
      </c>
      <c r="BH496" s="35" t="s">
        <v>552</v>
      </c>
      <c r="BI496" s="35" t="s">
        <v>552</v>
      </c>
      <c r="BJ496" s="35">
        <v>1.8152223147219317</v>
      </c>
      <c r="BK496" s="35" t="s">
        <v>552</v>
      </c>
      <c r="BL496" s="35" t="s">
        <v>552</v>
      </c>
      <c r="BM496" s="35" t="s">
        <v>552</v>
      </c>
      <c r="BN496" s="35">
        <v>1.8581060206082229</v>
      </c>
      <c r="BO496" s="1">
        <v>0</v>
      </c>
      <c r="BP496" s="1">
        <v>0</v>
      </c>
      <c r="BQ496" s="1">
        <v>1414278.0724799999</v>
      </c>
      <c r="BR496" s="1">
        <v>62864.343725374645</v>
      </c>
      <c r="BS496" s="1">
        <v>555502.78011875588</v>
      </c>
      <c r="BT496" s="1">
        <v>1414278.0724799999</v>
      </c>
      <c r="BU496" s="1">
        <v>62864.343725374645</v>
      </c>
      <c r="BV496" s="1">
        <v>163521.47361157002</v>
      </c>
      <c r="BW496" s="35">
        <v>6.0064721125829879</v>
      </c>
      <c r="BX496" s="1">
        <v>7080543.7293087402</v>
      </c>
      <c r="BY496" s="1">
        <v>314728.58373691945</v>
      </c>
      <c r="BZ496" s="1">
        <v>2781109.17712687</v>
      </c>
      <c r="CA496" s="1">
        <v>7080543.7293087402</v>
      </c>
      <c r="CB496" s="1">
        <v>314728.58373691945</v>
      </c>
      <c r="CC496" s="1">
        <v>818665.69744480005</v>
      </c>
    </row>
    <row r="497" spans="1:81" x14ac:dyDescent="0.25">
      <c r="A497" t="s">
        <v>499</v>
      </c>
      <c r="B497" t="s">
        <v>500</v>
      </c>
      <c r="C497" t="s">
        <v>72</v>
      </c>
      <c r="D497" t="s">
        <v>38</v>
      </c>
      <c r="E497">
        <v>80011</v>
      </c>
      <c r="F497" t="s">
        <v>39</v>
      </c>
      <c r="G497" t="s">
        <v>73</v>
      </c>
      <c r="H497" s="74">
        <v>0.58142785404473007</v>
      </c>
      <c r="I497" s="1">
        <v>12951903</v>
      </c>
      <c r="J497" s="1">
        <v>201966.20637622842</v>
      </c>
      <c r="K497" s="1">
        <v>1518337</v>
      </c>
      <c r="L497" s="1">
        <v>38078.793623771569</v>
      </c>
      <c r="M497" s="1"/>
      <c r="N497" s="1"/>
      <c r="O497" s="1"/>
      <c r="P497" s="1"/>
      <c r="Q497" s="1"/>
      <c r="R497" s="1"/>
      <c r="S497" s="1"/>
      <c r="T497" s="1">
        <v>1758382</v>
      </c>
      <c r="U497" s="1">
        <v>36.607843137254903</v>
      </c>
      <c r="V497" s="36">
        <v>0.21323827080709165</v>
      </c>
      <c r="W497" s="1">
        <v>43492</v>
      </c>
      <c r="X497" s="1">
        <v>455303</v>
      </c>
      <c r="Y497" s="1">
        <v>8200</v>
      </c>
      <c r="Z497" s="1"/>
      <c r="AA497" s="1"/>
      <c r="AB497" s="1"/>
      <c r="AC497" s="1"/>
      <c r="AD497" s="1"/>
      <c r="AE497" s="1"/>
      <c r="AF497" s="1"/>
      <c r="AG497" s="1">
        <v>2352.300405663932</v>
      </c>
      <c r="AH497" s="1">
        <v>3759419.7155623096</v>
      </c>
      <c r="AI497" s="1">
        <v>84167.045900477824</v>
      </c>
      <c r="AJ497" s="1">
        <v>0</v>
      </c>
      <c r="AK497" s="1">
        <v>0</v>
      </c>
      <c r="AL497" s="1">
        <v>0</v>
      </c>
      <c r="AM497" s="1">
        <v>0</v>
      </c>
      <c r="AN497" s="1">
        <v>0</v>
      </c>
      <c r="AO497" s="1">
        <v>0</v>
      </c>
      <c r="AP497" s="1">
        <v>0</v>
      </c>
      <c r="AQ497" s="1">
        <v>3845939.0618684515</v>
      </c>
      <c r="AR497" s="1">
        <v>161060.00932000001</v>
      </c>
      <c r="AS497" s="1">
        <v>983584.92430950014</v>
      </c>
      <c r="AT497" s="1">
        <v>17777.75908</v>
      </c>
      <c r="AU497" s="1">
        <v>0</v>
      </c>
      <c r="AV497" s="1">
        <v>0</v>
      </c>
      <c r="AW497" s="1">
        <v>0</v>
      </c>
      <c r="AX497" s="1">
        <v>0</v>
      </c>
      <c r="AY497" s="1">
        <v>0</v>
      </c>
      <c r="AZ497" s="1">
        <v>0</v>
      </c>
      <c r="BA497" s="1">
        <v>0</v>
      </c>
      <c r="BB497" s="1">
        <v>1162422.6927095002</v>
      </c>
      <c r="BC497" s="7">
        <v>0.38668925752284833</v>
      </c>
      <c r="BD497" s="35">
        <v>0.80910719004769949</v>
      </c>
      <c r="BE497" s="35">
        <v>3.1238154901525879</v>
      </c>
      <c r="BF497" s="35">
        <v>2.6772067935691224</v>
      </c>
      <c r="BG497" s="35" t="s">
        <v>552</v>
      </c>
      <c r="BH497" s="35" t="s">
        <v>552</v>
      </c>
      <c r="BI497" s="35" t="s">
        <v>552</v>
      </c>
      <c r="BJ497" s="35" t="s">
        <v>552</v>
      </c>
      <c r="BK497" s="35" t="s">
        <v>552</v>
      </c>
      <c r="BL497" s="35" t="s">
        <v>552</v>
      </c>
      <c r="BM497" s="35" t="s">
        <v>552</v>
      </c>
      <c r="BN497" s="35">
        <v>2.8482785620974007</v>
      </c>
      <c r="BO497" s="1">
        <v>410999.39999999997</v>
      </c>
      <c r="BP497" s="1"/>
      <c r="BQ497" s="1">
        <v>4263248.3914799998</v>
      </c>
      <c r="BR497" s="1">
        <v>189500.43664234164</v>
      </c>
      <c r="BS497" s="1">
        <v>1674526.6577251868</v>
      </c>
      <c r="BT497" s="1">
        <v>4263248.3914799998</v>
      </c>
      <c r="BU497" s="1">
        <v>189500.43664234164</v>
      </c>
      <c r="BV497" s="1">
        <v>492924.74578532617</v>
      </c>
      <c r="BW497" s="35">
        <v>6.1598155827156225</v>
      </c>
      <c r="BX497" s="1">
        <v>21997575.483345818</v>
      </c>
      <c r="BY497" s="1">
        <v>977787.30591856898</v>
      </c>
      <c r="BZ497" s="1">
        <v>8640248.7422031295</v>
      </c>
      <c r="CA497" s="1">
        <v>21997575.483345818</v>
      </c>
      <c r="CB497" s="1">
        <v>977787.30591856898</v>
      </c>
      <c r="CC497" s="1">
        <v>2543400.7844092632</v>
      </c>
    </row>
    <row r="498" spans="1:81" x14ac:dyDescent="0.25">
      <c r="A498" t="s">
        <v>499</v>
      </c>
      <c r="B498" t="s">
        <v>500</v>
      </c>
      <c r="C498" t="s">
        <v>72</v>
      </c>
      <c r="D498" t="s">
        <v>28</v>
      </c>
      <c r="E498">
        <v>80011</v>
      </c>
      <c r="F498" t="s">
        <v>39</v>
      </c>
      <c r="G498" t="s">
        <v>73</v>
      </c>
      <c r="H498" s="74">
        <v>0.58142785404473007</v>
      </c>
      <c r="I498" s="1">
        <v>13027551</v>
      </c>
      <c r="J498" s="1">
        <v>249272.12798885707</v>
      </c>
      <c r="K498" s="1">
        <v>1518337</v>
      </c>
      <c r="L498" s="1">
        <v>46997.872011142921</v>
      </c>
      <c r="M498" s="1">
        <v>0</v>
      </c>
      <c r="N498" s="1">
        <v>0</v>
      </c>
      <c r="O498" s="1">
        <v>0</v>
      </c>
      <c r="P498" s="1">
        <v>32199</v>
      </c>
      <c r="Q498" s="1">
        <v>0</v>
      </c>
      <c r="R498" s="1">
        <v>0</v>
      </c>
      <c r="S498" s="1">
        <v>0</v>
      </c>
      <c r="T498" s="1">
        <v>1846806</v>
      </c>
      <c r="U498" s="1"/>
      <c r="V498" s="36"/>
      <c r="W498" s="1">
        <v>43492</v>
      </c>
      <c r="X498" s="1">
        <v>455303</v>
      </c>
      <c r="Y498" s="1">
        <v>8200</v>
      </c>
      <c r="Z498" s="1"/>
      <c r="AA498" s="1"/>
      <c r="AB498" s="1"/>
      <c r="AC498" s="1">
        <v>4272</v>
      </c>
      <c r="AD498" s="1"/>
      <c r="AE498" s="1"/>
      <c r="AF498" s="1"/>
      <c r="AG498" s="1">
        <v>2903.2724746862177</v>
      </c>
      <c r="AH498" s="1">
        <v>3759419.7155623096</v>
      </c>
      <c r="AI498" s="1">
        <v>84271.287629130224</v>
      </c>
      <c r="AJ498" s="1">
        <v>0</v>
      </c>
      <c r="AK498" s="1">
        <v>0</v>
      </c>
      <c r="AL498" s="1">
        <v>0</v>
      </c>
      <c r="AM498" s="1">
        <v>37544.732697499996</v>
      </c>
      <c r="AN498" s="1">
        <v>0</v>
      </c>
      <c r="AO498" s="1">
        <v>0</v>
      </c>
      <c r="AP498" s="1">
        <v>0</v>
      </c>
      <c r="AQ498" s="1">
        <v>3884139.008363626</v>
      </c>
      <c r="AR498" s="1">
        <v>161060.00932000001</v>
      </c>
      <c r="AS498" s="1">
        <v>983584.92430950014</v>
      </c>
      <c r="AT498" s="1">
        <v>17777.75908</v>
      </c>
      <c r="AU498" s="1">
        <v>0</v>
      </c>
      <c r="AV498" s="1">
        <v>0</v>
      </c>
      <c r="AW498" s="1">
        <v>0</v>
      </c>
      <c r="AX498" s="1">
        <v>11112.240959999999</v>
      </c>
      <c r="AY498" s="1">
        <v>0</v>
      </c>
      <c r="AZ498" s="1">
        <v>0</v>
      </c>
      <c r="BA498" s="1">
        <v>0</v>
      </c>
      <c r="BB498" s="1">
        <v>1173534.9336695003</v>
      </c>
      <c r="BC498" s="7">
        <v>0.38822906485133896</v>
      </c>
      <c r="BD498" s="35">
        <v>0.65776821146251729</v>
      </c>
      <c r="BE498" s="35">
        <v>3.1238154901525879</v>
      </c>
      <c r="BF498" s="35">
        <v>2.171354623990954</v>
      </c>
      <c r="BG498" s="35" t="s">
        <v>552</v>
      </c>
      <c r="BH498" s="35" t="s">
        <v>552</v>
      </c>
      <c r="BI498" s="35" t="s">
        <v>552</v>
      </c>
      <c r="BJ498" s="35">
        <v>1.511133068030063</v>
      </c>
      <c r="BK498" s="35" t="s">
        <v>552</v>
      </c>
      <c r="BL498" s="35" t="s">
        <v>552</v>
      </c>
      <c r="BM498" s="35" t="s">
        <v>552</v>
      </c>
      <c r="BN498" s="35">
        <v>2.738605972708084</v>
      </c>
      <c r="BO498" s="1">
        <v>410999.39999999997</v>
      </c>
      <c r="BP498" s="1">
        <v>0</v>
      </c>
      <c r="BQ498" s="1">
        <v>4288148.6871600002</v>
      </c>
      <c r="BR498" s="1">
        <v>190607.24921120662</v>
      </c>
      <c r="BS498" s="1">
        <v>1684307.0423222301</v>
      </c>
      <c r="BT498" s="1">
        <v>4288148.6871600002</v>
      </c>
      <c r="BU498" s="1">
        <v>190607.24921120662</v>
      </c>
      <c r="BV498" s="1">
        <v>495803.76450320642</v>
      </c>
      <c r="BW498" s="35">
        <v>6.1598155827156225</v>
      </c>
      <c r="BX498" s="1">
        <v>22126056.417009708</v>
      </c>
      <c r="BY498" s="1">
        <v>983498.25465854397</v>
      </c>
      <c r="BZ498" s="1">
        <v>8690713.7230519038</v>
      </c>
      <c r="CA498" s="1">
        <v>22126056.417009708</v>
      </c>
      <c r="CB498" s="1">
        <v>983498.25465854397</v>
      </c>
      <c r="CC498" s="1">
        <v>2558255.9900527112</v>
      </c>
    </row>
    <row r="499" spans="1:81" x14ac:dyDescent="0.25">
      <c r="A499" t="s">
        <v>499</v>
      </c>
      <c r="B499" t="s">
        <v>500</v>
      </c>
      <c r="C499" t="s">
        <v>72</v>
      </c>
      <c r="D499" t="s">
        <v>1730</v>
      </c>
      <c r="E499">
        <v>80011</v>
      </c>
      <c r="F499" t="s">
        <v>39</v>
      </c>
      <c r="G499" t="s">
        <v>73</v>
      </c>
      <c r="H499" s="74">
        <v>0.58142785404473007</v>
      </c>
      <c r="I499" s="1">
        <v>75648</v>
      </c>
      <c r="J499" s="1">
        <v>47305.921612628648</v>
      </c>
      <c r="K499" s="1"/>
      <c r="L499" s="1">
        <v>8919.0783873713517</v>
      </c>
      <c r="M499" s="1"/>
      <c r="N499" s="1"/>
      <c r="O499" s="1"/>
      <c r="P499" s="1">
        <v>32199</v>
      </c>
      <c r="Q499" s="1"/>
      <c r="R499" s="1"/>
      <c r="S499" s="1"/>
      <c r="T499" s="1">
        <v>88424</v>
      </c>
      <c r="U499" s="1">
        <v>19.333333333333332</v>
      </c>
      <c r="V499" s="36">
        <v>0.2582213150007851</v>
      </c>
      <c r="W499" s="1"/>
      <c r="X499" s="1"/>
      <c r="Y499" s="1"/>
      <c r="Z499" s="1"/>
      <c r="AA499" s="1"/>
      <c r="AB499" s="1"/>
      <c r="AC499" s="1">
        <v>4272</v>
      </c>
      <c r="AD499" s="1"/>
      <c r="AE499" s="1"/>
      <c r="AF499" s="1"/>
      <c r="AG499" s="1">
        <v>550.97206902228584</v>
      </c>
      <c r="AH499" s="1">
        <v>0</v>
      </c>
      <c r="AI499" s="1">
        <v>104.24172865240267</v>
      </c>
      <c r="AJ499" s="1">
        <v>0</v>
      </c>
      <c r="AK499" s="1"/>
      <c r="AL499" s="1">
        <v>0</v>
      </c>
      <c r="AM499" s="1">
        <v>37544.732697499996</v>
      </c>
      <c r="AN499" s="1"/>
      <c r="AO499" s="1">
        <v>0</v>
      </c>
      <c r="AP499" s="1">
        <v>0</v>
      </c>
      <c r="AQ499" s="1">
        <v>38199.946495174685</v>
      </c>
      <c r="AR499" s="1">
        <v>0</v>
      </c>
      <c r="AS499" s="1">
        <v>0</v>
      </c>
      <c r="AT499" s="1">
        <v>0</v>
      </c>
      <c r="AU499" s="1">
        <v>0</v>
      </c>
      <c r="AV499" s="1"/>
      <c r="AW499" s="1">
        <v>0</v>
      </c>
      <c r="AX499" s="1">
        <v>11112.240959999999</v>
      </c>
      <c r="AY499" s="1"/>
      <c r="AZ499" s="1">
        <v>0</v>
      </c>
      <c r="BA499" s="1">
        <v>0</v>
      </c>
      <c r="BB499" s="1">
        <v>11112.240959999999</v>
      </c>
      <c r="BC499" s="7">
        <v>0.6518637301075334</v>
      </c>
      <c r="BD499" s="35">
        <v>1.1646999999999999E-2</v>
      </c>
      <c r="BE499" s="35" t="s">
        <v>552</v>
      </c>
      <c r="BF499" s="35">
        <v>1.16875E-2</v>
      </c>
      <c r="BG499" s="35" t="s">
        <v>552</v>
      </c>
      <c r="BH499" s="35" t="s">
        <v>552</v>
      </c>
      <c r="BI499" s="35" t="s">
        <v>552</v>
      </c>
      <c r="BJ499" s="35">
        <v>1.511133068030063</v>
      </c>
      <c r="BK499" s="35" t="s">
        <v>552</v>
      </c>
      <c r="BL499" s="35" t="s">
        <v>552</v>
      </c>
      <c r="BM499" s="35" t="s">
        <v>552</v>
      </c>
      <c r="BN499" s="35">
        <v>0.55767876883170509</v>
      </c>
      <c r="BO499" s="1">
        <v>0</v>
      </c>
      <c r="BP499" s="1">
        <v>0</v>
      </c>
      <c r="BQ499" s="1">
        <v>24900.295679999996</v>
      </c>
      <c r="BR499" s="1">
        <v>1106.8125688649659</v>
      </c>
      <c r="BS499" s="1">
        <v>9780.3845970429902</v>
      </c>
      <c r="BT499" s="1">
        <v>24900.295679999996</v>
      </c>
      <c r="BU499" s="1">
        <v>1106.8125688649659</v>
      </c>
      <c r="BV499" s="1">
        <v>2879.0187178801716</v>
      </c>
      <c r="BW499" s="35">
        <v>6.1598155827156225</v>
      </c>
      <c r="BX499" s="1">
        <v>128480.93366389048</v>
      </c>
      <c r="BY499" s="1">
        <v>5710.9487399749596</v>
      </c>
      <c r="BZ499" s="1">
        <v>50464.980848774285</v>
      </c>
      <c r="CA499" s="1">
        <v>128480.93366389048</v>
      </c>
      <c r="CB499" s="1">
        <v>5710.9487399749596</v>
      </c>
      <c r="CC499" s="1">
        <v>14855.205643448064</v>
      </c>
    </row>
    <row r="500" spans="1:81" x14ac:dyDescent="0.25">
      <c r="A500" t="s">
        <v>1156</v>
      </c>
      <c r="B500" t="s">
        <v>1157</v>
      </c>
      <c r="C500" t="s">
        <v>72</v>
      </c>
      <c r="D500" t="s">
        <v>38</v>
      </c>
      <c r="E500">
        <v>80025</v>
      </c>
      <c r="F500" t="s">
        <v>39</v>
      </c>
      <c r="G500" t="s">
        <v>73</v>
      </c>
      <c r="H500" s="74">
        <v>0.58142785404473007</v>
      </c>
      <c r="I500" s="1">
        <v>457301</v>
      </c>
      <c r="J500" s="1"/>
      <c r="K500" s="1"/>
      <c r="L500" s="1">
        <v>79319</v>
      </c>
      <c r="M500" s="1"/>
      <c r="N500" s="1"/>
      <c r="O500" s="1"/>
      <c r="P500" s="1"/>
      <c r="Q500" s="1"/>
      <c r="R500" s="1"/>
      <c r="S500" s="1"/>
      <c r="T500" s="1">
        <v>79319</v>
      </c>
      <c r="U500" s="1">
        <v>35</v>
      </c>
      <c r="V500" s="36">
        <v>5.8022518727542174E-2</v>
      </c>
      <c r="W500" s="1"/>
      <c r="X500" s="1"/>
      <c r="Y500" s="1">
        <v>24387</v>
      </c>
      <c r="Z500" s="1"/>
      <c r="AA500" s="1"/>
      <c r="AB500" s="1"/>
      <c r="AC500" s="1">
        <v>16200</v>
      </c>
      <c r="AD500" s="1"/>
      <c r="AE500" s="1"/>
      <c r="AF500" s="1"/>
      <c r="AG500" s="1">
        <v>0</v>
      </c>
      <c r="AH500" s="1">
        <v>0</v>
      </c>
      <c r="AI500" s="1">
        <v>249918.31081250004</v>
      </c>
      <c r="AJ500" s="1">
        <v>0</v>
      </c>
      <c r="AK500" s="1">
        <v>0</v>
      </c>
      <c r="AL500" s="1">
        <v>0</v>
      </c>
      <c r="AM500" s="1">
        <v>142751.80799999999</v>
      </c>
      <c r="AN500" s="1">
        <v>0</v>
      </c>
      <c r="AO500" s="1">
        <v>0</v>
      </c>
      <c r="AP500" s="1">
        <v>0</v>
      </c>
      <c r="AQ500" s="1">
        <v>392670.11881250003</v>
      </c>
      <c r="AR500" s="1">
        <v>0</v>
      </c>
      <c r="AS500" s="1">
        <v>0</v>
      </c>
      <c r="AT500" s="1">
        <v>52871.4891078</v>
      </c>
      <c r="AU500" s="1">
        <v>0</v>
      </c>
      <c r="AV500" s="1">
        <v>0</v>
      </c>
      <c r="AW500" s="1">
        <v>0</v>
      </c>
      <c r="AX500" s="1">
        <v>42139.115999999995</v>
      </c>
      <c r="AY500" s="1">
        <v>0</v>
      </c>
      <c r="AZ500" s="1">
        <v>0</v>
      </c>
      <c r="BA500" s="1">
        <v>0</v>
      </c>
      <c r="BB500" s="1">
        <v>95010.605107799987</v>
      </c>
      <c r="BC500" s="7">
        <v>1.066432664525772</v>
      </c>
      <c r="BD500" s="35" t="s">
        <v>552</v>
      </c>
      <c r="BE500" s="35" t="s">
        <v>552</v>
      </c>
      <c r="BF500" s="35">
        <v>3.81736784276529</v>
      </c>
      <c r="BG500" s="35" t="s">
        <v>552</v>
      </c>
      <c r="BH500" s="35" t="s">
        <v>552</v>
      </c>
      <c r="BI500" s="35" t="s">
        <v>552</v>
      </c>
      <c r="BJ500" s="35" t="s">
        <v>552</v>
      </c>
      <c r="BK500" s="35" t="s">
        <v>552</v>
      </c>
      <c r="BL500" s="35" t="s">
        <v>552</v>
      </c>
      <c r="BM500" s="35" t="s">
        <v>552</v>
      </c>
      <c r="BN500" s="35">
        <v>6.1483468515778066</v>
      </c>
      <c r="BO500" s="1">
        <v>0</v>
      </c>
      <c r="BP500" s="1"/>
      <c r="BQ500" s="1">
        <v>150525.19715999998</v>
      </c>
      <c r="BR500" s="1">
        <v>6690.8113176094248</v>
      </c>
      <c r="BS500" s="1">
        <v>59123.567795742878</v>
      </c>
      <c r="BT500" s="1">
        <v>150525.19715999998</v>
      </c>
      <c r="BU500" s="1">
        <v>6690.8113176094248</v>
      </c>
      <c r="BV500" s="1">
        <v>17404.004583139282</v>
      </c>
      <c r="BW500" s="35">
        <v>5.986194924765174</v>
      </c>
      <c r="BX500" s="1">
        <v>750547.97412846913</v>
      </c>
      <c r="BY500" s="1">
        <v>33361.689434425505</v>
      </c>
      <c r="BZ500" s="1">
        <v>294801.63367714285</v>
      </c>
      <c r="CA500" s="1">
        <v>750547.97412846913</v>
      </c>
      <c r="CB500" s="1">
        <v>33361.689434425505</v>
      </c>
      <c r="CC500" s="1">
        <v>86779.759323038932</v>
      </c>
    </row>
    <row r="501" spans="1:81" x14ac:dyDescent="0.25">
      <c r="A501" t="s">
        <v>1156</v>
      </c>
      <c r="B501" t="s">
        <v>1157</v>
      </c>
      <c r="C501" t="s">
        <v>72</v>
      </c>
      <c r="D501" t="s">
        <v>28</v>
      </c>
      <c r="E501">
        <v>80025</v>
      </c>
      <c r="F501" t="s">
        <v>39</v>
      </c>
      <c r="G501" t="s">
        <v>73</v>
      </c>
      <c r="H501" s="74">
        <v>0.58142785404473007</v>
      </c>
      <c r="I501" s="1">
        <v>468307</v>
      </c>
      <c r="J501" s="1">
        <v>0</v>
      </c>
      <c r="K501" s="1">
        <v>0</v>
      </c>
      <c r="L501" s="1">
        <v>79319</v>
      </c>
      <c r="M501" s="1">
        <v>0</v>
      </c>
      <c r="N501" s="1">
        <v>0</v>
      </c>
      <c r="O501" s="1">
        <v>0</v>
      </c>
      <c r="P501" s="1">
        <v>139567</v>
      </c>
      <c r="Q501" s="1">
        <v>0</v>
      </c>
      <c r="R501" s="1">
        <v>0</v>
      </c>
      <c r="S501" s="1">
        <v>0</v>
      </c>
      <c r="T501" s="1">
        <v>218886</v>
      </c>
      <c r="U501" s="1"/>
      <c r="V501" s="36"/>
      <c r="W501" s="1"/>
      <c r="X501" s="1"/>
      <c r="Y501" s="1">
        <v>24387</v>
      </c>
      <c r="Z501" s="1"/>
      <c r="AA501" s="1"/>
      <c r="AB501" s="1"/>
      <c r="AC501" s="1">
        <v>18289</v>
      </c>
      <c r="AD501" s="1"/>
      <c r="AE501" s="1"/>
      <c r="AF501" s="1"/>
      <c r="AG501" s="1">
        <v>0</v>
      </c>
      <c r="AH501" s="1">
        <v>0</v>
      </c>
      <c r="AI501" s="1">
        <v>249918.31081250004</v>
      </c>
      <c r="AJ501" s="1">
        <v>0</v>
      </c>
      <c r="AK501" s="1">
        <v>0</v>
      </c>
      <c r="AL501" s="1">
        <v>0</v>
      </c>
      <c r="AM501" s="1">
        <v>161251.75285083332</v>
      </c>
      <c r="AN501" s="1">
        <v>0</v>
      </c>
      <c r="AO501" s="1">
        <v>0</v>
      </c>
      <c r="AP501" s="1">
        <v>0</v>
      </c>
      <c r="AQ501" s="1">
        <v>411170.06366333336</v>
      </c>
      <c r="AR501" s="1">
        <v>0</v>
      </c>
      <c r="AS501" s="1">
        <v>0</v>
      </c>
      <c r="AT501" s="1">
        <v>52871.4891078</v>
      </c>
      <c r="AU501" s="1">
        <v>0</v>
      </c>
      <c r="AV501" s="1">
        <v>0</v>
      </c>
      <c r="AW501" s="1">
        <v>0</v>
      </c>
      <c r="AX501" s="1">
        <v>47572.981019999992</v>
      </c>
      <c r="AY501" s="1">
        <v>0</v>
      </c>
      <c r="AZ501" s="1">
        <v>0</v>
      </c>
      <c r="BA501" s="1">
        <v>0</v>
      </c>
      <c r="BB501" s="1">
        <v>100444.47012779998</v>
      </c>
      <c r="BC501" s="7">
        <v>1.0924768021642497</v>
      </c>
      <c r="BD501" s="35" t="s">
        <v>552</v>
      </c>
      <c r="BE501" s="35" t="s">
        <v>552</v>
      </c>
      <c r="BF501" s="35">
        <v>3.81736784276529</v>
      </c>
      <c r="BG501" s="35" t="s">
        <v>552</v>
      </c>
      <c r="BH501" s="35" t="s">
        <v>552</v>
      </c>
      <c r="BI501" s="35" t="s">
        <v>552</v>
      </c>
      <c r="BJ501" s="35">
        <v>1.4962328764739035</v>
      </c>
      <c r="BK501" s="35" t="s">
        <v>552</v>
      </c>
      <c r="BL501" s="35" t="s">
        <v>552</v>
      </c>
      <c r="BM501" s="35" t="s">
        <v>552</v>
      </c>
      <c r="BN501" s="35">
        <v>2.3373561296342995</v>
      </c>
      <c r="BO501" s="1">
        <v>0</v>
      </c>
      <c r="BP501" s="1">
        <v>0</v>
      </c>
      <c r="BQ501" s="1">
        <v>154147.93211999998</v>
      </c>
      <c r="BR501" s="1">
        <v>6851.8410756060384</v>
      </c>
      <c r="BS501" s="1">
        <v>60546.512392758726</v>
      </c>
      <c r="BT501" s="1">
        <v>154147.93211999998</v>
      </c>
      <c r="BU501" s="1">
        <v>6851.8410756060384</v>
      </c>
      <c r="BV501" s="1">
        <v>17822.871969044914</v>
      </c>
      <c r="BW501" s="35">
        <v>5.986194924765174</v>
      </c>
      <c r="BX501" s="1">
        <v>768611.63679979043</v>
      </c>
      <c r="BY501" s="1">
        <v>34164.615196484381</v>
      </c>
      <c r="BZ501" s="1">
        <v>301896.71280500531</v>
      </c>
      <c r="CA501" s="1">
        <v>768611.63679979043</v>
      </c>
      <c r="CB501" s="1">
        <v>34164.615196484381</v>
      </c>
      <c r="CC501" s="1">
        <v>88868.313756791234</v>
      </c>
    </row>
    <row r="502" spans="1:81" x14ac:dyDescent="0.25">
      <c r="A502" t="s">
        <v>1156</v>
      </c>
      <c r="B502" t="s">
        <v>1157</v>
      </c>
      <c r="C502" t="s">
        <v>72</v>
      </c>
      <c r="D502" t="s">
        <v>1730</v>
      </c>
      <c r="E502">
        <v>80025</v>
      </c>
      <c r="F502" t="s">
        <v>39</v>
      </c>
      <c r="G502" t="s">
        <v>73</v>
      </c>
      <c r="H502" s="74">
        <v>0.58142785404473007</v>
      </c>
      <c r="I502" s="1">
        <v>11006</v>
      </c>
      <c r="J502" s="1"/>
      <c r="K502" s="1"/>
      <c r="L502" s="1"/>
      <c r="M502" s="1"/>
      <c r="N502" s="1"/>
      <c r="O502" s="1"/>
      <c r="P502" s="1">
        <v>139567</v>
      </c>
      <c r="Q502" s="1"/>
      <c r="R502" s="1"/>
      <c r="S502" s="1"/>
      <c r="T502" s="1">
        <v>139567</v>
      </c>
      <c r="U502" s="1">
        <v>17</v>
      </c>
      <c r="V502" s="36">
        <v>4.2419850917696393E-2</v>
      </c>
      <c r="W502" s="1"/>
      <c r="X502" s="1"/>
      <c r="Y502" s="1"/>
      <c r="Z502" s="1"/>
      <c r="AA502" s="1"/>
      <c r="AB502" s="1"/>
      <c r="AC502" s="1">
        <v>2089</v>
      </c>
      <c r="AD502" s="1"/>
      <c r="AE502" s="1"/>
      <c r="AF502" s="1"/>
      <c r="AG502" s="1">
        <v>0</v>
      </c>
      <c r="AH502" s="1">
        <v>0</v>
      </c>
      <c r="AI502" s="1">
        <v>0</v>
      </c>
      <c r="AJ502" s="1">
        <v>0</v>
      </c>
      <c r="AK502" s="1"/>
      <c r="AL502" s="1">
        <v>0</v>
      </c>
      <c r="AM502" s="1">
        <v>18499.94485083333</v>
      </c>
      <c r="AN502" s="1"/>
      <c r="AO502" s="1">
        <v>0</v>
      </c>
      <c r="AP502" s="1">
        <v>0</v>
      </c>
      <c r="AQ502" s="1">
        <v>18499.94485083333</v>
      </c>
      <c r="AR502" s="1">
        <v>0</v>
      </c>
      <c r="AS502" s="1">
        <v>0</v>
      </c>
      <c r="AT502" s="1">
        <v>0</v>
      </c>
      <c r="AU502" s="1">
        <v>0</v>
      </c>
      <c r="AV502" s="1"/>
      <c r="AW502" s="1">
        <v>0</v>
      </c>
      <c r="AX502" s="1">
        <v>5433.8650199999993</v>
      </c>
      <c r="AY502" s="1"/>
      <c r="AZ502" s="1">
        <v>0</v>
      </c>
      <c r="BA502" s="1">
        <v>0</v>
      </c>
      <c r="BB502" s="1">
        <v>5433.8650199999993</v>
      </c>
      <c r="BC502" s="7">
        <v>2.174614743851838</v>
      </c>
      <c r="BD502" s="35" t="s">
        <v>552</v>
      </c>
      <c r="BE502" s="35" t="s">
        <v>552</v>
      </c>
      <c r="BF502" s="35" t="s">
        <v>552</v>
      </c>
      <c r="BG502" s="35" t="s">
        <v>552</v>
      </c>
      <c r="BH502" s="35" t="s">
        <v>552</v>
      </c>
      <c r="BI502" s="35" t="s">
        <v>552</v>
      </c>
      <c r="BJ502" s="35">
        <v>0.17148616700819913</v>
      </c>
      <c r="BK502" s="35" t="s">
        <v>552</v>
      </c>
      <c r="BL502" s="35" t="s">
        <v>552</v>
      </c>
      <c r="BM502" s="35" t="s">
        <v>552</v>
      </c>
      <c r="BN502" s="35">
        <v>0.17148616700819913</v>
      </c>
      <c r="BO502" s="1">
        <v>0</v>
      </c>
      <c r="BP502" s="1">
        <v>0</v>
      </c>
      <c r="BQ502" s="1">
        <v>3622.7349599999993</v>
      </c>
      <c r="BR502" s="1">
        <v>161.02975799661345</v>
      </c>
      <c r="BS502" s="1">
        <v>1422.944597015852</v>
      </c>
      <c r="BT502" s="1">
        <v>3622.7349599999993</v>
      </c>
      <c r="BU502" s="1">
        <v>161.02975799661345</v>
      </c>
      <c r="BV502" s="1">
        <v>418.86738590563095</v>
      </c>
      <c r="BW502" s="35">
        <v>5.986194924765174</v>
      </c>
      <c r="BX502" s="1">
        <v>18063.662671321363</v>
      </c>
      <c r="BY502" s="1">
        <v>802.92576205887826</v>
      </c>
      <c r="BZ502" s="1">
        <v>7095.0791278624674</v>
      </c>
      <c r="CA502" s="1">
        <v>18063.662671321363</v>
      </c>
      <c r="CB502" s="1">
        <v>802.92576205887826</v>
      </c>
      <c r="CC502" s="1">
        <v>2088.5544337523129</v>
      </c>
    </row>
    <row r="503" spans="1:81" x14ac:dyDescent="0.25">
      <c r="A503" t="s">
        <v>858</v>
      </c>
      <c r="B503" t="s">
        <v>859</v>
      </c>
      <c r="C503" t="s">
        <v>72</v>
      </c>
      <c r="D503" t="s">
        <v>38</v>
      </c>
      <c r="E503">
        <v>80007</v>
      </c>
      <c r="F503" t="s">
        <v>39</v>
      </c>
      <c r="G503" t="s">
        <v>73</v>
      </c>
      <c r="H503" s="74">
        <v>0.58142785404473007</v>
      </c>
      <c r="I503" s="1">
        <v>2907728</v>
      </c>
      <c r="J503" s="1"/>
      <c r="K503" s="1"/>
      <c r="L503" s="1">
        <v>502875</v>
      </c>
      <c r="M503" s="1"/>
      <c r="N503" s="1"/>
      <c r="O503" s="1"/>
      <c r="P503" s="1"/>
      <c r="Q503" s="1"/>
      <c r="R503" s="1"/>
      <c r="S503" s="1"/>
      <c r="T503" s="1">
        <v>502875</v>
      </c>
      <c r="U503" s="1">
        <v>37</v>
      </c>
      <c r="V503" s="36">
        <v>0.14376548015264892</v>
      </c>
      <c r="W503" s="1"/>
      <c r="X503" s="1"/>
      <c r="Y503" s="1">
        <v>116950</v>
      </c>
      <c r="Z503" s="1"/>
      <c r="AA503" s="1"/>
      <c r="AB503" s="1"/>
      <c r="AC503" s="1"/>
      <c r="AD503" s="1"/>
      <c r="AE503" s="1"/>
      <c r="AF503" s="1"/>
      <c r="AG503" s="1">
        <v>0</v>
      </c>
      <c r="AH503" s="1">
        <v>0</v>
      </c>
      <c r="AI503" s="1">
        <v>1199936.8515625</v>
      </c>
      <c r="AJ503" s="1">
        <v>0</v>
      </c>
      <c r="AK503" s="1">
        <v>0</v>
      </c>
      <c r="AL503" s="1">
        <v>0</v>
      </c>
      <c r="AM503" s="1">
        <v>0</v>
      </c>
      <c r="AN503" s="1">
        <v>0</v>
      </c>
      <c r="AO503" s="1">
        <v>0</v>
      </c>
      <c r="AP503" s="1">
        <v>0</v>
      </c>
      <c r="AQ503" s="1">
        <v>1199936.8515625</v>
      </c>
      <c r="AR503" s="1">
        <v>0</v>
      </c>
      <c r="AS503" s="1">
        <v>0</v>
      </c>
      <c r="AT503" s="1">
        <v>253549.86882999999</v>
      </c>
      <c r="AU503" s="1">
        <v>0</v>
      </c>
      <c r="AV503" s="1">
        <v>0</v>
      </c>
      <c r="AW503" s="1">
        <v>0</v>
      </c>
      <c r="AX503" s="1">
        <v>0</v>
      </c>
      <c r="AY503" s="1">
        <v>0</v>
      </c>
      <c r="AZ503" s="1">
        <v>0</v>
      </c>
      <c r="BA503" s="1">
        <v>0</v>
      </c>
      <c r="BB503" s="1">
        <v>253549.86882999999</v>
      </c>
      <c r="BC503" s="7">
        <v>0.49987024934674085</v>
      </c>
      <c r="BD503" s="35" t="s">
        <v>552</v>
      </c>
      <c r="BE503" s="35" t="s">
        <v>552</v>
      </c>
      <c r="BF503" s="35">
        <v>2.8903539058264975</v>
      </c>
      <c r="BG503" s="35" t="s">
        <v>552</v>
      </c>
      <c r="BH503" s="35" t="s">
        <v>552</v>
      </c>
      <c r="BI503" s="35" t="s">
        <v>552</v>
      </c>
      <c r="BJ503" s="35" t="s">
        <v>552</v>
      </c>
      <c r="BK503" s="35" t="s">
        <v>552</v>
      </c>
      <c r="BL503" s="35" t="s">
        <v>552</v>
      </c>
      <c r="BM503" s="35" t="s">
        <v>552</v>
      </c>
      <c r="BN503" s="35">
        <v>2.8903539058264975</v>
      </c>
      <c r="BO503" s="1">
        <v>0</v>
      </c>
      <c r="BP503" s="1"/>
      <c r="BQ503" s="1">
        <v>957107.74847999983</v>
      </c>
      <c r="BR503" s="1">
        <v>42543.225164453645</v>
      </c>
      <c r="BS503" s="1">
        <v>375934.56725347164</v>
      </c>
      <c r="BT503" s="1">
        <v>957107.74847999983</v>
      </c>
      <c r="BU503" s="1">
        <v>42543.225164453645</v>
      </c>
      <c r="BV503" s="1">
        <v>110662.58643327352</v>
      </c>
      <c r="BW503" s="35">
        <v>6.1287334037460983</v>
      </c>
      <c r="BX503" s="1">
        <v>4908750.4806135939</v>
      </c>
      <c r="BY503" s="1">
        <v>218192.86000402502</v>
      </c>
      <c r="BZ503" s="1">
        <v>1928068.1726957143</v>
      </c>
      <c r="CA503" s="1">
        <v>4908750.4806135939</v>
      </c>
      <c r="CB503" s="1">
        <v>218192.86000402502</v>
      </c>
      <c r="CC503" s="1">
        <v>567558.9035852697</v>
      </c>
    </row>
    <row r="504" spans="1:81" x14ac:dyDescent="0.25">
      <c r="A504" t="s">
        <v>858</v>
      </c>
      <c r="B504" t="s">
        <v>859</v>
      </c>
      <c r="C504" t="s">
        <v>72</v>
      </c>
      <c r="D504" t="s">
        <v>28</v>
      </c>
      <c r="E504">
        <v>80007</v>
      </c>
      <c r="F504" t="s">
        <v>39</v>
      </c>
      <c r="G504" t="s">
        <v>73</v>
      </c>
      <c r="H504" s="74">
        <v>0.58142785404473007</v>
      </c>
      <c r="I504" s="1">
        <v>3159566</v>
      </c>
      <c r="J504" s="1">
        <v>0</v>
      </c>
      <c r="K504" s="1">
        <v>0</v>
      </c>
      <c r="L504" s="1">
        <v>502875</v>
      </c>
      <c r="M504" s="1">
        <v>0</v>
      </c>
      <c r="N504" s="1">
        <v>0</v>
      </c>
      <c r="O504" s="1">
        <v>0</v>
      </c>
      <c r="P504" s="1">
        <v>298525</v>
      </c>
      <c r="Q504" s="1">
        <v>0</v>
      </c>
      <c r="R504" s="1">
        <v>0</v>
      </c>
      <c r="S504" s="1">
        <v>0</v>
      </c>
      <c r="T504" s="1">
        <v>801400</v>
      </c>
      <c r="U504" s="1"/>
      <c r="V504" s="36"/>
      <c r="W504" s="1"/>
      <c r="X504" s="1"/>
      <c r="Y504" s="1">
        <v>116950</v>
      </c>
      <c r="Z504" s="1"/>
      <c r="AA504" s="1"/>
      <c r="AB504" s="1"/>
      <c r="AC504" s="1">
        <v>21551</v>
      </c>
      <c r="AD504" s="1"/>
      <c r="AE504" s="1"/>
      <c r="AF504" s="1"/>
      <c r="AG504" s="1">
        <v>0</v>
      </c>
      <c r="AH504" s="1">
        <v>0</v>
      </c>
      <c r="AI504" s="1">
        <v>1199936.8515625</v>
      </c>
      <c r="AJ504" s="1">
        <v>0</v>
      </c>
      <c r="AK504" s="1">
        <v>0</v>
      </c>
      <c r="AL504" s="1">
        <v>0</v>
      </c>
      <c r="AM504" s="1">
        <v>189556.85464583334</v>
      </c>
      <c r="AN504" s="1">
        <v>0</v>
      </c>
      <c r="AO504" s="1">
        <v>0</v>
      </c>
      <c r="AP504" s="1">
        <v>0</v>
      </c>
      <c r="AQ504" s="1">
        <v>1389493.7062083334</v>
      </c>
      <c r="AR504" s="1">
        <v>0</v>
      </c>
      <c r="AS504" s="1">
        <v>0</v>
      </c>
      <c r="AT504" s="1">
        <v>253549.86882999999</v>
      </c>
      <c r="AU504" s="1">
        <v>0</v>
      </c>
      <c r="AV504" s="1">
        <v>0</v>
      </c>
      <c r="AW504" s="1">
        <v>0</v>
      </c>
      <c r="AX504" s="1">
        <v>56058.030179999994</v>
      </c>
      <c r="AY504" s="1">
        <v>0</v>
      </c>
      <c r="AZ504" s="1">
        <v>0</v>
      </c>
      <c r="BA504" s="1">
        <v>0</v>
      </c>
      <c r="BB504" s="1">
        <v>309607.89900999999</v>
      </c>
      <c r="BC504" s="7">
        <v>0.53776423889177605</v>
      </c>
      <c r="BD504" s="35" t="s">
        <v>552</v>
      </c>
      <c r="BE504" s="35" t="s">
        <v>552</v>
      </c>
      <c r="BF504" s="35">
        <v>2.8903539058264975</v>
      </c>
      <c r="BG504" s="35" t="s">
        <v>552</v>
      </c>
      <c r="BH504" s="35" t="s">
        <v>552</v>
      </c>
      <c r="BI504" s="35" t="s">
        <v>552</v>
      </c>
      <c r="BJ504" s="35">
        <v>0.8227615269268348</v>
      </c>
      <c r="BK504" s="35" t="s">
        <v>552</v>
      </c>
      <c r="BL504" s="35" t="s">
        <v>552</v>
      </c>
      <c r="BM504" s="35" t="s">
        <v>552</v>
      </c>
      <c r="BN504" s="35">
        <v>2.1201667147720658</v>
      </c>
      <c r="BO504" s="1">
        <v>0</v>
      </c>
      <c r="BP504" s="1">
        <v>0</v>
      </c>
      <c r="BQ504" s="1">
        <v>1040002.7445599998</v>
      </c>
      <c r="BR504" s="1">
        <v>46227.889183566054</v>
      </c>
      <c r="BS504" s="1">
        <v>408494.21848219039</v>
      </c>
      <c r="BT504" s="1">
        <v>1040002.7445599998</v>
      </c>
      <c r="BU504" s="1">
        <v>46227.889183566054</v>
      </c>
      <c r="BV504" s="1">
        <v>120247.06078650834</v>
      </c>
      <c r="BW504" s="35">
        <v>6.1287334037460983</v>
      </c>
      <c r="BX504" s="1">
        <v>5333896.8160124924</v>
      </c>
      <c r="BY504" s="1">
        <v>237090.51944042818</v>
      </c>
      <c r="BZ504" s="1">
        <v>2095057.9435667666</v>
      </c>
      <c r="CA504" s="1">
        <v>5333896.8160124924</v>
      </c>
      <c r="CB504" s="1">
        <v>237090.51944042818</v>
      </c>
      <c r="CC504" s="1">
        <v>616715.11735805299</v>
      </c>
    </row>
    <row r="505" spans="1:81" x14ac:dyDescent="0.25">
      <c r="A505" t="s">
        <v>858</v>
      </c>
      <c r="B505" t="s">
        <v>859</v>
      </c>
      <c r="C505" t="s">
        <v>72</v>
      </c>
      <c r="D505" t="s">
        <v>1730</v>
      </c>
      <c r="E505">
        <v>80007</v>
      </c>
      <c r="F505" t="s">
        <v>39</v>
      </c>
      <c r="G505" t="s">
        <v>73</v>
      </c>
      <c r="H505" s="74">
        <v>0.58142785404473007</v>
      </c>
      <c r="I505" s="1">
        <v>251838</v>
      </c>
      <c r="J505" s="1"/>
      <c r="K505" s="1"/>
      <c r="L505" s="1"/>
      <c r="M505" s="1"/>
      <c r="N505" s="1"/>
      <c r="O505" s="1"/>
      <c r="P505" s="1">
        <v>298525</v>
      </c>
      <c r="Q505" s="1"/>
      <c r="R505" s="1"/>
      <c r="S505" s="1"/>
      <c r="T505" s="1">
        <v>298525</v>
      </c>
      <c r="U505" s="1">
        <v>12.181818181818182</v>
      </c>
      <c r="V505" s="36">
        <v>6.4384854843100872E-2</v>
      </c>
      <c r="W505" s="1"/>
      <c r="X505" s="1"/>
      <c r="Y505" s="1"/>
      <c r="Z505" s="1"/>
      <c r="AA505" s="1"/>
      <c r="AB505" s="1"/>
      <c r="AC505" s="1">
        <v>21551</v>
      </c>
      <c r="AD505" s="1"/>
      <c r="AE505" s="1"/>
      <c r="AF505" s="1"/>
      <c r="AG505" s="1">
        <v>0</v>
      </c>
      <c r="AH505" s="1">
        <v>0</v>
      </c>
      <c r="AI505" s="1">
        <v>0</v>
      </c>
      <c r="AJ505" s="1">
        <v>0</v>
      </c>
      <c r="AK505" s="1"/>
      <c r="AL505" s="1">
        <v>0</v>
      </c>
      <c r="AM505" s="1">
        <v>189556.85464583334</v>
      </c>
      <c r="AN505" s="1"/>
      <c r="AO505" s="1">
        <v>0</v>
      </c>
      <c r="AP505" s="1">
        <v>0</v>
      </c>
      <c r="AQ505" s="1">
        <v>189556.85464583334</v>
      </c>
      <c r="AR505" s="1">
        <v>0</v>
      </c>
      <c r="AS505" s="1">
        <v>0</v>
      </c>
      <c r="AT505" s="1">
        <v>0</v>
      </c>
      <c r="AU505" s="1">
        <v>0</v>
      </c>
      <c r="AV505" s="1"/>
      <c r="AW505" s="1">
        <v>0</v>
      </c>
      <c r="AX505" s="1">
        <v>56058.030179999994</v>
      </c>
      <c r="AY505" s="1"/>
      <c r="AZ505" s="1">
        <v>0</v>
      </c>
      <c r="BA505" s="1">
        <v>0</v>
      </c>
      <c r="BB505" s="1">
        <v>56058.030179999994</v>
      </c>
      <c r="BC505" s="7">
        <v>0.97528921300928906</v>
      </c>
      <c r="BD505" s="35" t="s">
        <v>552</v>
      </c>
      <c r="BE505" s="35" t="s">
        <v>552</v>
      </c>
      <c r="BF505" s="35" t="s">
        <v>552</v>
      </c>
      <c r="BG505" s="35" t="s">
        <v>552</v>
      </c>
      <c r="BH505" s="35" t="s">
        <v>552</v>
      </c>
      <c r="BI505" s="35" t="s">
        <v>552</v>
      </c>
      <c r="BJ505" s="35">
        <v>0.8227615269268348</v>
      </c>
      <c r="BK505" s="35" t="s">
        <v>552</v>
      </c>
      <c r="BL505" s="35" t="s">
        <v>552</v>
      </c>
      <c r="BM505" s="35" t="s">
        <v>552</v>
      </c>
      <c r="BN505" s="35">
        <v>0.8227615269268348</v>
      </c>
      <c r="BO505" s="1">
        <v>0</v>
      </c>
      <c r="BP505" s="1">
        <v>0</v>
      </c>
      <c r="BQ505" s="1">
        <v>82894.996079999983</v>
      </c>
      <c r="BR505" s="1">
        <v>3684.6640191124056</v>
      </c>
      <c r="BS505" s="1">
        <v>32559.651228718711</v>
      </c>
      <c r="BT505" s="1">
        <v>82894.996079999983</v>
      </c>
      <c r="BU505" s="1">
        <v>3684.6640191124056</v>
      </c>
      <c r="BV505" s="1">
        <v>9584.4743532348075</v>
      </c>
      <c r="BW505" s="35">
        <v>6.1287334037460983</v>
      </c>
      <c r="BX505" s="1">
        <v>425146.33539889776</v>
      </c>
      <c r="BY505" s="1">
        <v>18897.659436403148</v>
      </c>
      <c r="BZ505" s="1">
        <v>166989.77087105234</v>
      </c>
      <c r="CA505" s="1">
        <v>425146.33539889776</v>
      </c>
      <c r="CB505" s="1">
        <v>18897.659436403148</v>
      </c>
      <c r="CC505" s="1">
        <v>49156.213772783136</v>
      </c>
    </row>
    <row r="506" spans="1:81" x14ac:dyDescent="0.25">
      <c r="A506" t="s">
        <v>1068</v>
      </c>
      <c r="B506" t="s">
        <v>1069</v>
      </c>
      <c r="C506" t="s">
        <v>72</v>
      </c>
      <c r="D506" t="s">
        <v>38</v>
      </c>
      <c r="E506">
        <v>80016</v>
      </c>
      <c r="F506" t="s">
        <v>370</v>
      </c>
      <c r="G506" t="s">
        <v>73</v>
      </c>
      <c r="H506" s="74">
        <v>0.58142785404473007</v>
      </c>
      <c r="I506" s="1">
        <v>3027388.69</v>
      </c>
      <c r="J506" s="1"/>
      <c r="K506" s="1">
        <v>170210</v>
      </c>
      <c r="L506" s="1"/>
      <c r="M506" s="1"/>
      <c r="N506" s="1"/>
      <c r="O506" s="1"/>
      <c r="P506" s="1"/>
      <c r="Q506" s="1"/>
      <c r="R506" s="1"/>
      <c r="S506" s="1"/>
      <c r="T506" s="1">
        <v>170210</v>
      </c>
      <c r="U506" s="1">
        <v>28.857142857142858</v>
      </c>
      <c r="V506" s="36">
        <v>0.12717537344155302</v>
      </c>
      <c r="W506" s="1"/>
      <c r="X506" s="1">
        <v>53191</v>
      </c>
      <c r="Y506" s="1"/>
      <c r="Z506" s="1"/>
      <c r="AA506" s="1"/>
      <c r="AB506" s="1"/>
      <c r="AC506" s="1"/>
      <c r="AD506" s="1"/>
      <c r="AE506" s="1"/>
      <c r="AF506" s="1"/>
      <c r="AG506" s="1">
        <v>0</v>
      </c>
      <c r="AH506" s="1">
        <v>437186.44904181286</v>
      </c>
      <c r="AI506" s="1">
        <v>0</v>
      </c>
      <c r="AJ506" s="1">
        <v>0</v>
      </c>
      <c r="AK506" s="1">
        <v>0</v>
      </c>
      <c r="AL506" s="1">
        <v>0</v>
      </c>
      <c r="AM506" s="1">
        <v>0</v>
      </c>
      <c r="AN506" s="1">
        <v>0</v>
      </c>
      <c r="AO506" s="1">
        <v>0</v>
      </c>
      <c r="AP506" s="1">
        <v>0</v>
      </c>
      <c r="AQ506" s="1">
        <v>437186.44904181286</v>
      </c>
      <c r="AR506" s="1">
        <v>0</v>
      </c>
      <c r="AS506" s="1">
        <v>114907.79922150001</v>
      </c>
      <c r="AT506" s="1">
        <v>0</v>
      </c>
      <c r="AU506" s="1">
        <v>0</v>
      </c>
      <c r="AV506" s="1">
        <v>0</v>
      </c>
      <c r="AW506" s="1">
        <v>0</v>
      </c>
      <c r="AX506" s="1">
        <v>0</v>
      </c>
      <c r="AY506" s="1">
        <v>0</v>
      </c>
      <c r="AZ506" s="1">
        <v>0</v>
      </c>
      <c r="BA506" s="1">
        <v>0</v>
      </c>
      <c r="BB506" s="1">
        <v>114907.79922150001</v>
      </c>
      <c r="BC506" s="7">
        <v>0.18236648967044694</v>
      </c>
      <c r="BD506" s="35" t="s">
        <v>552</v>
      </c>
      <c r="BE506" s="35">
        <v>3.2436064171512418</v>
      </c>
      <c r="BF506" s="35" t="s">
        <v>552</v>
      </c>
      <c r="BG506" s="35" t="s">
        <v>552</v>
      </c>
      <c r="BH506" s="35" t="s">
        <v>552</v>
      </c>
      <c r="BI506" s="35" t="s">
        <v>552</v>
      </c>
      <c r="BJ506" s="35" t="s">
        <v>552</v>
      </c>
      <c r="BK506" s="35" t="s">
        <v>552</v>
      </c>
      <c r="BL506" s="35" t="s">
        <v>552</v>
      </c>
      <c r="BM506" s="35" t="s">
        <v>552</v>
      </c>
      <c r="BN506" s="35">
        <v>3.2436064171512418</v>
      </c>
      <c r="BO506" s="1">
        <v>0</v>
      </c>
      <c r="BP506" s="1"/>
      <c r="BQ506" s="1">
        <v>996495.26120039984</v>
      </c>
      <c r="BR506" s="1">
        <v>44293.991287696226</v>
      </c>
      <c r="BS506" s="1">
        <v>391405.26799040509</v>
      </c>
      <c r="BT506" s="1">
        <v>996495.26120039984</v>
      </c>
      <c r="BU506" s="1">
        <v>44293.991287696226</v>
      </c>
      <c r="BV506" s="1">
        <v>115216.64425772965</v>
      </c>
      <c r="BW506" s="35">
        <v>6.1598240734452103</v>
      </c>
      <c r="BX506" s="1">
        <v>5141740.237815896</v>
      </c>
      <c r="BY506" s="1">
        <v>228549.20255522738</v>
      </c>
      <c r="BZ506" s="1">
        <v>2019582.3242501658</v>
      </c>
      <c r="CA506" s="1">
        <v>5141740.237815896</v>
      </c>
      <c r="CB506" s="1">
        <v>228549.20255522738</v>
      </c>
      <c r="CC506" s="1">
        <v>594497.61470260634</v>
      </c>
    </row>
    <row r="507" spans="1:81" x14ac:dyDescent="0.25">
      <c r="A507" t="s">
        <v>1068</v>
      </c>
      <c r="B507" t="s">
        <v>1069</v>
      </c>
      <c r="C507" t="s">
        <v>72</v>
      </c>
      <c r="D507" t="s">
        <v>28</v>
      </c>
      <c r="E507">
        <v>80016</v>
      </c>
      <c r="F507" t="s">
        <v>370</v>
      </c>
      <c r="G507" t="s">
        <v>73</v>
      </c>
      <c r="H507" s="74">
        <v>0.58142785404473007</v>
      </c>
      <c r="I507" s="1">
        <v>3551880.92</v>
      </c>
      <c r="J507" s="1">
        <v>0</v>
      </c>
      <c r="K507" s="1">
        <v>941475</v>
      </c>
      <c r="L507" s="1">
        <v>0</v>
      </c>
      <c r="M507" s="1">
        <v>0</v>
      </c>
      <c r="N507" s="1">
        <v>0</v>
      </c>
      <c r="O507" s="1">
        <v>0</v>
      </c>
      <c r="P507" s="1">
        <v>57881</v>
      </c>
      <c r="Q507" s="1">
        <v>0</v>
      </c>
      <c r="R507" s="1">
        <v>0</v>
      </c>
      <c r="S507" s="1">
        <v>0</v>
      </c>
      <c r="T507" s="1">
        <v>999356</v>
      </c>
      <c r="U507" s="1"/>
      <c r="V507" s="36"/>
      <c r="W507" s="1"/>
      <c r="X507" s="1">
        <v>294212</v>
      </c>
      <c r="Y507" s="1"/>
      <c r="Z507" s="1"/>
      <c r="AA507" s="1"/>
      <c r="AB507" s="1"/>
      <c r="AC507" s="1">
        <v>6818</v>
      </c>
      <c r="AD507" s="1"/>
      <c r="AE507" s="1"/>
      <c r="AF507" s="1"/>
      <c r="AG507" s="1">
        <v>0</v>
      </c>
      <c r="AH507" s="1">
        <v>2418182.5460796785</v>
      </c>
      <c r="AI507" s="1">
        <v>0</v>
      </c>
      <c r="AJ507" s="1">
        <v>0</v>
      </c>
      <c r="AK507" s="1">
        <v>0</v>
      </c>
      <c r="AL507" s="1">
        <v>0</v>
      </c>
      <c r="AM507" s="1">
        <v>59927.783169166665</v>
      </c>
      <c r="AN507" s="1">
        <v>0</v>
      </c>
      <c r="AO507" s="1">
        <v>0</v>
      </c>
      <c r="AP507" s="1">
        <v>0</v>
      </c>
      <c r="AQ507" s="1">
        <v>2478110.3292488451</v>
      </c>
      <c r="AR507" s="1">
        <v>0</v>
      </c>
      <c r="AS507" s="1">
        <v>635582.21173800004</v>
      </c>
      <c r="AT507" s="1">
        <v>0</v>
      </c>
      <c r="AU507" s="1">
        <v>0</v>
      </c>
      <c r="AV507" s="1">
        <v>0</v>
      </c>
      <c r="AW507" s="1">
        <v>0</v>
      </c>
      <c r="AX507" s="1">
        <v>17734.845239999999</v>
      </c>
      <c r="AY507" s="1">
        <v>0</v>
      </c>
      <c r="AZ507" s="1">
        <v>0</v>
      </c>
      <c r="BA507" s="1">
        <v>0</v>
      </c>
      <c r="BB507" s="1">
        <v>653317.0569780001</v>
      </c>
      <c r="BC507" s="7">
        <v>0.88162510420727869</v>
      </c>
      <c r="BD507" s="35" t="s">
        <v>552</v>
      </c>
      <c r="BE507" s="35">
        <v>3.2435962270030312</v>
      </c>
      <c r="BF507" s="35" t="s">
        <v>552</v>
      </c>
      <c r="BG507" s="35" t="s">
        <v>552</v>
      </c>
      <c r="BH507" s="35" t="s">
        <v>552</v>
      </c>
      <c r="BI507" s="35" t="s">
        <v>552</v>
      </c>
      <c r="BJ507" s="35">
        <v>1.3417637637422757</v>
      </c>
      <c r="BK507" s="35" t="s">
        <v>552</v>
      </c>
      <c r="BL507" s="35" t="s">
        <v>552</v>
      </c>
      <c r="BM507" s="35" t="s">
        <v>552</v>
      </c>
      <c r="BN507" s="35">
        <v>3.1334453250161554</v>
      </c>
      <c r="BO507" s="1">
        <v>0</v>
      </c>
      <c r="BP507" s="1">
        <v>0</v>
      </c>
      <c r="BQ507" s="1">
        <v>1169137.1236271998</v>
      </c>
      <c r="BR507" s="1">
        <v>51967.88342543965</v>
      </c>
      <c r="BS507" s="1">
        <v>459215.86083569808</v>
      </c>
      <c r="BT507" s="1">
        <v>1169137.1236271998</v>
      </c>
      <c r="BU507" s="1">
        <v>51967.88342543965</v>
      </c>
      <c r="BV507" s="1">
        <v>135177.81900858509</v>
      </c>
      <c r="BW507" s="35">
        <v>6.1598240734452103</v>
      </c>
      <c r="BX507" s="1">
        <v>6032541.8756501144</v>
      </c>
      <c r="BY507" s="1">
        <v>268145.13594457781</v>
      </c>
      <c r="BZ507" s="1">
        <v>2369473.0536479005</v>
      </c>
      <c r="CA507" s="1">
        <v>6032541.8756501144</v>
      </c>
      <c r="CB507" s="1">
        <v>268145.13594457781</v>
      </c>
      <c r="CC507" s="1">
        <v>697493.76471631683</v>
      </c>
    </row>
    <row r="508" spans="1:81" x14ac:dyDescent="0.25">
      <c r="A508" t="s">
        <v>1068</v>
      </c>
      <c r="B508" t="s">
        <v>1069</v>
      </c>
      <c r="C508" t="s">
        <v>72</v>
      </c>
      <c r="D508" t="s">
        <v>1730</v>
      </c>
      <c r="E508">
        <v>80016</v>
      </c>
      <c r="F508" t="s">
        <v>370</v>
      </c>
      <c r="G508" t="s">
        <v>73</v>
      </c>
      <c r="H508" s="74">
        <v>0.58142785404473007</v>
      </c>
      <c r="I508" s="1">
        <v>524492.23</v>
      </c>
      <c r="J508" s="1"/>
      <c r="K508" s="1">
        <v>771265</v>
      </c>
      <c r="L508" s="1"/>
      <c r="M508" s="1"/>
      <c r="N508" s="1"/>
      <c r="O508" s="1"/>
      <c r="P508" s="1">
        <v>57881</v>
      </c>
      <c r="Q508" s="1"/>
      <c r="R508" s="1"/>
      <c r="S508" s="1"/>
      <c r="T508" s="1">
        <v>829146</v>
      </c>
      <c r="U508" s="1">
        <v>23.5</v>
      </c>
      <c r="V508" s="36">
        <v>0.13803291627212441</v>
      </c>
      <c r="W508" s="1"/>
      <c r="X508" s="1">
        <v>241021</v>
      </c>
      <c r="Y508" s="1"/>
      <c r="Z508" s="1"/>
      <c r="AA508" s="1"/>
      <c r="AB508" s="1"/>
      <c r="AC508" s="1">
        <v>6818</v>
      </c>
      <c r="AD508" s="1"/>
      <c r="AE508" s="1"/>
      <c r="AF508" s="1"/>
      <c r="AG508" s="1">
        <v>0</v>
      </c>
      <c r="AH508" s="1">
        <v>1980996.0970378655</v>
      </c>
      <c r="AI508" s="1">
        <v>0</v>
      </c>
      <c r="AJ508" s="1">
        <v>0</v>
      </c>
      <c r="AK508" s="1"/>
      <c r="AL508" s="1">
        <v>0</v>
      </c>
      <c r="AM508" s="1">
        <v>59927.783169166665</v>
      </c>
      <c r="AN508" s="1"/>
      <c r="AO508" s="1">
        <v>0</v>
      </c>
      <c r="AP508" s="1">
        <v>0</v>
      </c>
      <c r="AQ508" s="1">
        <v>2040923.8802070322</v>
      </c>
      <c r="AR508" s="1">
        <v>0</v>
      </c>
      <c r="AS508" s="1">
        <v>520674.41251650004</v>
      </c>
      <c r="AT508" s="1">
        <v>0</v>
      </c>
      <c r="AU508" s="1">
        <v>0</v>
      </c>
      <c r="AV508" s="1"/>
      <c r="AW508" s="1">
        <v>0</v>
      </c>
      <c r="AX508" s="1">
        <v>17734.845239999999</v>
      </c>
      <c r="AY508" s="1"/>
      <c r="AZ508" s="1">
        <v>0</v>
      </c>
      <c r="BA508" s="1">
        <v>0</v>
      </c>
      <c r="BB508" s="1">
        <v>538409.25775650004</v>
      </c>
      <c r="BC508" s="7">
        <v>4.9177718761697049</v>
      </c>
      <c r="BD508" s="35" t="s">
        <v>552</v>
      </c>
      <c r="BE508" s="35">
        <v>3.2435939781454697</v>
      </c>
      <c r="BF508" s="35" t="s">
        <v>552</v>
      </c>
      <c r="BG508" s="35" t="s">
        <v>552</v>
      </c>
      <c r="BH508" s="35" t="s">
        <v>552</v>
      </c>
      <c r="BI508" s="35" t="s">
        <v>552</v>
      </c>
      <c r="BJ508" s="35">
        <v>1.3417637637422757</v>
      </c>
      <c r="BK508" s="35" t="s">
        <v>552</v>
      </c>
      <c r="BL508" s="35" t="s">
        <v>552</v>
      </c>
      <c r="BM508" s="35" t="s">
        <v>552</v>
      </c>
      <c r="BN508" s="35">
        <v>3.1108310695143344</v>
      </c>
      <c r="BO508" s="1">
        <v>0</v>
      </c>
      <c r="BP508" s="1">
        <v>0</v>
      </c>
      <c r="BQ508" s="1">
        <v>172641.86242679995</v>
      </c>
      <c r="BR508" s="1">
        <v>7673.8921377434235</v>
      </c>
      <c r="BS508" s="1">
        <v>67810.592845293068</v>
      </c>
      <c r="BT508" s="1">
        <v>172641.86242679995</v>
      </c>
      <c r="BU508" s="1">
        <v>7673.8921377434235</v>
      </c>
      <c r="BV508" s="1">
        <v>19961.174750855436</v>
      </c>
      <c r="BW508" s="35">
        <v>6.1598240734452103</v>
      </c>
      <c r="BX508" s="1">
        <v>890801.63783421856</v>
      </c>
      <c r="BY508" s="1">
        <v>39595.933389350444</v>
      </c>
      <c r="BZ508" s="1">
        <v>349890.72939773469</v>
      </c>
      <c r="CA508" s="1">
        <v>890801.63783421856</v>
      </c>
      <c r="CB508" s="1">
        <v>39595.933389350444</v>
      </c>
      <c r="CC508" s="1">
        <v>102996.15001371058</v>
      </c>
    </row>
    <row r="509" spans="1:81" x14ac:dyDescent="0.25">
      <c r="A509" t="s">
        <v>70</v>
      </c>
      <c r="B509" t="s">
        <v>71</v>
      </c>
      <c r="C509" t="s">
        <v>72</v>
      </c>
      <c r="D509" t="s">
        <v>38</v>
      </c>
      <c r="E509">
        <v>80006</v>
      </c>
      <c r="F509" t="s">
        <v>39</v>
      </c>
      <c r="G509" t="s">
        <v>73</v>
      </c>
      <c r="H509" s="74">
        <v>0.58142785404473007</v>
      </c>
      <c r="I509" s="1">
        <v>319382953</v>
      </c>
      <c r="J509" s="1"/>
      <c r="K509" s="1"/>
      <c r="L509" s="1">
        <v>43531893</v>
      </c>
      <c r="M509" s="1">
        <v>447936</v>
      </c>
      <c r="N509" s="1"/>
      <c r="O509" s="1"/>
      <c r="P509" s="1"/>
      <c r="Q509" s="1"/>
      <c r="R509" s="1"/>
      <c r="S509" s="1"/>
      <c r="T509" s="1">
        <v>43979829</v>
      </c>
      <c r="U509" s="1">
        <v>40.023963133640549</v>
      </c>
      <c r="V509" s="36">
        <v>0.22169227608454317</v>
      </c>
      <c r="W509" s="1"/>
      <c r="X509" s="1"/>
      <c r="Y509" s="1">
        <v>9380519</v>
      </c>
      <c r="Z509" s="1">
        <v>1396962</v>
      </c>
      <c r="AA509" s="1"/>
      <c r="AB509" s="1"/>
      <c r="AC509" s="1"/>
      <c r="AD509" s="1"/>
      <c r="AE509" s="1"/>
      <c r="AF509" s="1"/>
      <c r="AG509" s="1">
        <v>0</v>
      </c>
      <c r="AH509" s="1">
        <v>0</v>
      </c>
      <c r="AI509" s="1">
        <v>96283877.989437506</v>
      </c>
      <c r="AJ509" s="1">
        <v>812232.6178420342</v>
      </c>
      <c r="AK509" s="1">
        <v>0</v>
      </c>
      <c r="AL509" s="1">
        <v>0</v>
      </c>
      <c r="AM509" s="1">
        <v>0</v>
      </c>
      <c r="AN509" s="1">
        <v>0</v>
      </c>
      <c r="AO509" s="1">
        <v>0</v>
      </c>
      <c r="AP509" s="1">
        <v>0</v>
      </c>
      <c r="AQ509" s="1">
        <v>97096110.607279539</v>
      </c>
      <c r="AR509" s="1">
        <v>0</v>
      </c>
      <c r="AS509" s="1">
        <v>0</v>
      </c>
      <c r="AT509" s="1">
        <v>20337147.1740686</v>
      </c>
      <c r="AU509" s="1">
        <v>28082.107303740024</v>
      </c>
      <c r="AV509" s="1">
        <v>0</v>
      </c>
      <c r="AW509" s="1">
        <v>0</v>
      </c>
      <c r="AX509" s="1">
        <v>0</v>
      </c>
      <c r="AY509" s="1">
        <v>0</v>
      </c>
      <c r="AZ509" s="1">
        <v>0</v>
      </c>
      <c r="BA509" s="1">
        <v>0</v>
      </c>
      <c r="BB509" s="1">
        <v>20365229.281372339</v>
      </c>
      <c r="BC509" s="7">
        <v>0.36777585899724546</v>
      </c>
      <c r="BD509" s="35" t="s">
        <v>552</v>
      </c>
      <c r="BE509" s="35" t="s">
        <v>552</v>
      </c>
      <c r="BF509" s="35">
        <v>2.6789789537410216</v>
      </c>
      <c r="BG509" s="35">
        <v>1.8759705072728563</v>
      </c>
      <c r="BH509" s="35" t="s">
        <v>552</v>
      </c>
      <c r="BI509" s="35" t="s">
        <v>552</v>
      </c>
      <c r="BJ509" s="35" t="s">
        <v>552</v>
      </c>
      <c r="BK509" s="35" t="s">
        <v>552</v>
      </c>
      <c r="BL509" s="35" t="s">
        <v>552</v>
      </c>
      <c r="BM509" s="35" t="s">
        <v>552</v>
      </c>
      <c r="BN509" s="35">
        <v>2.670800286391561</v>
      </c>
      <c r="BO509" s="1">
        <v>0</v>
      </c>
      <c r="BP509" s="1"/>
      <c r="BQ509" s="1">
        <v>105128092.80947998</v>
      </c>
      <c r="BR509" s="1">
        <v>4672920.1916985074</v>
      </c>
      <c r="BS509" s="1">
        <v>41292408.445422299</v>
      </c>
      <c r="BT509" s="1">
        <v>105128092.80947998</v>
      </c>
      <c r="BU509" s="1">
        <v>4672920.1916985074</v>
      </c>
      <c r="BV509" s="1">
        <v>12155106.544242322</v>
      </c>
      <c r="BW509" s="35">
        <v>7.7459267858918199</v>
      </c>
      <c r="BX509" s="1">
        <v>709186417.23319232</v>
      </c>
      <c r="BY509" s="1">
        <v>31523177.489513703</v>
      </c>
      <c r="BZ509" s="1">
        <v>278555564.18595994</v>
      </c>
      <c r="CA509" s="1">
        <v>709186417.23319232</v>
      </c>
      <c r="CB509" s="1">
        <v>31523177.489513703</v>
      </c>
      <c r="CC509" s="1">
        <v>81997458.822173253</v>
      </c>
    </row>
    <row r="510" spans="1:81" x14ac:dyDescent="0.25">
      <c r="A510" t="s">
        <v>70</v>
      </c>
      <c r="B510" t="s">
        <v>71</v>
      </c>
      <c r="C510" t="s">
        <v>72</v>
      </c>
      <c r="D510" t="s">
        <v>1726</v>
      </c>
      <c r="E510">
        <v>80006</v>
      </c>
      <c r="F510" t="s">
        <v>39</v>
      </c>
      <c r="G510" t="s">
        <v>73</v>
      </c>
      <c r="H510" s="74">
        <v>0.58142785404473007</v>
      </c>
      <c r="I510" s="1">
        <v>101771560</v>
      </c>
      <c r="J510" s="1"/>
      <c r="K510" s="1"/>
      <c r="L510" s="1"/>
      <c r="M510" s="1"/>
      <c r="N510" s="1">
        <v>2886980</v>
      </c>
      <c r="O510" s="1"/>
      <c r="P510" s="1"/>
      <c r="Q510" s="1"/>
      <c r="R510" s="1"/>
      <c r="S510" s="1"/>
      <c r="T510" s="1">
        <v>2886980</v>
      </c>
      <c r="U510" s="1">
        <v>91</v>
      </c>
      <c r="V510" s="36">
        <v>0.43632064657501407</v>
      </c>
      <c r="W510" s="1"/>
      <c r="X510" s="1"/>
      <c r="Y510" s="1"/>
      <c r="Z510" s="1"/>
      <c r="AA510" s="1">
        <v>27326959</v>
      </c>
      <c r="AB510" s="1"/>
      <c r="AC510" s="1"/>
      <c r="AD510" s="1"/>
      <c r="AE510" s="1"/>
      <c r="AF510" s="1"/>
      <c r="AG510" s="1">
        <v>0</v>
      </c>
      <c r="AH510" s="1"/>
      <c r="AI510" s="1">
        <v>0</v>
      </c>
      <c r="AJ510" s="1"/>
      <c r="AK510" s="1">
        <v>15888655.128938323</v>
      </c>
      <c r="AL510" s="1"/>
      <c r="AM510" s="1"/>
      <c r="AN510" s="1"/>
      <c r="AO510" s="1"/>
      <c r="AP510" s="1"/>
      <c r="AQ510" s="1">
        <v>15888655.128938323</v>
      </c>
      <c r="AR510" s="1">
        <v>0</v>
      </c>
      <c r="AS510" s="1"/>
      <c r="AT510" s="1">
        <v>0</v>
      </c>
      <c r="AU510" s="1"/>
      <c r="AV510" s="1">
        <v>549333.90809693048</v>
      </c>
      <c r="AW510" s="1"/>
      <c r="AX510" s="1"/>
      <c r="AY510" s="1"/>
      <c r="AZ510" s="1"/>
      <c r="BA510" s="1"/>
      <c r="BB510" s="1">
        <v>549333.90809693048</v>
      </c>
      <c r="BC510" s="7">
        <v>0.16151849334956891</v>
      </c>
      <c r="BD510" s="35" t="s">
        <v>552</v>
      </c>
      <c r="BE510" s="35" t="s">
        <v>552</v>
      </c>
      <c r="BF510" s="35" t="s">
        <v>552</v>
      </c>
      <c r="BG510" s="35" t="s">
        <v>552</v>
      </c>
      <c r="BH510" s="35">
        <v>5.6938354394679749</v>
      </c>
      <c r="BI510" s="35" t="s">
        <v>552</v>
      </c>
      <c r="BJ510" s="35" t="s">
        <v>552</v>
      </c>
      <c r="BK510" s="35" t="s">
        <v>552</v>
      </c>
      <c r="BL510" s="35" t="s">
        <v>552</v>
      </c>
      <c r="BM510" s="35" t="s">
        <v>552</v>
      </c>
      <c r="BN510" s="35">
        <v>5.6938354394679749</v>
      </c>
      <c r="BO510" s="1">
        <v>0</v>
      </c>
      <c r="BP510" s="1"/>
      <c r="BQ510" s="1">
        <v>33499126.689599995</v>
      </c>
      <c r="BR510" s="1">
        <v>1489028.682331258</v>
      </c>
      <c r="BS510" s="1">
        <v>13157849.484996781</v>
      </c>
      <c r="BT510" s="1">
        <v>33499126.689599995</v>
      </c>
      <c r="BU510" s="1">
        <v>1489028.682331258</v>
      </c>
      <c r="BV510" s="1">
        <v>3873231.6279064212</v>
      </c>
      <c r="BW510" s="35">
        <v>7.7459267858918199</v>
      </c>
      <c r="BX510" s="1">
        <v>225982656.03935617</v>
      </c>
      <c r="BY510" s="1">
        <v>10044878.473099636</v>
      </c>
      <c r="BZ510" s="1">
        <v>88761889.285572693</v>
      </c>
      <c r="CA510" s="1">
        <v>225982656.03935617</v>
      </c>
      <c r="CB510" s="1">
        <v>10044878.473099636</v>
      </c>
      <c r="CC510" s="1">
        <v>26128536.98665731</v>
      </c>
    </row>
    <row r="511" spans="1:81" x14ac:dyDescent="0.25">
      <c r="A511" t="s">
        <v>70</v>
      </c>
      <c r="B511" t="s">
        <v>71</v>
      </c>
      <c r="C511" t="s">
        <v>72</v>
      </c>
      <c r="D511" t="s">
        <v>1729</v>
      </c>
      <c r="E511">
        <v>80006</v>
      </c>
      <c r="F511" t="s">
        <v>39</v>
      </c>
      <c r="G511" t="s">
        <v>73</v>
      </c>
      <c r="H511" s="74">
        <v>0.58142785404473007</v>
      </c>
      <c r="I511" s="1">
        <v>180411468</v>
      </c>
      <c r="J511" s="1"/>
      <c r="K511" s="1"/>
      <c r="L511" s="1"/>
      <c r="M511" s="1"/>
      <c r="N511" s="1">
        <v>12259481</v>
      </c>
      <c r="O511" s="1"/>
      <c r="P511" s="1"/>
      <c r="Q511" s="1"/>
      <c r="R511" s="1"/>
      <c r="S511" s="1"/>
      <c r="T511" s="1">
        <v>12259481</v>
      </c>
      <c r="U511" s="1">
        <v>64</v>
      </c>
      <c r="V511" s="36">
        <v>0.23973705206676985</v>
      </c>
      <c r="W511" s="1"/>
      <c r="X511" s="1"/>
      <c r="Y511" s="1"/>
      <c r="Z511" s="1"/>
      <c r="AA511" s="1">
        <v>66239512</v>
      </c>
      <c r="AB511" s="1"/>
      <c r="AC511" s="1"/>
      <c r="AD511" s="1"/>
      <c r="AE511" s="1"/>
      <c r="AF511" s="1"/>
      <c r="AG511" s="1"/>
      <c r="AH511" s="1"/>
      <c r="AI511" s="1"/>
      <c r="AJ511" s="1"/>
      <c r="AK511" s="1">
        <v>38513497.315130144</v>
      </c>
      <c r="AL511" s="1"/>
      <c r="AM511" s="1"/>
      <c r="AN511" s="1"/>
      <c r="AO511" s="1"/>
      <c r="AP511" s="1"/>
      <c r="AQ511" s="1">
        <v>38513497.315130144</v>
      </c>
      <c r="AR511" s="1"/>
      <c r="AS511" s="1"/>
      <c r="AT511" s="1"/>
      <c r="AU511" s="1"/>
      <c r="AV511" s="1">
        <v>1331564.554892241</v>
      </c>
      <c r="AW511" s="1"/>
      <c r="AX511" s="1"/>
      <c r="AY511" s="1"/>
      <c r="AZ511" s="1"/>
      <c r="BA511" s="1"/>
      <c r="BB511" s="1">
        <v>1331564.554892241</v>
      </c>
      <c r="BC511" s="7">
        <v>0.22085659138931449</v>
      </c>
      <c r="BD511" s="35" t="s">
        <v>552</v>
      </c>
      <c r="BE511" s="35" t="s">
        <v>552</v>
      </c>
      <c r="BF511" s="35" t="s">
        <v>552</v>
      </c>
      <c r="BG511" s="35" t="s">
        <v>552</v>
      </c>
      <c r="BH511" s="35">
        <v>3.250142634098653</v>
      </c>
      <c r="BI511" s="35" t="s">
        <v>552</v>
      </c>
      <c r="BJ511" s="35" t="s">
        <v>552</v>
      </c>
      <c r="BK511" s="35" t="s">
        <v>552</v>
      </c>
      <c r="BL511" s="35" t="s">
        <v>552</v>
      </c>
      <c r="BM511" s="35" t="s">
        <v>552</v>
      </c>
      <c r="BN511" s="35">
        <v>3.250142634098653</v>
      </c>
      <c r="BO511" s="1"/>
      <c r="BP511" s="1"/>
      <c r="BQ511" s="1">
        <v>59384238.80687999</v>
      </c>
      <c r="BR511" s="1">
        <v>2639616.1213750476</v>
      </c>
      <c r="BS511" s="1">
        <v>23325052.119779963</v>
      </c>
      <c r="BT511" s="1">
        <v>59384238.80687999</v>
      </c>
      <c r="BU511" s="1">
        <v>2639616.1213750476</v>
      </c>
      <c r="BV511" s="1">
        <v>6866116.6625983454</v>
      </c>
      <c r="BW511" s="35">
        <v>7.7459267858918199</v>
      </c>
      <c r="BX511" s="1">
        <v>400601727.22712821</v>
      </c>
      <c r="BY511" s="1">
        <v>17806657.097655807</v>
      </c>
      <c r="BZ511" s="1">
        <v>157349093.87714642</v>
      </c>
      <c r="CA511" s="1">
        <v>400601727.22712821</v>
      </c>
      <c r="CB511" s="1">
        <v>17806657.097655807</v>
      </c>
      <c r="CC511" s="1">
        <v>46318320.309280328</v>
      </c>
    </row>
    <row r="512" spans="1:81" x14ac:dyDescent="0.25">
      <c r="A512" t="s">
        <v>70</v>
      </c>
      <c r="B512" t="s">
        <v>71</v>
      </c>
      <c r="C512" t="s">
        <v>72</v>
      </c>
      <c r="D512" t="s">
        <v>28</v>
      </c>
      <c r="E512">
        <v>80006</v>
      </c>
      <c r="F512" t="s">
        <v>39</v>
      </c>
      <c r="G512" t="s">
        <v>73</v>
      </c>
      <c r="H512" s="74">
        <v>0.58142785404473007</v>
      </c>
      <c r="I512" s="1">
        <v>612310467</v>
      </c>
      <c r="J512" s="1">
        <v>0</v>
      </c>
      <c r="K512" s="1">
        <v>0</v>
      </c>
      <c r="L512" s="1">
        <v>43531893</v>
      </c>
      <c r="M512" s="1">
        <v>447936</v>
      </c>
      <c r="N512" s="1">
        <v>15146461</v>
      </c>
      <c r="O512" s="1">
        <v>0</v>
      </c>
      <c r="P512" s="1">
        <v>13192884</v>
      </c>
      <c r="Q512" s="1">
        <v>0</v>
      </c>
      <c r="R512" s="1">
        <v>0</v>
      </c>
      <c r="S512" s="1">
        <v>0</v>
      </c>
      <c r="T512" s="1">
        <v>72319174</v>
      </c>
      <c r="U512" s="1"/>
      <c r="V512" s="36"/>
      <c r="W512" s="1"/>
      <c r="X512" s="1"/>
      <c r="Y512" s="1">
        <v>9380519</v>
      </c>
      <c r="Z512" s="1">
        <v>1396962</v>
      </c>
      <c r="AA512" s="1">
        <v>93566471</v>
      </c>
      <c r="AB512" s="1"/>
      <c r="AC512" s="1">
        <v>1626737</v>
      </c>
      <c r="AD512" s="1"/>
      <c r="AE512" s="1"/>
      <c r="AF512" s="1"/>
      <c r="AG512" s="1">
        <v>0</v>
      </c>
      <c r="AH512" s="1">
        <v>0</v>
      </c>
      <c r="AI512" s="1">
        <v>96283877.989437506</v>
      </c>
      <c r="AJ512" s="1">
        <v>812232.6178420342</v>
      </c>
      <c r="AK512" s="1">
        <v>54402152.444068469</v>
      </c>
      <c r="AL512" s="1">
        <v>0</v>
      </c>
      <c r="AM512" s="1">
        <v>14297735.777409999</v>
      </c>
      <c r="AN512" s="1">
        <v>0</v>
      </c>
      <c r="AO512" s="1">
        <v>0</v>
      </c>
      <c r="AP512" s="1">
        <v>0</v>
      </c>
      <c r="AQ512" s="1">
        <v>165795998.828758</v>
      </c>
      <c r="AR512" s="1">
        <v>0</v>
      </c>
      <c r="AS512" s="1">
        <v>0</v>
      </c>
      <c r="AT512" s="1">
        <v>20337147.1740686</v>
      </c>
      <c r="AU512" s="1">
        <v>28082.107303740024</v>
      </c>
      <c r="AV512" s="1">
        <v>1880898.4629891715</v>
      </c>
      <c r="AW512" s="1">
        <v>0</v>
      </c>
      <c r="AX512" s="1">
        <v>4231435.7496599993</v>
      </c>
      <c r="AY512" s="1">
        <v>0</v>
      </c>
      <c r="AZ512" s="1">
        <v>0</v>
      </c>
      <c r="BA512" s="1">
        <v>0</v>
      </c>
      <c r="BB512" s="1">
        <v>26477563.494021509</v>
      </c>
      <c r="BC512" s="7">
        <v>0.31401318887266305</v>
      </c>
      <c r="BD512" s="35" t="s">
        <v>552</v>
      </c>
      <c r="BE512" s="35" t="s">
        <v>552</v>
      </c>
      <c r="BF512" s="35">
        <v>2.6789789537410216</v>
      </c>
      <c r="BG512" s="35">
        <v>1.8759705072728563</v>
      </c>
      <c r="BH512" s="35">
        <v>3.7159208944622537</v>
      </c>
      <c r="BI512" s="35" t="s">
        <v>552</v>
      </c>
      <c r="BJ512" s="35">
        <v>1.4044822593050919</v>
      </c>
      <c r="BK512" s="35" t="s">
        <v>552</v>
      </c>
      <c r="BL512" s="35" t="s">
        <v>552</v>
      </c>
      <c r="BM512" s="35" t="s">
        <v>552</v>
      </c>
      <c r="BN512" s="35">
        <v>2.6586802875096374</v>
      </c>
      <c r="BO512" s="1">
        <v>0</v>
      </c>
      <c r="BP512" s="1">
        <v>0</v>
      </c>
      <c r="BQ512" s="1">
        <v>201548113.31771997</v>
      </c>
      <c r="BR512" s="1">
        <v>8958768.5189717766</v>
      </c>
      <c r="BS512" s="1">
        <v>79164444.00453417</v>
      </c>
      <c r="BT512" s="1">
        <v>201548113.31771997</v>
      </c>
      <c r="BU512" s="1">
        <v>8958768.5189717766</v>
      </c>
      <c r="BV512" s="1">
        <v>23303369.496179003</v>
      </c>
      <c r="BW512" s="35">
        <v>7.7459267858918199</v>
      </c>
      <c r="BX512" s="1">
        <v>1359628816.2759669</v>
      </c>
      <c r="BY512" s="1">
        <v>60435196.520736091</v>
      </c>
      <c r="BZ512" s="1">
        <v>534037543.30042011</v>
      </c>
      <c r="CA512" s="1">
        <v>1359628816.2759669</v>
      </c>
      <c r="CB512" s="1">
        <v>60435196.520736091</v>
      </c>
      <c r="CC512" s="1">
        <v>157202824.48580828</v>
      </c>
    </row>
    <row r="513" spans="1:81" x14ac:dyDescent="0.25">
      <c r="A513" t="s">
        <v>70</v>
      </c>
      <c r="B513" t="s">
        <v>71</v>
      </c>
      <c r="C513" t="s">
        <v>72</v>
      </c>
      <c r="D513" t="s">
        <v>1730</v>
      </c>
      <c r="E513">
        <v>80006</v>
      </c>
      <c r="F513" t="s">
        <v>39</v>
      </c>
      <c r="G513" t="s">
        <v>73</v>
      </c>
      <c r="H513" s="74">
        <v>0.58142785404473007</v>
      </c>
      <c r="I513" s="1">
        <v>10744486</v>
      </c>
      <c r="J513" s="1"/>
      <c r="K513" s="1"/>
      <c r="L513" s="1"/>
      <c r="M513" s="1"/>
      <c r="N513" s="1"/>
      <c r="O513" s="1"/>
      <c r="P513" s="1">
        <v>13192884</v>
      </c>
      <c r="Q513" s="1"/>
      <c r="R513" s="1"/>
      <c r="S513" s="1"/>
      <c r="T513" s="1">
        <v>13192884</v>
      </c>
      <c r="U513" s="1">
        <v>9.9119804400977998</v>
      </c>
      <c r="V513" s="36">
        <v>9.1141411496437494E-2</v>
      </c>
      <c r="W513" s="1"/>
      <c r="X513" s="1"/>
      <c r="Y513" s="1"/>
      <c r="Z513" s="1"/>
      <c r="AA513" s="1"/>
      <c r="AB513" s="1"/>
      <c r="AC513" s="1">
        <v>1626737</v>
      </c>
      <c r="AD513" s="1"/>
      <c r="AE513" s="1"/>
      <c r="AF513" s="1"/>
      <c r="AG513" s="1">
        <v>0</v>
      </c>
      <c r="AH513" s="1">
        <v>0</v>
      </c>
      <c r="AI513" s="1">
        <v>0</v>
      </c>
      <c r="AJ513" s="1">
        <v>0</v>
      </c>
      <c r="AK513" s="1"/>
      <c r="AL513" s="1">
        <v>0</v>
      </c>
      <c r="AM513" s="1">
        <v>14297735.777409999</v>
      </c>
      <c r="AN513" s="1"/>
      <c r="AO513" s="1">
        <v>0</v>
      </c>
      <c r="AP513" s="1">
        <v>0</v>
      </c>
      <c r="AQ513" s="1">
        <v>14297735.777409999</v>
      </c>
      <c r="AR513" s="1">
        <v>0</v>
      </c>
      <c r="AS513" s="1">
        <v>0</v>
      </c>
      <c r="AT513" s="1">
        <v>0</v>
      </c>
      <c r="AU513" s="1">
        <v>0</v>
      </c>
      <c r="AV513" s="1"/>
      <c r="AW513" s="1">
        <v>0</v>
      </c>
      <c r="AX513" s="1">
        <v>4231435.7496599993</v>
      </c>
      <c r="AY513" s="1"/>
      <c r="AZ513" s="1">
        <v>0</v>
      </c>
      <c r="BA513" s="1">
        <v>0</v>
      </c>
      <c r="BB513" s="1">
        <v>4231435.7496599993</v>
      </c>
      <c r="BC513" s="7">
        <v>1.7245284257497284</v>
      </c>
      <c r="BD513" s="35" t="s">
        <v>552</v>
      </c>
      <c r="BE513" s="35" t="s">
        <v>552</v>
      </c>
      <c r="BF513" s="35" t="s">
        <v>552</v>
      </c>
      <c r="BG513" s="35" t="s">
        <v>552</v>
      </c>
      <c r="BH513" s="35" t="s">
        <v>552</v>
      </c>
      <c r="BI513" s="35" t="s">
        <v>552</v>
      </c>
      <c r="BJ513" s="35">
        <v>1.4044822593050919</v>
      </c>
      <c r="BK513" s="35" t="s">
        <v>552</v>
      </c>
      <c r="BL513" s="35" t="s">
        <v>552</v>
      </c>
      <c r="BM513" s="35" t="s">
        <v>552</v>
      </c>
      <c r="BN513" s="35">
        <v>1.4044822593050919</v>
      </c>
      <c r="BO513" s="1">
        <v>0</v>
      </c>
      <c r="BP513" s="1">
        <v>0</v>
      </c>
      <c r="BQ513" s="1">
        <v>3536655.0117599997</v>
      </c>
      <c r="BR513" s="1">
        <v>157203.52356696362</v>
      </c>
      <c r="BS513" s="1">
        <v>1389133.9543351321</v>
      </c>
      <c r="BT513" s="1">
        <v>3536655.0117599997</v>
      </c>
      <c r="BU513" s="1">
        <v>157203.52356696362</v>
      </c>
      <c r="BV513" s="1">
        <v>408914.66143191437</v>
      </c>
      <c r="BW513" s="35">
        <v>7.7459267858918199</v>
      </c>
      <c r="BX513" s="1">
        <v>23858015.776290331</v>
      </c>
      <c r="BY513" s="1">
        <v>1060483.4604669558</v>
      </c>
      <c r="BZ513" s="1">
        <v>9370995.9517411925</v>
      </c>
      <c r="CA513" s="1">
        <v>23858015.776290331</v>
      </c>
      <c r="CB513" s="1">
        <v>1060483.4604669558</v>
      </c>
      <c r="CC513" s="1">
        <v>2758508.3676974359</v>
      </c>
    </row>
    <row r="514" spans="1:81" x14ac:dyDescent="0.25">
      <c r="A514" t="s">
        <v>1637</v>
      </c>
      <c r="B514" t="s">
        <v>71</v>
      </c>
      <c r="C514" t="s">
        <v>72</v>
      </c>
      <c r="D514" t="s">
        <v>28</v>
      </c>
      <c r="E514">
        <v>80109</v>
      </c>
      <c r="F514" t="s">
        <v>39</v>
      </c>
      <c r="G514" t="s">
        <v>73</v>
      </c>
      <c r="H514" s="74">
        <v>0.58142785404473007</v>
      </c>
      <c r="I514" s="1">
        <v>7732123</v>
      </c>
      <c r="J514" s="1">
        <v>0</v>
      </c>
      <c r="K514" s="1">
        <v>0</v>
      </c>
      <c r="L514" s="1">
        <v>0</v>
      </c>
      <c r="M514" s="1">
        <v>0</v>
      </c>
      <c r="N514" s="1">
        <v>0</v>
      </c>
      <c r="O514" s="1">
        <v>0</v>
      </c>
      <c r="P514" s="1">
        <v>2181915</v>
      </c>
      <c r="Q514" s="1">
        <v>0</v>
      </c>
      <c r="R514" s="1">
        <v>0</v>
      </c>
      <c r="S514" s="1">
        <v>0</v>
      </c>
      <c r="T514" s="1">
        <v>2181915</v>
      </c>
      <c r="U514" s="1"/>
      <c r="V514" s="36"/>
      <c r="W514" s="1"/>
      <c r="X514" s="1"/>
      <c r="Y514" s="1"/>
      <c r="Z514" s="1"/>
      <c r="AA514" s="1"/>
      <c r="AB514" s="1"/>
      <c r="AC514" s="1">
        <v>83144</v>
      </c>
      <c r="AD514" s="1"/>
      <c r="AE514" s="1"/>
      <c r="AF514" s="1"/>
      <c r="AG514" s="1">
        <v>0</v>
      </c>
      <c r="AH514" s="1">
        <v>0</v>
      </c>
      <c r="AI514" s="1">
        <v>0</v>
      </c>
      <c r="AJ514" s="1">
        <v>0</v>
      </c>
      <c r="AK514" s="1">
        <v>0</v>
      </c>
      <c r="AL514" s="1">
        <v>0</v>
      </c>
      <c r="AM514" s="1">
        <v>732482.61178749998</v>
      </c>
      <c r="AN514" s="1">
        <v>0</v>
      </c>
      <c r="AO514" s="1">
        <v>0</v>
      </c>
      <c r="AP514" s="1">
        <v>0</v>
      </c>
      <c r="AQ514" s="1">
        <v>732482.61178749998</v>
      </c>
      <c r="AR514" s="1">
        <v>0</v>
      </c>
      <c r="AS514" s="1">
        <v>0</v>
      </c>
      <c r="AT514" s="1">
        <v>0</v>
      </c>
      <c r="AU514" s="1">
        <v>0</v>
      </c>
      <c r="AV514" s="1">
        <v>0</v>
      </c>
      <c r="AW514" s="1">
        <v>0</v>
      </c>
      <c r="AX514" s="1">
        <v>216272.50991999998</v>
      </c>
      <c r="AY514" s="1">
        <v>0</v>
      </c>
      <c r="AZ514" s="1">
        <v>0</v>
      </c>
      <c r="BA514" s="1">
        <v>0</v>
      </c>
      <c r="BB514" s="1">
        <v>216272.50991999998</v>
      </c>
      <c r="BC514" s="7">
        <v>0.12270305603098916</v>
      </c>
      <c r="BD514" s="35" t="s">
        <v>552</v>
      </c>
      <c r="BE514" s="35" t="s">
        <v>552</v>
      </c>
      <c r="BF514" s="35" t="s">
        <v>552</v>
      </c>
      <c r="BG514" s="35" t="s">
        <v>552</v>
      </c>
      <c r="BH514" s="35" t="s">
        <v>552</v>
      </c>
      <c r="BI514" s="35" t="s">
        <v>552</v>
      </c>
      <c r="BJ514" s="35">
        <v>0.43482680200993162</v>
      </c>
      <c r="BK514" s="35" t="s">
        <v>552</v>
      </c>
      <c r="BL514" s="35" t="s">
        <v>552</v>
      </c>
      <c r="BM514" s="35" t="s">
        <v>552</v>
      </c>
      <c r="BN514" s="35">
        <v>0.43482680200993162</v>
      </c>
      <c r="BO514" s="1">
        <v>0</v>
      </c>
      <c r="BP514" s="1">
        <v>0</v>
      </c>
      <c r="BQ514" s="1">
        <v>2545105.6066799997</v>
      </c>
      <c r="BR514" s="1">
        <v>113129.37447665354</v>
      </c>
      <c r="BS514" s="1">
        <v>999671.32893985091</v>
      </c>
      <c r="BT514" s="1">
        <v>2545105.6066799997</v>
      </c>
      <c r="BU514" s="1">
        <v>113129.37447665354</v>
      </c>
      <c r="BV514" s="1">
        <v>294269.86630118161</v>
      </c>
      <c r="BW514" s="35">
        <v>5.98867328072365</v>
      </c>
      <c r="BX514" s="1">
        <v>12696700.33666447</v>
      </c>
      <c r="BY514" s="1">
        <v>564365.48771666153</v>
      </c>
      <c r="BZ514" s="1">
        <v>4987033.648187737</v>
      </c>
      <c r="CA514" s="1">
        <v>12696700.33666447</v>
      </c>
      <c r="CB514" s="1">
        <v>564365.48771666153</v>
      </c>
      <c r="CC514" s="1">
        <v>1468016.2193388254</v>
      </c>
    </row>
    <row r="515" spans="1:81" x14ac:dyDescent="0.25">
      <c r="A515" t="s">
        <v>1637</v>
      </c>
      <c r="B515" t="s">
        <v>71</v>
      </c>
      <c r="C515" t="s">
        <v>72</v>
      </c>
      <c r="D515" t="s">
        <v>1730</v>
      </c>
      <c r="E515">
        <v>80109</v>
      </c>
      <c r="F515" t="s">
        <v>39</v>
      </c>
      <c r="G515" t="s">
        <v>73</v>
      </c>
      <c r="H515" s="74">
        <v>0.58142785404473007</v>
      </c>
      <c r="I515" s="1">
        <v>7732123</v>
      </c>
      <c r="J515" s="1"/>
      <c r="K515" s="1"/>
      <c r="L515" s="1"/>
      <c r="M515" s="1"/>
      <c r="N515" s="1"/>
      <c r="O515" s="1"/>
      <c r="P515" s="1">
        <v>2181915</v>
      </c>
      <c r="Q515" s="1"/>
      <c r="R515" s="1"/>
      <c r="S515" s="1"/>
      <c r="T515" s="1">
        <v>2181915</v>
      </c>
      <c r="U515" s="1">
        <v>7.094736842105263</v>
      </c>
      <c r="V515" s="36">
        <v>0.5813725804811517</v>
      </c>
      <c r="W515" s="1"/>
      <c r="X515" s="1"/>
      <c r="Y515" s="1"/>
      <c r="Z515" s="1"/>
      <c r="AA515" s="1"/>
      <c r="AB515" s="1"/>
      <c r="AC515" s="1">
        <v>83144</v>
      </c>
      <c r="AD515" s="1"/>
      <c r="AE515" s="1"/>
      <c r="AF515" s="1"/>
      <c r="AG515" s="1">
        <v>0</v>
      </c>
      <c r="AH515" s="1">
        <v>0</v>
      </c>
      <c r="AI515" s="1">
        <v>0</v>
      </c>
      <c r="AJ515" s="1">
        <v>0</v>
      </c>
      <c r="AK515" s="1"/>
      <c r="AL515" s="1">
        <v>0</v>
      </c>
      <c r="AM515" s="1">
        <v>732482.61178749998</v>
      </c>
      <c r="AN515" s="1"/>
      <c r="AO515" s="1">
        <v>0</v>
      </c>
      <c r="AP515" s="1">
        <v>0</v>
      </c>
      <c r="AQ515" s="1">
        <v>732482.61178749998</v>
      </c>
      <c r="AR515" s="1">
        <v>0</v>
      </c>
      <c r="AS515" s="1">
        <v>0</v>
      </c>
      <c r="AT515" s="1">
        <v>0</v>
      </c>
      <c r="AU515" s="1">
        <v>0</v>
      </c>
      <c r="AV515" s="1"/>
      <c r="AW515" s="1">
        <v>0</v>
      </c>
      <c r="AX515" s="1">
        <v>216272.50991999998</v>
      </c>
      <c r="AY515" s="1"/>
      <c r="AZ515" s="1">
        <v>0</v>
      </c>
      <c r="BA515" s="1">
        <v>0</v>
      </c>
      <c r="BB515" s="1">
        <v>216272.50991999998</v>
      </c>
      <c r="BC515" s="7">
        <v>0.12270305603098916</v>
      </c>
      <c r="BD515" s="35" t="s">
        <v>552</v>
      </c>
      <c r="BE515" s="35" t="s">
        <v>552</v>
      </c>
      <c r="BF515" s="35" t="s">
        <v>552</v>
      </c>
      <c r="BG515" s="35" t="s">
        <v>552</v>
      </c>
      <c r="BH515" s="35" t="s">
        <v>552</v>
      </c>
      <c r="BI515" s="35" t="s">
        <v>552</v>
      </c>
      <c r="BJ515" s="35">
        <v>0.43482680200993162</v>
      </c>
      <c r="BK515" s="35" t="s">
        <v>552</v>
      </c>
      <c r="BL515" s="35" t="s">
        <v>552</v>
      </c>
      <c r="BM515" s="35" t="s">
        <v>552</v>
      </c>
      <c r="BN515" s="35">
        <v>0.43482680200993162</v>
      </c>
      <c r="BO515" s="1">
        <v>0</v>
      </c>
      <c r="BP515" s="1">
        <v>0</v>
      </c>
      <c r="BQ515" s="1">
        <v>2545105.6066799997</v>
      </c>
      <c r="BR515" s="1">
        <v>113129.37447665354</v>
      </c>
      <c r="BS515" s="1">
        <v>999671.32893985091</v>
      </c>
      <c r="BT515" s="1">
        <v>2545105.6066799997</v>
      </c>
      <c r="BU515" s="1">
        <v>113129.37447665354</v>
      </c>
      <c r="BV515" s="1">
        <v>294269.86630118161</v>
      </c>
      <c r="BW515" s="35">
        <v>5.98867328072365</v>
      </c>
      <c r="BX515" s="1">
        <v>12696700.33666447</v>
      </c>
      <c r="BY515" s="1">
        <v>564365.48771666153</v>
      </c>
      <c r="BZ515" s="1">
        <v>4987033.648187737</v>
      </c>
      <c r="CA515" s="1">
        <v>12696700.33666447</v>
      </c>
      <c r="CB515" s="1">
        <v>564365.48771666153</v>
      </c>
      <c r="CC515" s="1">
        <v>1468016.2193388254</v>
      </c>
    </row>
    <row r="516" spans="1:81" x14ac:dyDescent="0.25">
      <c r="A516" t="s">
        <v>803</v>
      </c>
      <c r="B516" t="s">
        <v>804</v>
      </c>
      <c r="C516" t="s">
        <v>72</v>
      </c>
      <c r="D516" t="s">
        <v>38</v>
      </c>
      <c r="E516">
        <v>80010</v>
      </c>
      <c r="F516" t="s">
        <v>370</v>
      </c>
      <c r="G516" t="s">
        <v>73</v>
      </c>
      <c r="H516" s="74">
        <v>0.58142785404473007</v>
      </c>
      <c r="I516" s="1">
        <v>3317611.66</v>
      </c>
      <c r="J516" s="1"/>
      <c r="K516" s="1">
        <v>347963</v>
      </c>
      <c r="L516" s="1">
        <v>256995</v>
      </c>
      <c r="M516" s="1"/>
      <c r="N516" s="1"/>
      <c r="O516" s="1"/>
      <c r="P516" s="1"/>
      <c r="Q516" s="1"/>
      <c r="R516" s="1"/>
      <c r="S516" s="1"/>
      <c r="T516" s="1">
        <v>604958</v>
      </c>
      <c r="U516" s="1">
        <v>26.636363636363637</v>
      </c>
      <c r="V516" s="36">
        <v>0.22773052634742433</v>
      </c>
      <c r="W516" s="1"/>
      <c r="X516" s="1">
        <v>108738</v>
      </c>
      <c r="Y516" s="1">
        <v>59628</v>
      </c>
      <c r="Z516" s="1"/>
      <c r="AA516" s="1"/>
      <c r="AB516" s="1"/>
      <c r="AC516" s="1"/>
      <c r="AD516" s="1"/>
      <c r="AE516" s="1"/>
      <c r="AF516" s="1"/>
      <c r="AG516" s="1">
        <v>0</v>
      </c>
      <c r="AH516" s="1">
        <v>893738.3680897369</v>
      </c>
      <c r="AI516" s="1">
        <v>611805.50906249997</v>
      </c>
      <c r="AJ516" s="1">
        <v>0</v>
      </c>
      <c r="AK516" s="1">
        <v>0</v>
      </c>
      <c r="AL516" s="1">
        <v>0</v>
      </c>
      <c r="AM516" s="1">
        <v>0</v>
      </c>
      <c r="AN516" s="1">
        <v>0</v>
      </c>
      <c r="AO516" s="1">
        <v>0</v>
      </c>
      <c r="AP516" s="1">
        <v>0</v>
      </c>
      <c r="AQ516" s="1">
        <v>1505543.8771522369</v>
      </c>
      <c r="AR516" s="1">
        <v>0</v>
      </c>
      <c r="AS516" s="1">
        <v>234905.23343700002</v>
      </c>
      <c r="AT516" s="1">
        <v>129274.6607832</v>
      </c>
      <c r="AU516" s="1">
        <v>0</v>
      </c>
      <c r="AV516" s="1">
        <v>0</v>
      </c>
      <c r="AW516" s="1">
        <v>0</v>
      </c>
      <c r="AX516" s="1">
        <v>0</v>
      </c>
      <c r="AY516" s="1">
        <v>0</v>
      </c>
      <c r="AZ516" s="1">
        <v>0</v>
      </c>
      <c r="BA516" s="1">
        <v>0</v>
      </c>
      <c r="BB516" s="1">
        <v>364179.89422020002</v>
      </c>
      <c r="BC516" s="7">
        <v>0.56357523513539765</v>
      </c>
      <c r="BD516" s="35" t="s">
        <v>552</v>
      </c>
      <c r="BE516" s="35">
        <v>3.2435736027299944</v>
      </c>
      <c r="BF516" s="35">
        <v>2.8836365292931769</v>
      </c>
      <c r="BG516" s="35" t="s">
        <v>552</v>
      </c>
      <c r="BH516" s="35" t="s">
        <v>552</v>
      </c>
      <c r="BI516" s="35" t="s">
        <v>552</v>
      </c>
      <c r="BJ516" s="35" t="s">
        <v>552</v>
      </c>
      <c r="BK516" s="35" t="s">
        <v>552</v>
      </c>
      <c r="BL516" s="35" t="s">
        <v>552</v>
      </c>
      <c r="BM516" s="35" t="s">
        <v>552</v>
      </c>
      <c r="BN516" s="35">
        <v>3.090667073371105</v>
      </c>
      <c r="BO516" s="1">
        <v>0</v>
      </c>
      <c r="BP516" s="1"/>
      <c r="BQ516" s="1">
        <v>1092025.0540055998</v>
      </c>
      <c r="BR516" s="1">
        <v>48540.269192853266</v>
      </c>
      <c r="BS516" s="1">
        <v>428927.63825129851</v>
      </c>
      <c r="BT516" s="1">
        <v>1092025.0540055998</v>
      </c>
      <c r="BU516" s="1">
        <v>48540.269192853266</v>
      </c>
      <c r="BV516" s="1">
        <v>126261.97741906605</v>
      </c>
      <c r="BW516" s="35">
        <v>6.1861785187806193</v>
      </c>
      <c r="BX516" s="1">
        <v>5663436.8770540878</v>
      </c>
      <c r="BY516" s="1">
        <v>251738.50138380428</v>
      </c>
      <c r="BZ516" s="1">
        <v>2224495.3036101889</v>
      </c>
      <c r="CA516" s="1">
        <v>5663436.8770540878</v>
      </c>
      <c r="CB516" s="1">
        <v>251738.50138380428</v>
      </c>
      <c r="CC516" s="1">
        <v>654817.155029524</v>
      </c>
    </row>
    <row r="517" spans="1:81" x14ac:dyDescent="0.25">
      <c r="A517" t="s">
        <v>803</v>
      </c>
      <c r="B517" t="s">
        <v>804</v>
      </c>
      <c r="C517" t="s">
        <v>72</v>
      </c>
      <c r="D517" t="s">
        <v>28</v>
      </c>
      <c r="E517">
        <v>80010</v>
      </c>
      <c r="F517" t="s">
        <v>370</v>
      </c>
      <c r="G517" t="s">
        <v>73</v>
      </c>
      <c r="H517" s="74">
        <v>0.58142785404473007</v>
      </c>
      <c r="I517" s="1">
        <v>3721671.66</v>
      </c>
      <c r="J517" s="1">
        <v>0</v>
      </c>
      <c r="K517" s="1">
        <v>347963</v>
      </c>
      <c r="L517" s="1">
        <v>408796</v>
      </c>
      <c r="M517" s="1">
        <v>0</v>
      </c>
      <c r="N517" s="1">
        <v>0</v>
      </c>
      <c r="O517" s="1">
        <v>0</v>
      </c>
      <c r="P517" s="1">
        <v>0</v>
      </c>
      <c r="Q517" s="1">
        <v>0</v>
      </c>
      <c r="R517" s="1">
        <v>0</v>
      </c>
      <c r="S517" s="1">
        <v>0</v>
      </c>
      <c r="T517" s="1">
        <v>756759</v>
      </c>
      <c r="U517" s="1"/>
      <c r="V517" s="36"/>
      <c r="W517" s="1"/>
      <c r="X517" s="1">
        <v>108738</v>
      </c>
      <c r="Y517" s="1">
        <v>94849</v>
      </c>
      <c r="Z517" s="1"/>
      <c r="AA517" s="1"/>
      <c r="AB517" s="1"/>
      <c r="AC517" s="1"/>
      <c r="AD517" s="1"/>
      <c r="AE517" s="1"/>
      <c r="AF517" s="1"/>
      <c r="AG517" s="1">
        <v>0</v>
      </c>
      <c r="AH517" s="1">
        <v>893738.3680897369</v>
      </c>
      <c r="AI517" s="1">
        <v>973186.09324999992</v>
      </c>
      <c r="AJ517" s="1">
        <v>0</v>
      </c>
      <c r="AK517" s="1">
        <v>0</v>
      </c>
      <c r="AL517" s="1">
        <v>0</v>
      </c>
      <c r="AM517" s="1">
        <v>0</v>
      </c>
      <c r="AN517" s="1">
        <v>0</v>
      </c>
      <c r="AO517" s="1">
        <v>0</v>
      </c>
      <c r="AP517" s="1">
        <v>0</v>
      </c>
      <c r="AQ517" s="1">
        <v>1866924.4613397368</v>
      </c>
      <c r="AR517" s="1">
        <v>0</v>
      </c>
      <c r="AS517" s="1">
        <v>234905.23343700002</v>
      </c>
      <c r="AT517" s="1">
        <v>205634.47207059999</v>
      </c>
      <c r="AU517" s="1">
        <v>0</v>
      </c>
      <c r="AV517" s="1">
        <v>0</v>
      </c>
      <c r="AW517" s="1">
        <v>0</v>
      </c>
      <c r="AX517" s="1">
        <v>0</v>
      </c>
      <c r="AY517" s="1">
        <v>0</v>
      </c>
      <c r="AZ517" s="1">
        <v>0</v>
      </c>
      <c r="BA517" s="1">
        <v>0</v>
      </c>
      <c r="BB517" s="1">
        <v>440539.70550759998</v>
      </c>
      <c r="BC517" s="7">
        <v>0.6200074530076457</v>
      </c>
      <c r="BD517" s="35" t="s">
        <v>552</v>
      </c>
      <c r="BE517" s="35">
        <v>3.2435736027299944</v>
      </c>
      <c r="BF517" s="35">
        <v>2.8836401660500588</v>
      </c>
      <c r="BG517" s="35" t="s">
        <v>552</v>
      </c>
      <c r="BH517" s="35" t="s">
        <v>552</v>
      </c>
      <c r="BI517" s="35" t="s">
        <v>552</v>
      </c>
      <c r="BJ517" s="35" t="s">
        <v>552</v>
      </c>
      <c r="BK517" s="35" t="s">
        <v>552</v>
      </c>
      <c r="BL517" s="35" t="s">
        <v>552</v>
      </c>
      <c r="BM517" s="35" t="s">
        <v>552</v>
      </c>
      <c r="BN517" s="35">
        <v>3.0491400390974368</v>
      </c>
      <c r="BO517" s="1">
        <v>0</v>
      </c>
      <c r="BP517" s="1">
        <v>0</v>
      </c>
      <c r="BQ517" s="1">
        <v>1225025.4436055999</v>
      </c>
      <c r="BR517" s="1">
        <v>54452.106737475442</v>
      </c>
      <c r="BS517" s="1">
        <v>481167.77943521866</v>
      </c>
      <c r="BT517" s="1">
        <v>1225025.4436055999</v>
      </c>
      <c r="BU517" s="1">
        <v>54452.106737475442</v>
      </c>
      <c r="BV517" s="1">
        <v>141639.73100338635</v>
      </c>
      <c r="BW517" s="35">
        <v>6.1861785187806193</v>
      </c>
      <c r="BX517" s="1">
        <v>6353200.6405870616</v>
      </c>
      <c r="BY517" s="1">
        <v>282398.34626424458</v>
      </c>
      <c r="BZ517" s="1">
        <v>2495422.0016363021</v>
      </c>
      <c r="CA517" s="1">
        <v>6353200.6405870616</v>
      </c>
      <c r="CB517" s="1">
        <v>282398.34626424458</v>
      </c>
      <c r="CC517" s="1">
        <v>734568.93033562764</v>
      </c>
    </row>
    <row r="518" spans="1:81" x14ac:dyDescent="0.25">
      <c r="A518" t="s">
        <v>803</v>
      </c>
      <c r="B518" t="s">
        <v>804</v>
      </c>
      <c r="C518" t="s">
        <v>72</v>
      </c>
      <c r="D518" t="s">
        <v>1730</v>
      </c>
      <c r="E518">
        <v>80010</v>
      </c>
      <c r="F518" t="s">
        <v>370</v>
      </c>
      <c r="G518" t="s">
        <v>73</v>
      </c>
      <c r="H518" s="74">
        <v>0.58142785404473007</v>
      </c>
      <c r="I518" s="1">
        <v>404060</v>
      </c>
      <c r="J518" s="1"/>
      <c r="K518" s="1"/>
      <c r="L518" s="1">
        <v>151801</v>
      </c>
      <c r="M518" s="1"/>
      <c r="N518" s="1"/>
      <c r="O518" s="1"/>
      <c r="P518" s="1"/>
      <c r="Q518" s="1"/>
      <c r="R518" s="1"/>
      <c r="S518" s="1"/>
      <c r="T518" s="1">
        <v>151801</v>
      </c>
      <c r="U518" s="1">
        <v>13.111111111111111</v>
      </c>
      <c r="V518" s="36">
        <v>0.22518165113891186</v>
      </c>
      <c r="W518" s="1"/>
      <c r="X518" s="1"/>
      <c r="Y518" s="1">
        <v>35221</v>
      </c>
      <c r="Z518" s="1"/>
      <c r="AA518" s="1"/>
      <c r="AB518" s="1"/>
      <c r="AC518" s="1"/>
      <c r="AD518" s="1"/>
      <c r="AE518" s="1"/>
      <c r="AF518" s="1"/>
      <c r="AG518" s="1">
        <v>0</v>
      </c>
      <c r="AH518" s="1">
        <v>0</v>
      </c>
      <c r="AI518" s="1">
        <v>361380.5841875</v>
      </c>
      <c r="AJ518" s="1">
        <v>0</v>
      </c>
      <c r="AK518" s="1"/>
      <c r="AL518" s="1">
        <v>0</v>
      </c>
      <c r="AM518" s="1">
        <v>0</v>
      </c>
      <c r="AN518" s="1"/>
      <c r="AO518" s="1">
        <v>0</v>
      </c>
      <c r="AP518" s="1">
        <v>0</v>
      </c>
      <c r="AQ518" s="1">
        <v>361380.5841875</v>
      </c>
      <c r="AR518" s="1">
        <v>0</v>
      </c>
      <c r="AS518" s="1">
        <v>0</v>
      </c>
      <c r="AT518" s="1">
        <v>76359.811287399993</v>
      </c>
      <c r="AU518" s="1">
        <v>0</v>
      </c>
      <c r="AV518" s="1"/>
      <c r="AW518" s="1">
        <v>0</v>
      </c>
      <c r="AX518" s="1">
        <v>0</v>
      </c>
      <c r="AY518" s="1"/>
      <c r="AZ518" s="1">
        <v>0</v>
      </c>
      <c r="BA518" s="1">
        <v>0</v>
      </c>
      <c r="BB518" s="1">
        <v>76359.811287399993</v>
      </c>
      <c r="BC518" s="7">
        <v>1.0833549360859773</v>
      </c>
      <c r="BD518" s="35" t="s">
        <v>552</v>
      </c>
      <c r="BE518" s="35" t="s">
        <v>552</v>
      </c>
      <c r="BF518" s="35">
        <v>2.8836463229814036</v>
      </c>
      <c r="BG518" s="35" t="s">
        <v>552</v>
      </c>
      <c r="BH518" s="35" t="s">
        <v>552</v>
      </c>
      <c r="BI518" s="35" t="s">
        <v>552</v>
      </c>
      <c r="BJ518" s="35" t="s">
        <v>552</v>
      </c>
      <c r="BK518" s="35" t="s">
        <v>552</v>
      </c>
      <c r="BL518" s="35" t="s">
        <v>552</v>
      </c>
      <c r="BM518" s="35" t="s">
        <v>552</v>
      </c>
      <c r="BN518" s="35">
        <v>2.8836463229814036</v>
      </c>
      <c r="BO518" s="1">
        <v>0</v>
      </c>
      <c r="BP518" s="1">
        <v>0</v>
      </c>
      <c r="BQ518" s="1">
        <v>133000.38959999999</v>
      </c>
      <c r="BR518" s="1">
        <v>5911.8375446221735</v>
      </c>
      <c r="BS518" s="1">
        <v>52240.141183920146</v>
      </c>
      <c r="BT518" s="1">
        <v>133000.38959999999</v>
      </c>
      <c r="BU518" s="1">
        <v>5911.8375446221735</v>
      </c>
      <c r="BV518" s="1">
        <v>15377.753584320304</v>
      </c>
      <c r="BW518" s="35">
        <v>6.1861785187806193</v>
      </c>
      <c r="BX518" s="1">
        <v>689763.76353297324</v>
      </c>
      <c r="BY518" s="1">
        <v>30659.844880440276</v>
      </c>
      <c r="BZ518" s="1">
        <v>270926.69802611344</v>
      </c>
      <c r="CA518" s="1">
        <v>689763.76353297324</v>
      </c>
      <c r="CB518" s="1">
        <v>30659.844880440276</v>
      </c>
      <c r="CC518" s="1">
        <v>79751.775306103635</v>
      </c>
    </row>
    <row r="519" spans="1:81" x14ac:dyDescent="0.25">
      <c r="A519" t="s">
        <v>1636</v>
      </c>
      <c r="B519" t="s">
        <v>500</v>
      </c>
      <c r="C519" t="s">
        <v>72</v>
      </c>
      <c r="D519" t="s">
        <v>28</v>
      </c>
      <c r="E519">
        <v>80106</v>
      </c>
      <c r="F519" t="s">
        <v>39</v>
      </c>
      <c r="G519" t="s">
        <v>73</v>
      </c>
      <c r="H519" s="74">
        <v>0.58142785404473007</v>
      </c>
      <c r="I519" s="1">
        <v>3326548</v>
      </c>
      <c r="J519" s="1">
        <v>0</v>
      </c>
      <c r="K519" s="1">
        <v>0</v>
      </c>
      <c r="L519" s="1">
        <v>0</v>
      </c>
      <c r="M519" s="1">
        <v>0</v>
      </c>
      <c r="N519" s="1">
        <v>0</v>
      </c>
      <c r="O519" s="1">
        <v>0</v>
      </c>
      <c r="P519" s="1">
        <v>1162678</v>
      </c>
      <c r="Q519" s="1">
        <v>0</v>
      </c>
      <c r="R519" s="1">
        <v>0</v>
      </c>
      <c r="S519" s="1">
        <v>0</v>
      </c>
      <c r="T519" s="1">
        <v>1162678</v>
      </c>
      <c r="U519" s="1"/>
      <c r="V519" s="36"/>
      <c r="W519" s="1"/>
      <c r="X519" s="1"/>
      <c r="Y519" s="1"/>
      <c r="Z519" s="1"/>
      <c r="AA519" s="1"/>
      <c r="AB519" s="1"/>
      <c r="AC519" s="1">
        <v>57364</v>
      </c>
      <c r="AD519" s="1"/>
      <c r="AE519" s="1"/>
      <c r="AF519" s="1"/>
      <c r="AG519" s="1">
        <v>0</v>
      </c>
      <c r="AH519" s="1">
        <v>0</v>
      </c>
      <c r="AI519" s="1">
        <v>0</v>
      </c>
      <c r="AJ519" s="1">
        <v>0</v>
      </c>
      <c r="AK519" s="1">
        <v>0</v>
      </c>
      <c r="AL519" s="1">
        <v>0</v>
      </c>
      <c r="AM519" s="1">
        <v>504976.52842833335</v>
      </c>
      <c r="AN519" s="1">
        <v>0</v>
      </c>
      <c r="AO519" s="1">
        <v>0</v>
      </c>
      <c r="AP519" s="1">
        <v>0</v>
      </c>
      <c r="AQ519" s="1">
        <v>504976.52842833335</v>
      </c>
      <c r="AR519" s="1">
        <v>0</v>
      </c>
      <c r="AS519" s="1">
        <v>0</v>
      </c>
      <c r="AT519" s="1">
        <v>0</v>
      </c>
      <c r="AU519" s="1">
        <v>0</v>
      </c>
      <c r="AV519" s="1">
        <v>0</v>
      </c>
      <c r="AW519" s="1">
        <v>0</v>
      </c>
      <c r="AX519" s="1">
        <v>149214.08951999998</v>
      </c>
      <c r="AY519" s="1">
        <v>0</v>
      </c>
      <c r="AZ519" s="1">
        <v>0</v>
      </c>
      <c r="BA519" s="1">
        <v>0</v>
      </c>
      <c r="BB519" s="1">
        <v>149214.08951999998</v>
      </c>
      <c r="BC519" s="7">
        <v>0.1966575013943383</v>
      </c>
      <c r="BD519" s="35" t="s">
        <v>552</v>
      </c>
      <c r="BE519" s="35" t="s">
        <v>552</v>
      </c>
      <c r="BF519" s="35" t="s">
        <v>552</v>
      </c>
      <c r="BG519" s="35" t="s">
        <v>552</v>
      </c>
      <c r="BH519" s="35" t="s">
        <v>552</v>
      </c>
      <c r="BI519" s="35" t="s">
        <v>552</v>
      </c>
      <c r="BJ519" s="35">
        <v>0.56265846429392596</v>
      </c>
      <c r="BK519" s="35" t="s">
        <v>552</v>
      </c>
      <c r="BL519" s="35" t="s">
        <v>552</v>
      </c>
      <c r="BM519" s="35" t="s">
        <v>552</v>
      </c>
      <c r="BN519" s="35">
        <v>0.56265846429392596</v>
      </c>
      <c r="BO519" s="1">
        <v>0</v>
      </c>
      <c r="BP519" s="1">
        <v>0</v>
      </c>
      <c r="BQ519" s="1">
        <v>1094966.5396799999</v>
      </c>
      <c r="BR519" s="1">
        <v>48671.017572607539</v>
      </c>
      <c r="BS519" s="1">
        <v>430083.00048281741</v>
      </c>
      <c r="BT519" s="1">
        <v>1094966.5396799999</v>
      </c>
      <c r="BU519" s="1">
        <v>48671.017572607539</v>
      </c>
      <c r="BV519" s="1">
        <v>126602.07748951527</v>
      </c>
      <c r="BW519" s="35">
        <v>5.9817421809103637</v>
      </c>
      <c r="BX519" s="1">
        <v>5454840.9974093176</v>
      </c>
      <c r="BY519" s="1">
        <v>242466.46122928854</v>
      </c>
      <c r="BZ519" s="1">
        <v>2142562.6247977442</v>
      </c>
      <c r="CA519" s="1">
        <v>5454840.9974093176</v>
      </c>
      <c r="CB519" s="1">
        <v>242466.46122928854</v>
      </c>
      <c r="CC519" s="1">
        <v>630698.90962040075</v>
      </c>
    </row>
    <row r="520" spans="1:81" x14ac:dyDescent="0.25">
      <c r="A520" t="s">
        <v>1636</v>
      </c>
      <c r="B520" t="s">
        <v>500</v>
      </c>
      <c r="C520" t="s">
        <v>72</v>
      </c>
      <c r="D520" t="s">
        <v>1730</v>
      </c>
      <c r="E520">
        <v>80106</v>
      </c>
      <c r="F520" t="s">
        <v>39</v>
      </c>
      <c r="G520" t="s">
        <v>73</v>
      </c>
      <c r="H520" s="74">
        <v>0.58142785404473007</v>
      </c>
      <c r="I520" s="1">
        <v>3326548</v>
      </c>
      <c r="J520" s="1"/>
      <c r="K520" s="1"/>
      <c r="L520" s="1"/>
      <c r="M520" s="1"/>
      <c r="N520" s="1"/>
      <c r="O520" s="1"/>
      <c r="P520" s="1">
        <v>1162678</v>
      </c>
      <c r="Q520" s="1"/>
      <c r="R520" s="1"/>
      <c r="S520" s="1"/>
      <c r="T520" s="1">
        <v>1162678</v>
      </c>
      <c r="U520" s="1">
        <v>7.6973684210526319</v>
      </c>
      <c r="V520" s="36">
        <v>0.33987303697532284</v>
      </c>
      <c r="W520" s="1"/>
      <c r="X520" s="1"/>
      <c r="Y520" s="1"/>
      <c r="Z520" s="1"/>
      <c r="AA520" s="1"/>
      <c r="AB520" s="1"/>
      <c r="AC520" s="1">
        <v>57364</v>
      </c>
      <c r="AD520" s="1"/>
      <c r="AE520" s="1"/>
      <c r="AF520" s="1"/>
      <c r="AG520" s="1">
        <v>0</v>
      </c>
      <c r="AH520" s="1">
        <v>0</v>
      </c>
      <c r="AI520" s="1">
        <v>0</v>
      </c>
      <c r="AJ520" s="1">
        <v>0</v>
      </c>
      <c r="AK520" s="1"/>
      <c r="AL520" s="1">
        <v>0</v>
      </c>
      <c r="AM520" s="1">
        <v>504976.52842833335</v>
      </c>
      <c r="AN520" s="1"/>
      <c r="AO520" s="1">
        <v>0</v>
      </c>
      <c r="AP520" s="1">
        <v>0</v>
      </c>
      <c r="AQ520" s="1">
        <v>504976.52842833335</v>
      </c>
      <c r="AR520" s="1">
        <v>0</v>
      </c>
      <c r="AS520" s="1">
        <v>0</v>
      </c>
      <c r="AT520" s="1">
        <v>0</v>
      </c>
      <c r="AU520" s="1">
        <v>0</v>
      </c>
      <c r="AV520" s="1"/>
      <c r="AW520" s="1">
        <v>0</v>
      </c>
      <c r="AX520" s="1">
        <v>149214.08951999998</v>
      </c>
      <c r="AY520" s="1"/>
      <c r="AZ520" s="1">
        <v>0</v>
      </c>
      <c r="BA520" s="1">
        <v>0</v>
      </c>
      <c r="BB520" s="1">
        <v>149214.08951999998</v>
      </c>
      <c r="BC520" s="7">
        <v>0.1966575013943383</v>
      </c>
      <c r="BD520" s="35" t="s">
        <v>552</v>
      </c>
      <c r="BE520" s="35" t="s">
        <v>552</v>
      </c>
      <c r="BF520" s="35" t="s">
        <v>552</v>
      </c>
      <c r="BG520" s="35" t="s">
        <v>552</v>
      </c>
      <c r="BH520" s="35" t="s">
        <v>552</v>
      </c>
      <c r="BI520" s="35" t="s">
        <v>552</v>
      </c>
      <c r="BJ520" s="35">
        <v>0.56265846429392596</v>
      </c>
      <c r="BK520" s="35" t="s">
        <v>552</v>
      </c>
      <c r="BL520" s="35" t="s">
        <v>552</v>
      </c>
      <c r="BM520" s="35" t="s">
        <v>552</v>
      </c>
      <c r="BN520" s="35">
        <v>0.56265846429392596</v>
      </c>
      <c r="BO520" s="1">
        <v>0</v>
      </c>
      <c r="BP520" s="1">
        <v>0</v>
      </c>
      <c r="BQ520" s="1">
        <v>1094966.5396799999</v>
      </c>
      <c r="BR520" s="1">
        <v>48671.017572607539</v>
      </c>
      <c r="BS520" s="1">
        <v>430083.00048281741</v>
      </c>
      <c r="BT520" s="1">
        <v>1094966.5396799999</v>
      </c>
      <c r="BU520" s="1">
        <v>48671.017572607539</v>
      </c>
      <c r="BV520" s="1">
        <v>126602.07748951527</v>
      </c>
      <c r="BW520" s="35">
        <v>5.9817421809103637</v>
      </c>
      <c r="BX520" s="1">
        <v>5454840.9974093176</v>
      </c>
      <c r="BY520" s="1">
        <v>242466.46122928854</v>
      </c>
      <c r="BZ520" s="1">
        <v>2142562.6247977442</v>
      </c>
      <c r="CA520" s="1">
        <v>5454840.9974093176</v>
      </c>
      <c r="CB520" s="1">
        <v>242466.46122928854</v>
      </c>
      <c r="CC520" s="1">
        <v>630698.90962040075</v>
      </c>
    </row>
    <row r="521" spans="1:81" x14ac:dyDescent="0.25">
      <c r="A521" t="s">
        <v>1639</v>
      </c>
      <c r="B521" t="s">
        <v>71</v>
      </c>
      <c r="C521" t="s">
        <v>72</v>
      </c>
      <c r="D521" t="s">
        <v>28</v>
      </c>
      <c r="E521">
        <v>80292</v>
      </c>
      <c r="F521" t="s">
        <v>370</v>
      </c>
      <c r="G521" t="s">
        <v>73</v>
      </c>
      <c r="H521" s="74">
        <v>0.58142785404473007</v>
      </c>
      <c r="I521" s="1">
        <v>1930979.4800000002</v>
      </c>
      <c r="J521" s="1">
        <v>0</v>
      </c>
      <c r="K521" s="1">
        <v>0</v>
      </c>
      <c r="L521" s="1">
        <v>0</v>
      </c>
      <c r="M521" s="1">
        <v>0</v>
      </c>
      <c r="N521" s="1">
        <v>0</v>
      </c>
      <c r="O521" s="1">
        <v>0</v>
      </c>
      <c r="P521" s="1">
        <v>826157</v>
      </c>
      <c r="Q521" s="1">
        <v>0</v>
      </c>
      <c r="R521" s="1">
        <v>0</v>
      </c>
      <c r="S521" s="1">
        <v>0</v>
      </c>
      <c r="T521" s="1">
        <v>826157</v>
      </c>
      <c r="U521" s="1"/>
      <c r="V521" s="36"/>
      <c r="W521" s="1"/>
      <c r="X521" s="1"/>
      <c r="Y521" s="1"/>
      <c r="Z521" s="1"/>
      <c r="AA521" s="1"/>
      <c r="AB521" s="1"/>
      <c r="AC521" s="1">
        <v>97310</v>
      </c>
      <c r="AD521" s="1"/>
      <c r="AE521" s="1"/>
      <c r="AF521" s="1"/>
      <c r="AG521" s="1">
        <v>0</v>
      </c>
      <c r="AH521" s="1">
        <v>0</v>
      </c>
      <c r="AI521" s="1">
        <v>0</v>
      </c>
      <c r="AJ521" s="1">
        <v>0</v>
      </c>
      <c r="AK521" s="1">
        <v>0</v>
      </c>
      <c r="AL521" s="1">
        <v>0</v>
      </c>
      <c r="AM521" s="1">
        <v>855320.17665916658</v>
      </c>
      <c r="AN521" s="1">
        <v>0</v>
      </c>
      <c r="AO521" s="1">
        <v>0</v>
      </c>
      <c r="AP521" s="1">
        <v>0</v>
      </c>
      <c r="AQ521" s="1">
        <v>855320.17665916658</v>
      </c>
      <c r="AR521" s="1">
        <v>0</v>
      </c>
      <c r="AS521" s="1">
        <v>0</v>
      </c>
      <c r="AT521" s="1">
        <v>0</v>
      </c>
      <c r="AU521" s="1">
        <v>0</v>
      </c>
      <c r="AV521" s="1">
        <v>0</v>
      </c>
      <c r="AW521" s="1">
        <v>0</v>
      </c>
      <c r="AX521" s="1">
        <v>253120.82579999999</v>
      </c>
      <c r="AY521" s="1">
        <v>0</v>
      </c>
      <c r="AZ521" s="1">
        <v>0</v>
      </c>
      <c r="BA521" s="1">
        <v>0</v>
      </c>
      <c r="BB521" s="1">
        <v>253120.82579999999</v>
      </c>
      <c r="BC521" s="7">
        <v>0.57403044099627953</v>
      </c>
      <c r="BD521" s="35" t="s">
        <v>552</v>
      </c>
      <c r="BE521" s="35" t="s">
        <v>552</v>
      </c>
      <c r="BF521" s="35" t="s">
        <v>552</v>
      </c>
      <c r="BG521" s="35" t="s">
        <v>552</v>
      </c>
      <c r="BH521" s="35" t="s">
        <v>552</v>
      </c>
      <c r="BI521" s="35" t="s">
        <v>552</v>
      </c>
      <c r="BJ521" s="35">
        <v>1.3416832423609151</v>
      </c>
      <c r="BK521" s="35" t="s">
        <v>552</v>
      </c>
      <c r="BL521" s="35" t="s">
        <v>552</v>
      </c>
      <c r="BM521" s="35" t="s">
        <v>552</v>
      </c>
      <c r="BN521" s="35">
        <v>1.3416832423609151</v>
      </c>
      <c r="BO521" s="1">
        <v>0</v>
      </c>
      <c r="BP521" s="1">
        <v>0</v>
      </c>
      <c r="BQ521" s="1">
        <v>635601.20563680003</v>
      </c>
      <c r="BR521" s="1">
        <v>28252.331306635158</v>
      </c>
      <c r="BS521" s="1">
        <v>249652.62747723784</v>
      </c>
      <c r="BT521" s="1">
        <v>635601.20563680003</v>
      </c>
      <c r="BU521" s="1">
        <v>28252.331306635158</v>
      </c>
      <c r="BV521" s="1">
        <v>73489.399148193232</v>
      </c>
      <c r="BW521" s="35">
        <v>5.9798988160063056</v>
      </c>
      <c r="BX521" s="1">
        <v>3165229.6914028805</v>
      </c>
      <c r="BY521" s="1">
        <v>140693.7512233303</v>
      </c>
      <c r="BZ521" s="1">
        <v>1243244.8239867599</v>
      </c>
      <c r="CA521" s="1">
        <v>3165229.6914028805</v>
      </c>
      <c r="CB521" s="1">
        <v>140693.7512233303</v>
      </c>
      <c r="CC521" s="1">
        <v>365969.77180710225</v>
      </c>
    </row>
    <row r="522" spans="1:81" x14ac:dyDescent="0.25">
      <c r="A522" t="s">
        <v>1639</v>
      </c>
      <c r="B522" t="s">
        <v>71</v>
      </c>
      <c r="C522" t="s">
        <v>72</v>
      </c>
      <c r="D522" t="s">
        <v>1730</v>
      </c>
      <c r="E522">
        <v>80292</v>
      </c>
      <c r="F522" t="s">
        <v>370</v>
      </c>
      <c r="G522" t="s">
        <v>73</v>
      </c>
      <c r="H522" s="74">
        <v>0.58142785404473007</v>
      </c>
      <c r="I522" s="1">
        <v>1930979.4800000002</v>
      </c>
      <c r="J522" s="1"/>
      <c r="K522" s="1"/>
      <c r="L522" s="1"/>
      <c r="M522" s="1"/>
      <c r="N522" s="1"/>
      <c r="O522" s="1"/>
      <c r="P522" s="1">
        <v>826157</v>
      </c>
      <c r="Q522" s="1"/>
      <c r="R522" s="1"/>
      <c r="S522" s="1"/>
      <c r="T522" s="1">
        <v>826157</v>
      </c>
      <c r="U522" s="1">
        <v>7.270833333333333</v>
      </c>
      <c r="V522" s="36">
        <v>0.30087407672238697</v>
      </c>
      <c r="W522" s="1"/>
      <c r="X522" s="1"/>
      <c r="Y522" s="1"/>
      <c r="Z522" s="1"/>
      <c r="AA522" s="1"/>
      <c r="AB522" s="1"/>
      <c r="AC522" s="1">
        <v>97310</v>
      </c>
      <c r="AD522" s="1"/>
      <c r="AE522" s="1"/>
      <c r="AF522" s="1"/>
      <c r="AG522" s="1">
        <v>0</v>
      </c>
      <c r="AH522" s="1">
        <v>0</v>
      </c>
      <c r="AI522" s="1">
        <v>0</v>
      </c>
      <c r="AJ522" s="1">
        <v>0</v>
      </c>
      <c r="AK522" s="1"/>
      <c r="AL522" s="1">
        <v>0</v>
      </c>
      <c r="AM522" s="1">
        <v>855320.17665916658</v>
      </c>
      <c r="AN522" s="1"/>
      <c r="AO522" s="1">
        <v>0</v>
      </c>
      <c r="AP522" s="1">
        <v>0</v>
      </c>
      <c r="AQ522" s="1">
        <v>855320.17665916658</v>
      </c>
      <c r="AR522" s="1">
        <v>0</v>
      </c>
      <c r="AS522" s="1">
        <v>0</v>
      </c>
      <c r="AT522" s="1">
        <v>0</v>
      </c>
      <c r="AU522" s="1">
        <v>0</v>
      </c>
      <c r="AV522" s="1"/>
      <c r="AW522" s="1">
        <v>0</v>
      </c>
      <c r="AX522" s="1">
        <v>253120.82579999999</v>
      </c>
      <c r="AY522" s="1"/>
      <c r="AZ522" s="1">
        <v>0</v>
      </c>
      <c r="BA522" s="1">
        <v>0</v>
      </c>
      <c r="BB522" s="1">
        <v>253120.82579999999</v>
      </c>
      <c r="BC522" s="7">
        <v>0.57403044099627953</v>
      </c>
      <c r="BD522" s="35" t="s">
        <v>552</v>
      </c>
      <c r="BE522" s="35" t="s">
        <v>552</v>
      </c>
      <c r="BF522" s="35" t="s">
        <v>552</v>
      </c>
      <c r="BG522" s="35" t="s">
        <v>552</v>
      </c>
      <c r="BH522" s="35" t="s">
        <v>552</v>
      </c>
      <c r="BI522" s="35" t="s">
        <v>552</v>
      </c>
      <c r="BJ522" s="35">
        <v>1.3416832423609151</v>
      </c>
      <c r="BK522" s="35" t="s">
        <v>552</v>
      </c>
      <c r="BL522" s="35" t="s">
        <v>552</v>
      </c>
      <c r="BM522" s="35" t="s">
        <v>552</v>
      </c>
      <c r="BN522" s="35">
        <v>1.3416832423609151</v>
      </c>
      <c r="BO522" s="1">
        <v>0</v>
      </c>
      <c r="BP522" s="1">
        <v>0</v>
      </c>
      <c r="BQ522" s="1">
        <v>635601.20563680003</v>
      </c>
      <c r="BR522" s="1">
        <v>28252.331306635158</v>
      </c>
      <c r="BS522" s="1">
        <v>249652.62747723784</v>
      </c>
      <c r="BT522" s="1">
        <v>635601.20563680003</v>
      </c>
      <c r="BU522" s="1">
        <v>28252.331306635158</v>
      </c>
      <c r="BV522" s="1">
        <v>73489.399148193232</v>
      </c>
      <c r="BW522" s="35">
        <v>5.9798988160063056</v>
      </c>
      <c r="BX522" s="1">
        <v>3165229.6914028805</v>
      </c>
      <c r="BY522" s="1">
        <v>140693.7512233303</v>
      </c>
      <c r="BZ522" s="1">
        <v>1243244.8239867599</v>
      </c>
      <c r="CA522" s="1">
        <v>3165229.6914028805</v>
      </c>
      <c r="CB522" s="1">
        <v>140693.7512233303</v>
      </c>
      <c r="CC522" s="1">
        <v>365969.77180710225</v>
      </c>
    </row>
    <row r="523" spans="1:81" x14ac:dyDescent="0.25">
      <c r="A523" t="s">
        <v>1039</v>
      </c>
      <c r="B523" t="s">
        <v>1040</v>
      </c>
      <c r="C523" t="s">
        <v>167</v>
      </c>
      <c r="D523" t="s">
        <v>38</v>
      </c>
      <c r="E523">
        <v>10102</v>
      </c>
      <c r="F523" t="s">
        <v>39</v>
      </c>
      <c r="G523" t="s">
        <v>92</v>
      </c>
      <c r="H523" s="74">
        <v>0.23928040779951004</v>
      </c>
      <c r="I523" s="1">
        <v>3645321</v>
      </c>
      <c r="J523" s="1"/>
      <c r="K523" s="1"/>
      <c r="L523" s="1">
        <v>212522</v>
      </c>
      <c r="M523" s="1"/>
      <c r="N523" s="1"/>
      <c r="O523" s="1"/>
      <c r="P523" s="1"/>
      <c r="Q523" s="1"/>
      <c r="R523" s="1"/>
      <c r="S523" s="1"/>
      <c r="T523" s="1">
        <v>212522</v>
      </c>
      <c r="U523" s="1">
        <v>57</v>
      </c>
      <c r="V523" s="36">
        <v>0.19839307595663166</v>
      </c>
      <c r="W523" s="1"/>
      <c r="X523" s="1"/>
      <c r="Y523" s="1">
        <v>110548</v>
      </c>
      <c r="Z523" s="1"/>
      <c r="AA523" s="1"/>
      <c r="AB523" s="1"/>
      <c r="AC523" s="1"/>
      <c r="AD523" s="1"/>
      <c r="AE523" s="1"/>
      <c r="AF523" s="1"/>
      <c r="AG523" s="1">
        <v>0</v>
      </c>
      <c r="AH523" s="1">
        <v>0</v>
      </c>
      <c r="AI523" s="1">
        <v>1131178.9308750001</v>
      </c>
      <c r="AJ523" s="1">
        <v>0</v>
      </c>
      <c r="AK523" s="1">
        <v>0</v>
      </c>
      <c r="AL523" s="1">
        <v>0</v>
      </c>
      <c r="AM523" s="1">
        <v>0</v>
      </c>
      <c r="AN523" s="1">
        <v>0</v>
      </c>
      <c r="AO523" s="1">
        <v>0</v>
      </c>
      <c r="AP523" s="1">
        <v>0</v>
      </c>
      <c r="AQ523" s="1">
        <v>1131178.9308750001</v>
      </c>
      <c r="AR523" s="1">
        <v>0</v>
      </c>
      <c r="AS523" s="1">
        <v>0</v>
      </c>
      <c r="AT523" s="1">
        <v>239670.20863119999</v>
      </c>
      <c r="AU523" s="1">
        <v>0</v>
      </c>
      <c r="AV523" s="1">
        <v>0</v>
      </c>
      <c r="AW523" s="1">
        <v>0</v>
      </c>
      <c r="AX523" s="1">
        <v>0</v>
      </c>
      <c r="AY523" s="1">
        <v>0</v>
      </c>
      <c r="AZ523" s="1">
        <v>0</v>
      </c>
      <c r="BA523" s="1">
        <v>0</v>
      </c>
      <c r="BB523" s="1">
        <v>239670.20863119999</v>
      </c>
      <c r="BC523" s="7">
        <v>0.37605718111140285</v>
      </c>
      <c r="BD523" s="35" t="s">
        <v>552</v>
      </c>
      <c r="BE523" s="35" t="s">
        <v>552</v>
      </c>
      <c r="BF523" s="35">
        <v>6.4503869693782292</v>
      </c>
      <c r="BG523" s="35" t="s">
        <v>552</v>
      </c>
      <c r="BH523" s="35" t="s">
        <v>552</v>
      </c>
      <c r="BI523" s="35" t="s">
        <v>552</v>
      </c>
      <c r="BJ523" s="35" t="s">
        <v>552</v>
      </c>
      <c r="BK523" s="35" t="s">
        <v>552</v>
      </c>
      <c r="BL523" s="35" t="s">
        <v>552</v>
      </c>
      <c r="BM523" s="35" t="s">
        <v>552</v>
      </c>
      <c r="BN523" s="35">
        <v>6.4503869693782292</v>
      </c>
      <c r="BO523" s="1">
        <v>0</v>
      </c>
      <c r="BP523" s="1"/>
      <c r="BQ523" s="1">
        <v>1199893.8603599998</v>
      </c>
      <c r="BR523" s="1">
        <v>53335.013488094948</v>
      </c>
      <c r="BS523" s="1">
        <v>471296.54927661479</v>
      </c>
      <c r="BT523" s="1">
        <v>1199893.8603599998</v>
      </c>
      <c r="BU523" s="1">
        <v>53335.013488094948</v>
      </c>
      <c r="BV523" s="1">
        <v>138733.9703849628</v>
      </c>
      <c r="BW523" s="35">
        <v>6.0720982679159325</v>
      </c>
      <c r="BX523" s="1">
        <v>6085979.5708149169</v>
      </c>
      <c r="BY523" s="1">
        <v>270520.42953223927</v>
      </c>
      <c r="BZ523" s="1">
        <v>2390462.4112606738</v>
      </c>
      <c r="CA523" s="1">
        <v>6085979.5708149169</v>
      </c>
      <c r="CB523" s="1">
        <v>270520.42953223927</v>
      </c>
      <c r="CC523" s="1">
        <v>703672.33089067007</v>
      </c>
    </row>
    <row r="524" spans="1:81" x14ac:dyDescent="0.25">
      <c r="A524" t="s">
        <v>1039</v>
      </c>
      <c r="B524" t="s">
        <v>1040</v>
      </c>
      <c r="C524" t="s">
        <v>167</v>
      </c>
      <c r="D524" t="s">
        <v>1726</v>
      </c>
      <c r="E524">
        <v>10102</v>
      </c>
      <c r="F524" t="s">
        <v>39</v>
      </c>
      <c r="G524" t="s">
        <v>92</v>
      </c>
      <c r="H524" s="74">
        <v>0.23928040779951004</v>
      </c>
      <c r="I524" s="1">
        <v>18251330</v>
      </c>
      <c r="J524" s="1"/>
      <c r="K524" s="1"/>
      <c r="L524" s="1">
        <v>2447317</v>
      </c>
      <c r="M524" s="1"/>
      <c r="N524" s="1"/>
      <c r="O524" s="1"/>
      <c r="P524" s="1"/>
      <c r="Q524" s="1"/>
      <c r="R524" s="1"/>
      <c r="S524" s="1"/>
      <c r="T524" s="1">
        <v>2447317</v>
      </c>
      <c r="U524" s="1">
        <v>75.425531914893611</v>
      </c>
      <c r="V524" s="36">
        <v>0.15688416820780832</v>
      </c>
      <c r="W524" s="1"/>
      <c r="X524" s="1"/>
      <c r="Y524" s="1">
        <v>1281747</v>
      </c>
      <c r="Z524" s="1"/>
      <c r="AA524" s="1"/>
      <c r="AB524" s="1"/>
      <c r="AC524" s="1"/>
      <c r="AD524" s="1"/>
      <c r="AE524" s="1"/>
      <c r="AF524" s="1"/>
      <c r="AG524" s="1">
        <v>0</v>
      </c>
      <c r="AH524" s="1"/>
      <c r="AI524" s="1">
        <v>13203660.371100001</v>
      </c>
      <c r="AJ524" s="1"/>
      <c r="AK524" s="1">
        <v>0</v>
      </c>
      <c r="AL524" s="1"/>
      <c r="AM524" s="1"/>
      <c r="AN524" s="1"/>
      <c r="AO524" s="1"/>
      <c r="AP524" s="1"/>
      <c r="AQ524" s="1">
        <v>13203660.371100001</v>
      </c>
      <c r="AR524" s="1">
        <v>0</v>
      </c>
      <c r="AS524" s="1"/>
      <c r="AT524" s="1">
        <v>2778852.3618918001</v>
      </c>
      <c r="AU524" s="1"/>
      <c r="AV524" s="1">
        <v>0</v>
      </c>
      <c r="AW524" s="1"/>
      <c r="AX524" s="1"/>
      <c r="AY524" s="1"/>
      <c r="AZ524" s="1"/>
      <c r="BA524" s="1"/>
      <c r="BB524" s="1">
        <v>2778852.3618918001</v>
      </c>
      <c r="BC524" s="7">
        <v>0.875690304925274</v>
      </c>
      <c r="BD524" s="35" t="s">
        <v>552</v>
      </c>
      <c r="BE524" s="35" t="s">
        <v>552</v>
      </c>
      <c r="BF524" s="35">
        <v>6.5306262870693912</v>
      </c>
      <c r="BG524" s="35" t="s">
        <v>552</v>
      </c>
      <c r="BH524" s="35" t="s">
        <v>552</v>
      </c>
      <c r="BI524" s="35" t="s">
        <v>552</v>
      </c>
      <c r="BJ524" s="35" t="s">
        <v>552</v>
      </c>
      <c r="BK524" s="35" t="s">
        <v>552</v>
      </c>
      <c r="BL524" s="35" t="s">
        <v>552</v>
      </c>
      <c r="BM524" s="35" t="s">
        <v>552</v>
      </c>
      <c r="BN524" s="35">
        <v>6.5306262870693912</v>
      </c>
      <c r="BO524" s="1">
        <v>0</v>
      </c>
      <c r="BP524" s="1"/>
      <c r="BQ524" s="1">
        <v>6007607.7827999992</v>
      </c>
      <c r="BR524" s="1">
        <v>267036.82109906699</v>
      </c>
      <c r="BS524" s="1">
        <v>2359679.3941353201</v>
      </c>
      <c r="BT524" s="1">
        <v>6007607.7827999992</v>
      </c>
      <c r="BU524" s="1">
        <v>267036.82109906699</v>
      </c>
      <c r="BV524" s="1">
        <v>694610.83830647101</v>
      </c>
      <c r="BW524" s="35">
        <v>6.0720982679159325</v>
      </c>
      <c r="BX524" s="1">
        <v>30471177.029458154</v>
      </c>
      <c r="BY524" s="1">
        <v>1354436.9977663544</v>
      </c>
      <c r="BZ524" s="1">
        <v>11968525.767830674</v>
      </c>
      <c r="CA524" s="1">
        <v>30471177.029458154</v>
      </c>
      <c r="CB524" s="1">
        <v>1354436.9977663544</v>
      </c>
      <c r="CC524" s="1">
        <v>3523134.4298498854</v>
      </c>
    </row>
    <row r="525" spans="1:81" x14ac:dyDescent="0.25">
      <c r="A525" t="s">
        <v>1039</v>
      </c>
      <c r="B525" t="s">
        <v>1040</v>
      </c>
      <c r="C525" t="s">
        <v>167</v>
      </c>
      <c r="D525" t="s">
        <v>28</v>
      </c>
      <c r="E525">
        <v>10102</v>
      </c>
      <c r="F525" t="s">
        <v>39</v>
      </c>
      <c r="G525" t="s">
        <v>92</v>
      </c>
      <c r="H525" s="74">
        <v>0.23928040779951004</v>
      </c>
      <c r="I525" s="1">
        <v>21896651</v>
      </c>
      <c r="J525" s="1">
        <v>0</v>
      </c>
      <c r="K525" s="1">
        <v>0</v>
      </c>
      <c r="L525" s="1">
        <v>2659839</v>
      </c>
      <c r="M525" s="1">
        <v>0</v>
      </c>
      <c r="N525" s="1">
        <v>0</v>
      </c>
      <c r="O525" s="1">
        <v>0</v>
      </c>
      <c r="P525" s="1">
        <v>0</v>
      </c>
      <c r="Q525" s="1">
        <v>0</v>
      </c>
      <c r="R525" s="1">
        <v>0</v>
      </c>
      <c r="S525" s="1">
        <v>0</v>
      </c>
      <c r="T525" s="1">
        <v>2659839</v>
      </c>
      <c r="U525" s="1"/>
      <c r="V525" s="36"/>
      <c r="W525" s="1"/>
      <c r="X525" s="1"/>
      <c r="Y525" s="1">
        <v>1392295</v>
      </c>
      <c r="Z525" s="1"/>
      <c r="AA525" s="1"/>
      <c r="AB525" s="1"/>
      <c r="AC525" s="1"/>
      <c r="AD525" s="1"/>
      <c r="AE525" s="1"/>
      <c r="AF525" s="1"/>
      <c r="AG525" s="1">
        <v>0</v>
      </c>
      <c r="AH525" s="1">
        <v>0</v>
      </c>
      <c r="AI525" s="1">
        <v>14334839.301975001</v>
      </c>
      <c r="AJ525" s="1">
        <v>0</v>
      </c>
      <c r="AK525" s="1">
        <v>0</v>
      </c>
      <c r="AL525" s="1">
        <v>0</v>
      </c>
      <c r="AM525" s="1">
        <v>0</v>
      </c>
      <c r="AN525" s="1">
        <v>0</v>
      </c>
      <c r="AO525" s="1">
        <v>0</v>
      </c>
      <c r="AP525" s="1">
        <v>0</v>
      </c>
      <c r="AQ525" s="1">
        <v>14334839.301975001</v>
      </c>
      <c r="AR525" s="1">
        <v>0</v>
      </c>
      <c r="AS525" s="1">
        <v>0</v>
      </c>
      <c r="AT525" s="1">
        <v>3018522.5705229999</v>
      </c>
      <c r="AU525" s="1">
        <v>0</v>
      </c>
      <c r="AV525" s="1">
        <v>0</v>
      </c>
      <c r="AW525" s="1">
        <v>0</v>
      </c>
      <c r="AX525" s="1">
        <v>0</v>
      </c>
      <c r="AY525" s="1">
        <v>0</v>
      </c>
      <c r="AZ525" s="1">
        <v>0</v>
      </c>
      <c r="BA525" s="1">
        <v>0</v>
      </c>
      <c r="BB525" s="1">
        <v>3018522.5705229999</v>
      </c>
      <c r="BC525" s="7">
        <v>0.79251214592121877</v>
      </c>
      <c r="BD525" s="35" t="s">
        <v>552</v>
      </c>
      <c r="BE525" s="35" t="s">
        <v>552</v>
      </c>
      <c r="BF525" s="35">
        <v>6.5242151395246113</v>
      </c>
      <c r="BG525" s="35" t="s">
        <v>552</v>
      </c>
      <c r="BH525" s="35" t="s">
        <v>552</v>
      </c>
      <c r="BI525" s="35" t="s">
        <v>552</v>
      </c>
      <c r="BJ525" s="35" t="s">
        <v>552</v>
      </c>
      <c r="BK525" s="35" t="s">
        <v>552</v>
      </c>
      <c r="BL525" s="35" t="s">
        <v>552</v>
      </c>
      <c r="BM525" s="35" t="s">
        <v>552</v>
      </c>
      <c r="BN525" s="35">
        <v>6.5242151395246113</v>
      </c>
      <c r="BO525" s="1">
        <v>0</v>
      </c>
      <c r="BP525" s="1">
        <v>0</v>
      </c>
      <c r="BQ525" s="1">
        <v>7207501.6431599986</v>
      </c>
      <c r="BR525" s="1">
        <v>320371.83458716189</v>
      </c>
      <c r="BS525" s="1">
        <v>2830975.9434119342</v>
      </c>
      <c r="BT525" s="1">
        <v>7207501.6431599986</v>
      </c>
      <c r="BU525" s="1">
        <v>320371.83458716189</v>
      </c>
      <c r="BV525" s="1">
        <v>833344.80869143375</v>
      </c>
      <c r="BW525" s="35">
        <v>6.0720982679159325</v>
      </c>
      <c r="BX525" s="1">
        <v>36557156.600273065</v>
      </c>
      <c r="BY525" s="1">
        <v>1624957.4272985936</v>
      </c>
      <c r="BZ525" s="1">
        <v>14358988.179091347</v>
      </c>
      <c r="CA525" s="1">
        <v>36557156.600273065</v>
      </c>
      <c r="CB525" s="1">
        <v>1624957.4272985936</v>
      </c>
      <c r="CC525" s="1">
        <v>4226806.7607405549</v>
      </c>
    </row>
    <row r="526" spans="1:81" x14ac:dyDescent="0.25">
      <c r="A526" t="s">
        <v>165</v>
      </c>
      <c r="B526" t="s">
        <v>166</v>
      </c>
      <c r="C526" t="s">
        <v>167</v>
      </c>
      <c r="D526" t="s">
        <v>38</v>
      </c>
      <c r="E526">
        <v>10048</v>
      </c>
      <c r="F526" t="s">
        <v>39</v>
      </c>
      <c r="G526" t="s">
        <v>92</v>
      </c>
      <c r="H526" s="74">
        <v>0.23928040779951004</v>
      </c>
      <c r="I526" s="1">
        <v>103268712</v>
      </c>
      <c r="J526" s="1"/>
      <c r="K526" s="1"/>
      <c r="L526" s="1">
        <v>12264876</v>
      </c>
      <c r="M526" s="1"/>
      <c r="N526" s="1"/>
      <c r="O526" s="1"/>
      <c r="P526" s="1"/>
      <c r="Q526" s="1"/>
      <c r="R526" s="1"/>
      <c r="S526" s="1"/>
      <c r="T526" s="1">
        <v>12264876</v>
      </c>
      <c r="U526" s="1">
        <v>40.869436201780417</v>
      </c>
      <c r="V526" s="36">
        <v>0.26292796736623775</v>
      </c>
      <c r="W526" s="1"/>
      <c r="X526" s="1"/>
      <c r="Y526" s="1">
        <v>2512159</v>
      </c>
      <c r="Z526" s="1"/>
      <c r="AA526" s="1"/>
      <c r="AB526" s="1"/>
      <c r="AC526" s="1"/>
      <c r="AD526" s="1"/>
      <c r="AE526" s="1"/>
      <c r="AF526" s="1"/>
      <c r="AG526" s="1">
        <v>0</v>
      </c>
      <c r="AH526" s="1">
        <v>0</v>
      </c>
      <c r="AI526" s="1">
        <v>25792489.128249999</v>
      </c>
      <c r="AJ526" s="1">
        <v>0</v>
      </c>
      <c r="AK526" s="1">
        <v>0</v>
      </c>
      <c r="AL526" s="1">
        <v>0</v>
      </c>
      <c r="AM526" s="1">
        <v>0</v>
      </c>
      <c r="AN526" s="1">
        <v>0</v>
      </c>
      <c r="AO526" s="1">
        <v>0</v>
      </c>
      <c r="AP526" s="1">
        <v>0</v>
      </c>
      <c r="AQ526" s="1">
        <v>25792489.128249999</v>
      </c>
      <c r="AR526" s="1">
        <v>0</v>
      </c>
      <c r="AS526" s="1">
        <v>0</v>
      </c>
      <c r="AT526" s="1">
        <v>5446409.4478845997</v>
      </c>
      <c r="AU526" s="1">
        <v>0</v>
      </c>
      <c r="AV526" s="1">
        <v>0</v>
      </c>
      <c r="AW526" s="1">
        <v>0</v>
      </c>
      <c r="AX526" s="1">
        <v>0</v>
      </c>
      <c r="AY526" s="1">
        <v>0</v>
      </c>
      <c r="AZ526" s="1">
        <v>0</v>
      </c>
      <c r="BA526" s="1">
        <v>0</v>
      </c>
      <c r="BB526" s="1">
        <v>5446409.4478845997</v>
      </c>
      <c r="BC526" s="7">
        <v>0.30250109613194942</v>
      </c>
      <c r="BD526" s="35" t="s">
        <v>552</v>
      </c>
      <c r="BE526" s="35" t="s">
        <v>552</v>
      </c>
      <c r="BF526" s="35">
        <v>2.5470211501636544</v>
      </c>
      <c r="BG526" s="35" t="s">
        <v>552</v>
      </c>
      <c r="BH526" s="35" t="s">
        <v>552</v>
      </c>
      <c r="BI526" s="35" t="s">
        <v>552</v>
      </c>
      <c r="BJ526" s="35" t="s">
        <v>552</v>
      </c>
      <c r="BK526" s="35" t="s">
        <v>552</v>
      </c>
      <c r="BL526" s="35" t="s">
        <v>552</v>
      </c>
      <c r="BM526" s="35" t="s">
        <v>552</v>
      </c>
      <c r="BN526" s="35">
        <v>2.5470211501636544</v>
      </c>
      <c r="BO526" s="1">
        <v>0</v>
      </c>
      <c r="BP526" s="1"/>
      <c r="BQ526" s="1">
        <v>33991929.241919994</v>
      </c>
      <c r="BR526" s="1">
        <v>1510933.6454644713</v>
      </c>
      <c r="BS526" s="1">
        <v>13351413.390985468</v>
      </c>
      <c r="BT526" s="1">
        <v>33991929.241919994</v>
      </c>
      <c r="BU526" s="1">
        <v>1510933.6454644713</v>
      </c>
      <c r="BV526" s="1">
        <v>3930210.3799092732</v>
      </c>
      <c r="BW526" s="35">
        <v>6.43251004907113</v>
      </c>
      <c r="BX526" s="1">
        <v>184661497.19404516</v>
      </c>
      <c r="BY526" s="1">
        <v>8208162.2124654166</v>
      </c>
      <c r="BZ526" s="1">
        <v>72531687.415831417</v>
      </c>
      <c r="CA526" s="1">
        <v>184661497.19404516</v>
      </c>
      <c r="CB526" s="1">
        <v>8208162.2124654166</v>
      </c>
      <c r="CC526" s="1">
        <v>21350907.383820791</v>
      </c>
    </row>
    <row r="527" spans="1:81" x14ac:dyDescent="0.25">
      <c r="A527" t="s">
        <v>165</v>
      </c>
      <c r="B527" t="s">
        <v>166</v>
      </c>
      <c r="C527" t="s">
        <v>167</v>
      </c>
      <c r="D527" t="s">
        <v>28</v>
      </c>
      <c r="E527">
        <v>10048</v>
      </c>
      <c r="F527" t="s">
        <v>39</v>
      </c>
      <c r="G527" t="s">
        <v>92</v>
      </c>
      <c r="H527" s="74">
        <v>0.23928040779951004</v>
      </c>
      <c r="I527" s="1">
        <v>103268712</v>
      </c>
      <c r="J527" s="1">
        <v>0</v>
      </c>
      <c r="K527" s="1">
        <v>0</v>
      </c>
      <c r="L527" s="1">
        <v>12264876</v>
      </c>
      <c r="M527" s="1">
        <v>0</v>
      </c>
      <c r="N527" s="1">
        <v>0</v>
      </c>
      <c r="O527" s="1">
        <v>0</v>
      </c>
      <c r="P527" s="1">
        <v>0</v>
      </c>
      <c r="Q527" s="1">
        <v>0</v>
      </c>
      <c r="R527" s="1">
        <v>0</v>
      </c>
      <c r="S527" s="1">
        <v>0</v>
      </c>
      <c r="T527" s="1">
        <v>12264876</v>
      </c>
      <c r="U527" s="1"/>
      <c r="V527" s="36"/>
      <c r="W527" s="1"/>
      <c r="X527" s="1"/>
      <c r="Y527" s="1">
        <v>2512159</v>
      </c>
      <c r="Z527" s="1"/>
      <c r="AA527" s="1"/>
      <c r="AB527" s="1"/>
      <c r="AC527" s="1"/>
      <c r="AD527" s="1"/>
      <c r="AE527" s="1"/>
      <c r="AF527" s="1"/>
      <c r="AG527" s="1">
        <v>0</v>
      </c>
      <c r="AH527" s="1">
        <v>0</v>
      </c>
      <c r="AI527" s="1">
        <v>25792489.128249999</v>
      </c>
      <c r="AJ527" s="1">
        <v>0</v>
      </c>
      <c r="AK527" s="1">
        <v>0</v>
      </c>
      <c r="AL527" s="1">
        <v>0</v>
      </c>
      <c r="AM527" s="1">
        <v>0</v>
      </c>
      <c r="AN527" s="1">
        <v>0</v>
      </c>
      <c r="AO527" s="1">
        <v>0</v>
      </c>
      <c r="AP527" s="1">
        <v>0</v>
      </c>
      <c r="AQ527" s="1">
        <v>25792489.128249999</v>
      </c>
      <c r="AR527" s="1">
        <v>0</v>
      </c>
      <c r="AS527" s="1">
        <v>0</v>
      </c>
      <c r="AT527" s="1">
        <v>5446409.4478845997</v>
      </c>
      <c r="AU527" s="1">
        <v>0</v>
      </c>
      <c r="AV527" s="1">
        <v>0</v>
      </c>
      <c r="AW527" s="1">
        <v>0</v>
      </c>
      <c r="AX527" s="1">
        <v>0</v>
      </c>
      <c r="AY527" s="1">
        <v>0</v>
      </c>
      <c r="AZ527" s="1">
        <v>0</v>
      </c>
      <c r="BA527" s="1">
        <v>0</v>
      </c>
      <c r="BB527" s="1">
        <v>5446409.4478845997</v>
      </c>
      <c r="BC527" s="7">
        <v>0.30250109613194942</v>
      </c>
      <c r="BD527" s="35" t="s">
        <v>552</v>
      </c>
      <c r="BE527" s="35" t="s">
        <v>552</v>
      </c>
      <c r="BF527" s="35">
        <v>2.5470211501636544</v>
      </c>
      <c r="BG527" s="35" t="s">
        <v>552</v>
      </c>
      <c r="BH527" s="35" t="s">
        <v>552</v>
      </c>
      <c r="BI527" s="35" t="s">
        <v>552</v>
      </c>
      <c r="BJ527" s="35" t="s">
        <v>552</v>
      </c>
      <c r="BK527" s="35" t="s">
        <v>552</v>
      </c>
      <c r="BL527" s="35" t="s">
        <v>552</v>
      </c>
      <c r="BM527" s="35" t="s">
        <v>552</v>
      </c>
      <c r="BN527" s="35">
        <v>2.5470211501636544</v>
      </c>
      <c r="BO527" s="1">
        <v>0</v>
      </c>
      <c r="BP527" s="1">
        <v>0</v>
      </c>
      <c r="BQ527" s="1">
        <v>33991929.241919994</v>
      </c>
      <c r="BR527" s="1">
        <v>1510933.6454644713</v>
      </c>
      <c r="BS527" s="1">
        <v>13351413.390985468</v>
      </c>
      <c r="BT527" s="1">
        <v>33991929.241919994</v>
      </c>
      <c r="BU527" s="1">
        <v>1510933.6454644713</v>
      </c>
      <c r="BV527" s="1">
        <v>3930210.3799092732</v>
      </c>
      <c r="BW527" s="35">
        <v>6.43251004907113</v>
      </c>
      <c r="BX527" s="1">
        <v>184661497.19404516</v>
      </c>
      <c r="BY527" s="1">
        <v>8208162.2124654166</v>
      </c>
      <c r="BZ527" s="1">
        <v>72531687.415831417</v>
      </c>
      <c r="CA527" s="1">
        <v>184661497.19404516</v>
      </c>
      <c r="CB527" s="1">
        <v>8208162.2124654166</v>
      </c>
      <c r="CC527" s="1">
        <v>21350907.383820791</v>
      </c>
    </row>
    <row r="528" spans="1:81" x14ac:dyDescent="0.25">
      <c r="A528" t="s">
        <v>564</v>
      </c>
      <c r="B528" t="s">
        <v>565</v>
      </c>
      <c r="C528" t="s">
        <v>167</v>
      </c>
      <c r="D528" t="s">
        <v>38</v>
      </c>
      <c r="E528">
        <v>10045</v>
      </c>
      <c r="F528" t="s">
        <v>39</v>
      </c>
      <c r="G528" t="s">
        <v>92</v>
      </c>
      <c r="H528" s="74">
        <v>0.23928040779951004</v>
      </c>
      <c r="I528" s="1">
        <v>6132299</v>
      </c>
      <c r="J528" s="1"/>
      <c r="K528" s="1"/>
      <c r="L528" s="1">
        <v>1288472</v>
      </c>
      <c r="M528" s="1"/>
      <c r="N528" s="1"/>
      <c r="O528" s="1"/>
      <c r="P528" s="1"/>
      <c r="Q528" s="1"/>
      <c r="R528" s="1"/>
      <c r="S528" s="1"/>
      <c r="T528" s="1">
        <v>1288472</v>
      </c>
      <c r="U528" s="1">
        <v>48.896551724137929</v>
      </c>
      <c r="V528" s="36">
        <v>0.12433919201431888</v>
      </c>
      <c r="W528" s="1"/>
      <c r="X528" s="1"/>
      <c r="Y528" s="1">
        <v>279562</v>
      </c>
      <c r="Z528" s="1"/>
      <c r="AA528" s="1"/>
      <c r="AB528" s="1"/>
      <c r="AC528" s="1"/>
      <c r="AD528" s="1"/>
      <c r="AE528" s="1"/>
      <c r="AF528" s="1"/>
      <c r="AG528" s="1">
        <v>0</v>
      </c>
      <c r="AH528" s="1">
        <v>0</v>
      </c>
      <c r="AI528" s="1">
        <v>2869387.0364999999</v>
      </c>
      <c r="AJ528" s="1">
        <v>0</v>
      </c>
      <c r="AK528" s="1">
        <v>0</v>
      </c>
      <c r="AL528" s="1">
        <v>0</v>
      </c>
      <c r="AM528" s="1">
        <v>0</v>
      </c>
      <c r="AN528" s="1">
        <v>0</v>
      </c>
      <c r="AO528" s="1">
        <v>0</v>
      </c>
      <c r="AP528" s="1">
        <v>0</v>
      </c>
      <c r="AQ528" s="1">
        <v>2869387.0364999999</v>
      </c>
      <c r="AR528" s="1">
        <v>0</v>
      </c>
      <c r="AS528" s="1">
        <v>0</v>
      </c>
      <c r="AT528" s="1">
        <v>606095.83950280002</v>
      </c>
      <c r="AU528" s="1">
        <v>0</v>
      </c>
      <c r="AV528" s="1">
        <v>0</v>
      </c>
      <c r="AW528" s="1">
        <v>0</v>
      </c>
      <c r="AX528" s="1">
        <v>0</v>
      </c>
      <c r="AY528" s="1">
        <v>0</v>
      </c>
      <c r="AZ528" s="1">
        <v>0</v>
      </c>
      <c r="BA528" s="1">
        <v>0</v>
      </c>
      <c r="BB528" s="1">
        <v>606095.83950280002</v>
      </c>
      <c r="BC528" s="7">
        <v>0.56675039426531548</v>
      </c>
      <c r="BD528" s="35" t="s">
        <v>552</v>
      </c>
      <c r="BE528" s="35" t="s">
        <v>552</v>
      </c>
      <c r="BF528" s="35">
        <v>2.6973677937920262</v>
      </c>
      <c r="BG528" s="35" t="s">
        <v>552</v>
      </c>
      <c r="BH528" s="35" t="s">
        <v>552</v>
      </c>
      <c r="BI528" s="35" t="s">
        <v>552</v>
      </c>
      <c r="BJ528" s="35" t="s">
        <v>552</v>
      </c>
      <c r="BK528" s="35" t="s">
        <v>552</v>
      </c>
      <c r="BL528" s="35" t="s">
        <v>552</v>
      </c>
      <c r="BM528" s="35" t="s">
        <v>552</v>
      </c>
      <c r="BN528" s="35">
        <v>2.6973677937920262</v>
      </c>
      <c r="BO528" s="1">
        <v>0</v>
      </c>
      <c r="BP528" s="1"/>
      <c r="BQ528" s="1">
        <v>2018507.5388399998</v>
      </c>
      <c r="BR528" s="1">
        <v>89722.208243946458</v>
      </c>
      <c r="BS528" s="1">
        <v>792833.15730835102</v>
      </c>
      <c r="BT528" s="1">
        <v>2018507.5388399998</v>
      </c>
      <c r="BU528" s="1">
        <v>89722.208243946458</v>
      </c>
      <c r="BV528" s="1">
        <v>233383.61363998862</v>
      </c>
      <c r="BW528" s="35">
        <v>6.0182709240924801</v>
      </c>
      <c r="BX528" s="1">
        <v>10129417.692222243</v>
      </c>
      <c r="BY528" s="1">
        <v>450250.34887596715</v>
      </c>
      <c r="BZ528" s="1">
        <v>3978651.5809769374</v>
      </c>
      <c r="CA528" s="1">
        <v>10129417.692222243</v>
      </c>
      <c r="CB528" s="1">
        <v>450250.34887596715</v>
      </c>
      <c r="CC528" s="1">
        <v>1171182.2024891882</v>
      </c>
    </row>
    <row r="529" spans="1:81" x14ac:dyDescent="0.25">
      <c r="A529" t="s">
        <v>564</v>
      </c>
      <c r="B529" t="s">
        <v>565</v>
      </c>
      <c r="C529" t="s">
        <v>167</v>
      </c>
      <c r="D529" t="s">
        <v>28</v>
      </c>
      <c r="E529">
        <v>10045</v>
      </c>
      <c r="F529" t="s">
        <v>39</v>
      </c>
      <c r="G529" t="s">
        <v>92</v>
      </c>
      <c r="H529" s="74">
        <v>0.23928040779951004</v>
      </c>
      <c r="I529" s="1">
        <v>6132299</v>
      </c>
      <c r="J529" s="1">
        <v>0</v>
      </c>
      <c r="K529" s="1">
        <v>0</v>
      </c>
      <c r="L529" s="1">
        <v>1288472</v>
      </c>
      <c r="M529" s="1">
        <v>0</v>
      </c>
      <c r="N529" s="1">
        <v>0</v>
      </c>
      <c r="O529" s="1">
        <v>0</v>
      </c>
      <c r="P529" s="1">
        <v>0</v>
      </c>
      <c r="Q529" s="1">
        <v>0</v>
      </c>
      <c r="R529" s="1">
        <v>0</v>
      </c>
      <c r="S529" s="1">
        <v>0</v>
      </c>
      <c r="T529" s="1">
        <v>1288472</v>
      </c>
      <c r="U529" s="1"/>
      <c r="V529" s="36"/>
      <c r="W529" s="1"/>
      <c r="X529" s="1"/>
      <c r="Y529" s="1">
        <v>279562</v>
      </c>
      <c r="Z529" s="1"/>
      <c r="AA529" s="1"/>
      <c r="AB529" s="1"/>
      <c r="AC529" s="1"/>
      <c r="AD529" s="1"/>
      <c r="AE529" s="1"/>
      <c r="AF529" s="1"/>
      <c r="AG529" s="1">
        <v>0</v>
      </c>
      <c r="AH529" s="1">
        <v>0</v>
      </c>
      <c r="AI529" s="1">
        <v>2869387.0364999999</v>
      </c>
      <c r="AJ529" s="1">
        <v>0</v>
      </c>
      <c r="AK529" s="1">
        <v>0</v>
      </c>
      <c r="AL529" s="1">
        <v>0</v>
      </c>
      <c r="AM529" s="1">
        <v>0</v>
      </c>
      <c r="AN529" s="1">
        <v>0</v>
      </c>
      <c r="AO529" s="1">
        <v>0</v>
      </c>
      <c r="AP529" s="1">
        <v>0</v>
      </c>
      <c r="AQ529" s="1">
        <v>2869387.0364999999</v>
      </c>
      <c r="AR529" s="1">
        <v>0</v>
      </c>
      <c r="AS529" s="1">
        <v>0</v>
      </c>
      <c r="AT529" s="1">
        <v>606095.83950280002</v>
      </c>
      <c r="AU529" s="1">
        <v>0</v>
      </c>
      <c r="AV529" s="1">
        <v>0</v>
      </c>
      <c r="AW529" s="1">
        <v>0</v>
      </c>
      <c r="AX529" s="1">
        <v>0</v>
      </c>
      <c r="AY529" s="1">
        <v>0</v>
      </c>
      <c r="AZ529" s="1">
        <v>0</v>
      </c>
      <c r="BA529" s="1">
        <v>0</v>
      </c>
      <c r="BB529" s="1">
        <v>606095.83950280002</v>
      </c>
      <c r="BC529" s="7">
        <v>0.56675039426531548</v>
      </c>
      <c r="BD529" s="35" t="s">
        <v>552</v>
      </c>
      <c r="BE529" s="35" t="s">
        <v>552</v>
      </c>
      <c r="BF529" s="35">
        <v>2.6973677937920262</v>
      </c>
      <c r="BG529" s="35" t="s">
        <v>552</v>
      </c>
      <c r="BH529" s="35" t="s">
        <v>552</v>
      </c>
      <c r="BI529" s="35" t="s">
        <v>552</v>
      </c>
      <c r="BJ529" s="35" t="s">
        <v>552</v>
      </c>
      <c r="BK529" s="35" t="s">
        <v>552</v>
      </c>
      <c r="BL529" s="35" t="s">
        <v>552</v>
      </c>
      <c r="BM529" s="35" t="s">
        <v>552</v>
      </c>
      <c r="BN529" s="35">
        <v>2.6973677937920262</v>
      </c>
      <c r="BO529" s="1">
        <v>0</v>
      </c>
      <c r="BP529" s="1">
        <v>0</v>
      </c>
      <c r="BQ529" s="1">
        <v>2018507.5388399998</v>
      </c>
      <c r="BR529" s="1">
        <v>89722.208243946458</v>
      </c>
      <c r="BS529" s="1">
        <v>792833.15730835102</v>
      </c>
      <c r="BT529" s="1">
        <v>2018507.5388399998</v>
      </c>
      <c r="BU529" s="1">
        <v>89722.208243946458</v>
      </c>
      <c r="BV529" s="1">
        <v>233383.61363998862</v>
      </c>
      <c r="BW529" s="35">
        <v>6.0182709240924801</v>
      </c>
      <c r="BX529" s="1">
        <v>10129417.692222243</v>
      </c>
      <c r="BY529" s="1">
        <v>450250.34887596715</v>
      </c>
      <c r="BZ529" s="1">
        <v>3978651.5809769374</v>
      </c>
      <c r="CA529" s="1">
        <v>10129417.692222243</v>
      </c>
      <c r="CB529" s="1">
        <v>450250.34887596715</v>
      </c>
      <c r="CC529" s="1">
        <v>1171182.2024891882</v>
      </c>
    </row>
    <row r="530" spans="1:81" x14ac:dyDescent="0.25">
      <c r="A530" t="s">
        <v>284</v>
      </c>
      <c r="B530" t="s">
        <v>166</v>
      </c>
      <c r="C530" t="s">
        <v>167</v>
      </c>
      <c r="D530" t="s">
        <v>38</v>
      </c>
      <c r="E530">
        <v>10055</v>
      </c>
      <c r="F530" t="s">
        <v>39</v>
      </c>
      <c r="G530" t="s">
        <v>92</v>
      </c>
      <c r="H530" s="74">
        <v>0.23928040779951004</v>
      </c>
      <c r="I530" s="1">
        <v>25517192</v>
      </c>
      <c r="J530" s="1"/>
      <c r="K530" s="1"/>
      <c r="L530" s="1">
        <v>4558265</v>
      </c>
      <c r="M530" s="1"/>
      <c r="N530" s="1"/>
      <c r="O530" s="1"/>
      <c r="P530" s="1"/>
      <c r="Q530" s="1"/>
      <c r="R530" s="1"/>
      <c r="S530" s="1"/>
      <c r="T530" s="1">
        <v>4558265</v>
      </c>
      <c r="U530" s="1">
        <v>40.225563909774436</v>
      </c>
      <c r="V530" s="36">
        <v>0.16861833312460078</v>
      </c>
      <c r="W530" s="1"/>
      <c r="X530" s="1"/>
      <c r="Y530" s="1">
        <v>1102527</v>
      </c>
      <c r="Z530" s="1"/>
      <c r="AA530" s="1"/>
      <c r="AB530" s="1"/>
      <c r="AC530" s="1"/>
      <c r="AD530" s="1"/>
      <c r="AE530" s="1"/>
      <c r="AF530" s="1"/>
      <c r="AG530" s="1">
        <v>0</v>
      </c>
      <c r="AH530" s="1">
        <v>0</v>
      </c>
      <c r="AI530" s="1">
        <v>11310075.392187502</v>
      </c>
      <c r="AJ530" s="1">
        <v>0</v>
      </c>
      <c r="AK530" s="1">
        <v>0</v>
      </c>
      <c r="AL530" s="1">
        <v>0</v>
      </c>
      <c r="AM530" s="1">
        <v>0</v>
      </c>
      <c r="AN530" s="1">
        <v>0</v>
      </c>
      <c r="AO530" s="1">
        <v>0</v>
      </c>
      <c r="AP530" s="1">
        <v>0</v>
      </c>
      <c r="AQ530" s="1">
        <v>11310075.392187502</v>
      </c>
      <c r="AR530" s="1">
        <v>0</v>
      </c>
      <c r="AS530" s="1">
        <v>0</v>
      </c>
      <c r="AT530" s="1">
        <v>2390299.9250237998</v>
      </c>
      <c r="AU530" s="1">
        <v>0</v>
      </c>
      <c r="AV530" s="1">
        <v>0</v>
      </c>
      <c r="AW530" s="1">
        <v>0</v>
      </c>
      <c r="AX530" s="1">
        <v>0</v>
      </c>
      <c r="AY530" s="1">
        <v>0</v>
      </c>
      <c r="AZ530" s="1">
        <v>0</v>
      </c>
      <c r="BA530" s="1">
        <v>0</v>
      </c>
      <c r="BB530" s="1">
        <v>2390299.9250237998</v>
      </c>
      <c r="BC530" s="7">
        <v>0.53690763925792861</v>
      </c>
      <c r="BD530" s="35" t="s">
        <v>552</v>
      </c>
      <c r="BE530" s="35" t="s">
        <v>552</v>
      </c>
      <c r="BF530" s="35">
        <v>3.0056118538986438</v>
      </c>
      <c r="BG530" s="35" t="s">
        <v>552</v>
      </c>
      <c r="BH530" s="35" t="s">
        <v>552</v>
      </c>
      <c r="BI530" s="35" t="s">
        <v>552</v>
      </c>
      <c r="BJ530" s="35" t="s">
        <v>552</v>
      </c>
      <c r="BK530" s="35" t="s">
        <v>552</v>
      </c>
      <c r="BL530" s="35" t="s">
        <v>552</v>
      </c>
      <c r="BM530" s="35" t="s">
        <v>552</v>
      </c>
      <c r="BN530" s="35">
        <v>3.0056118538986438</v>
      </c>
      <c r="BO530" s="1">
        <v>0</v>
      </c>
      <c r="BP530" s="1"/>
      <c r="BQ530" s="1">
        <v>8399238.9187199995</v>
      </c>
      <c r="BR530" s="1">
        <v>373344.28970680729</v>
      </c>
      <c r="BS530" s="1">
        <v>3299068.7340919608</v>
      </c>
      <c r="BT530" s="1">
        <v>8399238.9187199995</v>
      </c>
      <c r="BU530" s="1">
        <v>373344.28970680729</v>
      </c>
      <c r="BV530" s="1">
        <v>971135.69949955295</v>
      </c>
      <c r="BW530" s="35">
        <v>6.0752041850411986</v>
      </c>
      <c r="BX530" s="1">
        <v>42627852.511448652</v>
      </c>
      <c r="BY530" s="1">
        <v>1894798.5015812221</v>
      </c>
      <c r="BZ530" s="1">
        <v>16743447.446002088</v>
      </c>
      <c r="CA530" s="1">
        <v>42627852.511448652</v>
      </c>
      <c r="CB530" s="1">
        <v>1894798.5015812221</v>
      </c>
      <c r="CC530" s="1">
        <v>4928711.9663430424</v>
      </c>
    </row>
    <row r="531" spans="1:81" x14ac:dyDescent="0.25">
      <c r="A531" t="s">
        <v>284</v>
      </c>
      <c r="B531" t="s">
        <v>166</v>
      </c>
      <c r="C531" t="s">
        <v>167</v>
      </c>
      <c r="D531" t="s">
        <v>28</v>
      </c>
      <c r="E531">
        <v>10055</v>
      </c>
      <c r="F531" t="s">
        <v>39</v>
      </c>
      <c r="G531" t="s">
        <v>92</v>
      </c>
      <c r="H531" s="74">
        <v>0.23928040779951004</v>
      </c>
      <c r="I531" s="1">
        <v>25517192</v>
      </c>
      <c r="J531" s="1">
        <v>0</v>
      </c>
      <c r="K531" s="1">
        <v>0</v>
      </c>
      <c r="L531" s="1">
        <v>4558265</v>
      </c>
      <c r="M531" s="1">
        <v>0</v>
      </c>
      <c r="N531" s="1">
        <v>0</v>
      </c>
      <c r="O531" s="1">
        <v>0</v>
      </c>
      <c r="P531" s="1">
        <v>0</v>
      </c>
      <c r="Q531" s="1">
        <v>0</v>
      </c>
      <c r="R531" s="1">
        <v>0</v>
      </c>
      <c r="S531" s="1">
        <v>0</v>
      </c>
      <c r="T531" s="1">
        <v>4558265</v>
      </c>
      <c r="U531" s="1"/>
      <c r="V531" s="36"/>
      <c r="W531" s="1"/>
      <c r="X531" s="1"/>
      <c r="Y531" s="1">
        <v>1102527</v>
      </c>
      <c r="Z531" s="1"/>
      <c r="AA531" s="1"/>
      <c r="AB531" s="1"/>
      <c r="AC531" s="1"/>
      <c r="AD531" s="1"/>
      <c r="AE531" s="1"/>
      <c r="AF531" s="1"/>
      <c r="AG531" s="1">
        <v>0</v>
      </c>
      <c r="AH531" s="1">
        <v>0</v>
      </c>
      <c r="AI531" s="1">
        <v>11310075.392187502</v>
      </c>
      <c r="AJ531" s="1">
        <v>0</v>
      </c>
      <c r="AK531" s="1">
        <v>0</v>
      </c>
      <c r="AL531" s="1">
        <v>0</v>
      </c>
      <c r="AM531" s="1">
        <v>0</v>
      </c>
      <c r="AN531" s="1">
        <v>0</v>
      </c>
      <c r="AO531" s="1">
        <v>0</v>
      </c>
      <c r="AP531" s="1">
        <v>0</v>
      </c>
      <c r="AQ531" s="1">
        <v>11310075.392187502</v>
      </c>
      <c r="AR531" s="1">
        <v>0</v>
      </c>
      <c r="AS531" s="1">
        <v>0</v>
      </c>
      <c r="AT531" s="1">
        <v>2390299.9250237998</v>
      </c>
      <c r="AU531" s="1">
        <v>0</v>
      </c>
      <c r="AV531" s="1">
        <v>0</v>
      </c>
      <c r="AW531" s="1">
        <v>0</v>
      </c>
      <c r="AX531" s="1">
        <v>0</v>
      </c>
      <c r="AY531" s="1">
        <v>0</v>
      </c>
      <c r="AZ531" s="1">
        <v>0</v>
      </c>
      <c r="BA531" s="1">
        <v>0</v>
      </c>
      <c r="BB531" s="1">
        <v>2390299.9250237998</v>
      </c>
      <c r="BC531" s="7">
        <v>0.53690763925792861</v>
      </c>
      <c r="BD531" s="35" t="s">
        <v>552</v>
      </c>
      <c r="BE531" s="35" t="s">
        <v>552</v>
      </c>
      <c r="BF531" s="35">
        <v>3.0056118538986438</v>
      </c>
      <c r="BG531" s="35" t="s">
        <v>552</v>
      </c>
      <c r="BH531" s="35" t="s">
        <v>552</v>
      </c>
      <c r="BI531" s="35" t="s">
        <v>552</v>
      </c>
      <c r="BJ531" s="35" t="s">
        <v>552</v>
      </c>
      <c r="BK531" s="35" t="s">
        <v>552</v>
      </c>
      <c r="BL531" s="35" t="s">
        <v>552</v>
      </c>
      <c r="BM531" s="35" t="s">
        <v>552</v>
      </c>
      <c r="BN531" s="35">
        <v>3.0056118538986438</v>
      </c>
      <c r="BO531" s="1">
        <v>0</v>
      </c>
      <c r="BP531" s="1">
        <v>0</v>
      </c>
      <c r="BQ531" s="1">
        <v>8399238.9187199995</v>
      </c>
      <c r="BR531" s="1">
        <v>373344.28970680729</v>
      </c>
      <c r="BS531" s="1">
        <v>3299068.7340919608</v>
      </c>
      <c r="BT531" s="1">
        <v>8399238.9187199995</v>
      </c>
      <c r="BU531" s="1">
        <v>373344.28970680729</v>
      </c>
      <c r="BV531" s="1">
        <v>971135.69949955295</v>
      </c>
      <c r="BW531" s="35">
        <v>6.0752041850411986</v>
      </c>
      <c r="BX531" s="1">
        <v>42627852.511448652</v>
      </c>
      <c r="BY531" s="1">
        <v>1894798.5015812221</v>
      </c>
      <c r="BZ531" s="1">
        <v>16743447.446002088</v>
      </c>
      <c r="CA531" s="1">
        <v>42627852.511448652</v>
      </c>
      <c r="CB531" s="1">
        <v>1894798.5015812221</v>
      </c>
      <c r="CC531" s="1">
        <v>4928711.9663430424</v>
      </c>
    </row>
    <row r="532" spans="1:81" x14ac:dyDescent="0.25">
      <c r="A532" t="s">
        <v>472</v>
      </c>
      <c r="B532" t="s">
        <v>166</v>
      </c>
      <c r="C532" t="s">
        <v>167</v>
      </c>
      <c r="D532" t="s">
        <v>38</v>
      </c>
      <c r="E532">
        <v>10056</v>
      </c>
      <c r="F532" t="s">
        <v>39</v>
      </c>
      <c r="G532" t="s">
        <v>92</v>
      </c>
      <c r="H532" s="74">
        <v>0.23928040779951004</v>
      </c>
      <c r="I532" s="1">
        <v>9819844</v>
      </c>
      <c r="J532" s="1"/>
      <c r="K532" s="1"/>
      <c r="L532" s="1">
        <v>1866582</v>
      </c>
      <c r="M532" s="1"/>
      <c r="N532" s="1"/>
      <c r="O532" s="1"/>
      <c r="P532" s="1"/>
      <c r="Q532" s="1"/>
      <c r="R532" s="1"/>
      <c r="S532" s="1"/>
      <c r="T532" s="1">
        <v>1866582</v>
      </c>
      <c r="U532" s="1">
        <v>44.218181818181819</v>
      </c>
      <c r="V532" s="36">
        <v>0.15006910523947101</v>
      </c>
      <c r="W532" s="1"/>
      <c r="X532" s="1"/>
      <c r="Y532" s="1">
        <v>367233</v>
      </c>
      <c r="Z532" s="1"/>
      <c r="AA532" s="1"/>
      <c r="AB532" s="1"/>
      <c r="AC532" s="1"/>
      <c r="AD532" s="1"/>
      <c r="AE532" s="1"/>
      <c r="AF532" s="1"/>
      <c r="AG532" s="1">
        <v>0</v>
      </c>
      <c r="AH532" s="1">
        <v>0</v>
      </c>
      <c r="AI532" s="1">
        <v>3771264.6071250001</v>
      </c>
      <c r="AJ532" s="1">
        <v>0</v>
      </c>
      <c r="AK532" s="1">
        <v>0</v>
      </c>
      <c r="AL532" s="1">
        <v>0</v>
      </c>
      <c r="AM532" s="1">
        <v>0</v>
      </c>
      <c r="AN532" s="1">
        <v>0</v>
      </c>
      <c r="AO532" s="1">
        <v>0</v>
      </c>
      <c r="AP532" s="1">
        <v>0</v>
      </c>
      <c r="AQ532" s="1">
        <v>3771264.6071250001</v>
      </c>
      <c r="AR532" s="1">
        <v>0</v>
      </c>
      <c r="AS532" s="1">
        <v>0</v>
      </c>
      <c r="AT532" s="1">
        <v>796168.26832019992</v>
      </c>
      <c r="AU532" s="1">
        <v>0</v>
      </c>
      <c r="AV532" s="1">
        <v>0</v>
      </c>
      <c r="AW532" s="1">
        <v>0</v>
      </c>
      <c r="AX532" s="1">
        <v>0</v>
      </c>
      <c r="AY532" s="1">
        <v>0</v>
      </c>
      <c r="AZ532" s="1">
        <v>0</v>
      </c>
      <c r="BA532" s="1">
        <v>0</v>
      </c>
      <c r="BB532" s="1">
        <v>796168.26832019992</v>
      </c>
      <c r="BC532" s="7">
        <v>0.46512275301371386</v>
      </c>
      <c r="BD532" s="35" t="s">
        <v>552</v>
      </c>
      <c r="BE532" s="35" t="s">
        <v>552</v>
      </c>
      <c r="BF532" s="35">
        <v>2.4469500270790139</v>
      </c>
      <c r="BG532" s="35" t="s">
        <v>552</v>
      </c>
      <c r="BH532" s="35" t="s">
        <v>552</v>
      </c>
      <c r="BI532" s="35" t="s">
        <v>552</v>
      </c>
      <c r="BJ532" s="35" t="s">
        <v>552</v>
      </c>
      <c r="BK532" s="35" t="s">
        <v>552</v>
      </c>
      <c r="BL532" s="35" t="s">
        <v>552</v>
      </c>
      <c r="BM532" s="35" t="s">
        <v>552</v>
      </c>
      <c r="BN532" s="35">
        <v>2.4469500270790139</v>
      </c>
      <c r="BO532" s="1">
        <v>0</v>
      </c>
      <c r="BP532" s="1"/>
      <c r="BQ532" s="1">
        <v>3232299.8510399996</v>
      </c>
      <c r="BR532" s="1">
        <v>143675.00480506057</v>
      </c>
      <c r="BS532" s="1">
        <v>1269588.7664309039</v>
      </c>
      <c r="BT532" s="1">
        <v>3232299.8510399996</v>
      </c>
      <c r="BU532" s="1">
        <v>143675.00480506057</v>
      </c>
      <c r="BV532" s="1">
        <v>373724.54899882741</v>
      </c>
      <c r="BW532" s="35">
        <v>5.9779023618970859</v>
      </c>
      <c r="BX532" s="1">
        <v>16090073.062851613</v>
      </c>
      <c r="BY532" s="1">
        <v>715200.14576468628</v>
      </c>
      <c r="BZ532" s="1">
        <v>6319888.9190544067</v>
      </c>
      <c r="CA532" s="1">
        <v>16090073.062851613</v>
      </c>
      <c r="CB532" s="1">
        <v>715200.14576468628</v>
      </c>
      <c r="CC532" s="1">
        <v>1860364.3151601865</v>
      </c>
    </row>
    <row r="533" spans="1:81" x14ac:dyDescent="0.25">
      <c r="A533" t="s">
        <v>472</v>
      </c>
      <c r="B533" t="s">
        <v>166</v>
      </c>
      <c r="C533" t="s">
        <v>167</v>
      </c>
      <c r="D533" t="s">
        <v>28</v>
      </c>
      <c r="E533">
        <v>10056</v>
      </c>
      <c r="F533" t="s">
        <v>39</v>
      </c>
      <c r="G533" t="s">
        <v>92</v>
      </c>
      <c r="H533" s="74">
        <v>0.23928040779951004</v>
      </c>
      <c r="I533" s="1">
        <v>9819844</v>
      </c>
      <c r="J533" s="1">
        <v>0</v>
      </c>
      <c r="K533" s="1">
        <v>0</v>
      </c>
      <c r="L533" s="1">
        <v>1866582</v>
      </c>
      <c r="M533" s="1">
        <v>0</v>
      </c>
      <c r="N533" s="1">
        <v>0</v>
      </c>
      <c r="O533" s="1">
        <v>0</v>
      </c>
      <c r="P533" s="1">
        <v>0</v>
      </c>
      <c r="Q533" s="1">
        <v>0</v>
      </c>
      <c r="R533" s="1">
        <v>0</v>
      </c>
      <c r="S533" s="1">
        <v>0</v>
      </c>
      <c r="T533" s="1">
        <v>1866582</v>
      </c>
      <c r="U533" s="1"/>
      <c r="V533" s="36"/>
      <c r="W533" s="1"/>
      <c r="X533" s="1"/>
      <c r="Y533" s="1">
        <v>367233</v>
      </c>
      <c r="Z533" s="1"/>
      <c r="AA533" s="1"/>
      <c r="AB533" s="1"/>
      <c r="AC533" s="1"/>
      <c r="AD533" s="1"/>
      <c r="AE533" s="1"/>
      <c r="AF533" s="1"/>
      <c r="AG533" s="1">
        <v>0</v>
      </c>
      <c r="AH533" s="1">
        <v>0</v>
      </c>
      <c r="AI533" s="1">
        <v>3771264.6071250001</v>
      </c>
      <c r="AJ533" s="1">
        <v>0</v>
      </c>
      <c r="AK533" s="1">
        <v>0</v>
      </c>
      <c r="AL533" s="1">
        <v>0</v>
      </c>
      <c r="AM533" s="1">
        <v>0</v>
      </c>
      <c r="AN533" s="1">
        <v>0</v>
      </c>
      <c r="AO533" s="1">
        <v>0</v>
      </c>
      <c r="AP533" s="1">
        <v>0</v>
      </c>
      <c r="AQ533" s="1">
        <v>3771264.6071250001</v>
      </c>
      <c r="AR533" s="1">
        <v>0</v>
      </c>
      <c r="AS533" s="1">
        <v>0</v>
      </c>
      <c r="AT533" s="1">
        <v>796168.26832019992</v>
      </c>
      <c r="AU533" s="1">
        <v>0</v>
      </c>
      <c r="AV533" s="1">
        <v>0</v>
      </c>
      <c r="AW533" s="1">
        <v>0</v>
      </c>
      <c r="AX533" s="1">
        <v>0</v>
      </c>
      <c r="AY533" s="1">
        <v>0</v>
      </c>
      <c r="AZ533" s="1">
        <v>0</v>
      </c>
      <c r="BA533" s="1">
        <v>0</v>
      </c>
      <c r="BB533" s="1">
        <v>796168.26832019992</v>
      </c>
      <c r="BC533" s="7">
        <v>0.46512275301371386</v>
      </c>
      <c r="BD533" s="35" t="s">
        <v>552</v>
      </c>
      <c r="BE533" s="35" t="s">
        <v>552</v>
      </c>
      <c r="BF533" s="35">
        <v>2.4469500270790139</v>
      </c>
      <c r="BG533" s="35" t="s">
        <v>552</v>
      </c>
      <c r="BH533" s="35" t="s">
        <v>552</v>
      </c>
      <c r="BI533" s="35" t="s">
        <v>552</v>
      </c>
      <c r="BJ533" s="35" t="s">
        <v>552</v>
      </c>
      <c r="BK533" s="35" t="s">
        <v>552</v>
      </c>
      <c r="BL533" s="35" t="s">
        <v>552</v>
      </c>
      <c r="BM533" s="35" t="s">
        <v>552</v>
      </c>
      <c r="BN533" s="35">
        <v>2.4469500270790139</v>
      </c>
      <c r="BO533" s="1">
        <v>0</v>
      </c>
      <c r="BP533" s="1">
        <v>0</v>
      </c>
      <c r="BQ533" s="1">
        <v>3232299.8510399996</v>
      </c>
      <c r="BR533" s="1">
        <v>143675.00480506057</v>
      </c>
      <c r="BS533" s="1">
        <v>1269588.7664309039</v>
      </c>
      <c r="BT533" s="1">
        <v>3232299.8510399996</v>
      </c>
      <c r="BU533" s="1">
        <v>143675.00480506057</v>
      </c>
      <c r="BV533" s="1">
        <v>373724.54899882741</v>
      </c>
      <c r="BW533" s="35">
        <v>5.9779023618970859</v>
      </c>
      <c r="BX533" s="1">
        <v>16090073.062851613</v>
      </c>
      <c r="BY533" s="1">
        <v>715200.14576468628</v>
      </c>
      <c r="BZ533" s="1">
        <v>6319888.9190544067</v>
      </c>
      <c r="CA533" s="1">
        <v>16090073.062851613</v>
      </c>
      <c r="CB533" s="1">
        <v>715200.14576468628</v>
      </c>
      <c r="CC533" s="1">
        <v>1860364.3151601865</v>
      </c>
    </row>
    <row r="534" spans="1:81" x14ac:dyDescent="0.25">
      <c r="A534" t="s">
        <v>695</v>
      </c>
      <c r="B534" t="s">
        <v>696</v>
      </c>
      <c r="C534" t="s">
        <v>167</v>
      </c>
      <c r="D534" t="s">
        <v>38</v>
      </c>
      <c r="E534">
        <v>10130</v>
      </c>
      <c r="F534" t="s">
        <v>39</v>
      </c>
      <c r="G534" t="s">
        <v>92</v>
      </c>
      <c r="H534" s="74">
        <v>0.23928040779951004</v>
      </c>
      <c r="I534" s="1">
        <v>4045171</v>
      </c>
      <c r="J534" s="1"/>
      <c r="K534" s="1"/>
      <c r="L534" s="1">
        <v>888207</v>
      </c>
      <c r="M534" s="1"/>
      <c r="N534" s="1"/>
      <c r="O534" s="1"/>
      <c r="P534" s="1"/>
      <c r="Q534" s="1"/>
      <c r="R534" s="1"/>
      <c r="S534" s="1"/>
      <c r="T534" s="1">
        <v>888207</v>
      </c>
      <c r="U534" s="1">
        <v>29</v>
      </c>
      <c r="V534" s="36">
        <v>0.17302785562276338</v>
      </c>
      <c r="W534" s="1"/>
      <c r="X534" s="1"/>
      <c r="Y534" s="1">
        <v>223048</v>
      </c>
      <c r="Z534" s="1"/>
      <c r="AA534" s="1"/>
      <c r="AB534" s="1"/>
      <c r="AC534" s="1"/>
      <c r="AD534" s="1"/>
      <c r="AE534" s="1"/>
      <c r="AF534" s="1"/>
      <c r="AG534" s="1">
        <v>0</v>
      </c>
      <c r="AH534" s="1">
        <v>0</v>
      </c>
      <c r="AI534" s="1">
        <v>2287700.9993125</v>
      </c>
      <c r="AJ534" s="1">
        <v>0</v>
      </c>
      <c r="AK534" s="1">
        <v>0</v>
      </c>
      <c r="AL534" s="1">
        <v>0</v>
      </c>
      <c r="AM534" s="1">
        <v>0</v>
      </c>
      <c r="AN534" s="1">
        <v>0</v>
      </c>
      <c r="AO534" s="1">
        <v>0</v>
      </c>
      <c r="AP534" s="1">
        <v>0</v>
      </c>
      <c r="AQ534" s="1">
        <v>2287700.9993125</v>
      </c>
      <c r="AR534" s="1">
        <v>0</v>
      </c>
      <c r="AS534" s="1">
        <v>0</v>
      </c>
      <c r="AT534" s="1">
        <v>483572.39113120001</v>
      </c>
      <c r="AU534" s="1">
        <v>0</v>
      </c>
      <c r="AV534" s="1">
        <v>0</v>
      </c>
      <c r="AW534" s="1">
        <v>0</v>
      </c>
      <c r="AX534" s="1">
        <v>0</v>
      </c>
      <c r="AY534" s="1">
        <v>0</v>
      </c>
      <c r="AZ534" s="1">
        <v>0</v>
      </c>
      <c r="BA534" s="1">
        <v>0</v>
      </c>
      <c r="BB534" s="1">
        <v>483572.39113120001</v>
      </c>
      <c r="BC534" s="7">
        <v>0.68508188910770396</v>
      </c>
      <c r="BD534" s="35" t="s">
        <v>552</v>
      </c>
      <c r="BE534" s="35" t="s">
        <v>552</v>
      </c>
      <c r="BF534" s="35">
        <v>3.1200760525910063</v>
      </c>
      <c r="BG534" s="35" t="s">
        <v>552</v>
      </c>
      <c r="BH534" s="35" t="s">
        <v>552</v>
      </c>
      <c r="BI534" s="35" t="s">
        <v>552</v>
      </c>
      <c r="BJ534" s="35" t="s">
        <v>552</v>
      </c>
      <c r="BK534" s="35" t="s">
        <v>552</v>
      </c>
      <c r="BL534" s="35" t="s">
        <v>552</v>
      </c>
      <c r="BM534" s="35" t="s">
        <v>552</v>
      </c>
      <c r="BN534" s="35">
        <v>3.1200760525910063</v>
      </c>
      <c r="BO534" s="1">
        <v>0</v>
      </c>
      <c r="BP534" s="1"/>
      <c r="BQ534" s="1">
        <v>1331508.4863599997</v>
      </c>
      <c r="BR534" s="1">
        <v>59185.254150910303</v>
      </c>
      <c r="BS534" s="1">
        <v>522992.38764812012</v>
      </c>
      <c r="BT534" s="1">
        <v>1331508.4863599997</v>
      </c>
      <c r="BU534" s="1">
        <v>59185.254150910303</v>
      </c>
      <c r="BV534" s="1">
        <v>153951.49939226484</v>
      </c>
      <c r="BW534" s="35">
        <v>6.0033512053311622</v>
      </c>
      <c r="BX534" s="1">
        <v>6662004.5901379762</v>
      </c>
      <c r="BY534" s="1">
        <v>296124.61269378825</v>
      </c>
      <c r="BZ534" s="1">
        <v>2616714.5931182448</v>
      </c>
      <c r="CA534" s="1">
        <v>6662004.5901379762</v>
      </c>
      <c r="CB534" s="1">
        <v>296124.61269378825</v>
      </c>
      <c r="CC534" s="1">
        <v>770273.42004682811</v>
      </c>
    </row>
    <row r="535" spans="1:81" x14ac:dyDescent="0.25">
      <c r="A535" t="s">
        <v>695</v>
      </c>
      <c r="B535" t="s">
        <v>696</v>
      </c>
      <c r="C535" t="s">
        <v>167</v>
      </c>
      <c r="D535" t="s">
        <v>28</v>
      </c>
      <c r="E535">
        <v>10130</v>
      </c>
      <c r="F535" t="s">
        <v>39</v>
      </c>
      <c r="G535" t="s">
        <v>92</v>
      </c>
      <c r="H535" s="74">
        <v>0.23928040779951004</v>
      </c>
      <c r="I535" s="1">
        <v>4045171</v>
      </c>
      <c r="J535" s="1">
        <v>0</v>
      </c>
      <c r="K535" s="1">
        <v>0</v>
      </c>
      <c r="L535" s="1">
        <v>888207</v>
      </c>
      <c r="M535" s="1">
        <v>0</v>
      </c>
      <c r="N535" s="1">
        <v>0</v>
      </c>
      <c r="O535" s="1">
        <v>0</v>
      </c>
      <c r="P535" s="1">
        <v>0</v>
      </c>
      <c r="Q535" s="1">
        <v>0</v>
      </c>
      <c r="R535" s="1">
        <v>0</v>
      </c>
      <c r="S535" s="1">
        <v>0</v>
      </c>
      <c r="T535" s="1">
        <v>888207</v>
      </c>
      <c r="U535" s="1"/>
      <c r="V535" s="36"/>
      <c r="W535" s="1"/>
      <c r="X535" s="1"/>
      <c r="Y535" s="1">
        <v>223048</v>
      </c>
      <c r="Z535" s="1"/>
      <c r="AA535" s="1"/>
      <c r="AB535" s="1"/>
      <c r="AC535" s="1"/>
      <c r="AD535" s="1"/>
      <c r="AE535" s="1"/>
      <c r="AF535" s="1"/>
      <c r="AG535" s="1">
        <v>0</v>
      </c>
      <c r="AH535" s="1">
        <v>0</v>
      </c>
      <c r="AI535" s="1">
        <v>2287700.9993125</v>
      </c>
      <c r="AJ535" s="1">
        <v>0</v>
      </c>
      <c r="AK535" s="1">
        <v>0</v>
      </c>
      <c r="AL535" s="1">
        <v>0</v>
      </c>
      <c r="AM535" s="1">
        <v>0</v>
      </c>
      <c r="AN535" s="1">
        <v>0</v>
      </c>
      <c r="AO535" s="1">
        <v>0</v>
      </c>
      <c r="AP535" s="1">
        <v>0</v>
      </c>
      <c r="AQ535" s="1">
        <v>2287700.9993125</v>
      </c>
      <c r="AR535" s="1">
        <v>0</v>
      </c>
      <c r="AS535" s="1">
        <v>0</v>
      </c>
      <c r="AT535" s="1">
        <v>483572.39113120001</v>
      </c>
      <c r="AU535" s="1">
        <v>0</v>
      </c>
      <c r="AV535" s="1">
        <v>0</v>
      </c>
      <c r="AW535" s="1">
        <v>0</v>
      </c>
      <c r="AX535" s="1">
        <v>0</v>
      </c>
      <c r="AY535" s="1">
        <v>0</v>
      </c>
      <c r="AZ535" s="1">
        <v>0</v>
      </c>
      <c r="BA535" s="1">
        <v>0</v>
      </c>
      <c r="BB535" s="1">
        <v>483572.39113120001</v>
      </c>
      <c r="BC535" s="7">
        <v>0.68508188910770396</v>
      </c>
      <c r="BD535" s="35" t="s">
        <v>552</v>
      </c>
      <c r="BE535" s="35" t="s">
        <v>552</v>
      </c>
      <c r="BF535" s="35">
        <v>3.1200760525910063</v>
      </c>
      <c r="BG535" s="35" t="s">
        <v>552</v>
      </c>
      <c r="BH535" s="35" t="s">
        <v>552</v>
      </c>
      <c r="BI535" s="35" t="s">
        <v>552</v>
      </c>
      <c r="BJ535" s="35" t="s">
        <v>552</v>
      </c>
      <c r="BK535" s="35" t="s">
        <v>552</v>
      </c>
      <c r="BL535" s="35" t="s">
        <v>552</v>
      </c>
      <c r="BM535" s="35" t="s">
        <v>552</v>
      </c>
      <c r="BN535" s="35">
        <v>3.1200760525910063</v>
      </c>
      <c r="BO535" s="1">
        <v>0</v>
      </c>
      <c r="BP535" s="1">
        <v>0</v>
      </c>
      <c r="BQ535" s="1">
        <v>1331508.4863599997</v>
      </c>
      <c r="BR535" s="1">
        <v>59185.254150910303</v>
      </c>
      <c r="BS535" s="1">
        <v>522992.38764812012</v>
      </c>
      <c r="BT535" s="1">
        <v>1331508.4863599997</v>
      </c>
      <c r="BU535" s="1">
        <v>59185.254150910303</v>
      </c>
      <c r="BV535" s="1">
        <v>153951.49939226484</v>
      </c>
      <c r="BW535" s="35">
        <v>6.0033512053311622</v>
      </c>
      <c r="BX535" s="1">
        <v>6662004.5901379762</v>
      </c>
      <c r="BY535" s="1">
        <v>296124.61269378825</v>
      </c>
      <c r="BZ535" s="1">
        <v>2616714.5931182448</v>
      </c>
      <c r="CA535" s="1">
        <v>6662004.5901379762</v>
      </c>
      <c r="CB535" s="1">
        <v>296124.61269378825</v>
      </c>
      <c r="CC535" s="1">
        <v>770273.42004682811</v>
      </c>
    </row>
    <row r="536" spans="1:81" x14ac:dyDescent="0.25">
      <c r="A536" t="s">
        <v>587</v>
      </c>
      <c r="B536" t="s">
        <v>588</v>
      </c>
      <c r="C536" t="s">
        <v>167</v>
      </c>
      <c r="D536" t="s">
        <v>38</v>
      </c>
      <c r="E536">
        <v>10128</v>
      </c>
      <c r="F536" t="s">
        <v>39</v>
      </c>
      <c r="G536" t="s">
        <v>92</v>
      </c>
      <c r="H536" s="74">
        <v>0.23928040779951004</v>
      </c>
      <c r="I536" s="1">
        <v>4328170</v>
      </c>
      <c r="J536" s="1"/>
      <c r="K536" s="1"/>
      <c r="L536" s="1">
        <v>1189503</v>
      </c>
      <c r="M536" s="1"/>
      <c r="N536" s="1"/>
      <c r="O536" s="1"/>
      <c r="P536" s="1"/>
      <c r="Q536" s="1"/>
      <c r="R536" s="1"/>
      <c r="S536" s="1"/>
      <c r="T536" s="1">
        <v>1189503</v>
      </c>
      <c r="U536" s="1">
        <v>31.214285714285715</v>
      </c>
      <c r="V536" s="36">
        <v>0.11482081156888692</v>
      </c>
      <c r="W536" s="1"/>
      <c r="X536" s="1"/>
      <c r="Y536" s="1">
        <v>287632</v>
      </c>
      <c r="Z536" s="1"/>
      <c r="AA536" s="1"/>
      <c r="AB536" s="1"/>
      <c r="AC536" s="1">
        <v>2727</v>
      </c>
      <c r="AD536" s="1"/>
      <c r="AE536" s="1"/>
      <c r="AF536" s="1"/>
      <c r="AG536" s="1">
        <v>0</v>
      </c>
      <c r="AH536" s="1">
        <v>0</v>
      </c>
      <c r="AI536" s="1">
        <v>2950625.0363125005</v>
      </c>
      <c r="AJ536" s="1">
        <v>0</v>
      </c>
      <c r="AK536" s="1">
        <v>0</v>
      </c>
      <c r="AL536" s="1">
        <v>0</v>
      </c>
      <c r="AM536" s="1">
        <v>24029.887679999996</v>
      </c>
      <c r="AN536" s="1">
        <v>0</v>
      </c>
      <c r="AO536" s="1">
        <v>0</v>
      </c>
      <c r="AP536" s="1">
        <v>0</v>
      </c>
      <c r="AQ536" s="1">
        <v>2974654.9239925006</v>
      </c>
      <c r="AR536" s="1">
        <v>0</v>
      </c>
      <c r="AS536" s="1">
        <v>0</v>
      </c>
      <c r="AT536" s="1">
        <v>623591.75606079993</v>
      </c>
      <c r="AU536" s="1">
        <v>0</v>
      </c>
      <c r="AV536" s="1">
        <v>0</v>
      </c>
      <c r="AW536" s="1">
        <v>0</v>
      </c>
      <c r="AX536" s="1">
        <v>7093.4178599999996</v>
      </c>
      <c r="AY536" s="1">
        <v>0</v>
      </c>
      <c r="AZ536" s="1">
        <v>0</v>
      </c>
      <c r="BA536" s="1">
        <v>0</v>
      </c>
      <c r="BB536" s="1">
        <v>630685.17392079998</v>
      </c>
      <c r="BC536" s="7">
        <v>0.83299410557193931</v>
      </c>
      <c r="BD536" s="35" t="s">
        <v>552</v>
      </c>
      <c r="BE536" s="35" t="s">
        <v>552</v>
      </c>
      <c r="BF536" s="35">
        <v>3.0047984682453937</v>
      </c>
      <c r="BG536" s="35" t="s">
        <v>552</v>
      </c>
      <c r="BH536" s="35" t="s">
        <v>552</v>
      </c>
      <c r="BI536" s="35" t="s">
        <v>552</v>
      </c>
      <c r="BJ536" s="35" t="s">
        <v>552</v>
      </c>
      <c r="BK536" s="35" t="s">
        <v>552</v>
      </c>
      <c r="BL536" s="35" t="s">
        <v>552</v>
      </c>
      <c r="BM536" s="35" t="s">
        <v>552</v>
      </c>
      <c r="BN536" s="35">
        <v>3.0309634342353911</v>
      </c>
      <c r="BO536" s="1">
        <v>0</v>
      </c>
      <c r="BP536" s="1"/>
      <c r="BQ536" s="1">
        <v>1424660.4371999998</v>
      </c>
      <c r="BR536" s="1">
        <v>63325.837513011313</v>
      </c>
      <c r="BS536" s="1">
        <v>559580.78470526088</v>
      </c>
      <c r="BT536" s="1">
        <v>1424660.4371999998</v>
      </c>
      <c r="BU536" s="1">
        <v>63325.837513011313</v>
      </c>
      <c r="BV536" s="1">
        <v>164721.90202209476</v>
      </c>
      <c r="BW536" s="35">
        <v>6.0183478542992077</v>
      </c>
      <c r="BX536" s="1">
        <v>7149441.6481275903</v>
      </c>
      <c r="BY536" s="1">
        <v>317791.08080512058</v>
      </c>
      <c r="BZ536" s="1">
        <v>2808171.0302327117</v>
      </c>
      <c r="CA536" s="1">
        <v>7149441.6481275903</v>
      </c>
      <c r="CB536" s="1">
        <v>317791.08080512058</v>
      </c>
      <c r="CC536" s="1">
        <v>826631.80356866354</v>
      </c>
    </row>
    <row r="537" spans="1:81" x14ac:dyDescent="0.25">
      <c r="A537" t="s">
        <v>587</v>
      </c>
      <c r="B537" t="s">
        <v>588</v>
      </c>
      <c r="C537" t="s">
        <v>167</v>
      </c>
      <c r="D537" t="s">
        <v>28</v>
      </c>
      <c r="E537">
        <v>10128</v>
      </c>
      <c r="F537" t="s">
        <v>39</v>
      </c>
      <c r="G537" t="s">
        <v>92</v>
      </c>
      <c r="H537" s="74">
        <v>0.23928040779951004</v>
      </c>
      <c r="I537" s="1">
        <v>5030586</v>
      </c>
      <c r="J537" s="1">
        <v>0</v>
      </c>
      <c r="K537" s="1">
        <v>0</v>
      </c>
      <c r="L537" s="1">
        <v>1189503</v>
      </c>
      <c r="M537" s="1">
        <v>0</v>
      </c>
      <c r="N537" s="1">
        <v>0</v>
      </c>
      <c r="O537" s="1">
        <v>0</v>
      </c>
      <c r="P537" s="1">
        <v>723655</v>
      </c>
      <c r="Q537" s="1">
        <v>0</v>
      </c>
      <c r="R537" s="1">
        <v>0</v>
      </c>
      <c r="S537" s="1">
        <v>0</v>
      </c>
      <c r="T537" s="1">
        <v>1913158</v>
      </c>
      <c r="U537" s="1"/>
      <c r="V537" s="36"/>
      <c r="W537" s="1"/>
      <c r="X537" s="1"/>
      <c r="Y537" s="1">
        <v>298462</v>
      </c>
      <c r="Z537" s="1"/>
      <c r="AA537" s="1"/>
      <c r="AB537" s="1"/>
      <c r="AC537" s="1">
        <v>108297</v>
      </c>
      <c r="AD537" s="1"/>
      <c r="AE537" s="1"/>
      <c r="AF537" s="1"/>
      <c r="AG537" s="1">
        <v>0</v>
      </c>
      <c r="AH537" s="1">
        <v>0</v>
      </c>
      <c r="AI537" s="1">
        <v>3061553.2607125007</v>
      </c>
      <c r="AJ537" s="1">
        <v>0</v>
      </c>
      <c r="AK537" s="1">
        <v>0</v>
      </c>
      <c r="AL537" s="1">
        <v>0</v>
      </c>
      <c r="AM537" s="1">
        <v>951756.43915083329</v>
      </c>
      <c r="AN537" s="1">
        <v>0</v>
      </c>
      <c r="AO537" s="1">
        <v>0</v>
      </c>
      <c r="AP537" s="1">
        <v>0</v>
      </c>
      <c r="AQ537" s="1">
        <v>4013309.6998633342</v>
      </c>
      <c r="AR537" s="1">
        <v>0</v>
      </c>
      <c r="AS537" s="1">
        <v>0</v>
      </c>
      <c r="AT537" s="1">
        <v>647071.40616279992</v>
      </c>
      <c r="AU537" s="1">
        <v>0</v>
      </c>
      <c r="AV537" s="1">
        <v>0</v>
      </c>
      <c r="AW537" s="1">
        <v>0</v>
      </c>
      <c r="AX537" s="1">
        <v>281699.99045999994</v>
      </c>
      <c r="AY537" s="1">
        <v>0</v>
      </c>
      <c r="AZ537" s="1">
        <v>0</v>
      </c>
      <c r="BA537" s="1">
        <v>0</v>
      </c>
      <c r="BB537" s="1">
        <v>928771.3966227998</v>
      </c>
      <c r="BC537" s="7">
        <v>0.98240664139051281</v>
      </c>
      <c r="BD537" s="35" t="s">
        <v>552</v>
      </c>
      <c r="BE537" s="35" t="s">
        <v>552</v>
      </c>
      <c r="BF537" s="35">
        <v>3.1177934539680021</v>
      </c>
      <c r="BG537" s="35" t="s">
        <v>552</v>
      </c>
      <c r="BH537" s="35" t="s">
        <v>552</v>
      </c>
      <c r="BI537" s="35" t="s">
        <v>552</v>
      </c>
      <c r="BJ537" s="35">
        <v>1.7044813199809761</v>
      </c>
      <c r="BK537" s="35" t="s">
        <v>552</v>
      </c>
      <c r="BL537" s="35" t="s">
        <v>552</v>
      </c>
      <c r="BM537" s="35" t="s">
        <v>552</v>
      </c>
      <c r="BN537" s="35">
        <v>2.5832059330625774</v>
      </c>
      <c r="BO537" s="1">
        <v>0</v>
      </c>
      <c r="BP537" s="1">
        <v>0</v>
      </c>
      <c r="BQ537" s="1">
        <v>1655867.6877599997</v>
      </c>
      <c r="BR537" s="1">
        <v>73602.948042990334</v>
      </c>
      <c r="BS537" s="1">
        <v>650394.79997488507</v>
      </c>
      <c r="BT537" s="1">
        <v>1655867.6877599997</v>
      </c>
      <c r="BU537" s="1">
        <v>73602.948042990334</v>
      </c>
      <c r="BV537" s="1">
        <v>191454.51639046558</v>
      </c>
      <c r="BW537" s="35">
        <v>6.0183478542992077</v>
      </c>
      <c r="BX537" s="1">
        <v>8309720.0578737855</v>
      </c>
      <c r="BY537" s="1">
        <v>369365.19638163666</v>
      </c>
      <c r="BZ537" s="1">
        <v>3263907.3489013277</v>
      </c>
      <c r="CA537" s="1">
        <v>8309720.0578737855</v>
      </c>
      <c r="CB537" s="1">
        <v>369365.19638163666</v>
      </c>
      <c r="CC537" s="1">
        <v>960785.36152398563</v>
      </c>
    </row>
    <row r="538" spans="1:81" x14ac:dyDescent="0.25">
      <c r="A538" t="s">
        <v>587</v>
      </c>
      <c r="B538" t="s">
        <v>588</v>
      </c>
      <c r="C538" t="s">
        <v>167</v>
      </c>
      <c r="D538" t="s">
        <v>1730</v>
      </c>
      <c r="E538">
        <v>10128</v>
      </c>
      <c r="F538" t="s">
        <v>39</v>
      </c>
      <c r="G538" t="s">
        <v>92</v>
      </c>
      <c r="H538" s="74">
        <v>0.23928040779951004</v>
      </c>
      <c r="I538" s="1">
        <v>702416</v>
      </c>
      <c r="J538" s="1"/>
      <c r="K538" s="1"/>
      <c r="L538" s="1"/>
      <c r="M538" s="1"/>
      <c r="N538" s="1"/>
      <c r="O538" s="1"/>
      <c r="P538" s="1">
        <v>723655</v>
      </c>
      <c r="Q538" s="1"/>
      <c r="R538" s="1"/>
      <c r="S538" s="1"/>
      <c r="T538" s="1">
        <v>723655</v>
      </c>
      <c r="U538" s="1">
        <v>13.714285714285714</v>
      </c>
      <c r="V538" s="36">
        <v>7.3764455511661151E-2</v>
      </c>
      <c r="W538" s="1"/>
      <c r="X538" s="1"/>
      <c r="Y538" s="1">
        <v>10830</v>
      </c>
      <c r="Z538" s="1"/>
      <c r="AA538" s="1"/>
      <c r="AB538" s="1"/>
      <c r="AC538" s="1">
        <v>105570</v>
      </c>
      <c r="AD538" s="1"/>
      <c r="AE538" s="1"/>
      <c r="AF538" s="1"/>
      <c r="AG538" s="1">
        <v>0</v>
      </c>
      <c r="AH538" s="1">
        <v>0</v>
      </c>
      <c r="AI538" s="1">
        <v>110928.22440000001</v>
      </c>
      <c r="AJ538" s="1">
        <v>0</v>
      </c>
      <c r="AK538" s="1"/>
      <c r="AL538" s="1">
        <v>0</v>
      </c>
      <c r="AM538" s="1">
        <v>927726.55147083325</v>
      </c>
      <c r="AN538" s="1"/>
      <c r="AO538" s="1">
        <v>0</v>
      </c>
      <c r="AP538" s="1">
        <v>0</v>
      </c>
      <c r="AQ538" s="1">
        <v>1038654.7758708333</v>
      </c>
      <c r="AR538" s="1">
        <v>0</v>
      </c>
      <c r="AS538" s="1">
        <v>0</v>
      </c>
      <c r="AT538" s="1">
        <v>23479.650102</v>
      </c>
      <c r="AU538" s="1">
        <v>0</v>
      </c>
      <c r="AV538" s="1"/>
      <c r="AW538" s="1">
        <v>0</v>
      </c>
      <c r="AX538" s="1">
        <v>274606.57259999996</v>
      </c>
      <c r="AY538" s="1"/>
      <c r="AZ538" s="1">
        <v>0</v>
      </c>
      <c r="BA538" s="1">
        <v>0</v>
      </c>
      <c r="BB538" s="1">
        <v>298086.22270199994</v>
      </c>
      <c r="BC538" s="7">
        <v>1.9030617163800845</v>
      </c>
      <c r="BD538" s="35" t="s">
        <v>552</v>
      </c>
      <c r="BE538" s="35" t="s">
        <v>552</v>
      </c>
      <c r="BF538" s="35" t="s">
        <v>552</v>
      </c>
      <c r="BG538" s="35" t="s">
        <v>552</v>
      </c>
      <c r="BH538" s="35" t="s">
        <v>552</v>
      </c>
      <c r="BI538" s="35" t="s">
        <v>552</v>
      </c>
      <c r="BJ538" s="35">
        <v>1.661472834528654</v>
      </c>
      <c r="BK538" s="35" t="s">
        <v>552</v>
      </c>
      <c r="BL538" s="35" t="s">
        <v>552</v>
      </c>
      <c r="BM538" s="35" t="s">
        <v>552</v>
      </c>
      <c r="BN538" s="35">
        <v>1.8472075762246283</v>
      </c>
      <c r="BO538" s="1">
        <v>0</v>
      </c>
      <c r="BP538" s="1">
        <v>0</v>
      </c>
      <c r="BQ538" s="1">
        <v>231207.25055999996</v>
      </c>
      <c r="BR538" s="1">
        <v>10277.110529979032</v>
      </c>
      <c r="BS538" s="1">
        <v>90814.015269624433</v>
      </c>
      <c r="BT538" s="1">
        <v>231207.25055999996</v>
      </c>
      <c r="BU538" s="1">
        <v>10277.110529979032</v>
      </c>
      <c r="BV538" s="1">
        <v>26732.614368370858</v>
      </c>
      <c r="BW538" s="35">
        <v>6.0183478542992077</v>
      </c>
      <c r="BX538" s="1">
        <v>1160278.4097461952</v>
      </c>
      <c r="BY538" s="1">
        <v>51574.11557651608</v>
      </c>
      <c r="BZ538" s="1">
        <v>455736.31866861536</v>
      </c>
      <c r="CA538" s="1">
        <v>1160278.4097461952</v>
      </c>
      <c r="CB538" s="1">
        <v>51574.11557651608</v>
      </c>
      <c r="CC538" s="1">
        <v>134153.55795532209</v>
      </c>
    </row>
    <row r="539" spans="1:81" x14ac:dyDescent="0.25">
      <c r="A539" t="s">
        <v>1331</v>
      </c>
      <c r="B539" t="s">
        <v>1332</v>
      </c>
      <c r="C539" t="s">
        <v>167</v>
      </c>
      <c r="D539" t="s">
        <v>28</v>
      </c>
      <c r="E539">
        <v>10140</v>
      </c>
      <c r="F539" t="s">
        <v>370</v>
      </c>
      <c r="G539" t="s">
        <v>92</v>
      </c>
      <c r="H539" s="74">
        <v>0.23928040779951004</v>
      </c>
      <c r="I539" s="1">
        <v>492166.91</v>
      </c>
      <c r="J539" s="1">
        <v>0</v>
      </c>
      <c r="K539" s="1">
        <v>0</v>
      </c>
      <c r="L539" s="1">
        <v>39977</v>
      </c>
      <c r="M539" s="1">
        <v>0</v>
      </c>
      <c r="N539" s="1">
        <v>0</v>
      </c>
      <c r="O539" s="1">
        <v>0</v>
      </c>
      <c r="P539" s="1">
        <v>427869</v>
      </c>
      <c r="Q539" s="1">
        <v>0</v>
      </c>
      <c r="R539" s="1">
        <v>0</v>
      </c>
      <c r="S539" s="1">
        <v>0</v>
      </c>
      <c r="T539" s="1">
        <v>467846</v>
      </c>
      <c r="U539" s="1"/>
      <c r="V539" s="36"/>
      <c r="W539" s="1"/>
      <c r="X539" s="1"/>
      <c r="Y539" s="1">
        <v>9275</v>
      </c>
      <c r="Z539" s="1"/>
      <c r="AA539" s="1"/>
      <c r="AB539" s="1"/>
      <c r="AC539" s="1">
        <v>50397</v>
      </c>
      <c r="AD539" s="1"/>
      <c r="AE539" s="1"/>
      <c r="AF539" s="1"/>
      <c r="AG539" s="1">
        <v>0</v>
      </c>
      <c r="AH539" s="1">
        <v>0</v>
      </c>
      <c r="AI539" s="1">
        <v>95164.981187500016</v>
      </c>
      <c r="AJ539" s="1">
        <v>0</v>
      </c>
      <c r="AK539" s="1">
        <v>0</v>
      </c>
      <c r="AL539" s="1">
        <v>0</v>
      </c>
      <c r="AM539" s="1">
        <v>442971.64787250001</v>
      </c>
      <c r="AN539" s="1">
        <v>0</v>
      </c>
      <c r="AO539" s="1">
        <v>0</v>
      </c>
      <c r="AP539" s="1">
        <v>0</v>
      </c>
      <c r="AQ539" s="1">
        <v>538136.62906000006</v>
      </c>
      <c r="AR539" s="1">
        <v>0</v>
      </c>
      <c r="AS539" s="1">
        <v>0</v>
      </c>
      <c r="AT539" s="1">
        <v>20108.379935000001</v>
      </c>
      <c r="AU539" s="1">
        <v>0</v>
      </c>
      <c r="AV539" s="1">
        <v>0</v>
      </c>
      <c r="AW539" s="1">
        <v>0</v>
      </c>
      <c r="AX539" s="1">
        <v>131091.66845999999</v>
      </c>
      <c r="AY539" s="1">
        <v>0</v>
      </c>
      <c r="AZ539" s="1">
        <v>0</v>
      </c>
      <c r="BA539" s="1">
        <v>0</v>
      </c>
      <c r="BB539" s="1">
        <v>151200.04839499999</v>
      </c>
      <c r="BC539" s="7">
        <v>1.4006156518222652</v>
      </c>
      <c r="BD539" s="35" t="s">
        <v>552</v>
      </c>
      <c r="BE539" s="35" t="s">
        <v>552</v>
      </c>
      <c r="BF539" s="35">
        <v>2.883492035983191</v>
      </c>
      <c r="BG539" s="35" t="s">
        <v>552</v>
      </c>
      <c r="BH539" s="35" t="s">
        <v>552</v>
      </c>
      <c r="BI539" s="35" t="s">
        <v>552</v>
      </c>
      <c r="BJ539" s="35">
        <v>1.3416800851019821</v>
      </c>
      <c r="BK539" s="35" t="s">
        <v>552</v>
      </c>
      <c r="BL539" s="35" t="s">
        <v>552</v>
      </c>
      <c r="BM539" s="35" t="s">
        <v>552</v>
      </c>
      <c r="BN539" s="35">
        <v>1.4734264639539509</v>
      </c>
      <c r="BO539" s="1">
        <v>0</v>
      </c>
      <c r="BP539" s="1">
        <v>0</v>
      </c>
      <c r="BQ539" s="1">
        <v>162001.66009559997</v>
      </c>
      <c r="BR539" s="1">
        <v>7200.9375260077259</v>
      </c>
      <c r="BS539" s="1">
        <v>63631.314320778394</v>
      </c>
      <c r="BT539" s="1">
        <v>162001.66009559997</v>
      </c>
      <c r="BU539" s="1">
        <v>7200.9375260077259</v>
      </c>
      <c r="BV539" s="1">
        <v>18730.934673900774</v>
      </c>
      <c r="BW539" s="35">
        <v>5.9759866321855135</v>
      </c>
      <c r="BX539" s="1">
        <v>806118.09502756689</v>
      </c>
      <c r="BY539" s="1">
        <v>35831.768868617473</v>
      </c>
      <c r="BZ539" s="1">
        <v>316628.56944858801</v>
      </c>
      <c r="CA539" s="1">
        <v>806118.09502756689</v>
      </c>
      <c r="CB539" s="1">
        <v>35831.768868617473</v>
      </c>
      <c r="CC539" s="1">
        <v>93204.880545670399</v>
      </c>
    </row>
    <row r="540" spans="1:81" x14ac:dyDescent="0.25">
      <c r="A540" t="s">
        <v>1331</v>
      </c>
      <c r="B540" t="s">
        <v>1332</v>
      </c>
      <c r="C540" t="s">
        <v>167</v>
      </c>
      <c r="D540" t="s">
        <v>1730</v>
      </c>
      <c r="E540">
        <v>10140</v>
      </c>
      <c r="F540" t="s">
        <v>370</v>
      </c>
      <c r="G540" t="s">
        <v>92</v>
      </c>
      <c r="H540" s="74">
        <v>0.23928040779951004</v>
      </c>
      <c r="I540" s="1">
        <v>492166.91</v>
      </c>
      <c r="J540" s="1"/>
      <c r="K540" s="1"/>
      <c r="L540" s="1">
        <v>39977</v>
      </c>
      <c r="M540" s="1"/>
      <c r="N540" s="1"/>
      <c r="O540" s="1"/>
      <c r="P540" s="1">
        <v>427869</v>
      </c>
      <c r="Q540" s="1"/>
      <c r="R540" s="1"/>
      <c r="S540" s="1"/>
      <c r="T540" s="1">
        <v>467846</v>
      </c>
      <c r="U540" s="1">
        <v>15</v>
      </c>
      <c r="V540" s="36">
        <v>6.1033284101633077E-2</v>
      </c>
      <c r="W540" s="1"/>
      <c r="X540" s="1"/>
      <c r="Y540" s="1">
        <v>9275</v>
      </c>
      <c r="Z540" s="1"/>
      <c r="AA540" s="1"/>
      <c r="AB540" s="1"/>
      <c r="AC540" s="1">
        <v>50397</v>
      </c>
      <c r="AD540" s="1"/>
      <c r="AE540" s="1"/>
      <c r="AF540" s="1"/>
      <c r="AG540" s="1">
        <v>0</v>
      </c>
      <c r="AH540" s="1">
        <v>0</v>
      </c>
      <c r="AI540" s="1">
        <v>95164.981187500016</v>
      </c>
      <c r="AJ540" s="1">
        <v>0</v>
      </c>
      <c r="AK540" s="1"/>
      <c r="AL540" s="1">
        <v>0</v>
      </c>
      <c r="AM540" s="1">
        <v>442971.64787250001</v>
      </c>
      <c r="AN540" s="1"/>
      <c r="AO540" s="1">
        <v>0</v>
      </c>
      <c r="AP540" s="1">
        <v>0</v>
      </c>
      <c r="AQ540" s="1">
        <v>538136.62906000006</v>
      </c>
      <c r="AR540" s="1">
        <v>0</v>
      </c>
      <c r="AS540" s="1">
        <v>0</v>
      </c>
      <c r="AT540" s="1">
        <v>20108.379935000001</v>
      </c>
      <c r="AU540" s="1">
        <v>0</v>
      </c>
      <c r="AV540" s="1"/>
      <c r="AW540" s="1">
        <v>0</v>
      </c>
      <c r="AX540" s="1">
        <v>131091.66845999999</v>
      </c>
      <c r="AY540" s="1"/>
      <c r="AZ540" s="1">
        <v>0</v>
      </c>
      <c r="BA540" s="1">
        <v>0</v>
      </c>
      <c r="BB540" s="1">
        <v>151200.04839499999</v>
      </c>
      <c r="BC540" s="7">
        <v>1.4006156518222652</v>
      </c>
      <c r="BD540" s="35" t="s">
        <v>552</v>
      </c>
      <c r="BE540" s="35" t="s">
        <v>552</v>
      </c>
      <c r="BF540" s="35">
        <v>2.883492035983191</v>
      </c>
      <c r="BG540" s="35" t="s">
        <v>552</v>
      </c>
      <c r="BH540" s="35" t="s">
        <v>552</v>
      </c>
      <c r="BI540" s="35" t="s">
        <v>552</v>
      </c>
      <c r="BJ540" s="35">
        <v>1.3416800851019821</v>
      </c>
      <c r="BK540" s="35" t="s">
        <v>552</v>
      </c>
      <c r="BL540" s="35" t="s">
        <v>552</v>
      </c>
      <c r="BM540" s="35" t="s">
        <v>552</v>
      </c>
      <c r="BN540" s="35">
        <v>1.4734264639539509</v>
      </c>
      <c r="BO540" s="1">
        <v>0</v>
      </c>
      <c r="BP540" s="1">
        <v>0</v>
      </c>
      <c r="BQ540" s="1">
        <v>162001.66009559997</v>
      </c>
      <c r="BR540" s="1">
        <v>7200.9375260077259</v>
      </c>
      <c r="BS540" s="1">
        <v>63631.314320778394</v>
      </c>
      <c r="BT540" s="1">
        <v>162001.66009559997</v>
      </c>
      <c r="BU540" s="1">
        <v>7200.9375260077259</v>
      </c>
      <c r="BV540" s="1">
        <v>18730.934673900774</v>
      </c>
      <c r="BW540" s="35">
        <v>5.9759866321855135</v>
      </c>
      <c r="BX540" s="1">
        <v>806118.09502756689</v>
      </c>
      <c r="BY540" s="1">
        <v>35831.768868617473</v>
      </c>
      <c r="BZ540" s="1">
        <v>316628.56944858801</v>
      </c>
      <c r="CA540" s="1">
        <v>806118.09502756689</v>
      </c>
      <c r="CB540" s="1">
        <v>35831.768868617473</v>
      </c>
      <c r="CC540" s="1">
        <v>93204.880545670399</v>
      </c>
    </row>
    <row r="541" spans="1:81" x14ac:dyDescent="0.25">
      <c r="A541" t="s">
        <v>451</v>
      </c>
      <c r="B541" t="s">
        <v>452</v>
      </c>
      <c r="C541" t="s">
        <v>167</v>
      </c>
      <c r="D541" t="s">
        <v>38</v>
      </c>
      <c r="E541">
        <v>10050</v>
      </c>
      <c r="F541" t="s">
        <v>39</v>
      </c>
      <c r="G541" t="s">
        <v>92</v>
      </c>
      <c r="H541" s="74">
        <v>0.23928040779951004</v>
      </c>
      <c r="I541" s="1">
        <v>16298749</v>
      </c>
      <c r="J541" s="1"/>
      <c r="K541" s="1"/>
      <c r="L541" s="1">
        <v>1990682</v>
      </c>
      <c r="M541" s="1"/>
      <c r="N541" s="1"/>
      <c r="O541" s="1"/>
      <c r="P541" s="1"/>
      <c r="Q541" s="1"/>
      <c r="R541" s="1"/>
      <c r="S541" s="1"/>
      <c r="T541" s="1">
        <v>1990682</v>
      </c>
      <c r="U541" s="1">
        <v>36.754098360655739</v>
      </c>
      <c r="V541" s="36">
        <v>0.24168665225692346</v>
      </c>
      <c r="W541" s="1"/>
      <c r="X541" s="1"/>
      <c r="Y541" s="1">
        <v>487023</v>
      </c>
      <c r="Z541" s="1"/>
      <c r="AA541" s="1"/>
      <c r="AB541" s="1"/>
      <c r="AC541" s="1"/>
      <c r="AD541" s="1"/>
      <c r="AE541" s="1"/>
      <c r="AF541" s="1"/>
      <c r="AG541" s="1">
        <v>0</v>
      </c>
      <c r="AH541" s="1">
        <v>0</v>
      </c>
      <c r="AI541" s="1">
        <v>4995770.9258749997</v>
      </c>
      <c r="AJ541" s="1">
        <v>0</v>
      </c>
      <c r="AK541" s="1">
        <v>0</v>
      </c>
      <c r="AL541" s="1">
        <v>0</v>
      </c>
      <c r="AM541" s="1">
        <v>0</v>
      </c>
      <c r="AN541" s="1">
        <v>0</v>
      </c>
      <c r="AO541" s="1">
        <v>0</v>
      </c>
      <c r="AP541" s="1">
        <v>0</v>
      </c>
      <c r="AQ541" s="1">
        <v>4995770.9258749997</v>
      </c>
      <c r="AR541" s="1">
        <v>0</v>
      </c>
      <c r="AS541" s="1">
        <v>0</v>
      </c>
      <c r="AT541" s="1">
        <v>1055875.3122461999</v>
      </c>
      <c r="AU541" s="1">
        <v>0</v>
      </c>
      <c r="AV541" s="1">
        <v>0</v>
      </c>
      <c r="AW541" s="1">
        <v>0</v>
      </c>
      <c r="AX541" s="1">
        <v>0</v>
      </c>
      <c r="AY541" s="1">
        <v>0</v>
      </c>
      <c r="AZ541" s="1">
        <v>0</v>
      </c>
      <c r="BA541" s="1">
        <v>0</v>
      </c>
      <c r="BB541" s="1">
        <v>1055875.3122461999</v>
      </c>
      <c r="BC541" s="7">
        <v>0.37129513670780495</v>
      </c>
      <c r="BD541" s="35" t="s">
        <v>552</v>
      </c>
      <c r="BE541" s="35" t="s">
        <v>552</v>
      </c>
      <c r="BF541" s="35">
        <v>3.0399864157716801</v>
      </c>
      <c r="BG541" s="35" t="s">
        <v>552</v>
      </c>
      <c r="BH541" s="35" t="s">
        <v>552</v>
      </c>
      <c r="BI541" s="35" t="s">
        <v>552</v>
      </c>
      <c r="BJ541" s="35" t="s">
        <v>552</v>
      </c>
      <c r="BK541" s="35" t="s">
        <v>552</v>
      </c>
      <c r="BL541" s="35" t="s">
        <v>552</v>
      </c>
      <c r="BM541" s="35" t="s">
        <v>552</v>
      </c>
      <c r="BN541" s="35">
        <v>3.0399864157716801</v>
      </c>
      <c r="BO541" s="1">
        <v>0</v>
      </c>
      <c r="BP541" s="1"/>
      <c r="BQ541" s="1">
        <v>5364896.2208399996</v>
      </c>
      <c r="BR541" s="1">
        <v>238468.43604557021</v>
      </c>
      <c r="BS541" s="1">
        <v>2107233.9476347012</v>
      </c>
      <c r="BT541" s="1">
        <v>5364896.2208399996</v>
      </c>
      <c r="BU541" s="1">
        <v>238468.43604557021</v>
      </c>
      <c r="BV541" s="1">
        <v>620299.32647301629</v>
      </c>
      <c r="BW541" s="35">
        <v>6.0960645515900458</v>
      </c>
      <c r="BX541" s="1">
        <v>27339857.453982122</v>
      </c>
      <c r="BY541" s="1">
        <v>1215250.5436049483</v>
      </c>
      <c r="BZ541" s="1">
        <v>10738600.222448355</v>
      </c>
      <c r="CA541" s="1">
        <v>27339857.453982122</v>
      </c>
      <c r="CB541" s="1">
        <v>1215250.5436049483</v>
      </c>
      <c r="CC541" s="1">
        <v>3161085.4090143191</v>
      </c>
    </row>
    <row r="542" spans="1:81" x14ac:dyDescent="0.25">
      <c r="A542" t="s">
        <v>451</v>
      </c>
      <c r="B542" t="s">
        <v>452</v>
      </c>
      <c r="C542" t="s">
        <v>167</v>
      </c>
      <c r="D542" t="s">
        <v>28</v>
      </c>
      <c r="E542">
        <v>10050</v>
      </c>
      <c r="F542" t="s">
        <v>39</v>
      </c>
      <c r="G542" t="s">
        <v>92</v>
      </c>
      <c r="H542" s="74">
        <v>0.23928040779951004</v>
      </c>
      <c r="I542" s="1">
        <v>16889892</v>
      </c>
      <c r="J542" s="1">
        <v>0</v>
      </c>
      <c r="K542" s="1">
        <v>0</v>
      </c>
      <c r="L542" s="1">
        <v>2525956</v>
      </c>
      <c r="M542" s="1">
        <v>0</v>
      </c>
      <c r="N542" s="1">
        <v>0</v>
      </c>
      <c r="O542" s="1">
        <v>0</v>
      </c>
      <c r="P542" s="1">
        <v>1562</v>
      </c>
      <c r="Q542" s="1">
        <v>0</v>
      </c>
      <c r="R542" s="1">
        <v>0</v>
      </c>
      <c r="S542" s="1">
        <v>0</v>
      </c>
      <c r="T542" s="1">
        <v>2527518</v>
      </c>
      <c r="U542" s="1"/>
      <c r="V542" s="36"/>
      <c r="W542" s="1"/>
      <c r="X542" s="1"/>
      <c r="Y542" s="1">
        <v>541850</v>
      </c>
      <c r="Z542" s="1"/>
      <c r="AA542" s="1"/>
      <c r="AB542" s="1"/>
      <c r="AC542" s="1">
        <v>140</v>
      </c>
      <c r="AD542" s="1"/>
      <c r="AE542" s="1"/>
      <c r="AF542" s="1"/>
      <c r="AG542" s="1">
        <v>0</v>
      </c>
      <c r="AH542" s="1">
        <v>0</v>
      </c>
      <c r="AI542" s="1">
        <v>5561810.61075</v>
      </c>
      <c r="AJ542" s="1">
        <v>0</v>
      </c>
      <c r="AK542" s="1">
        <v>0</v>
      </c>
      <c r="AL542" s="1">
        <v>0</v>
      </c>
      <c r="AM542" s="1">
        <v>1230.9741716666665</v>
      </c>
      <c r="AN542" s="1">
        <v>0</v>
      </c>
      <c r="AO542" s="1">
        <v>0</v>
      </c>
      <c r="AP542" s="1">
        <v>0</v>
      </c>
      <c r="AQ542" s="1">
        <v>5563041.5849216664</v>
      </c>
      <c r="AR542" s="1">
        <v>0</v>
      </c>
      <c r="AS542" s="1">
        <v>0</v>
      </c>
      <c r="AT542" s="1">
        <v>1174741.31189</v>
      </c>
      <c r="AU542" s="1">
        <v>0</v>
      </c>
      <c r="AV542" s="1">
        <v>0</v>
      </c>
      <c r="AW542" s="1">
        <v>0</v>
      </c>
      <c r="AX542" s="1">
        <v>364.16519999999997</v>
      </c>
      <c r="AY542" s="1">
        <v>0</v>
      </c>
      <c r="AZ542" s="1">
        <v>0</v>
      </c>
      <c r="BA542" s="1">
        <v>0</v>
      </c>
      <c r="BB542" s="1">
        <v>1175105.4770899999</v>
      </c>
      <c r="BC542" s="7">
        <v>0.39894553866961768</v>
      </c>
      <c r="BD542" s="35" t="s">
        <v>552</v>
      </c>
      <c r="BE542" s="35" t="s">
        <v>552</v>
      </c>
      <c r="BF542" s="35">
        <v>2.6669316182229617</v>
      </c>
      <c r="BG542" s="35" t="s">
        <v>552</v>
      </c>
      <c r="BH542" s="35" t="s">
        <v>552</v>
      </c>
      <c r="BI542" s="35" t="s">
        <v>552</v>
      </c>
      <c r="BJ542" s="35">
        <v>1.0212159869825008</v>
      </c>
      <c r="BK542" s="35" t="s">
        <v>552</v>
      </c>
      <c r="BL542" s="35" t="s">
        <v>552</v>
      </c>
      <c r="BM542" s="35" t="s">
        <v>552</v>
      </c>
      <c r="BN542" s="35">
        <v>2.6659145699503095</v>
      </c>
      <c r="BO542" s="1">
        <v>0</v>
      </c>
      <c r="BP542" s="1">
        <v>0</v>
      </c>
      <c r="BQ542" s="1">
        <v>5559476.8507199995</v>
      </c>
      <c r="BR542" s="1">
        <v>247117.50148545683</v>
      </c>
      <c r="BS542" s="1">
        <v>2183661.6904943907</v>
      </c>
      <c r="BT542" s="1">
        <v>5559476.8507199995</v>
      </c>
      <c r="BU542" s="1">
        <v>247117.50148545683</v>
      </c>
      <c r="BV542" s="1">
        <v>642797.10251394054</v>
      </c>
      <c r="BW542" s="35">
        <v>6.0960645515900458</v>
      </c>
      <c r="BX542" s="1">
        <v>28331452.904339653</v>
      </c>
      <c r="BY542" s="1">
        <v>1259326.739397537</v>
      </c>
      <c r="BZ542" s="1">
        <v>11128080.933593657</v>
      </c>
      <c r="CA542" s="1">
        <v>28331452.904339653</v>
      </c>
      <c r="CB542" s="1">
        <v>1259326.739397537</v>
      </c>
      <c r="CC542" s="1">
        <v>3275735.527986085</v>
      </c>
    </row>
    <row r="543" spans="1:81" x14ac:dyDescent="0.25">
      <c r="A543" t="s">
        <v>451</v>
      </c>
      <c r="B543" t="s">
        <v>452</v>
      </c>
      <c r="C543" t="s">
        <v>167</v>
      </c>
      <c r="D543" t="s">
        <v>1730</v>
      </c>
      <c r="E543">
        <v>10050</v>
      </c>
      <c r="F543" t="s">
        <v>39</v>
      </c>
      <c r="G543" t="s">
        <v>92</v>
      </c>
      <c r="H543" s="74">
        <v>0.23928040779951004</v>
      </c>
      <c r="I543" s="1">
        <v>591143</v>
      </c>
      <c r="J543" s="1"/>
      <c r="K543" s="1"/>
      <c r="L543" s="1">
        <v>535274</v>
      </c>
      <c r="M543" s="1"/>
      <c r="N543" s="1"/>
      <c r="O543" s="1"/>
      <c r="P543" s="1">
        <v>1562</v>
      </c>
      <c r="Q543" s="1"/>
      <c r="R543" s="1"/>
      <c r="S543" s="1"/>
      <c r="T543" s="1">
        <v>536836</v>
      </c>
      <c r="U543" s="1">
        <v>12.32</v>
      </c>
      <c r="V543" s="36">
        <v>0.10138566126372138</v>
      </c>
      <c r="W543" s="1"/>
      <c r="X543" s="1"/>
      <c r="Y543" s="1">
        <v>54827</v>
      </c>
      <c r="Z543" s="1"/>
      <c r="AA543" s="1"/>
      <c r="AB543" s="1"/>
      <c r="AC543" s="1">
        <v>140</v>
      </c>
      <c r="AD543" s="1"/>
      <c r="AE543" s="1"/>
      <c r="AF543" s="1"/>
      <c r="AG543" s="1">
        <v>0</v>
      </c>
      <c r="AH543" s="1">
        <v>0</v>
      </c>
      <c r="AI543" s="1">
        <v>566039.68487500004</v>
      </c>
      <c r="AJ543" s="1">
        <v>0</v>
      </c>
      <c r="AK543" s="1"/>
      <c r="AL543" s="1">
        <v>0</v>
      </c>
      <c r="AM543" s="1">
        <v>1230.9741716666665</v>
      </c>
      <c r="AN543" s="1"/>
      <c r="AO543" s="1">
        <v>0</v>
      </c>
      <c r="AP543" s="1">
        <v>0</v>
      </c>
      <c r="AQ543" s="1">
        <v>567270.6590466667</v>
      </c>
      <c r="AR543" s="1">
        <v>0</v>
      </c>
      <c r="AS543" s="1">
        <v>0</v>
      </c>
      <c r="AT543" s="1">
        <v>118865.99964379999</v>
      </c>
      <c r="AU543" s="1">
        <v>0</v>
      </c>
      <c r="AV543" s="1"/>
      <c r="AW543" s="1">
        <v>0</v>
      </c>
      <c r="AX543" s="1">
        <v>364.16519999999997</v>
      </c>
      <c r="AY543" s="1"/>
      <c r="AZ543" s="1">
        <v>0</v>
      </c>
      <c r="BA543" s="1">
        <v>0</v>
      </c>
      <c r="BB543" s="1">
        <v>119230.1648438</v>
      </c>
      <c r="BC543" s="7">
        <v>1.1613109245824897</v>
      </c>
      <c r="BD543" s="35" t="s">
        <v>552</v>
      </c>
      <c r="BE543" s="35" t="s">
        <v>552</v>
      </c>
      <c r="BF543" s="35">
        <v>1.2795422242044261</v>
      </c>
      <c r="BG543" s="35" t="s">
        <v>552</v>
      </c>
      <c r="BH543" s="35" t="s">
        <v>552</v>
      </c>
      <c r="BI543" s="35" t="s">
        <v>552</v>
      </c>
      <c r="BJ543" s="35">
        <v>1.0212159869825008</v>
      </c>
      <c r="BK543" s="35" t="s">
        <v>552</v>
      </c>
      <c r="BL543" s="35" t="s">
        <v>552</v>
      </c>
      <c r="BM543" s="35" t="s">
        <v>552</v>
      </c>
      <c r="BN543" s="35">
        <v>1.2787905876104932</v>
      </c>
      <c r="BO543" s="1">
        <v>0</v>
      </c>
      <c r="BP543" s="1">
        <v>0</v>
      </c>
      <c r="BQ543" s="1">
        <v>194580.62987999996</v>
      </c>
      <c r="BR543" s="1">
        <v>8649.0654398866136</v>
      </c>
      <c r="BS543" s="1">
        <v>76427.742859689417</v>
      </c>
      <c r="BT543" s="1">
        <v>194580.62987999996</v>
      </c>
      <c r="BU543" s="1">
        <v>8649.0654398866136</v>
      </c>
      <c r="BV543" s="1">
        <v>22497.776040924258</v>
      </c>
      <c r="BW543" s="35">
        <v>6.0960645515900458</v>
      </c>
      <c r="BX543" s="1">
        <v>991595.45035753073</v>
      </c>
      <c r="BY543" s="1">
        <v>44076.19579258874</v>
      </c>
      <c r="BZ543" s="1">
        <v>389480.71114530246</v>
      </c>
      <c r="CA543" s="1">
        <v>991595.45035753073</v>
      </c>
      <c r="CB543" s="1">
        <v>44076.19579258874</v>
      </c>
      <c r="CC543" s="1">
        <v>114650.11897176597</v>
      </c>
    </row>
    <row r="544" spans="1:81" x14ac:dyDescent="0.25">
      <c r="A544" t="s">
        <v>1324</v>
      </c>
      <c r="B544" t="s">
        <v>166</v>
      </c>
      <c r="C544" t="s">
        <v>167</v>
      </c>
      <c r="D544" t="s">
        <v>28</v>
      </c>
      <c r="E544">
        <v>10017</v>
      </c>
      <c r="F544" t="s">
        <v>39</v>
      </c>
      <c r="G544" t="s">
        <v>92</v>
      </c>
      <c r="H544" s="74">
        <v>0.23928040779951004</v>
      </c>
      <c r="I544" s="1">
        <v>4439221</v>
      </c>
      <c r="J544" s="1">
        <v>0</v>
      </c>
      <c r="K544" s="1">
        <v>507397</v>
      </c>
      <c r="L544" s="1">
        <v>1235447</v>
      </c>
      <c r="M544" s="1">
        <v>0</v>
      </c>
      <c r="N544" s="1">
        <v>0</v>
      </c>
      <c r="O544" s="1">
        <v>0</v>
      </c>
      <c r="P544" s="1">
        <v>3056754</v>
      </c>
      <c r="Q544" s="1">
        <v>0</v>
      </c>
      <c r="R544" s="1">
        <v>0</v>
      </c>
      <c r="S544" s="1">
        <v>0</v>
      </c>
      <c r="T544" s="1">
        <v>4799598</v>
      </c>
      <c r="U544" s="1"/>
      <c r="V544" s="36"/>
      <c r="W544" s="1"/>
      <c r="X544" s="1">
        <v>98134</v>
      </c>
      <c r="Y544" s="1">
        <v>127869</v>
      </c>
      <c r="Z544" s="1"/>
      <c r="AA544" s="1"/>
      <c r="AB544" s="1"/>
      <c r="AC544" s="1">
        <v>410712</v>
      </c>
      <c r="AD544" s="1"/>
      <c r="AE544" s="1"/>
      <c r="AF544" s="1"/>
      <c r="AG544" s="1">
        <v>0</v>
      </c>
      <c r="AH544" s="1">
        <v>860776.05342137429</v>
      </c>
      <c r="AI544" s="1">
        <v>1319981.7768125001</v>
      </c>
      <c r="AJ544" s="1">
        <v>0</v>
      </c>
      <c r="AK544" s="1">
        <v>0</v>
      </c>
      <c r="AL544" s="1">
        <v>0</v>
      </c>
      <c r="AM544" s="1">
        <v>3609523.3230849998</v>
      </c>
      <c r="AN544" s="1">
        <v>0</v>
      </c>
      <c r="AO544" s="1">
        <v>0</v>
      </c>
      <c r="AP544" s="1">
        <v>0</v>
      </c>
      <c r="AQ544" s="1">
        <v>5790281.1533188745</v>
      </c>
      <c r="AR544" s="1">
        <v>0</v>
      </c>
      <c r="AS544" s="1">
        <v>211997.55539100003</v>
      </c>
      <c r="AT544" s="1">
        <v>277222.47265860002</v>
      </c>
      <c r="AU544" s="1">
        <v>0</v>
      </c>
      <c r="AV544" s="1">
        <v>0</v>
      </c>
      <c r="AW544" s="1">
        <v>0</v>
      </c>
      <c r="AX544" s="1">
        <v>1068335.8401599999</v>
      </c>
      <c r="AY544" s="1">
        <v>0</v>
      </c>
      <c r="AZ544" s="1">
        <v>0</v>
      </c>
      <c r="BA544" s="1">
        <v>0</v>
      </c>
      <c r="BB544" s="1">
        <v>1557555.8682096</v>
      </c>
      <c r="BC544" s="7">
        <v>1.6552086551961425</v>
      </c>
      <c r="BD544" s="35" t="s">
        <v>552</v>
      </c>
      <c r="BE544" s="35">
        <v>2.1142687260909589</v>
      </c>
      <c r="BF544" s="35">
        <v>1.2928148673889694</v>
      </c>
      <c r="BG544" s="35" t="s">
        <v>552</v>
      </c>
      <c r="BH544" s="35" t="s">
        <v>552</v>
      </c>
      <c r="BI544" s="35" t="s">
        <v>552</v>
      </c>
      <c r="BJ544" s="35">
        <v>1.5303355007452351</v>
      </c>
      <c r="BK544" s="35" t="s">
        <v>552</v>
      </c>
      <c r="BL544" s="35" t="s">
        <v>552</v>
      </c>
      <c r="BM544" s="35" t="s">
        <v>552</v>
      </c>
      <c r="BN544" s="35">
        <v>1.5309275946711527</v>
      </c>
      <c r="BO544" s="1">
        <v>0</v>
      </c>
      <c r="BP544" s="1">
        <v>0</v>
      </c>
      <c r="BQ544" s="1">
        <v>1461213.9843599999</v>
      </c>
      <c r="BR544" s="1">
        <v>64950.634501497771</v>
      </c>
      <c r="BS544" s="1">
        <v>573938.3551616671</v>
      </c>
      <c r="BT544" s="1">
        <v>1461213.9843599999</v>
      </c>
      <c r="BU544" s="1">
        <v>64950.634501497771</v>
      </c>
      <c r="BV544" s="1">
        <v>168948.29145260595</v>
      </c>
      <c r="BW544" s="35">
        <v>6.0061647575743171</v>
      </c>
      <c r="BX544" s="1">
        <v>7315077.9517777804</v>
      </c>
      <c r="BY544" s="1">
        <v>325153.57742348866</v>
      </c>
      <c r="BZ544" s="1">
        <v>2873229.9666305091</v>
      </c>
      <c r="CA544" s="1">
        <v>7315077.9517777804</v>
      </c>
      <c r="CB544" s="1">
        <v>325153.57742348866</v>
      </c>
      <c r="CC544" s="1">
        <v>845782.98252243013</v>
      </c>
    </row>
    <row r="545" spans="1:81" x14ac:dyDescent="0.25">
      <c r="A545" t="s">
        <v>1324</v>
      </c>
      <c r="B545" t="s">
        <v>166</v>
      </c>
      <c r="C545" t="s">
        <v>167</v>
      </c>
      <c r="D545" t="s">
        <v>1730</v>
      </c>
      <c r="E545">
        <v>10017</v>
      </c>
      <c r="F545" t="s">
        <v>39</v>
      </c>
      <c r="G545" t="s">
        <v>92</v>
      </c>
      <c r="H545" s="74">
        <v>0.23928040779951004</v>
      </c>
      <c r="I545" s="1">
        <v>4439221</v>
      </c>
      <c r="J545" s="1"/>
      <c r="K545" s="1">
        <v>507397</v>
      </c>
      <c r="L545" s="1">
        <v>1235447</v>
      </c>
      <c r="M545" s="1"/>
      <c r="N545" s="1"/>
      <c r="O545" s="1"/>
      <c r="P545" s="1">
        <v>3056754</v>
      </c>
      <c r="Q545" s="1"/>
      <c r="R545" s="1"/>
      <c r="S545" s="1"/>
      <c r="T545" s="1">
        <v>4799598</v>
      </c>
      <c r="U545" s="1">
        <v>12</v>
      </c>
      <c r="V545" s="36">
        <v>9.1996740091290038E-2</v>
      </c>
      <c r="W545" s="1"/>
      <c r="X545" s="1">
        <v>98134</v>
      </c>
      <c r="Y545" s="1">
        <v>127869</v>
      </c>
      <c r="Z545" s="1"/>
      <c r="AA545" s="1"/>
      <c r="AB545" s="1"/>
      <c r="AC545" s="1">
        <v>410712</v>
      </c>
      <c r="AD545" s="1"/>
      <c r="AE545" s="1"/>
      <c r="AF545" s="1"/>
      <c r="AG545" s="1">
        <v>0</v>
      </c>
      <c r="AH545" s="1">
        <v>860776.05342137429</v>
      </c>
      <c r="AI545" s="1">
        <v>1319981.7768125001</v>
      </c>
      <c r="AJ545" s="1">
        <v>0</v>
      </c>
      <c r="AK545" s="1"/>
      <c r="AL545" s="1">
        <v>0</v>
      </c>
      <c r="AM545" s="1">
        <v>3609523.3230849998</v>
      </c>
      <c r="AN545" s="1"/>
      <c r="AO545" s="1">
        <v>0</v>
      </c>
      <c r="AP545" s="1">
        <v>0</v>
      </c>
      <c r="AQ545" s="1">
        <v>5790281.1533188745</v>
      </c>
      <c r="AR545" s="1">
        <v>0</v>
      </c>
      <c r="AS545" s="1">
        <v>211997.55539100003</v>
      </c>
      <c r="AT545" s="1">
        <v>277222.47265860002</v>
      </c>
      <c r="AU545" s="1">
        <v>0</v>
      </c>
      <c r="AV545" s="1"/>
      <c r="AW545" s="1">
        <v>0</v>
      </c>
      <c r="AX545" s="1">
        <v>1068335.8401599999</v>
      </c>
      <c r="AY545" s="1"/>
      <c r="AZ545" s="1">
        <v>0</v>
      </c>
      <c r="BA545" s="1">
        <v>0</v>
      </c>
      <c r="BB545" s="1">
        <v>1557555.8682096</v>
      </c>
      <c r="BC545" s="7">
        <v>1.6552086551961425</v>
      </c>
      <c r="BD545" s="35" t="s">
        <v>552</v>
      </c>
      <c r="BE545" s="35">
        <v>2.1142687260909589</v>
      </c>
      <c r="BF545" s="35">
        <v>1.2928148673889694</v>
      </c>
      <c r="BG545" s="35" t="s">
        <v>552</v>
      </c>
      <c r="BH545" s="35" t="s">
        <v>552</v>
      </c>
      <c r="BI545" s="35" t="s">
        <v>552</v>
      </c>
      <c r="BJ545" s="35">
        <v>1.5303355007452351</v>
      </c>
      <c r="BK545" s="35" t="s">
        <v>552</v>
      </c>
      <c r="BL545" s="35" t="s">
        <v>552</v>
      </c>
      <c r="BM545" s="35" t="s">
        <v>552</v>
      </c>
      <c r="BN545" s="35">
        <v>1.5309275946711527</v>
      </c>
      <c r="BO545" s="1">
        <v>0</v>
      </c>
      <c r="BP545" s="1">
        <v>0</v>
      </c>
      <c r="BQ545" s="1">
        <v>1461213.9843599999</v>
      </c>
      <c r="BR545" s="1">
        <v>64950.634501497771</v>
      </c>
      <c r="BS545" s="1">
        <v>573938.3551616671</v>
      </c>
      <c r="BT545" s="1">
        <v>1461213.9843599999</v>
      </c>
      <c r="BU545" s="1">
        <v>64950.634501497771</v>
      </c>
      <c r="BV545" s="1">
        <v>168948.29145260595</v>
      </c>
      <c r="BW545" s="35">
        <v>6.0061647575743171</v>
      </c>
      <c r="BX545" s="1">
        <v>7315077.9517777804</v>
      </c>
      <c r="BY545" s="1">
        <v>325153.57742348866</v>
      </c>
      <c r="BZ545" s="1">
        <v>2873229.9666305091</v>
      </c>
      <c r="CA545" s="1">
        <v>7315077.9517777804</v>
      </c>
      <c r="CB545" s="1">
        <v>325153.57742348866</v>
      </c>
      <c r="CC545" s="1">
        <v>845782.98252243013</v>
      </c>
    </row>
    <row r="546" spans="1:81" x14ac:dyDescent="0.25">
      <c r="A546" t="s">
        <v>662</v>
      </c>
      <c r="B546" t="s">
        <v>663</v>
      </c>
      <c r="C546" t="s">
        <v>167</v>
      </c>
      <c r="D546" t="s">
        <v>38</v>
      </c>
      <c r="E546">
        <v>10051</v>
      </c>
      <c r="F546" t="s">
        <v>39</v>
      </c>
      <c r="G546" t="s">
        <v>92</v>
      </c>
      <c r="H546" s="74">
        <v>0.23928040779951004</v>
      </c>
      <c r="I546" s="1">
        <v>4628655</v>
      </c>
      <c r="J546" s="1"/>
      <c r="K546" s="1"/>
      <c r="L546" s="1">
        <v>988094</v>
      </c>
      <c r="M546" s="1"/>
      <c r="N546" s="1"/>
      <c r="O546" s="1"/>
      <c r="P546" s="1"/>
      <c r="Q546" s="1"/>
      <c r="R546" s="1"/>
      <c r="S546" s="1"/>
      <c r="T546" s="1">
        <v>988094</v>
      </c>
      <c r="U546" s="1">
        <v>31.515151515151516</v>
      </c>
      <c r="V546" s="36">
        <v>0.14115445181855032</v>
      </c>
      <c r="W546" s="1"/>
      <c r="X546" s="1"/>
      <c r="Y546" s="1">
        <v>175356</v>
      </c>
      <c r="Z546" s="1"/>
      <c r="AA546" s="1"/>
      <c r="AB546" s="1"/>
      <c r="AC546" s="1">
        <v>46523</v>
      </c>
      <c r="AD546" s="1"/>
      <c r="AE546" s="1"/>
      <c r="AF546" s="1"/>
      <c r="AG546" s="1">
        <v>0</v>
      </c>
      <c r="AH546" s="1">
        <v>0</v>
      </c>
      <c r="AI546" s="1">
        <v>1801933.1086250001</v>
      </c>
      <c r="AJ546" s="1">
        <v>0</v>
      </c>
      <c r="AK546" s="1">
        <v>0</v>
      </c>
      <c r="AL546" s="1">
        <v>0</v>
      </c>
      <c r="AM546" s="1">
        <v>409953.23231999995</v>
      </c>
      <c r="AN546" s="1">
        <v>0</v>
      </c>
      <c r="AO546" s="1">
        <v>0</v>
      </c>
      <c r="AP546" s="1">
        <v>0</v>
      </c>
      <c r="AQ546" s="1">
        <v>2211886.3409449998</v>
      </c>
      <c r="AR546" s="1">
        <v>0</v>
      </c>
      <c r="AS546" s="1">
        <v>0</v>
      </c>
      <c r="AT546" s="1">
        <v>380175.20990640001</v>
      </c>
      <c r="AU546" s="1">
        <v>0</v>
      </c>
      <c r="AV546" s="1">
        <v>0</v>
      </c>
      <c r="AW546" s="1">
        <v>0</v>
      </c>
      <c r="AX546" s="1">
        <v>121014.69713999999</v>
      </c>
      <c r="AY546" s="1">
        <v>0</v>
      </c>
      <c r="AZ546" s="1">
        <v>0</v>
      </c>
      <c r="BA546" s="1">
        <v>0</v>
      </c>
      <c r="BB546" s="1">
        <v>501189.90704640001</v>
      </c>
      <c r="BC546" s="7">
        <v>0.58614786541476949</v>
      </c>
      <c r="BD546" s="35" t="s">
        <v>552</v>
      </c>
      <c r="BE546" s="35" t="s">
        <v>552</v>
      </c>
      <c r="BF546" s="35">
        <v>2.2084015473541991</v>
      </c>
      <c r="BG546" s="35" t="s">
        <v>552</v>
      </c>
      <c r="BH546" s="35" t="s">
        <v>552</v>
      </c>
      <c r="BI546" s="35" t="s">
        <v>552</v>
      </c>
      <c r="BJ546" s="35" t="s">
        <v>552</v>
      </c>
      <c r="BK546" s="35" t="s">
        <v>552</v>
      </c>
      <c r="BL546" s="35" t="s">
        <v>552</v>
      </c>
      <c r="BM546" s="35" t="s">
        <v>552</v>
      </c>
      <c r="BN546" s="35">
        <v>2.7457673541094265</v>
      </c>
      <c r="BO546" s="1">
        <v>0</v>
      </c>
      <c r="BP546" s="1"/>
      <c r="BQ546" s="1">
        <v>1523568.0797999997</v>
      </c>
      <c r="BR546" s="1">
        <v>67722.260085391143</v>
      </c>
      <c r="BS546" s="1">
        <v>598429.91311106749</v>
      </c>
      <c r="BT546" s="1">
        <v>1523568.0797999997</v>
      </c>
      <c r="BU546" s="1">
        <v>67722.260085391143</v>
      </c>
      <c r="BV546" s="1">
        <v>176157.78848891772</v>
      </c>
      <c r="BW546" s="35">
        <v>6.0049379932055595</v>
      </c>
      <c r="BX546" s="1">
        <v>7625363.7678262582</v>
      </c>
      <c r="BY546" s="1">
        <v>338945.71248712245</v>
      </c>
      <c r="BZ546" s="1">
        <v>2995104.6084002829</v>
      </c>
      <c r="CA546" s="1">
        <v>7625363.7678262582</v>
      </c>
      <c r="CB546" s="1">
        <v>338945.71248712245</v>
      </c>
      <c r="CC546" s="1">
        <v>881658.80840725312</v>
      </c>
    </row>
    <row r="547" spans="1:81" x14ac:dyDescent="0.25">
      <c r="A547" t="s">
        <v>662</v>
      </c>
      <c r="B547" t="s">
        <v>663</v>
      </c>
      <c r="C547" t="s">
        <v>167</v>
      </c>
      <c r="D547" t="s">
        <v>28</v>
      </c>
      <c r="E547">
        <v>10051</v>
      </c>
      <c r="F547" t="s">
        <v>39</v>
      </c>
      <c r="G547" t="s">
        <v>92</v>
      </c>
      <c r="H547" s="74">
        <v>0.23928040779951004</v>
      </c>
      <c r="I547" s="1">
        <v>5036095</v>
      </c>
      <c r="J547" s="1">
        <v>0</v>
      </c>
      <c r="K547" s="1">
        <v>0</v>
      </c>
      <c r="L547" s="1">
        <v>1186781</v>
      </c>
      <c r="M547" s="1">
        <v>0</v>
      </c>
      <c r="N547" s="1">
        <v>0</v>
      </c>
      <c r="O547" s="1">
        <v>0</v>
      </c>
      <c r="P547" s="1">
        <v>415763</v>
      </c>
      <c r="Q547" s="1">
        <v>0</v>
      </c>
      <c r="R547" s="1">
        <v>0</v>
      </c>
      <c r="S547" s="1">
        <v>0</v>
      </c>
      <c r="T547" s="1">
        <v>1602544</v>
      </c>
      <c r="U547" s="1"/>
      <c r="V547" s="36"/>
      <c r="W547" s="1"/>
      <c r="X547" s="1"/>
      <c r="Y547" s="1">
        <v>194189</v>
      </c>
      <c r="Z547" s="1"/>
      <c r="AA547" s="1"/>
      <c r="AB547" s="1"/>
      <c r="AC547" s="1">
        <v>85150</v>
      </c>
      <c r="AD547" s="1"/>
      <c r="AE547" s="1"/>
      <c r="AF547" s="1"/>
      <c r="AG547" s="1">
        <v>0</v>
      </c>
      <c r="AH547" s="1">
        <v>0</v>
      </c>
      <c r="AI547" s="1">
        <v>1996540.1929375001</v>
      </c>
      <c r="AJ547" s="1">
        <v>0</v>
      </c>
      <c r="AK547" s="1">
        <v>0</v>
      </c>
      <c r="AL547" s="1">
        <v>0</v>
      </c>
      <c r="AM547" s="1">
        <v>749570.52979416656</v>
      </c>
      <c r="AN547" s="1">
        <v>0</v>
      </c>
      <c r="AO547" s="1">
        <v>0</v>
      </c>
      <c r="AP547" s="1">
        <v>0</v>
      </c>
      <c r="AQ547" s="1">
        <v>2746110.7227316666</v>
      </c>
      <c r="AR547" s="1">
        <v>0</v>
      </c>
      <c r="AS547" s="1">
        <v>0</v>
      </c>
      <c r="AT547" s="1">
        <v>421005.51926660002</v>
      </c>
      <c r="AU547" s="1">
        <v>0</v>
      </c>
      <c r="AV547" s="1">
        <v>0</v>
      </c>
      <c r="AW547" s="1">
        <v>0</v>
      </c>
      <c r="AX547" s="1">
        <v>221490.47699999998</v>
      </c>
      <c r="AY547" s="1">
        <v>0</v>
      </c>
      <c r="AZ547" s="1">
        <v>0</v>
      </c>
      <c r="BA547" s="1">
        <v>0</v>
      </c>
      <c r="BB547" s="1">
        <v>642495.99626659998</v>
      </c>
      <c r="BC547" s="7">
        <v>0.67286393902384023</v>
      </c>
      <c r="BD547" s="35" t="s">
        <v>552</v>
      </c>
      <c r="BE547" s="35" t="s">
        <v>552</v>
      </c>
      <c r="BF547" s="35">
        <v>2.0370613552155792</v>
      </c>
      <c r="BG547" s="35" t="s">
        <v>552</v>
      </c>
      <c r="BH547" s="35" t="s">
        <v>552</v>
      </c>
      <c r="BI547" s="35" t="s">
        <v>552</v>
      </c>
      <c r="BJ547" s="35">
        <v>2.3356118913760158</v>
      </c>
      <c r="BK547" s="35" t="s">
        <v>552</v>
      </c>
      <c r="BL547" s="35" t="s">
        <v>552</v>
      </c>
      <c r="BM547" s="35" t="s">
        <v>552</v>
      </c>
      <c r="BN547" s="35">
        <v>2.1145171171576358</v>
      </c>
      <c r="BO547" s="1">
        <v>0</v>
      </c>
      <c r="BP547" s="1">
        <v>0</v>
      </c>
      <c r="BQ547" s="1">
        <v>1657681.0301999997</v>
      </c>
      <c r="BR547" s="1">
        <v>73683.550708518538</v>
      </c>
      <c r="BS547" s="1">
        <v>651107.04800186679</v>
      </c>
      <c r="BT547" s="1">
        <v>1657681.0301999997</v>
      </c>
      <c r="BU547" s="1">
        <v>73683.550708518538</v>
      </c>
      <c r="BV547" s="1">
        <v>191664.17843198424</v>
      </c>
      <c r="BW547" s="35">
        <v>6.0049379932055595</v>
      </c>
      <c r="BX547" s="1">
        <v>8296590.7686641114</v>
      </c>
      <c r="BY547" s="1">
        <v>368781.60241535289</v>
      </c>
      <c r="BZ547" s="1">
        <v>3258750.4021884594</v>
      </c>
      <c r="CA547" s="1">
        <v>8296590.7686641114</v>
      </c>
      <c r="CB547" s="1">
        <v>368781.60241535289</v>
      </c>
      <c r="CC547" s="1">
        <v>959267.32857076754</v>
      </c>
    </row>
    <row r="548" spans="1:81" x14ac:dyDescent="0.25">
      <c r="A548" t="s">
        <v>662</v>
      </c>
      <c r="B548" t="s">
        <v>663</v>
      </c>
      <c r="C548" t="s">
        <v>167</v>
      </c>
      <c r="D548" t="s">
        <v>1730</v>
      </c>
      <c r="E548">
        <v>10051</v>
      </c>
      <c r="F548" t="s">
        <v>39</v>
      </c>
      <c r="G548" t="s">
        <v>92</v>
      </c>
      <c r="H548" s="74">
        <v>0.23928040779951004</v>
      </c>
      <c r="I548" s="1">
        <v>407440</v>
      </c>
      <c r="J548" s="1"/>
      <c r="K548" s="1"/>
      <c r="L548" s="1">
        <v>198687</v>
      </c>
      <c r="M548" s="1"/>
      <c r="N548" s="1"/>
      <c r="O548" s="1"/>
      <c r="P548" s="1">
        <v>415763</v>
      </c>
      <c r="Q548" s="1"/>
      <c r="R548" s="1"/>
      <c r="S548" s="1"/>
      <c r="T548" s="1">
        <v>614450</v>
      </c>
      <c r="U548" s="1">
        <v>13.473684210526315</v>
      </c>
      <c r="V548" s="36">
        <v>7.6487622485165205E-2</v>
      </c>
      <c r="W548" s="1"/>
      <c r="X548" s="1"/>
      <c r="Y548" s="1">
        <v>18833</v>
      </c>
      <c r="Z548" s="1"/>
      <c r="AA548" s="1"/>
      <c r="AB548" s="1"/>
      <c r="AC548" s="1">
        <v>38627</v>
      </c>
      <c r="AD548" s="1"/>
      <c r="AE548" s="1"/>
      <c r="AF548" s="1"/>
      <c r="AG548" s="1">
        <v>0</v>
      </c>
      <c r="AH548" s="1">
        <v>0</v>
      </c>
      <c r="AI548" s="1">
        <v>194607.08431250002</v>
      </c>
      <c r="AJ548" s="1">
        <v>0</v>
      </c>
      <c r="AK548" s="1"/>
      <c r="AL548" s="1">
        <v>0</v>
      </c>
      <c r="AM548" s="1">
        <v>339617.29747416667</v>
      </c>
      <c r="AN548" s="1"/>
      <c r="AO548" s="1">
        <v>0</v>
      </c>
      <c r="AP548" s="1">
        <v>0</v>
      </c>
      <c r="AQ548" s="1">
        <v>534224.38178666669</v>
      </c>
      <c r="AR548" s="1">
        <v>0</v>
      </c>
      <c r="AS548" s="1">
        <v>0</v>
      </c>
      <c r="AT548" s="1">
        <v>40830.309360200001</v>
      </c>
      <c r="AU548" s="1">
        <v>0</v>
      </c>
      <c r="AV548" s="1"/>
      <c r="AW548" s="1">
        <v>0</v>
      </c>
      <c r="AX548" s="1">
        <v>100475.77986</v>
      </c>
      <c r="AY548" s="1"/>
      <c r="AZ548" s="1">
        <v>0</v>
      </c>
      <c r="BA548" s="1">
        <v>0</v>
      </c>
      <c r="BB548" s="1">
        <v>141306.0892202</v>
      </c>
      <c r="BC548" s="7">
        <v>1.6579876080082139</v>
      </c>
      <c r="BD548" s="35" t="s">
        <v>552</v>
      </c>
      <c r="BE548" s="35" t="s">
        <v>552</v>
      </c>
      <c r="BF548" s="35">
        <v>1.1849662719387783</v>
      </c>
      <c r="BG548" s="35" t="s">
        <v>552</v>
      </c>
      <c r="BH548" s="35" t="s">
        <v>552</v>
      </c>
      <c r="BI548" s="35" t="s">
        <v>552</v>
      </c>
      <c r="BJ548" s="35">
        <v>1.058519101830049</v>
      </c>
      <c r="BK548" s="35" t="s">
        <v>552</v>
      </c>
      <c r="BL548" s="35" t="s">
        <v>552</v>
      </c>
      <c r="BM548" s="35" t="s">
        <v>552</v>
      </c>
      <c r="BN548" s="35">
        <v>1.099406739371579</v>
      </c>
      <c r="BO548" s="1">
        <v>0</v>
      </c>
      <c r="BP548" s="1">
        <v>0</v>
      </c>
      <c r="BQ548" s="1">
        <v>134112.95039999997</v>
      </c>
      <c r="BR548" s="1">
        <v>5961.2906231274019</v>
      </c>
      <c r="BS548" s="1">
        <v>52677.134890799447</v>
      </c>
      <c r="BT548" s="1">
        <v>134112.95039999997</v>
      </c>
      <c r="BU548" s="1">
        <v>5961.2906231274019</v>
      </c>
      <c r="BV548" s="1">
        <v>15506.389943066533</v>
      </c>
      <c r="BW548" s="35">
        <v>6.0049379932055595</v>
      </c>
      <c r="BX548" s="1">
        <v>671227.0008378526</v>
      </c>
      <c r="BY548" s="1">
        <v>29835.889928230379</v>
      </c>
      <c r="BZ548" s="1">
        <v>263645.79378817632</v>
      </c>
      <c r="CA548" s="1">
        <v>671227.0008378526</v>
      </c>
      <c r="CB548" s="1">
        <v>29835.889928230379</v>
      </c>
      <c r="CC548" s="1">
        <v>77608.520163514288</v>
      </c>
    </row>
    <row r="549" spans="1:81" x14ac:dyDescent="0.25">
      <c r="A549" t="s">
        <v>932</v>
      </c>
      <c r="B549" t="s">
        <v>933</v>
      </c>
      <c r="C549" t="s">
        <v>167</v>
      </c>
      <c r="D549" t="s">
        <v>38</v>
      </c>
      <c r="E549">
        <v>10063</v>
      </c>
      <c r="F549" t="s">
        <v>370</v>
      </c>
      <c r="G549" t="s">
        <v>92</v>
      </c>
      <c r="H549" s="74">
        <v>0.23928040779951004</v>
      </c>
      <c r="I549" s="1">
        <v>1155378.6599999999</v>
      </c>
      <c r="J549" s="1"/>
      <c r="K549" s="1"/>
      <c r="L549" s="1">
        <v>380469</v>
      </c>
      <c r="M549" s="1"/>
      <c r="N549" s="1"/>
      <c r="O549" s="1"/>
      <c r="P549" s="1"/>
      <c r="Q549" s="1"/>
      <c r="R549" s="1"/>
      <c r="S549" s="1"/>
      <c r="T549" s="1">
        <v>380469</v>
      </c>
      <c r="U549" s="1">
        <v>30</v>
      </c>
      <c r="V549" s="36">
        <v>0.1012959581692745</v>
      </c>
      <c r="W549" s="1"/>
      <c r="X549" s="1"/>
      <c r="Y549" s="1">
        <v>88275</v>
      </c>
      <c r="Z549" s="1"/>
      <c r="AA549" s="1"/>
      <c r="AB549" s="1"/>
      <c r="AC549" s="1"/>
      <c r="AD549" s="1"/>
      <c r="AE549" s="1"/>
      <c r="AF549" s="1"/>
      <c r="AG549" s="1">
        <v>0</v>
      </c>
      <c r="AH549" s="1">
        <v>0</v>
      </c>
      <c r="AI549" s="1">
        <v>905734.4814375001</v>
      </c>
      <c r="AJ549" s="1">
        <v>0</v>
      </c>
      <c r="AK549" s="1">
        <v>0</v>
      </c>
      <c r="AL549" s="1">
        <v>0</v>
      </c>
      <c r="AM549" s="1">
        <v>0</v>
      </c>
      <c r="AN549" s="1">
        <v>0</v>
      </c>
      <c r="AO549" s="1">
        <v>0</v>
      </c>
      <c r="AP549" s="1">
        <v>0</v>
      </c>
      <c r="AQ549" s="1">
        <v>905734.4814375001</v>
      </c>
      <c r="AR549" s="1">
        <v>0</v>
      </c>
      <c r="AS549" s="1">
        <v>0</v>
      </c>
      <c r="AT549" s="1">
        <v>191381.91253499998</v>
      </c>
      <c r="AU549" s="1">
        <v>0</v>
      </c>
      <c r="AV549" s="1">
        <v>0</v>
      </c>
      <c r="AW549" s="1">
        <v>0</v>
      </c>
      <c r="AX549" s="1">
        <v>0</v>
      </c>
      <c r="AY549" s="1">
        <v>0</v>
      </c>
      <c r="AZ549" s="1">
        <v>0</v>
      </c>
      <c r="BA549" s="1">
        <v>0</v>
      </c>
      <c r="BB549" s="1">
        <v>191381.91253499998</v>
      </c>
      <c r="BC549" s="7">
        <v>0.94957301182324072</v>
      </c>
      <c r="BD549" s="35" t="s">
        <v>552</v>
      </c>
      <c r="BE549" s="35" t="s">
        <v>552</v>
      </c>
      <c r="BF549" s="35">
        <v>2.8835894487395821</v>
      </c>
      <c r="BG549" s="35" t="s">
        <v>552</v>
      </c>
      <c r="BH549" s="35" t="s">
        <v>552</v>
      </c>
      <c r="BI549" s="35" t="s">
        <v>552</v>
      </c>
      <c r="BJ549" s="35" t="s">
        <v>552</v>
      </c>
      <c r="BK549" s="35" t="s">
        <v>552</v>
      </c>
      <c r="BL549" s="35" t="s">
        <v>552</v>
      </c>
      <c r="BM549" s="35" t="s">
        <v>552</v>
      </c>
      <c r="BN549" s="35">
        <v>2.8835894487395821</v>
      </c>
      <c r="BO549" s="1">
        <v>0</v>
      </c>
      <c r="BP549" s="1"/>
      <c r="BQ549" s="1">
        <v>380304.43972559989</v>
      </c>
      <c r="BR549" s="1">
        <v>16904.447211907278</v>
      </c>
      <c r="BS549" s="1">
        <v>149376.68742089902</v>
      </c>
      <c r="BT549" s="1">
        <v>380304.43972559989</v>
      </c>
      <c r="BU549" s="1">
        <v>16904.447211907278</v>
      </c>
      <c r="BV549" s="1">
        <v>43971.509998668967</v>
      </c>
      <c r="BW549" s="35">
        <v>5.9849350509424326</v>
      </c>
      <c r="BX549" s="1">
        <v>1895792.9316171666</v>
      </c>
      <c r="BY549" s="1">
        <v>84267.571423442685</v>
      </c>
      <c r="BZ549" s="1">
        <v>744633.08491811121</v>
      </c>
      <c r="CA549" s="1">
        <v>1895792.9316171666</v>
      </c>
      <c r="CB549" s="1">
        <v>84267.571423442685</v>
      </c>
      <c r="CC549" s="1">
        <v>219195.12143523063</v>
      </c>
    </row>
    <row r="550" spans="1:81" x14ac:dyDescent="0.25">
      <c r="A550" t="s">
        <v>932</v>
      </c>
      <c r="B550" t="s">
        <v>933</v>
      </c>
      <c r="C550" t="s">
        <v>167</v>
      </c>
      <c r="D550" t="s">
        <v>28</v>
      </c>
      <c r="E550">
        <v>10063</v>
      </c>
      <c r="F550" t="s">
        <v>370</v>
      </c>
      <c r="G550" t="s">
        <v>92</v>
      </c>
      <c r="H550" s="74">
        <v>0.23928040779951004</v>
      </c>
      <c r="I550" s="1">
        <v>1460606.3499999999</v>
      </c>
      <c r="J550" s="1">
        <v>0</v>
      </c>
      <c r="K550" s="1">
        <v>0</v>
      </c>
      <c r="L550" s="1">
        <v>380469</v>
      </c>
      <c r="M550" s="1">
        <v>0</v>
      </c>
      <c r="N550" s="1">
        <v>0</v>
      </c>
      <c r="O550" s="1">
        <v>0</v>
      </c>
      <c r="P550" s="1">
        <v>126165</v>
      </c>
      <c r="Q550" s="1">
        <v>0</v>
      </c>
      <c r="R550" s="1">
        <v>0</v>
      </c>
      <c r="S550" s="1">
        <v>0</v>
      </c>
      <c r="T550" s="1">
        <v>506634</v>
      </c>
      <c r="U550" s="1"/>
      <c r="V550" s="36"/>
      <c r="W550" s="1"/>
      <c r="X550" s="1"/>
      <c r="Y550" s="1">
        <v>88275</v>
      </c>
      <c r="Z550" s="1"/>
      <c r="AA550" s="1"/>
      <c r="AB550" s="1"/>
      <c r="AC550" s="1">
        <v>14860</v>
      </c>
      <c r="AD550" s="1"/>
      <c r="AE550" s="1"/>
      <c r="AF550" s="1"/>
      <c r="AG550" s="1">
        <v>0</v>
      </c>
      <c r="AH550" s="1">
        <v>0</v>
      </c>
      <c r="AI550" s="1">
        <v>905734.4814375001</v>
      </c>
      <c r="AJ550" s="1">
        <v>0</v>
      </c>
      <c r="AK550" s="1">
        <v>0</v>
      </c>
      <c r="AL550" s="1">
        <v>0</v>
      </c>
      <c r="AM550" s="1">
        <v>130614.1024125</v>
      </c>
      <c r="AN550" s="1">
        <v>0</v>
      </c>
      <c r="AO550" s="1">
        <v>0</v>
      </c>
      <c r="AP550" s="1">
        <v>0</v>
      </c>
      <c r="AQ550" s="1">
        <v>1036348.5838500001</v>
      </c>
      <c r="AR550" s="1">
        <v>0</v>
      </c>
      <c r="AS550" s="1">
        <v>0</v>
      </c>
      <c r="AT550" s="1">
        <v>191381.91253499998</v>
      </c>
      <c r="AU550" s="1">
        <v>0</v>
      </c>
      <c r="AV550" s="1">
        <v>0</v>
      </c>
      <c r="AW550" s="1">
        <v>0</v>
      </c>
      <c r="AX550" s="1">
        <v>38653.534799999994</v>
      </c>
      <c r="AY550" s="1">
        <v>0</v>
      </c>
      <c r="AZ550" s="1">
        <v>0</v>
      </c>
      <c r="BA550" s="1">
        <v>0</v>
      </c>
      <c r="BB550" s="1">
        <v>230035.44733499998</v>
      </c>
      <c r="BC550" s="7">
        <v>0.86702623960590075</v>
      </c>
      <c r="BD550" s="35" t="s">
        <v>552</v>
      </c>
      <c r="BE550" s="35" t="s">
        <v>552</v>
      </c>
      <c r="BF550" s="35">
        <v>2.8835894487395821</v>
      </c>
      <c r="BG550" s="35" t="s">
        <v>552</v>
      </c>
      <c r="BH550" s="35" t="s">
        <v>552</v>
      </c>
      <c r="BI550" s="35" t="s">
        <v>552</v>
      </c>
      <c r="BJ550" s="35">
        <v>1.3416370404827009</v>
      </c>
      <c r="BK550" s="35" t="s">
        <v>552</v>
      </c>
      <c r="BL550" s="35" t="s">
        <v>552</v>
      </c>
      <c r="BM550" s="35" t="s">
        <v>552</v>
      </c>
      <c r="BN550" s="35">
        <v>2.4996033254479566</v>
      </c>
      <c r="BO550" s="1">
        <v>0</v>
      </c>
      <c r="BP550" s="1">
        <v>0</v>
      </c>
      <c r="BQ550" s="1">
        <v>480773.18616599985</v>
      </c>
      <c r="BR550" s="1">
        <v>21370.260500528519</v>
      </c>
      <c r="BS550" s="1">
        <v>188838.98910590078</v>
      </c>
      <c r="BT550" s="1">
        <v>480773.18616599985</v>
      </c>
      <c r="BU550" s="1">
        <v>21370.260500528519</v>
      </c>
      <c r="BV550" s="1">
        <v>55587.894208764767</v>
      </c>
      <c r="BW550" s="35">
        <v>5.9849350509424326</v>
      </c>
      <c r="BX550" s="1">
        <v>2396623.107272164</v>
      </c>
      <c r="BY550" s="1">
        <v>106529.36061685518</v>
      </c>
      <c r="BZ550" s="1">
        <v>941350.09577854094</v>
      </c>
      <c r="CA550" s="1">
        <v>2396623.107272164</v>
      </c>
      <c r="CB550" s="1">
        <v>106529.36061685518</v>
      </c>
      <c r="CC550" s="1">
        <v>277102.04224935133</v>
      </c>
    </row>
    <row r="551" spans="1:81" x14ac:dyDescent="0.25">
      <c r="A551" t="s">
        <v>932</v>
      </c>
      <c r="B551" t="s">
        <v>933</v>
      </c>
      <c r="C551" t="s">
        <v>167</v>
      </c>
      <c r="D551" t="s">
        <v>1730</v>
      </c>
      <c r="E551">
        <v>10063</v>
      </c>
      <c r="F551" t="s">
        <v>370</v>
      </c>
      <c r="G551" t="s">
        <v>92</v>
      </c>
      <c r="H551" s="74">
        <v>0.23928040779951004</v>
      </c>
      <c r="I551" s="1">
        <v>305227.69</v>
      </c>
      <c r="J551" s="1"/>
      <c r="K551" s="1"/>
      <c r="L551" s="1"/>
      <c r="M551" s="1"/>
      <c r="N551" s="1"/>
      <c r="O551" s="1"/>
      <c r="P551" s="1">
        <v>126165</v>
      </c>
      <c r="Q551" s="1"/>
      <c r="R551" s="1"/>
      <c r="S551" s="1"/>
      <c r="T551" s="1">
        <v>126165</v>
      </c>
      <c r="U551" s="1">
        <v>15</v>
      </c>
      <c r="V551" s="36">
        <v>0.16514773213000689</v>
      </c>
      <c r="W551" s="1"/>
      <c r="X551" s="1"/>
      <c r="Y551" s="1"/>
      <c r="Z551" s="1"/>
      <c r="AA551" s="1"/>
      <c r="AB551" s="1"/>
      <c r="AC551" s="1">
        <v>14860</v>
      </c>
      <c r="AD551" s="1"/>
      <c r="AE551" s="1"/>
      <c r="AF551" s="1"/>
      <c r="AG551" s="1">
        <v>0</v>
      </c>
      <c r="AH551" s="1">
        <v>0</v>
      </c>
      <c r="AI551" s="1">
        <v>0</v>
      </c>
      <c r="AJ551" s="1">
        <v>0</v>
      </c>
      <c r="AK551" s="1"/>
      <c r="AL551" s="1">
        <v>0</v>
      </c>
      <c r="AM551" s="1">
        <v>130614.1024125</v>
      </c>
      <c r="AN551" s="1"/>
      <c r="AO551" s="1">
        <v>0</v>
      </c>
      <c r="AP551" s="1">
        <v>0</v>
      </c>
      <c r="AQ551" s="1">
        <v>130614.1024125</v>
      </c>
      <c r="AR551" s="1">
        <v>0</v>
      </c>
      <c r="AS551" s="1">
        <v>0</v>
      </c>
      <c r="AT551" s="1">
        <v>0</v>
      </c>
      <c r="AU551" s="1">
        <v>0</v>
      </c>
      <c r="AV551" s="1"/>
      <c r="AW551" s="1">
        <v>0</v>
      </c>
      <c r="AX551" s="1">
        <v>38653.534799999994</v>
      </c>
      <c r="AY551" s="1"/>
      <c r="AZ551" s="1">
        <v>0</v>
      </c>
      <c r="BA551" s="1">
        <v>0</v>
      </c>
      <c r="BB551" s="1">
        <v>38653.534799999994</v>
      </c>
      <c r="BC551" s="7">
        <v>0.55456186564364451</v>
      </c>
      <c r="BD551" s="35" t="s">
        <v>552</v>
      </c>
      <c r="BE551" s="35" t="s">
        <v>552</v>
      </c>
      <c r="BF551" s="35" t="s">
        <v>552</v>
      </c>
      <c r="BG551" s="35" t="s">
        <v>552</v>
      </c>
      <c r="BH551" s="35" t="s">
        <v>552</v>
      </c>
      <c r="BI551" s="35" t="s">
        <v>552</v>
      </c>
      <c r="BJ551" s="35">
        <v>1.3416370404827009</v>
      </c>
      <c r="BK551" s="35" t="s">
        <v>552</v>
      </c>
      <c r="BL551" s="35" t="s">
        <v>552</v>
      </c>
      <c r="BM551" s="35" t="s">
        <v>552</v>
      </c>
      <c r="BN551" s="35">
        <v>1.3416370404827009</v>
      </c>
      <c r="BO551" s="1">
        <v>0</v>
      </c>
      <c r="BP551" s="1">
        <v>0</v>
      </c>
      <c r="BQ551" s="1">
        <v>100468.74644039999</v>
      </c>
      <c r="BR551" s="1">
        <v>4465.8132886212388</v>
      </c>
      <c r="BS551" s="1">
        <v>39462.301685001767</v>
      </c>
      <c r="BT551" s="1">
        <v>100468.74644039999</v>
      </c>
      <c r="BU551" s="1">
        <v>4465.8132886212388</v>
      </c>
      <c r="BV551" s="1">
        <v>11616.384210095794</v>
      </c>
      <c r="BW551" s="35">
        <v>5.9849350509424326</v>
      </c>
      <c r="BX551" s="1">
        <v>500830.1756549977</v>
      </c>
      <c r="BY551" s="1">
        <v>22261.789193412511</v>
      </c>
      <c r="BZ551" s="1">
        <v>196717.01086042993</v>
      </c>
      <c r="CA551" s="1">
        <v>500830.1756549977</v>
      </c>
      <c r="CB551" s="1">
        <v>22261.789193412511</v>
      </c>
      <c r="CC551" s="1">
        <v>57906.920814120749</v>
      </c>
    </row>
    <row r="552" spans="1:81" x14ac:dyDescent="0.25">
      <c r="A552" t="s">
        <v>983</v>
      </c>
      <c r="B552" t="s">
        <v>984</v>
      </c>
      <c r="C552" t="s">
        <v>167</v>
      </c>
      <c r="D552" t="s">
        <v>38</v>
      </c>
      <c r="E552">
        <v>10107</v>
      </c>
      <c r="F552" t="s">
        <v>39</v>
      </c>
      <c r="G552" t="s">
        <v>92</v>
      </c>
      <c r="H552" s="74">
        <v>0.23928040779951004</v>
      </c>
      <c r="I552" s="1">
        <v>1388473</v>
      </c>
      <c r="J552" s="1">
        <v>294558</v>
      </c>
      <c r="K552" s="1"/>
      <c r="L552" s="1"/>
      <c r="M552" s="1"/>
      <c r="N552" s="1"/>
      <c r="O552" s="1"/>
      <c r="P552" s="1"/>
      <c r="Q552" s="1"/>
      <c r="R552" s="1"/>
      <c r="S552" s="1"/>
      <c r="T552" s="1">
        <v>294558</v>
      </c>
      <c r="U552" s="1">
        <v>32.333333333333336</v>
      </c>
      <c r="V552" s="36">
        <v>0.14775240649029298</v>
      </c>
      <c r="W552" s="1">
        <v>72031</v>
      </c>
      <c r="X552" s="1"/>
      <c r="Y552" s="1"/>
      <c r="Z552" s="1"/>
      <c r="AA552" s="1"/>
      <c r="AB552" s="1"/>
      <c r="AC552" s="1"/>
      <c r="AD552" s="1"/>
      <c r="AE552" s="1"/>
      <c r="AF552" s="1"/>
      <c r="AG552" s="1">
        <v>3430.7170259999994</v>
      </c>
      <c r="AH552" s="1">
        <v>0</v>
      </c>
      <c r="AI552" s="1">
        <v>0</v>
      </c>
      <c r="AJ552" s="1">
        <v>0</v>
      </c>
      <c r="AK552" s="1">
        <v>0</v>
      </c>
      <c r="AL552" s="1">
        <v>0</v>
      </c>
      <c r="AM552" s="1">
        <v>0</v>
      </c>
      <c r="AN552" s="1">
        <v>0</v>
      </c>
      <c r="AO552" s="1">
        <v>0</v>
      </c>
      <c r="AP552" s="1">
        <v>0</v>
      </c>
      <c r="AQ552" s="1">
        <v>3430.7170259999994</v>
      </c>
      <c r="AR552" s="1">
        <v>266745.91951000004</v>
      </c>
      <c r="AS552" s="1">
        <v>0</v>
      </c>
      <c r="AT552" s="1">
        <v>0</v>
      </c>
      <c r="AU552" s="1">
        <v>0</v>
      </c>
      <c r="AV552" s="1">
        <v>0</v>
      </c>
      <c r="AW552" s="1">
        <v>0</v>
      </c>
      <c r="AX552" s="1">
        <v>0</v>
      </c>
      <c r="AY552" s="1">
        <v>0</v>
      </c>
      <c r="AZ552" s="1">
        <v>0</v>
      </c>
      <c r="BA552" s="1">
        <v>0</v>
      </c>
      <c r="BB552" s="1">
        <v>266745.91951000004</v>
      </c>
      <c r="BC552" s="7">
        <v>0.19458544497156233</v>
      </c>
      <c r="BD552" s="35">
        <v>0.91722729152153415</v>
      </c>
      <c r="BE552" s="35" t="s">
        <v>552</v>
      </c>
      <c r="BF552" s="35" t="s">
        <v>552</v>
      </c>
      <c r="BG552" s="35" t="s">
        <v>552</v>
      </c>
      <c r="BH552" s="35" t="s">
        <v>552</v>
      </c>
      <c r="BI552" s="35" t="s">
        <v>552</v>
      </c>
      <c r="BJ552" s="35" t="s">
        <v>552</v>
      </c>
      <c r="BK552" s="35" t="s">
        <v>552</v>
      </c>
      <c r="BL552" s="35" t="s">
        <v>552</v>
      </c>
      <c r="BM552" s="35" t="s">
        <v>552</v>
      </c>
      <c r="BN552" s="35">
        <v>0.91722729152153415</v>
      </c>
      <c r="BO552" s="1">
        <v>680692.95</v>
      </c>
      <c r="BP552" s="1"/>
      <c r="BQ552" s="1">
        <v>457029.77267999994</v>
      </c>
      <c r="BR552" s="1">
        <v>20314.87108621042</v>
      </c>
      <c r="BS552" s="1">
        <v>179513.00685556888</v>
      </c>
      <c r="BT552" s="1">
        <v>457029.77267999994</v>
      </c>
      <c r="BU552" s="1">
        <v>20314.87108621042</v>
      </c>
      <c r="BV552" s="1">
        <v>52842.636372028814</v>
      </c>
      <c r="BW552" s="35">
        <v>5.9862578121306615</v>
      </c>
      <c r="BX552" s="1">
        <v>2278868.2744019502</v>
      </c>
      <c r="BY552" s="1">
        <v>101295.184656044</v>
      </c>
      <c r="BZ552" s="1">
        <v>895098.13281264529</v>
      </c>
      <c r="CA552" s="1">
        <v>2278868.2744019502</v>
      </c>
      <c r="CB552" s="1">
        <v>101295.184656044</v>
      </c>
      <c r="CC552" s="1">
        <v>263487.00842360849</v>
      </c>
    </row>
    <row r="553" spans="1:81" x14ac:dyDescent="0.25">
      <c r="A553" t="s">
        <v>983</v>
      </c>
      <c r="B553" t="s">
        <v>984</v>
      </c>
      <c r="C553" t="s">
        <v>167</v>
      </c>
      <c r="D553" t="s">
        <v>28</v>
      </c>
      <c r="E553">
        <v>10107</v>
      </c>
      <c r="F553" t="s">
        <v>39</v>
      </c>
      <c r="G553" t="s">
        <v>92</v>
      </c>
      <c r="H553" s="74">
        <v>0.23928040779951004</v>
      </c>
      <c r="I553" s="1">
        <v>1643797</v>
      </c>
      <c r="J553" s="1">
        <v>294558</v>
      </c>
      <c r="K553" s="1">
        <v>0</v>
      </c>
      <c r="L553" s="1">
        <v>0</v>
      </c>
      <c r="M553" s="1">
        <v>0</v>
      </c>
      <c r="N553" s="1">
        <v>0</v>
      </c>
      <c r="O553" s="1">
        <v>0</v>
      </c>
      <c r="P553" s="1">
        <v>264753</v>
      </c>
      <c r="Q553" s="1">
        <v>0</v>
      </c>
      <c r="R553" s="1">
        <v>0</v>
      </c>
      <c r="S553" s="1">
        <v>0</v>
      </c>
      <c r="T553" s="1">
        <v>559311</v>
      </c>
      <c r="U553" s="1"/>
      <c r="V553" s="36"/>
      <c r="W553" s="1">
        <v>72031</v>
      </c>
      <c r="X553" s="1"/>
      <c r="Y553" s="1"/>
      <c r="Z553" s="1"/>
      <c r="AA553" s="1"/>
      <c r="AB553" s="1"/>
      <c r="AC553" s="1">
        <v>42476</v>
      </c>
      <c r="AD553" s="1"/>
      <c r="AE553" s="1"/>
      <c r="AF553" s="1"/>
      <c r="AG553" s="1">
        <v>3430.7170259999994</v>
      </c>
      <c r="AH553" s="1">
        <v>0</v>
      </c>
      <c r="AI553" s="1">
        <v>0</v>
      </c>
      <c r="AJ553" s="1">
        <v>0</v>
      </c>
      <c r="AK553" s="1">
        <v>0</v>
      </c>
      <c r="AL553" s="1">
        <v>0</v>
      </c>
      <c r="AM553" s="1">
        <v>373239.99528249999</v>
      </c>
      <c r="AN553" s="1">
        <v>0</v>
      </c>
      <c r="AO553" s="1">
        <v>0</v>
      </c>
      <c r="AP553" s="1">
        <v>0</v>
      </c>
      <c r="AQ553" s="1">
        <v>376670.71230850002</v>
      </c>
      <c r="AR553" s="1">
        <v>266745.91951000004</v>
      </c>
      <c r="AS553" s="1">
        <v>0</v>
      </c>
      <c r="AT553" s="1">
        <v>0</v>
      </c>
      <c r="AU553" s="1">
        <v>0</v>
      </c>
      <c r="AV553" s="1">
        <v>0</v>
      </c>
      <c r="AW553" s="1">
        <v>0</v>
      </c>
      <c r="AX553" s="1">
        <v>110487.72167999999</v>
      </c>
      <c r="AY553" s="1">
        <v>0</v>
      </c>
      <c r="AZ553" s="1">
        <v>0</v>
      </c>
      <c r="BA553" s="1">
        <v>0</v>
      </c>
      <c r="BB553" s="1">
        <v>377233.64118999999</v>
      </c>
      <c r="BC553" s="7">
        <v>0.45863592250046697</v>
      </c>
      <c r="BD553" s="35">
        <v>0.91722729152153415</v>
      </c>
      <c r="BE553" s="35" t="s">
        <v>552</v>
      </c>
      <c r="BF553" s="35" t="s">
        <v>552</v>
      </c>
      <c r="BG553" s="35" t="s">
        <v>552</v>
      </c>
      <c r="BH553" s="35" t="s">
        <v>552</v>
      </c>
      <c r="BI553" s="35" t="s">
        <v>552</v>
      </c>
      <c r="BJ553" s="35">
        <v>1.8270905975097544</v>
      </c>
      <c r="BK553" s="35" t="s">
        <v>552</v>
      </c>
      <c r="BL553" s="35" t="s">
        <v>552</v>
      </c>
      <c r="BM553" s="35" t="s">
        <v>552</v>
      </c>
      <c r="BN553" s="35">
        <v>1.3479161924197809</v>
      </c>
      <c r="BO553" s="1">
        <v>680692.95</v>
      </c>
      <c r="BP553" s="1">
        <v>0</v>
      </c>
      <c r="BQ553" s="1">
        <v>541072.22051999997</v>
      </c>
      <c r="BR553" s="1">
        <v>24050.539079189464</v>
      </c>
      <c r="BS553" s="1">
        <v>212523.35632753649</v>
      </c>
      <c r="BT553" s="1">
        <v>541072.22051999997</v>
      </c>
      <c r="BU553" s="1">
        <v>24050.539079189464</v>
      </c>
      <c r="BV553" s="1">
        <v>62559.781242006044</v>
      </c>
      <c r="BW553" s="35">
        <v>5.9862578121306615</v>
      </c>
      <c r="BX553" s="1">
        <v>2697925.586494734</v>
      </c>
      <c r="BY553" s="1">
        <v>119922.18836956224</v>
      </c>
      <c r="BZ553" s="1">
        <v>1059696.245748407</v>
      </c>
      <c r="CA553" s="1">
        <v>2697925.586494734</v>
      </c>
      <c r="CB553" s="1">
        <v>119922.18836956224</v>
      </c>
      <c r="CC553" s="1">
        <v>311939.1979431379</v>
      </c>
    </row>
    <row r="554" spans="1:81" x14ac:dyDescent="0.25">
      <c r="A554" t="s">
        <v>983</v>
      </c>
      <c r="B554" t="s">
        <v>984</v>
      </c>
      <c r="C554" t="s">
        <v>167</v>
      </c>
      <c r="D554" t="s">
        <v>1730</v>
      </c>
      <c r="E554">
        <v>10107</v>
      </c>
      <c r="F554" t="s">
        <v>39</v>
      </c>
      <c r="G554" t="s">
        <v>92</v>
      </c>
      <c r="H554" s="74">
        <v>0.23928040779951004</v>
      </c>
      <c r="I554" s="1">
        <v>255324</v>
      </c>
      <c r="J554" s="1"/>
      <c r="K554" s="1"/>
      <c r="L554" s="1"/>
      <c r="M554" s="1"/>
      <c r="N554" s="1"/>
      <c r="O554" s="1"/>
      <c r="P554" s="1">
        <v>264753</v>
      </c>
      <c r="Q554" s="1"/>
      <c r="R554" s="1"/>
      <c r="S554" s="1"/>
      <c r="T554" s="1">
        <v>264753</v>
      </c>
      <c r="U554" s="1">
        <v>16</v>
      </c>
      <c r="V554" s="36">
        <v>6.3152489651187638E-2</v>
      </c>
      <c r="W554" s="1"/>
      <c r="X554" s="1"/>
      <c r="Y554" s="1"/>
      <c r="Z554" s="1"/>
      <c r="AA554" s="1"/>
      <c r="AB554" s="1"/>
      <c r="AC554" s="1">
        <v>42476</v>
      </c>
      <c r="AD554" s="1"/>
      <c r="AE554" s="1"/>
      <c r="AF554" s="1"/>
      <c r="AG554" s="1">
        <v>0</v>
      </c>
      <c r="AH554" s="1">
        <v>0</v>
      </c>
      <c r="AI554" s="1">
        <v>0</v>
      </c>
      <c r="AJ554" s="1">
        <v>0</v>
      </c>
      <c r="AK554" s="1"/>
      <c r="AL554" s="1">
        <v>0</v>
      </c>
      <c r="AM554" s="1">
        <v>373239.99528249999</v>
      </c>
      <c r="AN554" s="1"/>
      <c r="AO554" s="1">
        <v>0</v>
      </c>
      <c r="AP554" s="1">
        <v>0</v>
      </c>
      <c r="AQ554" s="1">
        <v>373239.99528249999</v>
      </c>
      <c r="AR554" s="1">
        <v>0</v>
      </c>
      <c r="AS554" s="1">
        <v>0</v>
      </c>
      <c r="AT554" s="1">
        <v>0</v>
      </c>
      <c r="AU554" s="1">
        <v>0</v>
      </c>
      <c r="AV554" s="1"/>
      <c r="AW554" s="1">
        <v>0</v>
      </c>
      <c r="AX554" s="1">
        <v>110487.72167999999</v>
      </c>
      <c r="AY554" s="1"/>
      <c r="AZ554" s="1">
        <v>0</v>
      </c>
      <c r="BA554" s="1">
        <v>0</v>
      </c>
      <c r="BB554" s="1">
        <v>110487.72167999999</v>
      </c>
      <c r="BC554" s="7">
        <v>1.8945642280494588</v>
      </c>
      <c r="BD554" s="35" t="s">
        <v>552</v>
      </c>
      <c r="BE554" s="35" t="s">
        <v>552</v>
      </c>
      <c r="BF554" s="35" t="s">
        <v>552</v>
      </c>
      <c r="BG554" s="35" t="s">
        <v>552</v>
      </c>
      <c r="BH554" s="35" t="s">
        <v>552</v>
      </c>
      <c r="BI554" s="35" t="s">
        <v>552</v>
      </c>
      <c r="BJ554" s="35">
        <v>1.8270905975097544</v>
      </c>
      <c r="BK554" s="35" t="s">
        <v>552</v>
      </c>
      <c r="BL554" s="35" t="s">
        <v>552</v>
      </c>
      <c r="BM554" s="35" t="s">
        <v>552</v>
      </c>
      <c r="BN554" s="35">
        <v>1.8270905975097544</v>
      </c>
      <c r="BO554" s="1">
        <v>0</v>
      </c>
      <c r="BP554" s="1">
        <v>0</v>
      </c>
      <c r="BQ554" s="1">
        <v>84042.447839999993</v>
      </c>
      <c r="BR554" s="1">
        <v>3735.6679929790421</v>
      </c>
      <c r="BS554" s="1">
        <v>33010.349471967595</v>
      </c>
      <c r="BT554" s="1">
        <v>84042.447839999993</v>
      </c>
      <c r="BU554" s="1">
        <v>3735.6679929790421</v>
      </c>
      <c r="BV554" s="1">
        <v>9717.1448699772245</v>
      </c>
      <c r="BW554" s="35">
        <v>5.9862578121306615</v>
      </c>
      <c r="BX554" s="1">
        <v>419057.31209278363</v>
      </c>
      <c r="BY554" s="1">
        <v>18627.003713518217</v>
      </c>
      <c r="BZ554" s="1">
        <v>164598.11293576172</v>
      </c>
      <c r="CA554" s="1">
        <v>419057.31209278363</v>
      </c>
      <c r="CB554" s="1">
        <v>18627.003713518217</v>
      </c>
      <c r="CC554" s="1">
        <v>48452.189519529311</v>
      </c>
    </row>
    <row r="555" spans="1:81" x14ac:dyDescent="0.25">
      <c r="A555" t="s">
        <v>703</v>
      </c>
      <c r="B555" t="s">
        <v>633</v>
      </c>
      <c r="C555" t="s">
        <v>167</v>
      </c>
      <c r="D555" t="s">
        <v>38</v>
      </c>
      <c r="E555">
        <v>10057</v>
      </c>
      <c r="F555" t="s">
        <v>39</v>
      </c>
      <c r="G555" t="s">
        <v>92</v>
      </c>
      <c r="H555" s="74">
        <v>0.23928040779951004</v>
      </c>
      <c r="I555" s="1">
        <v>5185033</v>
      </c>
      <c r="J555" s="1"/>
      <c r="K555" s="1"/>
      <c r="L555" s="1">
        <v>865747</v>
      </c>
      <c r="M555" s="1"/>
      <c r="N555" s="1"/>
      <c r="O555" s="1"/>
      <c r="P555" s="1"/>
      <c r="Q555" s="1"/>
      <c r="R555" s="1"/>
      <c r="S555" s="1"/>
      <c r="T555" s="1">
        <v>865747</v>
      </c>
      <c r="U555" s="1">
        <v>25.186046511627907</v>
      </c>
      <c r="V555" s="36">
        <v>0.22226101983419375</v>
      </c>
      <c r="W555" s="1"/>
      <c r="X555" s="1"/>
      <c r="Y555" s="1">
        <v>257686</v>
      </c>
      <c r="Z555" s="1"/>
      <c r="AA555" s="1"/>
      <c r="AB555" s="1"/>
      <c r="AC555" s="1">
        <v>135</v>
      </c>
      <c r="AD555" s="1"/>
      <c r="AE555" s="1"/>
      <c r="AF555" s="1"/>
      <c r="AG555" s="1">
        <v>0</v>
      </c>
      <c r="AH555" s="1">
        <v>0</v>
      </c>
      <c r="AI555" s="1">
        <v>2641092.4780624998</v>
      </c>
      <c r="AJ555" s="1">
        <v>0</v>
      </c>
      <c r="AK555" s="1">
        <v>0</v>
      </c>
      <c r="AL555" s="1">
        <v>0</v>
      </c>
      <c r="AM555" s="1">
        <v>1189.5984000000001</v>
      </c>
      <c r="AN555" s="1">
        <v>0</v>
      </c>
      <c r="AO555" s="1">
        <v>0</v>
      </c>
      <c r="AP555" s="1">
        <v>0</v>
      </c>
      <c r="AQ555" s="1">
        <v>2642282.0764624998</v>
      </c>
      <c r="AR555" s="1">
        <v>0</v>
      </c>
      <c r="AS555" s="1">
        <v>0</v>
      </c>
      <c r="AT555" s="1">
        <v>558668.24710839998</v>
      </c>
      <c r="AU555" s="1">
        <v>0</v>
      </c>
      <c r="AV555" s="1">
        <v>0</v>
      </c>
      <c r="AW555" s="1">
        <v>0</v>
      </c>
      <c r="AX555" s="1">
        <v>351.15929999999997</v>
      </c>
      <c r="AY555" s="1">
        <v>0</v>
      </c>
      <c r="AZ555" s="1">
        <v>0</v>
      </c>
      <c r="BA555" s="1">
        <v>0</v>
      </c>
      <c r="BB555" s="1">
        <v>559019.40640840004</v>
      </c>
      <c r="BC555" s="7">
        <v>0.61741197845238405</v>
      </c>
      <c r="BD555" s="35" t="s">
        <v>552</v>
      </c>
      <c r="BE555" s="35" t="s">
        <v>552</v>
      </c>
      <c r="BF555" s="35">
        <v>3.6959535813244511</v>
      </c>
      <c r="BG555" s="35" t="s">
        <v>552</v>
      </c>
      <c r="BH555" s="35" t="s">
        <v>552</v>
      </c>
      <c r="BI555" s="35" t="s">
        <v>552</v>
      </c>
      <c r="BJ555" s="35" t="s">
        <v>552</v>
      </c>
      <c r="BK555" s="35" t="s">
        <v>552</v>
      </c>
      <c r="BL555" s="35" t="s">
        <v>552</v>
      </c>
      <c r="BM555" s="35" t="s">
        <v>552</v>
      </c>
      <c r="BN555" s="35">
        <v>3.6977332671911078</v>
      </c>
      <c r="BO555" s="1">
        <v>0</v>
      </c>
      <c r="BP555" s="1"/>
      <c r="BQ555" s="1">
        <v>1706705.4622799999</v>
      </c>
      <c r="BR555" s="1">
        <v>75862.675740001345</v>
      </c>
      <c r="BS555" s="1">
        <v>670362.95590576914</v>
      </c>
      <c r="BT555" s="1">
        <v>1706705.4622799999</v>
      </c>
      <c r="BU555" s="1">
        <v>75862.675740001345</v>
      </c>
      <c r="BV555" s="1">
        <v>197332.47488137669</v>
      </c>
      <c r="BW555" s="35">
        <v>6.0093345245642267</v>
      </c>
      <c r="BX555" s="1">
        <v>8549458.595461553</v>
      </c>
      <c r="BY555" s="1">
        <v>380021.52071020973</v>
      </c>
      <c r="BZ555" s="1">
        <v>3358072.2990076956</v>
      </c>
      <c r="CA555" s="1">
        <v>8549458.595461553</v>
      </c>
      <c r="CB555" s="1">
        <v>380021.52071020973</v>
      </c>
      <c r="CC555" s="1">
        <v>988504.37924098328</v>
      </c>
    </row>
    <row r="556" spans="1:81" x14ac:dyDescent="0.25">
      <c r="A556" t="s">
        <v>703</v>
      </c>
      <c r="B556" t="s">
        <v>633</v>
      </c>
      <c r="C556" t="s">
        <v>167</v>
      </c>
      <c r="D556" t="s">
        <v>28</v>
      </c>
      <c r="E556">
        <v>10057</v>
      </c>
      <c r="F556" t="s">
        <v>39</v>
      </c>
      <c r="G556" t="s">
        <v>92</v>
      </c>
      <c r="H556" s="74">
        <v>0.23928040779951004</v>
      </c>
      <c r="I556" s="1">
        <v>5762425</v>
      </c>
      <c r="J556" s="1">
        <v>0</v>
      </c>
      <c r="K556" s="1">
        <v>0</v>
      </c>
      <c r="L556" s="1">
        <v>1259592</v>
      </c>
      <c r="M556" s="1">
        <v>0</v>
      </c>
      <c r="N556" s="1">
        <v>0</v>
      </c>
      <c r="O556" s="1">
        <v>0</v>
      </c>
      <c r="P556" s="1">
        <v>383948</v>
      </c>
      <c r="Q556" s="1">
        <v>0</v>
      </c>
      <c r="R556" s="1">
        <v>0</v>
      </c>
      <c r="S556" s="1">
        <v>0</v>
      </c>
      <c r="T556" s="1">
        <v>1643540</v>
      </c>
      <c r="U556" s="1"/>
      <c r="V556" s="36"/>
      <c r="W556" s="1"/>
      <c r="X556" s="1"/>
      <c r="Y556" s="1">
        <v>339865</v>
      </c>
      <c r="Z556" s="1"/>
      <c r="AA556" s="1"/>
      <c r="AB556" s="1"/>
      <c r="AC556" s="1">
        <v>19545</v>
      </c>
      <c r="AD556" s="1"/>
      <c r="AE556" s="1"/>
      <c r="AF556" s="1"/>
      <c r="AG556" s="1">
        <v>0</v>
      </c>
      <c r="AH556" s="1">
        <v>0</v>
      </c>
      <c r="AI556" s="1">
        <v>3484743.1315000001</v>
      </c>
      <c r="AJ556" s="1">
        <v>0</v>
      </c>
      <c r="AK556" s="1">
        <v>0</v>
      </c>
      <c r="AL556" s="1">
        <v>0</v>
      </c>
      <c r="AM556" s="1">
        <v>172045.49933666666</v>
      </c>
      <c r="AN556" s="1">
        <v>0</v>
      </c>
      <c r="AO556" s="1">
        <v>0</v>
      </c>
      <c r="AP556" s="1">
        <v>0</v>
      </c>
      <c r="AQ556" s="1">
        <v>3656788.6308366666</v>
      </c>
      <c r="AR556" s="1">
        <v>0</v>
      </c>
      <c r="AS556" s="1">
        <v>0</v>
      </c>
      <c r="AT556" s="1">
        <v>736833.91338100005</v>
      </c>
      <c r="AU556" s="1">
        <v>0</v>
      </c>
      <c r="AV556" s="1">
        <v>0</v>
      </c>
      <c r="AW556" s="1">
        <v>0</v>
      </c>
      <c r="AX556" s="1">
        <v>50840.063099999999</v>
      </c>
      <c r="AY556" s="1">
        <v>0</v>
      </c>
      <c r="AZ556" s="1">
        <v>0</v>
      </c>
      <c r="BA556" s="1">
        <v>0</v>
      </c>
      <c r="BB556" s="1">
        <v>787673.97648100008</v>
      </c>
      <c r="BC556" s="7">
        <v>0.77128337589082141</v>
      </c>
      <c r="BD556" s="35" t="s">
        <v>552</v>
      </c>
      <c r="BE556" s="35" t="s">
        <v>552</v>
      </c>
      <c r="BF556" s="35">
        <v>3.3515432337463245</v>
      </c>
      <c r="BG556" s="35" t="s">
        <v>552</v>
      </c>
      <c r="BH556" s="35" t="s">
        <v>552</v>
      </c>
      <c r="BI556" s="35" t="s">
        <v>552</v>
      </c>
      <c r="BJ556" s="35">
        <v>0.58050976287587552</v>
      </c>
      <c r="BK556" s="35" t="s">
        <v>552</v>
      </c>
      <c r="BL556" s="35" t="s">
        <v>552</v>
      </c>
      <c r="BM556" s="35" t="s">
        <v>552</v>
      </c>
      <c r="BN556" s="35">
        <v>2.7042010582752272</v>
      </c>
      <c r="BO556" s="1">
        <v>0</v>
      </c>
      <c r="BP556" s="1">
        <v>0</v>
      </c>
      <c r="BQ556" s="1">
        <v>1896759.8129999998</v>
      </c>
      <c r="BR556" s="1">
        <v>84310.549084466227</v>
      </c>
      <c r="BS556" s="1">
        <v>745012.85839170183</v>
      </c>
      <c r="BT556" s="1">
        <v>1896759.8129999998</v>
      </c>
      <c r="BU556" s="1">
        <v>84310.549084466227</v>
      </c>
      <c r="BV556" s="1">
        <v>219306.91406753185</v>
      </c>
      <c r="BW556" s="35">
        <v>6.0093345245642267</v>
      </c>
      <c r="BX556" s="1">
        <v>9501504.4160668869</v>
      </c>
      <c r="BY556" s="1">
        <v>422339.74431378359</v>
      </c>
      <c r="BZ556" s="1">
        <v>3732018.6327858316</v>
      </c>
      <c r="CA556" s="1">
        <v>9501504.4160668869</v>
      </c>
      <c r="CB556" s="1">
        <v>422339.74431378359</v>
      </c>
      <c r="CC556" s="1">
        <v>1098581.6961141275</v>
      </c>
    </row>
    <row r="557" spans="1:81" x14ac:dyDescent="0.25">
      <c r="A557" t="s">
        <v>703</v>
      </c>
      <c r="B557" t="s">
        <v>633</v>
      </c>
      <c r="C557" t="s">
        <v>167</v>
      </c>
      <c r="D557" t="s">
        <v>1730</v>
      </c>
      <c r="E557">
        <v>10057</v>
      </c>
      <c r="F557" t="s">
        <v>39</v>
      </c>
      <c r="G557" t="s">
        <v>92</v>
      </c>
      <c r="H557" s="74">
        <v>0.23928040779951004</v>
      </c>
      <c r="I557" s="1">
        <v>577392</v>
      </c>
      <c r="J557" s="1"/>
      <c r="K557" s="1"/>
      <c r="L557" s="1">
        <v>393845</v>
      </c>
      <c r="M557" s="1"/>
      <c r="N557" s="1"/>
      <c r="O557" s="1"/>
      <c r="P557" s="1">
        <v>383948</v>
      </c>
      <c r="Q557" s="1"/>
      <c r="R557" s="1"/>
      <c r="S557" s="1"/>
      <c r="T557" s="1">
        <v>777793</v>
      </c>
      <c r="U557" s="1">
        <v>13.28125</v>
      </c>
      <c r="V557" s="36">
        <v>7.7485315715267039E-2</v>
      </c>
      <c r="W557" s="1"/>
      <c r="X557" s="1"/>
      <c r="Y557" s="1">
        <v>82179</v>
      </c>
      <c r="Z557" s="1"/>
      <c r="AA557" s="1"/>
      <c r="AB557" s="1"/>
      <c r="AC557" s="1">
        <v>19410</v>
      </c>
      <c r="AD557" s="1"/>
      <c r="AE557" s="1"/>
      <c r="AF557" s="1"/>
      <c r="AG557" s="1">
        <v>0</v>
      </c>
      <c r="AH557" s="1">
        <v>0</v>
      </c>
      <c r="AI557" s="1">
        <v>843650.65343750012</v>
      </c>
      <c r="AJ557" s="1">
        <v>0</v>
      </c>
      <c r="AK557" s="1"/>
      <c r="AL557" s="1">
        <v>0</v>
      </c>
      <c r="AM557" s="1">
        <v>170855.90093666667</v>
      </c>
      <c r="AN557" s="1"/>
      <c r="AO557" s="1">
        <v>0</v>
      </c>
      <c r="AP557" s="1">
        <v>0</v>
      </c>
      <c r="AQ557" s="1">
        <v>1014506.5543741668</v>
      </c>
      <c r="AR557" s="1">
        <v>0</v>
      </c>
      <c r="AS557" s="1">
        <v>0</v>
      </c>
      <c r="AT557" s="1">
        <v>178165.66627260001</v>
      </c>
      <c r="AU557" s="1">
        <v>0</v>
      </c>
      <c r="AV557" s="1"/>
      <c r="AW557" s="1">
        <v>0</v>
      </c>
      <c r="AX557" s="1">
        <v>50488.9038</v>
      </c>
      <c r="AY557" s="1"/>
      <c r="AZ557" s="1">
        <v>0</v>
      </c>
      <c r="BA557" s="1">
        <v>0</v>
      </c>
      <c r="BB557" s="1">
        <v>228654.57007260001</v>
      </c>
      <c r="BC557" s="7">
        <v>2.1530626064212299</v>
      </c>
      <c r="BD557" s="35" t="s">
        <v>552</v>
      </c>
      <c r="BE557" s="35" t="s">
        <v>552</v>
      </c>
      <c r="BF557" s="35">
        <v>2.59446310023004</v>
      </c>
      <c r="BG557" s="35" t="s">
        <v>552</v>
      </c>
      <c r="BH557" s="35" t="s">
        <v>552</v>
      </c>
      <c r="BI557" s="35" t="s">
        <v>552</v>
      </c>
      <c r="BJ557" s="35">
        <v>0.57649682961407966</v>
      </c>
      <c r="BK557" s="35" t="s">
        <v>552</v>
      </c>
      <c r="BL557" s="35" t="s">
        <v>552</v>
      </c>
      <c r="BM557" s="35" t="s">
        <v>552</v>
      </c>
      <c r="BN557" s="35">
        <v>1.5983187357648714</v>
      </c>
      <c r="BO557" s="1">
        <v>0</v>
      </c>
      <c r="BP557" s="1">
        <v>0</v>
      </c>
      <c r="BQ557" s="1">
        <v>190054.35071999996</v>
      </c>
      <c r="BR557" s="1">
        <v>8447.8733444648951</v>
      </c>
      <c r="BS557" s="1">
        <v>74649.902485932835</v>
      </c>
      <c r="BT557" s="1">
        <v>190054.35071999996</v>
      </c>
      <c r="BU557" s="1">
        <v>8447.8733444648951</v>
      </c>
      <c r="BV557" s="1">
        <v>21974.439186155196</v>
      </c>
      <c r="BW557" s="35">
        <v>6.0093345245642267</v>
      </c>
      <c r="BX557" s="1">
        <v>952045.82060533366</v>
      </c>
      <c r="BY557" s="1">
        <v>42318.223603573853</v>
      </c>
      <c r="BZ557" s="1">
        <v>373946.33377813618</v>
      </c>
      <c r="CA557" s="1">
        <v>952045.82060533366</v>
      </c>
      <c r="CB557" s="1">
        <v>42318.223603573853</v>
      </c>
      <c r="CC557" s="1">
        <v>110077.31687314423</v>
      </c>
    </row>
    <row r="558" spans="1:81" x14ac:dyDescent="0.25">
      <c r="A558" t="s">
        <v>628</v>
      </c>
      <c r="B558" t="s">
        <v>629</v>
      </c>
      <c r="C558" t="s">
        <v>167</v>
      </c>
      <c r="D558" t="s">
        <v>38</v>
      </c>
      <c r="E558">
        <v>10040</v>
      </c>
      <c r="F558" t="s">
        <v>39</v>
      </c>
      <c r="G558" t="s">
        <v>92</v>
      </c>
      <c r="H558" s="74">
        <v>0.23928040779951004</v>
      </c>
      <c r="I558" s="1">
        <v>5624547</v>
      </c>
      <c r="J558" s="1"/>
      <c r="K558" s="1"/>
      <c r="L558" s="1">
        <v>1094214</v>
      </c>
      <c r="M558" s="1"/>
      <c r="N558" s="1"/>
      <c r="O558" s="1"/>
      <c r="P558" s="1"/>
      <c r="Q558" s="1"/>
      <c r="R558" s="1"/>
      <c r="S558" s="1"/>
      <c r="T558" s="1">
        <v>1094214</v>
      </c>
      <c r="U558" s="1">
        <v>31.526315789473685</v>
      </c>
      <c r="V558" s="36">
        <v>0.17956493856864686</v>
      </c>
      <c r="W558" s="1"/>
      <c r="X558" s="1"/>
      <c r="Y558" s="1">
        <v>244025</v>
      </c>
      <c r="Z558" s="1"/>
      <c r="AA558" s="1"/>
      <c r="AB558" s="1"/>
      <c r="AC558" s="1">
        <v>9215</v>
      </c>
      <c r="AD558" s="1"/>
      <c r="AE558" s="1"/>
      <c r="AF558" s="1"/>
      <c r="AG558" s="1">
        <v>0</v>
      </c>
      <c r="AH558" s="1">
        <v>0</v>
      </c>
      <c r="AI558" s="1">
        <v>2504283.876125</v>
      </c>
      <c r="AJ558" s="1">
        <v>0</v>
      </c>
      <c r="AK558" s="1">
        <v>0</v>
      </c>
      <c r="AL558" s="1">
        <v>0</v>
      </c>
      <c r="AM558" s="1">
        <v>81201.105599999995</v>
      </c>
      <c r="AN558" s="1">
        <v>0</v>
      </c>
      <c r="AO558" s="1">
        <v>0</v>
      </c>
      <c r="AP558" s="1">
        <v>0</v>
      </c>
      <c r="AQ558" s="1">
        <v>2585484.9817249998</v>
      </c>
      <c r="AR558" s="1">
        <v>0</v>
      </c>
      <c r="AS558" s="1">
        <v>0</v>
      </c>
      <c r="AT558" s="1">
        <v>529050.93408499996</v>
      </c>
      <c r="AU558" s="1">
        <v>0</v>
      </c>
      <c r="AV558" s="1">
        <v>0</v>
      </c>
      <c r="AW558" s="1">
        <v>0</v>
      </c>
      <c r="AX558" s="1">
        <v>23969.8737</v>
      </c>
      <c r="AY558" s="1">
        <v>0</v>
      </c>
      <c r="AZ558" s="1">
        <v>0</v>
      </c>
      <c r="BA558" s="1">
        <v>0</v>
      </c>
      <c r="BB558" s="1">
        <v>553020.80778499995</v>
      </c>
      <c r="BC558" s="7">
        <v>0.55800152252439161</v>
      </c>
      <c r="BD558" s="35" t="s">
        <v>552</v>
      </c>
      <c r="BE558" s="35" t="s">
        <v>552</v>
      </c>
      <c r="BF558" s="35">
        <v>2.7721586547147083</v>
      </c>
      <c r="BG558" s="35" t="s">
        <v>552</v>
      </c>
      <c r="BH558" s="35" t="s">
        <v>552</v>
      </c>
      <c r="BI558" s="35" t="s">
        <v>552</v>
      </c>
      <c r="BJ558" s="35" t="s">
        <v>552</v>
      </c>
      <c r="BK558" s="35" t="s">
        <v>552</v>
      </c>
      <c r="BL558" s="35" t="s">
        <v>552</v>
      </c>
      <c r="BM558" s="35" t="s">
        <v>552</v>
      </c>
      <c r="BN558" s="35">
        <v>2.8682742036841051</v>
      </c>
      <c r="BO558" s="1">
        <v>0</v>
      </c>
      <c r="BP558" s="1"/>
      <c r="BQ558" s="1">
        <v>1851375.8905199997</v>
      </c>
      <c r="BR558" s="1">
        <v>82293.243889749065</v>
      </c>
      <c r="BS558" s="1">
        <v>727186.8766410792</v>
      </c>
      <c r="BT558" s="1">
        <v>1851375.8905199997</v>
      </c>
      <c r="BU558" s="1">
        <v>82293.243889749065</v>
      </c>
      <c r="BV558" s="1">
        <v>214059.54014113746</v>
      </c>
      <c r="BW558" s="35">
        <v>6.1550743081242425</v>
      </c>
      <c r="BX558" s="1">
        <v>9543980.2879002914</v>
      </c>
      <c r="BY558" s="1">
        <v>424227.78730824776</v>
      </c>
      <c r="BZ558" s="1">
        <v>3748702.3849775409</v>
      </c>
      <c r="CA558" s="1">
        <v>9543980.2879002914</v>
      </c>
      <c r="CB558" s="1">
        <v>424227.78730824776</v>
      </c>
      <c r="CC558" s="1">
        <v>1103492.8357904679</v>
      </c>
    </row>
    <row r="559" spans="1:81" x14ac:dyDescent="0.25">
      <c r="A559" t="s">
        <v>628</v>
      </c>
      <c r="B559" t="s">
        <v>629</v>
      </c>
      <c r="C559" t="s">
        <v>167</v>
      </c>
      <c r="D559" t="s">
        <v>28</v>
      </c>
      <c r="E559">
        <v>10040</v>
      </c>
      <c r="F559" t="s">
        <v>39</v>
      </c>
      <c r="G559" t="s">
        <v>92</v>
      </c>
      <c r="H559" s="74">
        <v>0.23928040779951004</v>
      </c>
      <c r="I559" s="1">
        <v>5653091</v>
      </c>
      <c r="J559" s="1">
        <v>0</v>
      </c>
      <c r="K559" s="1">
        <v>0</v>
      </c>
      <c r="L559" s="1">
        <v>1094214</v>
      </c>
      <c r="M559" s="1">
        <v>0</v>
      </c>
      <c r="N559" s="1">
        <v>0</v>
      </c>
      <c r="O559" s="1">
        <v>0</v>
      </c>
      <c r="P559" s="1">
        <v>122365</v>
      </c>
      <c r="Q559" s="1">
        <v>0</v>
      </c>
      <c r="R559" s="1">
        <v>0</v>
      </c>
      <c r="S559" s="1">
        <v>0</v>
      </c>
      <c r="T559" s="1">
        <v>1216579</v>
      </c>
      <c r="U559" s="1"/>
      <c r="V559" s="36"/>
      <c r="W559" s="1"/>
      <c r="X559" s="1"/>
      <c r="Y559" s="1">
        <v>244025</v>
      </c>
      <c r="Z559" s="1"/>
      <c r="AA559" s="1"/>
      <c r="AB559" s="1"/>
      <c r="AC559" s="1">
        <v>22111</v>
      </c>
      <c r="AD559" s="1"/>
      <c r="AE559" s="1"/>
      <c r="AF559" s="1"/>
      <c r="AG559" s="1">
        <v>0</v>
      </c>
      <c r="AH559" s="1">
        <v>0</v>
      </c>
      <c r="AI559" s="1">
        <v>2504283.876125</v>
      </c>
      <c r="AJ559" s="1">
        <v>0</v>
      </c>
      <c r="AK559" s="1">
        <v>0</v>
      </c>
      <c r="AL559" s="1">
        <v>0</v>
      </c>
      <c r="AM559" s="1">
        <v>194566.97184583332</v>
      </c>
      <c r="AN559" s="1">
        <v>0</v>
      </c>
      <c r="AO559" s="1">
        <v>0</v>
      </c>
      <c r="AP559" s="1">
        <v>0</v>
      </c>
      <c r="AQ559" s="1">
        <v>2698850.8479708331</v>
      </c>
      <c r="AR559" s="1">
        <v>0</v>
      </c>
      <c r="AS559" s="1">
        <v>0</v>
      </c>
      <c r="AT559" s="1">
        <v>529050.93408499996</v>
      </c>
      <c r="AU559" s="1">
        <v>0</v>
      </c>
      <c r="AV559" s="1">
        <v>0</v>
      </c>
      <c r="AW559" s="1">
        <v>0</v>
      </c>
      <c r="AX559" s="1">
        <v>57514.690979999999</v>
      </c>
      <c r="AY559" s="1">
        <v>0</v>
      </c>
      <c r="AZ559" s="1">
        <v>0</v>
      </c>
      <c r="BA559" s="1">
        <v>0</v>
      </c>
      <c r="BB559" s="1">
        <v>586565.62506499991</v>
      </c>
      <c r="BC559" s="7">
        <v>0.58117169404062885</v>
      </c>
      <c r="BD559" s="35" t="s">
        <v>552</v>
      </c>
      <c r="BE559" s="35" t="s">
        <v>552</v>
      </c>
      <c r="BF559" s="35">
        <v>2.7721586547147083</v>
      </c>
      <c r="BG559" s="35" t="s">
        <v>552</v>
      </c>
      <c r="BH559" s="35" t="s">
        <v>552</v>
      </c>
      <c r="BI559" s="35" t="s">
        <v>552</v>
      </c>
      <c r="BJ559" s="35">
        <v>2.0600797844631495</v>
      </c>
      <c r="BK559" s="35" t="s">
        <v>552</v>
      </c>
      <c r="BL559" s="35" t="s">
        <v>552</v>
      </c>
      <c r="BM559" s="35" t="s">
        <v>552</v>
      </c>
      <c r="BN559" s="35">
        <v>2.7005368932357312</v>
      </c>
      <c r="BO559" s="1">
        <v>0</v>
      </c>
      <c r="BP559" s="1">
        <v>0</v>
      </c>
      <c r="BQ559" s="1">
        <v>1860771.4335599996</v>
      </c>
      <c r="BR559" s="1">
        <v>82710.873674616887</v>
      </c>
      <c r="BS559" s="1">
        <v>730877.27556686709</v>
      </c>
      <c r="BT559" s="1">
        <v>1860771.4335599996</v>
      </c>
      <c r="BU559" s="1">
        <v>82710.873674616887</v>
      </c>
      <c r="BV559" s="1">
        <v>215145.87038493995</v>
      </c>
      <c r="BW559" s="35">
        <v>6.1550743081242425</v>
      </c>
      <c r="BX559" s="1">
        <v>9592415.0104366709</v>
      </c>
      <c r="BY559" s="1">
        <v>426380.69988252735</v>
      </c>
      <c r="BZ559" s="1">
        <v>3767726.6656665988</v>
      </c>
      <c r="CA559" s="1">
        <v>9592415.0104366709</v>
      </c>
      <c r="CB559" s="1">
        <v>426380.69988252735</v>
      </c>
      <c r="CC559" s="1">
        <v>1109092.9489204325</v>
      </c>
    </row>
    <row r="560" spans="1:81" x14ac:dyDescent="0.25">
      <c r="A560" t="s">
        <v>628</v>
      </c>
      <c r="B560" t="s">
        <v>629</v>
      </c>
      <c r="C560" t="s">
        <v>167</v>
      </c>
      <c r="D560" t="s">
        <v>1730</v>
      </c>
      <c r="E560">
        <v>10040</v>
      </c>
      <c r="F560" t="s">
        <v>39</v>
      </c>
      <c r="G560" t="s">
        <v>92</v>
      </c>
      <c r="H560" s="74">
        <v>0.23928040779951004</v>
      </c>
      <c r="I560" s="1">
        <v>28544</v>
      </c>
      <c r="J560" s="1"/>
      <c r="K560" s="1"/>
      <c r="L560" s="1"/>
      <c r="M560" s="1"/>
      <c r="N560" s="1"/>
      <c r="O560" s="1"/>
      <c r="P560" s="1">
        <v>122365</v>
      </c>
      <c r="Q560" s="1"/>
      <c r="R560" s="1"/>
      <c r="S560" s="1"/>
      <c r="T560" s="1">
        <v>122365</v>
      </c>
      <c r="U560" s="1">
        <v>12</v>
      </c>
      <c r="V560" s="36">
        <v>2.7833358686028323E-2</v>
      </c>
      <c r="W560" s="1"/>
      <c r="X560" s="1"/>
      <c r="Y560" s="1"/>
      <c r="Z560" s="1"/>
      <c r="AA560" s="1"/>
      <c r="AB560" s="1"/>
      <c r="AC560" s="1">
        <v>12896</v>
      </c>
      <c r="AD560" s="1"/>
      <c r="AE560" s="1"/>
      <c r="AF560" s="1"/>
      <c r="AG560" s="1">
        <v>0</v>
      </c>
      <c r="AH560" s="1">
        <v>0</v>
      </c>
      <c r="AI560" s="1">
        <v>0</v>
      </c>
      <c r="AJ560" s="1">
        <v>0</v>
      </c>
      <c r="AK560" s="1"/>
      <c r="AL560" s="1">
        <v>0</v>
      </c>
      <c r="AM560" s="1">
        <v>113365.86624583333</v>
      </c>
      <c r="AN560" s="1"/>
      <c r="AO560" s="1">
        <v>0</v>
      </c>
      <c r="AP560" s="1">
        <v>0</v>
      </c>
      <c r="AQ560" s="1">
        <v>113365.86624583333</v>
      </c>
      <c r="AR560" s="1">
        <v>0</v>
      </c>
      <c r="AS560" s="1">
        <v>0</v>
      </c>
      <c r="AT560" s="1">
        <v>0</v>
      </c>
      <c r="AU560" s="1">
        <v>0</v>
      </c>
      <c r="AV560" s="1"/>
      <c r="AW560" s="1">
        <v>0</v>
      </c>
      <c r="AX560" s="1">
        <v>33544.817279999996</v>
      </c>
      <c r="AY560" s="1"/>
      <c r="AZ560" s="1">
        <v>0</v>
      </c>
      <c r="BA560" s="1">
        <v>0</v>
      </c>
      <c r="BB560" s="1">
        <v>33544.817279999996</v>
      </c>
      <c r="BC560" s="7">
        <v>5.1468148656752151</v>
      </c>
      <c r="BD560" s="35" t="s">
        <v>552</v>
      </c>
      <c r="BE560" s="35" t="s">
        <v>552</v>
      </c>
      <c r="BF560" s="35" t="s">
        <v>552</v>
      </c>
      <c r="BG560" s="35" t="s">
        <v>552</v>
      </c>
      <c r="BH560" s="35" t="s">
        <v>552</v>
      </c>
      <c r="BI560" s="35" t="s">
        <v>552</v>
      </c>
      <c r="BJ560" s="35">
        <v>1.2005939895054414</v>
      </c>
      <c r="BK560" s="35" t="s">
        <v>552</v>
      </c>
      <c r="BL560" s="35" t="s">
        <v>552</v>
      </c>
      <c r="BM560" s="35" t="s">
        <v>552</v>
      </c>
      <c r="BN560" s="35">
        <v>1.2005939895054414</v>
      </c>
      <c r="BO560" s="1">
        <v>0</v>
      </c>
      <c r="BP560" s="1">
        <v>0</v>
      </c>
      <c r="BQ560" s="1">
        <v>9395.5430399999987</v>
      </c>
      <c r="BR560" s="1">
        <v>417.62978486782976</v>
      </c>
      <c r="BS560" s="1">
        <v>3690.3989257877952</v>
      </c>
      <c r="BT560" s="1">
        <v>9395.5430399999987</v>
      </c>
      <c r="BU560" s="1">
        <v>417.62978486782976</v>
      </c>
      <c r="BV560" s="1">
        <v>1086.3302438025014</v>
      </c>
      <c r="BW560" s="35">
        <v>6.1550743081242425</v>
      </c>
      <c r="BX560" s="1">
        <v>48434.722536379537</v>
      </c>
      <c r="BY560" s="1">
        <v>2152.9125742796041</v>
      </c>
      <c r="BZ560" s="1">
        <v>19024.28068905797</v>
      </c>
      <c r="CA560" s="1">
        <v>48434.722536379537</v>
      </c>
      <c r="CB560" s="1">
        <v>2152.9125742796041</v>
      </c>
      <c r="CC560" s="1">
        <v>5600.1131299646204</v>
      </c>
    </row>
    <row r="561" spans="1:81" x14ac:dyDescent="0.25">
      <c r="A561" t="s">
        <v>1327</v>
      </c>
      <c r="B561" t="s">
        <v>1328</v>
      </c>
      <c r="C561" t="s">
        <v>167</v>
      </c>
      <c r="D561" t="s">
        <v>28</v>
      </c>
      <c r="E561">
        <v>10049</v>
      </c>
      <c r="F561" t="s">
        <v>39</v>
      </c>
      <c r="G561" t="s">
        <v>92</v>
      </c>
      <c r="H561" s="74">
        <v>0.23928040779951004</v>
      </c>
      <c r="I561" s="1">
        <v>1630070</v>
      </c>
      <c r="J561" s="1">
        <v>0</v>
      </c>
      <c r="K561" s="1">
        <v>0</v>
      </c>
      <c r="L561" s="1">
        <v>0</v>
      </c>
      <c r="M561" s="1">
        <v>0</v>
      </c>
      <c r="N561" s="1">
        <v>0</v>
      </c>
      <c r="O561" s="1">
        <v>0</v>
      </c>
      <c r="P561" s="1">
        <v>1993455</v>
      </c>
      <c r="Q561" s="1">
        <v>0</v>
      </c>
      <c r="R561" s="1">
        <v>0</v>
      </c>
      <c r="S561" s="1">
        <v>0</v>
      </c>
      <c r="T561" s="1">
        <v>1993455</v>
      </c>
      <c r="U561" s="1"/>
      <c r="V561" s="36"/>
      <c r="W561" s="1"/>
      <c r="X561" s="1"/>
      <c r="Y561" s="1"/>
      <c r="Z561" s="1"/>
      <c r="AA561" s="1"/>
      <c r="AB561" s="1"/>
      <c r="AC561" s="1">
        <v>273894</v>
      </c>
      <c r="AD561" s="1"/>
      <c r="AE561" s="1"/>
      <c r="AF561" s="1"/>
      <c r="AG561" s="1">
        <v>0</v>
      </c>
      <c r="AH561" s="1">
        <v>0</v>
      </c>
      <c r="AI561" s="1">
        <v>0</v>
      </c>
      <c r="AJ561" s="1">
        <v>0</v>
      </c>
      <c r="AK561" s="1">
        <v>0</v>
      </c>
      <c r="AL561" s="1">
        <v>0</v>
      </c>
      <c r="AM561" s="1">
        <v>2407053.5526375002</v>
      </c>
      <c r="AN561" s="1">
        <v>0</v>
      </c>
      <c r="AO561" s="1">
        <v>0</v>
      </c>
      <c r="AP561" s="1">
        <v>0</v>
      </c>
      <c r="AQ561" s="1">
        <v>2407053.5526375002</v>
      </c>
      <c r="AR561" s="1">
        <v>0</v>
      </c>
      <c r="AS561" s="1">
        <v>0</v>
      </c>
      <c r="AT561" s="1">
        <v>0</v>
      </c>
      <c r="AU561" s="1">
        <v>0</v>
      </c>
      <c r="AV561" s="1">
        <v>0</v>
      </c>
      <c r="AW561" s="1">
        <v>0</v>
      </c>
      <c r="AX561" s="1">
        <v>712447.59491999994</v>
      </c>
      <c r="AY561" s="1">
        <v>0</v>
      </c>
      <c r="AZ561" s="1">
        <v>0</v>
      </c>
      <c r="BA561" s="1">
        <v>0</v>
      </c>
      <c r="BB561" s="1">
        <v>712447.59491999994</v>
      </c>
      <c r="BC561" s="7">
        <v>1.9137222006156178</v>
      </c>
      <c r="BD561" s="35" t="s">
        <v>552</v>
      </c>
      <c r="BE561" s="35" t="s">
        <v>552</v>
      </c>
      <c r="BF561" s="35" t="s">
        <v>552</v>
      </c>
      <c r="BG561" s="35" t="s">
        <v>552</v>
      </c>
      <c r="BH561" s="35" t="s">
        <v>552</v>
      </c>
      <c r="BI561" s="35" t="s">
        <v>552</v>
      </c>
      <c r="BJ561" s="35">
        <v>1.5648716161425766</v>
      </c>
      <c r="BK561" s="35" t="s">
        <v>552</v>
      </c>
      <c r="BL561" s="35" t="s">
        <v>552</v>
      </c>
      <c r="BM561" s="35" t="s">
        <v>552</v>
      </c>
      <c r="BN561" s="35">
        <v>1.5648716161425766</v>
      </c>
      <c r="BO561" s="1">
        <v>0</v>
      </c>
      <c r="BP561" s="1">
        <v>0</v>
      </c>
      <c r="BQ561" s="1">
        <v>536553.84119999991</v>
      </c>
      <c r="BR561" s="1">
        <v>23849.698129887307</v>
      </c>
      <c r="BS561" s="1">
        <v>210748.61886767487</v>
      </c>
      <c r="BT561" s="1">
        <v>536553.84119999991</v>
      </c>
      <c r="BU561" s="1">
        <v>23849.698129887307</v>
      </c>
      <c r="BV561" s="1">
        <v>62037.357781500265</v>
      </c>
      <c r="BW561" s="35">
        <v>5.9817624361808948</v>
      </c>
      <c r="BX561" s="1">
        <v>2672983.7710787281</v>
      </c>
      <c r="BY561" s="1">
        <v>118813.53025772631</v>
      </c>
      <c r="BZ561" s="1">
        <v>1049899.5529519867</v>
      </c>
      <c r="CA561" s="1">
        <v>2672983.7710787281</v>
      </c>
      <c r="CB561" s="1">
        <v>118813.53025772631</v>
      </c>
      <c r="CC561" s="1">
        <v>309055.37863579247</v>
      </c>
    </row>
    <row r="562" spans="1:81" x14ac:dyDescent="0.25">
      <c r="A562" t="s">
        <v>1327</v>
      </c>
      <c r="B562" t="s">
        <v>1328</v>
      </c>
      <c r="C562" t="s">
        <v>167</v>
      </c>
      <c r="D562" t="s">
        <v>1730</v>
      </c>
      <c r="E562">
        <v>10049</v>
      </c>
      <c r="F562" t="s">
        <v>39</v>
      </c>
      <c r="G562" t="s">
        <v>92</v>
      </c>
      <c r="H562" s="74">
        <v>0.23928040779951004</v>
      </c>
      <c r="I562" s="1">
        <v>1630070</v>
      </c>
      <c r="J562" s="1"/>
      <c r="K562" s="1"/>
      <c r="L562" s="1"/>
      <c r="M562" s="1"/>
      <c r="N562" s="1"/>
      <c r="O562" s="1"/>
      <c r="P562" s="1">
        <v>1993455</v>
      </c>
      <c r="Q562" s="1"/>
      <c r="R562" s="1"/>
      <c r="S562" s="1"/>
      <c r="T562" s="1">
        <v>1993455</v>
      </c>
      <c r="U562" s="1">
        <v>12.534883720930232</v>
      </c>
      <c r="V562" s="36">
        <v>7.5270996704777493E-2</v>
      </c>
      <c r="W562" s="1"/>
      <c r="X562" s="1"/>
      <c r="Y562" s="1"/>
      <c r="Z562" s="1"/>
      <c r="AA562" s="1"/>
      <c r="AB562" s="1"/>
      <c r="AC562" s="1">
        <v>273894</v>
      </c>
      <c r="AD562" s="1"/>
      <c r="AE562" s="1"/>
      <c r="AF562" s="1"/>
      <c r="AG562" s="1">
        <v>0</v>
      </c>
      <c r="AH562" s="1">
        <v>0</v>
      </c>
      <c r="AI562" s="1">
        <v>0</v>
      </c>
      <c r="AJ562" s="1">
        <v>0</v>
      </c>
      <c r="AK562" s="1"/>
      <c r="AL562" s="1">
        <v>0</v>
      </c>
      <c r="AM562" s="1">
        <v>2407053.5526375002</v>
      </c>
      <c r="AN562" s="1"/>
      <c r="AO562" s="1">
        <v>0</v>
      </c>
      <c r="AP562" s="1">
        <v>0</v>
      </c>
      <c r="AQ562" s="1">
        <v>2407053.5526375002</v>
      </c>
      <c r="AR562" s="1">
        <v>0</v>
      </c>
      <c r="AS562" s="1">
        <v>0</v>
      </c>
      <c r="AT562" s="1">
        <v>0</v>
      </c>
      <c r="AU562" s="1">
        <v>0</v>
      </c>
      <c r="AV562" s="1"/>
      <c r="AW562" s="1">
        <v>0</v>
      </c>
      <c r="AX562" s="1">
        <v>712447.59491999994</v>
      </c>
      <c r="AY562" s="1"/>
      <c r="AZ562" s="1">
        <v>0</v>
      </c>
      <c r="BA562" s="1">
        <v>0</v>
      </c>
      <c r="BB562" s="1">
        <v>712447.59491999994</v>
      </c>
      <c r="BC562" s="7">
        <v>1.9137222006156178</v>
      </c>
      <c r="BD562" s="35" t="s">
        <v>552</v>
      </c>
      <c r="BE562" s="35" t="s">
        <v>552</v>
      </c>
      <c r="BF562" s="35" t="s">
        <v>552</v>
      </c>
      <c r="BG562" s="35" t="s">
        <v>552</v>
      </c>
      <c r="BH562" s="35" t="s">
        <v>552</v>
      </c>
      <c r="BI562" s="35" t="s">
        <v>552</v>
      </c>
      <c r="BJ562" s="35">
        <v>1.5648716161425766</v>
      </c>
      <c r="BK562" s="35" t="s">
        <v>552</v>
      </c>
      <c r="BL562" s="35" t="s">
        <v>552</v>
      </c>
      <c r="BM562" s="35" t="s">
        <v>552</v>
      </c>
      <c r="BN562" s="35">
        <v>1.5648716161425766</v>
      </c>
      <c r="BO562" s="1">
        <v>0</v>
      </c>
      <c r="BP562" s="1">
        <v>0</v>
      </c>
      <c r="BQ562" s="1">
        <v>536553.84119999991</v>
      </c>
      <c r="BR562" s="1">
        <v>23849.698129887307</v>
      </c>
      <c r="BS562" s="1">
        <v>210748.61886767487</v>
      </c>
      <c r="BT562" s="1">
        <v>536553.84119999991</v>
      </c>
      <c r="BU562" s="1">
        <v>23849.698129887307</v>
      </c>
      <c r="BV562" s="1">
        <v>62037.357781500265</v>
      </c>
      <c r="BW562" s="35">
        <v>5.9817624361808948</v>
      </c>
      <c r="BX562" s="1">
        <v>2672983.7710787281</v>
      </c>
      <c r="BY562" s="1">
        <v>118813.53025772631</v>
      </c>
      <c r="BZ562" s="1">
        <v>1049899.5529519867</v>
      </c>
      <c r="CA562" s="1">
        <v>2672983.7710787281</v>
      </c>
      <c r="CB562" s="1">
        <v>118813.53025772631</v>
      </c>
      <c r="CC562" s="1">
        <v>309055.37863579247</v>
      </c>
    </row>
    <row r="563" spans="1:81" x14ac:dyDescent="0.25">
      <c r="A563" t="s">
        <v>1325</v>
      </c>
      <c r="B563" t="s">
        <v>1326</v>
      </c>
      <c r="C563" t="s">
        <v>167</v>
      </c>
      <c r="D563" t="s">
        <v>28</v>
      </c>
      <c r="E563">
        <v>10042</v>
      </c>
      <c r="F563" t="s">
        <v>39</v>
      </c>
      <c r="G563" t="s">
        <v>92</v>
      </c>
      <c r="H563" s="74">
        <v>0.23928040779951004</v>
      </c>
      <c r="I563" s="1">
        <v>396713</v>
      </c>
      <c r="J563" s="1">
        <v>0</v>
      </c>
      <c r="K563" s="1">
        <v>0</v>
      </c>
      <c r="L563" s="1">
        <v>0</v>
      </c>
      <c r="M563" s="1">
        <v>0</v>
      </c>
      <c r="N563" s="1">
        <v>0</v>
      </c>
      <c r="O563" s="1">
        <v>0</v>
      </c>
      <c r="P563" s="1">
        <v>169358.4</v>
      </c>
      <c r="Q563" s="1">
        <v>0</v>
      </c>
      <c r="R563" s="1">
        <v>0</v>
      </c>
      <c r="S563" s="1">
        <v>112905.60000000001</v>
      </c>
      <c r="T563" s="1">
        <v>282264</v>
      </c>
      <c r="U563" s="1"/>
      <c r="V563" s="36"/>
      <c r="W563" s="1"/>
      <c r="X563" s="1"/>
      <c r="Y563" s="1"/>
      <c r="Z563" s="1"/>
      <c r="AA563" s="1"/>
      <c r="AB563" s="1"/>
      <c r="AC563" s="1">
        <v>7493</v>
      </c>
      <c r="AD563" s="1"/>
      <c r="AE563" s="1"/>
      <c r="AF563" s="1">
        <v>51255</v>
      </c>
      <c r="AG563" s="1">
        <v>0</v>
      </c>
      <c r="AH563" s="1">
        <v>0</v>
      </c>
      <c r="AI563" s="1">
        <v>0</v>
      </c>
      <c r="AJ563" s="1">
        <v>0</v>
      </c>
      <c r="AK563" s="1">
        <v>0</v>
      </c>
      <c r="AL563" s="1">
        <v>0</v>
      </c>
      <c r="AM563" s="1">
        <v>65980.902915999992</v>
      </c>
      <c r="AN563" s="1">
        <v>0</v>
      </c>
      <c r="AO563" s="1">
        <v>0</v>
      </c>
      <c r="AP563" s="1">
        <v>291744.52585919993</v>
      </c>
      <c r="AQ563" s="1">
        <v>357725.42877519992</v>
      </c>
      <c r="AR563" s="1">
        <v>0</v>
      </c>
      <c r="AS563" s="1">
        <v>0</v>
      </c>
      <c r="AT563" s="1">
        <v>0</v>
      </c>
      <c r="AU563" s="1">
        <v>0</v>
      </c>
      <c r="AV563" s="1">
        <v>0</v>
      </c>
      <c r="AW563" s="1">
        <v>0</v>
      </c>
      <c r="AX563" s="1">
        <v>19490.641739999999</v>
      </c>
      <c r="AY563" s="1">
        <v>0</v>
      </c>
      <c r="AZ563" s="1">
        <v>0</v>
      </c>
      <c r="BA563" s="1">
        <v>65732.400166499996</v>
      </c>
      <c r="BB563" s="1">
        <v>85223.041906500002</v>
      </c>
      <c r="BC563" s="7">
        <v>1.1165463967192906</v>
      </c>
      <c r="BD563" s="35" t="s">
        <v>552</v>
      </c>
      <c r="BE563" s="35" t="s">
        <v>552</v>
      </c>
      <c r="BF563" s="35" t="s">
        <v>552</v>
      </c>
      <c r="BG563" s="35" t="s">
        <v>552</v>
      </c>
      <c r="BH563" s="35" t="s">
        <v>552</v>
      </c>
      <c r="BI563" s="35" t="s">
        <v>552</v>
      </c>
      <c r="BJ563" s="35">
        <v>0.50467850815784743</v>
      </c>
      <c r="BK563" s="35" t="s">
        <v>552</v>
      </c>
      <c r="BL563" s="35" t="s">
        <v>552</v>
      </c>
      <c r="BM563" s="35">
        <v>3.1661576221702017</v>
      </c>
      <c r="BN563" s="35">
        <v>1.5692701537627891</v>
      </c>
      <c r="BO563" s="1">
        <v>0</v>
      </c>
      <c r="BP563" s="1">
        <v>0</v>
      </c>
      <c r="BQ563" s="1">
        <v>130582.05107999998</v>
      </c>
      <c r="BR563" s="1">
        <v>5804.3429387707174</v>
      </c>
      <c r="BS563" s="1">
        <v>51290.261667812978</v>
      </c>
      <c r="BT563" s="1">
        <v>130582.05107999998</v>
      </c>
      <c r="BU563" s="1">
        <v>5804.3429387707174</v>
      </c>
      <c r="BV563" s="1">
        <v>15098.140765471613</v>
      </c>
      <c r="BW563" s="35">
        <v>5.9773781092847065</v>
      </c>
      <c r="BX563" s="1">
        <v>649956.24251108919</v>
      </c>
      <c r="BY563" s="1">
        <v>28890.409482218627</v>
      </c>
      <c r="BZ563" s="1">
        <v>255291.02564485683</v>
      </c>
      <c r="CA563" s="1">
        <v>649956.24251108919</v>
      </c>
      <c r="CB563" s="1">
        <v>28890.409482218627</v>
      </c>
      <c r="CC563" s="1">
        <v>75149.155336957439</v>
      </c>
    </row>
    <row r="564" spans="1:81" x14ac:dyDescent="0.25">
      <c r="A564" t="s">
        <v>1325</v>
      </c>
      <c r="B564" t="s">
        <v>1326</v>
      </c>
      <c r="C564" t="s">
        <v>167</v>
      </c>
      <c r="D564" t="s">
        <v>1730</v>
      </c>
      <c r="E564">
        <v>10042</v>
      </c>
      <c r="F564" t="s">
        <v>39</v>
      </c>
      <c r="G564" t="s">
        <v>92</v>
      </c>
      <c r="H564" s="74">
        <v>0.23928040779951004</v>
      </c>
      <c r="I564" s="1">
        <v>396713</v>
      </c>
      <c r="J564" s="1"/>
      <c r="K564" s="1"/>
      <c r="L564" s="1"/>
      <c r="M564" s="1"/>
      <c r="N564" s="1"/>
      <c r="O564" s="1"/>
      <c r="P564" s="1">
        <v>169358.4</v>
      </c>
      <c r="Q564" s="1"/>
      <c r="R564" s="1"/>
      <c r="S564" s="1">
        <v>112905.60000000001</v>
      </c>
      <c r="T564" s="1">
        <v>282264</v>
      </c>
      <c r="U564" s="1">
        <v>20</v>
      </c>
      <c r="V564" s="36">
        <v>7.8208884017285429E-2</v>
      </c>
      <c r="W564" s="1"/>
      <c r="X564" s="1"/>
      <c r="Y564" s="1"/>
      <c r="Z564" s="1"/>
      <c r="AA564" s="1"/>
      <c r="AB564" s="1"/>
      <c r="AC564" s="1">
        <v>7493</v>
      </c>
      <c r="AD564" s="1"/>
      <c r="AE564" s="1"/>
      <c r="AF564" s="1">
        <v>51255</v>
      </c>
      <c r="AG564" s="1">
        <v>0</v>
      </c>
      <c r="AH564" s="1">
        <v>0</v>
      </c>
      <c r="AI564" s="1">
        <v>0</v>
      </c>
      <c r="AJ564" s="1">
        <v>0</v>
      </c>
      <c r="AK564" s="1"/>
      <c r="AL564" s="1">
        <v>0</v>
      </c>
      <c r="AM564" s="1">
        <v>65980.902915999992</v>
      </c>
      <c r="AN564" s="1"/>
      <c r="AO564" s="1">
        <v>0</v>
      </c>
      <c r="AP564" s="1">
        <v>291744.52585919993</v>
      </c>
      <c r="AQ564" s="1">
        <v>357725.42877519992</v>
      </c>
      <c r="AR564" s="1">
        <v>0</v>
      </c>
      <c r="AS564" s="1">
        <v>0</v>
      </c>
      <c r="AT564" s="1">
        <v>0</v>
      </c>
      <c r="AU564" s="1">
        <v>0</v>
      </c>
      <c r="AV564" s="1"/>
      <c r="AW564" s="1">
        <v>0</v>
      </c>
      <c r="AX564" s="1">
        <v>19490.641739999999</v>
      </c>
      <c r="AY564" s="1"/>
      <c r="AZ564" s="1">
        <v>0</v>
      </c>
      <c r="BA564" s="1">
        <v>65732.400166499996</v>
      </c>
      <c r="BB564" s="1">
        <v>85223.041906500002</v>
      </c>
      <c r="BC564" s="7">
        <v>1.1165463967192906</v>
      </c>
      <c r="BD564" s="35" t="s">
        <v>552</v>
      </c>
      <c r="BE564" s="35" t="s">
        <v>552</v>
      </c>
      <c r="BF564" s="35" t="s">
        <v>552</v>
      </c>
      <c r="BG564" s="35" t="s">
        <v>552</v>
      </c>
      <c r="BH564" s="35" t="s">
        <v>552</v>
      </c>
      <c r="BI564" s="35" t="s">
        <v>552</v>
      </c>
      <c r="BJ564" s="35">
        <v>0.50467850815784743</v>
      </c>
      <c r="BK564" s="35" t="s">
        <v>552</v>
      </c>
      <c r="BL564" s="35" t="s">
        <v>552</v>
      </c>
      <c r="BM564" s="35">
        <v>3.1661576221702017</v>
      </c>
      <c r="BN564" s="35">
        <v>1.5692701537627891</v>
      </c>
      <c r="BO564" s="1">
        <v>0</v>
      </c>
      <c r="BP564" s="1">
        <v>0</v>
      </c>
      <c r="BQ564" s="1">
        <v>130582.05107999998</v>
      </c>
      <c r="BR564" s="1">
        <v>5804.3429387707174</v>
      </c>
      <c r="BS564" s="1">
        <v>51290.261667812978</v>
      </c>
      <c r="BT564" s="1">
        <v>130582.05107999998</v>
      </c>
      <c r="BU564" s="1">
        <v>5804.3429387707174</v>
      </c>
      <c r="BV564" s="1">
        <v>15098.140765471613</v>
      </c>
      <c r="BW564" s="35">
        <v>5.9773781092847065</v>
      </c>
      <c r="BX564" s="1">
        <v>649956.24251108919</v>
      </c>
      <c r="BY564" s="1">
        <v>28890.409482218627</v>
      </c>
      <c r="BZ564" s="1">
        <v>255291.02564485683</v>
      </c>
      <c r="CA564" s="1">
        <v>649956.24251108919</v>
      </c>
      <c r="CB564" s="1">
        <v>28890.409482218627</v>
      </c>
      <c r="CC564" s="1">
        <v>75149.155336957439</v>
      </c>
    </row>
    <row r="565" spans="1:81" x14ac:dyDescent="0.25">
      <c r="A565" t="s">
        <v>546</v>
      </c>
      <c r="B565" t="s">
        <v>57</v>
      </c>
      <c r="C565" t="s">
        <v>58</v>
      </c>
      <c r="D565" t="s">
        <v>38</v>
      </c>
      <c r="E565">
        <v>30112</v>
      </c>
      <c r="F565" t="s">
        <v>39</v>
      </c>
      <c r="G565" t="s">
        <v>47</v>
      </c>
      <c r="H565" s="74">
        <v>0.32649306637178005</v>
      </c>
      <c r="I565" s="1">
        <v>6085819</v>
      </c>
      <c r="J565" s="1"/>
      <c r="K565" s="1"/>
      <c r="L565" s="1">
        <v>1332510</v>
      </c>
      <c r="M565" s="1">
        <v>69842</v>
      </c>
      <c r="N565" s="1"/>
      <c r="O565" s="1"/>
      <c r="P565" s="1"/>
      <c r="Q565" s="1"/>
      <c r="R565" s="1"/>
      <c r="S565" s="1"/>
      <c r="T565" s="1">
        <v>1402352</v>
      </c>
      <c r="U565" s="1">
        <v>33.583333333333336</v>
      </c>
      <c r="V565" s="36">
        <v>0.13442864101733684</v>
      </c>
      <c r="W565" s="1"/>
      <c r="X565" s="1"/>
      <c r="Y565" s="1">
        <v>414374</v>
      </c>
      <c r="Z565" s="1">
        <v>299373</v>
      </c>
      <c r="AA565" s="1"/>
      <c r="AB565" s="1"/>
      <c r="AC565" s="1"/>
      <c r="AD565" s="1"/>
      <c r="AE565" s="1"/>
      <c r="AF565" s="1"/>
      <c r="AG565" s="1">
        <v>0</v>
      </c>
      <c r="AH565" s="1">
        <v>0</v>
      </c>
      <c r="AI565" s="1">
        <v>4246332.2506250003</v>
      </c>
      <c r="AJ565" s="1">
        <v>97743.208758918903</v>
      </c>
      <c r="AK565" s="1">
        <v>0</v>
      </c>
      <c r="AL565" s="1">
        <v>0</v>
      </c>
      <c r="AM565" s="1">
        <v>0</v>
      </c>
      <c r="AN565" s="1">
        <v>0</v>
      </c>
      <c r="AO565" s="1">
        <v>0</v>
      </c>
      <c r="AP565" s="1">
        <v>0</v>
      </c>
      <c r="AQ565" s="1">
        <v>4344075.4593839189</v>
      </c>
      <c r="AR565" s="1">
        <v>0</v>
      </c>
      <c r="AS565" s="1">
        <v>0</v>
      </c>
      <c r="AT565" s="1">
        <v>898370.87085559999</v>
      </c>
      <c r="AU565" s="1">
        <v>6018.0768767100044</v>
      </c>
      <c r="AV565" s="1">
        <v>0</v>
      </c>
      <c r="AW565" s="1">
        <v>0</v>
      </c>
      <c r="AX565" s="1">
        <v>0</v>
      </c>
      <c r="AY565" s="1">
        <v>0</v>
      </c>
      <c r="AZ565" s="1">
        <v>0</v>
      </c>
      <c r="BA565" s="1">
        <v>0</v>
      </c>
      <c r="BB565" s="1">
        <v>904388.94773231004</v>
      </c>
      <c r="BC565" s="7">
        <v>0.8624088897675446</v>
      </c>
      <c r="BD565" s="35" t="s">
        <v>552</v>
      </c>
      <c r="BE565" s="35" t="s">
        <v>552</v>
      </c>
      <c r="BF565" s="35">
        <v>3.8609114539332539</v>
      </c>
      <c r="BG565" s="35">
        <v>1.4856574215461886</v>
      </c>
      <c r="BH565" s="35" t="s">
        <v>552</v>
      </c>
      <c r="BI565" s="35" t="s">
        <v>552</v>
      </c>
      <c r="BJ565" s="35" t="s">
        <v>552</v>
      </c>
      <c r="BK565" s="35" t="s">
        <v>552</v>
      </c>
      <c r="BL565" s="35" t="s">
        <v>552</v>
      </c>
      <c r="BM565" s="35" t="s">
        <v>552</v>
      </c>
      <c r="BN565" s="35">
        <v>3.7426155538097632</v>
      </c>
      <c r="BO565" s="1">
        <v>0</v>
      </c>
      <c r="BP565" s="1"/>
      <c r="BQ565" s="1">
        <v>2003208.1820399996</v>
      </c>
      <c r="BR565" s="1">
        <v>89042.155259057981</v>
      </c>
      <c r="BS565" s="1">
        <v>786823.84739836596</v>
      </c>
      <c r="BT565" s="1">
        <v>2003208.1820399996</v>
      </c>
      <c r="BU565" s="1">
        <v>89042.155259057981</v>
      </c>
      <c r="BV565" s="1">
        <v>231614.67341675641</v>
      </c>
      <c r="BW565" s="35">
        <v>5.9846766016916426</v>
      </c>
      <c r="BX565" s="1">
        <v>9985344.9533320386</v>
      </c>
      <c r="BY565" s="1">
        <v>443846.34788402071</v>
      </c>
      <c r="BZ565" s="1">
        <v>3922062.4217796293</v>
      </c>
      <c r="CA565" s="1">
        <v>9985344.9533320386</v>
      </c>
      <c r="CB565" s="1">
        <v>443846.34788402071</v>
      </c>
      <c r="CC565" s="1">
        <v>1154524.243188957</v>
      </c>
    </row>
    <row r="566" spans="1:81" x14ac:dyDescent="0.25">
      <c r="A566" t="s">
        <v>546</v>
      </c>
      <c r="B566" t="s">
        <v>57</v>
      </c>
      <c r="C566" t="s">
        <v>58</v>
      </c>
      <c r="D566" t="s">
        <v>1729</v>
      </c>
      <c r="E566">
        <v>30112</v>
      </c>
      <c r="F566" t="s">
        <v>39</v>
      </c>
      <c r="G566" t="s">
        <v>47</v>
      </c>
      <c r="H566" s="74">
        <v>0.32649306637178005</v>
      </c>
      <c r="I566" s="1">
        <v>977740</v>
      </c>
      <c r="J566" s="1"/>
      <c r="K566" s="1"/>
      <c r="L566" s="1"/>
      <c r="M566" s="1"/>
      <c r="N566" s="1">
        <v>144867</v>
      </c>
      <c r="O566" s="1"/>
      <c r="P566" s="1"/>
      <c r="Q566" s="1"/>
      <c r="R566" s="1"/>
      <c r="S566" s="1"/>
      <c r="T566" s="1">
        <v>144867</v>
      </c>
      <c r="U566" s="1">
        <v>29.5</v>
      </c>
      <c r="V566" s="36">
        <v>0.25163215133856676</v>
      </c>
      <c r="W566" s="1"/>
      <c r="X566" s="1"/>
      <c r="Y566" s="1"/>
      <c r="Z566" s="1"/>
      <c r="AA566" s="1">
        <v>5390100</v>
      </c>
      <c r="AB566" s="1"/>
      <c r="AC566" s="1"/>
      <c r="AD566" s="1"/>
      <c r="AE566" s="1"/>
      <c r="AF566" s="1"/>
      <c r="AG566" s="1"/>
      <c r="AH566" s="1"/>
      <c r="AI566" s="1"/>
      <c r="AJ566" s="1"/>
      <c r="AK566" s="1">
        <v>1759830.2770505317</v>
      </c>
      <c r="AL566" s="1"/>
      <c r="AM566" s="1"/>
      <c r="AN566" s="1"/>
      <c r="AO566" s="1"/>
      <c r="AP566" s="1"/>
      <c r="AQ566" s="1">
        <v>1759830.2770505317</v>
      </c>
      <c r="AR566" s="1"/>
      <c r="AS566" s="1"/>
      <c r="AT566" s="1"/>
      <c r="AU566" s="1"/>
      <c r="AV566" s="1">
        <v>108353.24552700008</v>
      </c>
      <c r="AW566" s="1"/>
      <c r="AX566" s="1"/>
      <c r="AY566" s="1"/>
      <c r="AZ566" s="1"/>
      <c r="BA566" s="1"/>
      <c r="BB566" s="1">
        <v>108353.24552700008</v>
      </c>
      <c r="BC566" s="7">
        <v>1.9107160621203305</v>
      </c>
      <c r="BD566" s="35" t="s">
        <v>552</v>
      </c>
      <c r="BE566" s="35" t="s">
        <v>552</v>
      </c>
      <c r="BF566" s="35" t="s">
        <v>552</v>
      </c>
      <c r="BG566" s="35" t="s">
        <v>552</v>
      </c>
      <c r="BH566" s="35">
        <v>12.89585290354278</v>
      </c>
      <c r="BI566" s="35" t="s">
        <v>552</v>
      </c>
      <c r="BJ566" s="35" t="s">
        <v>552</v>
      </c>
      <c r="BK566" s="35" t="s">
        <v>552</v>
      </c>
      <c r="BL566" s="35" t="s">
        <v>552</v>
      </c>
      <c r="BM566" s="35" t="s">
        <v>552</v>
      </c>
      <c r="BN566" s="35">
        <v>12.89585290354278</v>
      </c>
      <c r="BO566" s="1"/>
      <c r="BP566" s="1"/>
      <c r="BQ566" s="1">
        <v>321832.89839999995</v>
      </c>
      <c r="BR566" s="1">
        <v>14305.400289261206</v>
      </c>
      <c r="BS566" s="1">
        <v>126410.12632075949</v>
      </c>
      <c r="BT566" s="1">
        <v>321832.89839999995</v>
      </c>
      <c r="BU566" s="1">
        <v>14305.400289261206</v>
      </c>
      <c r="BV566" s="1">
        <v>37210.921124420463</v>
      </c>
      <c r="BW566" s="35">
        <v>5.9846766016916426</v>
      </c>
      <c r="BX566" s="1">
        <v>1604232.9183090832</v>
      </c>
      <c r="BY566" s="1">
        <v>71307.794099713181</v>
      </c>
      <c r="BZ566" s="1">
        <v>630113.59888797475</v>
      </c>
      <c r="CA566" s="1">
        <v>1604232.9183090832</v>
      </c>
      <c r="CB566" s="1">
        <v>71307.794099713181</v>
      </c>
      <c r="CC566" s="1">
        <v>185484.40785629192</v>
      </c>
    </row>
    <row r="567" spans="1:81" x14ac:dyDescent="0.25">
      <c r="A567" t="s">
        <v>546</v>
      </c>
      <c r="B567" t="s">
        <v>57</v>
      </c>
      <c r="C567" t="s">
        <v>58</v>
      </c>
      <c r="D567" t="s">
        <v>28</v>
      </c>
      <c r="E567">
        <v>30112</v>
      </c>
      <c r="F567" t="s">
        <v>39</v>
      </c>
      <c r="G567" t="s">
        <v>47</v>
      </c>
      <c r="H567" s="74">
        <v>0.32649306637178005</v>
      </c>
      <c r="I567" s="1">
        <v>7063559</v>
      </c>
      <c r="J567" s="1">
        <v>0</v>
      </c>
      <c r="K567" s="1">
        <v>0</v>
      </c>
      <c r="L567" s="1">
        <v>1332510</v>
      </c>
      <c r="M567" s="1">
        <v>69842</v>
      </c>
      <c r="N567" s="1">
        <v>144867</v>
      </c>
      <c r="O567" s="1">
        <v>0</v>
      </c>
      <c r="P567" s="1">
        <v>0</v>
      </c>
      <c r="Q567" s="1">
        <v>0</v>
      </c>
      <c r="R567" s="1">
        <v>0</v>
      </c>
      <c r="S567" s="1">
        <v>0</v>
      </c>
      <c r="T567" s="1">
        <v>1547219</v>
      </c>
      <c r="U567" s="1"/>
      <c r="V567" s="36"/>
      <c r="W567" s="1"/>
      <c r="X567" s="1"/>
      <c r="Y567" s="1">
        <v>414374</v>
      </c>
      <c r="Z567" s="1">
        <v>299373</v>
      </c>
      <c r="AA567" s="1">
        <v>5390100</v>
      </c>
      <c r="AB567" s="1"/>
      <c r="AC567" s="1"/>
      <c r="AD567" s="1"/>
      <c r="AE567" s="1"/>
      <c r="AF567" s="1"/>
      <c r="AG567" s="1">
        <v>0</v>
      </c>
      <c r="AH567" s="1">
        <v>0</v>
      </c>
      <c r="AI567" s="1">
        <v>4246332.2506250003</v>
      </c>
      <c r="AJ567" s="1">
        <v>97743.208758918903</v>
      </c>
      <c r="AK567" s="1">
        <v>1759830.2770505317</v>
      </c>
      <c r="AL567" s="1">
        <v>0</v>
      </c>
      <c r="AM567" s="1">
        <v>0</v>
      </c>
      <c r="AN567" s="1">
        <v>0</v>
      </c>
      <c r="AO567" s="1">
        <v>0</v>
      </c>
      <c r="AP567" s="1">
        <v>0</v>
      </c>
      <c r="AQ567" s="1">
        <v>6103905.7364344504</v>
      </c>
      <c r="AR567" s="1">
        <v>0</v>
      </c>
      <c r="AS567" s="1">
        <v>0</v>
      </c>
      <c r="AT567" s="1">
        <v>898370.87085559999</v>
      </c>
      <c r="AU567" s="1">
        <v>6018.0768767100044</v>
      </c>
      <c r="AV567" s="1">
        <v>108353.24552700008</v>
      </c>
      <c r="AW567" s="1">
        <v>0</v>
      </c>
      <c r="AX567" s="1">
        <v>0</v>
      </c>
      <c r="AY567" s="1">
        <v>0</v>
      </c>
      <c r="AZ567" s="1">
        <v>0</v>
      </c>
      <c r="BA567" s="1">
        <v>0</v>
      </c>
      <c r="BB567" s="1">
        <v>1012742.1932593101</v>
      </c>
      <c r="BC567" s="7">
        <v>1.0075158896094392</v>
      </c>
      <c r="BD567" s="35" t="s">
        <v>552</v>
      </c>
      <c r="BE567" s="35" t="s">
        <v>552</v>
      </c>
      <c r="BF567" s="35">
        <v>3.8609114539332539</v>
      </c>
      <c r="BG567" s="35">
        <v>1.4856574215461886</v>
      </c>
      <c r="BH567" s="35">
        <v>12.89585290354278</v>
      </c>
      <c r="BI567" s="35" t="s">
        <v>552</v>
      </c>
      <c r="BJ567" s="35" t="s">
        <v>552</v>
      </c>
      <c r="BK567" s="35" t="s">
        <v>552</v>
      </c>
      <c r="BL567" s="35" t="s">
        <v>552</v>
      </c>
      <c r="BM567" s="35" t="s">
        <v>552</v>
      </c>
      <c r="BN567" s="35">
        <v>4.5996384026396786</v>
      </c>
      <c r="BO567" s="1">
        <v>0</v>
      </c>
      <c r="BP567" s="1">
        <v>0</v>
      </c>
      <c r="BQ567" s="1">
        <v>2325041.0804399997</v>
      </c>
      <c r="BR567" s="1">
        <v>103347.55554831919</v>
      </c>
      <c r="BS567" s="1">
        <v>913233.97371912526</v>
      </c>
      <c r="BT567" s="1">
        <v>2325041.0804399997</v>
      </c>
      <c r="BU567" s="1">
        <v>103347.55554831919</v>
      </c>
      <c r="BV567" s="1">
        <v>268825.59454117686</v>
      </c>
      <c r="BW567" s="35">
        <v>5.9846766016916426</v>
      </c>
      <c r="BX567" s="1">
        <v>11589577.871641124</v>
      </c>
      <c r="BY567" s="1">
        <v>515154.14198373398</v>
      </c>
      <c r="BZ567" s="1">
        <v>4552176.020667606</v>
      </c>
      <c r="CA567" s="1">
        <v>11589577.871641124</v>
      </c>
      <c r="CB567" s="1">
        <v>515154.14198373398</v>
      </c>
      <c r="CC567" s="1">
        <v>1340008.6510452491</v>
      </c>
    </row>
    <row r="568" spans="1:81" x14ac:dyDescent="0.25">
      <c r="A568" t="s">
        <v>1392</v>
      </c>
      <c r="B568" t="s">
        <v>57</v>
      </c>
      <c r="C568" t="s">
        <v>58</v>
      </c>
      <c r="D568" t="s">
        <v>28</v>
      </c>
      <c r="E568">
        <v>30106</v>
      </c>
      <c r="F568" t="s">
        <v>370</v>
      </c>
      <c r="G568" t="s">
        <v>47</v>
      </c>
      <c r="H568" s="74">
        <v>0.32649306637178005</v>
      </c>
      <c r="I568" s="1">
        <v>404252.08</v>
      </c>
      <c r="J568" s="1">
        <v>0</v>
      </c>
      <c r="K568" s="1">
        <v>0</v>
      </c>
      <c r="L568" s="1">
        <v>0</v>
      </c>
      <c r="M568" s="1">
        <v>0</v>
      </c>
      <c r="N568" s="1">
        <v>0</v>
      </c>
      <c r="O568" s="1">
        <v>0</v>
      </c>
      <c r="P568" s="1">
        <v>141627</v>
      </c>
      <c r="Q568" s="1">
        <v>0</v>
      </c>
      <c r="R568" s="1">
        <v>0</v>
      </c>
      <c r="S568" s="1">
        <v>0</v>
      </c>
      <c r="T568" s="1">
        <v>141627</v>
      </c>
      <c r="U568" s="1"/>
      <c r="V568" s="36"/>
      <c r="W568" s="1"/>
      <c r="X568" s="1"/>
      <c r="Y568" s="1"/>
      <c r="Z568" s="1"/>
      <c r="AA568" s="1"/>
      <c r="AB568" s="1"/>
      <c r="AC568" s="1">
        <v>16682</v>
      </c>
      <c r="AD568" s="1"/>
      <c r="AE568" s="1"/>
      <c r="AF568" s="1"/>
      <c r="AG568" s="1">
        <v>0</v>
      </c>
      <c r="AH568" s="1">
        <v>0</v>
      </c>
      <c r="AI568" s="1">
        <v>0</v>
      </c>
      <c r="AJ568" s="1">
        <v>0</v>
      </c>
      <c r="AK568" s="1">
        <v>0</v>
      </c>
      <c r="AL568" s="1">
        <v>0</v>
      </c>
      <c r="AM568" s="1">
        <v>146628.82466749998</v>
      </c>
      <c r="AN568" s="1">
        <v>0</v>
      </c>
      <c r="AO568" s="1">
        <v>0</v>
      </c>
      <c r="AP568" s="1">
        <v>0</v>
      </c>
      <c r="AQ568" s="1">
        <v>146628.82466749998</v>
      </c>
      <c r="AR568" s="1">
        <v>0</v>
      </c>
      <c r="AS568" s="1">
        <v>0</v>
      </c>
      <c r="AT568" s="1">
        <v>0</v>
      </c>
      <c r="AU568" s="1">
        <v>0</v>
      </c>
      <c r="AV568" s="1">
        <v>0</v>
      </c>
      <c r="AW568" s="1">
        <v>0</v>
      </c>
      <c r="AX568" s="1">
        <v>43392.884759999994</v>
      </c>
      <c r="AY568" s="1">
        <v>0</v>
      </c>
      <c r="AZ568" s="1">
        <v>0</v>
      </c>
      <c r="BA568" s="1">
        <v>0</v>
      </c>
      <c r="BB568" s="1">
        <v>43392.884759999994</v>
      </c>
      <c r="BC568" s="7">
        <v>0.47005746866534359</v>
      </c>
      <c r="BD568" s="35" t="s">
        <v>552</v>
      </c>
      <c r="BE568" s="35" t="s">
        <v>552</v>
      </c>
      <c r="BF568" s="35" t="s">
        <v>552</v>
      </c>
      <c r="BG568" s="35" t="s">
        <v>552</v>
      </c>
      <c r="BH568" s="35" t="s">
        <v>552</v>
      </c>
      <c r="BI568" s="35" t="s">
        <v>552</v>
      </c>
      <c r="BJ568" s="35">
        <v>1.3417053911153944</v>
      </c>
      <c r="BK568" s="35" t="s">
        <v>552</v>
      </c>
      <c r="BL568" s="35" t="s">
        <v>552</v>
      </c>
      <c r="BM568" s="35" t="s">
        <v>552</v>
      </c>
      <c r="BN568" s="35">
        <v>1.3417053911153944</v>
      </c>
      <c r="BO568" s="1">
        <v>0</v>
      </c>
      <c r="BP568" s="1">
        <v>0</v>
      </c>
      <c r="BQ568" s="1">
        <v>133063.6146528</v>
      </c>
      <c r="BR568" s="1">
        <v>5914.6478840657492</v>
      </c>
      <c r="BS568" s="1">
        <v>52264.97483812648</v>
      </c>
      <c r="BT568" s="1">
        <v>133063.6146528</v>
      </c>
      <c r="BU568" s="1">
        <v>5914.6478840657492</v>
      </c>
      <c r="BV568" s="1">
        <v>15385.063783074145</v>
      </c>
      <c r="BW568" s="35">
        <v>5.9749394336528718</v>
      </c>
      <c r="BX568" s="1">
        <v>661983.42372060474</v>
      </c>
      <c r="BY568" s="1">
        <v>29425.01499461021</v>
      </c>
      <c r="BZ568" s="1">
        <v>260015.08432107052</v>
      </c>
      <c r="CA568" s="1">
        <v>661983.42372060474</v>
      </c>
      <c r="CB568" s="1">
        <v>29425.01499461021</v>
      </c>
      <c r="CC568" s="1">
        <v>76539.760503680183</v>
      </c>
    </row>
    <row r="569" spans="1:81" x14ac:dyDescent="0.25">
      <c r="A569" t="s">
        <v>1392</v>
      </c>
      <c r="B569" t="s">
        <v>57</v>
      </c>
      <c r="C569" t="s">
        <v>58</v>
      </c>
      <c r="D569" t="s">
        <v>1730</v>
      </c>
      <c r="E569">
        <v>30106</v>
      </c>
      <c r="F569" t="s">
        <v>370</v>
      </c>
      <c r="G569" t="s">
        <v>47</v>
      </c>
      <c r="H569" s="74">
        <v>0.32649306637178005</v>
      </c>
      <c r="I569" s="1">
        <v>404252.08</v>
      </c>
      <c r="J569" s="1"/>
      <c r="K569" s="1"/>
      <c r="L569" s="1"/>
      <c r="M569" s="1"/>
      <c r="N569" s="1"/>
      <c r="O569" s="1"/>
      <c r="P569" s="1">
        <v>141627</v>
      </c>
      <c r="Q569" s="1"/>
      <c r="R569" s="1"/>
      <c r="S569" s="1"/>
      <c r="T569" s="1">
        <v>141627</v>
      </c>
      <c r="U569" s="1">
        <v>11.888888888888889</v>
      </c>
      <c r="V569" s="36">
        <v>0.28458985597359504</v>
      </c>
      <c r="W569" s="1"/>
      <c r="X569" s="1"/>
      <c r="Y569" s="1"/>
      <c r="Z569" s="1"/>
      <c r="AA569" s="1"/>
      <c r="AB569" s="1"/>
      <c r="AC569" s="1">
        <v>16682</v>
      </c>
      <c r="AD569" s="1"/>
      <c r="AE569" s="1"/>
      <c r="AF569" s="1"/>
      <c r="AG569" s="1">
        <v>0</v>
      </c>
      <c r="AH569" s="1">
        <v>0</v>
      </c>
      <c r="AI569" s="1">
        <v>0</v>
      </c>
      <c r="AJ569" s="1">
        <v>0</v>
      </c>
      <c r="AK569" s="1"/>
      <c r="AL569" s="1">
        <v>0</v>
      </c>
      <c r="AM569" s="1">
        <v>146628.82466749998</v>
      </c>
      <c r="AN569" s="1"/>
      <c r="AO569" s="1">
        <v>0</v>
      </c>
      <c r="AP569" s="1">
        <v>0</v>
      </c>
      <c r="AQ569" s="1">
        <v>146628.82466749998</v>
      </c>
      <c r="AR569" s="1">
        <v>0</v>
      </c>
      <c r="AS569" s="1">
        <v>0</v>
      </c>
      <c r="AT569" s="1">
        <v>0</v>
      </c>
      <c r="AU569" s="1">
        <v>0</v>
      </c>
      <c r="AV569" s="1"/>
      <c r="AW569" s="1">
        <v>0</v>
      </c>
      <c r="AX569" s="1">
        <v>43392.884759999994</v>
      </c>
      <c r="AY569" s="1"/>
      <c r="AZ569" s="1">
        <v>0</v>
      </c>
      <c r="BA569" s="1">
        <v>0</v>
      </c>
      <c r="BB569" s="1">
        <v>43392.884759999994</v>
      </c>
      <c r="BC569" s="7">
        <v>0.47005746866534359</v>
      </c>
      <c r="BD569" s="35" t="s">
        <v>552</v>
      </c>
      <c r="BE569" s="35" t="s">
        <v>552</v>
      </c>
      <c r="BF569" s="35" t="s">
        <v>552</v>
      </c>
      <c r="BG569" s="35" t="s">
        <v>552</v>
      </c>
      <c r="BH569" s="35" t="s">
        <v>552</v>
      </c>
      <c r="BI569" s="35" t="s">
        <v>552</v>
      </c>
      <c r="BJ569" s="35">
        <v>1.3417053911153944</v>
      </c>
      <c r="BK569" s="35" t="s">
        <v>552</v>
      </c>
      <c r="BL569" s="35" t="s">
        <v>552</v>
      </c>
      <c r="BM569" s="35" t="s">
        <v>552</v>
      </c>
      <c r="BN569" s="35">
        <v>1.3417053911153944</v>
      </c>
      <c r="BO569" s="1">
        <v>0</v>
      </c>
      <c r="BP569" s="1">
        <v>0</v>
      </c>
      <c r="BQ569" s="1">
        <v>133063.6146528</v>
      </c>
      <c r="BR569" s="1">
        <v>5914.6478840657492</v>
      </c>
      <c r="BS569" s="1">
        <v>52264.97483812648</v>
      </c>
      <c r="BT569" s="1">
        <v>133063.6146528</v>
      </c>
      <c r="BU569" s="1">
        <v>5914.6478840657492</v>
      </c>
      <c r="BV569" s="1">
        <v>15385.063783074145</v>
      </c>
      <c r="BW569" s="35">
        <v>5.9749394336528718</v>
      </c>
      <c r="BX569" s="1">
        <v>661983.42372060474</v>
      </c>
      <c r="BY569" s="1">
        <v>29425.01499461021</v>
      </c>
      <c r="BZ569" s="1">
        <v>260015.08432107052</v>
      </c>
      <c r="CA569" s="1">
        <v>661983.42372060474</v>
      </c>
      <c r="CB569" s="1">
        <v>29425.01499461021</v>
      </c>
      <c r="CC569" s="1">
        <v>76539.760503680183</v>
      </c>
    </row>
    <row r="570" spans="1:81" x14ac:dyDescent="0.25">
      <c r="A570" t="s">
        <v>56</v>
      </c>
      <c r="B570" t="s">
        <v>57</v>
      </c>
      <c r="C570" t="s">
        <v>58</v>
      </c>
      <c r="D570" t="s">
        <v>38</v>
      </c>
      <c r="E570">
        <v>30030</v>
      </c>
      <c r="F570" t="s">
        <v>39</v>
      </c>
      <c r="G570" t="s">
        <v>47</v>
      </c>
      <c r="H570" s="74">
        <v>0.32649306637178005</v>
      </c>
      <c r="I570" s="1">
        <v>366498831</v>
      </c>
      <c r="J570" s="1"/>
      <c r="K570" s="1">
        <v>14374701</v>
      </c>
      <c r="L570" s="1">
        <v>34056975</v>
      </c>
      <c r="M570" s="1">
        <v>11737</v>
      </c>
      <c r="N570" s="1"/>
      <c r="O570" s="1"/>
      <c r="P570" s="1"/>
      <c r="Q570" s="1"/>
      <c r="R570" s="1"/>
      <c r="S570" s="1"/>
      <c r="T570" s="1">
        <v>48443413</v>
      </c>
      <c r="U570" s="1">
        <v>40.176636568848757</v>
      </c>
      <c r="V570" s="36">
        <v>0.24613935796756109</v>
      </c>
      <c r="W570" s="1"/>
      <c r="X570" s="1">
        <v>4144729</v>
      </c>
      <c r="Y570" s="1">
        <v>8168156</v>
      </c>
      <c r="Z570" s="1">
        <v>30398</v>
      </c>
      <c r="AA570" s="1"/>
      <c r="AB570" s="1"/>
      <c r="AC570" s="1"/>
      <c r="AD570" s="1"/>
      <c r="AE570" s="1"/>
      <c r="AF570" s="1"/>
      <c r="AG570" s="1">
        <v>0</v>
      </c>
      <c r="AH570" s="1">
        <v>34377837.128279619</v>
      </c>
      <c r="AI570" s="1">
        <v>83794913.655312508</v>
      </c>
      <c r="AJ570" s="1">
        <v>9924.7362315693699</v>
      </c>
      <c r="AK570" s="1">
        <v>0</v>
      </c>
      <c r="AL570" s="1">
        <v>0</v>
      </c>
      <c r="AM570" s="1">
        <v>0</v>
      </c>
      <c r="AN570" s="1">
        <v>0</v>
      </c>
      <c r="AO570" s="1">
        <v>0</v>
      </c>
      <c r="AP570" s="1">
        <v>0</v>
      </c>
      <c r="AQ570" s="1">
        <v>118182675.5198237</v>
      </c>
      <c r="AR570" s="1">
        <v>0</v>
      </c>
      <c r="AS570" s="1">
        <v>8953802.1048585009</v>
      </c>
      <c r="AT570" s="1">
        <v>17708720.670226399</v>
      </c>
      <c r="AU570" s="1">
        <v>611.06880346000048</v>
      </c>
      <c r="AV570" s="1">
        <v>0</v>
      </c>
      <c r="AW570" s="1">
        <v>0</v>
      </c>
      <c r="AX570" s="1">
        <v>0</v>
      </c>
      <c r="AY570" s="1">
        <v>0</v>
      </c>
      <c r="AZ570" s="1">
        <v>0</v>
      </c>
      <c r="BA570" s="1">
        <v>0</v>
      </c>
      <c r="BB570" s="1">
        <v>26663133.843888357</v>
      </c>
      <c r="BC570" s="7">
        <v>0.39521492870385738</v>
      </c>
      <c r="BD570" s="35" t="s">
        <v>552</v>
      </c>
      <c r="BE570" s="35">
        <v>3.0144376034769782</v>
      </c>
      <c r="BF570" s="35">
        <v>2.9804066369822602</v>
      </c>
      <c r="BG570" s="35">
        <v>0.89765741118082731</v>
      </c>
      <c r="BH570" s="35" t="s">
        <v>552</v>
      </c>
      <c r="BI570" s="35" t="s">
        <v>552</v>
      </c>
      <c r="BJ570" s="35" t="s">
        <v>552</v>
      </c>
      <c r="BK570" s="35" t="s">
        <v>552</v>
      </c>
      <c r="BL570" s="35" t="s">
        <v>552</v>
      </c>
      <c r="BM570" s="35" t="s">
        <v>552</v>
      </c>
      <c r="BN570" s="35">
        <v>2.9900000927620867</v>
      </c>
      <c r="BO570" s="1">
        <v>0</v>
      </c>
      <c r="BP570" s="1"/>
      <c r="BQ570" s="1">
        <v>120636755.21195999</v>
      </c>
      <c r="BR570" s="1">
        <v>5362276.763762651</v>
      </c>
      <c r="BS570" s="1">
        <v>47383929.800479367</v>
      </c>
      <c r="BT570" s="1">
        <v>120636755.21195999</v>
      </c>
      <c r="BU570" s="1">
        <v>5362276.763762651</v>
      </c>
      <c r="BV570" s="1">
        <v>13948247.072364131</v>
      </c>
      <c r="BW570" s="35">
        <v>7.8986919551629606</v>
      </c>
      <c r="BX570" s="1">
        <v>832235812.67771173</v>
      </c>
      <c r="BY570" s="1">
        <v>36992695.571526676</v>
      </c>
      <c r="BZ570" s="1">
        <v>326887135.31857347</v>
      </c>
      <c r="CA570" s="1">
        <v>832235812.67771173</v>
      </c>
      <c r="CB570" s="1">
        <v>36992695.571526676</v>
      </c>
      <c r="CC570" s="1">
        <v>96224659.866743758</v>
      </c>
    </row>
    <row r="571" spans="1:81" x14ac:dyDescent="0.25">
      <c r="A571" t="s">
        <v>56</v>
      </c>
      <c r="B571" t="s">
        <v>57</v>
      </c>
      <c r="C571" t="s">
        <v>58</v>
      </c>
      <c r="D571" t="s">
        <v>1728</v>
      </c>
      <c r="E571">
        <v>30030</v>
      </c>
      <c r="F571" t="s">
        <v>39</v>
      </c>
      <c r="G571" t="s">
        <v>47</v>
      </c>
      <c r="H571" s="74">
        <v>0.32649306637178005</v>
      </c>
      <c r="I571" s="1">
        <v>1314002629</v>
      </c>
      <c r="J571" s="1"/>
      <c r="K571" s="1"/>
      <c r="L571" s="1"/>
      <c r="M571" s="1"/>
      <c r="N571" s="1">
        <v>83172248</v>
      </c>
      <c r="O571" s="1"/>
      <c r="P571" s="1"/>
      <c r="Q571" s="1"/>
      <c r="R571" s="1"/>
      <c r="S571" s="1"/>
      <c r="T571" s="1">
        <v>83172248</v>
      </c>
      <c r="U571" s="1">
        <v>66.102073365231263</v>
      </c>
      <c r="V571" s="36">
        <v>0.24315629236229772</v>
      </c>
      <c r="W571" s="1"/>
      <c r="X571" s="1"/>
      <c r="Y571" s="1"/>
      <c r="Z571" s="1"/>
      <c r="AA571" s="1">
        <v>551792896</v>
      </c>
      <c r="AB571" s="1"/>
      <c r="AC571" s="1"/>
      <c r="AD571" s="1"/>
      <c r="AE571" s="1"/>
      <c r="AF571" s="1"/>
      <c r="AG571" s="1"/>
      <c r="AH571" s="1"/>
      <c r="AI571" s="1"/>
      <c r="AJ571" s="1"/>
      <c r="AK571" s="1">
        <v>180156554.61720473</v>
      </c>
      <c r="AL571" s="1"/>
      <c r="AM571" s="1"/>
      <c r="AN571" s="1"/>
      <c r="AO571" s="1"/>
      <c r="AP571" s="1"/>
      <c r="AQ571" s="1">
        <v>180156554.61720473</v>
      </c>
      <c r="AR571" s="1"/>
      <c r="AS571" s="1"/>
      <c r="AT571" s="1"/>
      <c r="AU571" s="1"/>
      <c r="AV571" s="1">
        <v>11092289.779473929</v>
      </c>
      <c r="AW571" s="1"/>
      <c r="AX571" s="1"/>
      <c r="AY571" s="1"/>
      <c r="AZ571" s="1"/>
      <c r="BA571" s="1"/>
      <c r="BB571" s="1">
        <v>11092289.779473929</v>
      </c>
      <c r="BC571" s="7">
        <v>0.14554677454658171</v>
      </c>
      <c r="BD571" s="35" t="s">
        <v>552</v>
      </c>
      <c r="BE571" s="35" t="s">
        <v>552</v>
      </c>
      <c r="BF571" s="35" t="s">
        <v>552</v>
      </c>
      <c r="BG571" s="35" t="s">
        <v>552</v>
      </c>
      <c r="BH571" s="35">
        <v>2.2994309880463812</v>
      </c>
      <c r="BI571" s="35" t="s">
        <v>552</v>
      </c>
      <c r="BJ571" s="35" t="s">
        <v>552</v>
      </c>
      <c r="BK571" s="35" t="s">
        <v>552</v>
      </c>
      <c r="BL571" s="35" t="s">
        <v>552</v>
      </c>
      <c r="BM571" s="35" t="s">
        <v>552</v>
      </c>
      <c r="BN571" s="35">
        <v>2.2994309880463812</v>
      </c>
      <c r="BO571" s="1"/>
      <c r="BP571" s="1"/>
      <c r="BQ571" s="1">
        <v>432517105.36163992</v>
      </c>
      <c r="BR571" s="1">
        <v>19225288.511246942</v>
      </c>
      <c r="BS571" s="1">
        <v>169884875.64966154</v>
      </c>
      <c r="BT571" s="1">
        <v>432517105.36163992</v>
      </c>
      <c r="BU571" s="1">
        <v>19225288.511246942</v>
      </c>
      <c r="BV571" s="1">
        <v>50008435.969685316</v>
      </c>
      <c r="BW571" s="35">
        <v>7.8986919551629606</v>
      </c>
      <c r="BX571" s="1">
        <v>2983802275.2287159</v>
      </c>
      <c r="BY571" s="1">
        <v>132629343.18822618</v>
      </c>
      <c r="BZ571" s="1">
        <v>1171983424.9481802</v>
      </c>
      <c r="CA571" s="1">
        <v>2983802275.2287159</v>
      </c>
      <c r="CB571" s="1">
        <v>132629343.18822618</v>
      </c>
      <c r="CC571" s="1">
        <v>344992794.91435015</v>
      </c>
    </row>
    <row r="572" spans="1:81" x14ac:dyDescent="0.25">
      <c r="A572" t="s">
        <v>56</v>
      </c>
      <c r="B572" t="s">
        <v>57</v>
      </c>
      <c r="C572" t="s">
        <v>58</v>
      </c>
      <c r="D572" t="s">
        <v>28</v>
      </c>
      <c r="E572">
        <v>30030</v>
      </c>
      <c r="F572" t="s">
        <v>39</v>
      </c>
      <c r="G572" t="s">
        <v>47</v>
      </c>
      <c r="H572" s="74">
        <v>0.32649306637178005</v>
      </c>
      <c r="I572" s="1">
        <v>1704431708</v>
      </c>
      <c r="J572" s="1">
        <v>0</v>
      </c>
      <c r="K572" s="1">
        <v>14374701</v>
      </c>
      <c r="L572" s="1">
        <v>34056975</v>
      </c>
      <c r="M572" s="1">
        <v>11737</v>
      </c>
      <c r="N572" s="1">
        <v>83172248</v>
      </c>
      <c r="O572" s="1">
        <v>0</v>
      </c>
      <c r="P572" s="1">
        <v>26960866</v>
      </c>
      <c r="Q572" s="1">
        <v>0</v>
      </c>
      <c r="R572" s="1">
        <v>0</v>
      </c>
      <c r="S572" s="1">
        <v>0</v>
      </c>
      <c r="T572" s="1">
        <v>158576527</v>
      </c>
      <c r="U572" s="1"/>
      <c r="V572" s="36"/>
      <c r="W572" s="1"/>
      <c r="X572" s="1">
        <v>4144729</v>
      </c>
      <c r="Y572" s="1">
        <v>8168156</v>
      </c>
      <c r="Z572" s="1">
        <v>30398</v>
      </c>
      <c r="AA572" s="1">
        <v>551792896</v>
      </c>
      <c r="AB572" s="1"/>
      <c r="AC572" s="1">
        <v>2998571</v>
      </c>
      <c r="AD572" s="1"/>
      <c r="AE572" s="1"/>
      <c r="AF572" s="1"/>
      <c r="AG572" s="1">
        <v>0</v>
      </c>
      <c r="AH572" s="1">
        <v>34377837.128279619</v>
      </c>
      <c r="AI572" s="1">
        <v>83794913.655312508</v>
      </c>
      <c r="AJ572" s="1">
        <v>9924.7362315693699</v>
      </c>
      <c r="AK572" s="1">
        <v>180156554.61720473</v>
      </c>
      <c r="AL572" s="1">
        <v>0</v>
      </c>
      <c r="AM572" s="1">
        <v>26358076.430298332</v>
      </c>
      <c r="AN572" s="1">
        <v>0</v>
      </c>
      <c r="AO572" s="1">
        <v>0</v>
      </c>
      <c r="AP572" s="1">
        <v>0</v>
      </c>
      <c r="AQ572" s="1">
        <v>324697306.56732678</v>
      </c>
      <c r="AR572" s="1">
        <v>0</v>
      </c>
      <c r="AS572" s="1">
        <v>8953802.1048585009</v>
      </c>
      <c r="AT572" s="1">
        <v>17708720.670226399</v>
      </c>
      <c r="AU572" s="1">
        <v>611.06880346000048</v>
      </c>
      <c r="AV572" s="1">
        <v>11092289.779473929</v>
      </c>
      <c r="AW572" s="1">
        <v>0</v>
      </c>
      <c r="AX572" s="1">
        <v>7799822.9137799991</v>
      </c>
      <c r="AY572" s="1">
        <v>0</v>
      </c>
      <c r="AZ572" s="1">
        <v>0</v>
      </c>
      <c r="BA572" s="1">
        <v>0</v>
      </c>
      <c r="BB572" s="1">
        <v>45555246.537142284</v>
      </c>
      <c r="BC572" s="7">
        <v>0.21722932715146898</v>
      </c>
      <c r="BD572" s="35" t="s">
        <v>552</v>
      </c>
      <c r="BE572" s="35">
        <v>3.0144376034769782</v>
      </c>
      <c r="BF572" s="35">
        <v>2.9804066369822602</v>
      </c>
      <c r="BG572" s="35">
        <v>0.89765741118082731</v>
      </c>
      <c r="BH572" s="35">
        <v>2.2994309880463812</v>
      </c>
      <c r="BI572" s="35" t="s">
        <v>552</v>
      </c>
      <c r="BJ572" s="35">
        <v>1.2669437006985729</v>
      </c>
      <c r="BK572" s="35" t="s">
        <v>552</v>
      </c>
      <c r="BL572" s="35" t="s">
        <v>552</v>
      </c>
      <c r="BM572" s="35" t="s">
        <v>552</v>
      </c>
      <c r="BN572" s="35">
        <v>2.3348509398523341</v>
      </c>
      <c r="BO572" s="1">
        <v>0</v>
      </c>
      <c r="BP572" s="1">
        <v>0</v>
      </c>
      <c r="BQ572" s="1">
        <v>561030741.0052799</v>
      </c>
      <c r="BR572" s="1">
        <v>24937690.846901193</v>
      </c>
      <c r="BS572" s="1">
        <v>220362701.24305835</v>
      </c>
      <c r="BT572" s="1">
        <v>561030741.0052799</v>
      </c>
      <c r="BU572" s="1">
        <v>24937690.846901193</v>
      </c>
      <c r="BV572" s="1">
        <v>64867422.677142441</v>
      </c>
      <c r="BW572" s="35">
        <v>7.8986919551629606</v>
      </c>
      <c r="BX572" s="1">
        <v>3870378259.5722384</v>
      </c>
      <c r="BY572" s="1">
        <v>172037447.22585824</v>
      </c>
      <c r="BZ572" s="1">
        <v>1520214394.2834654</v>
      </c>
      <c r="CA572" s="1">
        <v>3870378259.5722384</v>
      </c>
      <c r="CB572" s="1">
        <v>172037447.22585824</v>
      </c>
      <c r="CC572" s="1">
        <v>447500366.97495788</v>
      </c>
    </row>
    <row r="573" spans="1:81" x14ac:dyDescent="0.25">
      <c r="A573" t="s">
        <v>56</v>
      </c>
      <c r="B573" t="s">
        <v>57</v>
      </c>
      <c r="C573" t="s">
        <v>58</v>
      </c>
      <c r="D573" t="s">
        <v>1730</v>
      </c>
      <c r="E573">
        <v>30030</v>
      </c>
      <c r="F573" t="s">
        <v>39</v>
      </c>
      <c r="G573" t="s">
        <v>47</v>
      </c>
      <c r="H573" s="74">
        <v>0.32649306637178005</v>
      </c>
      <c r="I573" s="1">
        <v>23930248</v>
      </c>
      <c r="J573" s="1"/>
      <c r="K573" s="1"/>
      <c r="L573" s="1"/>
      <c r="M573" s="1"/>
      <c r="N573" s="1"/>
      <c r="O573" s="1"/>
      <c r="P573" s="1">
        <v>26960866</v>
      </c>
      <c r="Q573" s="1"/>
      <c r="R573" s="1"/>
      <c r="S573" s="1"/>
      <c r="T573" s="1">
        <v>26960866</v>
      </c>
      <c r="U573" s="1">
        <v>4.9824780976220273</v>
      </c>
      <c r="V573" s="36">
        <v>0.236159807573743</v>
      </c>
      <c r="W573" s="1"/>
      <c r="X573" s="1"/>
      <c r="Y573" s="1"/>
      <c r="Z573" s="1"/>
      <c r="AA573" s="1"/>
      <c r="AB573" s="1"/>
      <c r="AC573" s="1">
        <v>2998571</v>
      </c>
      <c r="AD573" s="1"/>
      <c r="AE573" s="1"/>
      <c r="AF573" s="1"/>
      <c r="AG573" s="1">
        <v>0</v>
      </c>
      <c r="AH573" s="1">
        <v>0</v>
      </c>
      <c r="AI573" s="1">
        <v>0</v>
      </c>
      <c r="AJ573" s="1">
        <v>0</v>
      </c>
      <c r="AK573" s="1"/>
      <c r="AL573" s="1">
        <v>0</v>
      </c>
      <c r="AM573" s="1">
        <v>26358076.430298332</v>
      </c>
      <c r="AN573" s="1"/>
      <c r="AO573" s="1">
        <v>0</v>
      </c>
      <c r="AP573" s="1">
        <v>0</v>
      </c>
      <c r="AQ573" s="1">
        <v>26358076.430298332</v>
      </c>
      <c r="AR573" s="1">
        <v>0</v>
      </c>
      <c r="AS573" s="1">
        <v>0</v>
      </c>
      <c r="AT573" s="1">
        <v>0</v>
      </c>
      <c r="AU573" s="1">
        <v>0</v>
      </c>
      <c r="AV573" s="1"/>
      <c r="AW573" s="1">
        <v>0</v>
      </c>
      <c r="AX573" s="1">
        <v>7799822.9137799991</v>
      </c>
      <c r="AY573" s="1"/>
      <c r="AZ573" s="1">
        <v>0</v>
      </c>
      <c r="BA573" s="1">
        <v>0</v>
      </c>
      <c r="BB573" s="1">
        <v>7799822.9137799991</v>
      </c>
      <c r="BC573" s="7">
        <v>1.4273942896069582</v>
      </c>
      <c r="BD573" s="35" t="s">
        <v>552</v>
      </c>
      <c r="BE573" s="35" t="s">
        <v>552</v>
      </c>
      <c r="BF573" s="35" t="s">
        <v>552</v>
      </c>
      <c r="BG573" s="35" t="s">
        <v>552</v>
      </c>
      <c r="BH573" s="35" t="s">
        <v>552</v>
      </c>
      <c r="BI573" s="35" t="s">
        <v>552</v>
      </c>
      <c r="BJ573" s="35">
        <v>1.2669437006985729</v>
      </c>
      <c r="BK573" s="35" t="s">
        <v>552</v>
      </c>
      <c r="BL573" s="35" t="s">
        <v>552</v>
      </c>
      <c r="BM573" s="35" t="s">
        <v>552</v>
      </c>
      <c r="BN573" s="35">
        <v>1.2669437006985729</v>
      </c>
      <c r="BO573" s="1">
        <v>0</v>
      </c>
      <c r="BP573" s="1">
        <v>0</v>
      </c>
      <c r="BQ573" s="1">
        <v>7876880.4316799985</v>
      </c>
      <c r="BR573" s="1">
        <v>350125.57189159939</v>
      </c>
      <c r="BS573" s="1">
        <v>3093895.7929174444</v>
      </c>
      <c r="BT573" s="1">
        <v>7876880.4316799985</v>
      </c>
      <c r="BU573" s="1">
        <v>350125.57189159939</v>
      </c>
      <c r="BV573" s="1">
        <v>910739.63509299047</v>
      </c>
      <c r="BW573" s="35">
        <v>7.8986919551629606</v>
      </c>
      <c r="BX573" s="1">
        <v>54340171.665811352</v>
      </c>
      <c r="BY573" s="1">
        <v>2415408.4661054076</v>
      </c>
      <c r="BZ573" s="1">
        <v>21343834.016712103</v>
      </c>
      <c r="CA573" s="1">
        <v>54340171.665811352</v>
      </c>
      <c r="CB573" s="1">
        <v>2415408.4661054076</v>
      </c>
      <c r="CC573" s="1">
        <v>6282912.1938640634</v>
      </c>
    </row>
    <row r="574" spans="1:81" x14ac:dyDescent="0.25">
      <c r="A574" t="s">
        <v>200</v>
      </c>
      <c r="B574" t="s">
        <v>201</v>
      </c>
      <c r="C574" t="s">
        <v>202</v>
      </c>
      <c r="D574" t="s">
        <v>38</v>
      </c>
      <c r="E574">
        <v>30075</v>
      </c>
      <c r="F574" t="s">
        <v>39</v>
      </c>
      <c r="G574" t="s">
        <v>47</v>
      </c>
      <c r="H574" s="74">
        <v>0.32649306637178005</v>
      </c>
      <c r="I574" s="1">
        <v>34806809</v>
      </c>
      <c r="J574" s="1"/>
      <c r="K574" s="1"/>
      <c r="L574" s="1">
        <v>9021552</v>
      </c>
      <c r="M574" s="1"/>
      <c r="N574" s="1"/>
      <c r="O574" s="1"/>
      <c r="P574" s="1"/>
      <c r="Q574" s="1"/>
      <c r="R574" s="1"/>
      <c r="S574" s="1"/>
      <c r="T574" s="1">
        <v>9021552</v>
      </c>
      <c r="U574" s="1">
        <v>36.641509433962263</v>
      </c>
      <c r="V574" s="36">
        <v>0.11808355588185908</v>
      </c>
      <c r="W574" s="1"/>
      <c r="X574" s="1"/>
      <c r="Y574" s="1">
        <v>2127093</v>
      </c>
      <c r="Z574" s="1"/>
      <c r="AA574" s="1"/>
      <c r="AB574" s="1"/>
      <c r="AC574" s="1">
        <v>48278</v>
      </c>
      <c r="AD574" s="1"/>
      <c r="AE574" s="1"/>
      <c r="AF574" s="1"/>
      <c r="AG574" s="1">
        <v>0</v>
      </c>
      <c r="AH574" s="1">
        <v>0</v>
      </c>
      <c r="AI574" s="1">
        <v>21823058.919</v>
      </c>
      <c r="AJ574" s="1">
        <v>0</v>
      </c>
      <c r="AK574" s="1">
        <v>0</v>
      </c>
      <c r="AL574" s="1">
        <v>0</v>
      </c>
      <c r="AM574" s="1">
        <v>425418.01151999994</v>
      </c>
      <c r="AN574" s="1">
        <v>0</v>
      </c>
      <c r="AO574" s="1">
        <v>0</v>
      </c>
      <c r="AP574" s="1">
        <v>0</v>
      </c>
      <c r="AQ574" s="1">
        <v>22248476.930519998</v>
      </c>
      <c r="AR574" s="1">
        <v>0</v>
      </c>
      <c r="AS574" s="1">
        <v>0</v>
      </c>
      <c r="AT574" s="1">
        <v>4611578.8896041997</v>
      </c>
      <c r="AU574" s="1">
        <v>0</v>
      </c>
      <c r="AV574" s="1">
        <v>0</v>
      </c>
      <c r="AW574" s="1">
        <v>0</v>
      </c>
      <c r="AX574" s="1">
        <v>125579.76804</v>
      </c>
      <c r="AY574" s="1">
        <v>0</v>
      </c>
      <c r="AZ574" s="1">
        <v>0</v>
      </c>
      <c r="BA574" s="1">
        <v>0</v>
      </c>
      <c r="BB574" s="1">
        <v>4737158.6576441992</v>
      </c>
      <c r="BC574" s="7">
        <v>0.77529760306853168</v>
      </c>
      <c r="BD574" s="35" t="s">
        <v>552</v>
      </c>
      <c r="BE574" s="35" t="s">
        <v>552</v>
      </c>
      <c r="BF574" s="35">
        <v>2.9301652097781181</v>
      </c>
      <c r="BG574" s="35" t="s">
        <v>552</v>
      </c>
      <c r="BH574" s="35" t="s">
        <v>552</v>
      </c>
      <c r="BI574" s="35" t="s">
        <v>552</v>
      </c>
      <c r="BJ574" s="35" t="s">
        <v>552</v>
      </c>
      <c r="BK574" s="35" t="s">
        <v>552</v>
      </c>
      <c r="BL574" s="35" t="s">
        <v>552</v>
      </c>
      <c r="BM574" s="35" t="s">
        <v>552</v>
      </c>
      <c r="BN574" s="35">
        <v>2.9912409292951141</v>
      </c>
      <c r="BO574" s="1">
        <v>0</v>
      </c>
      <c r="BP574" s="1"/>
      <c r="BQ574" s="1">
        <v>11457009.250439998</v>
      </c>
      <c r="BR574" s="1">
        <v>509261.49644778733</v>
      </c>
      <c r="BS574" s="1">
        <v>4500105.470281003</v>
      </c>
      <c r="BT574" s="1">
        <v>11457009.250439998</v>
      </c>
      <c r="BU574" s="1">
        <v>509261.49644778733</v>
      </c>
      <c r="BV574" s="1">
        <v>1324680.8193300553</v>
      </c>
      <c r="BW574" s="35">
        <v>6.0288465083052545</v>
      </c>
      <c r="BX574" s="1">
        <v>57615540.964696184</v>
      </c>
      <c r="BY574" s="1">
        <v>2560997.8982257638</v>
      </c>
      <c r="BZ574" s="1">
        <v>22630339.681228001</v>
      </c>
      <c r="CA574" s="1">
        <v>57615540.964696184</v>
      </c>
      <c r="CB574" s="1">
        <v>2560997.8982257638</v>
      </c>
      <c r="CC574" s="1">
        <v>6661616.5129068922</v>
      </c>
    </row>
    <row r="575" spans="1:81" x14ac:dyDescent="0.25">
      <c r="A575" t="s">
        <v>200</v>
      </c>
      <c r="B575" t="s">
        <v>201</v>
      </c>
      <c r="C575" t="s">
        <v>202</v>
      </c>
      <c r="D575" t="s">
        <v>28</v>
      </c>
      <c r="E575">
        <v>30075</v>
      </c>
      <c r="F575" t="s">
        <v>39</v>
      </c>
      <c r="G575" t="s">
        <v>47</v>
      </c>
      <c r="H575" s="74">
        <v>0.32649306637178005</v>
      </c>
      <c r="I575" s="1">
        <v>46481525</v>
      </c>
      <c r="J575" s="1">
        <v>0</v>
      </c>
      <c r="K575" s="1">
        <v>0</v>
      </c>
      <c r="L575" s="1">
        <v>9021552</v>
      </c>
      <c r="M575" s="1">
        <v>0</v>
      </c>
      <c r="N575" s="1">
        <v>0</v>
      </c>
      <c r="O575" s="1">
        <v>0</v>
      </c>
      <c r="P575" s="1">
        <v>9065745</v>
      </c>
      <c r="Q575" s="1">
        <v>0</v>
      </c>
      <c r="R575" s="1">
        <v>0</v>
      </c>
      <c r="S575" s="1">
        <v>2218384</v>
      </c>
      <c r="T575" s="1">
        <v>20305681</v>
      </c>
      <c r="U575" s="1"/>
      <c r="V575" s="36"/>
      <c r="W575" s="1"/>
      <c r="X575" s="1"/>
      <c r="Y575" s="1">
        <v>2127093</v>
      </c>
      <c r="Z575" s="1"/>
      <c r="AA575" s="1"/>
      <c r="AB575" s="1"/>
      <c r="AC575" s="1">
        <v>882366</v>
      </c>
      <c r="AD575" s="1"/>
      <c r="AE575" s="1"/>
      <c r="AF575" s="1">
        <v>816426</v>
      </c>
      <c r="AG575" s="1">
        <v>0</v>
      </c>
      <c r="AH575" s="1">
        <v>0</v>
      </c>
      <c r="AI575" s="1">
        <v>21823058.919</v>
      </c>
      <c r="AJ575" s="1">
        <v>0</v>
      </c>
      <c r="AK575" s="1">
        <v>0</v>
      </c>
      <c r="AL575" s="1">
        <v>0</v>
      </c>
      <c r="AM575" s="1">
        <v>7759007.8268824993</v>
      </c>
      <c r="AN575" s="1">
        <v>0</v>
      </c>
      <c r="AO575" s="1">
        <v>0</v>
      </c>
      <c r="AP575" s="1">
        <v>4649405.4014879996</v>
      </c>
      <c r="AQ575" s="1">
        <v>34231472.147370502</v>
      </c>
      <c r="AR575" s="1">
        <v>0</v>
      </c>
      <c r="AS575" s="1">
        <v>0</v>
      </c>
      <c r="AT575" s="1">
        <v>4611578.8896041997</v>
      </c>
      <c r="AU575" s="1">
        <v>0</v>
      </c>
      <c r="AV575" s="1">
        <v>0</v>
      </c>
      <c r="AW575" s="1">
        <v>0</v>
      </c>
      <c r="AX575" s="1">
        <v>2295192.7918799999</v>
      </c>
      <c r="AY575" s="1">
        <v>0</v>
      </c>
      <c r="AZ575" s="1">
        <v>0</v>
      </c>
      <c r="BA575" s="1">
        <v>1047032.3000358001</v>
      </c>
      <c r="BB575" s="1">
        <v>7953803.9815199999</v>
      </c>
      <c r="BC575" s="7">
        <v>0.90757082795563393</v>
      </c>
      <c r="BD575" s="35" t="s">
        <v>552</v>
      </c>
      <c r="BE575" s="35" t="s">
        <v>552</v>
      </c>
      <c r="BF575" s="35">
        <v>2.9301652097781181</v>
      </c>
      <c r="BG575" s="35" t="s">
        <v>552</v>
      </c>
      <c r="BH575" s="35" t="s">
        <v>552</v>
      </c>
      <c r="BI575" s="35" t="s">
        <v>552</v>
      </c>
      <c r="BJ575" s="35">
        <v>1.1090319238807731</v>
      </c>
      <c r="BK575" s="35" t="s">
        <v>552</v>
      </c>
      <c r="BL575" s="35" t="s">
        <v>552</v>
      </c>
      <c r="BM575" s="35">
        <v>2.567832125332584</v>
      </c>
      <c r="BN575" s="35">
        <v>2.0775110240769812</v>
      </c>
      <c r="BO575" s="1">
        <v>0</v>
      </c>
      <c r="BP575" s="1">
        <v>0</v>
      </c>
      <c r="BQ575" s="1">
        <v>15299858.768999998</v>
      </c>
      <c r="BR575" s="1">
        <v>680075.29729815898</v>
      </c>
      <c r="BS575" s="1">
        <v>6009507.0743055828</v>
      </c>
      <c r="BT575" s="1">
        <v>15299858.768999998</v>
      </c>
      <c r="BU575" s="1">
        <v>680075.29729815898</v>
      </c>
      <c r="BV575" s="1">
        <v>1768998.2618260251</v>
      </c>
      <c r="BW575" s="35">
        <v>6.0288465083052545</v>
      </c>
      <c r="BX575" s="1">
        <v>76940641.348049164</v>
      </c>
      <c r="BY575" s="1">
        <v>3419994.2842025049</v>
      </c>
      <c r="BZ575" s="1">
        <v>30220888.667257354</v>
      </c>
      <c r="CA575" s="1">
        <v>76940641.348049164</v>
      </c>
      <c r="CB575" s="1">
        <v>3419994.2842025049</v>
      </c>
      <c r="CC575" s="1">
        <v>8896020.7321818713</v>
      </c>
    </row>
    <row r="576" spans="1:81" x14ac:dyDescent="0.25">
      <c r="A576" t="s">
        <v>200</v>
      </c>
      <c r="B576" t="s">
        <v>201</v>
      </c>
      <c r="C576" t="s">
        <v>202</v>
      </c>
      <c r="D576" t="s">
        <v>1730</v>
      </c>
      <c r="E576">
        <v>30075</v>
      </c>
      <c r="F576" t="s">
        <v>39</v>
      </c>
      <c r="G576" t="s">
        <v>47</v>
      </c>
      <c r="H576" s="74">
        <v>0.32649306637178005</v>
      </c>
      <c r="I576" s="1">
        <v>11674716</v>
      </c>
      <c r="J576" s="1"/>
      <c r="K576" s="1"/>
      <c r="L576" s="1"/>
      <c r="M576" s="1"/>
      <c r="N576" s="1"/>
      <c r="O576" s="1"/>
      <c r="P576" s="1">
        <v>9065745</v>
      </c>
      <c r="Q576" s="1"/>
      <c r="R576" s="1"/>
      <c r="S576" s="1">
        <v>2218384</v>
      </c>
      <c r="T576" s="1">
        <v>11284129</v>
      </c>
      <c r="U576" s="1">
        <v>16</v>
      </c>
      <c r="V576" s="36">
        <v>8.8889047932881535E-2</v>
      </c>
      <c r="W576" s="1"/>
      <c r="X576" s="1"/>
      <c r="Y576" s="1"/>
      <c r="Z576" s="1"/>
      <c r="AA576" s="1"/>
      <c r="AB576" s="1"/>
      <c r="AC576" s="1">
        <v>834088</v>
      </c>
      <c r="AD576" s="1"/>
      <c r="AE576" s="1"/>
      <c r="AF576" s="1">
        <v>816426</v>
      </c>
      <c r="AG576" s="1">
        <v>0</v>
      </c>
      <c r="AH576" s="1">
        <v>0</v>
      </c>
      <c r="AI576" s="1">
        <v>0</v>
      </c>
      <c r="AJ576" s="1">
        <v>0</v>
      </c>
      <c r="AK576" s="1"/>
      <c r="AL576" s="1">
        <v>0</v>
      </c>
      <c r="AM576" s="1">
        <v>7333589.8153624991</v>
      </c>
      <c r="AN576" s="1"/>
      <c r="AO576" s="1">
        <v>0</v>
      </c>
      <c r="AP576" s="1">
        <v>4649405.4014879996</v>
      </c>
      <c r="AQ576" s="1">
        <v>11982995.216850499</v>
      </c>
      <c r="AR576" s="1">
        <v>0</v>
      </c>
      <c r="AS576" s="1">
        <v>0</v>
      </c>
      <c r="AT576" s="1">
        <v>0</v>
      </c>
      <c r="AU576" s="1">
        <v>0</v>
      </c>
      <c r="AV576" s="1"/>
      <c r="AW576" s="1">
        <v>0</v>
      </c>
      <c r="AX576" s="1">
        <v>2169613.0238399999</v>
      </c>
      <c r="AY576" s="1"/>
      <c r="AZ576" s="1">
        <v>0</v>
      </c>
      <c r="BA576" s="1">
        <v>1047032.3000358001</v>
      </c>
      <c r="BB576" s="1">
        <v>3216645.3238757998</v>
      </c>
      <c r="BC576" s="7">
        <v>1.3019280760856451</v>
      </c>
      <c r="BD576" s="35" t="s">
        <v>552</v>
      </c>
      <c r="BE576" s="35" t="s">
        <v>552</v>
      </c>
      <c r="BF576" s="35" t="s">
        <v>552</v>
      </c>
      <c r="BG576" s="35" t="s">
        <v>552</v>
      </c>
      <c r="BH576" s="35" t="s">
        <v>552</v>
      </c>
      <c r="BI576" s="35" t="s">
        <v>552</v>
      </c>
      <c r="BJ576" s="35">
        <v>1.0482539316076616</v>
      </c>
      <c r="BK576" s="35" t="s">
        <v>552</v>
      </c>
      <c r="BL576" s="35" t="s">
        <v>552</v>
      </c>
      <c r="BM576" s="35">
        <v>2.567832125332584</v>
      </c>
      <c r="BN576" s="35">
        <v>1.3469928020785917</v>
      </c>
      <c r="BO576" s="1">
        <v>0</v>
      </c>
      <c r="BP576" s="1">
        <v>0</v>
      </c>
      <c r="BQ576" s="1">
        <v>3842849.5185599993</v>
      </c>
      <c r="BR576" s="1">
        <v>170813.80085037171</v>
      </c>
      <c r="BS576" s="1">
        <v>1509401.6040245791</v>
      </c>
      <c r="BT576" s="1">
        <v>3842849.5185599993</v>
      </c>
      <c r="BU576" s="1">
        <v>170813.80085037171</v>
      </c>
      <c r="BV576" s="1">
        <v>444317.44249596988</v>
      </c>
      <c r="BW576" s="35">
        <v>6.0288465083052545</v>
      </c>
      <c r="BX576" s="1">
        <v>19325100.38335298</v>
      </c>
      <c r="BY576" s="1">
        <v>858996.38597674086</v>
      </c>
      <c r="BZ576" s="1">
        <v>7590548.9860293549</v>
      </c>
      <c r="CA576" s="1">
        <v>19325100.38335298</v>
      </c>
      <c r="CB576" s="1">
        <v>858996.38597674086</v>
      </c>
      <c r="CC576" s="1">
        <v>2234404.2192749786</v>
      </c>
    </row>
    <row r="577" spans="1:81" x14ac:dyDescent="0.25">
      <c r="A577" t="s">
        <v>211</v>
      </c>
      <c r="B577" t="s">
        <v>212</v>
      </c>
      <c r="C577" t="s">
        <v>87</v>
      </c>
      <c r="D577" t="s">
        <v>38</v>
      </c>
      <c r="E577">
        <v>40037</v>
      </c>
      <c r="F577" t="s">
        <v>39</v>
      </c>
      <c r="G577" t="s">
        <v>88</v>
      </c>
      <c r="H577" s="74">
        <v>0.42459647774775006</v>
      </c>
      <c r="I577" s="1">
        <v>51698218</v>
      </c>
      <c r="J577" s="1"/>
      <c r="K577" s="1"/>
      <c r="L577" s="1">
        <v>7970249</v>
      </c>
      <c r="M577" s="1"/>
      <c r="N577" s="1"/>
      <c r="O577" s="1"/>
      <c r="P577" s="1"/>
      <c r="Q577" s="1"/>
      <c r="R577" s="1"/>
      <c r="S577" s="1"/>
      <c r="T577" s="1">
        <v>7970249</v>
      </c>
      <c r="U577" s="1">
        <v>36.808139534883722</v>
      </c>
      <c r="V577" s="36">
        <v>0.19212112473646892</v>
      </c>
      <c r="W577" s="1"/>
      <c r="X577" s="1"/>
      <c r="Y577" s="1">
        <v>1829885</v>
      </c>
      <c r="Z577" s="1"/>
      <c r="AA577" s="1"/>
      <c r="AB577" s="1"/>
      <c r="AC577" s="1"/>
      <c r="AD577" s="1"/>
      <c r="AE577" s="1"/>
      <c r="AF577" s="1"/>
      <c r="AG577" s="1">
        <v>0</v>
      </c>
      <c r="AH577" s="1">
        <v>0</v>
      </c>
      <c r="AI577" s="1">
        <v>18776278.135187499</v>
      </c>
      <c r="AJ577" s="1">
        <v>0</v>
      </c>
      <c r="AK577" s="1">
        <v>0</v>
      </c>
      <c r="AL577" s="1">
        <v>0</v>
      </c>
      <c r="AM577" s="1">
        <v>0</v>
      </c>
      <c r="AN577" s="1">
        <v>0</v>
      </c>
      <c r="AO577" s="1">
        <v>0</v>
      </c>
      <c r="AP577" s="1">
        <v>0</v>
      </c>
      <c r="AQ577" s="1">
        <v>18776278.135187499</v>
      </c>
      <c r="AR577" s="1">
        <v>0</v>
      </c>
      <c r="AS577" s="1">
        <v>0</v>
      </c>
      <c r="AT577" s="1">
        <v>3967226.179769</v>
      </c>
      <c r="AU577" s="1">
        <v>0</v>
      </c>
      <c r="AV577" s="1">
        <v>0</v>
      </c>
      <c r="AW577" s="1">
        <v>0</v>
      </c>
      <c r="AX577" s="1">
        <v>0</v>
      </c>
      <c r="AY577" s="1">
        <v>0</v>
      </c>
      <c r="AZ577" s="1">
        <v>0</v>
      </c>
      <c r="BA577" s="1">
        <v>0</v>
      </c>
      <c r="BB577" s="1">
        <v>3967226.179769</v>
      </c>
      <c r="BC577" s="7">
        <v>0.43992820632534185</v>
      </c>
      <c r="BD577" s="35" t="s">
        <v>552</v>
      </c>
      <c r="BE577" s="35" t="s">
        <v>552</v>
      </c>
      <c r="BF577" s="35">
        <v>2.8535500352569287</v>
      </c>
      <c r="BG577" s="35" t="s">
        <v>552</v>
      </c>
      <c r="BH577" s="35" t="s">
        <v>552</v>
      </c>
      <c r="BI577" s="35" t="s">
        <v>552</v>
      </c>
      <c r="BJ577" s="35" t="s">
        <v>552</v>
      </c>
      <c r="BK577" s="35" t="s">
        <v>552</v>
      </c>
      <c r="BL577" s="35" t="s">
        <v>552</v>
      </c>
      <c r="BM577" s="35" t="s">
        <v>552</v>
      </c>
      <c r="BN577" s="35">
        <v>2.8535500352569287</v>
      </c>
      <c r="BO577" s="1">
        <v>0</v>
      </c>
      <c r="BP577" s="1"/>
      <c r="BQ577" s="1">
        <v>17016985.436879996</v>
      </c>
      <c r="BR577" s="1">
        <v>756401.19329421816</v>
      </c>
      <c r="BS577" s="1">
        <v>6683963.2907911744</v>
      </c>
      <c r="BT577" s="1">
        <v>17016985.436879996</v>
      </c>
      <c r="BU577" s="1">
        <v>756401.19329421816</v>
      </c>
      <c r="BV577" s="1">
        <v>1967535.6559730542</v>
      </c>
      <c r="BW577" s="35">
        <v>6.0518593422954856</v>
      </c>
      <c r="BX577" s="1">
        <v>85967416.857008442</v>
      </c>
      <c r="BY577" s="1">
        <v>3821232.4348668498</v>
      </c>
      <c r="BZ577" s="1">
        <v>33766442.39414347</v>
      </c>
      <c r="CA577" s="1">
        <v>85967416.857008442</v>
      </c>
      <c r="CB577" s="1">
        <v>3821232.4348668498</v>
      </c>
      <c r="CC577" s="1">
        <v>9939713.3849269524</v>
      </c>
    </row>
    <row r="578" spans="1:81" x14ac:dyDescent="0.25">
      <c r="A578" t="s">
        <v>211</v>
      </c>
      <c r="B578" t="s">
        <v>212</v>
      </c>
      <c r="C578" t="s">
        <v>87</v>
      </c>
      <c r="D578" t="s">
        <v>28</v>
      </c>
      <c r="E578">
        <v>40037</v>
      </c>
      <c r="F578" t="s">
        <v>39</v>
      </c>
      <c r="G578" t="s">
        <v>88</v>
      </c>
      <c r="H578" s="74">
        <v>0.42459647774775006</v>
      </c>
      <c r="I578" s="1">
        <v>64307736</v>
      </c>
      <c r="J578" s="1">
        <v>0</v>
      </c>
      <c r="K578" s="1">
        <v>0</v>
      </c>
      <c r="L578" s="1">
        <v>7970249</v>
      </c>
      <c r="M578" s="1">
        <v>0</v>
      </c>
      <c r="N578" s="1">
        <v>0</v>
      </c>
      <c r="O578" s="1">
        <v>0</v>
      </c>
      <c r="P578" s="1">
        <v>11337949</v>
      </c>
      <c r="Q578" s="1">
        <v>0</v>
      </c>
      <c r="R578" s="1">
        <v>2353371</v>
      </c>
      <c r="S578" s="1">
        <v>0</v>
      </c>
      <c r="T578" s="1">
        <v>21661569</v>
      </c>
      <c r="U578" s="1"/>
      <c r="V578" s="36"/>
      <c r="W578" s="1"/>
      <c r="X578" s="1"/>
      <c r="Y578" s="1">
        <v>1836486</v>
      </c>
      <c r="Z578" s="1"/>
      <c r="AA578" s="1"/>
      <c r="AB578" s="1"/>
      <c r="AC578" s="1">
        <v>1190399</v>
      </c>
      <c r="AD578" s="1"/>
      <c r="AE578" s="1">
        <v>476836</v>
      </c>
      <c r="AF578" s="1"/>
      <c r="AG578" s="1">
        <v>0</v>
      </c>
      <c r="AH578" s="1">
        <v>0</v>
      </c>
      <c r="AI578" s="1">
        <v>18843890.065867499</v>
      </c>
      <c r="AJ578" s="1">
        <v>0</v>
      </c>
      <c r="AK578" s="1">
        <v>0</v>
      </c>
      <c r="AL578" s="1">
        <v>0</v>
      </c>
      <c r="AM578" s="1">
        <v>10464581.240405833</v>
      </c>
      <c r="AN578" s="1">
        <v>0</v>
      </c>
      <c r="AO578" s="1">
        <v>2805329.5233149999</v>
      </c>
      <c r="AP578" s="1">
        <v>0</v>
      </c>
      <c r="AQ578" s="1">
        <v>32113800.829588335</v>
      </c>
      <c r="AR578" s="1">
        <v>0</v>
      </c>
      <c r="AS578" s="1">
        <v>0</v>
      </c>
      <c r="AT578" s="1">
        <v>3981537.2758284002</v>
      </c>
      <c r="AU578" s="1">
        <v>0</v>
      </c>
      <c r="AV578" s="1">
        <v>0</v>
      </c>
      <c r="AW578" s="1">
        <v>0</v>
      </c>
      <c r="AX578" s="1">
        <v>3096442.07082</v>
      </c>
      <c r="AY578" s="1">
        <v>0</v>
      </c>
      <c r="AZ578" s="1">
        <v>771218.76312839997</v>
      </c>
      <c r="BA578" s="1">
        <v>0</v>
      </c>
      <c r="BB578" s="1">
        <v>7849198.1097768005</v>
      </c>
      <c r="BC578" s="7">
        <v>0.62143377181502912</v>
      </c>
      <c r="BD578" s="35" t="s">
        <v>552</v>
      </c>
      <c r="BE578" s="35" t="s">
        <v>552</v>
      </c>
      <c r="BF578" s="35">
        <v>2.8638286384397649</v>
      </c>
      <c r="BG578" s="35" t="s">
        <v>552</v>
      </c>
      <c r="BH578" s="35" t="s">
        <v>552</v>
      </c>
      <c r="BI578" s="35" t="s">
        <v>552</v>
      </c>
      <c r="BJ578" s="35">
        <v>1.1960737617734771</v>
      </c>
      <c r="BK578" s="35" t="s">
        <v>552</v>
      </c>
      <c r="BL578" s="35">
        <v>1.519755400420673</v>
      </c>
      <c r="BM578" s="35" t="s">
        <v>552</v>
      </c>
      <c r="BN578" s="35">
        <v>1.8448801626218827</v>
      </c>
      <c r="BO578" s="1">
        <v>0</v>
      </c>
      <c r="BP578" s="1">
        <v>0</v>
      </c>
      <c r="BQ578" s="1">
        <v>21167534.381759994</v>
      </c>
      <c r="BR578" s="1">
        <v>940892.16476377484</v>
      </c>
      <c r="BS578" s="1">
        <v>8314223.6496021971</v>
      </c>
      <c r="BT578" s="1">
        <v>21167534.381759994</v>
      </c>
      <c r="BU578" s="1">
        <v>940892.16476377484</v>
      </c>
      <c r="BV578" s="1">
        <v>2447429.8811402358</v>
      </c>
      <c r="BW578" s="35">
        <v>6.0518593422954856</v>
      </c>
      <c r="BX578" s="1">
        <v>106935406.31985512</v>
      </c>
      <c r="BY578" s="1">
        <v>4753254.8726544995</v>
      </c>
      <c r="BZ578" s="1">
        <v>42002288.418176927</v>
      </c>
      <c r="CA578" s="1">
        <v>106935406.31985512</v>
      </c>
      <c r="CB578" s="1">
        <v>4753254.8726544995</v>
      </c>
      <c r="CC578" s="1">
        <v>12364071.50965143</v>
      </c>
    </row>
    <row r="579" spans="1:81" x14ac:dyDescent="0.25">
      <c r="A579" t="s">
        <v>211</v>
      </c>
      <c r="B579" t="s">
        <v>212</v>
      </c>
      <c r="C579" t="s">
        <v>87</v>
      </c>
      <c r="D579" t="s">
        <v>1730</v>
      </c>
      <c r="E579">
        <v>40037</v>
      </c>
      <c r="F579" t="s">
        <v>39</v>
      </c>
      <c r="G579" t="s">
        <v>88</v>
      </c>
      <c r="H579" s="74">
        <v>0.42459647774775006</v>
      </c>
      <c r="I579" s="1">
        <v>12609518</v>
      </c>
      <c r="J579" s="1"/>
      <c r="K579" s="1"/>
      <c r="L579" s="1"/>
      <c r="M579" s="1"/>
      <c r="N579" s="1"/>
      <c r="O579" s="1"/>
      <c r="P579" s="1">
        <v>11337949</v>
      </c>
      <c r="Q579" s="1"/>
      <c r="R579" s="1">
        <v>2353371</v>
      </c>
      <c r="S579" s="1"/>
      <c r="T579" s="1">
        <v>13691320</v>
      </c>
      <c r="U579" s="1">
        <v>7.2184873949579833</v>
      </c>
      <c r="V579" s="36">
        <v>0.17289411971655136</v>
      </c>
      <c r="W579" s="1"/>
      <c r="X579" s="1"/>
      <c r="Y579" s="1">
        <v>6601</v>
      </c>
      <c r="Z579" s="1"/>
      <c r="AA579" s="1"/>
      <c r="AB579" s="1"/>
      <c r="AC579" s="1">
        <v>1190399</v>
      </c>
      <c r="AD579" s="1"/>
      <c r="AE579" s="1">
        <v>476836</v>
      </c>
      <c r="AF579" s="1"/>
      <c r="AG579" s="1">
        <v>0</v>
      </c>
      <c r="AH579" s="1">
        <v>0</v>
      </c>
      <c r="AI579" s="1">
        <v>67611.930680000005</v>
      </c>
      <c r="AJ579" s="1">
        <v>0</v>
      </c>
      <c r="AK579" s="1"/>
      <c r="AL579" s="1">
        <v>0</v>
      </c>
      <c r="AM579" s="1">
        <v>10464581.240405833</v>
      </c>
      <c r="AN579" s="1"/>
      <c r="AO579" s="1">
        <v>2805329.5233149999</v>
      </c>
      <c r="AP579" s="1">
        <v>0</v>
      </c>
      <c r="AQ579" s="1">
        <v>13337522.694400832</v>
      </c>
      <c r="AR579" s="1">
        <v>0</v>
      </c>
      <c r="AS579" s="1">
        <v>0</v>
      </c>
      <c r="AT579" s="1">
        <v>14311.096059399999</v>
      </c>
      <c r="AU579" s="1">
        <v>0</v>
      </c>
      <c r="AV579" s="1"/>
      <c r="AW579" s="1">
        <v>0</v>
      </c>
      <c r="AX579" s="1">
        <v>3096442.07082</v>
      </c>
      <c r="AY579" s="1"/>
      <c r="AZ579" s="1">
        <v>771218.76312839997</v>
      </c>
      <c r="BA579" s="1">
        <v>0</v>
      </c>
      <c r="BB579" s="1">
        <v>3881971.9300078</v>
      </c>
      <c r="BC579" s="7">
        <v>1.3655949913714889</v>
      </c>
      <c r="BD579" s="35" t="s">
        <v>552</v>
      </c>
      <c r="BE579" s="35" t="s">
        <v>552</v>
      </c>
      <c r="BF579" s="35" t="s">
        <v>552</v>
      </c>
      <c r="BG579" s="35" t="s">
        <v>552</v>
      </c>
      <c r="BH579" s="35" t="s">
        <v>552</v>
      </c>
      <c r="BI579" s="35" t="s">
        <v>552</v>
      </c>
      <c r="BJ579" s="35">
        <v>1.1960737617734771</v>
      </c>
      <c r="BK579" s="35" t="s">
        <v>552</v>
      </c>
      <c r="BL579" s="35">
        <v>1.519755400420673</v>
      </c>
      <c r="BM579" s="35" t="s">
        <v>552</v>
      </c>
      <c r="BN579" s="35">
        <v>1.2576942635486303</v>
      </c>
      <c r="BO579" s="1">
        <v>0</v>
      </c>
      <c r="BP579" s="1">
        <v>0</v>
      </c>
      <c r="BQ579" s="1">
        <v>4150548.9448799994</v>
      </c>
      <c r="BR579" s="1">
        <v>184490.97146955674</v>
      </c>
      <c r="BS579" s="1">
        <v>1630260.3588110241</v>
      </c>
      <c r="BT579" s="1">
        <v>4150548.9448799994</v>
      </c>
      <c r="BU579" s="1">
        <v>184490.97146955674</v>
      </c>
      <c r="BV579" s="1">
        <v>479894.22516718158</v>
      </c>
      <c r="BW579" s="35">
        <v>6.0518593422954856</v>
      </c>
      <c r="BX579" s="1">
        <v>20967989.462846696</v>
      </c>
      <c r="BY579" s="1">
        <v>932022.43778765004</v>
      </c>
      <c r="BZ579" s="1">
        <v>8235846.0240334626</v>
      </c>
      <c r="CA579" s="1">
        <v>20967989.462846696</v>
      </c>
      <c r="CB579" s="1">
        <v>932022.43778765004</v>
      </c>
      <c r="CC579" s="1">
        <v>2424358.1247244794</v>
      </c>
    </row>
    <row r="580" spans="1:81" x14ac:dyDescent="0.25">
      <c r="A580" t="s">
        <v>524</v>
      </c>
      <c r="B580" t="s">
        <v>525</v>
      </c>
      <c r="C580" t="s">
        <v>87</v>
      </c>
      <c r="D580" t="s">
        <v>38</v>
      </c>
      <c r="E580">
        <v>40063</v>
      </c>
      <c r="F580" t="s">
        <v>39</v>
      </c>
      <c r="G580" t="s">
        <v>88</v>
      </c>
      <c r="H580" s="74">
        <v>0.42459647774775006</v>
      </c>
      <c r="I580" s="1">
        <v>12265940</v>
      </c>
      <c r="J580" s="1"/>
      <c r="K580" s="1"/>
      <c r="L580" s="1">
        <v>1613641</v>
      </c>
      <c r="M580" s="1"/>
      <c r="N580" s="1"/>
      <c r="O580" s="1"/>
      <c r="P580" s="1"/>
      <c r="Q580" s="1"/>
      <c r="R580" s="1"/>
      <c r="S580" s="1"/>
      <c r="T580" s="1">
        <v>1613641</v>
      </c>
      <c r="U580" s="1">
        <v>33.46153846153846</v>
      </c>
      <c r="V580" s="36">
        <v>0.19886309584829573</v>
      </c>
      <c r="W580" s="1"/>
      <c r="X580" s="1"/>
      <c r="Y580" s="1">
        <v>297020</v>
      </c>
      <c r="Z580" s="1"/>
      <c r="AA580" s="1"/>
      <c r="AB580" s="1"/>
      <c r="AC580" s="1"/>
      <c r="AD580" s="1"/>
      <c r="AE580" s="1"/>
      <c r="AF580" s="1"/>
      <c r="AG580" s="1">
        <v>0</v>
      </c>
      <c r="AH580" s="1">
        <v>0</v>
      </c>
      <c r="AI580" s="1">
        <v>3051433.6291875001</v>
      </c>
      <c r="AJ580" s="1">
        <v>0</v>
      </c>
      <c r="AK580" s="1">
        <v>0</v>
      </c>
      <c r="AL580" s="1">
        <v>0</v>
      </c>
      <c r="AM580" s="1">
        <v>0</v>
      </c>
      <c r="AN580" s="1">
        <v>0</v>
      </c>
      <c r="AO580" s="1">
        <v>0</v>
      </c>
      <c r="AP580" s="1">
        <v>0</v>
      </c>
      <c r="AQ580" s="1">
        <v>3051433.6291875001</v>
      </c>
      <c r="AR580" s="1">
        <v>0</v>
      </c>
      <c r="AS580" s="1">
        <v>0</v>
      </c>
      <c r="AT580" s="1">
        <v>643945.12218800001</v>
      </c>
      <c r="AU580" s="1">
        <v>0</v>
      </c>
      <c r="AV580" s="1">
        <v>0</v>
      </c>
      <c r="AW580" s="1">
        <v>0</v>
      </c>
      <c r="AX580" s="1">
        <v>0</v>
      </c>
      <c r="AY580" s="1">
        <v>0</v>
      </c>
      <c r="AZ580" s="1">
        <v>0</v>
      </c>
      <c r="BA580" s="1">
        <v>0</v>
      </c>
      <c r="BB580" s="1">
        <v>643945.12218800001</v>
      </c>
      <c r="BC580" s="7">
        <v>0.30127154962240971</v>
      </c>
      <c r="BD580" s="35" t="s">
        <v>552</v>
      </c>
      <c r="BE580" s="35" t="s">
        <v>552</v>
      </c>
      <c r="BF580" s="35">
        <v>2.2900872941227326</v>
      </c>
      <c r="BG580" s="35" t="s">
        <v>552</v>
      </c>
      <c r="BH580" s="35" t="s">
        <v>552</v>
      </c>
      <c r="BI580" s="35" t="s">
        <v>552</v>
      </c>
      <c r="BJ580" s="35" t="s">
        <v>552</v>
      </c>
      <c r="BK580" s="35" t="s">
        <v>552</v>
      </c>
      <c r="BL580" s="35" t="s">
        <v>552</v>
      </c>
      <c r="BM580" s="35" t="s">
        <v>552</v>
      </c>
      <c r="BN580" s="35">
        <v>2.2900872941227326</v>
      </c>
      <c r="BO580" s="1">
        <v>0</v>
      </c>
      <c r="BP580" s="1"/>
      <c r="BQ580" s="1">
        <v>4037456.8103999994</v>
      </c>
      <c r="BR580" s="1">
        <v>179464.05140841185</v>
      </c>
      <c r="BS580" s="1">
        <v>1585839.8192186642</v>
      </c>
      <c r="BT580" s="1">
        <v>4037456.8103999994</v>
      </c>
      <c r="BU580" s="1">
        <v>179464.05140841185</v>
      </c>
      <c r="BV580" s="1">
        <v>466818.30124253267</v>
      </c>
      <c r="BW580" s="35">
        <v>6.229085623947376</v>
      </c>
      <c r="BX580" s="1">
        <v>21112207.364571065</v>
      </c>
      <c r="BY580" s="1">
        <v>938432.89123507938</v>
      </c>
      <c r="BZ580" s="1">
        <v>8292492.2005596235</v>
      </c>
      <c r="CA580" s="1">
        <v>21112207.364571065</v>
      </c>
      <c r="CB580" s="1">
        <v>938432.89123507938</v>
      </c>
      <c r="CC580" s="1">
        <v>2441032.8680228638</v>
      </c>
    </row>
    <row r="581" spans="1:81" x14ac:dyDescent="0.25">
      <c r="A581" t="s">
        <v>524</v>
      </c>
      <c r="B581" t="s">
        <v>525</v>
      </c>
      <c r="C581" t="s">
        <v>87</v>
      </c>
      <c r="D581" t="s">
        <v>28</v>
      </c>
      <c r="E581">
        <v>40063</v>
      </c>
      <c r="F581" t="s">
        <v>39</v>
      </c>
      <c r="G581" t="s">
        <v>88</v>
      </c>
      <c r="H581" s="74">
        <v>0.42459647774775006</v>
      </c>
      <c r="I581" s="1">
        <v>19189782</v>
      </c>
      <c r="J581" s="1">
        <v>0</v>
      </c>
      <c r="K581" s="1">
        <v>0</v>
      </c>
      <c r="L581" s="1">
        <v>2289492</v>
      </c>
      <c r="M581" s="1">
        <v>0</v>
      </c>
      <c r="N581" s="1">
        <v>0</v>
      </c>
      <c r="O581" s="1">
        <v>0</v>
      </c>
      <c r="P581" s="1">
        <v>1190230</v>
      </c>
      <c r="Q581" s="1">
        <v>0</v>
      </c>
      <c r="R581" s="1">
        <v>0</v>
      </c>
      <c r="S581" s="1">
        <v>0</v>
      </c>
      <c r="T581" s="1">
        <v>3479722</v>
      </c>
      <c r="U581" s="1"/>
      <c r="V581" s="36"/>
      <c r="W581" s="1"/>
      <c r="X581" s="1"/>
      <c r="Y581" s="1">
        <v>550037</v>
      </c>
      <c r="Z581" s="1"/>
      <c r="AA581" s="1"/>
      <c r="AB581" s="1"/>
      <c r="AC581" s="1">
        <v>95609</v>
      </c>
      <c r="AD581" s="1"/>
      <c r="AE581" s="1"/>
      <c r="AF581" s="1"/>
      <c r="AG581" s="1">
        <v>0</v>
      </c>
      <c r="AH581" s="1">
        <v>0</v>
      </c>
      <c r="AI581" s="1">
        <v>5642636.2077500001</v>
      </c>
      <c r="AJ581" s="1">
        <v>0</v>
      </c>
      <c r="AK581" s="1">
        <v>0</v>
      </c>
      <c r="AL581" s="1">
        <v>0</v>
      </c>
      <c r="AM581" s="1">
        <v>840798.92290833325</v>
      </c>
      <c r="AN581" s="1">
        <v>0</v>
      </c>
      <c r="AO581" s="1">
        <v>0</v>
      </c>
      <c r="AP581" s="1">
        <v>0</v>
      </c>
      <c r="AQ581" s="1">
        <v>6483435.1306583332</v>
      </c>
      <c r="AR581" s="1">
        <v>0</v>
      </c>
      <c r="AS581" s="1">
        <v>0</v>
      </c>
      <c r="AT581" s="1">
        <v>1192490.8867178001</v>
      </c>
      <c r="AU581" s="1">
        <v>0</v>
      </c>
      <c r="AV581" s="1">
        <v>0</v>
      </c>
      <c r="AW581" s="1">
        <v>0</v>
      </c>
      <c r="AX581" s="1">
        <v>248696.21861999997</v>
      </c>
      <c r="AY581" s="1">
        <v>0</v>
      </c>
      <c r="AZ581" s="1">
        <v>0</v>
      </c>
      <c r="BA581" s="1">
        <v>0</v>
      </c>
      <c r="BB581" s="1">
        <v>1441187.1053378</v>
      </c>
      <c r="BC581" s="7">
        <v>0.41296051388161326</v>
      </c>
      <c r="BD581" s="35" t="s">
        <v>552</v>
      </c>
      <c r="BE581" s="35" t="s">
        <v>552</v>
      </c>
      <c r="BF581" s="35">
        <v>2.985433927905317</v>
      </c>
      <c r="BG581" s="35" t="s">
        <v>552</v>
      </c>
      <c r="BH581" s="35" t="s">
        <v>552</v>
      </c>
      <c r="BI581" s="35" t="s">
        <v>552</v>
      </c>
      <c r="BJ581" s="35">
        <v>0.91536521641055368</v>
      </c>
      <c r="BK581" s="35" t="s">
        <v>552</v>
      </c>
      <c r="BL581" s="35" t="s">
        <v>552</v>
      </c>
      <c r="BM581" s="35" t="s">
        <v>552</v>
      </c>
      <c r="BN581" s="35">
        <v>2.2773722257111726</v>
      </c>
      <c r="BO581" s="1">
        <v>0</v>
      </c>
      <c r="BP581" s="1">
        <v>0</v>
      </c>
      <c r="BQ581" s="1">
        <v>6316508.6431199992</v>
      </c>
      <c r="BR581" s="1">
        <v>280767.39519060234</v>
      </c>
      <c r="BS581" s="1">
        <v>2481010.0504099629</v>
      </c>
      <c r="BT581" s="1">
        <v>6316508.6431199992</v>
      </c>
      <c r="BU581" s="1">
        <v>280767.39519060234</v>
      </c>
      <c r="BV581" s="1">
        <v>730326.53302189091</v>
      </c>
      <c r="BW581" s="35">
        <v>6.229085623947376</v>
      </c>
      <c r="BX581" s="1">
        <v>33029564.539278135</v>
      </c>
      <c r="BY581" s="1">
        <v>1468156.7498643303</v>
      </c>
      <c r="BZ581" s="1">
        <v>12973413.987467691</v>
      </c>
      <c r="CA581" s="1">
        <v>33029564.539278135</v>
      </c>
      <c r="CB581" s="1">
        <v>1468156.7498643303</v>
      </c>
      <c r="CC581" s="1">
        <v>3818939.9746120982</v>
      </c>
    </row>
    <row r="582" spans="1:81" x14ac:dyDescent="0.25">
      <c r="A582" t="s">
        <v>524</v>
      </c>
      <c r="B582" t="s">
        <v>525</v>
      </c>
      <c r="C582" t="s">
        <v>87</v>
      </c>
      <c r="D582" t="s">
        <v>1730</v>
      </c>
      <c r="E582">
        <v>40063</v>
      </c>
      <c r="F582" t="s">
        <v>39</v>
      </c>
      <c r="G582" t="s">
        <v>88</v>
      </c>
      <c r="H582" s="74">
        <v>0.42459647774775006</v>
      </c>
      <c r="I582" s="1">
        <v>6923842</v>
      </c>
      <c r="J582" s="1"/>
      <c r="K582" s="1"/>
      <c r="L582" s="1">
        <v>675851</v>
      </c>
      <c r="M582" s="1"/>
      <c r="N582" s="1"/>
      <c r="O582" s="1"/>
      <c r="P582" s="1">
        <v>1190230</v>
      </c>
      <c r="Q582" s="1"/>
      <c r="R582" s="1"/>
      <c r="S582" s="1"/>
      <c r="T582" s="1">
        <v>1866081</v>
      </c>
      <c r="U582" s="1">
        <v>12.066666666666666</v>
      </c>
      <c r="V582" s="36">
        <v>0.29805591220866684</v>
      </c>
      <c r="W582" s="1"/>
      <c r="X582" s="1"/>
      <c r="Y582" s="1">
        <v>253017</v>
      </c>
      <c r="Z582" s="1"/>
      <c r="AA582" s="1"/>
      <c r="AB582" s="1"/>
      <c r="AC582" s="1">
        <v>95609</v>
      </c>
      <c r="AD582" s="1"/>
      <c r="AE582" s="1"/>
      <c r="AF582" s="1"/>
      <c r="AG582" s="1">
        <v>0</v>
      </c>
      <c r="AH582" s="1">
        <v>0</v>
      </c>
      <c r="AI582" s="1">
        <v>2591202.5785625004</v>
      </c>
      <c r="AJ582" s="1">
        <v>0</v>
      </c>
      <c r="AK582" s="1"/>
      <c r="AL582" s="1">
        <v>0</v>
      </c>
      <c r="AM582" s="1">
        <v>840798.92290833325</v>
      </c>
      <c r="AN582" s="1"/>
      <c r="AO582" s="1">
        <v>0</v>
      </c>
      <c r="AP582" s="1">
        <v>0</v>
      </c>
      <c r="AQ582" s="1">
        <v>3432001.5014708336</v>
      </c>
      <c r="AR582" s="1">
        <v>0</v>
      </c>
      <c r="AS582" s="1">
        <v>0</v>
      </c>
      <c r="AT582" s="1">
        <v>548545.76452979993</v>
      </c>
      <c r="AU582" s="1">
        <v>0</v>
      </c>
      <c r="AV582" s="1"/>
      <c r="AW582" s="1">
        <v>0</v>
      </c>
      <c r="AX582" s="1">
        <v>248696.21861999997</v>
      </c>
      <c r="AY582" s="1"/>
      <c r="AZ582" s="1">
        <v>0</v>
      </c>
      <c r="BA582" s="1">
        <v>0</v>
      </c>
      <c r="BB582" s="1">
        <v>797241.98314979987</v>
      </c>
      <c r="BC582" s="7">
        <v>0.61082322280326928</v>
      </c>
      <c r="BD582" s="35" t="s">
        <v>552</v>
      </c>
      <c r="BE582" s="35" t="s">
        <v>552</v>
      </c>
      <c r="BF582" s="35">
        <v>4.6456221017536414</v>
      </c>
      <c r="BG582" s="35" t="s">
        <v>552</v>
      </c>
      <c r="BH582" s="35" t="s">
        <v>552</v>
      </c>
      <c r="BI582" s="35" t="s">
        <v>552</v>
      </c>
      <c r="BJ582" s="35">
        <v>0.91536521641055368</v>
      </c>
      <c r="BK582" s="35" t="s">
        <v>552</v>
      </c>
      <c r="BL582" s="35" t="s">
        <v>552</v>
      </c>
      <c r="BM582" s="35" t="s">
        <v>552</v>
      </c>
      <c r="BN582" s="35">
        <v>2.266377228330728</v>
      </c>
      <c r="BO582" s="1">
        <v>0</v>
      </c>
      <c r="BP582" s="1">
        <v>0</v>
      </c>
      <c r="BQ582" s="1">
        <v>2279051.8327199998</v>
      </c>
      <c r="BR582" s="1">
        <v>101303.34378219047</v>
      </c>
      <c r="BS582" s="1">
        <v>895170.23119129846</v>
      </c>
      <c r="BT582" s="1">
        <v>2279051.8327199998</v>
      </c>
      <c r="BU582" s="1">
        <v>101303.34378219047</v>
      </c>
      <c r="BV582" s="1">
        <v>263508.23177935818</v>
      </c>
      <c r="BW582" s="35">
        <v>6.229085623947376</v>
      </c>
      <c r="BX582" s="1">
        <v>11917357.17470707</v>
      </c>
      <c r="BY582" s="1">
        <v>529723.8586292509</v>
      </c>
      <c r="BZ582" s="1">
        <v>4680921.7869080678</v>
      </c>
      <c r="CA582" s="1">
        <v>11917357.17470707</v>
      </c>
      <c r="CB582" s="1">
        <v>529723.8586292509</v>
      </c>
      <c r="CC582" s="1">
        <v>1377907.1065892347</v>
      </c>
    </row>
    <row r="583" spans="1:81" x14ac:dyDescent="0.25">
      <c r="A583" t="s">
        <v>150</v>
      </c>
      <c r="B583" t="s">
        <v>151</v>
      </c>
      <c r="C583" t="s">
        <v>87</v>
      </c>
      <c r="D583" t="s">
        <v>38</v>
      </c>
      <c r="E583">
        <v>40029</v>
      </c>
      <c r="F583" t="s">
        <v>39</v>
      </c>
      <c r="G583" t="s">
        <v>88</v>
      </c>
      <c r="H583" s="74">
        <v>0.42459647774775006</v>
      </c>
      <c r="I583" s="1">
        <v>136768313</v>
      </c>
      <c r="J583" s="1"/>
      <c r="K583" s="1"/>
      <c r="L583" s="1">
        <v>15924977</v>
      </c>
      <c r="M583" s="1"/>
      <c r="N583" s="1"/>
      <c r="O583" s="1"/>
      <c r="P583" s="1"/>
      <c r="Q583" s="1"/>
      <c r="R583" s="1"/>
      <c r="S583" s="1"/>
      <c r="T583" s="1">
        <v>15924977</v>
      </c>
      <c r="U583" s="1">
        <v>42.553398058252426</v>
      </c>
      <c r="V583" s="36">
        <v>0.21352357867504312</v>
      </c>
      <c r="W583" s="1"/>
      <c r="X583" s="1"/>
      <c r="Y583" s="1">
        <v>5066031</v>
      </c>
      <c r="Z583" s="1"/>
      <c r="AA583" s="1"/>
      <c r="AB583" s="1"/>
      <c r="AC583" s="1"/>
      <c r="AD583" s="1"/>
      <c r="AE583" s="1"/>
      <c r="AF583" s="1"/>
      <c r="AG583" s="1">
        <v>0</v>
      </c>
      <c r="AH583" s="1">
        <v>0</v>
      </c>
      <c r="AI583" s="1">
        <v>51910299.678687505</v>
      </c>
      <c r="AJ583" s="1">
        <v>0</v>
      </c>
      <c r="AK583" s="1">
        <v>0</v>
      </c>
      <c r="AL583" s="1">
        <v>0</v>
      </c>
      <c r="AM583" s="1">
        <v>0</v>
      </c>
      <c r="AN583" s="1">
        <v>0</v>
      </c>
      <c r="AO583" s="1">
        <v>0</v>
      </c>
      <c r="AP583" s="1">
        <v>0</v>
      </c>
      <c r="AQ583" s="1">
        <v>51910299.678687505</v>
      </c>
      <c r="AR583" s="1">
        <v>0</v>
      </c>
      <c r="AS583" s="1">
        <v>0</v>
      </c>
      <c r="AT583" s="1">
        <v>10983253.489001399</v>
      </c>
      <c r="AU583" s="1">
        <v>0</v>
      </c>
      <c r="AV583" s="1">
        <v>0</v>
      </c>
      <c r="AW583" s="1">
        <v>0</v>
      </c>
      <c r="AX583" s="1">
        <v>0</v>
      </c>
      <c r="AY583" s="1">
        <v>0</v>
      </c>
      <c r="AZ583" s="1">
        <v>0</v>
      </c>
      <c r="BA583" s="1">
        <v>0</v>
      </c>
      <c r="BB583" s="1">
        <v>10983253.489001399</v>
      </c>
      <c r="BC583" s="7">
        <v>0.45985471187093541</v>
      </c>
      <c r="BD583" s="35" t="s">
        <v>552</v>
      </c>
      <c r="BE583" s="35" t="s">
        <v>552</v>
      </c>
      <c r="BF583" s="35">
        <v>3.949365400508202</v>
      </c>
      <c r="BG583" s="35" t="s">
        <v>552</v>
      </c>
      <c r="BH583" s="35" t="s">
        <v>552</v>
      </c>
      <c r="BI583" s="35" t="s">
        <v>552</v>
      </c>
      <c r="BJ583" s="35" t="s">
        <v>552</v>
      </c>
      <c r="BK583" s="35" t="s">
        <v>552</v>
      </c>
      <c r="BL583" s="35" t="s">
        <v>552</v>
      </c>
      <c r="BM583" s="35" t="s">
        <v>552</v>
      </c>
      <c r="BN583" s="35">
        <v>3.949365400508202</v>
      </c>
      <c r="BO583" s="1">
        <v>0</v>
      </c>
      <c r="BP583" s="1"/>
      <c r="BQ583" s="1">
        <v>45018657.907079995</v>
      </c>
      <c r="BR583" s="1">
        <v>2001069.2662179796</v>
      </c>
      <c r="BS583" s="1">
        <v>17682512.450147454</v>
      </c>
      <c r="BT583" s="1">
        <v>45018657.907079995</v>
      </c>
      <c r="BU583" s="1">
        <v>2001069.2662179796</v>
      </c>
      <c r="BV583" s="1">
        <v>5205141.3539008843</v>
      </c>
      <c r="BW583" s="35">
        <v>6.1525158592254163</v>
      </c>
      <c r="BX583" s="1">
        <v>231959348.82727337</v>
      </c>
      <c r="BY583" s="1">
        <v>10310541.129596706</v>
      </c>
      <c r="BZ583" s="1">
        <v>91109425.830335647</v>
      </c>
      <c r="CA583" s="1">
        <v>231959348.82727337</v>
      </c>
      <c r="CB583" s="1">
        <v>10310541.129596706</v>
      </c>
      <c r="CC583" s="1">
        <v>26819573.375484359</v>
      </c>
    </row>
    <row r="584" spans="1:81" x14ac:dyDescent="0.25">
      <c r="A584" t="s">
        <v>150</v>
      </c>
      <c r="B584" t="s">
        <v>151</v>
      </c>
      <c r="C584" t="s">
        <v>87</v>
      </c>
      <c r="D584" t="s">
        <v>28</v>
      </c>
      <c r="E584">
        <v>40029</v>
      </c>
      <c r="F584" t="s">
        <v>39</v>
      </c>
      <c r="G584" t="s">
        <v>88</v>
      </c>
      <c r="H584" s="74">
        <v>0.42459647774775006</v>
      </c>
      <c r="I584" s="1">
        <v>146623042</v>
      </c>
      <c r="J584" s="1">
        <v>0</v>
      </c>
      <c r="K584" s="1">
        <v>0</v>
      </c>
      <c r="L584" s="1">
        <v>16097973</v>
      </c>
      <c r="M584" s="1">
        <v>0</v>
      </c>
      <c r="N584" s="1">
        <v>0</v>
      </c>
      <c r="O584" s="1">
        <v>0</v>
      </c>
      <c r="P584" s="1">
        <v>4505622</v>
      </c>
      <c r="Q584" s="1">
        <v>0</v>
      </c>
      <c r="R584" s="1">
        <v>0</v>
      </c>
      <c r="S584" s="1">
        <v>7570755</v>
      </c>
      <c r="T584" s="1">
        <v>28174350</v>
      </c>
      <c r="U584" s="1"/>
      <c r="V584" s="36"/>
      <c r="W584" s="1"/>
      <c r="X584" s="1"/>
      <c r="Y584" s="1">
        <v>5066031</v>
      </c>
      <c r="Z584" s="1"/>
      <c r="AA584" s="1"/>
      <c r="AB584" s="1"/>
      <c r="AC584" s="1">
        <v>359740</v>
      </c>
      <c r="AD584" s="1"/>
      <c r="AE584" s="1"/>
      <c r="AF584" s="1">
        <v>1546322</v>
      </c>
      <c r="AG584" s="1">
        <v>0</v>
      </c>
      <c r="AH584" s="1">
        <v>0</v>
      </c>
      <c r="AI584" s="1">
        <v>51912321.569437504</v>
      </c>
      <c r="AJ584" s="1">
        <v>0</v>
      </c>
      <c r="AK584" s="1">
        <v>0</v>
      </c>
      <c r="AL584" s="1">
        <v>0</v>
      </c>
      <c r="AM584" s="1">
        <v>3163634.8356549996</v>
      </c>
      <c r="AN584" s="1">
        <v>0</v>
      </c>
      <c r="AO584" s="1">
        <v>0</v>
      </c>
      <c r="AP584" s="1">
        <v>8824422.5700349975</v>
      </c>
      <c r="AQ584" s="1">
        <v>63900378.975127496</v>
      </c>
      <c r="AR584" s="1">
        <v>0</v>
      </c>
      <c r="AS584" s="1">
        <v>0</v>
      </c>
      <c r="AT584" s="1">
        <v>10983253.489001399</v>
      </c>
      <c r="AU584" s="1">
        <v>0</v>
      </c>
      <c r="AV584" s="1">
        <v>0</v>
      </c>
      <c r="AW584" s="1">
        <v>0</v>
      </c>
      <c r="AX584" s="1">
        <v>935748.49319999991</v>
      </c>
      <c r="AY584" s="1">
        <v>0</v>
      </c>
      <c r="AZ584" s="1">
        <v>0</v>
      </c>
      <c r="BA584" s="1">
        <v>1983093.4833726001</v>
      </c>
      <c r="BB584" s="1">
        <v>13902095.465574</v>
      </c>
      <c r="BC584" s="7">
        <v>0.53062924748690932</v>
      </c>
      <c r="BD584" s="35" t="s">
        <v>552</v>
      </c>
      <c r="BE584" s="35" t="s">
        <v>552</v>
      </c>
      <c r="BF584" s="35">
        <v>3.9070493569866782</v>
      </c>
      <c r="BG584" s="35" t="s">
        <v>552</v>
      </c>
      <c r="BH584" s="35" t="s">
        <v>552</v>
      </c>
      <c r="BI584" s="35" t="s">
        <v>552</v>
      </c>
      <c r="BJ584" s="35">
        <v>0.90983738290850846</v>
      </c>
      <c r="BK584" s="35" t="s">
        <v>552</v>
      </c>
      <c r="BL584" s="35" t="s">
        <v>552</v>
      </c>
      <c r="BM584" s="35">
        <v>1.427534777364688</v>
      </c>
      <c r="BN584" s="35">
        <v>2.7614647521842208</v>
      </c>
      <c r="BO584" s="1">
        <v>0</v>
      </c>
      <c r="BP584" s="1">
        <v>0</v>
      </c>
      <c r="BQ584" s="1">
        <v>48262440.504719995</v>
      </c>
      <c r="BR584" s="1">
        <v>2145254.6765389144</v>
      </c>
      <c r="BS584" s="1">
        <v>18956611.431212824</v>
      </c>
      <c r="BT584" s="1">
        <v>48262440.504719995</v>
      </c>
      <c r="BU584" s="1">
        <v>2145254.6765389144</v>
      </c>
      <c r="BV584" s="1">
        <v>5580193.559519493</v>
      </c>
      <c r="BW584" s="35">
        <v>6.1525158592254163</v>
      </c>
      <c r="BX584" s="1">
        <v>248672990.10549286</v>
      </c>
      <c r="BY584" s="1">
        <v>11053458.742944246</v>
      </c>
      <c r="BZ584" s="1">
        <v>97674241.036497876</v>
      </c>
      <c r="CA584" s="1">
        <v>248672990.10549286</v>
      </c>
      <c r="CB584" s="1">
        <v>11053458.742944246</v>
      </c>
      <c r="CC584" s="1">
        <v>28752035.812971711</v>
      </c>
    </row>
    <row r="585" spans="1:81" x14ac:dyDescent="0.25">
      <c r="A585" t="s">
        <v>150</v>
      </c>
      <c r="B585" t="s">
        <v>151</v>
      </c>
      <c r="C585" t="s">
        <v>87</v>
      </c>
      <c r="D585" t="s">
        <v>1730</v>
      </c>
      <c r="E585">
        <v>40029</v>
      </c>
      <c r="F585" t="s">
        <v>39</v>
      </c>
      <c r="G585" t="s">
        <v>88</v>
      </c>
      <c r="H585" s="74">
        <v>0.42459647774775006</v>
      </c>
      <c r="I585" s="1">
        <v>9854729</v>
      </c>
      <c r="J585" s="1"/>
      <c r="K585" s="1"/>
      <c r="L585" s="1">
        <v>172996</v>
      </c>
      <c r="M585" s="1"/>
      <c r="N585" s="1"/>
      <c r="O585" s="1"/>
      <c r="P585" s="1">
        <v>4505622</v>
      </c>
      <c r="Q585" s="1"/>
      <c r="R585" s="1"/>
      <c r="S585" s="1">
        <v>7570755</v>
      </c>
      <c r="T585" s="1">
        <v>12249373</v>
      </c>
      <c r="U585" s="1">
        <v>8.3083700440528627</v>
      </c>
      <c r="V585" s="36">
        <v>0.13172151358270431</v>
      </c>
      <c r="W585" s="1"/>
      <c r="X585" s="1"/>
      <c r="Y585" s="1"/>
      <c r="Z585" s="1"/>
      <c r="AA585" s="1"/>
      <c r="AB585" s="1"/>
      <c r="AC585" s="1">
        <v>359740</v>
      </c>
      <c r="AD585" s="1"/>
      <c r="AE585" s="1"/>
      <c r="AF585" s="1">
        <v>1546322</v>
      </c>
      <c r="AG585" s="1">
        <v>0</v>
      </c>
      <c r="AH585" s="1">
        <v>0</v>
      </c>
      <c r="AI585" s="1">
        <v>2021.8907499999998</v>
      </c>
      <c r="AJ585" s="1">
        <v>0</v>
      </c>
      <c r="AK585" s="1"/>
      <c r="AL585" s="1">
        <v>0</v>
      </c>
      <c r="AM585" s="1">
        <v>3163634.8356549996</v>
      </c>
      <c r="AN585" s="1"/>
      <c r="AO585" s="1">
        <v>0</v>
      </c>
      <c r="AP585" s="1">
        <v>8824422.5700349975</v>
      </c>
      <c r="AQ585" s="1">
        <v>11990079.296439998</v>
      </c>
      <c r="AR585" s="1">
        <v>0</v>
      </c>
      <c r="AS585" s="1">
        <v>0</v>
      </c>
      <c r="AT585" s="1">
        <v>0</v>
      </c>
      <c r="AU585" s="1">
        <v>0</v>
      </c>
      <c r="AV585" s="1"/>
      <c r="AW585" s="1">
        <v>0</v>
      </c>
      <c r="AX585" s="1">
        <v>935748.49319999991</v>
      </c>
      <c r="AY585" s="1"/>
      <c r="AZ585" s="1">
        <v>0</v>
      </c>
      <c r="BA585" s="1">
        <v>1983093.4833726001</v>
      </c>
      <c r="BB585" s="1">
        <v>2918841.9765726002</v>
      </c>
      <c r="BC585" s="7">
        <v>1.5128697372614301</v>
      </c>
      <c r="BD585" s="35" t="s">
        <v>552</v>
      </c>
      <c r="BE585" s="35" t="s">
        <v>552</v>
      </c>
      <c r="BF585" s="35">
        <v>1.1687499999999998E-2</v>
      </c>
      <c r="BG585" s="35" t="s">
        <v>552</v>
      </c>
      <c r="BH585" s="35" t="s">
        <v>552</v>
      </c>
      <c r="BI585" s="35" t="s">
        <v>552</v>
      </c>
      <c r="BJ585" s="35">
        <v>0.90983738290850846</v>
      </c>
      <c r="BK585" s="35" t="s">
        <v>552</v>
      </c>
      <c r="BL585" s="35" t="s">
        <v>552</v>
      </c>
      <c r="BM585" s="35">
        <v>1.427534777364688</v>
      </c>
      <c r="BN585" s="35">
        <v>1.2171170943208764</v>
      </c>
      <c r="BO585" s="1">
        <v>0</v>
      </c>
      <c r="BP585" s="1">
        <v>0</v>
      </c>
      <c r="BQ585" s="1">
        <v>3243782.5976399994</v>
      </c>
      <c r="BR585" s="1">
        <v>144185.41032093481</v>
      </c>
      <c r="BS585" s="1">
        <v>1274098.9810653669</v>
      </c>
      <c r="BT585" s="1">
        <v>3243782.5976399994</v>
      </c>
      <c r="BU585" s="1">
        <v>144185.41032093481</v>
      </c>
      <c r="BV585" s="1">
        <v>375052.20561860921</v>
      </c>
      <c r="BW585" s="35">
        <v>6.1525158592254163</v>
      </c>
      <c r="BX585" s="1">
        <v>16713641.278219514</v>
      </c>
      <c r="BY585" s="1">
        <v>742917.61334754061</v>
      </c>
      <c r="BZ585" s="1">
        <v>6564815.2061622459</v>
      </c>
      <c r="CA585" s="1">
        <v>16713641.278219514</v>
      </c>
      <c r="CB585" s="1">
        <v>742917.61334754061</v>
      </c>
      <c r="CC585" s="1">
        <v>1932462.4374873557</v>
      </c>
    </row>
    <row r="586" spans="1:81" x14ac:dyDescent="0.25">
      <c r="A586" t="s">
        <v>1476</v>
      </c>
      <c r="B586" t="s">
        <v>923</v>
      </c>
      <c r="C586" t="s">
        <v>87</v>
      </c>
      <c r="D586" t="s">
        <v>1726</v>
      </c>
      <c r="E586">
        <v>40232</v>
      </c>
      <c r="F586" t="s">
        <v>39</v>
      </c>
      <c r="G586" t="s">
        <v>88</v>
      </c>
      <c r="H586" s="74">
        <v>0.42459647774775006</v>
      </c>
      <c r="I586" s="1">
        <v>12044554</v>
      </c>
      <c r="J586" s="1"/>
      <c r="K586" s="1"/>
      <c r="L586" s="1">
        <v>970139</v>
      </c>
      <c r="M586" s="1"/>
      <c r="N586" s="1"/>
      <c r="O586" s="1"/>
      <c r="P586" s="1"/>
      <c r="Q586" s="1"/>
      <c r="R586" s="1"/>
      <c r="S586" s="1"/>
      <c r="T586" s="1">
        <v>970139</v>
      </c>
      <c r="U586" s="1">
        <v>94.838709677419359</v>
      </c>
      <c r="V586" s="36">
        <v>0.20869550816330107</v>
      </c>
      <c r="W586" s="1"/>
      <c r="X586" s="1"/>
      <c r="Y586" s="1">
        <v>539462</v>
      </c>
      <c r="Z586" s="1"/>
      <c r="AA586" s="1"/>
      <c r="AB586" s="1"/>
      <c r="AC586" s="1"/>
      <c r="AD586" s="1"/>
      <c r="AE586" s="1"/>
      <c r="AF586" s="1"/>
      <c r="AG586" s="1">
        <v>0</v>
      </c>
      <c r="AH586" s="1"/>
      <c r="AI586" s="1">
        <v>5557159.9006000012</v>
      </c>
      <c r="AJ586" s="1"/>
      <c r="AK586" s="1">
        <v>0</v>
      </c>
      <c r="AL586" s="1"/>
      <c r="AM586" s="1"/>
      <c r="AN586" s="1"/>
      <c r="AO586" s="1"/>
      <c r="AP586" s="1"/>
      <c r="AQ586" s="1">
        <v>5557159.9006000012</v>
      </c>
      <c r="AR586" s="1">
        <v>0</v>
      </c>
      <c r="AS586" s="1"/>
      <c r="AT586" s="1">
        <v>1169564.0815627999</v>
      </c>
      <c r="AU586" s="1"/>
      <c r="AV586" s="1">
        <v>0</v>
      </c>
      <c r="AW586" s="1"/>
      <c r="AX586" s="1"/>
      <c r="AY586" s="1"/>
      <c r="AZ586" s="1"/>
      <c r="BA586" s="1"/>
      <c r="BB586" s="1">
        <v>1169564.0815627999</v>
      </c>
      <c r="BC586" s="7">
        <v>0.55848676357487392</v>
      </c>
      <c r="BD586" s="35" t="s">
        <v>552</v>
      </c>
      <c r="BE586" s="35" t="s">
        <v>552</v>
      </c>
      <c r="BF586" s="35">
        <v>6.9337733893419413</v>
      </c>
      <c r="BG586" s="35" t="s">
        <v>552</v>
      </c>
      <c r="BH586" s="35" t="s">
        <v>552</v>
      </c>
      <c r="BI586" s="35" t="s">
        <v>552</v>
      </c>
      <c r="BJ586" s="35" t="s">
        <v>552</v>
      </c>
      <c r="BK586" s="35" t="s">
        <v>552</v>
      </c>
      <c r="BL586" s="35" t="s">
        <v>552</v>
      </c>
      <c r="BM586" s="35" t="s">
        <v>552</v>
      </c>
      <c r="BN586" s="35">
        <v>6.9337733893419413</v>
      </c>
      <c r="BO586" s="1">
        <v>0</v>
      </c>
      <c r="BP586" s="1"/>
      <c r="BQ586" s="1">
        <v>3964585.3946399996</v>
      </c>
      <c r="BR586" s="1">
        <v>176224.9332906726</v>
      </c>
      <c r="BS586" s="1">
        <v>1557217.2485703861</v>
      </c>
      <c r="BT586" s="1">
        <v>3964585.3946399996</v>
      </c>
      <c r="BU586" s="1">
        <v>176224.9332906726</v>
      </c>
      <c r="BV586" s="1">
        <v>458392.77197703172</v>
      </c>
      <c r="BW586" s="35">
        <v>6.0271721951724393</v>
      </c>
      <c r="BX586" s="1">
        <v>19930653.461320959</v>
      </c>
      <c r="BY586" s="1">
        <v>885913.08473498735</v>
      </c>
      <c r="BZ586" s="1">
        <v>7828399.2538559744</v>
      </c>
      <c r="CA586" s="1">
        <v>19930653.461320959</v>
      </c>
      <c r="CB586" s="1">
        <v>885913.08473498735</v>
      </c>
      <c r="CC586" s="1">
        <v>2304419.3977509541</v>
      </c>
    </row>
    <row r="587" spans="1:81" x14ac:dyDescent="0.25">
      <c r="A587" t="s">
        <v>1476</v>
      </c>
      <c r="B587" t="s">
        <v>923</v>
      </c>
      <c r="C587" t="s">
        <v>87</v>
      </c>
      <c r="D587" t="s">
        <v>28</v>
      </c>
      <c r="E587">
        <v>40232</v>
      </c>
      <c r="F587" t="s">
        <v>39</v>
      </c>
      <c r="G587" t="s">
        <v>88</v>
      </c>
      <c r="H587" s="74">
        <v>0.42459647774775006</v>
      </c>
      <c r="I587" s="1">
        <v>12044554</v>
      </c>
      <c r="J587" s="1">
        <v>0</v>
      </c>
      <c r="K587" s="1">
        <v>0</v>
      </c>
      <c r="L587" s="1">
        <v>970139</v>
      </c>
      <c r="M587" s="1">
        <v>0</v>
      </c>
      <c r="N587" s="1">
        <v>0</v>
      </c>
      <c r="O587" s="1">
        <v>0</v>
      </c>
      <c r="P587" s="1">
        <v>0</v>
      </c>
      <c r="Q587" s="1">
        <v>0</v>
      </c>
      <c r="R587" s="1">
        <v>0</v>
      </c>
      <c r="S587" s="1">
        <v>0</v>
      </c>
      <c r="T587" s="1">
        <v>970139</v>
      </c>
      <c r="U587" s="1"/>
      <c r="V587" s="36"/>
      <c r="W587" s="1"/>
      <c r="X587" s="1"/>
      <c r="Y587" s="1">
        <v>539462</v>
      </c>
      <c r="Z587" s="1"/>
      <c r="AA587" s="1"/>
      <c r="AB587" s="1"/>
      <c r="AC587" s="1"/>
      <c r="AD587" s="1"/>
      <c r="AE587" s="1"/>
      <c r="AF587" s="1"/>
      <c r="AG587" s="1">
        <v>0</v>
      </c>
      <c r="AH587" s="1">
        <v>0</v>
      </c>
      <c r="AI587" s="1">
        <v>5557159.9006000012</v>
      </c>
      <c r="AJ587" s="1">
        <v>0</v>
      </c>
      <c r="AK587" s="1">
        <v>0</v>
      </c>
      <c r="AL587" s="1">
        <v>0</v>
      </c>
      <c r="AM587" s="1">
        <v>0</v>
      </c>
      <c r="AN587" s="1">
        <v>0</v>
      </c>
      <c r="AO587" s="1">
        <v>0</v>
      </c>
      <c r="AP587" s="1">
        <v>0</v>
      </c>
      <c r="AQ587" s="1">
        <v>5557159.9006000012</v>
      </c>
      <c r="AR587" s="1">
        <v>0</v>
      </c>
      <c r="AS587" s="1">
        <v>0</v>
      </c>
      <c r="AT587" s="1">
        <v>1169564.0815627999</v>
      </c>
      <c r="AU587" s="1">
        <v>0</v>
      </c>
      <c r="AV587" s="1">
        <v>0</v>
      </c>
      <c r="AW587" s="1">
        <v>0</v>
      </c>
      <c r="AX587" s="1">
        <v>0</v>
      </c>
      <c r="AY587" s="1">
        <v>0</v>
      </c>
      <c r="AZ587" s="1">
        <v>0</v>
      </c>
      <c r="BA587" s="1">
        <v>0</v>
      </c>
      <c r="BB587" s="1">
        <v>1169564.0815627999</v>
      </c>
      <c r="BC587" s="7">
        <v>0.55848676357487392</v>
      </c>
      <c r="BD587" s="35" t="s">
        <v>552</v>
      </c>
      <c r="BE587" s="35" t="s">
        <v>552</v>
      </c>
      <c r="BF587" s="35">
        <v>6.9337733893419413</v>
      </c>
      <c r="BG587" s="35" t="s">
        <v>552</v>
      </c>
      <c r="BH587" s="35" t="s">
        <v>552</v>
      </c>
      <c r="BI587" s="35" t="s">
        <v>552</v>
      </c>
      <c r="BJ587" s="35" t="s">
        <v>552</v>
      </c>
      <c r="BK587" s="35" t="s">
        <v>552</v>
      </c>
      <c r="BL587" s="35" t="s">
        <v>552</v>
      </c>
      <c r="BM587" s="35" t="s">
        <v>552</v>
      </c>
      <c r="BN587" s="35">
        <v>6.9337733893419413</v>
      </c>
      <c r="BO587" s="1">
        <v>0</v>
      </c>
      <c r="BP587" s="1">
        <v>0</v>
      </c>
      <c r="BQ587" s="1">
        <v>3964585.3946399996</v>
      </c>
      <c r="BR587" s="1">
        <v>176224.9332906726</v>
      </c>
      <c r="BS587" s="1">
        <v>1557217.2485703861</v>
      </c>
      <c r="BT587" s="1">
        <v>3964585.3946399996</v>
      </c>
      <c r="BU587" s="1">
        <v>176224.9332906726</v>
      </c>
      <c r="BV587" s="1">
        <v>458392.77197703172</v>
      </c>
      <c r="BW587" s="35">
        <v>6.0271721951724393</v>
      </c>
      <c r="BX587" s="1">
        <v>19930653.461320959</v>
      </c>
      <c r="BY587" s="1">
        <v>885913.08473498735</v>
      </c>
      <c r="BZ587" s="1">
        <v>7828399.2538559744</v>
      </c>
      <c r="CA587" s="1">
        <v>19930653.461320959</v>
      </c>
      <c r="CB587" s="1">
        <v>885913.08473498735</v>
      </c>
      <c r="CC587" s="1">
        <v>2304419.3977509541</v>
      </c>
    </row>
    <row r="588" spans="1:81" x14ac:dyDescent="0.25">
      <c r="A588" t="s">
        <v>142</v>
      </c>
      <c r="B588" t="s">
        <v>143</v>
      </c>
      <c r="C588" t="s">
        <v>87</v>
      </c>
      <c r="D588" t="s">
        <v>38</v>
      </c>
      <c r="E588">
        <v>40035</v>
      </c>
      <c r="F588" t="s">
        <v>39</v>
      </c>
      <c r="G588" t="s">
        <v>88</v>
      </c>
      <c r="H588" s="74">
        <v>0.42459647774775006</v>
      </c>
      <c r="I588" s="1">
        <v>133943203</v>
      </c>
      <c r="J588" s="1">
        <v>12890704</v>
      </c>
      <c r="K588" s="1">
        <v>4224965</v>
      </c>
      <c r="L588" s="1"/>
      <c r="M588" s="1"/>
      <c r="N588" s="1"/>
      <c r="O588" s="1"/>
      <c r="P588" s="1">
        <v>681364</v>
      </c>
      <c r="Q588" s="1"/>
      <c r="R588" s="1"/>
      <c r="S588" s="1"/>
      <c r="T588" s="1">
        <v>17797033</v>
      </c>
      <c r="U588" s="1">
        <v>38.38082191780822</v>
      </c>
      <c r="V588" s="36">
        <v>0.21878273587303723</v>
      </c>
      <c r="W588" s="1">
        <v>3163638</v>
      </c>
      <c r="X588" s="1">
        <v>1176069</v>
      </c>
      <c r="Y588" s="1"/>
      <c r="Z588" s="1"/>
      <c r="AA588" s="1"/>
      <c r="AB588" s="1"/>
      <c r="AC588" s="1">
        <v>136838</v>
      </c>
      <c r="AD588" s="1"/>
      <c r="AE588" s="1"/>
      <c r="AF588" s="1"/>
      <c r="AG588" s="1">
        <v>150138.02948799997</v>
      </c>
      <c r="AH588" s="1">
        <v>9795685.9343214892</v>
      </c>
      <c r="AI588" s="1">
        <v>0</v>
      </c>
      <c r="AJ588" s="1">
        <v>0</v>
      </c>
      <c r="AK588" s="1">
        <v>0</v>
      </c>
      <c r="AL588" s="1">
        <v>0</v>
      </c>
      <c r="AM588" s="1">
        <v>1202211.5559433331</v>
      </c>
      <c r="AN588" s="1">
        <v>0</v>
      </c>
      <c r="AO588" s="1">
        <v>0</v>
      </c>
      <c r="AP588" s="1">
        <v>0</v>
      </c>
      <c r="AQ588" s="1">
        <v>11148035.519752821</v>
      </c>
      <c r="AR588" s="1">
        <v>11715615.877980001</v>
      </c>
      <c r="AS588" s="1">
        <v>2540645.9837685004</v>
      </c>
      <c r="AT588" s="1">
        <v>0</v>
      </c>
      <c r="AU588" s="1">
        <v>0</v>
      </c>
      <c r="AV588" s="1">
        <v>0</v>
      </c>
      <c r="AW588" s="1">
        <v>0</v>
      </c>
      <c r="AX588" s="1">
        <v>355940.26883999998</v>
      </c>
      <c r="AY588" s="1">
        <v>0</v>
      </c>
      <c r="AZ588" s="1">
        <v>0</v>
      </c>
      <c r="BA588" s="1">
        <v>0</v>
      </c>
      <c r="BB588" s="1">
        <v>14612202.130588502</v>
      </c>
      <c r="BC588" s="7">
        <v>0.19232209677964268</v>
      </c>
      <c r="BD588" s="35">
        <v>0.92048920737517514</v>
      </c>
      <c r="BE588" s="35">
        <v>2.9198660623437092</v>
      </c>
      <c r="BF588" s="35" t="s">
        <v>552</v>
      </c>
      <c r="BG588" s="35" t="s">
        <v>552</v>
      </c>
      <c r="BH588" s="35" t="s">
        <v>552</v>
      </c>
      <c r="BI588" s="35" t="s">
        <v>552</v>
      </c>
      <c r="BJ588" s="35">
        <v>2.2868126651589065</v>
      </c>
      <c r="BK588" s="35" t="s">
        <v>552</v>
      </c>
      <c r="BL588" s="35" t="s">
        <v>552</v>
      </c>
      <c r="BM588" s="35" t="s">
        <v>552</v>
      </c>
      <c r="BN588" s="35">
        <v>1.4474456304228533</v>
      </c>
      <c r="BO588" s="1">
        <v>29896379.099999998</v>
      </c>
      <c r="BP588" s="1"/>
      <c r="BQ588" s="1">
        <v>44088744.699479997</v>
      </c>
      <c r="BR588" s="1">
        <v>1959734.8323079476</v>
      </c>
      <c r="BS588" s="1">
        <v>17317259.405401368</v>
      </c>
      <c r="BT588" s="1">
        <v>44088744.699479997</v>
      </c>
      <c r="BU588" s="1">
        <v>1959734.8323079476</v>
      </c>
      <c r="BV588" s="1">
        <v>5097623.0511027863</v>
      </c>
      <c r="BW588" s="35">
        <v>6.5593459397469234</v>
      </c>
      <c r="BX588" s="1">
        <v>245104583.83359283</v>
      </c>
      <c r="BY588" s="1">
        <v>10894843.882971806</v>
      </c>
      <c r="BZ588" s="1">
        <v>96272635.762962326</v>
      </c>
      <c r="CA588" s="1">
        <v>245104583.83359283</v>
      </c>
      <c r="CB588" s="1">
        <v>10894843.882971806</v>
      </c>
      <c r="CC588" s="1">
        <v>28339450.011508603</v>
      </c>
    </row>
    <row r="589" spans="1:81" x14ac:dyDescent="0.25">
      <c r="A589" t="s">
        <v>142</v>
      </c>
      <c r="B589" t="s">
        <v>143</v>
      </c>
      <c r="C589" t="s">
        <v>87</v>
      </c>
      <c r="D589" t="s">
        <v>28</v>
      </c>
      <c r="E589">
        <v>40035</v>
      </c>
      <c r="F589" t="s">
        <v>39</v>
      </c>
      <c r="G589" t="s">
        <v>88</v>
      </c>
      <c r="H589" s="74">
        <v>0.42459647774775006</v>
      </c>
      <c r="I589" s="1">
        <v>153806088</v>
      </c>
      <c r="J589" s="1">
        <v>12890704</v>
      </c>
      <c r="K589" s="1">
        <v>4224965</v>
      </c>
      <c r="L589" s="1">
        <v>0</v>
      </c>
      <c r="M589" s="1">
        <v>0</v>
      </c>
      <c r="N589" s="1">
        <v>0</v>
      </c>
      <c r="O589" s="1">
        <v>0</v>
      </c>
      <c r="P589" s="1">
        <v>10751614</v>
      </c>
      <c r="Q589" s="1">
        <v>0</v>
      </c>
      <c r="R589" s="1">
        <v>0</v>
      </c>
      <c r="S589" s="1">
        <v>0</v>
      </c>
      <c r="T589" s="1">
        <v>27867283</v>
      </c>
      <c r="U589" s="1"/>
      <c r="V589" s="36"/>
      <c r="W589" s="1">
        <v>3163638</v>
      </c>
      <c r="X589" s="1">
        <v>1176069</v>
      </c>
      <c r="Y589" s="1"/>
      <c r="Z589" s="1"/>
      <c r="AA589" s="1"/>
      <c r="AB589" s="1"/>
      <c r="AC589" s="1">
        <v>1624270</v>
      </c>
      <c r="AD589" s="1"/>
      <c r="AE589" s="1"/>
      <c r="AF589" s="1"/>
      <c r="AG589" s="1">
        <v>150138.02948799997</v>
      </c>
      <c r="AH589" s="1">
        <v>9795685.9343214892</v>
      </c>
      <c r="AI589" s="1">
        <v>0</v>
      </c>
      <c r="AJ589" s="1">
        <v>0</v>
      </c>
      <c r="AK589" s="1">
        <v>0</v>
      </c>
      <c r="AL589" s="1">
        <v>0</v>
      </c>
      <c r="AM589" s="1">
        <v>14273302.641568331</v>
      </c>
      <c r="AN589" s="1">
        <v>0</v>
      </c>
      <c r="AO589" s="1">
        <v>0</v>
      </c>
      <c r="AP589" s="1">
        <v>0</v>
      </c>
      <c r="AQ589" s="1">
        <v>24219126.605377819</v>
      </c>
      <c r="AR589" s="1">
        <v>11715615.877980001</v>
      </c>
      <c r="AS589" s="1">
        <v>2540645.9837685004</v>
      </c>
      <c r="AT589" s="1">
        <v>0</v>
      </c>
      <c r="AU589" s="1">
        <v>0</v>
      </c>
      <c r="AV589" s="1">
        <v>0</v>
      </c>
      <c r="AW589" s="1">
        <v>0</v>
      </c>
      <c r="AX589" s="1">
        <v>4225018.6385999992</v>
      </c>
      <c r="AY589" s="1">
        <v>0</v>
      </c>
      <c r="AZ589" s="1">
        <v>0</v>
      </c>
      <c r="BA589" s="1">
        <v>0</v>
      </c>
      <c r="BB589" s="1">
        <v>18481280.500348501</v>
      </c>
      <c r="BC589" s="7">
        <v>0.2776249474970478</v>
      </c>
      <c r="BD589" s="35">
        <v>0.92048920737517514</v>
      </c>
      <c r="BE589" s="35">
        <v>2.9198660623437092</v>
      </c>
      <c r="BF589" s="35" t="s">
        <v>552</v>
      </c>
      <c r="BG589" s="35" t="s">
        <v>552</v>
      </c>
      <c r="BH589" s="35" t="s">
        <v>552</v>
      </c>
      <c r="BI589" s="35" t="s">
        <v>552</v>
      </c>
      <c r="BJ589" s="35">
        <v>1.7205157551385617</v>
      </c>
      <c r="BK589" s="35" t="s">
        <v>552</v>
      </c>
      <c r="BL589" s="35" t="s">
        <v>552</v>
      </c>
      <c r="BM589" s="35" t="s">
        <v>552</v>
      </c>
      <c r="BN589" s="35">
        <v>1.5322773700516952</v>
      </c>
      <c r="BO589" s="1">
        <v>29896379.099999998</v>
      </c>
      <c r="BP589" s="1">
        <v>0</v>
      </c>
      <c r="BQ589" s="1">
        <v>50626811.926079996</v>
      </c>
      <c r="BR589" s="1">
        <v>2250350.4569367468</v>
      </c>
      <c r="BS589" s="1">
        <v>19885293.649622448</v>
      </c>
      <c r="BT589" s="1">
        <v>50626811.926079996</v>
      </c>
      <c r="BU589" s="1">
        <v>2250350.4569367468</v>
      </c>
      <c r="BV589" s="1">
        <v>5853566.6015747264</v>
      </c>
      <c r="BW589" s="35">
        <v>6.5593459397469234</v>
      </c>
      <c r="BX589" s="1">
        <v>281451961.32358396</v>
      </c>
      <c r="BY589" s="1">
        <v>12510476.675778938</v>
      </c>
      <c r="BZ589" s="1">
        <v>110549226.51170386</v>
      </c>
      <c r="CA589" s="1">
        <v>281451961.32358396</v>
      </c>
      <c r="CB589" s="1">
        <v>12510476.675778938</v>
      </c>
      <c r="CC589" s="1">
        <v>32542001.719502658</v>
      </c>
    </row>
    <row r="590" spans="1:81" x14ac:dyDescent="0.25">
      <c r="A590" t="s">
        <v>142</v>
      </c>
      <c r="B590" t="s">
        <v>143</v>
      </c>
      <c r="C590" t="s">
        <v>87</v>
      </c>
      <c r="D590" t="s">
        <v>1730</v>
      </c>
      <c r="E590">
        <v>40035</v>
      </c>
      <c r="F590" t="s">
        <v>39</v>
      </c>
      <c r="G590" t="s">
        <v>88</v>
      </c>
      <c r="H590" s="74">
        <v>0.42459647774775006</v>
      </c>
      <c r="I590" s="1">
        <v>19862885</v>
      </c>
      <c r="J590" s="1"/>
      <c r="K590" s="1"/>
      <c r="L590" s="1"/>
      <c r="M590" s="1"/>
      <c r="N590" s="1"/>
      <c r="O590" s="1"/>
      <c r="P590" s="1">
        <v>10070250</v>
      </c>
      <c r="Q590" s="1"/>
      <c r="R590" s="1"/>
      <c r="S590" s="1"/>
      <c r="T590" s="1">
        <v>10070250</v>
      </c>
      <c r="U590" s="1">
        <v>9.6302729528535984</v>
      </c>
      <c r="V590" s="36">
        <v>0.19198599336503719</v>
      </c>
      <c r="W590" s="1"/>
      <c r="X590" s="1"/>
      <c r="Y590" s="1"/>
      <c r="Z590" s="1"/>
      <c r="AA590" s="1"/>
      <c r="AB590" s="1"/>
      <c r="AC590" s="1">
        <v>1487432</v>
      </c>
      <c r="AD590" s="1"/>
      <c r="AE590" s="1"/>
      <c r="AF590" s="1"/>
      <c r="AG590" s="1">
        <v>0</v>
      </c>
      <c r="AH590" s="1">
        <v>0</v>
      </c>
      <c r="AI590" s="1">
        <v>0</v>
      </c>
      <c r="AJ590" s="1">
        <v>0</v>
      </c>
      <c r="AK590" s="1"/>
      <c r="AL590" s="1">
        <v>0</v>
      </c>
      <c r="AM590" s="1">
        <v>13071091.085624998</v>
      </c>
      <c r="AN590" s="1"/>
      <c r="AO590" s="1">
        <v>0</v>
      </c>
      <c r="AP590" s="1">
        <v>0</v>
      </c>
      <c r="AQ590" s="1">
        <v>13071091.085624998</v>
      </c>
      <c r="AR590" s="1">
        <v>0</v>
      </c>
      <c r="AS590" s="1">
        <v>0</v>
      </c>
      <c r="AT590" s="1">
        <v>0</v>
      </c>
      <c r="AU590" s="1">
        <v>0</v>
      </c>
      <c r="AV590" s="1"/>
      <c r="AW590" s="1">
        <v>0</v>
      </c>
      <c r="AX590" s="1">
        <v>3869078.3697599997</v>
      </c>
      <c r="AY590" s="1"/>
      <c r="AZ590" s="1">
        <v>0</v>
      </c>
      <c r="BA590" s="1">
        <v>0</v>
      </c>
      <c r="BB590" s="1">
        <v>3869078.3697599997</v>
      </c>
      <c r="BC590" s="7">
        <v>0.85285543642753803</v>
      </c>
      <c r="BD590" s="35" t="s">
        <v>552</v>
      </c>
      <c r="BE590" s="35" t="s">
        <v>552</v>
      </c>
      <c r="BF590" s="35" t="s">
        <v>552</v>
      </c>
      <c r="BG590" s="35" t="s">
        <v>552</v>
      </c>
      <c r="BH590" s="35" t="s">
        <v>552</v>
      </c>
      <c r="BI590" s="35" t="s">
        <v>552</v>
      </c>
      <c r="BJ590" s="35">
        <v>1.6821994940925002</v>
      </c>
      <c r="BK590" s="35" t="s">
        <v>552</v>
      </c>
      <c r="BL590" s="35" t="s">
        <v>552</v>
      </c>
      <c r="BM590" s="35" t="s">
        <v>552</v>
      </c>
      <c r="BN590" s="35">
        <v>1.6821994940925002</v>
      </c>
      <c r="BO590" s="1">
        <v>0</v>
      </c>
      <c r="BP590" s="1">
        <v>0</v>
      </c>
      <c r="BQ590" s="1">
        <v>6538067.2265999988</v>
      </c>
      <c r="BR590" s="1">
        <v>290615.62462879915</v>
      </c>
      <c r="BS590" s="1">
        <v>2568034.2442210801</v>
      </c>
      <c r="BT590" s="1">
        <v>6538067.2265999988</v>
      </c>
      <c r="BU590" s="1">
        <v>290615.62462879915</v>
      </c>
      <c r="BV590" s="1">
        <v>755943.55047193973</v>
      </c>
      <c r="BW590" s="35">
        <v>6.5593459397469234</v>
      </c>
      <c r="BX590" s="1">
        <v>36347377.489991128</v>
      </c>
      <c r="BY590" s="1">
        <v>1615632.7928071304</v>
      </c>
      <c r="BZ590" s="1">
        <v>14276590.748741521</v>
      </c>
      <c r="CA590" s="1">
        <v>36347377.489991128</v>
      </c>
      <c r="CB590" s="1">
        <v>1615632.7928071304</v>
      </c>
      <c r="CC590" s="1">
        <v>4202551.7079940513</v>
      </c>
    </row>
    <row r="591" spans="1:81" x14ac:dyDescent="0.25">
      <c r="A591" t="s">
        <v>1419</v>
      </c>
      <c r="B591" t="s">
        <v>1420</v>
      </c>
      <c r="C591" t="s">
        <v>87</v>
      </c>
      <c r="D591" t="s">
        <v>28</v>
      </c>
      <c r="E591">
        <v>40129</v>
      </c>
      <c r="F591" t="s">
        <v>39</v>
      </c>
      <c r="G591" t="s">
        <v>88</v>
      </c>
      <c r="H591" s="74">
        <v>0.42459647774775006</v>
      </c>
      <c r="I591" s="1">
        <v>1384575</v>
      </c>
      <c r="J591" s="1">
        <v>0</v>
      </c>
      <c r="K591" s="1">
        <v>0</v>
      </c>
      <c r="L591" s="1">
        <v>808404</v>
      </c>
      <c r="M591" s="1">
        <v>0</v>
      </c>
      <c r="N591" s="1">
        <v>0</v>
      </c>
      <c r="O591" s="1">
        <v>0</v>
      </c>
      <c r="P591" s="1">
        <v>224011</v>
      </c>
      <c r="Q591" s="1">
        <v>0</v>
      </c>
      <c r="R591" s="1">
        <v>0</v>
      </c>
      <c r="S591" s="1">
        <v>0</v>
      </c>
      <c r="T591" s="1">
        <v>1032415</v>
      </c>
      <c r="U591" s="1"/>
      <c r="V591" s="36"/>
      <c r="W591" s="1"/>
      <c r="X591" s="1"/>
      <c r="Y591" s="1">
        <v>83270</v>
      </c>
      <c r="Z591" s="1"/>
      <c r="AA591" s="1"/>
      <c r="AB591" s="1"/>
      <c r="AC591" s="1">
        <v>24225</v>
      </c>
      <c r="AD591" s="1"/>
      <c r="AE591" s="1"/>
      <c r="AF591" s="1"/>
      <c r="AG591" s="1">
        <v>0</v>
      </c>
      <c r="AH591" s="1">
        <v>0</v>
      </c>
      <c r="AI591" s="1">
        <v>859634.92174999998</v>
      </c>
      <c r="AJ591" s="1">
        <v>0</v>
      </c>
      <c r="AK591" s="1">
        <v>0</v>
      </c>
      <c r="AL591" s="1">
        <v>0</v>
      </c>
      <c r="AM591" s="1">
        <v>212949.93916083331</v>
      </c>
      <c r="AN591" s="1">
        <v>0</v>
      </c>
      <c r="AO591" s="1">
        <v>0</v>
      </c>
      <c r="AP591" s="1">
        <v>0</v>
      </c>
      <c r="AQ591" s="1">
        <v>1072584.8609108333</v>
      </c>
      <c r="AR591" s="1">
        <v>0</v>
      </c>
      <c r="AS591" s="1">
        <v>0</v>
      </c>
      <c r="AT591" s="1">
        <v>180530.97543799999</v>
      </c>
      <c r="AU591" s="1">
        <v>0</v>
      </c>
      <c r="AV591" s="1">
        <v>0</v>
      </c>
      <c r="AW591" s="1">
        <v>0</v>
      </c>
      <c r="AX591" s="1">
        <v>63013.585499999994</v>
      </c>
      <c r="AY591" s="1">
        <v>0</v>
      </c>
      <c r="AZ591" s="1">
        <v>0</v>
      </c>
      <c r="BA591" s="1">
        <v>0</v>
      </c>
      <c r="BB591" s="1">
        <v>243544.56093799998</v>
      </c>
      <c r="BC591" s="7">
        <v>0.95056564061089743</v>
      </c>
      <c r="BD591" s="35" t="s">
        <v>552</v>
      </c>
      <c r="BE591" s="35" t="s">
        <v>552</v>
      </c>
      <c r="BF591" s="35">
        <v>1.286690685830352</v>
      </c>
      <c r="BG591" s="35" t="s">
        <v>552</v>
      </c>
      <c r="BH591" s="35" t="s">
        <v>552</v>
      </c>
      <c r="BI591" s="35" t="s">
        <v>552</v>
      </c>
      <c r="BJ591" s="35">
        <v>1.2319195247592007</v>
      </c>
      <c r="BK591" s="35" t="s">
        <v>552</v>
      </c>
      <c r="BL591" s="35" t="s">
        <v>552</v>
      </c>
      <c r="BM591" s="35" t="s">
        <v>552</v>
      </c>
      <c r="BN591" s="35">
        <v>1.2748065669801711</v>
      </c>
      <c r="BO591" s="1">
        <v>0</v>
      </c>
      <c r="BP591" s="1">
        <v>0</v>
      </c>
      <c r="BQ591" s="1">
        <v>455746.70699999994</v>
      </c>
      <c r="BR591" s="1">
        <v>20257.83910395794</v>
      </c>
      <c r="BS591" s="1">
        <v>179009.04192378913</v>
      </c>
      <c r="BT591" s="1">
        <v>455746.70699999994</v>
      </c>
      <c r="BU591" s="1">
        <v>20257.83910395794</v>
      </c>
      <c r="BV591" s="1">
        <v>52694.285920433314</v>
      </c>
      <c r="BW591" s="35">
        <v>5.9857520513127715</v>
      </c>
      <c r="BX591" s="1">
        <v>2272240.0793042905</v>
      </c>
      <c r="BY591" s="1">
        <v>101000.56286772239</v>
      </c>
      <c r="BZ591" s="1">
        <v>892494.69797506568</v>
      </c>
      <c r="CA591" s="1">
        <v>2272240.0793042905</v>
      </c>
      <c r="CB591" s="1">
        <v>101000.56286772239</v>
      </c>
      <c r="CC591" s="1">
        <v>262720.64412026212</v>
      </c>
    </row>
    <row r="592" spans="1:81" x14ac:dyDescent="0.25">
      <c r="A592" t="s">
        <v>1419</v>
      </c>
      <c r="B592" t="s">
        <v>1420</v>
      </c>
      <c r="C592" t="s">
        <v>87</v>
      </c>
      <c r="D592" t="s">
        <v>1730</v>
      </c>
      <c r="E592">
        <v>40129</v>
      </c>
      <c r="F592" t="s">
        <v>39</v>
      </c>
      <c r="G592" t="s">
        <v>88</v>
      </c>
      <c r="H592" s="74">
        <v>0.42459647774775006</v>
      </c>
      <c r="I592" s="1">
        <v>1384575</v>
      </c>
      <c r="J592" s="1"/>
      <c r="K592" s="1"/>
      <c r="L592" s="1">
        <v>808404</v>
      </c>
      <c r="M592" s="1"/>
      <c r="N592" s="1"/>
      <c r="O592" s="1"/>
      <c r="P592" s="1">
        <v>224011</v>
      </c>
      <c r="Q592" s="1"/>
      <c r="R592" s="1"/>
      <c r="S592" s="1"/>
      <c r="T592" s="1">
        <v>1032415</v>
      </c>
      <c r="U592" s="1">
        <v>13.872340425531915</v>
      </c>
      <c r="V592" s="36">
        <v>0.11661403569184126</v>
      </c>
      <c r="W592" s="1"/>
      <c r="X592" s="1"/>
      <c r="Y592" s="1">
        <v>83270</v>
      </c>
      <c r="Z592" s="1"/>
      <c r="AA592" s="1"/>
      <c r="AB592" s="1"/>
      <c r="AC592" s="1">
        <v>24225</v>
      </c>
      <c r="AD592" s="1"/>
      <c r="AE592" s="1"/>
      <c r="AF592" s="1"/>
      <c r="AG592" s="1">
        <v>0</v>
      </c>
      <c r="AH592" s="1">
        <v>0</v>
      </c>
      <c r="AI592" s="1">
        <v>859634.92174999998</v>
      </c>
      <c r="AJ592" s="1">
        <v>0</v>
      </c>
      <c r="AK592" s="1"/>
      <c r="AL592" s="1">
        <v>0</v>
      </c>
      <c r="AM592" s="1">
        <v>212949.93916083331</v>
      </c>
      <c r="AN592" s="1"/>
      <c r="AO592" s="1">
        <v>0</v>
      </c>
      <c r="AP592" s="1">
        <v>0</v>
      </c>
      <c r="AQ592" s="1">
        <v>1072584.8609108333</v>
      </c>
      <c r="AR592" s="1">
        <v>0</v>
      </c>
      <c r="AS592" s="1">
        <v>0</v>
      </c>
      <c r="AT592" s="1">
        <v>180530.97543799999</v>
      </c>
      <c r="AU592" s="1">
        <v>0</v>
      </c>
      <c r="AV592" s="1"/>
      <c r="AW592" s="1">
        <v>0</v>
      </c>
      <c r="AX592" s="1">
        <v>63013.585499999994</v>
      </c>
      <c r="AY592" s="1"/>
      <c r="AZ592" s="1">
        <v>0</v>
      </c>
      <c r="BA592" s="1">
        <v>0</v>
      </c>
      <c r="BB592" s="1">
        <v>243544.56093799998</v>
      </c>
      <c r="BC592" s="7">
        <v>0.95056564061089743</v>
      </c>
      <c r="BD592" s="35" t="s">
        <v>552</v>
      </c>
      <c r="BE592" s="35" t="s">
        <v>552</v>
      </c>
      <c r="BF592" s="35">
        <v>1.286690685830352</v>
      </c>
      <c r="BG592" s="35" t="s">
        <v>552</v>
      </c>
      <c r="BH592" s="35" t="s">
        <v>552</v>
      </c>
      <c r="BI592" s="35" t="s">
        <v>552</v>
      </c>
      <c r="BJ592" s="35">
        <v>1.2319195247592007</v>
      </c>
      <c r="BK592" s="35" t="s">
        <v>552</v>
      </c>
      <c r="BL592" s="35" t="s">
        <v>552</v>
      </c>
      <c r="BM592" s="35" t="s">
        <v>552</v>
      </c>
      <c r="BN592" s="35">
        <v>1.2748065669801711</v>
      </c>
      <c r="BO592" s="1">
        <v>0</v>
      </c>
      <c r="BP592" s="1">
        <v>0</v>
      </c>
      <c r="BQ592" s="1">
        <v>455746.70699999994</v>
      </c>
      <c r="BR592" s="1">
        <v>20257.83910395794</v>
      </c>
      <c r="BS592" s="1">
        <v>179009.04192378913</v>
      </c>
      <c r="BT592" s="1">
        <v>455746.70699999994</v>
      </c>
      <c r="BU592" s="1">
        <v>20257.83910395794</v>
      </c>
      <c r="BV592" s="1">
        <v>52694.285920433314</v>
      </c>
      <c r="BW592" s="35">
        <v>5.9857520513127715</v>
      </c>
      <c r="BX592" s="1">
        <v>2272240.0793042905</v>
      </c>
      <c r="BY592" s="1">
        <v>101000.56286772239</v>
      </c>
      <c r="BZ592" s="1">
        <v>892494.69797506568</v>
      </c>
      <c r="CA592" s="1">
        <v>2272240.0793042905</v>
      </c>
      <c r="CB592" s="1">
        <v>101000.56286772239</v>
      </c>
      <c r="CC592" s="1">
        <v>262720.64412026212</v>
      </c>
    </row>
    <row r="593" spans="1:81" x14ac:dyDescent="0.25">
      <c r="A593" t="s">
        <v>1478</v>
      </c>
      <c r="B593" t="s">
        <v>1479</v>
      </c>
      <c r="C593" t="s">
        <v>87</v>
      </c>
      <c r="D593" t="s">
        <v>28</v>
      </c>
      <c r="E593">
        <v>40238</v>
      </c>
      <c r="F593" t="s">
        <v>370</v>
      </c>
      <c r="G593" t="s">
        <v>88</v>
      </c>
      <c r="H593" s="74">
        <v>0.42459647774775006</v>
      </c>
      <c r="I593" s="1">
        <v>406794.2</v>
      </c>
      <c r="J593" s="1">
        <v>0</v>
      </c>
      <c r="K593" s="1">
        <v>0</v>
      </c>
      <c r="L593" s="1">
        <v>191729</v>
      </c>
      <c r="M593" s="1">
        <v>0</v>
      </c>
      <c r="N593" s="1">
        <v>0</v>
      </c>
      <c r="O593" s="1">
        <v>0</v>
      </c>
      <c r="P593" s="1">
        <v>0</v>
      </c>
      <c r="Q593" s="1">
        <v>0</v>
      </c>
      <c r="R593" s="1">
        <v>0</v>
      </c>
      <c r="S593" s="1">
        <v>0</v>
      </c>
      <c r="T593" s="1">
        <v>191729</v>
      </c>
      <c r="U593" s="1"/>
      <c r="V593" s="36"/>
      <c r="W593" s="1"/>
      <c r="X593" s="1"/>
      <c r="Y593" s="1">
        <v>44485</v>
      </c>
      <c r="Z593" s="1"/>
      <c r="AA593" s="1"/>
      <c r="AB593" s="1"/>
      <c r="AC593" s="1"/>
      <c r="AD593" s="1"/>
      <c r="AE593" s="1"/>
      <c r="AF593" s="1"/>
      <c r="AG593" s="1">
        <v>0</v>
      </c>
      <c r="AH593" s="1">
        <v>0</v>
      </c>
      <c r="AI593" s="1">
        <v>456432.68268750003</v>
      </c>
      <c r="AJ593" s="1">
        <v>0</v>
      </c>
      <c r="AK593" s="1">
        <v>0</v>
      </c>
      <c r="AL593" s="1">
        <v>0</v>
      </c>
      <c r="AM593" s="1">
        <v>0</v>
      </c>
      <c r="AN593" s="1">
        <v>0</v>
      </c>
      <c r="AO593" s="1">
        <v>0</v>
      </c>
      <c r="AP593" s="1">
        <v>0</v>
      </c>
      <c r="AQ593" s="1">
        <v>456432.68268750003</v>
      </c>
      <c r="AR593" s="1">
        <v>0</v>
      </c>
      <c r="AS593" s="1">
        <v>0</v>
      </c>
      <c r="AT593" s="1">
        <v>96444.343009000004</v>
      </c>
      <c r="AU593" s="1">
        <v>0</v>
      </c>
      <c r="AV593" s="1">
        <v>0</v>
      </c>
      <c r="AW593" s="1">
        <v>0</v>
      </c>
      <c r="AX593" s="1">
        <v>0</v>
      </c>
      <c r="AY593" s="1">
        <v>0</v>
      </c>
      <c r="AZ593" s="1">
        <v>0</v>
      </c>
      <c r="BA593" s="1">
        <v>0</v>
      </c>
      <c r="BB593" s="1">
        <v>96444.343009000004</v>
      </c>
      <c r="BC593" s="7">
        <v>1.3591074447386418</v>
      </c>
      <c r="BD593" s="35" t="s">
        <v>552</v>
      </c>
      <c r="BE593" s="35" t="s">
        <v>552</v>
      </c>
      <c r="BF593" s="35">
        <v>2.8836379770222553</v>
      </c>
      <c r="BG593" s="35" t="s">
        <v>552</v>
      </c>
      <c r="BH593" s="35" t="s">
        <v>552</v>
      </c>
      <c r="BI593" s="35" t="s">
        <v>552</v>
      </c>
      <c r="BJ593" s="35" t="s">
        <v>552</v>
      </c>
      <c r="BK593" s="35" t="s">
        <v>552</v>
      </c>
      <c r="BL593" s="35" t="s">
        <v>552</v>
      </c>
      <c r="BM593" s="35" t="s">
        <v>552</v>
      </c>
      <c r="BN593" s="35">
        <v>2.8836379770222553</v>
      </c>
      <c r="BO593" s="1">
        <v>0</v>
      </c>
      <c r="BP593" s="1">
        <v>0</v>
      </c>
      <c r="BQ593" s="1">
        <v>133900.37887199997</v>
      </c>
      <c r="BR593" s="1">
        <v>5951.8418662934737</v>
      </c>
      <c r="BS593" s="1">
        <v>52593.640649408131</v>
      </c>
      <c r="BT593" s="1">
        <v>133900.37887199997</v>
      </c>
      <c r="BU593" s="1">
        <v>5951.8418662934737</v>
      </c>
      <c r="BV593" s="1">
        <v>15481.812025765257</v>
      </c>
      <c r="BW593" s="35">
        <v>5.9750419485079567</v>
      </c>
      <c r="BX593" s="1">
        <v>666160.00180930831</v>
      </c>
      <c r="BY593" s="1">
        <v>29610.662955695912</v>
      </c>
      <c r="BZ593" s="1">
        <v>261655.56845555865</v>
      </c>
      <c r="CA593" s="1">
        <v>666160.00180930831</v>
      </c>
      <c r="CB593" s="1">
        <v>29610.662955695912</v>
      </c>
      <c r="CC593" s="1">
        <v>77022.66426709709</v>
      </c>
    </row>
    <row r="594" spans="1:81" x14ac:dyDescent="0.25">
      <c r="A594" t="s">
        <v>1478</v>
      </c>
      <c r="B594" t="s">
        <v>1479</v>
      </c>
      <c r="C594" t="s">
        <v>87</v>
      </c>
      <c r="D594" t="s">
        <v>1730</v>
      </c>
      <c r="E594">
        <v>40238</v>
      </c>
      <c r="F594" t="s">
        <v>370</v>
      </c>
      <c r="G594" t="s">
        <v>88</v>
      </c>
      <c r="H594" s="74">
        <v>0.42459647774775006</v>
      </c>
      <c r="I594" s="1">
        <v>406794.2</v>
      </c>
      <c r="J594" s="1"/>
      <c r="K594" s="1"/>
      <c r="L594" s="1">
        <v>191729</v>
      </c>
      <c r="M594" s="1"/>
      <c r="N594" s="1"/>
      <c r="O594" s="1"/>
      <c r="P594" s="1"/>
      <c r="Q594" s="1"/>
      <c r="R594" s="1"/>
      <c r="S594" s="1"/>
      <c r="T594" s="1">
        <v>191729</v>
      </c>
      <c r="U594" s="1">
        <v>19.333333333333332</v>
      </c>
      <c r="V594" s="36">
        <v>0.11358268768168697</v>
      </c>
      <c r="W594" s="1"/>
      <c r="X594" s="1"/>
      <c r="Y594" s="1">
        <v>44485</v>
      </c>
      <c r="Z594" s="1"/>
      <c r="AA594" s="1"/>
      <c r="AB594" s="1"/>
      <c r="AC594" s="1"/>
      <c r="AD594" s="1"/>
      <c r="AE594" s="1"/>
      <c r="AF594" s="1"/>
      <c r="AG594" s="1">
        <v>0</v>
      </c>
      <c r="AH594" s="1">
        <v>0</v>
      </c>
      <c r="AI594" s="1">
        <v>456432.68268750003</v>
      </c>
      <c r="AJ594" s="1">
        <v>0</v>
      </c>
      <c r="AK594" s="1"/>
      <c r="AL594" s="1">
        <v>0</v>
      </c>
      <c r="AM594" s="1">
        <v>0</v>
      </c>
      <c r="AN594" s="1"/>
      <c r="AO594" s="1">
        <v>0</v>
      </c>
      <c r="AP594" s="1">
        <v>0</v>
      </c>
      <c r="AQ594" s="1">
        <v>456432.68268750003</v>
      </c>
      <c r="AR594" s="1">
        <v>0</v>
      </c>
      <c r="AS594" s="1">
        <v>0</v>
      </c>
      <c r="AT594" s="1">
        <v>96444.343009000004</v>
      </c>
      <c r="AU594" s="1">
        <v>0</v>
      </c>
      <c r="AV594" s="1"/>
      <c r="AW594" s="1">
        <v>0</v>
      </c>
      <c r="AX594" s="1">
        <v>0</v>
      </c>
      <c r="AY594" s="1"/>
      <c r="AZ594" s="1">
        <v>0</v>
      </c>
      <c r="BA594" s="1">
        <v>0</v>
      </c>
      <c r="BB594" s="1">
        <v>96444.343009000004</v>
      </c>
      <c r="BC594" s="7">
        <v>1.3591074447386418</v>
      </c>
      <c r="BD594" s="35" t="s">
        <v>552</v>
      </c>
      <c r="BE594" s="35" t="s">
        <v>552</v>
      </c>
      <c r="BF594" s="35">
        <v>2.8836379770222553</v>
      </c>
      <c r="BG594" s="35" t="s">
        <v>552</v>
      </c>
      <c r="BH594" s="35" t="s">
        <v>552</v>
      </c>
      <c r="BI594" s="35" t="s">
        <v>552</v>
      </c>
      <c r="BJ594" s="35" t="s">
        <v>552</v>
      </c>
      <c r="BK594" s="35" t="s">
        <v>552</v>
      </c>
      <c r="BL594" s="35" t="s">
        <v>552</v>
      </c>
      <c r="BM594" s="35" t="s">
        <v>552</v>
      </c>
      <c r="BN594" s="35">
        <v>2.8836379770222553</v>
      </c>
      <c r="BO594" s="1">
        <v>0</v>
      </c>
      <c r="BP594" s="1">
        <v>0</v>
      </c>
      <c r="BQ594" s="1">
        <v>133900.37887199997</v>
      </c>
      <c r="BR594" s="1">
        <v>5951.8418662934737</v>
      </c>
      <c r="BS594" s="1">
        <v>52593.640649408131</v>
      </c>
      <c r="BT594" s="1">
        <v>133900.37887199997</v>
      </c>
      <c r="BU594" s="1">
        <v>5951.8418662934737</v>
      </c>
      <c r="BV594" s="1">
        <v>15481.812025765257</v>
      </c>
      <c r="BW594" s="35">
        <v>5.9750419485079567</v>
      </c>
      <c r="BX594" s="1">
        <v>666160.00180930831</v>
      </c>
      <c r="BY594" s="1">
        <v>29610.662955695912</v>
      </c>
      <c r="BZ594" s="1">
        <v>261655.56845555865</v>
      </c>
      <c r="CA594" s="1">
        <v>666160.00180930831</v>
      </c>
      <c r="CB594" s="1">
        <v>29610.662955695912</v>
      </c>
      <c r="CC594" s="1">
        <v>77022.66426709709</v>
      </c>
    </row>
    <row r="595" spans="1:81" x14ac:dyDescent="0.25">
      <c r="A595" t="s">
        <v>1499</v>
      </c>
      <c r="B595" t="s">
        <v>1500</v>
      </c>
      <c r="C595" t="s">
        <v>87</v>
      </c>
      <c r="D595" t="s">
        <v>28</v>
      </c>
      <c r="E595">
        <v>40253</v>
      </c>
      <c r="F595" t="s">
        <v>370</v>
      </c>
      <c r="G595" t="s">
        <v>88</v>
      </c>
      <c r="H595" s="74">
        <v>0.42459647774775006</v>
      </c>
      <c r="I595" s="1">
        <v>229679</v>
      </c>
      <c r="J595" s="1">
        <v>0</v>
      </c>
      <c r="K595" s="1">
        <v>0</v>
      </c>
      <c r="L595" s="1">
        <v>0</v>
      </c>
      <c r="M595" s="1">
        <v>0</v>
      </c>
      <c r="N595" s="1">
        <v>0</v>
      </c>
      <c r="O595" s="1">
        <v>0</v>
      </c>
      <c r="P595" s="1">
        <v>52964</v>
      </c>
      <c r="Q595" s="1">
        <v>0</v>
      </c>
      <c r="R595" s="1">
        <v>0</v>
      </c>
      <c r="S595" s="1">
        <v>0</v>
      </c>
      <c r="T595" s="1">
        <v>52964</v>
      </c>
      <c r="U595" s="1"/>
      <c r="V595" s="36"/>
      <c r="W595" s="1"/>
      <c r="X595" s="1"/>
      <c r="Y595" s="1"/>
      <c r="Z595" s="1"/>
      <c r="AA595" s="1"/>
      <c r="AB595" s="1"/>
      <c r="AC595" s="1">
        <v>6238</v>
      </c>
      <c r="AD595" s="1"/>
      <c r="AE595" s="1"/>
      <c r="AF595" s="1"/>
      <c r="AG595" s="1">
        <v>0</v>
      </c>
      <c r="AH595" s="1">
        <v>0</v>
      </c>
      <c r="AI595" s="1">
        <v>0</v>
      </c>
      <c r="AJ595" s="1">
        <v>0</v>
      </c>
      <c r="AK595" s="1">
        <v>0</v>
      </c>
      <c r="AL595" s="1">
        <v>0</v>
      </c>
      <c r="AM595" s="1">
        <v>54829.798276666668</v>
      </c>
      <c r="AN595" s="1">
        <v>0</v>
      </c>
      <c r="AO595" s="1">
        <v>0</v>
      </c>
      <c r="AP595" s="1">
        <v>0</v>
      </c>
      <c r="AQ595" s="1">
        <v>54829.798276666668</v>
      </c>
      <c r="AR595" s="1">
        <v>0</v>
      </c>
      <c r="AS595" s="1">
        <v>0</v>
      </c>
      <c r="AT595" s="1">
        <v>0</v>
      </c>
      <c r="AU595" s="1">
        <v>0</v>
      </c>
      <c r="AV595" s="1">
        <v>0</v>
      </c>
      <c r="AW595" s="1">
        <v>0</v>
      </c>
      <c r="AX595" s="1">
        <v>16226.160839999999</v>
      </c>
      <c r="AY595" s="1">
        <v>0</v>
      </c>
      <c r="AZ595" s="1">
        <v>0</v>
      </c>
      <c r="BA595" s="1">
        <v>0</v>
      </c>
      <c r="BB595" s="1">
        <v>16226.160839999999</v>
      </c>
      <c r="BC595" s="7">
        <v>0.30937072660829534</v>
      </c>
      <c r="BD595" s="35" t="s">
        <v>552</v>
      </c>
      <c r="BE595" s="35" t="s">
        <v>552</v>
      </c>
      <c r="BF595" s="35" t="s">
        <v>552</v>
      </c>
      <c r="BG595" s="35" t="s">
        <v>552</v>
      </c>
      <c r="BH595" s="35" t="s">
        <v>552</v>
      </c>
      <c r="BI595" s="35" t="s">
        <v>552</v>
      </c>
      <c r="BJ595" s="35">
        <v>1.3415897424036451</v>
      </c>
      <c r="BK595" s="35" t="s">
        <v>552</v>
      </c>
      <c r="BL595" s="35" t="s">
        <v>552</v>
      </c>
      <c r="BM595" s="35" t="s">
        <v>552</v>
      </c>
      <c r="BN595" s="35">
        <v>1.3415897424036451</v>
      </c>
      <c r="BO595" s="1">
        <v>0</v>
      </c>
      <c r="BP595" s="1">
        <v>0</v>
      </c>
      <c r="BQ595" s="1">
        <v>75601.139639999994</v>
      </c>
      <c r="BR595" s="1">
        <v>3360.4537331368515</v>
      </c>
      <c r="BS595" s="1">
        <v>29694.756687080127</v>
      </c>
      <c r="BT595" s="1">
        <v>75601.139639999994</v>
      </c>
      <c r="BU595" s="1">
        <v>3360.4537331368515</v>
      </c>
      <c r="BV595" s="1">
        <v>8741.1450415609143</v>
      </c>
      <c r="BW595" s="35">
        <v>5.9748306108802067</v>
      </c>
      <c r="BX595" s="1">
        <v>376102.86369850097</v>
      </c>
      <c r="BY595" s="1">
        <v>16717.688098055871</v>
      </c>
      <c r="BZ595" s="1">
        <v>147726.38454952592</v>
      </c>
      <c r="CA595" s="1">
        <v>376102.86369850097</v>
      </c>
      <c r="CB595" s="1">
        <v>16717.688098055871</v>
      </c>
      <c r="CC595" s="1">
        <v>43485.715926900964</v>
      </c>
    </row>
    <row r="596" spans="1:81" x14ac:dyDescent="0.25">
      <c r="A596" t="s">
        <v>1499</v>
      </c>
      <c r="B596" t="s">
        <v>1500</v>
      </c>
      <c r="C596" t="s">
        <v>87</v>
      </c>
      <c r="D596" t="s">
        <v>1730</v>
      </c>
      <c r="E596">
        <v>40253</v>
      </c>
      <c r="F596" t="s">
        <v>370</v>
      </c>
      <c r="G596" t="s">
        <v>88</v>
      </c>
      <c r="H596" s="74">
        <v>0.42459647774775006</v>
      </c>
      <c r="I596" s="1">
        <v>229679</v>
      </c>
      <c r="J596" s="1"/>
      <c r="K596" s="1"/>
      <c r="L596" s="1"/>
      <c r="M596" s="1"/>
      <c r="N596" s="1"/>
      <c r="O596" s="1"/>
      <c r="P596" s="1">
        <v>52964</v>
      </c>
      <c r="Q596" s="1"/>
      <c r="R596" s="1"/>
      <c r="S596" s="1"/>
      <c r="T596" s="1">
        <v>52964</v>
      </c>
      <c r="U596" s="1">
        <v>20</v>
      </c>
      <c r="V596" s="36">
        <v>0.12817623751325408</v>
      </c>
      <c r="W596" s="1"/>
      <c r="X596" s="1"/>
      <c r="Y596" s="1"/>
      <c r="Z596" s="1"/>
      <c r="AA596" s="1"/>
      <c r="AB596" s="1"/>
      <c r="AC596" s="1">
        <v>6238</v>
      </c>
      <c r="AD596" s="1"/>
      <c r="AE596" s="1"/>
      <c r="AF596" s="1"/>
      <c r="AG596" s="1">
        <v>0</v>
      </c>
      <c r="AH596" s="1">
        <v>0</v>
      </c>
      <c r="AI596" s="1">
        <v>0</v>
      </c>
      <c r="AJ596" s="1">
        <v>0</v>
      </c>
      <c r="AK596" s="1"/>
      <c r="AL596" s="1">
        <v>0</v>
      </c>
      <c r="AM596" s="1">
        <v>54829.798276666668</v>
      </c>
      <c r="AN596" s="1"/>
      <c r="AO596" s="1">
        <v>0</v>
      </c>
      <c r="AP596" s="1">
        <v>0</v>
      </c>
      <c r="AQ596" s="1">
        <v>54829.798276666668</v>
      </c>
      <c r="AR596" s="1">
        <v>0</v>
      </c>
      <c r="AS596" s="1">
        <v>0</v>
      </c>
      <c r="AT596" s="1">
        <v>0</v>
      </c>
      <c r="AU596" s="1">
        <v>0</v>
      </c>
      <c r="AV596" s="1"/>
      <c r="AW596" s="1">
        <v>0</v>
      </c>
      <c r="AX596" s="1">
        <v>16226.160839999999</v>
      </c>
      <c r="AY596" s="1"/>
      <c r="AZ596" s="1">
        <v>0</v>
      </c>
      <c r="BA596" s="1">
        <v>0</v>
      </c>
      <c r="BB596" s="1">
        <v>16226.160839999999</v>
      </c>
      <c r="BC596" s="7">
        <v>0.30937072660829534</v>
      </c>
      <c r="BD596" s="35" t="s">
        <v>552</v>
      </c>
      <c r="BE596" s="35" t="s">
        <v>552</v>
      </c>
      <c r="BF596" s="35" t="s">
        <v>552</v>
      </c>
      <c r="BG596" s="35" t="s">
        <v>552</v>
      </c>
      <c r="BH596" s="35" t="s">
        <v>552</v>
      </c>
      <c r="BI596" s="35" t="s">
        <v>552</v>
      </c>
      <c r="BJ596" s="35">
        <v>1.3415897424036451</v>
      </c>
      <c r="BK596" s="35" t="s">
        <v>552</v>
      </c>
      <c r="BL596" s="35" t="s">
        <v>552</v>
      </c>
      <c r="BM596" s="35" t="s">
        <v>552</v>
      </c>
      <c r="BN596" s="35">
        <v>1.3415897424036451</v>
      </c>
      <c r="BO596" s="1">
        <v>0</v>
      </c>
      <c r="BP596" s="1">
        <v>0</v>
      </c>
      <c r="BQ596" s="1">
        <v>75601.139639999994</v>
      </c>
      <c r="BR596" s="1">
        <v>3360.4537331368515</v>
      </c>
      <c r="BS596" s="1">
        <v>29694.756687080127</v>
      </c>
      <c r="BT596" s="1">
        <v>75601.139639999994</v>
      </c>
      <c r="BU596" s="1">
        <v>3360.4537331368515</v>
      </c>
      <c r="BV596" s="1">
        <v>8741.1450415609143</v>
      </c>
      <c r="BW596" s="35">
        <v>5.9748306108802067</v>
      </c>
      <c r="BX596" s="1">
        <v>376102.86369850097</v>
      </c>
      <c r="BY596" s="1">
        <v>16717.688098055871</v>
      </c>
      <c r="BZ596" s="1">
        <v>147726.38454952592</v>
      </c>
      <c r="CA596" s="1">
        <v>376102.86369850097</v>
      </c>
      <c r="CB596" s="1">
        <v>16717.688098055871</v>
      </c>
      <c r="CC596" s="1">
        <v>43485.715926900964</v>
      </c>
    </row>
    <row r="597" spans="1:81" x14ac:dyDescent="0.25">
      <c r="A597" t="s">
        <v>1510</v>
      </c>
      <c r="B597" t="s">
        <v>1511</v>
      </c>
      <c r="C597" t="s">
        <v>87</v>
      </c>
      <c r="D597" t="s">
        <v>28</v>
      </c>
      <c r="E597">
        <v>40261</v>
      </c>
      <c r="F597" t="s">
        <v>370</v>
      </c>
      <c r="G597" t="s">
        <v>88</v>
      </c>
      <c r="H597" s="74">
        <v>0.42459647774775006</v>
      </c>
      <c r="I597" s="1">
        <v>159485.92000000001</v>
      </c>
      <c r="J597" s="1">
        <v>0</v>
      </c>
      <c r="K597" s="1">
        <v>0</v>
      </c>
      <c r="L597" s="1">
        <v>60442</v>
      </c>
      <c r="M597" s="1">
        <v>0</v>
      </c>
      <c r="N597" s="1">
        <v>0</v>
      </c>
      <c r="O597" s="1">
        <v>0</v>
      </c>
      <c r="P597" s="1">
        <v>0</v>
      </c>
      <c r="Q597" s="1">
        <v>0</v>
      </c>
      <c r="R597" s="1">
        <v>0</v>
      </c>
      <c r="S597" s="1">
        <v>0</v>
      </c>
      <c r="T597" s="1">
        <v>60442</v>
      </c>
      <c r="U597" s="1"/>
      <c r="V597" s="36"/>
      <c r="W597" s="1"/>
      <c r="X597" s="1"/>
      <c r="Y597" s="1">
        <v>14024</v>
      </c>
      <c r="Z597" s="1"/>
      <c r="AA597" s="1"/>
      <c r="AB597" s="1"/>
      <c r="AC597" s="1"/>
      <c r="AD597" s="1"/>
      <c r="AE597" s="1"/>
      <c r="AF597" s="1"/>
      <c r="AG597" s="1">
        <v>0</v>
      </c>
      <c r="AH597" s="1">
        <v>0</v>
      </c>
      <c r="AI597" s="1">
        <v>143891.45587500001</v>
      </c>
      <c r="AJ597" s="1">
        <v>0</v>
      </c>
      <c r="AK597" s="1">
        <v>0</v>
      </c>
      <c r="AL597" s="1">
        <v>0</v>
      </c>
      <c r="AM597" s="1">
        <v>0</v>
      </c>
      <c r="AN597" s="1">
        <v>0</v>
      </c>
      <c r="AO597" s="1">
        <v>0</v>
      </c>
      <c r="AP597" s="1">
        <v>0</v>
      </c>
      <c r="AQ597" s="1">
        <v>143891.45587500001</v>
      </c>
      <c r="AR597" s="1">
        <v>0</v>
      </c>
      <c r="AS597" s="1">
        <v>0</v>
      </c>
      <c r="AT597" s="1">
        <v>30404.304065599998</v>
      </c>
      <c r="AU597" s="1">
        <v>0</v>
      </c>
      <c r="AV597" s="1">
        <v>0</v>
      </c>
      <c r="AW597" s="1">
        <v>0</v>
      </c>
      <c r="AX597" s="1">
        <v>0</v>
      </c>
      <c r="AY597" s="1">
        <v>0</v>
      </c>
      <c r="AZ597" s="1">
        <v>0</v>
      </c>
      <c r="BA597" s="1">
        <v>0</v>
      </c>
      <c r="BB597" s="1">
        <v>30404.304065599998</v>
      </c>
      <c r="BC597" s="7">
        <v>1.0928598583536402</v>
      </c>
      <c r="BD597" s="35" t="s">
        <v>552</v>
      </c>
      <c r="BE597" s="35" t="s">
        <v>552</v>
      </c>
      <c r="BF597" s="35">
        <v>2.8836861775023994</v>
      </c>
      <c r="BG597" s="35" t="s">
        <v>552</v>
      </c>
      <c r="BH597" s="35" t="s">
        <v>552</v>
      </c>
      <c r="BI597" s="35" t="s">
        <v>552</v>
      </c>
      <c r="BJ597" s="35" t="s">
        <v>552</v>
      </c>
      <c r="BK597" s="35" t="s">
        <v>552</v>
      </c>
      <c r="BL597" s="35" t="s">
        <v>552</v>
      </c>
      <c r="BM597" s="35" t="s">
        <v>552</v>
      </c>
      <c r="BN597" s="35">
        <v>2.8836861775023994</v>
      </c>
      <c r="BO597" s="1">
        <v>0</v>
      </c>
      <c r="BP597" s="1">
        <v>0</v>
      </c>
      <c r="BQ597" s="1">
        <v>52496.385427199995</v>
      </c>
      <c r="BR597" s="1">
        <v>2333.4525805439994</v>
      </c>
      <c r="BS597" s="1">
        <v>20619.628217708741</v>
      </c>
      <c r="BT597" s="1">
        <v>52496.385427199995</v>
      </c>
      <c r="BU597" s="1">
        <v>2333.4525805439994</v>
      </c>
      <c r="BV597" s="1">
        <v>6069.73018345944</v>
      </c>
      <c r="BW597" s="35">
        <v>5.9747468573988005</v>
      </c>
      <c r="BX597" s="1">
        <v>261156.22842875938</v>
      </c>
      <c r="BY597" s="1">
        <v>11608.335891950383</v>
      </c>
      <c r="BZ597" s="1">
        <v>102577.43067677821</v>
      </c>
      <c r="CA597" s="1">
        <v>261156.22842875938</v>
      </c>
      <c r="CB597" s="1">
        <v>11608.335891950383</v>
      </c>
      <c r="CC597" s="1">
        <v>30195.371155423494</v>
      </c>
    </row>
    <row r="598" spans="1:81" x14ac:dyDescent="0.25">
      <c r="A598" t="s">
        <v>1510</v>
      </c>
      <c r="B598" t="s">
        <v>1511</v>
      </c>
      <c r="C598" t="s">
        <v>87</v>
      </c>
      <c r="D598" t="s">
        <v>1730</v>
      </c>
      <c r="E598">
        <v>40261</v>
      </c>
      <c r="F598" t="s">
        <v>370</v>
      </c>
      <c r="G598" t="s">
        <v>88</v>
      </c>
      <c r="H598" s="74">
        <v>0.42459647774775006</v>
      </c>
      <c r="I598" s="1">
        <v>159485.92000000001</v>
      </c>
      <c r="J598" s="1"/>
      <c r="K598" s="1"/>
      <c r="L598" s="1">
        <v>60442</v>
      </c>
      <c r="M598" s="1"/>
      <c r="N598" s="1"/>
      <c r="O598" s="1"/>
      <c r="P598" s="1"/>
      <c r="Q598" s="1"/>
      <c r="R598" s="1"/>
      <c r="S598" s="1"/>
      <c r="T598" s="1">
        <v>60442</v>
      </c>
      <c r="U598" s="1">
        <v>18</v>
      </c>
      <c r="V598" s="36">
        <v>0.13481116318070857</v>
      </c>
      <c r="W598" s="1"/>
      <c r="X598" s="1"/>
      <c r="Y598" s="1">
        <v>14024</v>
      </c>
      <c r="Z598" s="1"/>
      <c r="AA598" s="1"/>
      <c r="AB598" s="1"/>
      <c r="AC598" s="1"/>
      <c r="AD598" s="1"/>
      <c r="AE598" s="1"/>
      <c r="AF598" s="1"/>
      <c r="AG598" s="1">
        <v>0</v>
      </c>
      <c r="AH598" s="1">
        <v>0</v>
      </c>
      <c r="AI598" s="1">
        <v>143891.45587500001</v>
      </c>
      <c r="AJ598" s="1">
        <v>0</v>
      </c>
      <c r="AK598" s="1"/>
      <c r="AL598" s="1">
        <v>0</v>
      </c>
      <c r="AM598" s="1">
        <v>0</v>
      </c>
      <c r="AN598" s="1"/>
      <c r="AO598" s="1">
        <v>0</v>
      </c>
      <c r="AP598" s="1">
        <v>0</v>
      </c>
      <c r="AQ598" s="1">
        <v>143891.45587500001</v>
      </c>
      <c r="AR598" s="1">
        <v>0</v>
      </c>
      <c r="AS598" s="1">
        <v>0</v>
      </c>
      <c r="AT598" s="1">
        <v>30404.304065599998</v>
      </c>
      <c r="AU598" s="1">
        <v>0</v>
      </c>
      <c r="AV598" s="1"/>
      <c r="AW598" s="1">
        <v>0</v>
      </c>
      <c r="AX598" s="1">
        <v>0</v>
      </c>
      <c r="AY598" s="1"/>
      <c r="AZ598" s="1">
        <v>0</v>
      </c>
      <c r="BA598" s="1">
        <v>0</v>
      </c>
      <c r="BB598" s="1">
        <v>30404.304065599998</v>
      </c>
      <c r="BC598" s="7">
        <v>1.0928598583536402</v>
      </c>
      <c r="BD598" s="35" t="s">
        <v>552</v>
      </c>
      <c r="BE598" s="35" t="s">
        <v>552</v>
      </c>
      <c r="BF598" s="35">
        <v>2.8836861775023994</v>
      </c>
      <c r="BG598" s="35" t="s">
        <v>552</v>
      </c>
      <c r="BH598" s="35" t="s">
        <v>552</v>
      </c>
      <c r="BI598" s="35" t="s">
        <v>552</v>
      </c>
      <c r="BJ598" s="35" t="s">
        <v>552</v>
      </c>
      <c r="BK598" s="35" t="s">
        <v>552</v>
      </c>
      <c r="BL598" s="35" t="s">
        <v>552</v>
      </c>
      <c r="BM598" s="35" t="s">
        <v>552</v>
      </c>
      <c r="BN598" s="35">
        <v>2.8836861775023994</v>
      </c>
      <c r="BO598" s="1">
        <v>0</v>
      </c>
      <c r="BP598" s="1">
        <v>0</v>
      </c>
      <c r="BQ598" s="1">
        <v>52496.385427199995</v>
      </c>
      <c r="BR598" s="1">
        <v>2333.4525805439994</v>
      </c>
      <c r="BS598" s="1">
        <v>20619.628217708741</v>
      </c>
      <c r="BT598" s="1">
        <v>52496.385427199995</v>
      </c>
      <c r="BU598" s="1">
        <v>2333.4525805439994</v>
      </c>
      <c r="BV598" s="1">
        <v>6069.73018345944</v>
      </c>
      <c r="BW598" s="35">
        <v>5.9747468573988005</v>
      </c>
      <c r="BX598" s="1">
        <v>261156.22842875938</v>
      </c>
      <c r="BY598" s="1">
        <v>11608.335891950383</v>
      </c>
      <c r="BZ598" s="1">
        <v>102577.43067677821</v>
      </c>
      <c r="CA598" s="1">
        <v>261156.22842875938</v>
      </c>
      <c r="CB598" s="1">
        <v>11608.335891950383</v>
      </c>
      <c r="CC598" s="1">
        <v>30195.371155423494</v>
      </c>
    </row>
    <row r="599" spans="1:81" x14ac:dyDescent="0.25">
      <c r="A599" t="s">
        <v>1480</v>
      </c>
      <c r="B599" t="s">
        <v>1481</v>
      </c>
      <c r="C599" t="s">
        <v>87</v>
      </c>
      <c r="D599" t="s">
        <v>28</v>
      </c>
      <c r="E599">
        <v>40239</v>
      </c>
      <c r="F599" t="s">
        <v>370</v>
      </c>
      <c r="G599" t="s">
        <v>88</v>
      </c>
      <c r="H599" s="74">
        <v>0.42459647774775006</v>
      </c>
      <c r="I599" s="1">
        <v>285522.46999999997</v>
      </c>
      <c r="J599" s="1">
        <v>0</v>
      </c>
      <c r="K599" s="1">
        <v>0</v>
      </c>
      <c r="L599" s="1">
        <v>101343</v>
      </c>
      <c r="M599" s="1">
        <v>0</v>
      </c>
      <c r="N599" s="1">
        <v>0</v>
      </c>
      <c r="O599" s="1">
        <v>0</v>
      </c>
      <c r="P599" s="1">
        <v>0</v>
      </c>
      <c r="Q599" s="1">
        <v>0</v>
      </c>
      <c r="R599" s="1">
        <v>0</v>
      </c>
      <c r="S599" s="1">
        <v>0</v>
      </c>
      <c r="T599" s="1">
        <v>101343</v>
      </c>
      <c r="U599" s="1"/>
      <c r="V599" s="36"/>
      <c r="W599" s="1"/>
      <c r="X599" s="1"/>
      <c r="Y599" s="1">
        <v>23513</v>
      </c>
      <c r="Z599" s="1"/>
      <c r="AA599" s="1"/>
      <c r="AB599" s="1"/>
      <c r="AC599" s="1"/>
      <c r="AD599" s="1"/>
      <c r="AE599" s="1"/>
      <c r="AF599" s="1"/>
      <c r="AG599" s="1">
        <v>0</v>
      </c>
      <c r="AH599" s="1">
        <v>0</v>
      </c>
      <c r="AI599" s="1">
        <v>241252.1763125</v>
      </c>
      <c r="AJ599" s="1">
        <v>0</v>
      </c>
      <c r="AK599" s="1">
        <v>0</v>
      </c>
      <c r="AL599" s="1">
        <v>0</v>
      </c>
      <c r="AM599" s="1">
        <v>0</v>
      </c>
      <c r="AN599" s="1">
        <v>0</v>
      </c>
      <c r="AO599" s="1">
        <v>0</v>
      </c>
      <c r="AP599" s="1">
        <v>0</v>
      </c>
      <c r="AQ599" s="1">
        <v>241252.1763125</v>
      </c>
      <c r="AR599" s="1">
        <v>0</v>
      </c>
      <c r="AS599" s="1">
        <v>0</v>
      </c>
      <c r="AT599" s="1">
        <v>50976.640152200001</v>
      </c>
      <c r="AU599" s="1">
        <v>0</v>
      </c>
      <c r="AV599" s="1">
        <v>0</v>
      </c>
      <c r="AW599" s="1">
        <v>0</v>
      </c>
      <c r="AX599" s="1">
        <v>0</v>
      </c>
      <c r="AY599" s="1">
        <v>0</v>
      </c>
      <c r="AZ599" s="1">
        <v>0</v>
      </c>
      <c r="BA599" s="1">
        <v>0</v>
      </c>
      <c r="BB599" s="1">
        <v>50976.640152200001</v>
      </c>
      <c r="BC599" s="7">
        <v>1.0234879814002029</v>
      </c>
      <c r="BD599" s="35" t="s">
        <v>552</v>
      </c>
      <c r="BE599" s="35" t="s">
        <v>552</v>
      </c>
      <c r="BF599" s="35">
        <v>2.8835619279545699</v>
      </c>
      <c r="BG599" s="35" t="s">
        <v>552</v>
      </c>
      <c r="BH599" s="35" t="s">
        <v>552</v>
      </c>
      <c r="BI599" s="35" t="s">
        <v>552</v>
      </c>
      <c r="BJ599" s="35" t="s">
        <v>552</v>
      </c>
      <c r="BK599" s="35" t="s">
        <v>552</v>
      </c>
      <c r="BL599" s="35" t="s">
        <v>552</v>
      </c>
      <c r="BM599" s="35" t="s">
        <v>552</v>
      </c>
      <c r="BN599" s="35">
        <v>2.8835619279545699</v>
      </c>
      <c r="BO599" s="1">
        <v>0</v>
      </c>
      <c r="BP599" s="1">
        <v>0</v>
      </c>
      <c r="BQ599" s="1">
        <v>93982.576225199984</v>
      </c>
      <c r="BR599" s="1">
        <v>4177.5044745316491</v>
      </c>
      <c r="BS599" s="1">
        <v>36914.651645749655</v>
      </c>
      <c r="BT599" s="1">
        <v>93982.576225199984</v>
      </c>
      <c r="BU599" s="1">
        <v>4177.5044745316491</v>
      </c>
      <c r="BV599" s="1">
        <v>10866.441089062235</v>
      </c>
      <c r="BW599" s="35">
        <v>5.9748972435628041</v>
      </c>
      <c r="BX599" s="1">
        <v>467553.65940567851</v>
      </c>
      <c r="BY599" s="1">
        <v>20782.655495318777</v>
      </c>
      <c r="BZ599" s="1">
        <v>183646.59871952105</v>
      </c>
      <c r="CA599" s="1">
        <v>467553.65940567851</v>
      </c>
      <c r="CB599" s="1">
        <v>20782.655495318777</v>
      </c>
      <c r="CC599" s="1">
        <v>54059.427821313293</v>
      </c>
    </row>
    <row r="600" spans="1:81" x14ac:dyDescent="0.25">
      <c r="A600" t="s">
        <v>1480</v>
      </c>
      <c r="B600" t="s">
        <v>1481</v>
      </c>
      <c r="C600" t="s">
        <v>87</v>
      </c>
      <c r="D600" t="s">
        <v>1730</v>
      </c>
      <c r="E600">
        <v>40239</v>
      </c>
      <c r="F600" t="s">
        <v>370</v>
      </c>
      <c r="G600" t="s">
        <v>88</v>
      </c>
      <c r="H600" s="74">
        <v>0.42459647774775006</v>
      </c>
      <c r="I600" s="1">
        <v>285522.46999999997</v>
      </c>
      <c r="J600" s="1"/>
      <c r="K600" s="1"/>
      <c r="L600" s="1">
        <v>101343</v>
      </c>
      <c r="M600" s="1"/>
      <c r="N600" s="1"/>
      <c r="O600" s="1"/>
      <c r="P600" s="1"/>
      <c r="Q600" s="1"/>
      <c r="R600" s="1"/>
      <c r="S600" s="1"/>
      <c r="T600" s="1">
        <v>101343</v>
      </c>
      <c r="U600" s="1">
        <v>17.75</v>
      </c>
      <c r="V600" s="36">
        <v>0.22650275926872732</v>
      </c>
      <c r="W600" s="1"/>
      <c r="X600" s="1"/>
      <c r="Y600" s="1">
        <v>23513</v>
      </c>
      <c r="Z600" s="1"/>
      <c r="AA600" s="1"/>
      <c r="AB600" s="1"/>
      <c r="AC600" s="1"/>
      <c r="AD600" s="1"/>
      <c r="AE600" s="1"/>
      <c r="AF600" s="1"/>
      <c r="AG600" s="1">
        <v>0</v>
      </c>
      <c r="AH600" s="1">
        <v>0</v>
      </c>
      <c r="AI600" s="1">
        <v>241252.1763125</v>
      </c>
      <c r="AJ600" s="1">
        <v>0</v>
      </c>
      <c r="AK600" s="1"/>
      <c r="AL600" s="1">
        <v>0</v>
      </c>
      <c r="AM600" s="1">
        <v>0</v>
      </c>
      <c r="AN600" s="1"/>
      <c r="AO600" s="1">
        <v>0</v>
      </c>
      <c r="AP600" s="1">
        <v>0</v>
      </c>
      <c r="AQ600" s="1">
        <v>241252.1763125</v>
      </c>
      <c r="AR600" s="1">
        <v>0</v>
      </c>
      <c r="AS600" s="1">
        <v>0</v>
      </c>
      <c r="AT600" s="1">
        <v>50976.640152200001</v>
      </c>
      <c r="AU600" s="1">
        <v>0</v>
      </c>
      <c r="AV600" s="1"/>
      <c r="AW600" s="1">
        <v>0</v>
      </c>
      <c r="AX600" s="1">
        <v>0</v>
      </c>
      <c r="AY600" s="1"/>
      <c r="AZ600" s="1">
        <v>0</v>
      </c>
      <c r="BA600" s="1">
        <v>0</v>
      </c>
      <c r="BB600" s="1">
        <v>50976.640152200001</v>
      </c>
      <c r="BC600" s="7">
        <v>1.0234879814002029</v>
      </c>
      <c r="BD600" s="35" t="s">
        <v>552</v>
      </c>
      <c r="BE600" s="35" t="s">
        <v>552</v>
      </c>
      <c r="BF600" s="35">
        <v>2.8835619279545699</v>
      </c>
      <c r="BG600" s="35" t="s">
        <v>552</v>
      </c>
      <c r="BH600" s="35" t="s">
        <v>552</v>
      </c>
      <c r="BI600" s="35" t="s">
        <v>552</v>
      </c>
      <c r="BJ600" s="35" t="s">
        <v>552</v>
      </c>
      <c r="BK600" s="35" t="s">
        <v>552</v>
      </c>
      <c r="BL600" s="35" t="s">
        <v>552</v>
      </c>
      <c r="BM600" s="35" t="s">
        <v>552</v>
      </c>
      <c r="BN600" s="35">
        <v>2.8835619279545699</v>
      </c>
      <c r="BO600" s="1">
        <v>0</v>
      </c>
      <c r="BP600" s="1">
        <v>0</v>
      </c>
      <c r="BQ600" s="1">
        <v>93982.576225199984</v>
      </c>
      <c r="BR600" s="1">
        <v>4177.5044745316491</v>
      </c>
      <c r="BS600" s="1">
        <v>36914.651645749655</v>
      </c>
      <c r="BT600" s="1">
        <v>93982.576225199984</v>
      </c>
      <c r="BU600" s="1">
        <v>4177.5044745316491</v>
      </c>
      <c r="BV600" s="1">
        <v>10866.441089062235</v>
      </c>
      <c r="BW600" s="35">
        <v>5.9748972435628041</v>
      </c>
      <c r="BX600" s="1">
        <v>467553.65940567851</v>
      </c>
      <c r="BY600" s="1">
        <v>20782.655495318777</v>
      </c>
      <c r="BZ600" s="1">
        <v>183646.59871952105</v>
      </c>
      <c r="CA600" s="1">
        <v>467553.65940567851</v>
      </c>
      <c r="CB600" s="1">
        <v>20782.655495318777</v>
      </c>
      <c r="CC600" s="1">
        <v>54059.427821313293</v>
      </c>
    </row>
    <row r="601" spans="1:81" x14ac:dyDescent="0.25">
      <c r="A601" t="s">
        <v>985</v>
      </c>
      <c r="B601" t="s">
        <v>986</v>
      </c>
      <c r="C601" t="s">
        <v>87</v>
      </c>
      <c r="D601" t="s">
        <v>38</v>
      </c>
      <c r="E601">
        <v>44929</v>
      </c>
      <c r="F601" t="s">
        <v>39</v>
      </c>
      <c r="G601" t="s">
        <v>88</v>
      </c>
      <c r="H601" s="74">
        <v>0.42459647774775006</v>
      </c>
      <c r="I601" s="1">
        <v>1160844</v>
      </c>
      <c r="J601" s="1"/>
      <c r="K601" s="1"/>
      <c r="L601" s="1">
        <v>292579</v>
      </c>
      <c r="M601" s="1"/>
      <c r="N601" s="1"/>
      <c r="O601" s="1"/>
      <c r="P601" s="1"/>
      <c r="Q601" s="1"/>
      <c r="R601" s="1"/>
      <c r="S601" s="1"/>
      <c r="T601" s="1">
        <v>292579</v>
      </c>
      <c r="U601" s="1">
        <v>29.666666666666668</v>
      </c>
      <c r="V601" s="36">
        <v>0.14360899257433898</v>
      </c>
      <c r="W601" s="1"/>
      <c r="X601" s="1"/>
      <c r="Y601" s="1">
        <v>45145</v>
      </c>
      <c r="Z601" s="1"/>
      <c r="AA601" s="1"/>
      <c r="AB601" s="1"/>
      <c r="AC601" s="1">
        <v>26298</v>
      </c>
      <c r="AD601" s="1"/>
      <c r="AE601" s="1"/>
      <c r="AF601" s="1"/>
      <c r="AG601" s="1">
        <v>0</v>
      </c>
      <c r="AH601" s="1">
        <v>0</v>
      </c>
      <c r="AI601" s="1">
        <v>464349.96706250001</v>
      </c>
      <c r="AJ601" s="1">
        <v>0</v>
      </c>
      <c r="AK601" s="1">
        <v>0</v>
      </c>
      <c r="AL601" s="1">
        <v>0</v>
      </c>
      <c r="AM601" s="1">
        <v>231733.76831999997</v>
      </c>
      <c r="AN601" s="1">
        <v>0</v>
      </c>
      <c r="AO601" s="1">
        <v>0</v>
      </c>
      <c r="AP601" s="1">
        <v>0</v>
      </c>
      <c r="AQ601" s="1">
        <v>696083.73538249999</v>
      </c>
      <c r="AR601" s="1">
        <v>0</v>
      </c>
      <c r="AS601" s="1">
        <v>0</v>
      </c>
      <c r="AT601" s="1">
        <v>97875.235812999992</v>
      </c>
      <c r="AU601" s="1">
        <v>0</v>
      </c>
      <c r="AV601" s="1">
        <v>0</v>
      </c>
      <c r="AW601" s="1">
        <v>0</v>
      </c>
      <c r="AX601" s="1">
        <v>68405.831639999989</v>
      </c>
      <c r="AY601" s="1">
        <v>0</v>
      </c>
      <c r="AZ601" s="1">
        <v>0</v>
      </c>
      <c r="BA601" s="1">
        <v>0</v>
      </c>
      <c r="BB601" s="1">
        <v>166281.067453</v>
      </c>
      <c r="BC601" s="7">
        <v>0.74287742611022667</v>
      </c>
      <c r="BD601" s="35" t="s">
        <v>552</v>
      </c>
      <c r="BE601" s="35" t="s">
        <v>552</v>
      </c>
      <c r="BF601" s="35">
        <v>1.9216184445072952</v>
      </c>
      <c r="BG601" s="35" t="s">
        <v>552</v>
      </c>
      <c r="BH601" s="35" t="s">
        <v>552</v>
      </c>
      <c r="BI601" s="35" t="s">
        <v>552</v>
      </c>
      <c r="BJ601" s="35" t="s">
        <v>552</v>
      </c>
      <c r="BK601" s="35" t="s">
        <v>552</v>
      </c>
      <c r="BL601" s="35" t="s">
        <v>552</v>
      </c>
      <c r="BM601" s="35" t="s">
        <v>552</v>
      </c>
      <c r="BN601" s="35">
        <v>2.9474596701591707</v>
      </c>
      <c r="BO601" s="1">
        <v>0</v>
      </c>
      <c r="BP601" s="1"/>
      <c r="BQ601" s="1">
        <v>382103.41103999992</v>
      </c>
      <c r="BR601" s="1">
        <v>16984.411084119638</v>
      </c>
      <c r="BS601" s="1">
        <v>150083.29073035336</v>
      </c>
      <c r="BT601" s="1">
        <v>382103.41103999992</v>
      </c>
      <c r="BU601" s="1">
        <v>16984.411084119638</v>
      </c>
      <c r="BV601" s="1">
        <v>44179.510423790314</v>
      </c>
      <c r="BW601" s="35">
        <v>5.9759577836368365</v>
      </c>
      <c r="BX601" s="1">
        <v>1901330.442318673</v>
      </c>
      <c r="BY601" s="1">
        <v>84513.712534512873</v>
      </c>
      <c r="BZ601" s="1">
        <v>746808.11870353227</v>
      </c>
      <c r="CA601" s="1">
        <v>1901330.442318673</v>
      </c>
      <c r="CB601" s="1">
        <v>84513.712534512873</v>
      </c>
      <c r="CC601" s="1">
        <v>219835.37877052417</v>
      </c>
    </row>
    <row r="602" spans="1:81" x14ac:dyDescent="0.25">
      <c r="A602" t="s">
        <v>985</v>
      </c>
      <c r="B602" t="s">
        <v>986</v>
      </c>
      <c r="C602" t="s">
        <v>87</v>
      </c>
      <c r="D602" t="s">
        <v>1727</v>
      </c>
      <c r="E602">
        <v>44929</v>
      </c>
      <c r="F602" t="s">
        <v>39</v>
      </c>
      <c r="G602" t="s">
        <v>88</v>
      </c>
      <c r="H602" s="74">
        <v>0.42459647774775006</v>
      </c>
      <c r="I602" s="1">
        <v>13398</v>
      </c>
      <c r="J602" s="1"/>
      <c r="K602" s="1"/>
      <c r="L602" s="1">
        <v>8906</v>
      </c>
      <c r="M602" s="1"/>
      <c r="N602" s="1"/>
      <c r="O602" s="1"/>
      <c r="P602" s="1"/>
      <c r="Q602" s="1"/>
      <c r="R602" s="1"/>
      <c r="S602" s="1"/>
      <c r="T602" s="1">
        <v>8906</v>
      </c>
      <c r="U602" s="1">
        <v>34</v>
      </c>
      <c r="V602" s="36">
        <v>4.218593550255987E-2</v>
      </c>
      <c r="W602" s="1"/>
      <c r="X602" s="1"/>
      <c r="Y602" s="1">
        <v>20000</v>
      </c>
      <c r="Z602" s="1"/>
      <c r="AA602" s="1"/>
      <c r="AB602" s="1"/>
      <c r="AC602" s="1"/>
      <c r="AD602" s="1"/>
      <c r="AE602" s="1"/>
      <c r="AF602" s="1"/>
      <c r="AG602" s="1">
        <v>0</v>
      </c>
      <c r="AH602" s="1"/>
      <c r="AI602" s="1">
        <v>207023.60000000003</v>
      </c>
      <c r="AJ602" s="1"/>
      <c r="AK602" s="1"/>
      <c r="AL602" s="1"/>
      <c r="AM602" s="1"/>
      <c r="AN602" s="1"/>
      <c r="AO602" s="1"/>
      <c r="AP602" s="1"/>
      <c r="AQ602" s="1">
        <v>207023.60000000003</v>
      </c>
      <c r="AR602" s="1">
        <v>0</v>
      </c>
      <c r="AS602" s="1"/>
      <c r="AT602" s="1">
        <v>43360.387999999999</v>
      </c>
      <c r="AU602" s="1"/>
      <c r="AV602" s="1"/>
      <c r="AW602" s="1"/>
      <c r="AX602" s="1"/>
      <c r="AY602" s="1"/>
      <c r="AZ602" s="1"/>
      <c r="BA602" s="1"/>
      <c r="BB602" s="1">
        <v>43360.387999999999</v>
      </c>
      <c r="BC602" s="7">
        <v>18.688161516644278</v>
      </c>
      <c r="BD602" s="35" t="s">
        <v>552</v>
      </c>
      <c r="BE602" s="35" t="s">
        <v>552</v>
      </c>
      <c r="BF602" s="35">
        <v>28.114079047832927</v>
      </c>
      <c r="BG602" s="35" t="s">
        <v>552</v>
      </c>
      <c r="BH602" s="35" t="s">
        <v>552</v>
      </c>
      <c r="BI602" s="35" t="s">
        <v>552</v>
      </c>
      <c r="BJ602" s="35" t="s">
        <v>552</v>
      </c>
      <c r="BK602" s="35" t="s">
        <v>552</v>
      </c>
      <c r="BL602" s="35" t="s">
        <v>552</v>
      </c>
      <c r="BM602" s="35" t="s">
        <v>552</v>
      </c>
      <c r="BN602" s="35">
        <v>28.114079047832927</v>
      </c>
      <c r="BO602" s="1">
        <v>0</v>
      </c>
      <c r="BP602" s="1"/>
      <c r="BQ602" s="1">
        <v>4410.0856799999992</v>
      </c>
      <c r="BR602" s="1">
        <v>196.02732124646803</v>
      </c>
      <c r="BS602" s="1">
        <v>1732.2016818842799</v>
      </c>
      <c r="BT602" s="1">
        <v>4410.0856799999992</v>
      </c>
      <c r="BU602" s="1">
        <v>196.02732124646803</v>
      </c>
      <c r="BV602" s="1">
        <v>509.90234747988768</v>
      </c>
      <c r="BW602" s="35">
        <v>5.9759577836368365</v>
      </c>
      <c r="BX602" s="1">
        <v>21944.400165901345</v>
      </c>
      <c r="BY602" s="1">
        <v>975.42367496184102</v>
      </c>
      <c r="BZ602" s="1">
        <v>8619.3624418009003</v>
      </c>
      <c r="CA602" s="1">
        <v>21944.400165901345</v>
      </c>
      <c r="CB602" s="1">
        <v>975.42367496184102</v>
      </c>
      <c r="CC602" s="1">
        <v>2537.2525548372414</v>
      </c>
    </row>
    <row r="603" spans="1:81" x14ac:dyDescent="0.25">
      <c r="A603" t="s">
        <v>985</v>
      </c>
      <c r="B603" t="s">
        <v>986</v>
      </c>
      <c r="C603" t="s">
        <v>87</v>
      </c>
      <c r="D603" t="s">
        <v>28</v>
      </c>
      <c r="E603">
        <v>44929</v>
      </c>
      <c r="F603" t="s">
        <v>39</v>
      </c>
      <c r="G603" t="s">
        <v>88</v>
      </c>
      <c r="H603" s="74">
        <v>0.42459647774775006</v>
      </c>
      <c r="I603" s="1">
        <v>1174242</v>
      </c>
      <c r="J603" s="1">
        <v>0</v>
      </c>
      <c r="K603" s="1">
        <v>0</v>
      </c>
      <c r="L603" s="1">
        <v>302055</v>
      </c>
      <c r="M603" s="1">
        <v>0</v>
      </c>
      <c r="N603" s="1">
        <v>0</v>
      </c>
      <c r="O603" s="1">
        <v>0</v>
      </c>
      <c r="P603" s="1">
        <v>45888</v>
      </c>
      <c r="Q603" s="1">
        <v>0</v>
      </c>
      <c r="R603" s="1">
        <v>0</v>
      </c>
      <c r="S603" s="1">
        <v>0</v>
      </c>
      <c r="T603" s="1">
        <v>347943</v>
      </c>
      <c r="U603" s="1"/>
      <c r="V603" s="36"/>
      <c r="W603" s="1"/>
      <c r="X603" s="1"/>
      <c r="Y603" s="1">
        <v>65145</v>
      </c>
      <c r="Z603" s="1"/>
      <c r="AA603" s="1"/>
      <c r="AB603" s="1"/>
      <c r="AC603" s="1">
        <v>26298</v>
      </c>
      <c r="AD603" s="1"/>
      <c r="AE603" s="1"/>
      <c r="AF603" s="1"/>
      <c r="AG603" s="1">
        <v>0</v>
      </c>
      <c r="AH603" s="1">
        <v>0</v>
      </c>
      <c r="AI603" s="1">
        <v>671380.22893750004</v>
      </c>
      <c r="AJ603" s="1">
        <v>0</v>
      </c>
      <c r="AK603" s="1">
        <v>0</v>
      </c>
      <c r="AL603" s="1">
        <v>0</v>
      </c>
      <c r="AM603" s="1">
        <v>231785.88943999997</v>
      </c>
      <c r="AN603" s="1">
        <v>0</v>
      </c>
      <c r="AO603" s="1">
        <v>0</v>
      </c>
      <c r="AP603" s="1">
        <v>0</v>
      </c>
      <c r="AQ603" s="1">
        <v>903166.11837749998</v>
      </c>
      <c r="AR603" s="1">
        <v>0</v>
      </c>
      <c r="AS603" s="1">
        <v>0</v>
      </c>
      <c r="AT603" s="1">
        <v>141235.62381299998</v>
      </c>
      <c r="AU603" s="1">
        <v>0</v>
      </c>
      <c r="AV603" s="1">
        <v>0</v>
      </c>
      <c r="AW603" s="1">
        <v>0</v>
      </c>
      <c r="AX603" s="1">
        <v>68405.831639999989</v>
      </c>
      <c r="AY603" s="1">
        <v>0</v>
      </c>
      <c r="AZ603" s="1">
        <v>0</v>
      </c>
      <c r="BA603" s="1">
        <v>0</v>
      </c>
      <c r="BB603" s="1">
        <v>209641.45545299997</v>
      </c>
      <c r="BC603" s="7">
        <v>0.9476816310696603</v>
      </c>
      <c r="BD603" s="35" t="s">
        <v>552</v>
      </c>
      <c r="BE603" s="35" t="s">
        <v>552</v>
      </c>
      <c r="BF603" s="35">
        <v>2.6902910157107147</v>
      </c>
      <c r="BG603" s="35" t="s">
        <v>552</v>
      </c>
      <c r="BH603" s="35" t="s">
        <v>552</v>
      </c>
      <c r="BI603" s="35" t="s">
        <v>552</v>
      </c>
      <c r="BJ603" s="35">
        <v>6.5418349259065538</v>
      </c>
      <c r="BK603" s="35" t="s">
        <v>552</v>
      </c>
      <c r="BL603" s="35" t="s">
        <v>552</v>
      </c>
      <c r="BM603" s="35" t="s">
        <v>552</v>
      </c>
      <c r="BN603" s="35">
        <v>3.1982467640691148</v>
      </c>
      <c r="BO603" s="1">
        <v>0</v>
      </c>
      <c r="BP603" s="1">
        <v>0</v>
      </c>
      <c r="BQ603" s="1">
        <v>386513.49671999994</v>
      </c>
      <c r="BR603" s="1">
        <v>17180.438405366109</v>
      </c>
      <c r="BS603" s="1">
        <v>151815.49241223768</v>
      </c>
      <c r="BT603" s="1">
        <v>386513.49671999994</v>
      </c>
      <c r="BU603" s="1">
        <v>17180.438405366109</v>
      </c>
      <c r="BV603" s="1">
        <v>44689.41277127021</v>
      </c>
      <c r="BW603" s="35">
        <v>5.9759577836368365</v>
      </c>
      <c r="BX603" s="1">
        <v>1923274.8424845745</v>
      </c>
      <c r="BY603" s="1">
        <v>85489.136209474716</v>
      </c>
      <c r="BZ603" s="1">
        <v>755427.48114533303</v>
      </c>
      <c r="CA603" s="1">
        <v>1923274.8424845745</v>
      </c>
      <c r="CB603" s="1">
        <v>85489.136209474716</v>
      </c>
      <c r="CC603" s="1">
        <v>222372.63132536144</v>
      </c>
    </row>
    <row r="604" spans="1:81" x14ac:dyDescent="0.25">
      <c r="A604" t="s">
        <v>985</v>
      </c>
      <c r="B604" t="s">
        <v>986</v>
      </c>
      <c r="C604" t="s">
        <v>87</v>
      </c>
      <c r="D604" t="s">
        <v>1730</v>
      </c>
      <c r="E604">
        <v>44929</v>
      </c>
      <c r="F604" t="s">
        <v>39</v>
      </c>
      <c r="G604" t="s">
        <v>88</v>
      </c>
      <c r="H604" s="74">
        <v>0.42459647774775006</v>
      </c>
      <c r="I604" s="1"/>
      <c r="J604" s="1"/>
      <c r="K604" s="1"/>
      <c r="L604" s="1">
        <v>570</v>
      </c>
      <c r="M604" s="1"/>
      <c r="N604" s="1"/>
      <c r="O604" s="1"/>
      <c r="P604" s="1">
        <v>45888</v>
      </c>
      <c r="Q604" s="1"/>
      <c r="R604" s="1"/>
      <c r="S604" s="1"/>
      <c r="T604" s="1">
        <v>46458</v>
      </c>
      <c r="U604" s="1">
        <v>15.2</v>
      </c>
      <c r="V604" s="36" t="s">
        <v>552</v>
      </c>
      <c r="W604" s="1"/>
      <c r="X604" s="1"/>
      <c r="Y604" s="1"/>
      <c r="Z604" s="1"/>
      <c r="AA604" s="1"/>
      <c r="AB604" s="1"/>
      <c r="AC604" s="1"/>
      <c r="AD604" s="1"/>
      <c r="AE604" s="1"/>
      <c r="AF604" s="1"/>
      <c r="AG604" s="1">
        <v>0</v>
      </c>
      <c r="AH604" s="1">
        <v>0</v>
      </c>
      <c r="AI604" s="1">
        <v>6.6618750000000002</v>
      </c>
      <c r="AJ604" s="1">
        <v>0</v>
      </c>
      <c r="AK604" s="1"/>
      <c r="AL604" s="1">
        <v>0</v>
      </c>
      <c r="AM604" s="1">
        <v>52.121120000000005</v>
      </c>
      <c r="AN604" s="1"/>
      <c r="AO604" s="1">
        <v>0</v>
      </c>
      <c r="AP604" s="1">
        <v>0</v>
      </c>
      <c r="AQ604" s="1">
        <v>58.782995000000007</v>
      </c>
      <c r="AR604" s="1">
        <v>0</v>
      </c>
      <c r="AS604" s="1">
        <v>0</v>
      </c>
      <c r="AT604" s="1">
        <v>0</v>
      </c>
      <c r="AU604" s="1">
        <v>0</v>
      </c>
      <c r="AV604" s="1"/>
      <c r="AW604" s="1">
        <v>0</v>
      </c>
      <c r="AX604" s="1">
        <v>0</v>
      </c>
      <c r="AY604" s="1"/>
      <c r="AZ604" s="1">
        <v>0</v>
      </c>
      <c r="BA604" s="1">
        <v>0</v>
      </c>
      <c r="BB604" s="1">
        <v>0</v>
      </c>
      <c r="BC604" s="7" t="s">
        <v>552</v>
      </c>
      <c r="BD604" s="35" t="s">
        <v>552</v>
      </c>
      <c r="BE604" s="35" t="s">
        <v>552</v>
      </c>
      <c r="BF604" s="35">
        <v>1.16875E-2</v>
      </c>
      <c r="BG604" s="35" t="s">
        <v>552</v>
      </c>
      <c r="BH604" s="35" t="s">
        <v>552</v>
      </c>
      <c r="BI604" s="35" t="s">
        <v>552</v>
      </c>
      <c r="BJ604" s="35">
        <v>1.1358333333333335E-3</v>
      </c>
      <c r="BK604" s="35" t="s">
        <v>552</v>
      </c>
      <c r="BL604" s="35" t="s">
        <v>552</v>
      </c>
      <c r="BM604" s="35" t="s">
        <v>552</v>
      </c>
      <c r="BN604" s="35">
        <v>1.2652932756468209E-3</v>
      </c>
      <c r="BO604" s="1">
        <v>0</v>
      </c>
      <c r="BP604" s="1">
        <v>0</v>
      </c>
      <c r="BQ604" s="1">
        <v>0</v>
      </c>
      <c r="BR604" s="1">
        <v>0</v>
      </c>
      <c r="BS604" s="1">
        <v>0</v>
      </c>
      <c r="BT604" s="1">
        <v>0</v>
      </c>
      <c r="BU604" s="1">
        <v>0</v>
      </c>
      <c r="BV604" s="1">
        <v>0</v>
      </c>
      <c r="BW604" s="35">
        <v>5.9759577836368365</v>
      </c>
      <c r="BX604" s="1">
        <v>0</v>
      </c>
      <c r="BY604" s="1">
        <v>0</v>
      </c>
      <c r="BZ604" s="1">
        <v>0</v>
      </c>
      <c r="CA604" s="1">
        <v>0</v>
      </c>
      <c r="CB604" s="1">
        <v>0</v>
      </c>
      <c r="CC604" s="1">
        <v>0</v>
      </c>
    </row>
    <row r="605" spans="1:81" x14ac:dyDescent="0.25">
      <c r="A605" t="s">
        <v>332</v>
      </c>
      <c r="B605" t="s">
        <v>333</v>
      </c>
      <c r="C605" t="s">
        <v>87</v>
      </c>
      <c r="D605" t="s">
        <v>38</v>
      </c>
      <c r="E605">
        <v>40030</v>
      </c>
      <c r="F605" t="s">
        <v>39</v>
      </c>
      <c r="G605" t="s">
        <v>88</v>
      </c>
      <c r="H605" s="74">
        <v>0.42459647774775006</v>
      </c>
      <c r="I605" s="1">
        <v>26317774</v>
      </c>
      <c r="J605" s="1"/>
      <c r="K605" s="1"/>
      <c r="L605" s="1">
        <v>3379647</v>
      </c>
      <c r="M605" s="1"/>
      <c r="N605" s="1"/>
      <c r="O605" s="1"/>
      <c r="P605" s="1"/>
      <c r="Q605" s="1"/>
      <c r="R605" s="1"/>
      <c r="S605" s="1"/>
      <c r="T605" s="1">
        <v>3379647</v>
      </c>
      <c r="U605" s="1">
        <v>38.78358208955224</v>
      </c>
      <c r="V605" s="36">
        <v>0.18301638434277964</v>
      </c>
      <c r="W605" s="1"/>
      <c r="X605" s="1"/>
      <c r="Y605" s="1">
        <v>1027568</v>
      </c>
      <c r="Z605" s="1"/>
      <c r="AA605" s="1"/>
      <c r="AB605" s="1"/>
      <c r="AC605" s="1"/>
      <c r="AD605" s="1"/>
      <c r="AE605" s="1"/>
      <c r="AF605" s="1"/>
      <c r="AG605" s="1">
        <v>0</v>
      </c>
      <c r="AH605" s="1">
        <v>0</v>
      </c>
      <c r="AI605" s="1">
        <v>10530968.904312501</v>
      </c>
      <c r="AJ605" s="1">
        <v>0</v>
      </c>
      <c r="AK605" s="1">
        <v>0</v>
      </c>
      <c r="AL605" s="1">
        <v>0</v>
      </c>
      <c r="AM605" s="1">
        <v>0</v>
      </c>
      <c r="AN605" s="1">
        <v>0</v>
      </c>
      <c r="AO605" s="1">
        <v>0</v>
      </c>
      <c r="AP605" s="1">
        <v>0</v>
      </c>
      <c r="AQ605" s="1">
        <v>10530968.904312501</v>
      </c>
      <c r="AR605" s="1">
        <v>0</v>
      </c>
      <c r="AS605" s="1">
        <v>0</v>
      </c>
      <c r="AT605" s="1">
        <v>2227787.3588191997</v>
      </c>
      <c r="AU605" s="1">
        <v>0</v>
      </c>
      <c r="AV605" s="1">
        <v>0</v>
      </c>
      <c r="AW605" s="1">
        <v>0</v>
      </c>
      <c r="AX605" s="1">
        <v>0</v>
      </c>
      <c r="AY605" s="1">
        <v>0</v>
      </c>
      <c r="AZ605" s="1">
        <v>0</v>
      </c>
      <c r="BA605" s="1">
        <v>0</v>
      </c>
      <c r="BB605" s="1">
        <v>2227787.3588191997</v>
      </c>
      <c r="BC605" s="7">
        <v>0.48479617854958784</v>
      </c>
      <c r="BD605" s="35" t="s">
        <v>552</v>
      </c>
      <c r="BE605" s="35" t="s">
        <v>552</v>
      </c>
      <c r="BF605" s="35">
        <v>3.7751742306612792</v>
      </c>
      <c r="BG605" s="35" t="s">
        <v>552</v>
      </c>
      <c r="BH605" s="35" t="s">
        <v>552</v>
      </c>
      <c r="BI605" s="35" t="s">
        <v>552</v>
      </c>
      <c r="BJ605" s="35" t="s">
        <v>552</v>
      </c>
      <c r="BK605" s="35" t="s">
        <v>552</v>
      </c>
      <c r="BL605" s="35" t="s">
        <v>552</v>
      </c>
      <c r="BM605" s="35" t="s">
        <v>552</v>
      </c>
      <c r="BN605" s="35">
        <v>3.7751742306612792</v>
      </c>
      <c r="BO605" s="1">
        <v>0</v>
      </c>
      <c r="BP605" s="1"/>
      <c r="BQ605" s="1">
        <v>8662758.489839999</v>
      </c>
      <c r="BR605" s="1">
        <v>385057.67565233202</v>
      </c>
      <c r="BS605" s="1">
        <v>3402574.4429206131</v>
      </c>
      <c r="BT605" s="1">
        <v>8662758.489839999</v>
      </c>
      <c r="BU605" s="1">
        <v>385057.67565233202</v>
      </c>
      <c r="BV605" s="1">
        <v>1001604.324753333</v>
      </c>
      <c r="BW605" s="35">
        <v>7.0908982406701897</v>
      </c>
      <c r="BX605" s="1">
        <v>52763980.445117198</v>
      </c>
      <c r="BY605" s="1">
        <v>2345347.1191873415</v>
      </c>
      <c r="BZ605" s="1">
        <v>20724734.688134514</v>
      </c>
      <c r="CA605" s="1">
        <v>52763980.445117198</v>
      </c>
      <c r="CB605" s="1">
        <v>2345347.1191873415</v>
      </c>
      <c r="CC605" s="1">
        <v>6100670.0194877284</v>
      </c>
    </row>
    <row r="606" spans="1:81" x14ac:dyDescent="0.25">
      <c r="A606" t="s">
        <v>332</v>
      </c>
      <c r="B606" t="s">
        <v>333</v>
      </c>
      <c r="C606" t="s">
        <v>87</v>
      </c>
      <c r="D606" t="s">
        <v>28</v>
      </c>
      <c r="E606">
        <v>40030</v>
      </c>
      <c r="F606" t="s">
        <v>39</v>
      </c>
      <c r="G606" t="s">
        <v>88</v>
      </c>
      <c r="H606" s="74">
        <v>0.42459647774775006</v>
      </c>
      <c r="I606" s="1">
        <v>28812266</v>
      </c>
      <c r="J606" s="1">
        <v>0</v>
      </c>
      <c r="K606" s="1">
        <v>0</v>
      </c>
      <c r="L606" s="1">
        <v>3379647</v>
      </c>
      <c r="M606" s="1">
        <v>0</v>
      </c>
      <c r="N606" s="1">
        <v>0</v>
      </c>
      <c r="O606" s="1">
        <v>0</v>
      </c>
      <c r="P606" s="1">
        <v>1027193</v>
      </c>
      <c r="Q606" s="1">
        <v>0</v>
      </c>
      <c r="R606" s="1">
        <v>0</v>
      </c>
      <c r="S606" s="1">
        <v>0</v>
      </c>
      <c r="T606" s="1">
        <v>4406840</v>
      </c>
      <c r="U606" s="1"/>
      <c r="V606" s="36"/>
      <c r="W606" s="1"/>
      <c r="X606" s="1"/>
      <c r="Y606" s="1">
        <v>1027568</v>
      </c>
      <c r="Z606" s="1"/>
      <c r="AA606" s="1"/>
      <c r="AB606" s="1"/>
      <c r="AC606" s="1">
        <v>132276</v>
      </c>
      <c r="AD606" s="1"/>
      <c r="AE606" s="1"/>
      <c r="AF606" s="1"/>
      <c r="AG606" s="1">
        <v>0</v>
      </c>
      <c r="AH606" s="1">
        <v>0</v>
      </c>
      <c r="AI606" s="1">
        <v>10530968.904312501</v>
      </c>
      <c r="AJ606" s="1">
        <v>0</v>
      </c>
      <c r="AK606" s="1">
        <v>0</v>
      </c>
      <c r="AL606" s="1">
        <v>0</v>
      </c>
      <c r="AM606" s="1">
        <v>1162550.0000491666</v>
      </c>
      <c r="AN606" s="1">
        <v>0</v>
      </c>
      <c r="AO606" s="1">
        <v>0</v>
      </c>
      <c r="AP606" s="1">
        <v>0</v>
      </c>
      <c r="AQ606" s="1">
        <v>11693518.904361667</v>
      </c>
      <c r="AR606" s="1">
        <v>0</v>
      </c>
      <c r="AS606" s="1">
        <v>0</v>
      </c>
      <c r="AT606" s="1">
        <v>2227787.3588191997</v>
      </c>
      <c r="AU606" s="1">
        <v>0</v>
      </c>
      <c r="AV606" s="1">
        <v>0</v>
      </c>
      <c r="AW606" s="1">
        <v>0</v>
      </c>
      <c r="AX606" s="1">
        <v>344073.68568</v>
      </c>
      <c r="AY606" s="1">
        <v>0</v>
      </c>
      <c r="AZ606" s="1">
        <v>0</v>
      </c>
      <c r="BA606" s="1">
        <v>0</v>
      </c>
      <c r="BB606" s="1">
        <v>2571861.0444991998</v>
      </c>
      <c r="BC606" s="7">
        <v>0.49511482189081785</v>
      </c>
      <c r="BD606" s="35" t="s">
        <v>552</v>
      </c>
      <c r="BE606" s="35" t="s">
        <v>552</v>
      </c>
      <c r="BF606" s="35">
        <v>3.7751742306612792</v>
      </c>
      <c r="BG606" s="35" t="s">
        <v>552</v>
      </c>
      <c r="BH606" s="35" t="s">
        <v>552</v>
      </c>
      <c r="BI606" s="35" t="s">
        <v>552</v>
      </c>
      <c r="BJ606" s="35">
        <v>1.4667386613121063</v>
      </c>
      <c r="BK606" s="35" t="s">
        <v>552</v>
      </c>
      <c r="BL606" s="35" t="s">
        <v>552</v>
      </c>
      <c r="BM606" s="35" t="s">
        <v>552</v>
      </c>
      <c r="BN606" s="35">
        <v>3.2370995881086828</v>
      </c>
      <c r="BO606" s="1">
        <v>0</v>
      </c>
      <c r="BP606" s="1">
        <v>0</v>
      </c>
      <c r="BQ606" s="1">
        <v>9483845.4765599985</v>
      </c>
      <c r="BR606" s="1">
        <v>421554.80840578355</v>
      </c>
      <c r="BS606" s="1">
        <v>3725082.5215776418</v>
      </c>
      <c r="BT606" s="1">
        <v>9483845.4765599985</v>
      </c>
      <c r="BU606" s="1">
        <v>421554.80840578355</v>
      </c>
      <c r="BV606" s="1">
        <v>1096539.9365289561</v>
      </c>
      <c r="BW606" s="35">
        <v>7.0908982406701897</v>
      </c>
      <c r="BX606" s="1">
        <v>57765137.727967232</v>
      </c>
      <c r="BY606" s="1">
        <v>2567647.4408648461</v>
      </c>
      <c r="BZ606" s="1">
        <v>22689098.577028535</v>
      </c>
      <c r="CA606" s="1">
        <v>57765137.727967232</v>
      </c>
      <c r="CB606" s="1">
        <v>2567647.4408648461</v>
      </c>
      <c r="CC606" s="1">
        <v>6678913.1702288203</v>
      </c>
    </row>
    <row r="607" spans="1:81" x14ac:dyDescent="0.25">
      <c r="A607" t="s">
        <v>332</v>
      </c>
      <c r="B607" t="s">
        <v>333</v>
      </c>
      <c r="C607" t="s">
        <v>87</v>
      </c>
      <c r="D607" t="s">
        <v>1730</v>
      </c>
      <c r="E607">
        <v>40030</v>
      </c>
      <c r="F607" t="s">
        <v>39</v>
      </c>
      <c r="G607" t="s">
        <v>88</v>
      </c>
      <c r="H607" s="74">
        <v>0.42459647774775006</v>
      </c>
      <c r="I607" s="1">
        <v>2494492</v>
      </c>
      <c r="J607" s="1"/>
      <c r="K607" s="1"/>
      <c r="L607" s="1"/>
      <c r="M607" s="1"/>
      <c r="N607" s="1"/>
      <c r="O607" s="1"/>
      <c r="P607" s="1">
        <v>1027193</v>
      </c>
      <c r="Q607" s="1"/>
      <c r="R607" s="1"/>
      <c r="S607" s="1"/>
      <c r="T607" s="1">
        <v>1027193</v>
      </c>
      <c r="U607" s="1">
        <v>9.3939393939393945</v>
      </c>
      <c r="V607" s="36">
        <v>0.30833496487426892</v>
      </c>
      <c r="W607" s="1"/>
      <c r="X607" s="1"/>
      <c r="Y607" s="1"/>
      <c r="Z607" s="1"/>
      <c r="AA607" s="1"/>
      <c r="AB607" s="1"/>
      <c r="AC607" s="1">
        <v>132276</v>
      </c>
      <c r="AD607" s="1"/>
      <c r="AE607" s="1"/>
      <c r="AF607" s="1"/>
      <c r="AG607" s="1">
        <v>0</v>
      </c>
      <c r="AH607" s="1">
        <v>0</v>
      </c>
      <c r="AI607" s="1">
        <v>0</v>
      </c>
      <c r="AJ607" s="1">
        <v>0</v>
      </c>
      <c r="AK607" s="1"/>
      <c r="AL607" s="1">
        <v>0</v>
      </c>
      <c r="AM607" s="1">
        <v>1162550.0000491666</v>
      </c>
      <c r="AN607" s="1"/>
      <c r="AO607" s="1">
        <v>0</v>
      </c>
      <c r="AP607" s="1">
        <v>0</v>
      </c>
      <c r="AQ607" s="1">
        <v>1162550.0000491666</v>
      </c>
      <c r="AR607" s="1">
        <v>0</v>
      </c>
      <c r="AS607" s="1">
        <v>0</v>
      </c>
      <c r="AT607" s="1">
        <v>0</v>
      </c>
      <c r="AU607" s="1">
        <v>0</v>
      </c>
      <c r="AV607" s="1"/>
      <c r="AW607" s="1">
        <v>0</v>
      </c>
      <c r="AX607" s="1">
        <v>344073.68568</v>
      </c>
      <c r="AY607" s="1"/>
      <c r="AZ607" s="1">
        <v>0</v>
      </c>
      <c r="BA607" s="1">
        <v>0</v>
      </c>
      <c r="BB607" s="1">
        <v>344073.68568</v>
      </c>
      <c r="BC607" s="7">
        <v>0.60398016338764227</v>
      </c>
      <c r="BD607" s="35" t="s">
        <v>552</v>
      </c>
      <c r="BE607" s="35" t="s">
        <v>552</v>
      </c>
      <c r="BF607" s="35" t="s">
        <v>552</v>
      </c>
      <c r="BG607" s="35" t="s">
        <v>552</v>
      </c>
      <c r="BH607" s="35" t="s">
        <v>552</v>
      </c>
      <c r="BI607" s="35" t="s">
        <v>552</v>
      </c>
      <c r="BJ607" s="35">
        <v>1.4667386613121063</v>
      </c>
      <c r="BK607" s="35" t="s">
        <v>552</v>
      </c>
      <c r="BL607" s="35" t="s">
        <v>552</v>
      </c>
      <c r="BM607" s="35" t="s">
        <v>552</v>
      </c>
      <c r="BN607" s="35">
        <v>1.4667386613121063</v>
      </c>
      <c r="BO607" s="1">
        <v>0</v>
      </c>
      <c r="BP607" s="1">
        <v>0</v>
      </c>
      <c r="BQ607" s="1">
        <v>821086.98671999993</v>
      </c>
      <c r="BR607" s="1">
        <v>36497.132753451602</v>
      </c>
      <c r="BS607" s="1">
        <v>322508.07865702949</v>
      </c>
      <c r="BT607" s="1">
        <v>821086.98671999993</v>
      </c>
      <c r="BU607" s="1">
        <v>36497.132753451602</v>
      </c>
      <c r="BV607" s="1">
        <v>94935.611775623227</v>
      </c>
      <c r="BW607" s="35">
        <v>7.0908982406701897</v>
      </c>
      <c r="BX607" s="1">
        <v>5001157.2828500345</v>
      </c>
      <c r="BY607" s="1">
        <v>222300.32167750469</v>
      </c>
      <c r="BZ607" s="1">
        <v>1964363.8888940238</v>
      </c>
      <c r="CA607" s="1">
        <v>5001157.2828500345</v>
      </c>
      <c r="CB607" s="1">
        <v>222300.32167750469</v>
      </c>
      <c r="CC607" s="1">
        <v>578243.15074109158</v>
      </c>
    </row>
    <row r="608" spans="1:81" x14ac:dyDescent="0.25">
      <c r="A608" t="s">
        <v>1492</v>
      </c>
      <c r="B608" t="s">
        <v>1493</v>
      </c>
      <c r="C608" t="s">
        <v>87</v>
      </c>
      <c r="D608" t="s">
        <v>28</v>
      </c>
      <c r="E608">
        <v>40249</v>
      </c>
      <c r="F608" t="s">
        <v>370</v>
      </c>
      <c r="G608" t="s">
        <v>88</v>
      </c>
      <c r="H608" s="74">
        <v>0.42459647774775006</v>
      </c>
      <c r="I608" s="1">
        <v>1128400.02</v>
      </c>
      <c r="J608" s="1">
        <v>0</v>
      </c>
      <c r="K608" s="1">
        <v>0</v>
      </c>
      <c r="L608" s="1">
        <v>152396</v>
      </c>
      <c r="M608" s="1">
        <v>0</v>
      </c>
      <c r="N608" s="1">
        <v>0</v>
      </c>
      <c r="O608" s="1">
        <v>0</v>
      </c>
      <c r="P608" s="1">
        <v>35879</v>
      </c>
      <c r="Q608" s="1">
        <v>0</v>
      </c>
      <c r="R608" s="1">
        <v>0</v>
      </c>
      <c r="S608" s="1">
        <v>0</v>
      </c>
      <c r="T608" s="1">
        <v>188275</v>
      </c>
      <c r="U608" s="1"/>
      <c r="V608" s="36"/>
      <c r="W608" s="1"/>
      <c r="X608" s="1"/>
      <c r="Y608" s="1">
        <v>35359</v>
      </c>
      <c r="Z608" s="1"/>
      <c r="AA608" s="1"/>
      <c r="AB608" s="1"/>
      <c r="AC608" s="1">
        <v>4226</v>
      </c>
      <c r="AD608" s="1"/>
      <c r="AE608" s="1"/>
      <c r="AF608" s="1"/>
      <c r="AG608" s="1">
        <v>0</v>
      </c>
      <c r="AH608" s="1">
        <v>0</v>
      </c>
      <c r="AI608" s="1">
        <v>362796.51825000002</v>
      </c>
      <c r="AJ608" s="1">
        <v>0</v>
      </c>
      <c r="AK608" s="1">
        <v>0</v>
      </c>
      <c r="AL608" s="1">
        <v>0</v>
      </c>
      <c r="AM608" s="1">
        <v>37145.032564166664</v>
      </c>
      <c r="AN608" s="1">
        <v>0</v>
      </c>
      <c r="AO608" s="1">
        <v>0</v>
      </c>
      <c r="AP608" s="1">
        <v>0</v>
      </c>
      <c r="AQ608" s="1">
        <v>399941.55081416667</v>
      </c>
      <c r="AR608" s="1">
        <v>0</v>
      </c>
      <c r="AS608" s="1">
        <v>0</v>
      </c>
      <c r="AT608" s="1">
        <v>76658.997964599999</v>
      </c>
      <c r="AU608" s="1">
        <v>0</v>
      </c>
      <c r="AV608" s="1">
        <v>0</v>
      </c>
      <c r="AW608" s="1">
        <v>0</v>
      </c>
      <c r="AX608" s="1">
        <v>10992.586679999999</v>
      </c>
      <c r="AY608" s="1">
        <v>0</v>
      </c>
      <c r="AZ608" s="1">
        <v>0</v>
      </c>
      <c r="BA608" s="1">
        <v>0</v>
      </c>
      <c r="BB608" s="1">
        <v>87651.584644599992</v>
      </c>
      <c r="BC608" s="7">
        <v>0.43211017973818067</v>
      </c>
      <c r="BD608" s="35" t="s">
        <v>552</v>
      </c>
      <c r="BE608" s="35" t="s">
        <v>552</v>
      </c>
      <c r="BF608" s="35">
        <v>2.8836420655043442</v>
      </c>
      <c r="BG608" s="35" t="s">
        <v>552</v>
      </c>
      <c r="BH608" s="35" t="s">
        <v>552</v>
      </c>
      <c r="BI608" s="35" t="s">
        <v>552</v>
      </c>
      <c r="BJ608" s="35">
        <v>1.3416655771946449</v>
      </c>
      <c r="BK608" s="35" t="s">
        <v>552</v>
      </c>
      <c r="BL608" s="35" t="s">
        <v>552</v>
      </c>
      <c r="BM608" s="35" t="s">
        <v>552</v>
      </c>
      <c r="BN608" s="35">
        <v>2.5897922478224227</v>
      </c>
      <c r="BO608" s="1">
        <v>0</v>
      </c>
      <c r="BP608" s="1">
        <v>0</v>
      </c>
      <c r="BQ608" s="1">
        <v>371424.15058319992</v>
      </c>
      <c r="BR608" s="1">
        <v>16509.720347444465</v>
      </c>
      <c r="BS608" s="1">
        <v>145888.67088238953</v>
      </c>
      <c r="BT608" s="1">
        <v>371424.15058319992</v>
      </c>
      <c r="BU608" s="1">
        <v>16509.720347444465</v>
      </c>
      <c r="BV608" s="1">
        <v>42944.754373365591</v>
      </c>
      <c r="BW608" s="35">
        <v>5.9759030734653669</v>
      </c>
      <c r="BX608" s="1">
        <v>1848170.5724462077</v>
      </c>
      <c r="BY608" s="1">
        <v>82150.768218902609</v>
      </c>
      <c r="BZ608" s="1">
        <v>725927.88582745939</v>
      </c>
      <c r="CA608" s="1">
        <v>1848170.5724462077</v>
      </c>
      <c r="CB608" s="1">
        <v>82150.768218902609</v>
      </c>
      <c r="CC608" s="1">
        <v>213688.93527564508</v>
      </c>
    </row>
    <row r="609" spans="1:81" x14ac:dyDescent="0.25">
      <c r="A609" t="s">
        <v>1492</v>
      </c>
      <c r="B609" t="s">
        <v>1493</v>
      </c>
      <c r="C609" t="s">
        <v>87</v>
      </c>
      <c r="D609" t="s">
        <v>1730</v>
      </c>
      <c r="E609">
        <v>40249</v>
      </c>
      <c r="F609" t="s">
        <v>370</v>
      </c>
      <c r="G609" t="s">
        <v>88</v>
      </c>
      <c r="H609" s="74">
        <v>0.42459647774775006</v>
      </c>
      <c r="I609" s="1">
        <v>1128400.02</v>
      </c>
      <c r="J609" s="1"/>
      <c r="K609" s="1"/>
      <c r="L609" s="1">
        <v>152396</v>
      </c>
      <c r="M609" s="1"/>
      <c r="N609" s="1"/>
      <c r="O609" s="1"/>
      <c r="P609" s="1">
        <v>35879</v>
      </c>
      <c r="Q609" s="1"/>
      <c r="R609" s="1"/>
      <c r="S609" s="1"/>
      <c r="T609" s="1">
        <v>188275</v>
      </c>
      <c r="U609" s="1">
        <v>16.666666666666668</v>
      </c>
      <c r="V609" s="36">
        <v>0.37698154848408921</v>
      </c>
      <c r="W609" s="1"/>
      <c r="X609" s="1"/>
      <c r="Y609" s="1">
        <v>35359</v>
      </c>
      <c r="Z609" s="1"/>
      <c r="AA609" s="1"/>
      <c r="AB609" s="1"/>
      <c r="AC609" s="1">
        <v>4226</v>
      </c>
      <c r="AD609" s="1"/>
      <c r="AE609" s="1"/>
      <c r="AF609" s="1"/>
      <c r="AG609" s="1">
        <v>0</v>
      </c>
      <c r="AH609" s="1">
        <v>0</v>
      </c>
      <c r="AI609" s="1">
        <v>362796.51825000002</v>
      </c>
      <c r="AJ609" s="1">
        <v>0</v>
      </c>
      <c r="AK609" s="1"/>
      <c r="AL609" s="1">
        <v>0</v>
      </c>
      <c r="AM609" s="1">
        <v>37145.032564166664</v>
      </c>
      <c r="AN609" s="1"/>
      <c r="AO609" s="1">
        <v>0</v>
      </c>
      <c r="AP609" s="1">
        <v>0</v>
      </c>
      <c r="AQ609" s="1">
        <v>399941.55081416667</v>
      </c>
      <c r="AR609" s="1">
        <v>0</v>
      </c>
      <c r="AS609" s="1">
        <v>0</v>
      </c>
      <c r="AT609" s="1">
        <v>76658.997964599999</v>
      </c>
      <c r="AU609" s="1">
        <v>0</v>
      </c>
      <c r="AV609" s="1"/>
      <c r="AW609" s="1">
        <v>0</v>
      </c>
      <c r="AX609" s="1">
        <v>10992.586679999999</v>
      </c>
      <c r="AY609" s="1"/>
      <c r="AZ609" s="1">
        <v>0</v>
      </c>
      <c r="BA609" s="1">
        <v>0</v>
      </c>
      <c r="BB609" s="1">
        <v>87651.584644599992</v>
      </c>
      <c r="BC609" s="7">
        <v>0.43211017973818067</v>
      </c>
      <c r="BD609" s="35" t="s">
        <v>552</v>
      </c>
      <c r="BE609" s="35" t="s">
        <v>552</v>
      </c>
      <c r="BF609" s="35">
        <v>2.8836420655043442</v>
      </c>
      <c r="BG609" s="35" t="s">
        <v>552</v>
      </c>
      <c r="BH609" s="35" t="s">
        <v>552</v>
      </c>
      <c r="BI609" s="35" t="s">
        <v>552</v>
      </c>
      <c r="BJ609" s="35">
        <v>1.3416655771946449</v>
      </c>
      <c r="BK609" s="35" t="s">
        <v>552</v>
      </c>
      <c r="BL609" s="35" t="s">
        <v>552</v>
      </c>
      <c r="BM609" s="35" t="s">
        <v>552</v>
      </c>
      <c r="BN609" s="35">
        <v>2.5897922478224227</v>
      </c>
      <c r="BO609" s="1">
        <v>0</v>
      </c>
      <c r="BP609" s="1">
        <v>0</v>
      </c>
      <c r="BQ609" s="1">
        <v>371424.15058319992</v>
      </c>
      <c r="BR609" s="1">
        <v>16509.720347444465</v>
      </c>
      <c r="BS609" s="1">
        <v>145888.67088238953</v>
      </c>
      <c r="BT609" s="1">
        <v>371424.15058319992</v>
      </c>
      <c r="BU609" s="1">
        <v>16509.720347444465</v>
      </c>
      <c r="BV609" s="1">
        <v>42944.754373365591</v>
      </c>
      <c r="BW609" s="35">
        <v>5.9759030734653669</v>
      </c>
      <c r="BX609" s="1">
        <v>1848170.5724462077</v>
      </c>
      <c r="BY609" s="1">
        <v>82150.768218902609</v>
      </c>
      <c r="BZ609" s="1">
        <v>725927.88582745939</v>
      </c>
      <c r="CA609" s="1">
        <v>1848170.5724462077</v>
      </c>
      <c r="CB609" s="1">
        <v>82150.768218902609</v>
      </c>
      <c r="CC609" s="1">
        <v>213688.93527564508</v>
      </c>
    </row>
    <row r="610" spans="1:81" x14ac:dyDescent="0.25">
      <c r="A610" t="s">
        <v>1503</v>
      </c>
      <c r="B610" t="s">
        <v>1504</v>
      </c>
      <c r="C610" t="s">
        <v>87</v>
      </c>
      <c r="D610" t="s">
        <v>28</v>
      </c>
      <c r="E610">
        <v>40255</v>
      </c>
      <c r="F610" t="s">
        <v>370</v>
      </c>
      <c r="G610" t="s">
        <v>88</v>
      </c>
      <c r="H610" s="74">
        <v>0.42459647774775006</v>
      </c>
      <c r="I610" s="1">
        <v>349746.12</v>
      </c>
      <c r="J610" s="1">
        <v>0</v>
      </c>
      <c r="K610" s="1">
        <v>0</v>
      </c>
      <c r="L610" s="1">
        <v>0</v>
      </c>
      <c r="M610" s="1">
        <v>0</v>
      </c>
      <c r="N610" s="1">
        <v>0</v>
      </c>
      <c r="O610" s="1">
        <v>0</v>
      </c>
      <c r="P610" s="1">
        <v>74207</v>
      </c>
      <c r="Q610" s="1">
        <v>0</v>
      </c>
      <c r="R610" s="1">
        <v>0</v>
      </c>
      <c r="S610" s="1">
        <v>82590</v>
      </c>
      <c r="T610" s="1">
        <v>156797</v>
      </c>
      <c r="U610" s="1"/>
      <c r="V610" s="36"/>
      <c r="W610" s="1"/>
      <c r="X610" s="1"/>
      <c r="Y610" s="1"/>
      <c r="Z610" s="1"/>
      <c r="AA610" s="1"/>
      <c r="AB610" s="1"/>
      <c r="AC610" s="1">
        <v>8741</v>
      </c>
      <c r="AD610" s="1"/>
      <c r="AE610" s="1"/>
      <c r="AF610" s="1">
        <v>19297</v>
      </c>
      <c r="AG610" s="1">
        <v>0</v>
      </c>
      <c r="AH610" s="1">
        <v>0</v>
      </c>
      <c r="AI610" s="1">
        <v>0</v>
      </c>
      <c r="AJ610" s="1">
        <v>0</v>
      </c>
      <c r="AK610" s="1">
        <v>0</v>
      </c>
      <c r="AL610" s="1">
        <v>0</v>
      </c>
      <c r="AM610" s="1">
        <v>76830.26678416667</v>
      </c>
      <c r="AN610" s="1">
        <v>0</v>
      </c>
      <c r="AO610" s="1">
        <v>0</v>
      </c>
      <c r="AP610" s="1">
        <v>110057.65362999999</v>
      </c>
      <c r="AQ610" s="1">
        <v>186887.92041416664</v>
      </c>
      <c r="AR610" s="1">
        <v>0</v>
      </c>
      <c r="AS610" s="1">
        <v>0</v>
      </c>
      <c r="AT610" s="1">
        <v>0</v>
      </c>
      <c r="AU610" s="1">
        <v>0</v>
      </c>
      <c r="AV610" s="1">
        <v>0</v>
      </c>
      <c r="AW610" s="1">
        <v>0</v>
      </c>
      <c r="AX610" s="1">
        <v>22736.914379999998</v>
      </c>
      <c r="AY610" s="1">
        <v>0</v>
      </c>
      <c r="AZ610" s="1">
        <v>0</v>
      </c>
      <c r="BA610" s="1">
        <v>24747.597815100002</v>
      </c>
      <c r="BB610" s="1">
        <v>47484.512195100004</v>
      </c>
      <c r="BC610" s="7">
        <v>0.67012160880946059</v>
      </c>
      <c r="BD610" s="35" t="s">
        <v>552</v>
      </c>
      <c r="BE610" s="35" t="s">
        <v>552</v>
      </c>
      <c r="BF610" s="35" t="s">
        <v>552</v>
      </c>
      <c r="BG610" s="35" t="s">
        <v>552</v>
      </c>
      <c r="BH610" s="35" t="s">
        <v>552</v>
      </c>
      <c r="BI610" s="35" t="s">
        <v>552</v>
      </c>
      <c r="BJ610" s="35">
        <v>1.3417491768184493</v>
      </c>
      <c r="BK610" s="35" t="s">
        <v>552</v>
      </c>
      <c r="BL610" s="35" t="s">
        <v>552</v>
      </c>
      <c r="BM610" s="35">
        <v>1.6322224415195545</v>
      </c>
      <c r="BN610" s="35">
        <v>1.4947507452901947</v>
      </c>
      <c r="BO610" s="1">
        <v>0</v>
      </c>
      <c r="BP610" s="1">
        <v>0</v>
      </c>
      <c r="BQ610" s="1">
        <v>115122.43285919998</v>
      </c>
      <c r="BR610" s="1">
        <v>5117.1663696033556</v>
      </c>
      <c r="BS610" s="1">
        <v>45218.003977944558</v>
      </c>
      <c r="BT610" s="1">
        <v>115122.43285919998</v>
      </c>
      <c r="BU610" s="1">
        <v>5117.1663696033556</v>
      </c>
      <c r="BV610" s="1">
        <v>13310.670817284856</v>
      </c>
      <c r="BW610" s="35">
        <v>5.9749738765787379</v>
      </c>
      <c r="BX610" s="1">
        <v>572731.09608270961</v>
      </c>
      <c r="BY610" s="1">
        <v>25457.769010883952</v>
      </c>
      <c r="BZ610" s="1">
        <v>224958.38854130765</v>
      </c>
      <c r="CA610" s="1">
        <v>572731.09608270961</v>
      </c>
      <c r="CB610" s="1">
        <v>25457.769010883952</v>
      </c>
      <c r="CC610" s="1">
        <v>66220.239595731109</v>
      </c>
    </row>
    <row r="611" spans="1:81" x14ac:dyDescent="0.25">
      <c r="A611" t="s">
        <v>1503</v>
      </c>
      <c r="B611" t="s">
        <v>1504</v>
      </c>
      <c r="C611" t="s">
        <v>87</v>
      </c>
      <c r="D611" t="s">
        <v>1730</v>
      </c>
      <c r="E611">
        <v>40255</v>
      </c>
      <c r="F611" t="s">
        <v>370</v>
      </c>
      <c r="G611" t="s">
        <v>88</v>
      </c>
      <c r="H611" s="74">
        <v>0.42459647774775006</v>
      </c>
      <c r="I611" s="1">
        <v>349746.12</v>
      </c>
      <c r="J611" s="1"/>
      <c r="K611" s="1"/>
      <c r="L611" s="1"/>
      <c r="M611" s="1"/>
      <c r="N611" s="1"/>
      <c r="O611" s="1"/>
      <c r="P611" s="1">
        <v>74207</v>
      </c>
      <c r="Q611" s="1"/>
      <c r="R611" s="1"/>
      <c r="S611" s="1">
        <v>82590</v>
      </c>
      <c r="T611" s="1">
        <v>156797</v>
      </c>
      <c r="U611" s="1">
        <v>21.2</v>
      </c>
      <c r="V611" s="36">
        <v>0.12597711056053973</v>
      </c>
      <c r="W611" s="1"/>
      <c r="X611" s="1"/>
      <c r="Y611" s="1"/>
      <c r="Z611" s="1"/>
      <c r="AA611" s="1"/>
      <c r="AB611" s="1"/>
      <c r="AC611" s="1">
        <v>8741</v>
      </c>
      <c r="AD611" s="1"/>
      <c r="AE611" s="1"/>
      <c r="AF611" s="1">
        <v>19297</v>
      </c>
      <c r="AG611" s="1">
        <v>0</v>
      </c>
      <c r="AH611" s="1">
        <v>0</v>
      </c>
      <c r="AI611" s="1">
        <v>0</v>
      </c>
      <c r="AJ611" s="1">
        <v>0</v>
      </c>
      <c r="AK611" s="1"/>
      <c r="AL611" s="1">
        <v>0</v>
      </c>
      <c r="AM611" s="1">
        <v>76830.26678416667</v>
      </c>
      <c r="AN611" s="1"/>
      <c r="AO611" s="1">
        <v>0</v>
      </c>
      <c r="AP611" s="1">
        <v>110057.65362999999</v>
      </c>
      <c r="AQ611" s="1">
        <v>186887.92041416664</v>
      </c>
      <c r="AR611" s="1">
        <v>0</v>
      </c>
      <c r="AS611" s="1">
        <v>0</v>
      </c>
      <c r="AT611" s="1">
        <v>0</v>
      </c>
      <c r="AU611" s="1">
        <v>0</v>
      </c>
      <c r="AV611" s="1"/>
      <c r="AW611" s="1">
        <v>0</v>
      </c>
      <c r="AX611" s="1">
        <v>22736.914379999998</v>
      </c>
      <c r="AY611" s="1"/>
      <c r="AZ611" s="1">
        <v>0</v>
      </c>
      <c r="BA611" s="1">
        <v>24747.597815100002</v>
      </c>
      <c r="BB611" s="1">
        <v>47484.512195100004</v>
      </c>
      <c r="BC611" s="7">
        <v>0.67012160880946059</v>
      </c>
      <c r="BD611" s="35" t="s">
        <v>552</v>
      </c>
      <c r="BE611" s="35" t="s">
        <v>552</v>
      </c>
      <c r="BF611" s="35" t="s">
        <v>552</v>
      </c>
      <c r="BG611" s="35" t="s">
        <v>552</v>
      </c>
      <c r="BH611" s="35" t="s">
        <v>552</v>
      </c>
      <c r="BI611" s="35" t="s">
        <v>552</v>
      </c>
      <c r="BJ611" s="35">
        <v>1.3417491768184493</v>
      </c>
      <c r="BK611" s="35" t="s">
        <v>552</v>
      </c>
      <c r="BL611" s="35" t="s">
        <v>552</v>
      </c>
      <c r="BM611" s="35">
        <v>1.6322224415195545</v>
      </c>
      <c r="BN611" s="35">
        <v>1.4947507452901947</v>
      </c>
      <c r="BO611" s="1">
        <v>0</v>
      </c>
      <c r="BP611" s="1">
        <v>0</v>
      </c>
      <c r="BQ611" s="1">
        <v>115122.43285919998</v>
      </c>
      <c r="BR611" s="1">
        <v>5117.1663696033556</v>
      </c>
      <c r="BS611" s="1">
        <v>45218.003977944558</v>
      </c>
      <c r="BT611" s="1">
        <v>115122.43285919998</v>
      </c>
      <c r="BU611" s="1">
        <v>5117.1663696033556</v>
      </c>
      <c r="BV611" s="1">
        <v>13310.670817284856</v>
      </c>
      <c r="BW611" s="35">
        <v>5.9749738765787379</v>
      </c>
      <c r="BX611" s="1">
        <v>572731.09608270961</v>
      </c>
      <c r="BY611" s="1">
        <v>25457.769010883952</v>
      </c>
      <c r="BZ611" s="1">
        <v>224958.38854130765</v>
      </c>
      <c r="CA611" s="1">
        <v>572731.09608270961</v>
      </c>
      <c r="CB611" s="1">
        <v>25457.769010883952</v>
      </c>
      <c r="CC611" s="1">
        <v>66220.239595731109</v>
      </c>
    </row>
    <row r="612" spans="1:81" x14ac:dyDescent="0.25">
      <c r="A612" t="s">
        <v>1494</v>
      </c>
      <c r="B612" t="s">
        <v>1495</v>
      </c>
      <c r="C612" t="s">
        <v>87</v>
      </c>
      <c r="D612" t="s">
        <v>28</v>
      </c>
      <c r="E612">
        <v>40250</v>
      </c>
      <c r="F612" t="s">
        <v>370</v>
      </c>
      <c r="G612" t="s">
        <v>88</v>
      </c>
      <c r="H612" s="74">
        <v>0.42459647774775006</v>
      </c>
      <c r="I612" s="1">
        <v>370644.44</v>
      </c>
      <c r="J612" s="1">
        <v>0</v>
      </c>
      <c r="K612" s="1">
        <v>0</v>
      </c>
      <c r="L612" s="1">
        <v>48955</v>
      </c>
      <c r="M612" s="1">
        <v>0</v>
      </c>
      <c r="N612" s="1">
        <v>0</v>
      </c>
      <c r="O612" s="1">
        <v>0</v>
      </c>
      <c r="P612" s="1">
        <v>0</v>
      </c>
      <c r="Q612" s="1">
        <v>0</v>
      </c>
      <c r="R612" s="1">
        <v>0</v>
      </c>
      <c r="S612" s="1">
        <v>0</v>
      </c>
      <c r="T612" s="1">
        <v>48955</v>
      </c>
      <c r="U612" s="1"/>
      <c r="V612" s="36"/>
      <c r="W612" s="1"/>
      <c r="X612" s="1"/>
      <c r="Y612" s="1">
        <v>11358</v>
      </c>
      <c r="Z612" s="1"/>
      <c r="AA612" s="1"/>
      <c r="AB612" s="1"/>
      <c r="AC612" s="1"/>
      <c r="AD612" s="1"/>
      <c r="AE612" s="1"/>
      <c r="AF612" s="1"/>
      <c r="AG612" s="1">
        <v>0</v>
      </c>
      <c r="AH612" s="1">
        <v>0</v>
      </c>
      <c r="AI612" s="1">
        <v>116537.34156250001</v>
      </c>
      <c r="AJ612" s="1">
        <v>0</v>
      </c>
      <c r="AK612" s="1">
        <v>0</v>
      </c>
      <c r="AL612" s="1">
        <v>0</v>
      </c>
      <c r="AM612" s="1">
        <v>0</v>
      </c>
      <c r="AN612" s="1">
        <v>0</v>
      </c>
      <c r="AO612" s="1">
        <v>0</v>
      </c>
      <c r="AP612" s="1">
        <v>0</v>
      </c>
      <c r="AQ612" s="1">
        <v>116537.34156250001</v>
      </c>
      <c r="AR612" s="1">
        <v>0</v>
      </c>
      <c r="AS612" s="1">
        <v>0</v>
      </c>
      <c r="AT612" s="1">
        <v>24624.3643452</v>
      </c>
      <c r="AU612" s="1">
        <v>0</v>
      </c>
      <c r="AV612" s="1">
        <v>0</v>
      </c>
      <c r="AW612" s="1">
        <v>0</v>
      </c>
      <c r="AX612" s="1">
        <v>0</v>
      </c>
      <c r="AY612" s="1">
        <v>0</v>
      </c>
      <c r="AZ612" s="1">
        <v>0</v>
      </c>
      <c r="BA612" s="1">
        <v>0</v>
      </c>
      <c r="BB612" s="1">
        <v>24624.3643452</v>
      </c>
      <c r="BC612" s="7">
        <v>0.38085477798533818</v>
      </c>
      <c r="BD612" s="35" t="s">
        <v>552</v>
      </c>
      <c r="BE612" s="35" t="s">
        <v>552</v>
      </c>
      <c r="BF612" s="35">
        <v>2.8834992525319172</v>
      </c>
      <c r="BG612" s="35" t="s">
        <v>552</v>
      </c>
      <c r="BH612" s="35" t="s">
        <v>552</v>
      </c>
      <c r="BI612" s="35" t="s">
        <v>552</v>
      </c>
      <c r="BJ612" s="35" t="s">
        <v>552</v>
      </c>
      <c r="BK612" s="35" t="s">
        <v>552</v>
      </c>
      <c r="BL612" s="35" t="s">
        <v>552</v>
      </c>
      <c r="BM612" s="35" t="s">
        <v>552</v>
      </c>
      <c r="BN612" s="35">
        <v>2.8834992525319172</v>
      </c>
      <c r="BO612" s="1">
        <v>0</v>
      </c>
      <c r="BP612" s="1">
        <v>0</v>
      </c>
      <c r="BQ612" s="1">
        <v>122001.32387039998</v>
      </c>
      <c r="BR612" s="1">
        <v>5422.9315351617588</v>
      </c>
      <c r="BS612" s="1">
        <v>47919.9076242019</v>
      </c>
      <c r="BT612" s="1">
        <v>122001.32387039998</v>
      </c>
      <c r="BU612" s="1">
        <v>5422.9315351617588</v>
      </c>
      <c r="BV612" s="1">
        <v>14106.021050632064</v>
      </c>
      <c r="BW612" s="35">
        <v>5.9749988131412053</v>
      </c>
      <c r="BX612" s="1">
        <v>606956.44145689567</v>
      </c>
      <c r="BY612" s="1">
        <v>26979.077951175761</v>
      </c>
      <c r="BZ612" s="1">
        <v>238401.48355624059</v>
      </c>
      <c r="CA612" s="1">
        <v>606956.44145689567</v>
      </c>
      <c r="CB612" s="1">
        <v>26979.077951175761</v>
      </c>
      <c r="CC612" s="1">
        <v>70177.43798503936</v>
      </c>
    </row>
    <row r="613" spans="1:81" x14ac:dyDescent="0.25">
      <c r="A613" t="s">
        <v>1494</v>
      </c>
      <c r="B613" t="s">
        <v>1495</v>
      </c>
      <c r="C613" t="s">
        <v>87</v>
      </c>
      <c r="D613" t="s">
        <v>1730</v>
      </c>
      <c r="E613">
        <v>40250</v>
      </c>
      <c r="F613" t="s">
        <v>370</v>
      </c>
      <c r="G613" t="s">
        <v>88</v>
      </c>
      <c r="H613" s="74">
        <v>0.42459647774775006</v>
      </c>
      <c r="I613" s="1">
        <v>370644.44</v>
      </c>
      <c r="J613" s="1"/>
      <c r="K613" s="1"/>
      <c r="L613" s="1">
        <v>48955</v>
      </c>
      <c r="M613" s="1"/>
      <c r="N613" s="1"/>
      <c r="O613" s="1"/>
      <c r="P613" s="1"/>
      <c r="Q613" s="1"/>
      <c r="R613" s="1"/>
      <c r="S613" s="1"/>
      <c r="T613" s="1">
        <v>48955</v>
      </c>
      <c r="U613" s="1">
        <v>18</v>
      </c>
      <c r="V613" s="36">
        <v>0.4322283328668719</v>
      </c>
      <c r="W613" s="1"/>
      <c r="X613" s="1"/>
      <c r="Y613" s="1">
        <v>11358</v>
      </c>
      <c r="Z613" s="1"/>
      <c r="AA613" s="1"/>
      <c r="AB613" s="1"/>
      <c r="AC613" s="1"/>
      <c r="AD613" s="1"/>
      <c r="AE613" s="1"/>
      <c r="AF613" s="1"/>
      <c r="AG613" s="1">
        <v>0</v>
      </c>
      <c r="AH613" s="1">
        <v>0</v>
      </c>
      <c r="AI613" s="1">
        <v>116537.34156250001</v>
      </c>
      <c r="AJ613" s="1">
        <v>0</v>
      </c>
      <c r="AK613" s="1"/>
      <c r="AL613" s="1">
        <v>0</v>
      </c>
      <c r="AM613" s="1">
        <v>0</v>
      </c>
      <c r="AN613" s="1"/>
      <c r="AO613" s="1">
        <v>0</v>
      </c>
      <c r="AP613" s="1">
        <v>0</v>
      </c>
      <c r="AQ613" s="1">
        <v>116537.34156250001</v>
      </c>
      <c r="AR613" s="1">
        <v>0</v>
      </c>
      <c r="AS613" s="1">
        <v>0</v>
      </c>
      <c r="AT613" s="1">
        <v>24624.3643452</v>
      </c>
      <c r="AU613" s="1">
        <v>0</v>
      </c>
      <c r="AV613" s="1"/>
      <c r="AW613" s="1">
        <v>0</v>
      </c>
      <c r="AX613" s="1">
        <v>0</v>
      </c>
      <c r="AY613" s="1"/>
      <c r="AZ613" s="1">
        <v>0</v>
      </c>
      <c r="BA613" s="1">
        <v>0</v>
      </c>
      <c r="BB613" s="1">
        <v>24624.3643452</v>
      </c>
      <c r="BC613" s="7">
        <v>0.38085477798533818</v>
      </c>
      <c r="BD613" s="35" t="s">
        <v>552</v>
      </c>
      <c r="BE613" s="35" t="s">
        <v>552</v>
      </c>
      <c r="BF613" s="35">
        <v>2.8834992525319172</v>
      </c>
      <c r="BG613" s="35" t="s">
        <v>552</v>
      </c>
      <c r="BH613" s="35" t="s">
        <v>552</v>
      </c>
      <c r="BI613" s="35" t="s">
        <v>552</v>
      </c>
      <c r="BJ613" s="35" t="s">
        <v>552</v>
      </c>
      <c r="BK613" s="35" t="s">
        <v>552</v>
      </c>
      <c r="BL613" s="35" t="s">
        <v>552</v>
      </c>
      <c r="BM613" s="35" t="s">
        <v>552</v>
      </c>
      <c r="BN613" s="35">
        <v>2.8834992525319172</v>
      </c>
      <c r="BO613" s="1">
        <v>0</v>
      </c>
      <c r="BP613" s="1">
        <v>0</v>
      </c>
      <c r="BQ613" s="1">
        <v>122001.32387039998</v>
      </c>
      <c r="BR613" s="1">
        <v>5422.9315351617588</v>
      </c>
      <c r="BS613" s="1">
        <v>47919.9076242019</v>
      </c>
      <c r="BT613" s="1">
        <v>122001.32387039998</v>
      </c>
      <c r="BU613" s="1">
        <v>5422.9315351617588</v>
      </c>
      <c r="BV613" s="1">
        <v>14106.021050632064</v>
      </c>
      <c r="BW613" s="35">
        <v>5.9749988131412053</v>
      </c>
      <c r="BX613" s="1">
        <v>606956.44145689567</v>
      </c>
      <c r="BY613" s="1">
        <v>26979.077951175761</v>
      </c>
      <c r="BZ613" s="1">
        <v>238401.48355624059</v>
      </c>
      <c r="CA613" s="1">
        <v>606956.44145689567</v>
      </c>
      <c r="CB613" s="1">
        <v>26979.077951175761</v>
      </c>
      <c r="CC613" s="1">
        <v>70177.43798503936</v>
      </c>
    </row>
    <row r="614" spans="1:81" x14ac:dyDescent="0.25">
      <c r="A614" t="s">
        <v>1501</v>
      </c>
      <c r="B614" t="s">
        <v>1502</v>
      </c>
      <c r="C614" t="s">
        <v>87</v>
      </c>
      <c r="D614" t="s">
        <v>28</v>
      </c>
      <c r="E614">
        <v>40254</v>
      </c>
      <c r="F614" t="s">
        <v>370</v>
      </c>
      <c r="G614" t="s">
        <v>88</v>
      </c>
      <c r="H614" s="74">
        <v>0.42459647774775006</v>
      </c>
      <c r="I614" s="1">
        <v>1990740.37</v>
      </c>
      <c r="J614" s="1">
        <v>0</v>
      </c>
      <c r="K614" s="1">
        <v>0</v>
      </c>
      <c r="L614" s="1">
        <v>207893</v>
      </c>
      <c r="M614" s="1">
        <v>0</v>
      </c>
      <c r="N614" s="1">
        <v>0</v>
      </c>
      <c r="O614" s="1">
        <v>0</v>
      </c>
      <c r="P614" s="1">
        <v>0</v>
      </c>
      <c r="Q614" s="1">
        <v>0</v>
      </c>
      <c r="R614" s="1">
        <v>0</v>
      </c>
      <c r="S614" s="1">
        <v>0</v>
      </c>
      <c r="T614" s="1">
        <v>207893</v>
      </c>
      <c r="U614" s="1"/>
      <c r="V614" s="36"/>
      <c r="W614" s="1"/>
      <c r="X614" s="1"/>
      <c r="Y614" s="1">
        <v>48235</v>
      </c>
      <c r="Z614" s="1"/>
      <c r="AA614" s="1"/>
      <c r="AB614" s="1"/>
      <c r="AC614" s="1"/>
      <c r="AD614" s="1"/>
      <c r="AE614" s="1"/>
      <c r="AF614" s="1"/>
      <c r="AG614" s="1">
        <v>0</v>
      </c>
      <c r="AH614" s="1">
        <v>0</v>
      </c>
      <c r="AI614" s="1">
        <v>494909.09943750006</v>
      </c>
      <c r="AJ614" s="1">
        <v>0</v>
      </c>
      <c r="AK614" s="1">
        <v>0</v>
      </c>
      <c r="AL614" s="1">
        <v>0</v>
      </c>
      <c r="AM614" s="1">
        <v>0</v>
      </c>
      <c r="AN614" s="1">
        <v>0</v>
      </c>
      <c r="AO614" s="1">
        <v>0</v>
      </c>
      <c r="AP614" s="1">
        <v>0</v>
      </c>
      <c r="AQ614" s="1">
        <v>494909.09943750006</v>
      </c>
      <c r="AR614" s="1">
        <v>0</v>
      </c>
      <c r="AS614" s="1">
        <v>0</v>
      </c>
      <c r="AT614" s="1">
        <v>104574.415759</v>
      </c>
      <c r="AU614" s="1">
        <v>0</v>
      </c>
      <c r="AV614" s="1">
        <v>0</v>
      </c>
      <c r="AW614" s="1">
        <v>0</v>
      </c>
      <c r="AX614" s="1">
        <v>0</v>
      </c>
      <c r="AY614" s="1">
        <v>0</v>
      </c>
      <c r="AZ614" s="1">
        <v>0</v>
      </c>
      <c r="BA614" s="1">
        <v>0</v>
      </c>
      <c r="BB614" s="1">
        <v>104574.415759</v>
      </c>
      <c r="BC614" s="7">
        <v>0.3011359613893298</v>
      </c>
      <c r="BD614" s="35" t="s">
        <v>552</v>
      </c>
      <c r="BE614" s="35" t="s">
        <v>552</v>
      </c>
      <c r="BF614" s="35">
        <v>2.883615683050897</v>
      </c>
      <c r="BG614" s="35" t="s">
        <v>552</v>
      </c>
      <c r="BH614" s="35" t="s">
        <v>552</v>
      </c>
      <c r="BI614" s="35" t="s">
        <v>552</v>
      </c>
      <c r="BJ614" s="35" t="s">
        <v>552</v>
      </c>
      <c r="BK614" s="35" t="s">
        <v>552</v>
      </c>
      <c r="BL614" s="35" t="s">
        <v>552</v>
      </c>
      <c r="BM614" s="35" t="s">
        <v>552</v>
      </c>
      <c r="BN614" s="35">
        <v>2.883615683050897</v>
      </c>
      <c r="BO614" s="1">
        <v>0</v>
      </c>
      <c r="BP614" s="1">
        <v>0</v>
      </c>
      <c r="BQ614" s="1">
        <v>655272.1001891999</v>
      </c>
      <c r="BR614" s="1">
        <v>29126.698166017512</v>
      </c>
      <c r="BS614" s="1">
        <v>257378.99814218044</v>
      </c>
      <c r="BT614" s="1">
        <v>655272.1001891999</v>
      </c>
      <c r="BU614" s="1">
        <v>29126.698166017512</v>
      </c>
      <c r="BV614" s="1">
        <v>75763.784735481429</v>
      </c>
      <c r="BW614" s="35">
        <v>5.976932331922562</v>
      </c>
      <c r="BX614" s="1">
        <v>3261244.9016384296</v>
      </c>
      <c r="BY614" s="1">
        <v>144961.60582460216</v>
      </c>
      <c r="BZ614" s="1">
        <v>1280957.8574116549</v>
      </c>
      <c r="CA614" s="1">
        <v>3261244.9016384296</v>
      </c>
      <c r="CB614" s="1">
        <v>144961.60582460216</v>
      </c>
      <c r="CC614" s="1">
        <v>377071.22983883863</v>
      </c>
    </row>
    <row r="615" spans="1:81" x14ac:dyDescent="0.25">
      <c r="A615" t="s">
        <v>1501</v>
      </c>
      <c r="B615" t="s">
        <v>1502</v>
      </c>
      <c r="C615" t="s">
        <v>87</v>
      </c>
      <c r="D615" t="s">
        <v>1730</v>
      </c>
      <c r="E615">
        <v>40254</v>
      </c>
      <c r="F615" t="s">
        <v>370</v>
      </c>
      <c r="G615" t="s">
        <v>88</v>
      </c>
      <c r="H615" s="74">
        <v>0.42459647774775006</v>
      </c>
      <c r="I615" s="1">
        <v>1990740.37</v>
      </c>
      <c r="J615" s="1"/>
      <c r="K615" s="1"/>
      <c r="L615" s="1">
        <v>207893</v>
      </c>
      <c r="M615" s="1"/>
      <c r="N615" s="1"/>
      <c r="O615" s="1"/>
      <c r="P615" s="1"/>
      <c r="Q615" s="1"/>
      <c r="R615" s="1"/>
      <c r="S615" s="1"/>
      <c r="T615" s="1">
        <v>207893</v>
      </c>
      <c r="U615" s="1">
        <v>19.428571428571427</v>
      </c>
      <c r="V615" s="36">
        <v>0.50214934363616659</v>
      </c>
      <c r="W615" s="1"/>
      <c r="X615" s="1"/>
      <c r="Y615" s="1">
        <v>48235</v>
      </c>
      <c r="Z615" s="1"/>
      <c r="AA615" s="1"/>
      <c r="AB615" s="1"/>
      <c r="AC615" s="1"/>
      <c r="AD615" s="1"/>
      <c r="AE615" s="1"/>
      <c r="AF615" s="1"/>
      <c r="AG615" s="1">
        <v>0</v>
      </c>
      <c r="AH615" s="1">
        <v>0</v>
      </c>
      <c r="AI615" s="1">
        <v>494909.09943750006</v>
      </c>
      <c r="AJ615" s="1">
        <v>0</v>
      </c>
      <c r="AK615" s="1"/>
      <c r="AL615" s="1">
        <v>0</v>
      </c>
      <c r="AM615" s="1">
        <v>0</v>
      </c>
      <c r="AN615" s="1"/>
      <c r="AO615" s="1">
        <v>0</v>
      </c>
      <c r="AP615" s="1">
        <v>0</v>
      </c>
      <c r="AQ615" s="1">
        <v>494909.09943750006</v>
      </c>
      <c r="AR615" s="1">
        <v>0</v>
      </c>
      <c r="AS615" s="1">
        <v>0</v>
      </c>
      <c r="AT615" s="1">
        <v>104574.415759</v>
      </c>
      <c r="AU615" s="1">
        <v>0</v>
      </c>
      <c r="AV615" s="1"/>
      <c r="AW615" s="1">
        <v>0</v>
      </c>
      <c r="AX615" s="1">
        <v>0</v>
      </c>
      <c r="AY615" s="1"/>
      <c r="AZ615" s="1">
        <v>0</v>
      </c>
      <c r="BA615" s="1">
        <v>0</v>
      </c>
      <c r="BB615" s="1">
        <v>104574.415759</v>
      </c>
      <c r="BC615" s="7">
        <v>0.3011359613893298</v>
      </c>
      <c r="BD615" s="35" t="s">
        <v>552</v>
      </c>
      <c r="BE615" s="35" t="s">
        <v>552</v>
      </c>
      <c r="BF615" s="35">
        <v>2.883615683050897</v>
      </c>
      <c r="BG615" s="35" t="s">
        <v>552</v>
      </c>
      <c r="BH615" s="35" t="s">
        <v>552</v>
      </c>
      <c r="BI615" s="35" t="s">
        <v>552</v>
      </c>
      <c r="BJ615" s="35" t="s">
        <v>552</v>
      </c>
      <c r="BK615" s="35" t="s">
        <v>552</v>
      </c>
      <c r="BL615" s="35" t="s">
        <v>552</v>
      </c>
      <c r="BM615" s="35" t="s">
        <v>552</v>
      </c>
      <c r="BN615" s="35">
        <v>2.883615683050897</v>
      </c>
      <c r="BO615" s="1">
        <v>0</v>
      </c>
      <c r="BP615" s="1">
        <v>0</v>
      </c>
      <c r="BQ615" s="1">
        <v>655272.1001891999</v>
      </c>
      <c r="BR615" s="1">
        <v>29126.698166017512</v>
      </c>
      <c r="BS615" s="1">
        <v>257378.99814218044</v>
      </c>
      <c r="BT615" s="1">
        <v>655272.1001891999</v>
      </c>
      <c r="BU615" s="1">
        <v>29126.698166017512</v>
      </c>
      <c r="BV615" s="1">
        <v>75763.784735481429</v>
      </c>
      <c r="BW615" s="35">
        <v>5.976932331922562</v>
      </c>
      <c r="BX615" s="1">
        <v>3261244.9016384296</v>
      </c>
      <c r="BY615" s="1">
        <v>144961.60582460216</v>
      </c>
      <c r="BZ615" s="1">
        <v>1280957.8574116549</v>
      </c>
      <c r="CA615" s="1">
        <v>3261244.9016384296</v>
      </c>
      <c r="CB615" s="1">
        <v>144961.60582460216</v>
      </c>
      <c r="CC615" s="1">
        <v>377071.22983883863</v>
      </c>
    </row>
    <row r="616" spans="1:81" x14ac:dyDescent="0.25">
      <c r="A616" t="s">
        <v>1482</v>
      </c>
      <c r="B616" t="s">
        <v>1483</v>
      </c>
      <c r="C616" t="s">
        <v>87</v>
      </c>
      <c r="D616" t="s">
        <v>28</v>
      </c>
      <c r="E616">
        <v>40240</v>
      </c>
      <c r="F616" t="s">
        <v>370</v>
      </c>
      <c r="G616" t="s">
        <v>88</v>
      </c>
      <c r="H616" s="74">
        <v>0.42459647774775006</v>
      </c>
      <c r="I616" s="1">
        <v>44429.69</v>
      </c>
      <c r="J616" s="1">
        <v>0</v>
      </c>
      <c r="K616" s="1">
        <v>0</v>
      </c>
      <c r="L616" s="1">
        <v>26669</v>
      </c>
      <c r="M616" s="1">
        <v>0</v>
      </c>
      <c r="N616" s="1">
        <v>0</v>
      </c>
      <c r="O616" s="1">
        <v>0</v>
      </c>
      <c r="P616" s="1">
        <v>0</v>
      </c>
      <c r="Q616" s="1">
        <v>0</v>
      </c>
      <c r="R616" s="1">
        <v>0</v>
      </c>
      <c r="S616" s="1">
        <v>0</v>
      </c>
      <c r="T616" s="1">
        <v>26669</v>
      </c>
      <c r="U616" s="1"/>
      <c r="V616" s="36"/>
      <c r="W616" s="1"/>
      <c r="X616" s="1"/>
      <c r="Y616" s="1">
        <v>6188</v>
      </c>
      <c r="Z616" s="1"/>
      <c r="AA616" s="1"/>
      <c r="AB616" s="1"/>
      <c r="AC616" s="1"/>
      <c r="AD616" s="1"/>
      <c r="AE616" s="1"/>
      <c r="AF616" s="1"/>
      <c r="AG616" s="1">
        <v>0</v>
      </c>
      <c r="AH616" s="1">
        <v>0</v>
      </c>
      <c r="AI616" s="1">
        <v>63491.173937500003</v>
      </c>
      <c r="AJ616" s="1">
        <v>0</v>
      </c>
      <c r="AK616" s="1">
        <v>0</v>
      </c>
      <c r="AL616" s="1">
        <v>0</v>
      </c>
      <c r="AM616" s="1">
        <v>0</v>
      </c>
      <c r="AN616" s="1">
        <v>0</v>
      </c>
      <c r="AO616" s="1">
        <v>0</v>
      </c>
      <c r="AP616" s="1">
        <v>0</v>
      </c>
      <c r="AQ616" s="1">
        <v>63491.173937500003</v>
      </c>
      <c r="AR616" s="1">
        <v>0</v>
      </c>
      <c r="AS616" s="1">
        <v>0</v>
      </c>
      <c r="AT616" s="1">
        <v>13415.704047199999</v>
      </c>
      <c r="AU616" s="1">
        <v>0</v>
      </c>
      <c r="AV616" s="1">
        <v>0</v>
      </c>
      <c r="AW616" s="1">
        <v>0</v>
      </c>
      <c r="AX616" s="1">
        <v>0</v>
      </c>
      <c r="AY616" s="1">
        <v>0</v>
      </c>
      <c r="AZ616" s="1">
        <v>0</v>
      </c>
      <c r="BA616" s="1">
        <v>0</v>
      </c>
      <c r="BB616" s="1">
        <v>13415.704047199999</v>
      </c>
      <c r="BC616" s="7">
        <v>1.7309793965409166</v>
      </c>
      <c r="BD616" s="35" t="s">
        <v>552</v>
      </c>
      <c r="BE616" s="35" t="s">
        <v>552</v>
      </c>
      <c r="BF616" s="35">
        <v>2.8837555958116163</v>
      </c>
      <c r="BG616" s="35" t="s">
        <v>552</v>
      </c>
      <c r="BH616" s="35" t="s">
        <v>552</v>
      </c>
      <c r="BI616" s="35" t="s">
        <v>552</v>
      </c>
      <c r="BJ616" s="35" t="s">
        <v>552</v>
      </c>
      <c r="BK616" s="35" t="s">
        <v>552</v>
      </c>
      <c r="BL616" s="35" t="s">
        <v>552</v>
      </c>
      <c r="BM616" s="35" t="s">
        <v>552</v>
      </c>
      <c r="BN616" s="35">
        <v>2.8837555958116163</v>
      </c>
      <c r="BO616" s="1">
        <v>0</v>
      </c>
      <c r="BP616" s="1">
        <v>0</v>
      </c>
      <c r="BQ616" s="1">
        <v>14624.476760399999</v>
      </c>
      <c r="BR616" s="1">
        <v>650.05471820502976</v>
      </c>
      <c r="BS616" s="1">
        <v>5744.2292688160305</v>
      </c>
      <c r="BT616" s="1">
        <v>14624.476760399999</v>
      </c>
      <c r="BU616" s="1">
        <v>650.05471820502976</v>
      </c>
      <c r="BV616" s="1">
        <v>1690.9093319005592</v>
      </c>
      <c r="BW616" s="35">
        <v>5.9746095767250589</v>
      </c>
      <c r="BX616" s="1">
        <v>72751.062146878903</v>
      </c>
      <c r="BY616" s="1">
        <v>3233.7684265780508</v>
      </c>
      <c r="BZ616" s="1">
        <v>28575.297931556608</v>
      </c>
      <c r="CA616" s="1">
        <v>72751.062146878903</v>
      </c>
      <c r="CB616" s="1">
        <v>3233.7684265780508</v>
      </c>
      <c r="CC616" s="1">
        <v>8411.6137558462942</v>
      </c>
    </row>
    <row r="617" spans="1:81" x14ac:dyDescent="0.25">
      <c r="A617" t="s">
        <v>1482</v>
      </c>
      <c r="B617" t="s">
        <v>1483</v>
      </c>
      <c r="C617" t="s">
        <v>87</v>
      </c>
      <c r="D617" t="s">
        <v>1730</v>
      </c>
      <c r="E617">
        <v>40240</v>
      </c>
      <c r="F617" t="s">
        <v>370</v>
      </c>
      <c r="G617" t="s">
        <v>88</v>
      </c>
      <c r="H617" s="74">
        <v>0.42459647774775006</v>
      </c>
      <c r="I617" s="1">
        <v>44429.69</v>
      </c>
      <c r="J617" s="1"/>
      <c r="K617" s="1"/>
      <c r="L617" s="1">
        <v>26669</v>
      </c>
      <c r="M617" s="1"/>
      <c r="N617" s="1"/>
      <c r="O617" s="1"/>
      <c r="P617" s="1"/>
      <c r="Q617" s="1"/>
      <c r="R617" s="1"/>
      <c r="S617" s="1"/>
      <c r="T617" s="1">
        <v>26669</v>
      </c>
      <c r="U617" s="1">
        <v>18</v>
      </c>
      <c r="V617" s="36">
        <v>0.12278957870416432</v>
      </c>
      <c r="W617" s="1"/>
      <c r="X617" s="1"/>
      <c r="Y617" s="1">
        <v>6188</v>
      </c>
      <c r="Z617" s="1"/>
      <c r="AA617" s="1"/>
      <c r="AB617" s="1"/>
      <c r="AC617" s="1"/>
      <c r="AD617" s="1"/>
      <c r="AE617" s="1"/>
      <c r="AF617" s="1"/>
      <c r="AG617" s="1">
        <v>0</v>
      </c>
      <c r="AH617" s="1">
        <v>0</v>
      </c>
      <c r="AI617" s="1">
        <v>63491.173937500003</v>
      </c>
      <c r="AJ617" s="1">
        <v>0</v>
      </c>
      <c r="AK617" s="1"/>
      <c r="AL617" s="1">
        <v>0</v>
      </c>
      <c r="AM617" s="1">
        <v>0</v>
      </c>
      <c r="AN617" s="1"/>
      <c r="AO617" s="1">
        <v>0</v>
      </c>
      <c r="AP617" s="1">
        <v>0</v>
      </c>
      <c r="AQ617" s="1">
        <v>63491.173937500003</v>
      </c>
      <c r="AR617" s="1">
        <v>0</v>
      </c>
      <c r="AS617" s="1">
        <v>0</v>
      </c>
      <c r="AT617" s="1">
        <v>13415.704047199999</v>
      </c>
      <c r="AU617" s="1">
        <v>0</v>
      </c>
      <c r="AV617" s="1"/>
      <c r="AW617" s="1">
        <v>0</v>
      </c>
      <c r="AX617" s="1">
        <v>0</v>
      </c>
      <c r="AY617" s="1"/>
      <c r="AZ617" s="1">
        <v>0</v>
      </c>
      <c r="BA617" s="1">
        <v>0</v>
      </c>
      <c r="BB617" s="1">
        <v>13415.704047199999</v>
      </c>
      <c r="BC617" s="7">
        <v>1.7309793965409166</v>
      </c>
      <c r="BD617" s="35" t="s">
        <v>552</v>
      </c>
      <c r="BE617" s="35" t="s">
        <v>552</v>
      </c>
      <c r="BF617" s="35">
        <v>2.8837555958116163</v>
      </c>
      <c r="BG617" s="35" t="s">
        <v>552</v>
      </c>
      <c r="BH617" s="35" t="s">
        <v>552</v>
      </c>
      <c r="BI617" s="35" t="s">
        <v>552</v>
      </c>
      <c r="BJ617" s="35" t="s">
        <v>552</v>
      </c>
      <c r="BK617" s="35" t="s">
        <v>552</v>
      </c>
      <c r="BL617" s="35" t="s">
        <v>552</v>
      </c>
      <c r="BM617" s="35" t="s">
        <v>552</v>
      </c>
      <c r="BN617" s="35">
        <v>2.8837555958116163</v>
      </c>
      <c r="BO617" s="1">
        <v>0</v>
      </c>
      <c r="BP617" s="1">
        <v>0</v>
      </c>
      <c r="BQ617" s="1">
        <v>14624.476760399999</v>
      </c>
      <c r="BR617" s="1">
        <v>650.05471820502976</v>
      </c>
      <c r="BS617" s="1">
        <v>5744.2292688160305</v>
      </c>
      <c r="BT617" s="1">
        <v>14624.476760399999</v>
      </c>
      <c r="BU617" s="1">
        <v>650.05471820502976</v>
      </c>
      <c r="BV617" s="1">
        <v>1690.9093319005592</v>
      </c>
      <c r="BW617" s="35">
        <v>5.9746095767250589</v>
      </c>
      <c r="BX617" s="1">
        <v>72751.062146878903</v>
      </c>
      <c r="BY617" s="1">
        <v>3233.7684265780508</v>
      </c>
      <c r="BZ617" s="1">
        <v>28575.297931556608</v>
      </c>
      <c r="CA617" s="1">
        <v>72751.062146878903</v>
      </c>
      <c r="CB617" s="1">
        <v>3233.7684265780508</v>
      </c>
      <c r="CC617" s="1">
        <v>8411.6137558462942</v>
      </c>
    </row>
    <row r="618" spans="1:81" x14ac:dyDescent="0.25">
      <c r="A618" t="s">
        <v>1505</v>
      </c>
      <c r="B618" t="s">
        <v>1506</v>
      </c>
      <c r="C618" t="s">
        <v>87</v>
      </c>
      <c r="D618" t="s">
        <v>28</v>
      </c>
      <c r="E618">
        <v>40256</v>
      </c>
      <c r="F618" t="s">
        <v>370</v>
      </c>
      <c r="G618" t="s">
        <v>88</v>
      </c>
      <c r="H618" s="74">
        <v>0.42459647774775006</v>
      </c>
      <c r="I618" s="1">
        <v>665264.3600000001</v>
      </c>
      <c r="J618" s="1">
        <v>0</v>
      </c>
      <c r="K618" s="1">
        <v>0</v>
      </c>
      <c r="L618" s="1">
        <v>93632</v>
      </c>
      <c r="M618" s="1">
        <v>0</v>
      </c>
      <c r="N618" s="1">
        <v>0</v>
      </c>
      <c r="O618" s="1">
        <v>0</v>
      </c>
      <c r="P618" s="1">
        <v>78455</v>
      </c>
      <c r="Q618" s="1">
        <v>0</v>
      </c>
      <c r="R618" s="1">
        <v>0</v>
      </c>
      <c r="S618" s="1">
        <v>0</v>
      </c>
      <c r="T618" s="1">
        <v>172087</v>
      </c>
      <c r="U618" s="1"/>
      <c r="V618" s="36"/>
      <c r="W618" s="1"/>
      <c r="X618" s="1"/>
      <c r="Y618" s="1">
        <v>21724</v>
      </c>
      <c r="Z618" s="1"/>
      <c r="AA618" s="1"/>
      <c r="AB618" s="1"/>
      <c r="AC618" s="1">
        <v>9241</v>
      </c>
      <c r="AD618" s="1"/>
      <c r="AE618" s="1"/>
      <c r="AF618" s="1"/>
      <c r="AG618" s="1">
        <v>0</v>
      </c>
      <c r="AH618" s="1">
        <v>0</v>
      </c>
      <c r="AI618" s="1">
        <v>222896.364</v>
      </c>
      <c r="AJ618" s="1">
        <v>0</v>
      </c>
      <c r="AK618" s="1">
        <v>0</v>
      </c>
      <c r="AL618" s="1">
        <v>0</v>
      </c>
      <c r="AM618" s="1">
        <v>81225.091804166659</v>
      </c>
      <c r="AN618" s="1">
        <v>0</v>
      </c>
      <c r="AO618" s="1">
        <v>0</v>
      </c>
      <c r="AP618" s="1">
        <v>0</v>
      </c>
      <c r="AQ618" s="1">
        <v>304121.45580416668</v>
      </c>
      <c r="AR618" s="1">
        <v>0</v>
      </c>
      <c r="AS618" s="1">
        <v>0</v>
      </c>
      <c r="AT618" s="1">
        <v>47098.053445599995</v>
      </c>
      <c r="AU618" s="1">
        <v>0</v>
      </c>
      <c r="AV618" s="1">
        <v>0</v>
      </c>
      <c r="AW618" s="1">
        <v>0</v>
      </c>
      <c r="AX618" s="1">
        <v>24037.504379999998</v>
      </c>
      <c r="AY618" s="1">
        <v>0</v>
      </c>
      <c r="AZ618" s="1">
        <v>0</v>
      </c>
      <c r="BA618" s="1">
        <v>0</v>
      </c>
      <c r="BB618" s="1">
        <v>71135.557825600001</v>
      </c>
      <c r="BC618" s="7">
        <v>0.56407202338295503</v>
      </c>
      <c r="BD618" s="35" t="s">
        <v>552</v>
      </c>
      <c r="BE618" s="35" t="s">
        <v>552</v>
      </c>
      <c r="BF618" s="35">
        <v>2.8835699060748459</v>
      </c>
      <c r="BG618" s="35" t="s">
        <v>552</v>
      </c>
      <c r="BH618" s="35" t="s">
        <v>552</v>
      </c>
      <c r="BI618" s="35" t="s">
        <v>552</v>
      </c>
      <c r="BJ618" s="35">
        <v>1.3416939160559131</v>
      </c>
      <c r="BK618" s="35" t="s">
        <v>552</v>
      </c>
      <c r="BL618" s="35" t="s">
        <v>552</v>
      </c>
      <c r="BM618" s="35" t="s">
        <v>552</v>
      </c>
      <c r="BN618" s="35">
        <v>2.180623833466599</v>
      </c>
      <c r="BO618" s="1">
        <v>0</v>
      </c>
      <c r="BP618" s="1">
        <v>0</v>
      </c>
      <c r="BQ618" s="1">
        <v>218978.4167376</v>
      </c>
      <c r="BR618" s="1">
        <v>9733.541604086131</v>
      </c>
      <c r="BS618" s="1">
        <v>86010.751103871429</v>
      </c>
      <c r="BT618" s="1">
        <v>218978.4167376</v>
      </c>
      <c r="BU618" s="1">
        <v>9733.541604086131</v>
      </c>
      <c r="BV618" s="1">
        <v>25318.69374971676</v>
      </c>
      <c r="BW618" s="35">
        <v>5.9753503761478424</v>
      </c>
      <c r="BX618" s="1">
        <v>1089494.3480836772</v>
      </c>
      <c r="BY618" s="1">
        <v>48427.779881140603</v>
      </c>
      <c r="BZ618" s="1">
        <v>427933.62285740511</v>
      </c>
      <c r="CA618" s="1">
        <v>1089494.3480836772</v>
      </c>
      <c r="CB618" s="1">
        <v>48427.779881140603</v>
      </c>
      <c r="CC618" s="1">
        <v>125969.3724712253</v>
      </c>
    </row>
    <row r="619" spans="1:81" x14ac:dyDescent="0.25">
      <c r="A619" t="s">
        <v>1505</v>
      </c>
      <c r="B619" t="s">
        <v>1506</v>
      </c>
      <c r="C619" t="s">
        <v>87</v>
      </c>
      <c r="D619" t="s">
        <v>1730</v>
      </c>
      <c r="E619">
        <v>40256</v>
      </c>
      <c r="F619" t="s">
        <v>370</v>
      </c>
      <c r="G619" t="s">
        <v>88</v>
      </c>
      <c r="H619" s="74">
        <v>0.42459647774775006</v>
      </c>
      <c r="I619" s="1">
        <v>665264.3600000001</v>
      </c>
      <c r="J619" s="1"/>
      <c r="K619" s="1"/>
      <c r="L619" s="1">
        <v>93632</v>
      </c>
      <c r="M619" s="1"/>
      <c r="N619" s="1"/>
      <c r="O619" s="1"/>
      <c r="P619" s="1">
        <v>78455</v>
      </c>
      <c r="Q619" s="1"/>
      <c r="R619" s="1"/>
      <c r="S619" s="1"/>
      <c r="T619" s="1">
        <v>172087</v>
      </c>
      <c r="U619" s="1">
        <v>14.636363636363637</v>
      </c>
      <c r="V619" s="36">
        <v>0.31164316842796108</v>
      </c>
      <c r="W619" s="1"/>
      <c r="X619" s="1"/>
      <c r="Y619" s="1">
        <v>21724</v>
      </c>
      <c r="Z619" s="1"/>
      <c r="AA619" s="1"/>
      <c r="AB619" s="1"/>
      <c r="AC619" s="1">
        <v>9241</v>
      </c>
      <c r="AD619" s="1"/>
      <c r="AE619" s="1"/>
      <c r="AF619" s="1"/>
      <c r="AG619" s="1">
        <v>0</v>
      </c>
      <c r="AH619" s="1">
        <v>0</v>
      </c>
      <c r="AI619" s="1">
        <v>222896.364</v>
      </c>
      <c r="AJ619" s="1">
        <v>0</v>
      </c>
      <c r="AK619" s="1"/>
      <c r="AL619" s="1">
        <v>0</v>
      </c>
      <c r="AM619" s="1">
        <v>81225.091804166659</v>
      </c>
      <c r="AN619" s="1"/>
      <c r="AO619" s="1">
        <v>0</v>
      </c>
      <c r="AP619" s="1">
        <v>0</v>
      </c>
      <c r="AQ619" s="1">
        <v>304121.45580416668</v>
      </c>
      <c r="AR619" s="1">
        <v>0</v>
      </c>
      <c r="AS619" s="1">
        <v>0</v>
      </c>
      <c r="AT619" s="1">
        <v>47098.053445599995</v>
      </c>
      <c r="AU619" s="1">
        <v>0</v>
      </c>
      <c r="AV619" s="1"/>
      <c r="AW619" s="1">
        <v>0</v>
      </c>
      <c r="AX619" s="1">
        <v>24037.504379999998</v>
      </c>
      <c r="AY619" s="1"/>
      <c r="AZ619" s="1">
        <v>0</v>
      </c>
      <c r="BA619" s="1">
        <v>0</v>
      </c>
      <c r="BB619" s="1">
        <v>71135.557825600001</v>
      </c>
      <c r="BC619" s="7">
        <v>0.56407202338295503</v>
      </c>
      <c r="BD619" s="35" t="s">
        <v>552</v>
      </c>
      <c r="BE619" s="35" t="s">
        <v>552</v>
      </c>
      <c r="BF619" s="35">
        <v>2.8835699060748459</v>
      </c>
      <c r="BG619" s="35" t="s">
        <v>552</v>
      </c>
      <c r="BH619" s="35" t="s">
        <v>552</v>
      </c>
      <c r="BI619" s="35" t="s">
        <v>552</v>
      </c>
      <c r="BJ619" s="35">
        <v>1.3416939160559131</v>
      </c>
      <c r="BK619" s="35" t="s">
        <v>552</v>
      </c>
      <c r="BL619" s="35" t="s">
        <v>552</v>
      </c>
      <c r="BM619" s="35" t="s">
        <v>552</v>
      </c>
      <c r="BN619" s="35">
        <v>2.180623833466599</v>
      </c>
      <c r="BO619" s="1">
        <v>0</v>
      </c>
      <c r="BP619" s="1">
        <v>0</v>
      </c>
      <c r="BQ619" s="1">
        <v>218978.4167376</v>
      </c>
      <c r="BR619" s="1">
        <v>9733.541604086131</v>
      </c>
      <c r="BS619" s="1">
        <v>86010.751103871429</v>
      </c>
      <c r="BT619" s="1">
        <v>218978.4167376</v>
      </c>
      <c r="BU619" s="1">
        <v>9733.541604086131</v>
      </c>
      <c r="BV619" s="1">
        <v>25318.69374971676</v>
      </c>
      <c r="BW619" s="35">
        <v>5.9753503761478424</v>
      </c>
      <c r="BX619" s="1">
        <v>1089494.3480836772</v>
      </c>
      <c r="BY619" s="1">
        <v>48427.779881140603</v>
      </c>
      <c r="BZ619" s="1">
        <v>427933.62285740511</v>
      </c>
      <c r="CA619" s="1">
        <v>1089494.3480836772</v>
      </c>
      <c r="CB619" s="1">
        <v>48427.779881140603</v>
      </c>
      <c r="CC619" s="1">
        <v>125969.3724712253</v>
      </c>
    </row>
    <row r="620" spans="1:81" x14ac:dyDescent="0.25">
      <c r="A620" t="s">
        <v>1484</v>
      </c>
      <c r="B620" t="s">
        <v>1485</v>
      </c>
      <c r="C620" t="s">
        <v>87</v>
      </c>
      <c r="D620" t="s">
        <v>28</v>
      </c>
      <c r="E620">
        <v>40241</v>
      </c>
      <c r="F620" t="s">
        <v>370</v>
      </c>
      <c r="G620" t="s">
        <v>88</v>
      </c>
      <c r="H620" s="74">
        <v>0.42459647774775006</v>
      </c>
      <c r="I620" s="1">
        <v>490647.84</v>
      </c>
      <c r="J620" s="1">
        <v>0</v>
      </c>
      <c r="K620" s="1">
        <v>0</v>
      </c>
      <c r="L620" s="1">
        <v>203831</v>
      </c>
      <c r="M620" s="1">
        <v>0</v>
      </c>
      <c r="N620" s="1">
        <v>0</v>
      </c>
      <c r="O620" s="1">
        <v>0</v>
      </c>
      <c r="P620" s="1">
        <v>20123</v>
      </c>
      <c r="Q620" s="1">
        <v>0</v>
      </c>
      <c r="R620" s="1">
        <v>0</v>
      </c>
      <c r="S620" s="1">
        <v>0</v>
      </c>
      <c r="T620" s="1">
        <v>223954</v>
      </c>
      <c r="U620" s="1"/>
      <c r="V620" s="36"/>
      <c r="W620" s="1"/>
      <c r="X620" s="1"/>
      <c r="Y620" s="1">
        <v>47293</v>
      </c>
      <c r="Z620" s="1"/>
      <c r="AA620" s="1"/>
      <c r="AB620" s="1"/>
      <c r="AC620" s="1">
        <v>2370</v>
      </c>
      <c r="AD620" s="1"/>
      <c r="AE620" s="1"/>
      <c r="AF620" s="1"/>
      <c r="AG620" s="1">
        <v>0</v>
      </c>
      <c r="AH620" s="1">
        <v>0</v>
      </c>
      <c r="AI620" s="1">
        <v>485243.80481250002</v>
      </c>
      <c r="AJ620" s="1">
        <v>0</v>
      </c>
      <c r="AK620" s="1">
        <v>0</v>
      </c>
      <c r="AL620" s="1">
        <v>0</v>
      </c>
      <c r="AM620" s="1">
        <v>20831.456374166664</v>
      </c>
      <c r="AN620" s="1">
        <v>0</v>
      </c>
      <c r="AO620" s="1">
        <v>0</v>
      </c>
      <c r="AP620" s="1">
        <v>0</v>
      </c>
      <c r="AQ620" s="1">
        <v>506075.26118666667</v>
      </c>
      <c r="AR620" s="1">
        <v>0</v>
      </c>
      <c r="AS620" s="1">
        <v>0</v>
      </c>
      <c r="AT620" s="1">
        <v>102532.14148419999</v>
      </c>
      <c r="AU620" s="1">
        <v>0</v>
      </c>
      <c r="AV620" s="1">
        <v>0</v>
      </c>
      <c r="AW620" s="1">
        <v>0</v>
      </c>
      <c r="AX620" s="1">
        <v>6164.7965999999997</v>
      </c>
      <c r="AY620" s="1">
        <v>0</v>
      </c>
      <c r="AZ620" s="1">
        <v>0</v>
      </c>
      <c r="BA620" s="1">
        <v>0</v>
      </c>
      <c r="BB620" s="1">
        <v>108696.9380842</v>
      </c>
      <c r="BC620" s="7">
        <v>1.2529805476589211</v>
      </c>
      <c r="BD620" s="35" t="s">
        <v>552</v>
      </c>
      <c r="BE620" s="35" t="s">
        <v>552</v>
      </c>
      <c r="BF620" s="35">
        <v>2.8836435394846713</v>
      </c>
      <c r="BG620" s="35" t="s">
        <v>552</v>
      </c>
      <c r="BH620" s="35" t="s">
        <v>552</v>
      </c>
      <c r="BI620" s="35" t="s">
        <v>552</v>
      </c>
      <c r="BJ620" s="35">
        <v>1.3415620421491161</v>
      </c>
      <c r="BK620" s="35" t="s">
        <v>552</v>
      </c>
      <c r="BL620" s="35" t="s">
        <v>552</v>
      </c>
      <c r="BM620" s="35" t="s">
        <v>552</v>
      </c>
      <c r="BN620" s="35">
        <v>2.7450824690376896</v>
      </c>
      <c r="BO620" s="1">
        <v>0</v>
      </c>
      <c r="BP620" s="1">
        <v>0</v>
      </c>
      <c r="BQ620" s="1">
        <v>161501.64301439998</v>
      </c>
      <c r="BR620" s="1">
        <v>7178.7118786808214</v>
      </c>
      <c r="BS620" s="1">
        <v>63434.916678675101</v>
      </c>
      <c r="BT620" s="1">
        <v>161501.6430144</v>
      </c>
      <c r="BU620" s="1">
        <v>7178.7118786808223</v>
      </c>
      <c r="BV620" s="1">
        <v>18673.12176458698</v>
      </c>
      <c r="BW620" s="35">
        <v>5.9751420074773591</v>
      </c>
      <c r="BX620" s="1">
        <v>803493.60843755375</v>
      </c>
      <c r="BY620" s="1">
        <v>35715.111027201667</v>
      </c>
      <c r="BZ620" s="1">
        <v>315597.71870890271</v>
      </c>
      <c r="CA620" s="1">
        <v>803493.60843755375</v>
      </c>
      <c r="CB620" s="1">
        <v>35715.111027201667</v>
      </c>
      <c r="CC620" s="1">
        <v>92901.432501736432</v>
      </c>
    </row>
    <row r="621" spans="1:81" x14ac:dyDescent="0.25">
      <c r="A621" t="s">
        <v>1484</v>
      </c>
      <c r="B621" t="s">
        <v>1485</v>
      </c>
      <c r="C621" t="s">
        <v>87</v>
      </c>
      <c r="D621" t="s">
        <v>1730</v>
      </c>
      <c r="E621">
        <v>40241</v>
      </c>
      <c r="F621" t="s">
        <v>370</v>
      </c>
      <c r="G621" t="s">
        <v>88</v>
      </c>
      <c r="H621" s="74">
        <v>0.42459647774775006</v>
      </c>
      <c r="I621" s="1">
        <v>490647.84</v>
      </c>
      <c r="J621" s="1"/>
      <c r="K621" s="1"/>
      <c r="L621" s="1">
        <v>203831</v>
      </c>
      <c r="M621" s="1"/>
      <c r="N621" s="1"/>
      <c r="O621" s="1"/>
      <c r="P621" s="1">
        <v>20123</v>
      </c>
      <c r="Q621" s="1"/>
      <c r="R621" s="1"/>
      <c r="S621" s="1"/>
      <c r="T621" s="1">
        <v>223954</v>
      </c>
      <c r="U621" s="1">
        <v>17.5</v>
      </c>
      <c r="V621" s="36">
        <v>0.16525804821858012</v>
      </c>
      <c r="W621" s="1"/>
      <c r="X621" s="1"/>
      <c r="Y621" s="1">
        <v>47293</v>
      </c>
      <c r="Z621" s="1"/>
      <c r="AA621" s="1"/>
      <c r="AB621" s="1"/>
      <c r="AC621" s="1">
        <v>2370</v>
      </c>
      <c r="AD621" s="1"/>
      <c r="AE621" s="1"/>
      <c r="AF621" s="1"/>
      <c r="AG621" s="1">
        <v>0</v>
      </c>
      <c r="AH621" s="1">
        <v>0</v>
      </c>
      <c r="AI621" s="1">
        <v>485243.80481250002</v>
      </c>
      <c r="AJ621" s="1">
        <v>0</v>
      </c>
      <c r="AK621" s="1"/>
      <c r="AL621" s="1">
        <v>0</v>
      </c>
      <c r="AM621" s="1">
        <v>20831.456374166664</v>
      </c>
      <c r="AN621" s="1"/>
      <c r="AO621" s="1">
        <v>0</v>
      </c>
      <c r="AP621" s="1">
        <v>0</v>
      </c>
      <c r="AQ621" s="1">
        <v>506075.26118666667</v>
      </c>
      <c r="AR621" s="1">
        <v>0</v>
      </c>
      <c r="AS621" s="1">
        <v>0</v>
      </c>
      <c r="AT621" s="1">
        <v>102532.14148419999</v>
      </c>
      <c r="AU621" s="1">
        <v>0</v>
      </c>
      <c r="AV621" s="1"/>
      <c r="AW621" s="1">
        <v>0</v>
      </c>
      <c r="AX621" s="1">
        <v>6164.7965999999997</v>
      </c>
      <c r="AY621" s="1"/>
      <c r="AZ621" s="1">
        <v>0</v>
      </c>
      <c r="BA621" s="1">
        <v>0</v>
      </c>
      <c r="BB621" s="1">
        <v>108696.9380842</v>
      </c>
      <c r="BC621" s="7">
        <v>1.2529805476589211</v>
      </c>
      <c r="BD621" s="35" t="s">
        <v>552</v>
      </c>
      <c r="BE621" s="35" t="s">
        <v>552</v>
      </c>
      <c r="BF621" s="35">
        <v>2.8836435394846713</v>
      </c>
      <c r="BG621" s="35" t="s">
        <v>552</v>
      </c>
      <c r="BH621" s="35" t="s">
        <v>552</v>
      </c>
      <c r="BI621" s="35" t="s">
        <v>552</v>
      </c>
      <c r="BJ621" s="35">
        <v>1.3415620421491161</v>
      </c>
      <c r="BK621" s="35" t="s">
        <v>552</v>
      </c>
      <c r="BL621" s="35" t="s">
        <v>552</v>
      </c>
      <c r="BM621" s="35" t="s">
        <v>552</v>
      </c>
      <c r="BN621" s="35">
        <v>2.7450824690376896</v>
      </c>
      <c r="BO621" s="1">
        <v>0</v>
      </c>
      <c r="BP621" s="1">
        <v>0</v>
      </c>
      <c r="BQ621" s="1">
        <v>161501.64301439998</v>
      </c>
      <c r="BR621" s="1">
        <v>7178.7118786808214</v>
      </c>
      <c r="BS621" s="1">
        <v>63434.916678675101</v>
      </c>
      <c r="BT621" s="1">
        <v>161501.64301439998</v>
      </c>
      <c r="BU621" s="1">
        <v>7178.7118786808214</v>
      </c>
      <c r="BV621" s="1">
        <v>18673.121764586976</v>
      </c>
      <c r="BW621" s="35">
        <v>5.9751420074773591</v>
      </c>
      <c r="BX621" s="1">
        <v>803493.60843755375</v>
      </c>
      <c r="BY621" s="1">
        <v>35715.111027201667</v>
      </c>
      <c r="BZ621" s="1">
        <v>315597.71870890271</v>
      </c>
      <c r="CA621" s="1">
        <v>803493.60843755375</v>
      </c>
      <c r="CB621" s="1">
        <v>35715.111027201667</v>
      </c>
      <c r="CC621" s="1">
        <v>92901.432501736432</v>
      </c>
    </row>
    <row r="622" spans="1:81" x14ac:dyDescent="0.25">
      <c r="A622" t="s">
        <v>948</v>
      </c>
      <c r="B622" t="s">
        <v>949</v>
      </c>
      <c r="C622" t="s">
        <v>87</v>
      </c>
      <c r="D622" t="s">
        <v>38</v>
      </c>
      <c r="E622">
        <v>40120</v>
      </c>
      <c r="F622" t="s">
        <v>39</v>
      </c>
      <c r="G622" t="s">
        <v>88</v>
      </c>
      <c r="H622" s="74">
        <v>0.42459647774775006</v>
      </c>
      <c r="I622" s="1">
        <v>2181109</v>
      </c>
      <c r="J622" s="1"/>
      <c r="K622" s="1"/>
      <c r="L622" s="1">
        <v>361593</v>
      </c>
      <c r="M622" s="1"/>
      <c r="N622" s="1"/>
      <c r="O622" s="1"/>
      <c r="P622" s="1"/>
      <c r="Q622" s="1"/>
      <c r="R622" s="1"/>
      <c r="S622" s="1"/>
      <c r="T622" s="1">
        <v>361593</v>
      </c>
      <c r="U622" s="1">
        <v>31.666666666666668</v>
      </c>
      <c r="V622" s="36">
        <v>0.14202523551395457</v>
      </c>
      <c r="W622" s="1"/>
      <c r="X622" s="1"/>
      <c r="Y622" s="1">
        <v>128638</v>
      </c>
      <c r="Z622" s="1"/>
      <c r="AA622" s="1"/>
      <c r="AB622" s="1"/>
      <c r="AC622" s="1"/>
      <c r="AD622" s="1"/>
      <c r="AE622" s="1"/>
      <c r="AF622" s="1"/>
      <c r="AG622" s="1">
        <v>0</v>
      </c>
      <c r="AH622" s="1">
        <v>0</v>
      </c>
      <c r="AI622" s="1">
        <v>1317620.0981875001</v>
      </c>
      <c r="AJ622" s="1">
        <v>0</v>
      </c>
      <c r="AK622" s="1">
        <v>0</v>
      </c>
      <c r="AL622" s="1">
        <v>0</v>
      </c>
      <c r="AM622" s="1">
        <v>0</v>
      </c>
      <c r="AN622" s="1">
        <v>0</v>
      </c>
      <c r="AO622" s="1">
        <v>0</v>
      </c>
      <c r="AP622" s="1">
        <v>0</v>
      </c>
      <c r="AQ622" s="1">
        <v>1317620.0981875001</v>
      </c>
      <c r="AR622" s="1">
        <v>0</v>
      </c>
      <c r="AS622" s="1">
        <v>0</v>
      </c>
      <c r="AT622" s="1">
        <v>278889.67957719998</v>
      </c>
      <c r="AU622" s="1">
        <v>0</v>
      </c>
      <c r="AV622" s="1">
        <v>0</v>
      </c>
      <c r="AW622" s="1">
        <v>0</v>
      </c>
      <c r="AX622" s="1">
        <v>0</v>
      </c>
      <c r="AY622" s="1">
        <v>0</v>
      </c>
      <c r="AZ622" s="1">
        <v>0</v>
      </c>
      <c r="BA622" s="1">
        <v>0</v>
      </c>
      <c r="BB622" s="1">
        <v>278889.67957719998</v>
      </c>
      <c r="BC622" s="7">
        <v>0.73197156940102492</v>
      </c>
      <c r="BD622" s="35" t="s">
        <v>552</v>
      </c>
      <c r="BE622" s="35" t="s">
        <v>552</v>
      </c>
      <c r="BF622" s="35">
        <v>4.4152120692731884</v>
      </c>
      <c r="BG622" s="35" t="s">
        <v>552</v>
      </c>
      <c r="BH622" s="35" t="s">
        <v>552</v>
      </c>
      <c r="BI622" s="35" t="s">
        <v>552</v>
      </c>
      <c r="BJ622" s="35" t="s">
        <v>552</v>
      </c>
      <c r="BK622" s="35" t="s">
        <v>552</v>
      </c>
      <c r="BL622" s="35" t="s">
        <v>552</v>
      </c>
      <c r="BM622" s="35" t="s">
        <v>552</v>
      </c>
      <c r="BN622" s="35">
        <v>4.4152120692731884</v>
      </c>
      <c r="BO622" s="1">
        <v>0</v>
      </c>
      <c r="BP622" s="1"/>
      <c r="BQ622" s="1">
        <v>717933.83843999985</v>
      </c>
      <c r="BR622" s="1">
        <v>31911.998403982878</v>
      </c>
      <c r="BS622" s="1">
        <v>281991.39260881767</v>
      </c>
      <c r="BT622" s="1">
        <v>717933.83843999985</v>
      </c>
      <c r="BU622" s="1">
        <v>31911.998403982878</v>
      </c>
      <c r="BV622" s="1">
        <v>83008.852008472182</v>
      </c>
      <c r="BW622" s="35">
        <v>6.0697752262351132</v>
      </c>
      <c r="BX622" s="1">
        <v>3639763.188198993</v>
      </c>
      <c r="BY622" s="1">
        <v>161786.65892816684</v>
      </c>
      <c r="BZ622" s="1">
        <v>1429632.9762597231</v>
      </c>
      <c r="CA622" s="1">
        <v>3639763.188198993</v>
      </c>
      <c r="CB622" s="1">
        <v>161786.65892816684</v>
      </c>
      <c r="CC622" s="1">
        <v>420836.22147076897</v>
      </c>
    </row>
    <row r="623" spans="1:81" x14ac:dyDescent="0.25">
      <c r="A623" t="s">
        <v>948</v>
      </c>
      <c r="B623" t="s">
        <v>949</v>
      </c>
      <c r="C623" t="s">
        <v>87</v>
      </c>
      <c r="D623" t="s">
        <v>28</v>
      </c>
      <c r="E623">
        <v>40120</v>
      </c>
      <c r="F623" t="s">
        <v>39</v>
      </c>
      <c r="G623" t="s">
        <v>88</v>
      </c>
      <c r="H623" s="74">
        <v>0.42459647774775006</v>
      </c>
      <c r="I623" s="1">
        <v>2254963</v>
      </c>
      <c r="J623" s="1">
        <v>0</v>
      </c>
      <c r="K623" s="1">
        <v>0</v>
      </c>
      <c r="L623" s="1">
        <v>361593</v>
      </c>
      <c r="M623" s="1">
        <v>0</v>
      </c>
      <c r="N623" s="1">
        <v>0</v>
      </c>
      <c r="O623" s="1">
        <v>0</v>
      </c>
      <c r="P623" s="1">
        <v>0</v>
      </c>
      <c r="Q623" s="1">
        <v>0</v>
      </c>
      <c r="R623" s="1">
        <v>0</v>
      </c>
      <c r="S623" s="1">
        <v>0</v>
      </c>
      <c r="T623" s="1">
        <v>361593</v>
      </c>
      <c r="U623" s="1"/>
      <c r="V623" s="36"/>
      <c r="W623" s="1"/>
      <c r="X623" s="1"/>
      <c r="Y623" s="1">
        <v>128638</v>
      </c>
      <c r="Z623" s="1"/>
      <c r="AA623" s="1"/>
      <c r="AB623" s="1"/>
      <c r="AC623" s="1">
        <v>7758</v>
      </c>
      <c r="AD623" s="1"/>
      <c r="AE623" s="1"/>
      <c r="AF623" s="1"/>
      <c r="AG623" s="1">
        <v>0</v>
      </c>
      <c r="AH623" s="1">
        <v>0</v>
      </c>
      <c r="AI623" s="1">
        <v>1317620.0981875001</v>
      </c>
      <c r="AJ623" s="1">
        <v>0</v>
      </c>
      <c r="AK623" s="1">
        <v>0</v>
      </c>
      <c r="AL623" s="1">
        <v>0</v>
      </c>
      <c r="AM623" s="1">
        <v>68362.254719999983</v>
      </c>
      <c r="AN623" s="1">
        <v>0</v>
      </c>
      <c r="AO623" s="1">
        <v>0</v>
      </c>
      <c r="AP623" s="1">
        <v>0</v>
      </c>
      <c r="AQ623" s="1">
        <v>1385982.3529075002</v>
      </c>
      <c r="AR623" s="1">
        <v>0</v>
      </c>
      <c r="AS623" s="1">
        <v>0</v>
      </c>
      <c r="AT623" s="1">
        <v>278889.67957719998</v>
      </c>
      <c r="AU623" s="1">
        <v>0</v>
      </c>
      <c r="AV623" s="1">
        <v>0</v>
      </c>
      <c r="AW623" s="1">
        <v>0</v>
      </c>
      <c r="AX623" s="1">
        <v>20179.954439999998</v>
      </c>
      <c r="AY623" s="1">
        <v>0</v>
      </c>
      <c r="AZ623" s="1">
        <v>0</v>
      </c>
      <c r="BA623" s="1">
        <v>0</v>
      </c>
      <c r="BB623" s="1">
        <v>299069.63401719998</v>
      </c>
      <c r="BC623" s="7">
        <v>0.74726369653280356</v>
      </c>
      <c r="BD623" s="35" t="s">
        <v>552</v>
      </c>
      <c r="BE623" s="35" t="s">
        <v>552</v>
      </c>
      <c r="BF623" s="35">
        <v>4.4152120692731884</v>
      </c>
      <c r="BG623" s="35" t="s">
        <v>552</v>
      </c>
      <c r="BH623" s="35" t="s">
        <v>552</v>
      </c>
      <c r="BI623" s="35" t="s">
        <v>552</v>
      </c>
      <c r="BJ623" s="35" t="s">
        <v>552</v>
      </c>
      <c r="BK623" s="35" t="s">
        <v>552</v>
      </c>
      <c r="BL623" s="35" t="s">
        <v>552</v>
      </c>
      <c r="BM623" s="35" t="s">
        <v>552</v>
      </c>
      <c r="BN623" s="35">
        <v>4.6600791136020341</v>
      </c>
      <c r="BO623" s="1">
        <v>0</v>
      </c>
      <c r="BP623" s="1">
        <v>0</v>
      </c>
      <c r="BQ623" s="1">
        <v>742243.62107999984</v>
      </c>
      <c r="BR623" s="1">
        <v>32992.562800410451</v>
      </c>
      <c r="BS623" s="1">
        <v>291539.83439220936</v>
      </c>
      <c r="BT623" s="1">
        <v>742243.62107999984</v>
      </c>
      <c r="BU623" s="1">
        <v>32992.562800410451</v>
      </c>
      <c r="BV623" s="1">
        <v>85819.594505171655</v>
      </c>
      <c r="BW623" s="35">
        <v>6.0697752262351132</v>
      </c>
      <c r="BX623" s="1">
        <v>3763008.3219824256</v>
      </c>
      <c r="BY623" s="1">
        <v>167264.87753552708</v>
      </c>
      <c r="BZ623" s="1">
        <v>1478041.4298623106</v>
      </c>
      <c r="CA623" s="1">
        <v>3763008.3219824256</v>
      </c>
      <c r="CB623" s="1">
        <v>167264.87753552708</v>
      </c>
      <c r="CC623" s="1">
        <v>435086.05414786231</v>
      </c>
    </row>
    <row r="624" spans="1:81" x14ac:dyDescent="0.25">
      <c r="A624" t="s">
        <v>948</v>
      </c>
      <c r="B624" t="s">
        <v>949</v>
      </c>
      <c r="C624" t="s">
        <v>87</v>
      </c>
      <c r="D624" t="s">
        <v>1730</v>
      </c>
      <c r="E624">
        <v>40120</v>
      </c>
      <c r="F624" t="s">
        <v>39</v>
      </c>
      <c r="G624" t="s">
        <v>88</v>
      </c>
      <c r="H624" s="74">
        <v>0.42459647774775006</v>
      </c>
      <c r="I624" s="1">
        <v>73854</v>
      </c>
      <c r="J624" s="1"/>
      <c r="K624" s="1"/>
      <c r="L624" s="1"/>
      <c r="M624" s="1"/>
      <c r="N624" s="1"/>
      <c r="O624" s="1"/>
      <c r="P624" s="1"/>
      <c r="Q624" s="1"/>
      <c r="R624" s="1"/>
      <c r="S624" s="1"/>
      <c r="T624" s="1">
        <v>0</v>
      </c>
      <c r="U624" s="1">
        <v>0</v>
      </c>
      <c r="V624" s="36" t="s">
        <v>552</v>
      </c>
      <c r="W624" s="1"/>
      <c r="X624" s="1"/>
      <c r="Y624" s="1"/>
      <c r="Z624" s="1"/>
      <c r="AA624" s="1"/>
      <c r="AB624" s="1"/>
      <c r="AC624" s="1">
        <v>7758</v>
      </c>
      <c r="AD624" s="1"/>
      <c r="AE624" s="1"/>
      <c r="AF624" s="1"/>
      <c r="AG624" s="1">
        <v>0</v>
      </c>
      <c r="AH624" s="1">
        <v>0</v>
      </c>
      <c r="AI624" s="1">
        <v>0</v>
      </c>
      <c r="AJ624" s="1">
        <v>0</v>
      </c>
      <c r="AK624" s="1"/>
      <c r="AL624" s="1">
        <v>0</v>
      </c>
      <c r="AM624" s="1">
        <v>68362.254719999983</v>
      </c>
      <c r="AN624" s="1"/>
      <c r="AO624" s="1">
        <v>0</v>
      </c>
      <c r="AP624" s="1">
        <v>0</v>
      </c>
      <c r="AQ624" s="1">
        <v>68362.254719999983</v>
      </c>
      <c r="AR624" s="1">
        <v>0</v>
      </c>
      <c r="AS624" s="1">
        <v>0</v>
      </c>
      <c r="AT624" s="1">
        <v>0</v>
      </c>
      <c r="AU624" s="1">
        <v>0</v>
      </c>
      <c r="AV624" s="1"/>
      <c r="AW624" s="1">
        <v>0</v>
      </c>
      <c r="AX624" s="1">
        <v>20179.954439999998</v>
      </c>
      <c r="AY624" s="1"/>
      <c r="AZ624" s="1">
        <v>0</v>
      </c>
      <c r="BA624" s="1">
        <v>0</v>
      </c>
      <c r="BB624" s="1">
        <v>20179.954439999998</v>
      </c>
      <c r="BC624" s="7">
        <v>1.1988817011942479</v>
      </c>
      <c r="BD624" s="35" t="s">
        <v>552</v>
      </c>
      <c r="BE624" s="35" t="s">
        <v>552</v>
      </c>
      <c r="BF624" s="35" t="s">
        <v>552</v>
      </c>
      <c r="BG624" s="35" t="s">
        <v>552</v>
      </c>
      <c r="BH624" s="35" t="s">
        <v>552</v>
      </c>
      <c r="BI624" s="35" t="s">
        <v>552</v>
      </c>
      <c r="BJ624" s="35" t="s">
        <v>552</v>
      </c>
      <c r="BK624" s="35" t="s">
        <v>552</v>
      </c>
      <c r="BL624" s="35" t="s">
        <v>552</v>
      </c>
      <c r="BM624" s="35" t="s">
        <v>552</v>
      </c>
      <c r="BN624" s="35" t="s">
        <v>552</v>
      </c>
      <c r="BO624" s="1">
        <v>0</v>
      </c>
      <c r="BP624" s="1">
        <v>0</v>
      </c>
      <c r="BQ624" s="1">
        <v>24309.782639999998</v>
      </c>
      <c r="BR624" s="1">
        <v>1080.564396427575</v>
      </c>
      <c r="BS624" s="1">
        <v>9548.4417833916705</v>
      </c>
      <c r="BT624" s="1">
        <v>24309.782639999998</v>
      </c>
      <c r="BU624" s="1">
        <v>1080.564396427575</v>
      </c>
      <c r="BV624" s="1">
        <v>2810.7424966994795</v>
      </c>
      <c r="BW624" s="35">
        <v>6.0697752262351132</v>
      </c>
      <c r="BX624" s="1">
        <v>123245.13378343242</v>
      </c>
      <c r="BY624" s="1">
        <v>5478.2186073602179</v>
      </c>
      <c r="BZ624" s="1">
        <v>48408.453602587324</v>
      </c>
      <c r="CA624" s="1">
        <v>123245.13378343242</v>
      </c>
      <c r="CB624" s="1">
        <v>5478.2186073602179</v>
      </c>
      <c r="CC624" s="1">
        <v>14249.832677093251</v>
      </c>
    </row>
    <row r="625" spans="1:81" x14ac:dyDescent="0.25">
      <c r="A625" t="s">
        <v>1496</v>
      </c>
      <c r="B625" t="s">
        <v>1497</v>
      </c>
      <c r="C625" t="s">
        <v>87</v>
      </c>
      <c r="D625" t="s">
        <v>28</v>
      </c>
      <c r="E625">
        <v>40251</v>
      </c>
      <c r="F625" t="s">
        <v>370</v>
      </c>
      <c r="G625" t="s">
        <v>88</v>
      </c>
      <c r="H625" s="74">
        <v>0.42459647774775006</v>
      </c>
      <c r="I625" s="1">
        <v>766003.1</v>
      </c>
      <c r="J625" s="1">
        <v>0</v>
      </c>
      <c r="K625" s="1">
        <v>0</v>
      </c>
      <c r="L625" s="1">
        <v>164721</v>
      </c>
      <c r="M625" s="1">
        <v>0</v>
      </c>
      <c r="N625" s="1">
        <v>0</v>
      </c>
      <c r="O625" s="1">
        <v>0</v>
      </c>
      <c r="P625" s="1">
        <v>72718</v>
      </c>
      <c r="Q625" s="1">
        <v>0</v>
      </c>
      <c r="R625" s="1">
        <v>0</v>
      </c>
      <c r="S625" s="1">
        <v>0</v>
      </c>
      <c r="T625" s="1">
        <v>237439</v>
      </c>
      <c r="U625" s="1"/>
      <c r="V625" s="36"/>
      <c r="W625" s="1"/>
      <c r="X625" s="1"/>
      <c r="Y625" s="1">
        <v>38219</v>
      </c>
      <c r="Z625" s="1"/>
      <c r="AA625" s="1"/>
      <c r="AB625" s="1"/>
      <c r="AC625" s="1">
        <v>8564</v>
      </c>
      <c r="AD625" s="1"/>
      <c r="AE625" s="1"/>
      <c r="AF625" s="1"/>
      <c r="AG625" s="1">
        <v>0</v>
      </c>
      <c r="AH625" s="1">
        <v>0</v>
      </c>
      <c r="AI625" s="1">
        <v>392141.16668750002</v>
      </c>
      <c r="AJ625" s="1">
        <v>0</v>
      </c>
      <c r="AK625" s="1">
        <v>0</v>
      </c>
      <c r="AL625" s="1">
        <v>0</v>
      </c>
      <c r="AM625" s="1">
        <v>75274.51552833333</v>
      </c>
      <c r="AN625" s="1">
        <v>0</v>
      </c>
      <c r="AO625" s="1">
        <v>0</v>
      </c>
      <c r="AP625" s="1">
        <v>0</v>
      </c>
      <c r="AQ625" s="1">
        <v>467415.68221583334</v>
      </c>
      <c r="AR625" s="1">
        <v>0</v>
      </c>
      <c r="AS625" s="1">
        <v>0</v>
      </c>
      <c r="AT625" s="1">
        <v>82859.533448599992</v>
      </c>
      <c r="AU625" s="1">
        <v>0</v>
      </c>
      <c r="AV625" s="1">
        <v>0</v>
      </c>
      <c r="AW625" s="1">
        <v>0</v>
      </c>
      <c r="AX625" s="1">
        <v>22276.505519999999</v>
      </c>
      <c r="AY625" s="1">
        <v>0</v>
      </c>
      <c r="AZ625" s="1">
        <v>0</v>
      </c>
      <c r="BA625" s="1">
        <v>0</v>
      </c>
      <c r="BB625" s="1">
        <v>105136.03896859998</v>
      </c>
      <c r="BC625" s="7">
        <v>0.74745353012857696</v>
      </c>
      <c r="BD625" s="35" t="s">
        <v>552</v>
      </c>
      <c r="BE625" s="35" t="s">
        <v>552</v>
      </c>
      <c r="BF625" s="35">
        <v>2.8836681427146509</v>
      </c>
      <c r="BG625" s="35" t="s">
        <v>552</v>
      </c>
      <c r="BH625" s="35" t="s">
        <v>552</v>
      </c>
      <c r="BI625" s="35" t="s">
        <v>552</v>
      </c>
      <c r="BJ625" s="35">
        <v>1.3414975803560785</v>
      </c>
      <c r="BK625" s="35" t="s">
        <v>552</v>
      </c>
      <c r="BL625" s="35" t="s">
        <v>552</v>
      </c>
      <c r="BM625" s="35" t="s">
        <v>552</v>
      </c>
      <c r="BN625" s="35">
        <v>2.4113634288572361</v>
      </c>
      <c r="BO625" s="1">
        <v>0</v>
      </c>
      <c r="BP625" s="1">
        <v>0</v>
      </c>
      <c r="BQ625" s="1">
        <v>252137.58039599995</v>
      </c>
      <c r="BR625" s="1">
        <v>11207.459005783727</v>
      </c>
      <c r="BS625" s="1">
        <v>99035.069275158399</v>
      </c>
      <c r="BT625" s="1">
        <v>252137.58039599995</v>
      </c>
      <c r="BU625" s="1">
        <v>11207.459005783727</v>
      </c>
      <c r="BV625" s="1">
        <v>29152.618216664512</v>
      </c>
      <c r="BW625" s="35">
        <v>5.9754705908102519</v>
      </c>
      <c r="BX625" s="1">
        <v>1254503.1160983532</v>
      </c>
      <c r="BY625" s="1">
        <v>55762.382680988434</v>
      </c>
      <c r="BZ625" s="1">
        <v>492746.07463740656</v>
      </c>
      <c r="CA625" s="1">
        <v>1254503.1160983532</v>
      </c>
      <c r="CB625" s="1">
        <v>55762.382680988434</v>
      </c>
      <c r="CC625" s="1">
        <v>145047.99458213348</v>
      </c>
    </row>
    <row r="626" spans="1:81" x14ac:dyDescent="0.25">
      <c r="A626" t="s">
        <v>1496</v>
      </c>
      <c r="B626" t="s">
        <v>1497</v>
      </c>
      <c r="C626" t="s">
        <v>87</v>
      </c>
      <c r="D626" t="s">
        <v>1730</v>
      </c>
      <c r="E626">
        <v>40251</v>
      </c>
      <c r="F626" t="s">
        <v>370</v>
      </c>
      <c r="G626" t="s">
        <v>88</v>
      </c>
      <c r="H626" s="74">
        <v>0.42459647774775006</v>
      </c>
      <c r="I626" s="1">
        <v>766003.1</v>
      </c>
      <c r="J626" s="1"/>
      <c r="K626" s="1"/>
      <c r="L626" s="1">
        <v>164721</v>
      </c>
      <c r="M626" s="1"/>
      <c r="N626" s="1"/>
      <c r="O626" s="1"/>
      <c r="P626" s="1">
        <v>72718</v>
      </c>
      <c r="Q626" s="1"/>
      <c r="R626" s="1"/>
      <c r="S626" s="1"/>
      <c r="T626" s="1">
        <v>237439</v>
      </c>
      <c r="U626" s="1">
        <v>18.583333333333332</v>
      </c>
      <c r="V626" s="36">
        <v>0.18122699048071231</v>
      </c>
      <c r="W626" s="1"/>
      <c r="X626" s="1"/>
      <c r="Y626" s="1">
        <v>38219</v>
      </c>
      <c r="Z626" s="1"/>
      <c r="AA626" s="1"/>
      <c r="AB626" s="1"/>
      <c r="AC626" s="1">
        <v>8564</v>
      </c>
      <c r="AD626" s="1"/>
      <c r="AE626" s="1"/>
      <c r="AF626" s="1"/>
      <c r="AG626" s="1">
        <v>0</v>
      </c>
      <c r="AH626" s="1">
        <v>0</v>
      </c>
      <c r="AI626" s="1">
        <v>392141.16668750002</v>
      </c>
      <c r="AJ626" s="1">
        <v>0</v>
      </c>
      <c r="AK626" s="1"/>
      <c r="AL626" s="1">
        <v>0</v>
      </c>
      <c r="AM626" s="1">
        <v>75274.51552833333</v>
      </c>
      <c r="AN626" s="1"/>
      <c r="AO626" s="1">
        <v>0</v>
      </c>
      <c r="AP626" s="1">
        <v>0</v>
      </c>
      <c r="AQ626" s="1">
        <v>467415.68221583334</v>
      </c>
      <c r="AR626" s="1">
        <v>0</v>
      </c>
      <c r="AS626" s="1">
        <v>0</v>
      </c>
      <c r="AT626" s="1">
        <v>82859.533448599992</v>
      </c>
      <c r="AU626" s="1">
        <v>0</v>
      </c>
      <c r="AV626" s="1"/>
      <c r="AW626" s="1">
        <v>0</v>
      </c>
      <c r="AX626" s="1">
        <v>22276.505519999999</v>
      </c>
      <c r="AY626" s="1"/>
      <c r="AZ626" s="1">
        <v>0</v>
      </c>
      <c r="BA626" s="1">
        <v>0</v>
      </c>
      <c r="BB626" s="1">
        <v>105136.03896859998</v>
      </c>
      <c r="BC626" s="7">
        <v>0.74745353012857696</v>
      </c>
      <c r="BD626" s="35" t="s">
        <v>552</v>
      </c>
      <c r="BE626" s="35" t="s">
        <v>552</v>
      </c>
      <c r="BF626" s="35">
        <v>2.8836681427146509</v>
      </c>
      <c r="BG626" s="35" t="s">
        <v>552</v>
      </c>
      <c r="BH626" s="35" t="s">
        <v>552</v>
      </c>
      <c r="BI626" s="35" t="s">
        <v>552</v>
      </c>
      <c r="BJ626" s="35">
        <v>1.3414975803560785</v>
      </c>
      <c r="BK626" s="35" t="s">
        <v>552</v>
      </c>
      <c r="BL626" s="35" t="s">
        <v>552</v>
      </c>
      <c r="BM626" s="35" t="s">
        <v>552</v>
      </c>
      <c r="BN626" s="35">
        <v>2.4113634288572361</v>
      </c>
      <c r="BO626" s="1">
        <v>0</v>
      </c>
      <c r="BP626" s="1">
        <v>0</v>
      </c>
      <c r="BQ626" s="1">
        <v>252137.58039599995</v>
      </c>
      <c r="BR626" s="1">
        <v>11207.459005783727</v>
      </c>
      <c r="BS626" s="1">
        <v>99035.069275158399</v>
      </c>
      <c r="BT626" s="1">
        <v>252137.58039599995</v>
      </c>
      <c r="BU626" s="1">
        <v>11207.459005783727</v>
      </c>
      <c r="BV626" s="1">
        <v>29152.618216664512</v>
      </c>
      <c r="BW626" s="35">
        <v>5.9754705908102519</v>
      </c>
      <c r="BX626" s="1">
        <v>1254503.1160983532</v>
      </c>
      <c r="BY626" s="1">
        <v>55762.382680988434</v>
      </c>
      <c r="BZ626" s="1">
        <v>492746.07463740656</v>
      </c>
      <c r="CA626" s="1">
        <v>1254503.1160983532</v>
      </c>
      <c r="CB626" s="1">
        <v>55762.382680988434</v>
      </c>
      <c r="CC626" s="1">
        <v>145047.99458213348</v>
      </c>
    </row>
    <row r="627" spans="1:81" x14ac:dyDescent="0.25">
      <c r="A627" t="s">
        <v>1507</v>
      </c>
      <c r="B627" t="s">
        <v>673</v>
      </c>
      <c r="C627" t="s">
        <v>87</v>
      </c>
      <c r="D627" t="s">
        <v>28</v>
      </c>
      <c r="E627">
        <v>40257</v>
      </c>
      <c r="F627" t="s">
        <v>370</v>
      </c>
      <c r="G627" t="s">
        <v>88</v>
      </c>
      <c r="H627" s="74">
        <v>0.42459647774775006</v>
      </c>
      <c r="I627" s="1">
        <v>331383.63</v>
      </c>
      <c r="J627" s="1">
        <v>0</v>
      </c>
      <c r="K627" s="1">
        <v>0</v>
      </c>
      <c r="L627" s="1">
        <v>139184</v>
      </c>
      <c r="M627" s="1">
        <v>0</v>
      </c>
      <c r="N627" s="1">
        <v>0</v>
      </c>
      <c r="O627" s="1">
        <v>0</v>
      </c>
      <c r="P627" s="1">
        <v>0</v>
      </c>
      <c r="Q627" s="1">
        <v>0</v>
      </c>
      <c r="R627" s="1">
        <v>0</v>
      </c>
      <c r="S627" s="1">
        <v>0</v>
      </c>
      <c r="T627" s="1">
        <v>139184</v>
      </c>
      <c r="U627" s="1"/>
      <c r="V627" s="36"/>
      <c r="W627" s="1"/>
      <c r="X627" s="1"/>
      <c r="Y627" s="1">
        <v>32294</v>
      </c>
      <c r="Z627" s="1"/>
      <c r="AA627" s="1"/>
      <c r="AB627" s="1"/>
      <c r="AC627" s="1"/>
      <c r="AD627" s="1"/>
      <c r="AE627" s="1"/>
      <c r="AF627" s="1"/>
      <c r="AG627" s="1">
        <v>0</v>
      </c>
      <c r="AH627" s="1">
        <v>0</v>
      </c>
      <c r="AI627" s="1">
        <v>331348.4530000001</v>
      </c>
      <c r="AJ627" s="1">
        <v>0</v>
      </c>
      <c r="AK627" s="1">
        <v>0</v>
      </c>
      <c r="AL627" s="1">
        <v>0</v>
      </c>
      <c r="AM627" s="1">
        <v>0</v>
      </c>
      <c r="AN627" s="1">
        <v>0</v>
      </c>
      <c r="AO627" s="1">
        <v>0</v>
      </c>
      <c r="AP627" s="1">
        <v>0</v>
      </c>
      <c r="AQ627" s="1">
        <v>331348.4530000001</v>
      </c>
      <c r="AR627" s="1">
        <v>0</v>
      </c>
      <c r="AS627" s="1">
        <v>0</v>
      </c>
      <c r="AT627" s="1">
        <v>70014.018503600004</v>
      </c>
      <c r="AU627" s="1">
        <v>0</v>
      </c>
      <c r="AV627" s="1">
        <v>0</v>
      </c>
      <c r="AW627" s="1">
        <v>0</v>
      </c>
      <c r="AX627" s="1">
        <v>0</v>
      </c>
      <c r="AY627" s="1">
        <v>0</v>
      </c>
      <c r="AZ627" s="1">
        <v>0</v>
      </c>
      <c r="BA627" s="1">
        <v>0</v>
      </c>
      <c r="BB627" s="1">
        <v>70014.018503600004</v>
      </c>
      <c r="BC627" s="7">
        <v>1.211171690960112</v>
      </c>
      <c r="BD627" s="35" t="s">
        <v>552</v>
      </c>
      <c r="BE627" s="35" t="s">
        <v>552</v>
      </c>
      <c r="BF627" s="35">
        <v>2.8836825461518574</v>
      </c>
      <c r="BG627" s="35" t="s">
        <v>552</v>
      </c>
      <c r="BH627" s="35" t="s">
        <v>552</v>
      </c>
      <c r="BI627" s="35" t="s">
        <v>552</v>
      </c>
      <c r="BJ627" s="35" t="s">
        <v>552</v>
      </c>
      <c r="BK627" s="35" t="s">
        <v>552</v>
      </c>
      <c r="BL627" s="35" t="s">
        <v>552</v>
      </c>
      <c r="BM627" s="35" t="s">
        <v>552</v>
      </c>
      <c r="BN627" s="35">
        <v>2.8836825461518574</v>
      </c>
      <c r="BO627" s="1">
        <v>0</v>
      </c>
      <c r="BP627" s="1">
        <v>0</v>
      </c>
      <c r="BQ627" s="1">
        <v>109078.23565079998</v>
      </c>
      <c r="BR627" s="1">
        <v>4848.5031567271753</v>
      </c>
      <c r="BS627" s="1">
        <v>42843.952920952222</v>
      </c>
      <c r="BT627" s="1">
        <v>109078.23565079998</v>
      </c>
      <c r="BU627" s="1">
        <v>4848.5031567271753</v>
      </c>
      <c r="BV627" s="1">
        <v>12611.829441215594</v>
      </c>
      <c r="BW627" s="35">
        <v>5.9749519659515089</v>
      </c>
      <c r="BX627" s="1">
        <v>542658.98289346939</v>
      </c>
      <c r="BY627" s="1">
        <v>24121.070311481963</v>
      </c>
      <c r="BZ627" s="1">
        <v>213146.60781322519</v>
      </c>
      <c r="CA627" s="1">
        <v>542658.98289346939</v>
      </c>
      <c r="CB627" s="1">
        <v>24121.070311481963</v>
      </c>
      <c r="CC627" s="1">
        <v>62743.245672820645</v>
      </c>
    </row>
    <row r="628" spans="1:81" x14ac:dyDescent="0.25">
      <c r="A628" t="s">
        <v>1507</v>
      </c>
      <c r="B628" t="s">
        <v>673</v>
      </c>
      <c r="C628" t="s">
        <v>87</v>
      </c>
      <c r="D628" t="s">
        <v>1730</v>
      </c>
      <c r="E628">
        <v>40257</v>
      </c>
      <c r="F628" t="s">
        <v>370</v>
      </c>
      <c r="G628" t="s">
        <v>88</v>
      </c>
      <c r="H628" s="74">
        <v>0.42459647774775006</v>
      </c>
      <c r="I628" s="1">
        <v>331383.63</v>
      </c>
      <c r="J628" s="1"/>
      <c r="K628" s="1"/>
      <c r="L628" s="1">
        <v>139184</v>
      </c>
      <c r="M628" s="1"/>
      <c r="N628" s="1"/>
      <c r="O628" s="1"/>
      <c r="P628" s="1"/>
      <c r="Q628" s="1"/>
      <c r="R628" s="1"/>
      <c r="S628" s="1"/>
      <c r="T628" s="1">
        <v>139184</v>
      </c>
      <c r="U628" s="1">
        <v>16</v>
      </c>
      <c r="V628" s="36">
        <v>0.19943838529981031</v>
      </c>
      <c r="W628" s="1"/>
      <c r="X628" s="1"/>
      <c r="Y628" s="1">
        <v>32294</v>
      </c>
      <c r="Z628" s="1"/>
      <c r="AA628" s="1"/>
      <c r="AB628" s="1"/>
      <c r="AC628" s="1"/>
      <c r="AD628" s="1"/>
      <c r="AE628" s="1"/>
      <c r="AF628" s="1"/>
      <c r="AG628" s="1">
        <v>0</v>
      </c>
      <c r="AH628" s="1">
        <v>0</v>
      </c>
      <c r="AI628" s="1">
        <v>331348.4530000001</v>
      </c>
      <c r="AJ628" s="1">
        <v>0</v>
      </c>
      <c r="AK628" s="1"/>
      <c r="AL628" s="1">
        <v>0</v>
      </c>
      <c r="AM628" s="1">
        <v>0</v>
      </c>
      <c r="AN628" s="1"/>
      <c r="AO628" s="1">
        <v>0</v>
      </c>
      <c r="AP628" s="1">
        <v>0</v>
      </c>
      <c r="AQ628" s="1">
        <v>331348.4530000001</v>
      </c>
      <c r="AR628" s="1">
        <v>0</v>
      </c>
      <c r="AS628" s="1">
        <v>0</v>
      </c>
      <c r="AT628" s="1">
        <v>70014.018503600004</v>
      </c>
      <c r="AU628" s="1">
        <v>0</v>
      </c>
      <c r="AV628" s="1"/>
      <c r="AW628" s="1">
        <v>0</v>
      </c>
      <c r="AX628" s="1">
        <v>0</v>
      </c>
      <c r="AY628" s="1"/>
      <c r="AZ628" s="1">
        <v>0</v>
      </c>
      <c r="BA628" s="1">
        <v>0</v>
      </c>
      <c r="BB628" s="1">
        <v>70014.018503600004</v>
      </c>
      <c r="BC628" s="7">
        <v>1.211171690960112</v>
      </c>
      <c r="BD628" s="35" t="s">
        <v>552</v>
      </c>
      <c r="BE628" s="35" t="s">
        <v>552</v>
      </c>
      <c r="BF628" s="35">
        <v>2.8836825461518574</v>
      </c>
      <c r="BG628" s="35" t="s">
        <v>552</v>
      </c>
      <c r="BH628" s="35" t="s">
        <v>552</v>
      </c>
      <c r="BI628" s="35" t="s">
        <v>552</v>
      </c>
      <c r="BJ628" s="35" t="s">
        <v>552</v>
      </c>
      <c r="BK628" s="35" t="s">
        <v>552</v>
      </c>
      <c r="BL628" s="35" t="s">
        <v>552</v>
      </c>
      <c r="BM628" s="35" t="s">
        <v>552</v>
      </c>
      <c r="BN628" s="35">
        <v>2.8836825461518574</v>
      </c>
      <c r="BO628" s="1">
        <v>0</v>
      </c>
      <c r="BP628" s="1">
        <v>0</v>
      </c>
      <c r="BQ628" s="1">
        <v>109078.23565079998</v>
      </c>
      <c r="BR628" s="1">
        <v>4848.5031567271753</v>
      </c>
      <c r="BS628" s="1">
        <v>42843.952920952222</v>
      </c>
      <c r="BT628" s="1">
        <v>109078.23565079998</v>
      </c>
      <c r="BU628" s="1">
        <v>4848.5031567271753</v>
      </c>
      <c r="BV628" s="1">
        <v>12611.829441215594</v>
      </c>
      <c r="BW628" s="35">
        <v>5.9749519659515089</v>
      </c>
      <c r="BX628" s="1">
        <v>542658.98289346939</v>
      </c>
      <c r="BY628" s="1">
        <v>24121.070311481963</v>
      </c>
      <c r="BZ628" s="1">
        <v>213146.60781322519</v>
      </c>
      <c r="CA628" s="1">
        <v>542658.98289346939</v>
      </c>
      <c r="CB628" s="1">
        <v>24121.070311481963</v>
      </c>
      <c r="CC628" s="1">
        <v>62743.245672820645</v>
      </c>
    </row>
    <row r="629" spans="1:81" x14ac:dyDescent="0.25">
      <c r="A629" t="s">
        <v>405</v>
      </c>
      <c r="B629" t="s">
        <v>406</v>
      </c>
      <c r="C629" t="s">
        <v>87</v>
      </c>
      <c r="D629" t="s">
        <v>38</v>
      </c>
      <c r="E629">
        <v>40036</v>
      </c>
      <c r="F629" t="s">
        <v>39</v>
      </c>
      <c r="G629" t="s">
        <v>88</v>
      </c>
      <c r="H629" s="74">
        <v>0.42459647774775006</v>
      </c>
      <c r="I629" s="1">
        <v>9483605</v>
      </c>
      <c r="J629" s="1"/>
      <c r="K629" s="1">
        <v>122768</v>
      </c>
      <c r="L629" s="1">
        <v>2136324</v>
      </c>
      <c r="M629" s="1">
        <v>65120</v>
      </c>
      <c r="N629" s="1"/>
      <c r="O629" s="1"/>
      <c r="P629" s="1"/>
      <c r="Q629" s="1"/>
      <c r="R629" s="1"/>
      <c r="S629" s="1"/>
      <c r="T629" s="1">
        <v>2324212</v>
      </c>
      <c r="U629" s="1">
        <v>32.283950617283949</v>
      </c>
      <c r="V629" s="36">
        <v>0.13121477367941306</v>
      </c>
      <c r="W629" s="1"/>
      <c r="X629" s="1">
        <v>98319</v>
      </c>
      <c r="Y629" s="1">
        <v>530255</v>
      </c>
      <c r="Z629" s="1">
        <v>137304</v>
      </c>
      <c r="AA629" s="1"/>
      <c r="AB629" s="1"/>
      <c r="AC629" s="1"/>
      <c r="AD629" s="1"/>
      <c r="AE629" s="1"/>
      <c r="AF629" s="1"/>
      <c r="AG629" s="1">
        <v>0</v>
      </c>
      <c r="AH629" s="1">
        <v>754332.63948491239</v>
      </c>
      <c r="AI629" s="1">
        <v>5438871.8367500007</v>
      </c>
      <c r="AJ629" s="1">
        <v>58298.794780677075</v>
      </c>
      <c r="AK629" s="1">
        <v>0</v>
      </c>
      <c r="AL629" s="1">
        <v>0</v>
      </c>
      <c r="AM629" s="1">
        <v>0</v>
      </c>
      <c r="AN629" s="1">
        <v>0</v>
      </c>
      <c r="AO629" s="1">
        <v>0</v>
      </c>
      <c r="AP629" s="1">
        <v>0</v>
      </c>
      <c r="AQ629" s="1">
        <v>6251503.2710155901</v>
      </c>
      <c r="AR629" s="1">
        <v>0</v>
      </c>
      <c r="AS629" s="1">
        <v>212397.20839350001</v>
      </c>
      <c r="AT629" s="1">
        <v>1149603.1269469999</v>
      </c>
      <c r="AU629" s="1">
        <v>2760.122080080002</v>
      </c>
      <c r="AV629" s="1">
        <v>0</v>
      </c>
      <c r="AW629" s="1">
        <v>0</v>
      </c>
      <c r="AX629" s="1">
        <v>0</v>
      </c>
      <c r="AY629" s="1">
        <v>0</v>
      </c>
      <c r="AZ629" s="1">
        <v>0</v>
      </c>
      <c r="BA629" s="1">
        <v>0</v>
      </c>
      <c r="BB629" s="1">
        <v>1364760.4574205799</v>
      </c>
      <c r="BC629" s="7">
        <v>0.80309794940174861</v>
      </c>
      <c r="BD629" s="35" t="s">
        <v>552</v>
      </c>
      <c r="BE629" s="35">
        <v>7.8744448706374</v>
      </c>
      <c r="BF629" s="35">
        <v>3.0840242227756653</v>
      </c>
      <c r="BG629" s="35">
        <v>0.93763692967993051</v>
      </c>
      <c r="BH629" s="35" t="s">
        <v>552</v>
      </c>
      <c r="BI629" s="35" t="s">
        <v>552</v>
      </c>
      <c r="BJ629" s="35" t="s">
        <v>552</v>
      </c>
      <c r="BK629" s="35" t="s">
        <v>552</v>
      </c>
      <c r="BL629" s="35" t="s">
        <v>552</v>
      </c>
      <c r="BM629" s="35" t="s">
        <v>552</v>
      </c>
      <c r="BN629" s="35">
        <v>3.2769229865589584</v>
      </c>
      <c r="BO629" s="1">
        <v>0</v>
      </c>
      <c r="BP629" s="1"/>
      <c r="BQ629" s="1">
        <v>3121623.4217999997</v>
      </c>
      <c r="BR629" s="1">
        <v>138755.46230106064</v>
      </c>
      <c r="BS629" s="1">
        <v>1226117.0720500199</v>
      </c>
      <c r="BT629" s="1">
        <v>3121623.4217999997</v>
      </c>
      <c r="BU629" s="1">
        <v>138755.46230106064</v>
      </c>
      <c r="BV629" s="1">
        <v>360927.9334282729</v>
      </c>
      <c r="BW629" s="35">
        <v>6.2599569501475729</v>
      </c>
      <c r="BX629" s="1">
        <v>16419604.813240357</v>
      </c>
      <c r="BY629" s="1">
        <v>729847.75830140349</v>
      </c>
      <c r="BZ629" s="1">
        <v>6449323.0148240943</v>
      </c>
      <c r="CA629" s="1">
        <v>16419604.813240357</v>
      </c>
      <c r="CB629" s="1">
        <v>729847.75830140349</v>
      </c>
      <c r="CC629" s="1">
        <v>1898465.3919384447</v>
      </c>
    </row>
    <row r="630" spans="1:81" x14ac:dyDescent="0.25">
      <c r="A630" t="s">
        <v>405</v>
      </c>
      <c r="B630" t="s">
        <v>406</v>
      </c>
      <c r="C630" t="s">
        <v>87</v>
      </c>
      <c r="D630" t="s">
        <v>28</v>
      </c>
      <c r="E630">
        <v>40036</v>
      </c>
      <c r="F630" t="s">
        <v>39</v>
      </c>
      <c r="G630" t="s">
        <v>88</v>
      </c>
      <c r="H630" s="74">
        <v>0.42459647774775006</v>
      </c>
      <c r="I630" s="1">
        <v>10161914</v>
      </c>
      <c r="J630" s="1">
        <v>0</v>
      </c>
      <c r="K630" s="1">
        <v>717868</v>
      </c>
      <c r="L630" s="1">
        <v>2136324</v>
      </c>
      <c r="M630" s="1">
        <v>65120</v>
      </c>
      <c r="N630" s="1">
        <v>0</v>
      </c>
      <c r="O630" s="1">
        <v>0</v>
      </c>
      <c r="P630" s="1">
        <v>110632</v>
      </c>
      <c r="Q630" s="1">
        <v>0</v>
      </c>
      <c r="R630" s="1">
        <v>0</v>
      </c>
      <c r="S630" s="1">
        <v>0</v>
      </c>
      <c r="T630" s="1">
        <v>3029944</v>
      </c>
      <c r="U630" s="1"/>
      <c r="V630" s="36"/>
      <c r="W630" s="1"/>
      <c r="X630" s="1">
        <v>194679</v>
      </c>
      <c r="Y630" s="1">
        <v>530255</v>
      </c>
      <c r="Z630" s="1">
        <v>137304</v>
      </c>
      <c r="AA630" s="1"/>
      <c r="AB630" s="1"/>
      <c r="AC630" s="1">
        <v>6912</v>
      </c>
      <c r="AD630" s="1"/>
      <c r="AE630" s="1"/>
      <c r="AF630" s="1"/>
      <c r="AG630" s="1">
        <v>0</v>
      </c>
      <c r="AH630" s="1">
        <v>1626698.9444936845</v>
      </c>
      <c r="AI630" s="1">
        <v>5438871.8367500007</v>
      </c>
      <c r="AJ630" s="1">
        <v>58298.794780677075</v>
      </c>
      <c r="AK630" s="1">
        <v>0</v>
      </c>
      <c r="AL630" s="1">
        <v>0</v>
      </c>
      <c r="AM630" s="1">
        <v>60813.019513333325</v>
      </c>
      <c r="AN630" s="1">
        <v>0</v>
      </c>
      <c r="AO630" s="1">
        <v>0</v>
      </c>
      <c r="AP630" s="1">
        <v>0</v>
      </c>
      <c r="AQ630" s="1">
        <v>7184682.595537696</v>
      </c>
      <c r="AR630" s="1">
        <v>0</v>
      </c>
      <c r="AS630" s="1">
        <v>420562.41553350003</v>
      </c>
      <c r="AT630" s="1">
        <v>1149603.1269469999</v>
      </c>
      <c r="AU630" s="1">
        <v>2760.122080080002</v>
      </c>
      <c r="AV630" s="1">
        <v>0</v>
      </c>
      <c r="AW630" s="1">
        <v>0</v>
      </c>
      <c r="AX630" s="1">
        <v>17979.356159999999</v>
      </c>
      <c r="AY630" s="1">
        <v>0</v>
      </c>
      <c r="AZ630" s="1">
        <v>0</v>
      </c>
      <c r="BA630" s="1">
        <v>0</v>
      </c>
      <c r="BB630" s="1">
        <v>1590905.0207205799</v>
      </c>
      <c r="BC630" s="7">
        <v>0.86357625308168096</v>
      </c>
      <c r="BD630" s="35" t="s">
        <v>552</v>
      </c>
      <c r="BE630" s="35">
        <v>2.8518632395192216</v>
      </c>
      <c r="BF630" s="35">
        <v>3.0840242227756653</v>
      </c>
      <c r="BG630" s="35">
        <v>0.93763692967993051</v>
      </c>
      <c r="BH630" s="35" t="s">
        <v>552</v>
      </c>
      <c r="BI630" s="35" t="s">
        <v>552</v>
      </c>
      <c r="BJ630" s="35">
        <v>0.7122023977993106</v>
      </c>
      <c r="BK630" s="35" t="s">
        <v>552</v>
      </c>
      <c r="BL630" s="35" t="s">
        <v>552</v>
      </c>
      <c r="BM630" s="35" t="s">
        <v>552</v>
      </c>
      <c r="BN630" s="35">
        <v>2.8962870654567467</v>
      </c>
      <c r="BO630" s="1">
        <v>0</v>
      </c>
      <c r="BP630" s="1">
        <v>0</v>
      </c>
      <c r="BQ630" s="1">
        <v>3344895.6122399997</v>
      </c>
      <c r="BR630" s="1">
        <v>148679.86118502621</v>
      </c>
      <c r="BS630" s="1">
        <v>1313814.3396001949</v>
      </c>
      <c r="BT630" s="1">
        <v>3344895.6122399997</v>
      </c>
      <c r="BU630" s="1">
        <v>148679.86118502621</v>
      </c>
      <c r="BV630" s="1">
        <v>386743.08131726645</v>
      </c>
      <c r="BW630" s="35">
        <v>6.2599569501475729</v>
      </c>
      <c r="BX630" s="1">
        <v>17594006.92311991</v>
      </c>
      <c r="BY630" s="1">
        <v>782049.66918715509</v>
      </c>
      <c r="BZ630" s="1">
        <v>6910606.8667835901</v>
      </c>
      <c r="CA630" s="1">
        <v>17594006.92311991</v>
      </c>
      <c r="CB630" s="1">
        <v>782049.66918715509</v>
      </c>
      <c r="CC630" s="1">
        <v>2034251.9584962439</v>
      </c>
    </row>
    <row r="631" spans="1:81" x14ac:dyDescent="0.25">
      <c r="A631" t="s">
        <v>405</v>
      </c>
      <c r="B631" t="s">
        <v>406</v>
      </c>
      <c r="C631" t="s">
        <v>87</v>
      </c>
      <c r="D631" t="s">
        <v>1730</v>
      </c>
      <c r="E631">
        <v>40036</v>
      </c>
      <c r="F631" t="s">
        <v>39</v>
      </c>
      <c r="G631" t="s">
        <v>88</v>
      </c>
      <c r="H631" s="74">
        <v>0.42459647774775006</v>
      </c>
      <c r="I631" s="1">
        <v>678309</v>
      </c>
      <c r="J631" s="1"/>
      <c r="K631" s="1">
        <v>595100</v>
      </c>
      <c r="L631" s="1"/>
      <c r="M631" s="1"/>
      <c r="N631" s="1"/>
      <c r="O631" s="1"/>
      <c r="P631" s="1">
        <v>110632</v>
      </c>
      <c r="Q631" s="1"/>
      <c r="R631" s="1"/>
      <c r="S631" s="1"/>
      <c r="T631" s="1">
        <v>705732</v>
      </c>
      <c r="U631" s="1">
        <v>12</v>
      </c>
      <c r="V631" s="36">
        <v>7.916804972569913E-2</v>
      </c>
      <c r="W631" s="1"/>
      <c r="X631" s="1">
        <v>96360</v>
      </c>
      <c r="Y631" s="1"/>
      <c r="Z631" s="1"/>
      <c r="AA631" s="1"/>
      <c r="AB631" s="1"/>
      <c r="AC631" s="1">
        <v>6912</v>
      </c>
      <c r="AD631" s="1"/>
      <c r="AE631" s="1"/>
      <c r="AF631" s="1"/>
      <c r="AG631" s="1">
        <v>0</v>
      </c>
      <c r="AH631" s="1">
        <v>872366.30500877195</v>
      </c>
      <c r="AI631" s="1">
        <v>0</v>
      </c>
      <c r="AJ631" s="1">
        <v>0</v>
      </c>
      <c r="AK631" s="1"/>
      <c r="AL631" s="1">
        <v>0</v>
      </c>
      <c r="AM631" s="1">
        <v>60813.019513333325</v>
      </c>
      <c r="AN631" s="1"/>
      <c r="AO631" s="1">
        <v>0</v>
      </c>
      <c r="AP631" s="1">
        <v>0</v>
      </c>
      <c r="AQ631" s="1">
        <v>933179.32452210528</v>
      </c>
      <c r="AR631" s="1">
        <v>0</v>
      </c>
      <c r="AS631" s="1">
        <v>208165.20714000001</v>
      </c>
      <c r="AT631" s="1">
        <v>0</v>
      </c>
      <c r="AU631" s="1">
        <v>0</v>
      </c>
      <c r="AV631" s="1"/>
      <c r="AW631" s="1">
        <v>0</v>
      </c>
      <c r="AX631" s="1">
        <v>17979.356159999999</v>
      </c>
      <c r="AY631" s="1"/>
      <c r="AZ631" s="1">
        <v>0</v>
      </c>
      <c r="BA631" s="1">
        <v>0</v>
      </c>
      <c r="BB631" s="1">
        <v>226144.56330000001</v>
      </c>
      <c r="BC631" s="7">
        <v>1.7091382951163929</v>
      </c>
      <c r="BD631" s="35" t="s">
        <v>552</v>
      </c>
      <c r="BE631" s="35">
        <v>1.8157141861011123</v>
      </c>
      <c r="BF631" s="35" t="s">
        <v>552</v>
      </c>
      <c r="BG631" s="35" t="s">
        <v>552</v>
      </c>
      <c r="BH631" s="35" t="s">
        <v>552</v>
      </c>
      <c r="BI631" s="35" t="s">
        <v>552</v>
      </c>
      <c r="BJ631" s="35">
        <v>0.7122023977993106</v>
      </c>
      <c r="BK631" s="35" t="s">
        <v>552</v>
      </c>
      <c r="BL631" s="35" t="s">
        <v>552</v>
      </c>
      <c r="BM631" s="35" t="s">
        <v>552</v>
      </c>
      <c r="BN631" s="35">
        <v>1.6427254082599418</v>
      </c>
      <c r="BO631" s="1">
        <v>0</v>
      </c>
      <c r="BP631" s="1">
        <v>0</v>
      </c>
      <c r="BQ631" s="1">
        <v>223272.19043999998</v>
      </c>
      <c r="BR631" s="1">
        <v>9924.398883965554</v>
      </c>
      <c r="BS631" s="1">
        <v>87697.267550174962</v>
      </c>
      <c r="BT631" s="1">
        <v>223272.19043999998</v>
      </c>
      <c r="BU631" s="1">
        <v>9924.398883965554</v>
      </c>
      <c r="BV631" s="1">
        <v>25815.147888993517</v>
      </c>
      <c r="BW631" s="35">
        <v>6.2599569501475729</v>
      </c>
      <c r="BX631" s="1">
        <v>1174402.1098795503</v>
      </c>
      <c r="BY631" s="1">
        <v>52201.910885751429</v>
      </c>
      <c r="BZ631" s="1">
        <v>461283.85195949394</v>
      </c>
      <c r="CA631" s="1">
        <v>1174402.1098795503</v>
      </c>
      <c r="CB631" s="1">
        <v>52201.910885751429</v>
      </c>
      <c r="CC631" s="1">
        <v>135786.56655779888</v>
      </c>
    </row>
    <row r="632" spans="1:81" x14ac:dyDescent="0.25">
      <c r="A632" t="s">
        <v>1523</v>
      </c>
      <c r="B632" t="s">
        <v>1524</v>
      </c>
      <c r="C632" t="s">
        <v>87</v>
      </c>
      <c r="D632" t="s">
        <v>28</v>
      </c>
      <c r="E632">
        <v>44932</v>
      </c>
      <c r="F632" t="s">
        <v>370</v>
      </c>
      <c r="G632" t="s">
        <v>88</v>
      </c>
      <c r="H632" s="74">
        <v>0.42459647774775006</v>
      </c>
      <c r="I632" s="1">
        <v>212207.69</v>
      </c>
      <c r="J632" s="1">
        <v>0</v>
      </c>
      <c r="K632" s="1">
        <v>0</v>
      </c>
      <c r="L632" s="1">
        <v>55926</v>
      </c>
      <c r="M632" s="1">
        <v>0</v>
      </c>
      <c r="N632" s="1">
        <v>0</v>
      </c>
      <c r="O632" s="1">
        <v>0</v>
      </c>
      <c r="P632" s="1">
        <v>0</v>
      </c>
      <c r="Q632" s="1">
        <v>0</v>
      </c>
      <c r="R632" s="1">
        <v>0</v>
      </c>
      <c r="S632" s="1">
        <v>0</v>
      </c>
      <c r="T632" s="1">
        <v>55926</v>
      </c>
      <c r="U632" s="1"/>
      <c r="V632" s="36"/>
      <c r="W632" s="1"/>
      <c r="X632" s="1"/>
      <c r="Y632" s="1">
        <v>12975</v>
      </c>
      <c r="Z632" s="1"/>
      <c r="AA632" s="1"/>
      <c r="AB632" s="1"/>
      <c r="AC632" s="1"/>
      <c r="AD632" s="1"/>
      <c r="AE632" s="1"/>
      <c r="AF632" s="1"/>
      <c r="AG632" s="1">
        <v>0</v>
      </c>
      <c r="AH632" s="1">
        <v>0</v>
      </c>
      <c r="AI632" s="1">
        <v>133128.385125</v>
      </c>
      <c r="AJ632" s="1">
        <v>0</v>
      </c>
      <c r="AK632" s="1">
        <v>0</v>
      </c>
      <c r="AL632" s="1">
        <v>0</v>
      </c>
      <c r="AM632" s="1">
        <v>0</v>
      </c>
      <c r="AN632" s="1">
        <v>0</v>
      </c>
      <c r="AO632" s="1">
        <v>0</v>
      </c>
      <c r="AP632" s="1">
        <v>0</v>
      </c>
      <c r="AQ632" s="1">
        <v>133128.385125</v>
      </c>
      <c r="AR632" s="1">
        <v>0</v>
      </c>
      <c r="AS632" s="1">
        <v>0</v>
      </c>
      <c r="AT632" s="1">
        <v>28130.051714999998</v>
      </c>
      <c r="AU632" s="1">
        <v>0</v>
      </c>
      <c r="AV632" s="1">
        <v>0</v>
      </c>
      <c r="AW632" s="1">
        <v>0</v>
      </c>
      <c r="AX632" s="1">
        <v>0</v>
      </c>
      <c r="AY632" s="1">
        <v>0</v>
      </c>
      <c r="AZ632" s="1">
        <v>0</v>
      </c>
      <c r="BA632" s="1">
        <v>0</v>
      </c>
      <c r="BB632" s="1">
        <v>28130.051714999998</v>
      </c>
      <c r="BC632" s="7">
        <v>0.75990854450185108</v>
      </c>
      <c r="BD632" s="35" t="s">
        <v>552</v>
      </c>
      <c r="BE632" s="35" t="s">
        <v>552</v>
      </c>
      <c r="BF632" s="35">
        <v>2.883425183993134</v>
      </c>
      <c r="BG632" s="35" t="s">
        <v>552</v>
      </c>
      <c r="BH632" s="35" t="s">
        <v>552</v>
      </c>
      <c r="BI632" s="35" t="s">
        <v>552</v>
      </c>
      <c r="BJ632" s="35" t="s">
        <v>552</v>
      </c>
      <c r="BK632" s="35" t="s">
        <v>552</v>
      </c>
      <c r="BL632" s="35" t="s">
        <v>552</v>
      </c>
      <c r="BM632" s="35" t="s">
        <v>552</v>
      </c>
      <c r="BN632" s="35">
        <v>2.883425183993134</v>
      </c>
      <c r="BO632" s="1">
        <v>0</v>
      </c>
      <c r="BP632" s="1">
        <v>0</v>
      </c>
      <c r="BQ632" s="1">
        <v>69850.283240399993</v>
      </c>
      <c r="BR632" s="1">
        <v>3104.8294535453729</v>
      </c>
      <c r="BS632" s="1">
        <v>27435.924580293919</v>
      </c>
      <c r="BT632" s="1">
        <v>69850.283240399993</v>
      </c>
      <c r="BU632" s="1">
        <v>3104.8294535453729</v>
      </c>
      <c r="BV632" s="1">
        <v>8076.2202779731524</v>
      </c>
      <c r="BW632" s="35">
        <v>5.9748097642103959</v>
      </c>
      <c r="BX632" s="1">
        <v>347491.87109720369</v>
      </c>
      <c r="BY632" s="1">
        <v>15445.935881705549</v>
      </c>
      <c r="BZ632" s="1">
        <v>136488.5054921862</v>
      </c>
      <c r="CA632" s="1">
        <v>347491.87109720369</v>
      </c>
      <c r="CB632" s="1">
        <v>15445.935881705549</v>
      </c>
      <c r="CC632" s="1">
        <v>40177.659496774839</v>
      </c>
    </row>
    <row r="633" spans="1:81" x14ac:dyDescent="0.25">
      <c r="A633" t="s">
        <v>1523</v>
      </c>
      <c r="B633" t="s">
        <v>1524</v>
      </c>
      <c r="C633" t="s">
        <v>87</v>
      </c>
      <c r="D633" t="s">
        <v>1730</v>
      </c>
      <c r="E633">
        <v>44932</v>
      </c>
      <c r="F633" t="s">
        <v>370</v>
      </c>
      <c r="G633" t="s">
        <v>88</v>
      </c>
      <c r="H633" s="74">
        <v>0.42459647774775006</v>
      </c>
      <c r="I633" s="1">
        <v>212207.69</v>
      </c>
      <c r="J633" s="1"/>
      <c r="K633" s="1"/>
      <c r="L633" s="1">
        <v>55926</v>
      </c>
      <c r="M633" s="1"/>
      <c r="N633" s="1"/>
      <c r="O633" s="1"/>
      <c r="P633" s="1"/>
      <c r="Q633" s="1"/>
      <c r="R633" s="1"/>
      <c r="S633" s="1"/>
      <c r="T633" s="1">
        <v>55926</v>
      </c>
      <c r="U633" s="1">
        <v>18</v>
      </c>
      <c r="V633" s="36">
        <v>0.21871354305161328</v>
      </c>
      <c r="W633" s="1"/>
      <c r="X633" s="1"/>
      <c r="Y633" s="1">
        <v>12975</v>
      </c>
      <c r="Z633" s="1"/>
      <c r="AA633" s="1"/>
      <c r="AB633" s="1"/>
      <c r="AC633" s="1"/>
      <c r="AD633" s="1"/>
      <c r="AE633" s="1"/>
      <c r="AF633" s="1"/>
      <c r="AG633" s="1">
        <v>0</v>
      </c>
      <c r="AH633" s="1">
        <v>0</v>
      </c>
      <c r="AI633" s="1">
        <v>133128.385125</v>
      </c>
      <c r="AJ633" s="1">
        <v>0</v>
      </c>
      <c r="AK633" s="1"/>
      <c r="AL633" s="1">
        <v>0</v>
      </c>
      <c r="AM633" s="1">
        <v>0</v>
      </c>
      <c r="AN633" s="1"/>
      <c r="AO633" s="1">
        <v>0</v>
      </c>
      <c r="AP633" s="1">
        <v>0</v>
      </c>
      <c r="AQ633" s="1">
        <v>133128.385125</v>
      </c>
      <c r="AR633" s="1">
        <v>0</v>
      </c>
      <c r="AS633" s="1">
        <v>0</v>
      </c>
      <c r="AT633" s="1">
        <v>28130.051714999998</v>
      </c>
      <c r="AU633" s="1">
        <v>0</v>
      </c>
      <c r="AV633" s="1"/>
      <c r="AW633" s="1">
        <v>0</v>
      </c>
      <c r="AX633" s="1">
        <v>0</v>
      </c>
      <c r="AY633" s="1"/>
      <c r="AZ633" s="1">
        <v>0</v>
      </c>
      <c r="BA633" s="1">
        <v>0</v>
      </c>
      <c r="BB633" s="1">
        <v>28130.051714999998</v>
      </c>
      <c r="BC633" s="7">
        <v>0.75990854450185108</v>
      </c>
      <c r="BD633" s="35" t="s">
        <v>552</v>
      </c>
      <c r="BE633" s="35" t="s">
        <v>552</v>
      </c>
      <c r="BF633" s="35">
        <v>2.883425183993134</v>
      </c>
      <c r="BG633" s="35" t="s">
        <v>552</v>
      </c>
      <c r="BH633" s="35" t="s">
        <v>552</v>
      </c>
      <c r="BI633" s="35" t="s">
        <v>552</v>
      </c>
      <c r="BJ633" s="35" t="s">
        <v>552</v>
      </c>
      <c r="BK633" s="35" t="s">
        <v>552</v>
      </c>
      <c r="BL633" s="35" t="s">
        <v>552</v>
      </c>
      <c r="BM633" s="35" t="s">
        <v>552</v>
      </c>
      <c r="BN633" s="35">
        <v>2.883425183993134</v>
      </c>
      <c r="BO633" s="1">
        <v>0</v>
      </c>
      <c r="BP633" s="1">
        <v>0</v>
      </c>
      <c r="BQ633" s="1">
        <v>69850.283240399993</v>
      </c>
      <c r="BR633" s="1">
        <v>3104.8294535453729</v>
      </c>
      <c r="BS633" s="1">
        <v>27435.924580293919</v>
      </c>
      <c r="BT633" s="1">
        <v>69850.283240399993</v>
      </c>
      <c r="BU633" s="1">
        <v>3104.8294535453729</v>
      </c>
      <c r="BV633" s="1">
        <v>8076.2202779731524</v>
      </c>
      <c r="BW633" s="35">
        <v>5.9748097642103959</v>
      </c>
      <c r="BX633" s="1">
        <v>347491.87109720369</v>
      </c>
      <c r="BY633" s="1">
        <v>15445.935881705549</v>
      </c>
      <c r="BZ633" s="1">
        <v>136488.5054921862</v>
      </c>
      <c r="CA633" s="1">
        <v>347491.87109720369</v>
      </c>
      <c r="CB633" s="1">
        <v>15445.935881705549</v>
      </c>
      <c r="CC633" s="1">
        <v>40177.659496774839</v>
      </c>
    </row>
    <row r="634" spans="1:81" x14ac:dyDescent="0.25">
      <c r="A634" t="s">
        <v>1514</v>
      </c>
      <c r="B634" t="s">
        <v>1515</v>
      </c>
      <c r="C634" t="s">
        <v>87</v>
      </c>
      <c r="D634" t="s">
        <v>28</v>
      </c>
      <c r="E634">
        <v>40263</v>
      </c>
      <c r="F634" t="s">
        <v>370</v>
      </c>
      <c r="G634" t="s">
        <v>88</v>
      </c>
      <c r="H634" s="74">
        <v>0.42459647774775006</v>
      </c>
      <c r="I634" s="1">
        <v>28303.27</v>
      </c>
      <c r="J634" s="1">
        <v>0</v>
      </c>
      <c r="K634" s="1">
        <v>0</v>
      </c>
      <c r="L634" s="1">
        <v>10348</v>
      </c>
      <c r="M634" s="1">
        <v>0</v>
      </c>
      <c r="N634" s="1">
        <v>0</v>
      </c>
      <c r="O634" s="1">
        <v>0</v>
      </c>
      <c r="P634" s="1">
        <v>0</v>
      </c>
      <c r="Q634" s="1">
        <v>0</v>
      </c>
      <c r="R634" s="1">
        <v>0</v>
      </c>
      <c r="S634" s="1">
        <v>0</v>
      </c>
      <c r="T634" s="1">
        <v>10348</v>
      </c>
      <c r="U634" s="1"/>
      <c r="V634" s="36"/>
      <c r="W634" s="1"/>
      <c r="X634" s="1"/>
      <c r="Y634" s="1">
        <v>2401</v>
      </c>
      <c r="Z634" s="1"/>
      <c r="AA634" s="1"/>
      <c r="AB634" s="1"/>
      <c r="AC634" s="1"/>
      <c r="AD634" s="1"/>
      <c r="AE634" s="1"/>
      <c r="AF634" s="1"/>
      <c r="AG634" s="1">
        <v>0</v>
      </c>
      <c r="AH634" s="1">
        <v>0</v>
      </c>
      <c r="AI634" s="1">
        <v>24635.152250000003</v>
      </c>
      <c r="AJ634" s="1">
        <v>0</v>
      </c>
      <c r="AK634" s="1">
        <v>0</v>
      </c>
      <c r="AL634" s="1">
        <v>0</v>
      </c>
      <c r="AM634" s="1">
        <v>0</v>
      </c>
      <c r="AN634" s="1">
        <v>0</v>
      </c>
      <c r="AO634" s="1">
        <v>0</v>
      </c>
      <c r="AP634" s="1">
        <v>0</v>
      </c>
      <c r="AQ634" s="1">
        <v>24635.152250000003</v>
      </c>
      <c r="AR634" s="1">
        <v>0</v>
      </c>
      <c r="AS634" s="1">
        <v>0</v>
      </c>
      <c r="AT634" s="1">
        <v>5205.4145793999996</v>
      </c>
      <c r="AU634" s="1">
        <v>0</v>
      </c>
      <c r="AV634" s="1">
        <v>0</v>
      </c>
      <c r="AW634" s="1">
        <v>0</v>
      </c>
      <c r="AX634" s="1">
        <v>0</v>
      </c>
      <c r="AY634" s="1">
        <v>0</v>
      </c>
      <c r="AZ634" s="1">
        <v>0</v>
      </c>
      <c r="BA634" s="1">
        <v>0</v>
      </c>
      <c r="BB634" s="1">
        <v>5205.4145793999996</v>
      </c>
      <c r="BC634" s="7">
        <v>1.0543151667422175</v>
      </c>
      <c r="BD634" s="35" t="s">
        <v>552</v>
      </c>
      <c r="BE634" s="35" t="s">
        <v>552</v>
      </c>
      <c r="BF634" s="35">
        <v>2.8837037910127563</v>
      </c>
      <c r="BG634" s="35" t="s">
        <v>552</v>
      </c>
      <c r="BH634" s="35" t="s">
        <v>552</v>
      </c>
      <c r="BI634" s="35" t="s">
        <v>552</v>
      </c>
      <c r="BJ634" s="35" t="s">
        <v>552</v>
      </c>
      <c r="BK634" s="35" t="s">
        <v>552</v>
      </c>
      <c r="BL634" s="35" t="s">
        <v>552</v>
      </c>
      <c r="BM634" s="35" t="s">
        <v>552</v>
      </c>
      <c r="BN634" s="35">
        <v>2.8837037910127563</v>
      </c>
      <c r="BO634" s="1">
        <v>0</v>
      </c>
      <c r="BP634" s="1">
        <v>0</v>
      </c>
      <c r="BQ634" s="1">
        <v>9316.3043531999992</v>
      </c>
      <c r="BR634" s="1">
        <v>414.10764297772215</v>
      </c>
      <c r="BS634" s="1">
        <v>3659.2754065401464</v>
      </c>
      <c r="BT634" s="1">
        <v>9316.3043531999992</v>
      </c>
      <c r="BU634" s="1">
        <v>414.10764297772215</v>
      </c>
      <c r="BV634" s="1">
        <v>1077.1685187607911</v>
      </c>
      <c r="BW634" s="35">
        <v>5.9745903355922056</v>
      </c>
      <c r="BX634" s="1">
        <v>46344.797598864308</v>
      </c>
      <c r="BY634" s="1">
        <v>2060.0158786518441</v>
      </c>
      <c r="BZ634" s="1">
        <v>18203.396072644849</v>
      </c>
      <c r="CA634" s="1">
        <v>46344.797598864308</v>
      </c>
      <c r="CB634" s="1">
        <v>2060.0158786518441</v>
      </c>
      <c r="CC634" s="1">
        <v>5358.4721032316038</v>
      </c>
    </row>
    <row r="635" spans="1:81" x14ac:dyDescent="0.25">
      <c r="A635" t="s">
        <v>1514</v>
      </c>
      <c r="B635" t="s">
        <v>1515</v>
      </c>
      <c r="C635" t="s">
        <v>87</v>
      </c>
      <c r="D635" t="s">
        <v>1730</v>
      </c>
      <c r="E635">
        <v>40263</v>
      </c>
      <c r="F635" t="s">
        <v>370</v>
      </c>
      <c r="G635" t="s">
        <v>88</v>
      </c>
      <c r="H635" s="74">
        <v>0.42459647774775006</v>
      </c>
      <c r="I635" s="1">
        <v>28303.27</v>
      </c>
      <c r="J635" s="1"/>
      <c r="K635" s="1"/>
      <c r="L635" s="1">
        <v>10348</v>
      </c>
      <c r="M635" s="1"/>
      <c r="N635" s="1"/>
      <c r="O635" s="1"/>
      <c r="P635" s="1"/>
      <c r="Q635" s="1"/>
      <c r="R635" s="1"/>
      <c r="S635" s="1"/>
      <c r="T635" s="1">
        <v>10348</v>
      </c>
      <c r="U635" s="1">
        <v>18</v>
      </c>
      <c r="V635" s="36">
        <v>7.0378833089646806E-2</v>
      </c>
      <c r="W635" s="1"/>
      <c r="X635" s="1"/>
      <c r="Y635" s="1">
        <v>2401</v>
      </c>
      <c r="Z635" s="1"/>
      <c r="AA635" s="1"/>
      <c r="AB635" s="1"/>
      <c r="AC635" s="1"/>
      <c r="AD635" s="1"/>
      <c r="AE635" s="1"/>
      <c r="AF635" s="1"/>
      <c r="AG635" s="1">
        <v>0</v>
      </c>
      <c r="AH635" s="1">
        <v>0</v>
      </c>
      <c r="AI635" s="1">
        <v>24635.152250000003</v>
      </c>
      <c r="AJ635" s="1">
        <v>0</v>
      </c>
      <c r="AK635" s="1"/>
      <c r="AL635" s="1">
        <v>0</v>
      </c>
      <c r="AM635" s="1">
        <v>0</v>
      </c>
      <c r="AN635" s="1"/>
      <c r="AO635" s="1">
        <v>0</v>
      </c>
      <c r="AP635" s="1">
        <v>0</v>
      </c>
      <c r="AQ635" s="1">
        <v>24635.152250000003</v>
      </c>
      <c r="AR635" s="1">
        <v>0</v>
      </c>
      <c r="AS635" s="1">
        <v>0</v>
      </c>
      <c r="AT635" s="1">
        <v>5205.4145793999996</v>
      </c>
      <c r="AU635" s="1">
        <v>0</v>
      </c>
      <c r="AV635" s="1"/>
      <c r="AW635" s="1">
        <v>0</v>
      </c>
      <c r="AX635" s="1">
        <v>0</v>
      </c>
      <c r="AY635" s="1"/>
      <c r="AZ635" s="1">
        <v>0</v>
      </c>
      <c r="BA635" s="1">
        <v>0</v>
      </c>
      <c r="BB635" s="1">
        <v>5205.4145793999996</v>
      </c>
      <c r="BC635" s="7">
        <v>1.0543151667422175</v>
      </c>
      <c r="BD635" s="35" t="s">
        <v>552</v>
      </c>
      <c r="BE635" s="35" t="s">
        <v>552</v>
      </c>
      <c r="BF635" s="35">
        <v>2.8837037910127563</v>
      </c>
      <c r="BG635" s="35" t="s">
        <v>552</v>
      </c>
      <c r="BH635" s="35" t="s">
        <v>552</v>
      </c>
      <c r="BI635" s="35" t="s">
        <v>552</v>
      </c>
      <c r="BJ635" s="35" t="s">
        <v>552</v>
      </c>
      <c r="BK635" s="35" t="s">
        <v>552</v>
      </c>
      <c r="BL635" s="35" t="s">
        <v>552</v>
      </c>
      <c r="BM635" s="35" t="s">
        <v>552</v>
      </c>
      <c r="BN635" s="35">
        <v>2.8837037910127563</v>
      </c>
      <c r="BO635" s="1">
        <v>0</v>
      </c>
      <c r="BP635" s="1">
        <v>0</v>
      </c>
      <c r="BQ635" s="1">
        <v>9316.3043531999992</v>
      </c>
      <c r="BR635" s="1">
        <v>414.10764297772215</v>
      </c>
      <c r="BS635" s="1">
        <v>3659.2754065401464</v>
      </c>
      <c r="BT635" s="1">
        <v>9316.3043531999992</v>
      </c>
      <c r="BU635" s="1">
        <v>414.10764297772215</v>
      </c>
      <c r="BV635" s="1">
        <v>1077.1685187607911</v>
      </c>
      <c r="BW635" s="35">
        <v>5.9745903355922056</v>
      </c>
      <c r="BX635" s="1">
        <v>46344.797598864308</v>
      </c>
      <c r="BY635" s="1">
        <v>2060.0158786518441</v>
      </c>
      <c r="BZ635" s="1">
        <v>18203.396072644849</v>
      </c>
      <c r="CA635" s="1">
        <v>46344.797598864308</v>
      </c>
      <c r="CB635" s="1">
        <v>2060.0158786518441</v>
      </c>
      <c r="CC635" s="1">
        <v>5358.4721032316038</v>
      </c>
    </row>
    <row r="636" spans="1:81" x14ac:dyDescent="0.25">
      <c r="A636" t="s">
        <v>538</v>
      </c>
      <c r="B636" t="s">
        <v>539</v>
      </c>
      <c r="C636" t="s">
        <v>87</v>
      </c>
      <c r="D636" t="s">
        <v>38</v>
      </c>
      <c r="E636">
        <v>40140</v>
      </c>
      <c r="F636" t="s">
        <v>39</v>
      </c>
      <c r="G636" t="s">
        <v>88</v>
      </c>
      <c r="H636" s="74">
        <v>0.42459647774775006</v>
      </c>
      <c r="I636" s="1">
        <v>6096967</v>
      </c>
      <c r="J636" s="1"/>
      <c r="K636" s="1"/>
      <c r="L636" s="1">
        <v>1446119</v>
      </c>
      <c r="M636" s="1"/>
      <c r="N636" s="1"/>
      <c r="O636" s="1"/>
      <c r="P636" s="1"/>
      <c r="Q636" s="1"/>
      <c r="R636" s="1"/>
      <c r="S636" s="1"/>
      <c r="T636" s="1">
        <v>1446119</v>
      </c>
      <c r="U636" s="1">
        <v>29.071428571428573</v>
      </c>
      <c r="V636" s="36">
        <v>0.16530648838624903</v>
      </c>
      <c r="W636" s="1"/>
      <c r="X636" s="1"/>
      <c r="Y636" s="1">
        <v>286400</v>
      </c>
      <c r="Z636" s="1"/>
      <c r="AA636" s="1"/>
      <c r="AB636" s="1"/>
      <c r="AC636" s="1"/>
      <c r="AD636" s="1"/>
      <c r="AE636" s="1"/>
      <c r="AF636" s="1"/>
      <c r="AG636" s="1">
        <v>0</v>
      </c>
      <c r="AH636" s="1">
        <v>0</v>
      </c>
      <c r="AI636" s="1">
        <v>2941045.5158125008</v>
      </c>
      <c r="AJ636" s="1">
        <v>0</v>
      </c>
      <c r="AK636" s="1">
        <v>0</v>
      </c>
      <c r="AL636" s="1">
        <v>0</v>
      </c>
      <c r="AM636" s="1">
        <v>0</v>
      </c>
      <c r="AN636" s="1">
        <v>0</v>
      </c>
      <c r="AO636" s="1">
        <v>0</v>
      </c>
      <c r="AP636" s="1">
        <v>0</v>
      </c>
      <c r="AQ636" s="1">
        <v>2941045.5158125008</v>
      </c>
      <c r="AR636" s="1">
        <v>0</v>
      </c>
      <c r="AS636" s="1">
        <v>0</v>
      </c>
      <c r="AT636" s="1">
        <v>620920.75615999999</v>
      </c>
      <c r="AU636" s="1">
        <v>0</v>
      </c>
      <c r="AV636" s="1">
        <v>0</v>
      </c>
      <c r="AW636" s="1">
        <v>0</v>
      </c>
      <c r="AX636" s="1">
        <v>0</v>
      </c>
      <c r="AY636" s="1">
        <v>0</v>
      </c>
      <c r="AZ636" s="1">
        <v>0</v>
      </c>
      <c r="BA636" s="1">
        <v>0</v>
      </c>
      <c r="BB636" s="1">
        <v>620920.75615999999</v>
      </c>
      <c r="BC636" s="7">
        <v>0.58421937858159656</v>
      </c>
      <c r="BD636" s="35" t="s">
        <v>552</v>
      </c>
      <c r="BE636" s="35" t="s">
        <v>552</v>
      </c>
      <c r="BF636" s="35">
        <v>2.4631211345487478</v>
      </c>
      <c r="BG636" s="35" t="s">
        <v>552</v>
      </c>
      <c r="BH636" s="35" t="s">
        <v>552</v>
      </c>
      <c r="BI636" s="35" t="s">
        <v>552</v>
      </c>
      <c r="BJ636" s="35" t="s">
        <v>552</v>
      </c>
      <c r="BK636" s="35" t="s">
        <v>552</v>
      </c>
      <c r="BL636" s="35" t="s">
        <v>552</v>
      </c>
      <c r="BM636" s="35" t="s">
        <v>552</v>
      </c>
      <c r="BN636" s="35">
        <v>2.4631211345487478</v>
      </c>
      <c r="BO636" s="1">
        <v>0</v>
      </c>
      <c r="BP636" s="1"/>
      <c r="BQ636" s="1">
        <v>2006877.6577199998</v>
      </c>
      <c r="BR636" s="1">
        <v>89205.262631595353</v>
      </c>
      <c r="BS636" s="1">
        <v>788265.15090259386</v>
      </c>
      <c r="BT636" s="1">
        <v>2006877.6577199998</v>
      </c>
      <c r="BU636" s="1">
        <v>89205.262631595353</v>
      </c>
      <c r="BV636" s="1">
        <v>232038.9450520532</v>
      </c>
      <c r="BW636" s="35">
        <v>6.134430400202822</v>
      </c>
      <c r="BX636" s="1">
        <v>10304173.655285401</v>
      </c>
      <c r="BY636" s="1">
        <v>458018.21231373999</v>
      </c>
      <c r="BZ636" s="1">
        <v>4047292.554214743</v>
      </c>
      <c r="CA636" s="1">
        <v>10304173.655285401</v>
      </c>
      <c r="CB636" s="1">
        <v>458018.21231373999</v>
      </c>
      <c r="CC636" s="1">
        <v>1191387.813506254</v>
      </c>
    </row>
    <row r="637" spans="1:81" x14ac:dyDescent="0.25">
      <c r="A637" t="s">
        <v>538</v>
      </c>
      <c r="B637" t="s">
        <v>539</v>
      </c>
      <c r="C637" t="s">
        <v>87</v>
      </c>
      <c r="D637" t="s">
        <v>28</v>
      </c>
      <c r="E637">
        <v>40140</v>
      </c>
      <c r="F637" t="s">
        <v>39</v>
      </c>
      <c r="G637" t="s">
        <v>88</v>
      </c>
      <c r="H637" s="74">
        <v>0.42459647774775006</v>
      </c>
      <c r="I637" s="1">
        <v>7441092</v>
      </c>
      <c r="J637" s="1">
        <v>0</v>
      </c>
      <c r="K637" s="1">
        <v>0</v>
      </c>
      <c r="L637" s="1">
        <v>2441907</v>
      </c>
      <c r="M637" s="1">
        <v>0</v>
      </c>
      <c r="N637" s="1">
        <v>0</v>
      </c>
      <c r="O637" s="1">
        <v>0</v>
      </c>
      <c r="P637" s="1">
        <v>246929</v>
      </c>
      <c r="Q637" s="1">
        <v>0</v>
      </c>
      <c r="R637" s="1">
        <v>0</v>
      </c>
      <c r="S637" s="1">
        <v>0</v>
      </c>
      <c r="T637" s="1">
        <v>2688836</v>
      </c>
      <c r="U637" s="1"/>
      <c r="V637" s="36"/>
      <c r="W637" s="1"/>
      <c r="X637" s="1"/>
      <c r="Y637" s="1">
        <v>381547</v>
      </c>
      <c r="Z637" s="1"/>
      <c r="AA637" s="1"/>
      <c r="AB637" s="1"/>
      <c r="AC637" s="1">
        <v>26097</v>
      </c>
      <c r="AD637" s="1"/>
      <c r="AE637" s="1"/>
      <c r="AF637" s="1"/>
      <c r="AG637" s="1">
        <v>0</v>
      </c>
      <c r="AH637" s="1">
        <v>0</v>
      </c>
      <c r="AI637" s="1">
        <v>3924134.6580625009</v>
      </c>
      <c r="AJ637" s="1">
        <v>0</v>
      </c>
      <c r="AK637" s="1">
        <v>0</v>
      </c>
      <c r="AL637" s="1">
        <v>0</v>
      </c>
      <c r="AM637" s="1">
        <v>229412.13018916664</v>
      </c>
      <c r="AN637" s="1">
        <v>0</v>
      </c>
      <c r="AO637" s="1">
        <v>0</v>
      </c>
      <c r="AP637" s="1">
        <v>0</v>
      </c>
      <c r="AQ637" s="1">
        <v>4153546.7882516673</v>
      </c>
      <c r="AR637" s="1">
        <v>0</v>
      </c>
      <c r="AS637" s="1">
        <v>0</v>
      </c>
      <c r="AT637" s="1">
        <v>827201.29801180004</v>
      </c>
      <c r="AU637" s="1">
        <v>0</v>
      </c>
      <c r="AV637" s="1">
        <v>0</v>
      </c>
      <c r="AW637" s="1">
        <v>0</v>
      </c>
      <c r="AX637" s="1">
        <v>67882.994460000002</v>
      </c>
      <c r="AY637" s="1">
        <v>0</v>
      </c>
      <c r="AZ637" s="1">
        <v>0</v>
      </c>
      <c r="BA637" s="1">
        <v>0</v>
      </c>
      <c r="BB637" s="1">
        <v>895084.2924718</v>
      </c>
      <c r="BC637" s="7">
        <v>0.67847986299906882</v>
      </c>
      <c r="BD637" s="35" t="s">
        <v>552</v>
      </c>
      <c r="BE637" s="35" t="s">
        <v>552</v>
      </c>
      <c r="BF637" s="35">
        <v>1.9457481206591001</v>
      </c>
      <c r="BG637" s="35" t="s">
        <v>552</v>
      </c>
      <c r="BH637" s="35" t="s">
        <v>552</v>
      </c>
      <c r="BI637" s="35" t="s">
        <v>552</v>
      </c>
      <c r="BJ637" s="35">
        <v>1.2039700668984472</v>
      </c>
      <c r="BK637" s="35" t="s">
        <v>552</v>
      </c>
      <c r="BL637" s="35" t="s">
        <v>552</v>
      </c>
      <c r="BM637" s="35" t="s">
        <v>552</v>
      </c>
      <c r="BN637" s="35">
        <v>1.8776270031803604</v>
      </c>
      <c r="BO637" s="1">
        <v>0</v>
      </c>
      <c r="BP637" s="1">
        <v>0</v>
      </c>
      <c r="BQ637" s="1">
        <v>2449309.8427199996</v>
      </c>
      <c r="BR637" s="1">
        <v>108871.27421320519</v>
      </c>
      <c r="BS637" s="1">
        <v>962044.49003251665</v>
      </c>
      <c r="BT637" s="1">
        <v>2449309.8427199996</v>
      </c>
      <c r="BU637" s="1">
        <v>108871.27421320519</v>
      </c>
      <c r="BV637" s="1">
        <v>283193.78105790506</v>
      </c>
      <c r="BW637" s="35">
        <v>6.134430400202822</v>
      </c>
      <c r="BX637" s="1">
        <v>12575810.915977558</v>
      </c>
      <c r="BY637" s="1">
        <v>558991.98002909834</v>
      </c>
      <c r="BZ637" s="1">
        <v>4939550.4759705747</v>
      </c>
      <c r="CA637" s="1">
        <v>12575810.915977558</v>
      </c>
      <c r="CB637" s="1">
        <v>558991.98002909834</v>
      </c>
      <c r="CC637" s="1">
        <v>1454038.75861209</v>
      </c>
    </row>
    <row r="638" spans="1:81" x14ac:dyDescent="0.25">
      <c r="A638" t="s">
        <v>538</v>
      </c>
      <c r="B638" t="s">
        <v>539</v>
      </c>
      <c r="C638" t="s">
        <v>87</v>
      </c>
      <c r="D638" t="s">
        <v>1730</v>
      </c>
      <c r="E638">
        <v>40140</v>
      </c>
      <c r="F638" t="s">
        <v>39</v>
      </c>
      <c r="G638" t="s">
        <v>88</v>
      </c>
      <c r="H638" s="74">
        <v>0.42459647774775006</v>
      </c>
      <c r="I638" s="1">
        <v>1344125</v>
      </c>
      <c r="J638" s="1"/>
      <c r="K638" s="1"/>
      <c r="L638" s="1">
        <v>995788</v>
      </c>
      <c r="M638" s="1"/>
      <c r="N638" s="1"/>
      <c r="O638" s="1"/>
      <c r="P638" s="1">
        <v>246929</v>
      </c>
      <c r="Q638" s="1"/>
      <c r="R638" s="1"/>
      <c r="S638" s="1"/>
      <c r="T638" s="1">
        <v>1242717</v>
      </c>
      <c r="U638" s="1">
        <v>11.586206896551724</v>
      </c>
      <c r="V638" s="36">
        <v>9.1803638164664733E-2</v>
      </c>
      <c r="W638" s="1"/>
      <c r="X638" s="1"/>
      <c r="Y638" s="1">
        <v>95147</v>
      </c>
      <c r="Z638" s="1"/>
      <c r="AA638" s="1"/>
      <c r="AB638" s="1"/>
      <c r="AC638" s="1">
        <v>26097</v>
      </c>
      <c r="AD638" s="1"/>
      <c r="AE638" s="1"/>
      <c r="AF638" s="1"/>
      <c r="AG638" s="1">
        <v>0</v>
      </c>
      <c r="AH638" s="1">
        <v>0</v>
      </c>
      <c r="AI638" s="1">
        <v>983089.14225000015</v>
      </c>
      <c r="AJ638" s="1">
        <v>0</v>
      </c>
      <c r="AK638" s="1"/>
      <c r="AL638" s="1">
        <v>0</v>
      </c>
      <c r="AM638" s="1">
        <v>229412.13018916664</v>
      </c>
      <c r="AN638" s="1"/>
      <c r="AO638" s="1">
        <v>0</v>
      </c>
      <c r="AP638" s="1">
        <v>0</v>
      </c>
      <c r="AQ638" s="1">
        <v>1212501.2724391669</v>
      </c>
      <c r="AR638" s="1">
        <v>0</v>
      </c>
      <c r="AS638" s="1">
        <v>0</v>
      </c>
      <c r="AT638" s="1">
        <v>206280.54185179999</v>
      </c>
      <c r="AU638" s="1">
        <v>0</v>
      </c>
      <c r="AV638" s="1"/>
      <c r="AW638" s="1">
        <v>0</v>
      </c>
      <c r="AX638" s="1">
        <v>67882.994460000002</v>
      </c>
      <c r="AY638" s="1"/>
      <c r="AZ638" s="1">
        <v>0</v>
      </c>
      <c r="BA638" s="1">
        <v>0</v>
      </c>
      <c r="BB638" s="1">
        <v>274163.53631180001</v>
      </c>
      <c r="BC638" s="7">
        <v>1.1060465423609911</v>
      </c>
      <c r="BD638" s="35" t="s">
        <v>552</v>
      </c>
      <c r="BE638" s="35" t="s">
        <v>552</v>
      </c>
      <c r="BF638" s="35">
        <v>1.1944004990036035</v>
      </c>
      <c r="BG638" s="35" t="s">
        <v>552</v>
      </c>
      <c r="BH638" s="35" t="s">
        <v>552</v>
      </c>
      <c r="BI638" s="35" t="s">
        <v>552</v>
      </c>
      <c r="BJ638" s="35">
        <v>1.2039700668984472</v>
      </c>
      <c r="BK638" s="35" t="s">
        <v>552</v>
      </c>
      <c r="BL638" s="35" t="s">
        <v>552</v>
      </c>
      <c r="BM638" s="35" t="s">
        <v>552</v>
      </c>
      <c r="BN638" s="35">
        <v>1.1963019808620683</v>
      </c>
      <c r="BO638" s="1">
        <v>0</v>
      </c>
      <c r="BP638" s="1">
        <v>0</v>
      </c>
      <c r="BQ638" s="1">
        <v>442432.18499999994</v>
      </c>
      <c r="BR638" s="1">
        <v>19666.011581609855</v>
      </c>
      <c r="BS638" s="1">
        <v>173779.33912992294</v>
      </c>
      <c r="BT638" s="1">
        <v>442432.18499999994</v>
      </c>
      <c r="BU638" s="1">
        <v>19666.011581609855</v>
      </c>
      <c r="BV638" s="1">
        <v>51154.836005851917</v>
      </c>
      <c r="BW638" s="35">
        <v>6.134430400202822</v>
      </c>
      <c r="BX638" s="1">
        <v>2271637.2606921587</v>
      </c>
      <c r="BY638" s="1">
        <v>100973.76771535842</v>
      </c>
      <c r="BZ638" s="1">
        <v>892257.92175583215</v>
      </c>
      <c r="CA638" s="1">
        <v>2271637.2606921587</v>
      </c>
      <c r="CB638" s="1">
        <v>100973.76771535842</v>
      </c>
      <c r="CC638" s="1">
        <v>262650.94510583603</v>
      </c>
    </row>
    <row r="639" spans="1:81" x14ac:dyDescent="0.25">
      <c r="A639" t="s">
        <v>865</v>
      </c>
      <c r="B639" t="s">
        <v>866</v>
      </c>
      <c r="C639" t="s">
        <v>87</v>
      </c>
      <c r="D639" t="s">
        <v>38</v>
      </c>
      <c r="E639">
        <v>40097</v>
      </c>
      <c r="F639" t="s">
        <v>39</v>
      </c>
      <c r="G639" t="s">
        <v>88</v>
      </c>
      <c r="H639" s="74">
        <v>0.42459647774775006</v>
      </c>
      <c r="I639" s="1">
        <v>2490404</v>
      </c>
      <c r="J639" s="1"/>
      <c r="K639" s="1"/>
      <c r="L639" s="1">
        <v>494992</v>
      </c>
      <c r="M639" s="1"/>
      <c r="N639" s="1"/>
      <c r="O639" s="1"/>
      <c r="P639" s="1"/>
      <c r="Q639" s="1"/>
      <c r="R639" s="1"/>
      <c r="S639" s="1"/>
      <c r="T639" s="1">
        <v>494992</v>
      </c>
      <c r="U639" s="1">
        <v>26.571428571428573</v>
      </c>
      <c r="V639" s="36">
        <v>0.17976102488450035</v>
      </c>
      <c r="W639" s="1"/>
      <c r="X639" s="1"/>
      <c r="Y639" s="1">
        <v>97915</v>
      </c>
      <c r="Z639" s="1"/>
      <c r="AA639" s="1"/>
      <c r="AB639" s="1"/>
      <c r="AC639" s="1"/>
      <c r="AD639" s="1"/>
      <c r="AE639" s="1"/>
      <c r="AF639" s="1"/>
      <c r="AG639" s="1">
        <v>0</v>
      </c>
      <c r="AH639" s="1">
        <v>0</v>
      </c>
      <c r="AI639" s="1">
        <v>1005497.3690000002</v>
      </c>
      <c r="AJ639" s="1">
        <v>0</v>
      </c>
      <c r="AK639" s="1">
        <v>0</v>
      </c>
      <c r="AL639" s="1">
        <v>0</v>
      </c>
      <c r="AM639" s="1">
        <v>0</v>
      </c>
      <c r="AN639" s="1">
        <v>0</v>
      </c>
      <c r="AO639" s="1">
        <v>0</v>
      </c>
      <c r="AP639" s="1">
        <v>0</v>
      </c>
      <c r="AQ639" s="1">
        <v>1005497.3690000002</v>
      </c>
      <c r="AR639" s="1">
        <v>0</v>
      </c>
      <c r="AS639" s="1">
        <v>0</v>
      </c>
      <c r="AT639" s="1">
        <v>212281.61955099998</v>
      </c>
      <c r="AU639" s="1">
        <v>0</v>
      </c>
      <c r="AV639" s="1">
        <v>0</v>
      </c>
      <c r="AW639" s="1">
        <v>0</v>
      </c>
      <c r="AX639" s="1">
        <v>0</v>
      </c>
      <c r="AY639" s="1">
        <v>0</v>
      </c>
      <c r="AZ639" s="1">
        <v>0</v>
      </c>
      <c r="BA639" s="1">
        <v>0</v>
      </c>
      <c r="BB639" s="1">
        <v>212281.61955099998</v>
      </c>
      <c r="BC639" s="7">
        <v>0.48898852899007555</v>
      </c>
      <c r="BD639" s="35" t="s">
        <v>552</v>
      </c>
      <c r="BE639" s="35" t="s">
        <v>552</v>
      </c>
      <c r="BF639" s="35">
        <v>2.4601993336276147</v>
      </c>
      <c r="BG639" s="35" t="s">
        <v>552</v>
      </c>
      <c r="BH639" s="35" t="s">
        <v>552</v>
      </c>
      <c r="BI639" s="35" t="s">
        <v>552</v>
      </c>
      <c r="BJ639" s="35" t="s">
        <v>552</v>
      </c>
      <c r="BK639" s="35" t="s">
        <v>552</v>
      </c>
      <c r="BL639" s="35" t="s">
        <v>552</v>
      </c>
      <c r="BM639" s="35" t="s">
        <v>552</v>
      </c>
      <c r="BN639" s="35">
        <v>2.4601993336276147</v>
      </c>
      <c r="BO639" s="1">
        <v>0</v>
      </c>
      <c r="BP639" s="1"/>
      <c r="BQ639" s="1">
        <v>819741.38063999987</v>
      </c>
      <c r="BR639" s="1">
        <v>36437.320864419242</v>
      </c>
      <c r="BS639" s="1">
        <v>321979.54899024771</v>
      </c>
      <c r="BT639" s="1">
        <v>819741.38063999987</v>
      </c>
      <c r="BU639" s="1">
        <v>36437.320864419242</v>
      </c>
      <c r="BV639" s="1">
        <v>94780.030286110035</v>
      </c>
      <c r="BW639" s="35">
        <v>6.0349841837632807</v>
      </c>
      <c r="BX639" s="1">
        <v>4127384.8862986742</v>
      </c>
      <c r="BY639" s="1">
        <v>183461.33425105864</v>
      </c>
      <c r="BZ639" s="1">
        <v>1621161.9366611312</v>
      </c>
      <c r="CA639" s="1">
        <v>4127384.8862986742</v>
      </c>
      <c r="CB639" s="1">
        <v>183461.33425105864</v>
      </c>
      <c r="CC639" s="1">
        <v>477215.95342716866</v>
      </c>
    </row>
    <row r="640" spans="1:81" x14ac:dyDescent="0.25">
      <c r="A640" t="s">
        <v>865</v>
      </c>
      <c r="B640" t="s">
        <v>866</v>
      </c>
      <c r="C640" t="s">
        <v>87</v>
      </c>
      <c r="D640" t="s">
        <v>28</v>
      </c>
      <c r="E640">
        <v>40097</v>
      </c>
      <c r="F640" t="s">
        <v>39</v>
      </c>
      <c r="G640" t="s">
        <v>88</v>
      </c>
      <c r="H640" s="74">
        <v>0.42459647774775006</v>
      </c>
      <c r="I640" s="1">
        <v>3441130</v>
      </c>
      <c r="J640" s="1">
        <v>0</v>
      </c>
      <c r="K640" s="1">
        <v>0</v>
      </c>
      <c r="L640" s="1">
        <v>1154353</v>
      </c>
      <c r="M640" s="1">
        <v>0</v>
      </c>
      <c r="N640" s="1">
        <v>0</v>
      </c>
      <c r="O640" s="1">
        <v>0</v>
      </c>
      <c r="P640" s="1">
        <v>3732</v>
      </c>
      <c r="Q640" s="1">
        <v>0</v>
      </c>
      <c r="R640" s="1">
        <v>0</v>
      </c>
      <c r="S640" s="1">
        <v>0</v>
      </c>
      <c r="T640" s="1">
        <v>1158085</v>
      </c>
      <c r="U640" s="1"/>
      <c r="V640" s="36"/>
      <c r="W640" s="1"/>
      <c r="X640" s="1"/>
      <c r="Y640" s="1">
        <v>184182</v>
      </c>
      <c r="Z640" s="1"/>
      <c r="AA640" s="1"/>
      <c r="AB640" s="1"/>
      <c r="AC640" s="1">
        <v>200</v>
      </c>
      <c r="AD640" s="1"/>
      <c r="AE640" s="1"/>
      <c r="AF640" s="1"/>
      <c r="AG640" s="1">
        <v>0</v>
      </c>
      <c r="AH640" s="1">
        <v>0</v>
      </c>
      <c r="AI640" s="1">
        <v>1893989.7206875002</v>
      </c>
      <c r="AJ640" s="1">
        <v>0</v>
      </c>
      <c r="AK640" s="1">
        <v>0</v>
      </c>
      <c r="AL640" s="1">
        <v>0</v>
      </c>
      <c r="AM640" s="1">
        <v>1760.2389299999998</v>
      </c>
      <c r="AN640" s="1">
        <v>0</v>
      </c>
      <c r="AO640" s="1">
        <v>0</v>
      </c>
      <c r="AP640" s="1">
        <v>0</v>
      </c>
      <c r="AQ640" s="1">
        <v>1895749.9596175002</v>
      </c>
      <c r="AR640" s="1">
        <v>0</v>
      </c>
      <c r="AS640" s="1">
        <v>0</v>
      </c>
      <c r="AT640" s="1">
        <v>399310.14913079998</v>
      </c>
      <c r="AU640" s="1">
        <v>0</v>
      </c>
      <c r="AV640" s="1">
        <v>0</v>
      </c>
      <c r="AW640" s="1">
        <v>0</v>
      </c>
      <c r="AX640" s="1">
        <v>520.23599999999999</v>
      </c>
      <c r="AY640" s="1">
        <v>0</v>
      </c>
      <c r="AZ640" s="1">
        <v>0</v>
      </c>
      <c r="BA640" s="1">
        <v>0</v>
      </c>
      <c r="BB640" s="1">
        <v>399830.38513079996</v>
      </c>
      <c r="BC640" s="7">
        <v>0.66710073282564164</v>
      </c>
      <c r="BD640" s="35" t="s">
        <v>552</v>
      </c>
      <c r="BE640" s="35" t="s">
        <v>552</v>
      </c>
      <c r="BF640" s="35">
        <v>1.986653883013515</v>
      </c>
      <c r="BG640" s="35" t="s">
        <v>552</v>
      </c>
      <c r="BH640" s="35" t="s">
        <v>552</v>
      </c>
      <c r="BI640" s="35" t="s">
        <v>552</v>
      </c>
      <c r="BJ640" s="35">
        <v>0.61105973472668806</v>
      </c>
      <c r="BK640" s="35" t="s">
        <v>552</v>
      </c>
      <c r="BL640" s="35" t="s">
        <v>552</v>
      </c>
      <c r="BM640" s="35" t="s">
        <v>552</v>
      </c>
      <c r="BN640" s="35">
        <v>1.9822209464316523</v>
      </c>
      <c r="BO640" s="1">
        <v>0</v>
      </c>
      <c r="BP640" s="1">
        <v>0</v>
      </c>
      <c r="BQ640" s="1">
        <v>1132682.3507999999</v>
      </c>
      <c r="BR640" s="1">
        <v>50347.476933934806</v>
      </c>
      <c r="BS640" s="1">
        <v>444897.08714602567</v>
      </c>
      <c r="BT640" s="1">
        <v>1132682.3507999999</v>
      </c>
      <c r="BU640" s="1">
        <v>50347.476933934806</v>
      </c>
      <c r="BV640" s="1">
        <v>130962.85005101253</v>
      </c>
      <c r="BW640" s="35">
        <v>6.0349841837632807</v>
      </c>
      <c r="BX640" s="1">
        <v>5703037.7215058114</v>
      </c>
      <c r="BY640" s="1">
        <v>253498.75005474835</v>
      </c>
      <c r="BZ640" s="1">
        <v>2240049.7971825935</v>
      </c>
      <c r="CA640" s="1">
        <v>5703037.7215058114</v>
      </c>
      <c r="CB640" s="1">
        <v>253498.75005474835</v>
      </c>
      <c r="CC640" s="1">
        <v>659395.87866741023</v>
      </c>
    </row>
    <row r="641" spans="1:81" x14ac:dyDescent="0.25">
      <c r="A641" t="s">
        <v>865</v>
      </c>
      <c r="B641" t="s">
        <v>866</v>
      </c>
      <c r="C641" t="s">
        <v>87</v>
      </c>
      <c r="D641" t="s">
        <v>1730</v>
      </c>
      <c r="E641">
        <v>40097</v>
      </c>
      <c r="F641" t="s">
        <v>39</v>
      </c>
      <c r="G641" t="s">
        <v>88</v>
      </c>
      <c r="H641" s="74">
        <v>0.42459647774775006</v>
      </c>
      <c r="I641" s="1">
        <v>950726</v>
      </c>
      <c r="J641" s="1"/>
      <c r="K641" s="1"/>
      <c r="L641" s="1">
        <v>659361</v>
      </c>
      <c r="M641" s="1"/>
      <c r="N641" s="1"/>
      <c r="O641" s="1"/>
      <c r="P641" s="1">
        <v>3732</v>
      </c>
      <c r="Q641" s="1"/>
      <c r="R641" s="1"/>
      <c r="S641" s="1"/>
      <c r="T641" s="1">
        <v>663093</v>
      </c>
      <c r="U641" s="1">
        <v>16.617021276595743</v>
      </c>
      <c r="V641" s="36">
        <v>0.10477830636699198</v>
      </c>
      <c r="W641" s="1"/>
      <c r="X641" s="1"/>
      <c r="Y641" s="1">
        <v>86267</v>
      </c>
      <c r="Z641" s="1"/>
      <c r="AA641" s="1"/>
      <c r="AB641" s="1"/>
      <c r="AC641" s="1">
        <v>200</v>
      </c>
      <c r="AD641" s="1"/>
      <c r="AE641" s="1"/>
      <c r="AF641" s="1"/>
      <c r="AG641" s="1">
        <v>0</v>
      </c>
      <c r="AH641" s="1">
        <v>0</v>
      </c>
      <c r="AI641" s="1">
        <v>888492.35168750002</v>
      </c>
      <c r="AJ641" s="1">
        <v>0</v>
      </c>
      <c r="AK641" s="1"/>
      <c r="AL641" s="1">
        <v>0</v>
      </c>
      <c r="AM641" s="1">
        <v>1760.2389299999998</v>
      </c>
      <c r="AN641" s="1"/>
      <c r="AO641" s="1">
        <v>0</v>
      </c>
      <c r="AP641" s="1">
        <v>0</v>
      </c>
      <c r="AQ641" s="1">
        <v>890252.59061750001</v>
      </c>
      <c r="AR641" s="1">
        <v>0</v>
      </c>
      <c r="AS641" s="1">
        <v>0</v>
      </c>
      <c r="AT641" s="1">
        <v>187028.5295798</v>
      </c>
      <c r="AU641" s="1">
        <v>0</v>
      </c>
      <c r="AV641" s="1"/>
      <c r="AW641" s="1">
        <v>0</v>
      </c>
      <c r="AX641" s="1">
        <v>520.23599999999999</v>
      </c>
      <c r="AY641" s="1"/>
      <c r="AZ641" s="1">
        <v>0</v>
      </c>
      <c r="BA641" s="1">
        <v>0</v>
      </c>
      <c r="BB641" s="1">
        <v>187548.76557980001</v>
      </c>
      <c r="BC641" s="7">
        <v>1.1336613874000501</v>
      </c>
      <c r="BD641" s="35" t="s">
        <v>552</v>
      </c>
      <c r="BE641" s="35" t="s">
        <v>552</v>
      </c>
      <c r="BF641" s="35">
        <v>1.6311563487487128</v>
      </c>
      <c r="BG641" s="35" t="s">
        <v>552</v>
      </c>
      <c r="BH641" s="35" t="s">
        <v>552</v>
      </c>
      <c r="BI641" s="35" t="s">
        <v>552</v>
      </c>
      <c r="BJ641" s="35">
        <v>0.61105973472668806</v>
      </c>
      <c r="BK641" s="35" t="s">
        <v>552</v>
      </c>
      <c r="BL641" s="35" t="s">
        <v>552</v>
      </c>
      <c r="BM641" s="35" t="s">
        <v>552</v>
      </c>
      <c r="BN641" s="35">
        <v>1.6254150717882709</v>
      </c>
      <c r="BO641" s="1">
        <v>0</v>
      </c>
      <c r="BP641" s="1">
        <v>0</v>
      </c>
      <c r="BQ641" s="1">
        <v>312940.97015999997</v>
      </c>
      <c r="BR641" s="1">
        <v>13910.156069515568</v>
      </c>
      <c r="BS641" s="1">
        <v>122917.53815577802</v>
      </c>
      <c r="BT641" s="1">
        <v>312940.97015999997</v>
      </c>
      <c r="BU641" s="1">
        <v>13910.156069515568</v>
      </c>
      <c r="BV641" s="1">
        <v>36182.819764902502</v>
      </c>
      <c r="BW641" s="35">
        <v>6.0349841837632807</v>
      </c>
      <c r="BX641" s="1">
        <v>1575652.8352071366</v>
      </c>
      <c r="BY641" s="1">
        <v>70037.415803689684</v>
      </c>
      <c r="BZ641" s="1">
        <v>618887.86052146193</v>
      </c>
      <c r="CA641" s="1">
        <v>1575652.8352071366</v>
      </c>
      <c r="CB641" s="1">
        <v>70037.415803689684</v>
      </c>
      <c r="CC641" s="1">
        <v>182179.92524024151</v>
      </c>
    </row>
    <row r="642" spans="1:81" x14ac:dyDescent="0.25">
      <c r="A642" t="s">
        <v>1521</v>
      </c>
      <c r="B642" t="s">
        <v>1522</v>
      </c>
      <c r="C642" t="s">
        <v>87</v>
      </c>
      <c r="D642" t="s">
        <v>28</v>
      </c>
      <c r="E642">
        <v>41157</v>
      </c>
      <c r="F642" t="s">
        <v>370</v>
      </c>
      <c r="G642" t="s">
        <v>88</v>
      </c>
      <c r="H642" s="74">
        <v>0.42459647774775006</v>
      </c>
      <c r="I642" s="1">
        <v>590780.21</v>
      </c>
      <c r="J642" s="1">
        <v>0</v>
      </c>
      <c r="K642" s="1">
        <v>0</v>
      </c>
      <c r="L642" s="1">
        <v>0</v>
      </c>
      <c r="M642" s="1">
        <v>0</v>
      </c>
      <c r="N642" s="1">
        <v>0</v>
      </c>
      <c r="O642" s="1">
        <v>0</v>
      </c>
      <c r="P642" s="1">
        <v>492054</v>
      </c>
      <c r="Q642" s="1">
        <v>0</v>
      </c>
      <c r="R642" s="1">
        <v>0</v>
      </c>
      <c r="S642" s="1">
        <v>0</v>
      </c>
      <c r="T642" s="1">
        <v>492054</v>
      </c>
      <c r="U642" s="1"/>
      <c r="V642" s="36"/>
      <c r="W642" s="1"/>
      <c r="X642" s="1"/>
      <c r="Y642" s="1"/>
      <c r="Z642" s="1"/>
      <c r="AA642" s="1"/>
      <c r="AB642" s="1"/>
      <c r="AC642" s="1">
        <v>57956</v>
      </c>
      <c r="AD642" s="1"/>
      <c r="AE642" s="1"/>
      <c r="AF642" s="1"/>
      <c r="AG642" s="1">
        <v>0</v>
      </c>
      <c r="AH642" s="1">
        <v>0</v>
      </c>
      <c r="AI642" s="1">
        <v>0</v>
      </c>
      <c r="AJ642" s="1">
        <v>0</v>
      </c>
      <c r="AK642" s="1">
        <v>0</v>
      </c>
      <c r="AL642" s="1">
        <v>0</v>
      </c>
      <c r="AM642" s="1">
        <v>509412.57133499993</v>
      </c>
      <c r="AN642" s="1">
        <v>0</v>
      </c>
      <c r="AO642" s="1">
        <v>0</v>
      </c>
      <c r="AP642" s="1">
        <v>0</v>
      </c>
      <c r="AQ642" s="1">
        <v>509412.57133499993</v>
      </c>
      <c r="AR642" s="1">
        <v>0</v>
      </c>
      <c r="AS642" s="1">
        <v>0</v>
      </c>
      <c r="AT642" s="1">
        <v>0</v>
      </c>
      <c r="AU642" s="1">
        <v>0</v>
      </c>
      <c r="AV642" s="1">
        <v>0</v>
      </c>
      <c r="AW642" s="1">
        <v>0</v>
      </c>
      <c r="AX642" s="1">
        <v>150753.98807999998</v>
      </c>
      <c r="AY642" s="1">
        <v>0</v>
      </c>
      <c r="AZ642" s="1">
        <v>0</v>
      </c>
      <c r="BA642" s="1">
        <v>0</v>
      </c>
      <c r="BB642" s="1">
        <v>150753.98807999998</v>
      </c>
      <c r="BC642" s="7">
        <v>1.1174486691336529</v>
      </c>
      <c r="BD642" s="35" t="s">
        <v>552</v>
      </c>
      <c r="BE642" s="35" t="s">
        <v>552</v>
      </c>
      <c r="BF642" s="35" t="s">
        <v>552</v>
      </c>
      <c r="BG642" s="35" t="s">
        <v>552</v>
      </c>
      <c r="BH642" s="35" t="s">
        <v>552</v>
      </c>
      <c r="BI642" s="35" t="s">
        <v>552</v>
      </c>
      <c r="BJ642" s="35">
        <v>1.3416546952468629</v>
      </c>
      <c r="BK642" s="35" t="s">
        <v>552</v>
      </c>
      <c r="BL642" s="35" t="s">
        <v>552</v>
      </c>
      <c r="BM642" s="35" t="s">
        <v>552</v>
      </c>
      <c r="BN642" s="35">
        <v>1.3416546952468629</v>
      </c>
      <c r="BO642" s="1">
        <v>0</v>
      </c>
      <c r="BP642" s="1">
        <v>0</v>
      </c>
      <c r="BQ642" s="1">
        <v>194461.21392359995</v>
      </c>
      <c r="BR642" s="1">
        <v>8643.757427356757</v>
      </c>
      <c r="BS642" s="1">
        <v>76380.8384375241</v>
      </c>
      <c r="BT642" s="1">
        <v>194461.21392359998</v>
      </c>
      <c r="BU642" s="1">
        <v>8643.7574273567589</v>
      </c>
      <c r="BV642" s="1">
        <v>22483.968944891851</v>
      </c>
      <c r="BW642" s="35">
        <v>6.0226854821453539</v>
      </c>
      <c r="BX642" s="1">
        <v>976717.51601442753</v>
      </c>
      <c r="BY642" s="1">
        <v>43414.874941570859</v>
      </c>
      <c r="BZ642" s="1">
        <v>383636.92833424214</v>
      </c>
      <c r="CA642" s="1">
        <v>976717.51601442753</v>
      </c>
      <c r="CB642" s="1">
        <v>43414.874941570859</v>
      </c>
      <c r="CC642" s="1">
        <v>112929.90440051528</v>
      </c>
    </row>
    <row r="643" spans="1:81" x14ac:dyDescent="0.25">
      <c r="A643" t="s">
        <v>1521</v>
      </c>
      <c r="B643" t="s">
        <v>1522</v>
      </c>
      <c r="C643" t="s">
        <v>87</v>
      </c>
      <c r="D643" t="s">
        <v>1730</v>
      </c>
      <c r="E643">
        <v>41157</v>
      </c>
      <c r="F643" t="s">
        <v>370</v>
      </c>
      <c r="G643" t="s">
        <v>88</v>
      </c>
      <c r="H643" s="74">
        <v>0.42459647774775006</v>
      </c>
      <c r="I643" s="1">
        <v>590780.21</v>
      </c>
      <c r="J643" s="1"/>
      <c r="K643" s="1"/>
      <c r="L643" s="1"/>
      <c r="M643" s="1"/>
      <c r="N643" s="1"/>
      <c r="O643" s="1"/>
      <c r="P643" s="1">
        <v>492054</v>
      </c>
      <c r="Q643" s="1"/>
      <c r="R643" s="1"/>
      <c r="S643" s="1"/>
      <c r="T643" s="1">
        <v>492054</v>
      </c>
      <c r="U643" s="1">
        <v>13.5</v>
      </c>
      <c r="V643" s="36">
        <v>9.8679946145135367E-2</v>
      </c>
      <c r="W643" s="1"/>
      <c r="X643" s="1"/>
      <c r="Y643" s="1"/>
      <c r="Z643" s="1"/>
      <c r="AA643" s="1"/>
      <c r="AB643" s="1"/>
      <c r="AC643" s="1">
        <v>57956</v>
      </c>
      <c r="AD643" s="1"/>
      <c r="AE643" s="1"/>
      <c r="AF643" s="1"/>
      <c r="AG643" s="1">
        <v>0</v>
      </c>
      <c r="AH643" s="1">
        <v>0</v>
      </c>
      <c r="AI643" s="1">
        <v>0</v>
      </c>
      <c r="AJ643" s="1">
        <v>0</v>
      </c>
      <c r="AK643" s="1"/>
      <c r="AL643" s="1">
        <v>0</v>
      </c>
      <c r="AM643" s="1">
        <v>509412.57133499993</v>
      </c>
      <c r="AN643" s="1"/>
      <c r="AO643" s="1">
        <v>0</v>
      </c>
      <c r="AP643" s="1">
        <v>0</v>
      </c>
      <c r="AQ643" s="1">
        <v>509412.57133499993</v>
      </c>
      <c r="AR643" s="1">
        <v>0</v>
      </c>
      <c r="AS643" s="1">
        <v>0</v>
      </c>
      <c r="AT643" s="1">
        <v>0</v>
      </c>
      <c r="AU643" s="1">
        <v>0</v>
      </c>
      <c r="AV643" s="1"/>
      <c r="AW643" s="1">
        <v>0</v>
      </c>
      <c r="AX643" s="1">
        <v>150753.98807999998</v>
      </c>
      <c r="AY643" s="1"/>
      <c r="AZ643" s="1">
        <v>0</v>
      </c>
      <c r="BA643" s="1">
        <v>0</v>
      </c>
      <c r="BB643" s="1">
        <v>150753.98807999998</v>
      </c>
      <c r="BC643" s="7">
        <v>1.1174486691336529</v>
      </c>
      <c r="BD643" s="35" t="s">
        <v>552</v>
      </c>
      <c r="BE643" s="35" t="s">
        <v>552</v>
      </c>
      <c r="BF643" s="35" t="s">
        <v>552</v>
      </c>
      <c r="BG643" s="35" t="s">
        <v>552</v>
      </c>
      <c r="BH643" s="35" t="s">
        <v>552</v>
      </c>
      <c r="BI643" s="35" t="s">
        <v>552</v>
      </c>
      <c r="BJ643" s="35">
        <v>1.3416546952468629</v>
      </c>
      <c r="BK643" s="35" t="s">
        <v>552</v>
      </c>
      <c r="BL643" s="35" t="s">
        <v>552</v>
      </c>
      <c r="BM643" s="35" t="s">
        <v>552</v>
      </c>
      <c r="BN643" s="35">
        <v>1.3416546952468629</v>
      </c>
      <c r="BO643" s="1">
        <v>0</v>
      </c>
      <c r="BP643" s="1">
        <v>0</v>
      </c>
      <c r="BQ643" s="1">
        <v>194461.21392359995</v>
      </c>
      <c r="BR643" s="1">
        <v>8643.757427356757</v>
      </c>
      <c r="BS643" s="1">
        <v>76380.8384375241</v>
      </c>
      <c r="BT643" s="1">
        <v>194461.21392359995</v>
      </c>
      <c r="BU643" s="1">
        <v>8643.757427356757</v>
      </c>
      <c r="BV643" s="1">
        <v>22483.968944891847</v>
      </c>
      <c r="BW643" s="35">
        <v>6.0226854821453539</v>
      </c>
      <c r="BX643" s="1">
        <v>976717.51601442753</v>
      </c>
      <c r="BY643" s="1">
        <v>43414.874941570859</v>
      </c>
      <c r="BZ643" s="1">
        <v>383636.92833424214</v>
      </c>
      <c r="CA643" s="1">
        <v>976717.51601442753</v>
      </c>
      <c r="CB643" s="1">
        <v>43414.874941570859</v>
      </c>
      <c r="CC643" s="1">
        <v>112929.90440051528</v>
      </c>
    </row>
    <row r="644" spans="1:81" x14ac:dyDescent="0.25">
      <c r="A644" t="s">
        <v>85</v>
      </c>
      <c r="B644" t="s">
        <v>86</v>
      </c>
      <c r="C644" t="s">
        <v>87</v>
      </c>
      <c r="D644" t="s">
        <v>38</v>
      </c>
      <c r="E644">
        <v>40034</v>
      </c>
      <c r="F644" t="s">
        <v>39</v>
      </c>
      <c r="G644" t="s">
        <v>88</v>
      </c>
      <c r="H644" s="74">
        <v>0.42459647774775006</v>
      </c>
      <c r="I644" s="1">
        <v>326460929</v>
      </c>
      <c r="J644" s="1"/>
      <c r="K644" s="1">
        <v>1269775</v>
      </c>
      <c r="L644" s="1">
        <v>27686634</v>
      </c>
      <c r="M644" s="1"/>
      <c r="N644" s="1"/>
      <c r="O644" s="1"/>
      <c r="P644" s="1"/>
      <c r="Q644" s="1"/>
      <c r="R644" s="1"/>
      <c r="S644" s="1"/>
      <c r="T644" s="1">
        <v>28956409</v>
      </c>
      <c r="U644" s="1">
        <v>41.016824395373291</v>
      </c>
      <c r="V644" s="36">
        <v>0.29247830070119329</v>
      </c>
      <c r="W644" s="1"/>
      <c r="X644" s="1">
        <v>374573</v>
      </c>
      <c r="Y644" s="1">
        <v>8626969</v>
      </c>
      <c r="Z644" s="1"/>
      <c r="AA644" s="1"/>
      <c r="AB644" s="1"/>
      <c r="AC644" s="1">
        <v>117046</v>
      </c>
      <c r="AD644" s="1"/>
      <c r="AE644" s="1"/>
      <c r="AF644" s="1"/>
      <c r="AG644" s="1">
        <v>0</v>
      </c>
      <c r="AH644" s="1">
        <v>3098624.0445270468</v>
      </c>
      <c r="AI644" s="1">
        <v>88404941.024875015</v>
      </c>
      <c r="AJ644" s="1">
        <v>0</v>
      </c>
      <c r="AK644" s="1">
        <v>0</v>
      </c>
      <c r="AL644" s="1">
        <v>0</v>
      </c>
      <c r="AM644" s="1">
        <v>1031390.6246399999</v>
      </c>
      <c r="AN644" s="1">
        <v>0</v>
      </c>
      <c r="AO644" s="1">
        <v>0</v>
      </c>
      <c r="AP644" s="1">
        <v>0</v>
      </c>
      <c r="AQ644" s="1">
        <v>92534955.694042072</v>
      </c>
      <c r="AR644" s="1">
        <v>0</v>
      </c>
      <c r="AS644" s="1">
        <v>809184.99516450008</v>
      </c>
      <c r="AT644" s="1">
        <v>18703436.1551986</v>
      </c>
      <c r="AU644" s="1">
        <v>0</v>
      </c>
      <c r="AV644" s="1">
        <v>0</v>
      </c>
      <c r="AW644" s="1">
        <v>0</v>
      </c>
      <c r="AX644" s="1">
        <v>304457.71427999996</v>
      </c>
      <c r="AY644" s="1">
        <v>0</v>
      </c>
      <c r="AZ644" s="1">
        <v>0</v>
      </c>
      <c r="BA644" s="1">
        <v>0</v>
      </c>
      <c r="BB644" s="1">
        <v>19817078.864643097</v>
      </c>
      <c r="BC644" s="7">
        <v>0.34415154947587978</v>
      </c>
      <c r="BD644" s="35" t="s">
        <v>552</v>
      </c>
      <c r="BE644" s="35">
        <v>3.0775602289315405</v>
      </c>
      <c r="BF644" s="35">
        <v>3.8685951199439272</v>
      </c>
      <c r="BG644" s="35" t="s">
        <v>552</v>
      </c>
      <c r="BH644" s="35" t="s">
        <v>552</v>
      </c>
      <c r="BI644" s="35" t="s">
        <v>552</v>
      </c>
      <c r="BJ644" s="35" t="s">
        <v>552</v>
      </c>
      <c r="BK644" s="35" t="s">
        <v>552</v>
      </c>
      <c r="BL644" s="35" t="s">
        <v>552</v>
      </c>
      <c r="BM644" s="35" t="s">
        <v>552</v>
      </c>
      <c r="BN644" s="35">
        <v>3.8800403240154941</v>
      </c>
      <c r="BO644" s="1">
        <v>0</v>
      </c>
      <c r="BP644" s="1"/>
      <c r="BQ644" s="1">
        <v>107457879.38963999</v>
      </c>
      <c r="BR644" s="1">
        <v>4776478.6836470664</v>
      </c>
      <c r="BS644" s="1">
        <v>42207506.365375772</v>
      </c>
      <c r="BT644" s="1">
        <v>107457879.38963999</v>
      </c>
      <c r="BU644" s="1">
        <v>4776478.6836470664</v>
      </c>
      <c r="BV644" s="1">
        <v>12424480.822329076</v>
      </c>
      <c r="BW644" s="35">
        <v>6.6239955418586742</v>
      </c>
      <c r="BX644" s="1">
        <v>604342634.62492239</v>
      </c>
      <c r="BY644" s="1">
        <v>26862894.822614089</v>
      </c>
      <c r="BZ644" s="1">
        <v>237374827.63184488</v>
      </c>
      <c r="CA644" s="1">
        <v>604342634.62492239</v>
      </c>
      <c r="CB644" s="1">
        <v>26862894.822614089</v>
      </c>
      <c r="CC644" s="1">
        <v>69875224.754687309</v>
      </c>
    </row>
    <row r="645" spans="1:81" x14ac:dyDescent="0.25">
      <c r="A645" t="s">
        <v>85</v>
      </c>
      <c r="B645" t="s">
        <v>86</v>
      </c>
      <c r="C645" t="s">
        <v>87</v>
      </c>
      <c r="D645" t="s">
        <v>1728</v>
      </c>
      <c r="E645">
        <v>40034</v>
      </c>
      <c r="F645" t="s">
        <v>39</v>
      </c>
      <c r="G645" t="s">
        <v>88</v>
      </c>
      <c r="H645" s="74">
        <v>0.42459647774775006</v>
      </c>
      <c r="I645" s="1">
        <v>139494732</v>
      </c>
      <c r="J645" s="1"/>
      <c r="K645" s="1"/>
      <c r="L645" s="1"/>
      <c r="M645" s="1"/>
      <c r="N645" s="1">
        <v>6763142</v>
      </c>
      <c r="O645" s="1"/>
      <c r="P645" s="1"/>
      <c r="Q645" s="1"/>
      <c r="R645" s="1"/>
      <c r="S645" s="1"/>
      <c r="T645" s="1">
        <v>6763142</v>
      </c>
      <c r="U645" s="1">
        <v>70.325581395348834</v>
      </c>
      <c r="V645" s="36">
        <v>0.26861987504088686</v>
      </c>
      <c r="W645" s="1"/>
      <c r="X645" s="1"/>
      <c r="Y645" s="1"/>
      <c r="Z645" s="1"/>
      <c r="AA645" s="1">
        <v>69327420</v>
      </c>
      <c r="AB645" s="1"/>
      <c r="AC645" s="1"/>
      <c r="AD645" s="1"/>
      <c r="AE645" s="1"/>
      <c r="AF645" s="1"/>
      <c r="AG645" s="1"/>
      <c r="AH645" s="1"/>
      <c r="AI645" s="1"/>
      <c r="AJ645" s="1"/>
      <c r="AK645" s="1">
        <v>29436178.343338922</v>
      </c>
      <c r="AL645" s="1"/>
      <c r="AM645" s="1"/>
      <c r="AN645" s="1"/>
      <c r="AO645" s="1"/>
      <c r="AP645" s="1"/>
      <c r="AQ645" s="1">
        <v>29436178.343338922</v>
      </c>
      <c r="AR645" s="1"/>
      <c r="AS645" s="1"/>
      <c r="AT645" s="1"/>
      <c r="AU645" s="1"/>
      <c r="AV645" s="1">
        <v>1393638.5152434011</v>
      </c>
      <c r="AW645" s="1"/>
      <c r="AX645" s="1"/>
      <c r="AY645" s="1"/>
      <c r="AZ645" s="1"/>
      <c r="BA645" s="1"/>
      <c r="BB645" s="1">
        <v>1393638.5152434011</v>
      </c>
      <c r="BC645" s="7">
        <v>0.22101061750907067</v>
      </c>
      <c r="BD645" s="35" t="s">
        <v>552</v>
      </c>
      <c r="BE645" s="35" t="s">
        <v>552</v>
      </c>
      <c r="BF645" s="35" t="s">
        <v>552</v>
      </c>
      <c r="BG645" s="35" t="s">
        <v>552</v>
      </c>
      <c r="BH645" s="35">
        <v>4.5585050348761449</v>
      </c>
      <c r="BI645" s="35" t="s">
        <v>552</v>
      </c>
      <c r="BJ645" s="35" t="s">
        <v>552</v>
      </c>
      <c r="BK645" s="35" t="s">
        <v>552</v>
      </c>
      <c r="BL645" s="35" t="s">
        <v>552</v>
      </c>
      <c r="BM645" s="35" t="s">
        <v>552</v>
      </c>
      <c r="BN645" s="35">
        <v>4.5585050348761449</v>
      </c>
      <c r="BO645" s="1"/>
      <c r="BP645" s="1"/>
      <c r="BQ645" s="1">
        <v>45916085.985119991</v>
      </c>
      <c r="BR645" s="1">
        <v>2040959.7433911003</v>
      </c>
      <c r="BS645" s="1">
        <v>18035005.925093062</v>
      </c>
      <c r="BT645" s="1">
        <v>45916085.985119991</v>
      </c>
      <c r="BU645" s="1">
        <v>2040959.7433911003</v>
      </c>
      <c r="BV645" s="1">
        <v>5308903.6653140616</v>
      </c>
      <c r="BW645" s="35">
        <v>6.6239955418586742</v>
      </c>
      <c r="BX645" s="1">
        <v>258231862.8799144</v>
      </c>
      <c r="BY645" s="1">
        <v>11478348.497944573</v>
      </c>
      <c r="BZ645" s="1">
        <v>101428792.92011815</v>
      </c>
      <c r="CA645" s="1">
        <v>258231862.8799144</v>
      </c>
      <c r="CB645" s="1">
        <v>11478348.497944573</v>
      </c>
      <c r="CC645" s="1">
        <v>29857250.545883462</v>
      </c>
    </row>
    <row r="646" spans="1:81" x14ac:dyDescent="0.25">
      <c r="A646" t="s">
        <v>85</v>
      </c>
      <c r="B646" t="s">
        <v>86</v>
      </c>
      <c r="C646" t="s">
        <v>87</v>
      </c>
      <c r="D646" t="s">
        <v>1729</v>
      </c>
      <c r="E646">
        <v>40034</v>
      </c>
      <c r="F646" t="s">
        <v>39</v>
      </c>
      <c r="G646" t="s">
        <v>88</v>
      </c>
      <c r="H646" s="74">
        <v>0.42459647774775006</v>
      </c>
      <c r="I646" s="1">
        <v>8038902</v>
      </c>
      <c r="J646" s="1"/>
      <c r="K646" s="1"/>
      <c r="L646" s="1"/>
      <c r="M646" s="1"/>
      <c r="N646" s="1">
        <v>1158980</v>
      </c>
      <c r="O646" s="1"/>
      <c r="P646" s="1"/>
      <c r="Q646" s="1"/>
      <c r="R646" s="1"/>
      <c r="S646" s="1"/>
      <c r="T646" s="1">
        <v>1158980</v>
      </c>
      <c r="U646" s="1">
        <v>14</v>
      </c>
      <c r="V646" s="36">
        <v>0.51800573544179296</v>
      </c>
      <c r="W646" s="1"/>
      <c r="X646" s="1"/>
      <c r="Y646" s="1"/>
      <c r="Z646" s="1"/>
      <c r="AA646" s="1">
        <v>11207000</v>
      </c>
      <c r="AB646" s="1"/>
      <c r="AC646" s="1"/>
      <c r="AD646" s="1"/>
      <c r="AE646" s="1"/>
      <c r="AF646" s="1"/>
      <c r="AG646" s="1"/>
      <c r="AH646" s="1"/>
      <c r="AI646" s="1"/>
      <c r="AJ646" s="1"/>
      <c r="AK646" s="1">
        <v>4758452.7261190349</v>
      </c>
      <c r="AL646" s="1"/>
      <c r="AM646" s="1"/>
      <c r="AN646" s="1"/>
      <c r="AO646" s="1"/>
      <c r="AP646" s="1"/>
      <c r="AQ646" s="1">
        <v>4758452.7261190349</v>
      </c>
      <c r="AR646" s="1"/>
      <c r="AS646" s="1"/>
      <c r="AT646" s="1"/>
      <c r="AU646" s="1"/>
      <c r="AV646" s="1">
        <v>225286.13989000017</v>
      </c>
      <c r="AW646" s="1"/>
      <c r="AX646" s="1"/>
      <c r="AY646" s="1"/>
      <c r="AZ646" s="1"/>
      <c r="BA646" s="1"/>
      <c r="BB646" s="1">
        <v>225286.13989000017</v>
      </c>
      <c r="BC646" s="7">
        <v>0.6199526833402168</v>
      </c>
      <c r="BD646" s="35" t="s">
        <v>552</v>
      </c>
      <c r="BE646" s="35" t="s">
        <v>552</v>
      </c>
      <c r="BF646" s="35" t="s">
        <v>552</v>
      </c>
      <c r="BG646" s="35" t="s">
        <v>552</v>
      </c>
      <c r="BH646" s="35">
        <v>4.3001077378462398</v>
      </c>
      <c r="BI646" s="35" t="s">
        <v>552</v>
      </c>
      <c r="BJ646" s="35" t="s">
        <v>552</v>
      </c>
      <c r="BK646" s="35" t="s">
        <v>552</v>
      </c>
      <c r="BL646" s="35" t="s">
        <v>552</v>
      </c>
      <c r="BM646" s="35" t="s">
        <v>552</v>
      </c>
      <c r="BN646" s="35">
        <v>4.3001077378462398</v>
      </c>
      <c r="BO646" s="1"/>
      <c r="BP646" s="1"/>
      <c r="BQ646" s="1">
        <v>2646084.9823199995</v>
      </c>
      <c r="BR646" s="1">
        <v>117617.88511888895</v>
      </c>
      <c r="BS646" s="1">
        <v>1039334.1965146216</v>
      </c>
      <c r="BT646" s="1">
        <v>2646084.9823199995</v>
      </c>
      <c r="BU646" s="1">
        <v>117617.88511888895</v>
      </c>
      <c r="BV646" s="1">
        <v>305945.29041355156</v>
      </c>
      <c r="BW646" s="35">
        <v>6.6239955418586742</v>
      </c>
      <c r="BX646" s="1">
        <v>14881570.143946867</v>
      </c>
      <c r="BY646" s="1">
        <v>661482.46155147732</v>
      </c>
      <c r="BZ646" s="1">
        <v>5845210.8876995007</v>
      </c>
      <c r="CA646" s="1">
        <v>14881570.143946867</v>
      </c>
      <c r="CB646" s="1">
        <v>661482.46155147732</v>
      </c>
      <c r="CC646" s="1">
        <v>1720634.9493384717</v>
      </c>
    </row>
    <row r="647" spans="1:81" x14ac:dyDescent="0.25">
      <c r="A647" t="s">
        <v>85</v>
      </c>
      <c r="B647" t="s">
        <v>86</v>
      </c>
      <c r="C647" t="s">
        <v>87</v>
      </c>
      <c r="D647" t="s">
        <v>28</v>
      </c>
      <c r="E647">
        <v>40034</v>
      </c>
      <c r="F647" t="s">
        <v>39</v>
      </c>
      <c r="G647" t="s">
        <v>88</v>
      </c>
      <c r="H647" s="74">
        <v>0.42459647774775006</v>
      </c>
      <c r="I647" s="1">
        <v>512070547</v>
      </c>
      <c r="J647" s="1">
        <v>0</v>
      </c>
      <c r="K647" s="1">
        <v>1269775</v>
      </c>
      <c r="L647" s="1">
        <v>28452618</v>
      </c>
      <c r="M647" s="1">
        <v>0</v>
      </c>
      <c r="N647" s="1">
        <v>7922122</v>
      </c>
      <c r="O647" s="1">
        <v>0</v>
      </c>
      <c r="P647" s="1">
        <v>21670375</v>
      </c>
      <c r="Q647" s="1">
        <v>0</v>
      </c>
      <c r="R647" s="1">
        <v>0</v>
      </c>
      <c r="S647" s="1">
        <v>0</v>
      </c>
      <c r="T647" s="1">
        <v>59314890</v>
      </c>
      <c r="U647" s="1"/>
      <c r="V647" s="36"/>
      <c r="W647" s="1"/>
      <c r="X647" s="1">
        <v>374573</v>
      </c>
      <c r="Y647" s="1">
        <v>8626969</v>
      </c>
      <c r="Z647" s="1"/>
      <c r="AA647" s="1">
        <v>80534420</v>
      </c>
      <c r="AB647" s="1"/>
      <c r="AC647" s="1">
        <v>1445560</v>
      </c>
      <c r="AD647" s="1"/>
      <c r="AE647" s="1"/>
      <c r="AF647" s="1"/>
      <c r="AG647" s="1">
        <v>0</v>
      </c>
      <c r="AH647" s="1">
        <v>3098624.0445270468</v>
      </c>
      <c r="AI647" s="1">
        <v>88413893.462875009</v>
      </c>
      <c r="AJ647" s="1">
        <v>0</v>
      </c>
      <c r="AK647" s="1">
        <v>34194631.069457956</v>
      </c>
      <c r="AL647" s="1">
        <v>0</v>
      </c>
      <c r="AM647" s="1">
        <v>12720357.478910832</v>
      </c>
      <c r="AN647" s="1">
        <v>0</v>
      </c>
      <c r="AO647" s="1">
        <v>0</v>
      </c>
      <c r="AP647" s="1">
        <v>0</v>
      </c>
      <c r="AQ647" s="1">
        <v>138427506.05577084</v>
      </c>
      <c r="AR647" s="1">
        <v>0</v>
      </c>
      <c r="AS647" s="1">
        <v>809184.99516450008</v>
      </c>
      <c r="AT647" s="1">
        <v>18703436.1551986</v>
      </c>
      <c r="AU647" s="1">
        <v>0</v>
      </c>
      <c r="AV647" s="1">
        <v>1618924.6551334013</v>
      </c>
      <c r="AW647" s="1">
        <v>0</v>
      </c>
      <c r="AX647" s="1">
        <v>3760161.7607999998</v>
      </c>
      <c r="AY647" s="1">
        <v>0</v>
      </c>
      <c r="AZ647" s="1">
        <v>0</v>
      </c>
      <c r="BA647" s="1">
        <v>0</v>
      </c>
      <c r="BB647" s="1">
        <v>24891707.566296499</v>
      </c>
      <c r="BC647" s="7">
        <v>0.31893889343740628</v>
      </c>
      <c r="BD647" s="35" t="s">
        <v>552</v>
      </c>
      <c r="BE647" s="35">
        <v>3.0775602289315405</v>
      </c>
      <c r="BF647" s="35">
        <v>3.7647618091970871</v>
      </c>
      <c r="BG647" s="35" t="s">
        <v>552</v>
      </c>
      <c r="BH647" s="35">
        <v>4.5207023729994766</v>
      </c>
      <c r="BI647" s="35" t="s">
        <v>552</v>
      </c>
      <c r="BJ647" s="35">
        <v>0.76050918545298973</v>
      </c>
      <c r="BK647" s="35" t="s">
        <v>552</v>
      </c>
      <c r="BL647" s="35" t="s">
        <v>552</v>
      </c>
      <c r="BM647" s="35" t="s">
        <v>552</v>
      </c>
      <c r="BN647" s="35">
        <v>2.7534268987444355</v>
      </c>
      <c r="BO647" s="1">
        <v>0</v>
      </c>
      <c r="BP647" s="1">
        <v>0</v>
      </c>
      <c r="BQ647" s="1">
        <v>168553141.25051999</v>
      </c>
      <c r="BR647" s="1">
        <v>7492149.3967475453</v>
      </c>
      <c r="BS647" s="1">
        <v>66204617.312793195</v>
      </c>
      <c r="BT647" s="1">
        <v>168553141.25051999</v>
      </c>
      <c r="BU647" s="1">
        <v>7492149.3967475453</v>
      </c>
      <c r="BV647" s="1">
        <v>19488429.167831779</v>
      </c>
      <c r="BW647" s="35">
        <v>6.6239955418586742</v>
      </c>
      <c r="BX647" s="1">
        <v>947942114.95919991</v>
      </c>
      <c r="BY647" s="1">
        <v>42135814.806247354</v>
      </c>
      <c r="BZ647" s="1">
        <v>372334472.61760849</v>
      </c>
      <c r="CA647" s="1">
        <v>947942114.95919991</v>
      </c>
      <c r="CB647" s="1">
        <v>42135814.806247354</v>
      </c>
      <c r="CC647" s="1">
        <v>109602838.75771448</v>
      </c>
    </row>
    <row r="648" spans="1:81" x14ac:dyDescent="0.25">
      <c r="A648" t="s">
        <v>85</v>
      </c>
      <c r="B648" t="s">
        <v>86</v>
      </c>
      <c r="C648" t="s">
        <v>87</v>
      </c>
      <c r="D648" t="s">
        <v>1730</v>
      </c>
      <c r="E648">
        <v>40034</v>
      </c>
      <c r="F648" t="s">
        <v>39</v>
      </c>
      <c r="G648" t="s">
        <v>88</v>
      </c>
      <c r="H648" s="74">
        <v>0.42459647774775006</v>
      </c>
      <c r="I648" s="1">
        <v>38075984</v>
      </c>
      <c r="J648" s="1"/>
      <c r="K648" s="1"/>
      <c r="L648" s="1">
        <v>765984</v>
      </c>
      <c r="M648" s="1"/>
      <c r="N648" s="1"/>
      <c r="O648" s="1"/>
      <c r="P648" s="1">
        <v>21670375</v>
      </c>
      <c r="Q648" s="1"/>
      <c r="R648" s="1"/>
      <c r="S648" s="1"/>
      <c r="T648" s="1">
        <v>22436359</v>
      </c>
      <c r="U648" s="1">
        <v>8.0903614457831328</v>
      </c>
      <c r="V648" s="36">
        <v>0.27569478310038392</v>
      </c>
      <c r="W648" s="1"/>
      <c r="X648" s="1"/>
      <c r="Y648" s="1"/>
      <c r="Z648" s="1"/>
      <c r="AA648" s="1"/>
      <c r="AB648" s="1"/>
      <c r="AC648" s="1">
        <v>1328514</v>
      </c>
      <c r="AD648" s="1"/>
      <c r="AE648" s="1"/>
      <c r="AF648" s="1"/>
      <c r="AG648" s="1">
        <v>0</v>
      </c>
      <c r="AH648" s="1">
        <v>0</v>
      </c>
      <c r="AI648" s="1">
        <v>8952.4379999999983</v>
      </c>
      <c r="AJ648" s="1">
        <v>0</v>
      </c>
      <c r="AK648" s="1"/>
      <c r="AL648" s="1">
        <v>0</v>
      </c>
      <c r="AM648" s="1">
        <v>11688966.854270833</v>
      </c>
      <c r="AN648" s="1"/>
      <c r="AO648" s="1">
        <v>0</v>
      </c>
      <c r="AP648" s="1">
        <v>0</v>
      </c>
      <c r="AQ648" s="1">
        <v>11697919.292270832</v>
      </c>
      <c r="AR648" s="1">
        <v>0</v>
      </c>
      <c r="AS648" s="1">
        <v>0</v>
      </c>
      <c r="AT648" s="1">
        <v>0</v>
      </c>
      <c r="AU648" s="1">
        <v>0</v>
      </c>
      <c r="AV648" s="1"/>
      <c r="AW648" s="1">
        <v>0</v>
      </c>
      <c r="AX648" s="1">
        <v>3455704.0465199999</v>
      </c>
      <c r="AY648" s="1"/>
      <c r="AZ648" s="1">
        <v>0</v>
      </c>
      <c r="BA648" s="1">
        <v>0</v>
      </c>
      <c r="BB648" s="1">
        <v>3455704.0465199999</v>
      </c>
      <c r="BC648" s="7">
        <v>0.3979837615960452</v>
      </c>
      <c r="BD648" s="35" t="s">
        <v>552</v>
      </c>
      <c r="BE648" s="35" t="s">
        <v>552</v>
      </c>
      <c r="BF648" s="35">
        <v>1.1687499999999998E-2</v>
      </c>
      <c r="BG648" s="35" t="s">
        <v>552</v>
      </c>
      <c r="BH648" s="35" t="s">
        <v>552</v>
      </c>
      <c r="BI648" s="35" t="s">
        <v>552</v>
      </c>
      <c r="BJ648" s="35">
        <v>0.69886519733926311</v>
      </c>
      <c r="BK648" s="35" t="s">
        <v>552</v>
      </c>
      <c r="BL648" s="35" t="s">
        <v>552</v>
      </c>
      <c r="BM648" s="35" t="s">
        <v>552</v>
      </c>
      <c r="BN648" s="35">
        <v>0.67540474543087992</v>
      </c>
      <c r="BO648" s="1">
        <v>0</v>
      </c>
      <c r="BP648" s="1">
        <v>0</v>
      </c>
      <c r="BQ648" s="1">
        <v>12533090.893439999</v>
      </c>
      <c r="BR648" s="1">
        <v>557093.08459048939</v>
      </c>
      <c r="BS648" s="1">
        <v>4922770.8258097423</v>
      </c>
      <c r="BT648" s="1">
        <v>12533090.893439999</v>
      </c>
      <c r="BU648" s="1">
        <v>557093.08459048939</v>
      </c>
      <c r="BV648" s="1">
        <v>1449099.3897750892</v>
      </c>
      <c r="BW648" s="35">
        <v>6.6239955418586742</v>
      </c>
      <c r="BX648" s="1">
        <v>70486047.310416102</v>
      </c>
      <c r="BY648" s="1">
        <v>3133089.0241372096</v>
      </c>
      <c r="BZ648" s="1">
        <v>27685641.177945938</v>
      </c>
      <c r="CA648" s="1">
        <v>70486047.310416102</v>
      </c>
      <c r="CB648" s="1">
        <v>3133089.0241372096</v>
      </c>
      <c r="CC648" s="1">
        <v>8149728.5078052264</v>
      </c>
    </row>
    <row r="649" spans="1:81" x14ac:dyDescent="0.25">
      <c r="A649" t="s">
        <v>339</v>
      </c>
      <c r="B649" t="s">
        <v>340</v>
      </c>
      <c r="C649" t="s">
        <v>87</v>
      </c>
      <c r="D649" t="s">
        <v>38</v>
      </c>
      <c r="E649">
        <v>40032</v>
      </c>
      <c r="F649" t="s">
        <v>39</v>
      </c>
      <c r="G649" t="s">
        <v>88</v>
      </c>
      <c r="H649" s="74">
        <v>0.42459647774775006</v>
      </c>
      <c r="I649" s="1">
        <v>13451566</v>
      </c>
      <c r="J649" s="1"/>
      <c r="K649" s="1"/>
      <c r="L649" s="1">
        <v>3269832</v>
      </c>
      <c r="M649" s="1"/>
      <c r="N649" s="1"/>
      <c r="O649" s="1"/>
      <c r="P649" s="1"/>
      <c r="Q649" s="1"/>
      <c r="R649" s="1"/>
      <c r="S649" s="1"/>
      <c r="T649" s="1">
        <v>3269832</v>
      </c>
      <c r="U649" s="1">
        <v>31.475609756097562</v>
      </c>
      <c r="V649" s="36">
        <v>0.1417670618815135</v>
      </c>
      <c r="W649" s="1"/>
      <c r="X649" s="1"/>
      <c r="Y649" s="1">
        <v>690979</v>
      </c>
      <c r="Z649" s="1"/>
      <c r="AA649" s="1"/>
      <c r="AB649" s="1"/>
      <c r="AC649" s="1"/>
      <c r="AD649" s="1"/>
      <c r="AE649" s="1"/>
      <c r="AF649" s="1"/>
      <c r="AG649" s="1">
        <v>0</v>
      </c>
      <c r="AH649" s="1">
        <v>0</v>
      </c>
      <c r="AI649" s="1">
        <v>7093111.7515000012</v>
      </c>
      <c r="AJ649" s="1">
        <v>0</v>
      </c>
      <c r="AK649" s="1">
        <v>0</v>
      </c>
      <c r="AL649" s="1">
        <v>0</v>
      </c>
      <c r="AM649" s="1">
        <v>0</v>
      </c>
      <c r="AN649" s="1">
        <v>0</v>
      </c>
      <c r="AO649" s="1">
        <v>0</v>
      </c>
      <c r="AP649" s="1">
        <v>0</v>
      </c>
      <c r="AQ649" s="1">
        <v>7093111.7515000012</v>
      </c>
      <c r="AR649" s="1">
        <v>0</v>
      </c>
      <c r="AS649" s="1">
        <v>0</v>
      </c>
      <c r="AT649" s="1">
        <v>1498055.8769926</v>
      </c>
      <c r="AU649" s="1">
        <v>0</v>
      </c>
      <c r="AV649" s="1">
        <v>0</v>
      </c>
      <c r="AW649" s="1">
        <v>0</v>
      </c>
      <c r="AX649" s="1">
        <v>0</v>
      </c>
      <c r="AY649" s="1">
        <v>0</v>
      </c>
      <c r="AZ649" s="1">
        <v>0</v>
      </c>
      <c r="BA649" s="1">
        <v>0</v>
      </c>
      <c r="BB649" s="1">
        <v>1498055.8769926</v>
      </c>
      <c r="BC649" s="7">
        <v>0.63867416094844287</v>
      </c>
      <c r="BD649" s="35" t="s">
        <v>552</v>
      </c>
      <c r="BE649" s="35" t="s">
        <v>552</v>
      </c>
      <c r="BF649" s="35">
        <v>2.6274033737796318</v>
      </c>
      <c r="BG649" s="35" t="s">
        <v>552</v>
      </c>
      <c r="BH649" s="35" t="s">
        <v>552</v>
      </c>
      <c r="BI649" s="35" t="s">
        <v>552</v>
      </c>
      <c r="BJ649" s="35" t="s">
        <v>552</v>
      </c>
      <c r="BK649" s="35" t="s">
        <v>552</v>
      </c>
      <c r="BL649" s="35" t="s">
        <v>552</v>
      </c>
      <c r="BM649" s="35" t="s">
        <v>552</v>
      </c>
      <c r="BN649" s="35">
        <v>2.6274033737796318</v>
      </c>
      <c r="BO649" s="1">
        <v>0</v>
      </c>
      <c r="BP649" s="1"/>
      <c r="BQ649" s="1">
        <v>4427717.4645599993</v>
      </c>
      <c r="BR649" s="1">
        <v>196811.05012315771</v>
      </c>
      <c r="BS649" s="1">
        <v>1739127.1271217642</v>
      </c>
      <c r="BT649" s="1">
        <v>4427717.4645599993</v>
      </c>
      <c r="BU649" s="1">
        <v>196811.05012315771</v>
      </c>
      <c r="BV649" s="1">
        <v>511940.9673593553</v>
      </c>
      <c r="BW649" s="35">
        <v>6.1867192053247466</v>
      </c>
      <c r="BX649" s="1">
        <v>22965327.209185142</v>
      </c>
      <c r="BY649" s="1">
        <v>1020803.6534939135</v>
      </c>
      <c r="BZ649" s="1">
        <v>9020364.0707437061</v>
      </c>
      <c r="CA649" s="1">
        <v>22965327.209185142</v>
      </c>
      <c r="CB649" s="1">
        <v>1020803.6534939135</v>
      </c>
      <c r="CC649" s="1">
        <v>2655294.0473952978</v>
      </c>
    </row>
    <row r="650" spans="1:81" x14ac:dyDescent="0.25">
      <c r="A650" t="s">
        <v>339</v>
      </c>
      <c r="B650" t="s">
        <v>340</v>
      </c>
      <c r="C650" t="s">
        <v>87</v>
      </c>
      <c r="D650" t="s">
        <v>28</v>
      </c>
      <c r="E650">
        <v>40032</v>
      </c>
      <c r="F650" t="s">
        <v>39</v>
      </c>
      <c r="G650" t="s">
        <v>88</v>
      </c>
      <c r="H650" s="74">
        <v>0.42459647774775006</v>
      </c>
      <c r="I650" s="1">
        <v>16821764</v>
      </c>
      <c r="J650" s="1">
        <v>0</v>
      </c>
      <c r="K650" s="1">
        <v>0</v>
      </c>
      <c r="L650" s="1">
        <v>3711149</v>
      </c>
      <c r="M650" s="1">
        <v>0</v>
      </c>
      <c r="N650" s="1">
        <v>0</v>
      </c>
      <c r="O650" s="1">
        <v>0</v>
      </c>
      <c r="P650" s="1">
        <v>1633128</v>
      </c>
      <c r="Q650" s="1">
        <v>0</v>
      </c>
      <c r="R650" s="1">
        <v>0</v>
      </c>
      <c r="S650" s="1">
        <v>125471</v>
      </c>
      <c r="T650" s="1">
        <v>5469748</v>
      </c>
      <c r="U650" s="1"/>
      <c r="V650" s="36"/>
      <c r="W650" s="1"/>
      <c r="X650" s="1"/>
      <c r="Y650" s="1">
        <v>752954</v>
      </c>
      <c r="Z650" s="1"/>
      <c r="AA650" s="1"/>
      <c r="AB650" s="1"/>
      <c r="AC650" s="1">
        <v>311421</v>
      </c>
      <c r="AD650" s="1"/>
      <c r="AE650" s="1"/>
      <c r="AF650" s="1">
        <v>19043</v>
      </c>
      <c r="AG650" s="1">
        <v>0</v>
      </c>
      <c r="AH650" s="1">
        <v>0</v>
      </c>
      <c r="AI650" s="1">
        <v>7731034.3939375011</v>
      </c>
      <c r="AJ650" s="1">
        <v>0</v>
      </c>
      <c r="AK650" s="1">
        <v>0</v>
      </c>
      <c r="AL650" s="1">
        <v>0</v>
      </c>
      <c r="AM650" s="1">
        <v>2736131.3412199998</v>
      </c>
      <c r="AN650" s="1">
        <v>0</v>
      </c>
      <c r="AO650" s="1">
        <v>0</v>
      </c>
      <c r="AP650" s="1">
        <v>108848.935247</v>
      </c>
      <c r="AQ650" s="1">
        <v>10576014.670404501</v>
      </c>
      <c r="AR650" s="1">
        <v>0</v>
      </c>
      <c r="AS650" s="1">
        <v>0</v>
      </c>
      <c r="AT650" s="1">
        <v>1632418.8793076</v>
      </c>
      <c r="AU650" s="1">
        <v>0</v>
      </c>
      <c r="AV650" s="1">
        <v>0</v>
      </c>
      <c r="AW650" s="1">
        <v>0</v>
      </c>
      <c r="AX650" s="1">
        <v>810062.07678</v>
      </c>
      <c r="AY650" s="1">
        <v>0</v>
      </c>
      <c r="AZ650" s="1">
        <v>0</v>
      </c>
      <c r="BA650" s="1">
        <v>24421.853406900002</v>
      </c>
      <c r="BB650" s="1">
        <v>2466902.8094945</v>
      </c>
      <c r="BC650" s="7">
        <v>0.77535967570933706</v>
      </c>
      <c r="BD650" s="35" t="s">
        <v>552</v>
      </c>
      <c r="BE650" s="35" t="s">
        <v>552</v>
      </c>
      <c r="BF650" s="35">
        <v>2.5230604519638264</v>
      </c>
      <c r="BG650" s="35" t="s">
        <v>552</v>
      </c>
      <c r="BH650" s="35" t="s">
        <v>552</v>
      </c>
      <c r="BI650" s="35" t="s">
        <v>552</v>
      </c>
      <c r="BJ650" s="35">
        <v>2.1714118048309743</v>
      </c>
      <c r="BK650" s="35" t="s">
        <v>552</v>
      </c>
      <c r="BL650" s="35" t="s">
        <v>552</v>
      </c>
      <c r="BM650" s="35">
        <v>1.0621640749966128</v>
      </c>
      <c r="BN650" s="35">
        <v>2.3845554639626907</v>
      </c>
      <c r="BO650" s="1">
        <v>0</v>
      </c>
      <c r="BP650" s="1">
        <v>0</v>
      </c>
      <c r="BQ650" s="1">
        <v>5537051.8382399995</v>
      </c>
      <c r="BR650" s="1">
        <v>246120.71470072184</v>
      </c>
      <c r="BS650" s="1">
        <v>2174853.5522511145</v>
      </c>
      <c r="BT650" s="1">
        <v>5537051.8382399995</v>
      </c>
      <c r="BU650" s="1">
        <v>246120.71470072184</v>
      </c>
      <c r="BV650" s="1">
        <v>640204.2806652236</v>
      </c>
      <c r="BW650" s="35">
        <v>6.1867192053247466</v>
      </c>
      <c r="BX650" s="1">
        <v>28719133.1102781</v>
      </c>
      <c r="BY650" s="1">
        <v>1276559.0377664866</v>
      </c>
      <c r="BZ650" s="1">
        <v>11280354.688229604</v>
      </c>
      <c r="CA650" s="1">
        <v>28719133.1102781</v>
      </c>
      <c r="CB650" s="1">
        <v>1276559.0377664866</v>
      </c>
      <c r="CC650" s="1">
        <v>3320559.8378574294</v>
      </c>
    </row>
    <row r="651" spans="1:81" x14ac:dyDescent="0.25">
      <c r="A651" t="s">
        <v>339</v>
      </c>
      <c r="B651" t="s">
        <v>340</v>
      </c>
      <c r="C651" t="s">
        <v>87</v>
      </c>
      <c r="D651" t="s">
        <v>1730</v>
      </c>
      <c r="E651">
        <v>40032</v>
      </c>
      <c r="F651" t="s">
        <v>39</v>
      </c>
      <c r="G651" t="s">
        <v>88</v>
      </c>
      <c r="H651" s="74">
        <v>0.42459647774775006</v>
      </c>
      <c r="I651" s="1">
        <v>3370198</v>
      </c>
      <c r="J651" s="1"/>
      <c r="K651" s="1"/>
      <c r="L651" s="1">
        <v>441317</v>
      </c>
      <c r="M651" s="1"/>
      <c r="N651" s="1"/>
      <c r="O651" s="1"/>
      <c r="P651" s="1">
        <v>1633128</v>
      </c>
      <c r="Q651" s="1"/>
      <c r="R651" s="1"/>
      <c r="S651" s="1">
        <v>125471</v>
      </c>
      <c r="T651" s="1">
        <v>2199916</v>
      </c>
      <c r="U651" s="1">
        <v>13.635294117647058</v>
      </c>
      <c r="V651" s="36">
        <v>9.8963325463986979E-2</v>
      </c>
      <c r="W651" s="1"/>
      <c r="X651" s="1"/>
      <c r="Y651" s="1">
        <v>61975</v>
      </c>
      <c r="Z651" s="1"/>
      <c r="AA651" s="1"/>
      <c r="AB651" s="1"/>
      <c r="AC651" s="1">
        <v>311421</v>
      </c>
      <c r="AD651" s="1"/>
      <c r="AE651" s="1"/>
      <c r="AF651" s="1">
        <v>19043</v>
      </c>
      <c r="AG651" s="1">
        <v>0</v>
      </c>
      <c r="AH651" s="1">
        <v>0</v>
      </c>
      <c r="AI651" s="1">
        <v>637922.64243750006</v>
      </c>
      <c r="AJ651" s="1">
        <v>0</v>
      </c>
      <c r="AK651" s="1"/>
      <c r="AL651" s="1">
        <v>0</v>
      </c>
      <c r="AM651" s="1">
        <v>2736131.3412199998</v>
      </c>
      <c r="AN651" s="1"/>
      <c r="AO651" s="1">
        <v>0</v>
      </c>
      <c r="AP651" s="1">
        <v>108848.935247</v>
      </c>
      <c r="AQ651" s="1">
        <v>3482902.9189044996</v>
      </c>
      <c r="AR651" s="1">
        <v>0</v>
      </c>
      <c r="AS651" s="1">
        <v>0</v>
      </c>
      <c r="AT651" s="1">
        <v>134363.00231499999</v>
      </c>
      <c r="AU651" s="1">
        <v>0</v>
      </c>
      <c r="AV651" s="1"/>
      <c r="AW651" s="1">
        <v>0</v>
      </c>
      <c r="AX651" s="1">
        <v>810062.07678</v>
      </c>
      <c r="AY651" s="1"/>
      <c r="AZ651" s="1">
        <v>0</v>
      </c>
      <c r="BA651" s="1">
        <v>24421.853406900002</v>
      </c>
      <c r="BB651" s="1">
        <v>968846.93250189989</v>
      </c>
      <c r="BC651" s="7">
        <v>1.3209164124500694</v>
      </c>
      <c r="BD651" s="35" t="s">
        <v>552</v>
      </c>
      <c r="BE651" s="35" t="s">
        <v>552</v>
      </c>
      <c r="BF651" s="35">
        <v>1.7499567085620995</v>
      </c>
      <c r="BG651" s="35" t="s">
        <v>552</v>
      </c>
      <c r="BH651" s="35" t="s">
        <v>552</v>
      </c>
      <c r="BI651" s="35" t="s">
        <v>552</v>
      </c>
      <c r="BJ651" s="35">
        <v>2.1714118048309743</v>
      </c>
      <c r="BK651" s="35" t="s">
        <v>552</v>
      </c>
      <c r="BL651" s="35" t="s">
        <v>552</v>
      </c>
      <c r="BM651" s="35">
        <v>1.0621640749966128</v>
      </c>
      <c r="BN651" s="35">
        <v>2.0235999244545697</v>
      </c>
      <c r="BO651" s="1">
        <v>0</v>
      </c>
      <c r="BP651" s="1">
        <v>0</v>
      </c>
      <c r="BQ651" s="1">
        <v>1109334.3736799997</v>
      </c>
      <c r="BR651" s="1">
        <v>49309.664577564115</v>
      </c>
      <c r="BS651" s="1">
        <v>435726.42512935027</v>
      </c>
      <c r="BT651" s="1">
        <v>1109334.3736799997</v>
      </c>
      <c r="BU651" s="1">
        <v>49309.664577564115</v>
      </c>
      <c r="BV651" s="1">
        <v>128263.31330586821</v>
      </c>
      <c r="BW651" s="35">
        <v>6.1867192053247466</v>
      </c>
      <c r="BX651" s="1">
        <v>5753805.901092954</v>
      </c>
      <c r="BY651" s="1">
        <v>255755.38427257317</v>
      </c>
      <c r="BZ651" s="1">
        <v>2259990.6174858967</v>
      </c>
      <c r="CA651" s="1">
        <v>5753805.901092954</v>
      </c>
      <c r="CB651" s="1">
        <v>255755.38427257317</v>
      </c>
      <c r="CC651" s="1">
        <v>665265.79046213184</v>
      </c>
    </row>
    <row r="652" spans="1:81" x14ac:dyDescent="0.25">
      <c r="A652" t="s">
        <v>579</v>
      </c>
      <c r="B652" t="s">
        <v>580</v>
      </c>
      <c r="C652" t="s">
        <v>87</v>
      </c>
      <c r="D652" t="s">
        <v>38</v>
      </c>
      <c r="E652">
        <v>40038</v>
      </c>
      <c r="F652" t="s">
        <v>39</v>
      </c>
      <c r="G652" t="s">
        <v>82</v>
      </c>
      <c r="H652" s="74">
        <v>0.46873146894112006</v>
      </c>
      <c r="I652" s="1">
        <v>7132138</v>
      </c>
      <c r="J652" s="1"/>
      <c r="K652" s="1"/>
      <c r="L652" s="1">
        <v>1221394</v>
      </c>
      <c r="M652" s="1"/>
      <c r="N652" s="1"/>
      <c r="O652" s="1"/>
      <c r="P652" s="1"/>
      <c r="Q652" s="1"/>
      <c r="R652" s="1"/>
      <c r="S652" s="1"/>
      <c r="T652" s="1">
        <v>1221394</v>
      </c>
      <c r="U652" s="1">
        <v>28.583333333333332</v>
      </c>
      <c r="V652" s="36">
        <v>0.15633825823903338</v>
      </c>
      <c r="W652" s="1"/>
      <c r="X652" s="1"/>
      <c r="Y652" s="1">
        <v>338701</v>
      </c>
      <c r="Z652" s="1"/>
      <c r="AA652" s="1"/>
      <c r="AB652" s="1"/>
      <c r="AC652" s="1"/>
      <c r="AD652" s="1"/>
      <c r="AE652" s="1"/>
      <c r="AF652" s="1"/>
      <c r="AG652" s="1">
        <v>0</v>
      </c>
      <c r="AH652" s="1">
        <v>0</v>
      </c>
      <c r="AI652" s="1">
        <v>3472412.2523750006</v>
      </c>
      <c r="AJ652" s="1">
        <v>0</v>
      </c>
      <c r="AK652" s="1">
        <v>0</v>
      </c>
      <c r="AL652" s="1">
        <v>0</v>
      </c>
      <c r="AM652" s="1">
        <v>0</v>
      </c>
      <c r="AN652" s="1">
        <v>0</v>
      </c>
      <c r="AO652" s="1">
        <v>0</v>
      </c>
      <c r="AP652" s="1">
        <v>0</v>
      </c>
      <c r="AQ652" s="1">
        <v>3472412.2523750006</v>
      </c>
      <c r="AR652" s="1">
        <v>0</v>
      </c>
      <c r="AS652" s="1">
        <v>0</v>
      </c>
      <c r="AT652" s="1">
        <v>734310.33879940002</v>
      </c>
      <c r="AU652" s="1">
        <v>0</v>
      </c>
      <c r="AV652" s="1">
        <v>0</v>
      </c>
      <c r="AW652" s="1">
        <v>0</v>
      </c>
      <c r="AX652" s="1">
        <v>0</v>
      </c>
      <c r="AY652" s="1">
        <v>0</v>
      </c>
      <c r="AZ652" s="1">
        <v>0</v>
      </c>
      <c r="BA652" s="1">
        <v>0</v>
      </c>
      <c r="BB652" s="1">
        <v>734310.33879940002</v>
      </c>
      <c r="BC652" s="7">
        <v>0.58982630330125418</v>
      </c>
      <c r="BD652" s="35" t="s">
        <v>552</v>
      </c>
      <c r="BE652" s="35" t="s">
        <v>552</v>
      </c>
      <c r="BF652" s="35">
        <v>3.4441978519416341</v>
      </c>
      <c r="BG652" s="35" t="s">
        <v>552</v>
      </c>
      <c r="BH652" s="35" t="s">
        <v>552</v>
      </c>
      <c r="BI652" s="35" t="s">
        <v>552</v>
      </c>
      <c r="BJ652" s="35" t="s">
        <v>552</v>
      </c>
      <c r="BK652" s="35" t="s">
        <v>552</v>
      </c>
      <c r="BL652" s="35" t="s">
        <v>552</v>
      </c>
      <c r="BM652" s="35" t="s">
        <v>552</v>
      </c>
      <c r="BN652" s="35">
        <v>3.4441978519416341</v>
      </c>
      <c r="BO652" s="1">
        <v>0</v>
      </c>
      <c r="BP652" s="1"/>
      <c r="BQ652" s="1">
        <v>2347614.5440799994</v>
      </c>
      <c r="BR652" s="1">
        <v>104350.9409538843</v>
      </c>
      <c r="BS652" s="1">
        <v>922100.42088601156</v>
      </c>
      <c r="BT652" s="1">
        <v>2347614.5440799994</v>
      </c>
      <c r="BU652" s="1">
        <v>104350.9409538843</v>
      </c>
      <c r="BV652" s="1">
        <v>271435.58059042477</v>
      </c>
      <c r="BW652" s="35">
        <v>6.1302643110585464</v>
      </c>
      <c r="BX652" s="1">
        <v>12043883.111615602</v>
      </c>
      <c r="BY652" s="1">
        <v>535347.90820109029</v>
      </c>
      <c r="BZ652" s="1">
        <v>4730618.8804835696</v>
      </c>
      <c r="CA652" s="1">
        <v>12043883.111615602</v>
      </c>
      <c r="CB652" s="1">
        <v>535347.90820109029</v>
      </c>
      <c r="CC652" s="1">
        <v>1392536.2718545119</v>
      </c>
    </row>
    <row r="653" spans="1:81" x14ac:dyDescent="0.25">
      <c r="A653" t="s">
        <v>579</v>
      </c>
      <c r="B653" t="s">
        <v>580</v>
      </c>
      <c r="C653" t="s">
        <v>87</v>
      </c>
      <c r="D653" t="s">
        <v>28</v>
      </c>
      <c r="E653">
        <v>40038</v>
      </c>
      <c r="F653" t="s">
        <v>39</v>
      </c>
      <c r="G653" t="s">
        <v>82</v>
      </c>
      <c r="H653" s="74">
        <v>0.46873146894112006</v>
      </c>
      <c r="I653" s="1">
        <v>7945620</v>
      </c>
      <c r="J653" s="1">
        <v>0</v>
      </c>
      <c r="K653" s="1">
        <v>0</v>
      </c>
      <c r="L653" s="1">
        <v>1519960</v>
      </c>
      <c r="M653" s="1">
        <v>0</v>
      </c>
      <c r="N653" s="1">
        <v>0</v>
      </c>
      <c r="O653" s="1">
        <v>0</v>
      </c>
      <c r="P653" s="1">
        <v>841314</v>
      </c>
      <c r="Q653" s="1">
        <v>0</v>
      </c>
      <c r="R653" s="1">
        <v>0</v>
      </c>
      <c r="S653" s="1">
        <v>0</v>
      </c>
      <c r="T653" s="1">
        <v>2361274</v>
      </c>
      <c r="U653" s="1"/>
      <c r="V653" s="36"/>
      <c r="W653" s="1"/>
      <c r="X653" s="1"/>
      <c r="Y653" s="1">
        <v>338701</v>
      </c>
      <c r="Z653" s="1"/>
      <c r="AA653" s="1"/>
      <c r="AB653" s="1"/>
      <c r="AC653" s="1">
        <v>114655</v>
      </c>
      <c r="AD653" s="1"/>
      <c r="AE653" s="1"/>
      <c r="AF653" s="1"/>
      <c r="AG653" s="1">
        <v>0</v>
      </c>
      <c r="AH653" s="1">
        <v>0</v>
      </c>
      <c r="AI653" s="1">
        <v>3475901.7425000006</v>
      </c>
      <c r="AJ653" s="1">
        <v>0</v>
      </c>
      <c r="AK653" s="1">
        <v>0</v>
      </c>
      <c r="AL653" s="1">
        <v>0</v>
      </c>
      <c r="AM653" s="1">
        <v>1007626.4924849998</v>
      </c>
      <c r="AN653" s="1">
        <v>0</v>
      </c>
      <c r="AO653" s="1">
        <v>0</v>
      </c>
      <c r="AP653" s="1">
        <v>0</v>
      </c>
      <c r="AQ653" s="1">
        <v>4483528.2349850005</v>
      </c>
      <c r="AR653" s="1">
        <v>0</v>
      </c>
      <c r="AS653" s="1">
        <v>0</v>
      </c>
      <c r="AT653" s="1">
        <v>734310.33879940002</v>
      </c>
      <c r="AU653" s="1">
        <v>0</v>
      </c>
      <c r="AV653" s="1">
        <v>0</v>
      </c>
      <c r="AW653" s="1">
        <v>0</v>
      </c>
      <c r="AX653" s="1">
        <v>298238.2929</v>
      </c>
      <c r="AY653" s="1">
        <v>0</v>
      </c>
      <c r="AZ653" s="1">
        <v>0</v>
      </c>
      <c r="BA653" s="1">
        <v>0</v>
      </c>
      <c r="BB653" s="1">
        <v>1032548.6316994</v>
      </c>
      <c r="BC653" s="7">
        <v>0.69422862743050895</v>
      </c>
      <c r="BD653" s="35" t="s">
        <v>552</v>
      </c>
      <c r="BE653" s="35" t="s">
        <v>552</v>
      </c>
      <c r="BF653" s="35">
        <v>2.7699492626775712</v>
      </c>
      <c r="BG653" s="35" t="s">
        <v>552</v>
      </c>
      <c r="BH653" s="35" t="s">
        <v>552</v>
      </c>
      <c r="BI653" s="35" t="s">
        <v>552</v>
      </c>
      <c r="BJ653" s="35">
        <v>1.5521728930993657</v>
      </c>
      <c r="BK653" s="35" t="s">
        <v>552</v>
      </c>
      <c r="BL653" s="35" t="s">
        <v>552</v>
      </c>
      <c r="BM653" s="35" t="s">
        <v>552</v>
      </c>
      <c r="BN653" s="35">
        <v>2.3360596299643328</v>
      </c>
      <c r="BO653" s="1">
        <v>0</v>
      </c>
      <c r="BP653" s="1">
        <v>0</v>
      </c>
      <c r="BQ653" s="1">
        <v>2615380.2791999993</v>
      </c>
      <c r="BR653" s="1">
        <v>116253.06793867452</v>
      </c>
      <c r="BS653" s="1">
        <v>1027273.9459332267</v>
      </c>
      <c r="BT653" s="1">
        <v>2615380.2791999993</v>
      </c>
      <c r="BU653" s="1">
        <v>116253.06793867452</v>
      </c>
      <c r="BV653" s="1">
        <v>302395.15526072134</v>
      </c>
      <c r="BW653" s="35">
        <v>6.1302643110585464</v>
      </c>
      <c r="BX653" s="1">
        <v>13417592.106226094</v>
      </c>
      <c r="BY653" s="1">
        <v>596408.96549684647</v>
      </c>
      <c r="BZ653" s="1">
        <v>5270186.8625015197</v>
      </c>
      <c r="CA653" s="1">
        <v>13417592.106226094</v>
      </c>
      <c r="CB653" s="1">
        <v>596408.96549684647</v>
      </c>
      <c r="CC653" s="1">
        <v>1551367.0728710871</v>
      </c>
    </row>
    <row r="654" spans="1:81" x14ac:dyDescent="0.25">
      <c r="A654" t="s">
        <v>579</v>
      </c>
      <c r="B654" t="s">
        <v>580</v>
      </c>
      <c r="C654" t="s">
        <v>87</v>
      </c>
      <c r="D654" t="s">
        <v>1730</v>
      </c>
      <c r="E654">
        <v>40038</v>
      </c>
      <c r="F654" t="s">
        <v>39</v>
      </c>
      <c r="G654" t="s">
        <v>82</v>
      </c>
      <c r="H654" s="74">
        <v>0.46873146894112006</v>
      </c>
      <c r="I654" s="1">
        <v>813482</v>
      </c>
      <c r="J654" s="1"/>
      <c r="K654" s="1"/>
      <c r="L654" s="1">
        <v>298566</v>
      </c>
      <c r="M654" s="1"/>
      <c r="N654" s="1"/>
      <c r="O654" s="1"/>
      <c r="P654" s="1">
        <v>841314</v>
      </c>
      <c r="Q654" s="1"/>
      <c r="R654" s="1"/>
      <c r="S654" s="1"/>
      <c r="T654" s="1">
        <v>1139880</v>
      </c>
      <c r="U654" s="1">
        <v>13.684210526315789</v>
      </c>
      <c r="V654" s="36">
        <v>6.5264504757005792E-2</v>
      </c>
      <c r="W654" s="1"/>
      <c r="X654" s="1"/>
      <c r="Y654" s="1"/>
      <c r="Z654" s="1"/>
      <c r="AA654" s="1"/>
      <c r="AB654" s="1"/>
      <c r="AC654" s="1">
        <v>114655</v>
      </c>
      <c r="AD654" s="1"/>
      <c r="AE654" s="1"/>
      <c r="AF654" s="1"/>
      <c r="AG654" s="1">
        <v>0</v>
      </c>
      <c r="AH654" s="1">
        <v>0</v>
      </c>
      <c r="AI654" s="1">
        <v>3489.4901249999998</v>
      </c>
      <c r="AJ654" s="1">
        <v>0</v>
      </c>
      <c r="AK654" s="1"/>
      <c r="AL654" s="1">
        <v>0</v>
      </c>
      <c r="AM654" s="1">
        <v>1007626.4924849998</v>
      </c>
      <c r="AN654" s="1"/>
      <c r="AO654" s="1">
        <v>0</v>
      </c>
      <c r="AP654" s="1">
        <v>0</v>
      </c>
      <c r="AQ654" s="1">
        <v>1011115.9826099998</v>
      </c>
      <c r="AR654" s="1">
        <v>0</v>
      </c>
      <c r="AS654" s="1">
        <v>0</v>
      </c>
      <c r="AT654" s="1">
        <v>0</v>
      </c>
      <c r="AU654" s="1">
        <v>0</v>
      </c>
      <c r="AV654" s="1"/>
      <c r="AW654" s="1">
        <v>0</v>
      </c>
      <c r="AX654" s="1">
        <v>298238.2929</v>
      </c>
      <c r="AY654" s="1"/>
      <c r="AZ654" s="1">
        <v>0</v>
      </c>
      <c r="BA654" s="1">
        <v>0</v>
      </c>
      <c r="BB654" s="1">
        <v>298238.2929</v>
      </c>
      <c r="BC654" s="7">
        <v>1.6095676063022903</v>
      </c>
      <c r="BD654" s="35" t="s">
        <v>552</v>
      </c>
      <c r="BE654" s="35" t="s">
        <v>552</v>
      </c>
      <c r="BF654" s="35">
        <v>1.16875E-2</v>
      </c>
      <c r="BG654" s="35" t="s">
        <v>552</v>
      </c>
      <c r="BH654" s="35" t="s">
        <v>552</v>
      </c>
      <c r="BI654" s="35" t="s">
        <v>552</v>
      </c>
      <c r="BJ654" s="35">
        <v>1.5521728930993657</v>
      </c>
      <c r="BK654" s="35" t="s">
        <v>552</v>
      </c>
      <c r="BL654" s="35" t="s">
        <v>552</v>
      </c>
      <c r="BM654" s="35" t="s">
        <v>552</v>
      </c>
      <c r="BN654" s="35">
        <v>1.1486772954258342</v>
      </c>
      <c r="BO654" s="1">
        <v>0</v>
      </c>
      <c r="BP654" s="1">
        <v>0</v>
      </c>
      <c r="BQ654" s="1">
        <v>267765.73511999997</v>
      </c>
      <c r="BR654" s="1">
        <v>11902.126984790215</v>
      </c>
      <c r="BS654" s="1">
        <v>105173.52504721507</v>
      </c>
      <c r="BT654" s="1">
        <v>267765.73511999997</v>
      </c>
      <c r="BU654" s="1">
        <v>11902.126984790215</v>
      </c>
      <c r="BV654" s="1">
        <v>30959.57467029661</v>
      </c>
      <c r="BW654" s="35">
        <v>6.1302643110585464</v>
      </c>
      <c r="BX654" s="1">
        <v>1373708.9946104917</v>
      </c>
      <c r="BY654" s="1">
        <v>61061.057295756102</v>
      </c>
      <c r="BZ654" s="1">
        <v>539567.98201794957</v>
      </c>
      <c r="CA654" s="1">
        <v>1373708.9946104917</v>
      </c>
      <c r="CB654" s="1">
        <v>61061.057295756102</v>
      </c>
      <c r="CC654" s="1">
        <v>158830.80101657484</v>
      </c>
    </row>
    <row r="655" spans="1:81" x14ac:dyDescent="0.25">
      <c r="A655" t="s">
        <v>1518</v>
      </c>
      <c r="B655" t="s">
        <v>1519</v>
      </c>
      <c r="C655" t="s">
        <v>87</v>
      </c>
      <c r="D655" t="s">
        <v>28</v>
      </c>
      <c r="E655">
        <v>41068</v>
      </c>
      <c r="F655" t="s">
        <v>39</v>
      </c>
      <c r="G655" t="s">
        <v>88</v>
      </c>
      <c r="H655" s="74">
        <v>0.42459647774775006</v>
      </c>
      <c r="I655" s="1">
        <v>1346810</v>
      </c>
      <c r="J655" s="1">
        <v>0</v>
      </c>
      <c r="K655" s="1">
        <v>0</v>
      </c>
      <c r="L655" s="1">
        <v>0</v>
      </c>
      <c r="M655" s="1">
        <v>0</v>
      </c>
      <c r="N655" s="1">
        <v>0</v>
      </c>
      <c r="O655" s="1">
        <v>0</v>
      </c>
      <c r="P655" s="1">
        <v>837713</v>
      </c>
      <c r="Q655" s="1">
        <v>0</v>
      </c>
      <c r="R655" s="1">
        <v>0</v>
      </c>
      <c r="S655" s="1">
        <v>0</v>
      </c>
      <c r="T655" s="1">
        <v>837713</v>
      </c>
      <c r="U655" s="1"/>
      <c r="V655" s="36"/>
      <c r="W655" s="1"/>
      <c r="X655" s="1"/>
      <c r="Y655" s="1"/>
      <c r="Z655" s="1"/>
      <c r="AA655" s="1"/>
      <c r="AB655" s="1"/>
      <c r="AC655" s="1">
        <v>96704</v>
      </c>
      <c r="AD655" s="1"/>
      <c r="AE655" s="1"/>
      <c r="AF655" s="1"/>
      <c r="AG655" s="1">
        <v>0</v>
      </c>
      <c r="AH655" s="1">
        <v>0</v>
      </c>
      <c r="AI655" s="1">
        <v>0</v>
      </c>
      <c r="AJ655" s="1">
        <v>0</v>
      </c>
      <c r="AK655" s="1">
        <v>0</v>
      </c>
      <c r="AL655" s="1">
        <v>0</v>
      </c>
      <c r="AM655" s="1">
        <v>850012.62234916666</v>
      </c>
      <c r="AN655" s="1">
        <v>0</v>
      </c>
      <c r="AO655" s="1">
        <v>0</v>
      </c>
      <c r="AP655" s="1">
        <v>0</v>
      </c>
      <c r="AQ655" s="1">
        <v>850012.62234916666</v>
      </c>
      <c r="AR655" s="1">
        <v>0</v>
      </c>
      <c r="AS655" s="1">
        <v>0</v>
      </c>
      <c r="AT655" s="1">
        <v>0</v>
      </c>
      <c r="AU655" s="1">
        <v>0</v>
      </c>
      <c r="AV655" s="1">
        <v>0</v>
      </c>
      <c r="AW655" s="1">
        <v>0</v>
      </c>
      <c r="AX655" s="1">
        <v>251544.51071999999</v>
      </c>
      <c r="AY655" s="1">
        <v>0</v>
      </c>
      <c r="AZ655" s="1">
        <v>0</v>
      </c>
      <c r="BA655" s="1">
        <v>0</v>
      </c>
      <c r="BB655" s="1">
        <v>251544.51071999999</v>
      </c>
      <c r="BC655" s="7">
        <v>0.81790091629046913</v>
      </c>
      <c r="BD655" s="35" t="s">
        <v>552</v>
      </c>
      <c r="BE655" s="35" t="s">
        <v>552</v>
      </c>
      <c r="BF655" s="35" t="s">
        <v>552</v>
      </c>
      <c r="BG655" s="35" t="s">
        <v>552</v>
      </c>
      <c r="BH655" s="35" t="s">
        <v>552</v>
      </c>
      <c r="BI655" s="35" t="s">
        <v>552</v>
      </c>
      <c r="BJ655" s="35">
        <v>1.3149576681622068</v>
      </c>
      <c r="BK655" s="35" t="s">
        <v>552</v>
      </c>
      <c r="BL655" s="35" t="s">
        <v>552</v>
      </c>
      <c r="BM655" s="35" t="s">
        <v>552</v>
      </c>
      <c r="BN655" s="35">
        <v>1.3149576681622068</v>
      </c>
      <c r="BO655" s="1">
        <v>0</v>
      </c>
      <c r="BP655" s="1">
        <v>0</v>
      </c>
      <c r="BQ655" s="1">
        <v>443315.97959999996</v>
      </c>
      <c r="BR655" s="1">
        <v>19705.296053736052</v>
      </c>
      <c r="BS655" s="1">
        <v>174126.47762192617</v>
      </c>
      <c r="BT655" s="1">
        <v>443315.97959999996</v>
      </c>
      <c r="BU655" s="1">
        <v>19705.296053736052</v>
      </c>
      <c r="BV655" s="1">
        <v>51257.021989057139</v>
      </c>
      <c r="BW655" s="35">
        <v>5.999949254521276</v>
      </c>
      <c r="BX655" s="1">
        <v>2216557.4017183892</v>
      </c>
      <c r="BY655" s="1">
        <v>98525.480313998618</v>
      </c>
      <c r="BZ655" s="1">
        <v>870623.55197816552</v>
      </c>
      <c r="CA655" s="1">
        <v>2216557.4017183892</v>
      </c>
      <c r="CB655" s="1">
        <v>98525.480313998618</v>
      </c>
      <c r="CC655" s="1">
        <v>256282.50888316691</v>
      </c>
    </row>
    <row r="656" spans="1:81" x14ac:dyDescent="0.25">
      <c r="A656" t="s">
        <v>1518</v>
      </c>
      <c r="B656" t="s">
        <v>1519</v>
      </c>
      <c r="C656" t="s">
        <v>87</v>
      </c>
      <c r="D656" t="s">
        <v>1730</v>
      </c>
      <c r="E656">
        <v>41068</v>
      </c>
      <c r="F656" t="s">
        <v>39</v>
      </c>
      <c r="G656" t="s">
        <v>88</v>
      </c>
      <c r="H656" s="74">
        <v>0.42459647774775006</v>
      </c>
      <c r="I656" s="1">
        <v>1346810</v>
      </c>
      <c r="J656" s="1"/>
      <c r="K656" s="1"/>
      <c r="L656" s="1"/>
      <c r="M656" s="1"/>
      <c r="N656" s="1"/>
      <c r="O656" s="1"/>
      <c r="P656" s="1">
        <v>837713</v>
      </c>
      <c r="Q656" s="1"/>
      <c r="R656" s="1"/>
      <c r="S656" s="1"/>
      <c r="T656" s="1">
        <v>837713</v>
      </c>
      <c r="U656" s="1">
        <v>14.1875</v>
      </c>
      <c r="V656" s="36">
        <v>0.16354917657515761</v>
      </c>
      <c r="W656" s="1"/>
      <c r="X656" s="1"/>
      <c r="Y656" s="1"/>
      <c r="Z656" s="1"/>
      <c r="AA656" s="1"/>
      <c r="AB656" s="1"/>
      <c r="AC656" s="1">
        <v>96704</v>
      </c>
      <c r="AD656" s="1"/>
      <c r="AE656" s="1"/>
      <c r="AF656" s="1"/>
      <c r="AG656" s="1">
        <v>0</v>
      </c>
      <c r="AH656" s="1">
        <v>0</v>
      </c>
      <c r="AI656" s="1">
        <v>0</v>
      </c>
      <c r="AJ656" s="1">
        <v>0</v>
      </c>
      <c r="AK656" s="1"/>
      <c r="AL656" s="1">
        <v>0</v>
      </c>
      <c r="AM656" s="1">
        <v>850012.62234916666</v>
      </c>
      <c r="AN656" s="1"/>
      <c r="AO656" s="1">
        <v>0</v>
      </c>
      <c r="AP656" s="1">
        <v>0</v>
      </c>
      <c r="AQ656" s="1">
        <v>850012.62234916666</v>
      </c>
      <c r="AR656" s="1">
        <v>0</v>
      </c>
      <c r="AS656" s="1">
        <v>0</v>
      </c>
      <c r="AT656" s="1">
        <v>0</v>
      </c>
      <c r="AU656" s="1">
        <v>0</v>
      </c>
      <c r="AV656" s="1"/>
      <c r="AW656" s="1">
        <v>0</v>
      </c>
      <c r="AX656" s="1">
        <v>251544.51071999999</v>
      </c>
      <c r="AY656" s="1"/>
      <c r="AZ656" s="1">
        <v>0</v>
      </c>
      <c r="BA656" s="1">
        <v>0</v>
      </c>
      <c r="BB656" s="1">
        <v>251544.51071999999</v>
      </c>
      <c r="BC656" s="7">
        <v>0.81790091629046913</v>
      </c>
      <c r="BD656" s="35" t="s">
        <v>552</v>
      </c>
      <c r="BE656" s="35" t="s">
        <v>552</v>
      </c>
      <c r="BF656" s="35" t="s">
        <v>552</v>
      </c>
      <c r="BG656" s="35" t="s">
        <v>552</v>
      </c>
      <c r="BH656" s="35" t="s">
        <v>552</v>
      </c>
      <c r="BI656" s="35" t="s">
        <v>552</v>
      </c>
      <c r="BJ656" s="35">
        <v>1.3149576681622068</v>
      </c>
      <c r="BK656" s="35" t="s">
        <v>552</v>
      </c>
      <c r="BL656" s="35" t="s">
        <v>552</v>
      </c>
      <c r="BM656" s="35" t="s">
        <v>552</v>
      </c>
      <c r="BN656" s="35">
        <v>1.3149576681622068</v>
      </c>
      <c r="BO656" s="1">
        <v>0</v>
      </c>
      <c r="BP656" s="1">
        <v>0</v>
      </c>
      <c r="BQ656" s="1">
        <v>443315.97959999996</v>
      </c>
      <c r="BR656" s="1">
        <v>19705.296053736052</v>
      </c>
      <c r="BS656" s="1">
        <v>174126.47762192617</v>
      </c>
      <c r="BT656" s="1">
        <v>443315.97959999996</v>
      </c>
      <c r="BU656" s="1">
        <v>19705.296053736052</v>
      </c>
      <c r="BV656" s="1">
        <v>51257.021989057139</v>
      </c>
      <c r="BW656" s="35">
        <v>5.999949254521276</v>
      </c>
      <c r="BX656" s="1">
        <v>2216557.4017183892</v>
      </c>
      <c r="BY656" s="1">
        <v>98525.480313998618</v>
      </c>
      <c r="BZ656" s="1">
        <v>870623.55197816552</v>
      </c>
      <c r="CA656" s="1">
        <v>2216557.4017183892</v>
      </c>
      <c r="CB656" s="1">
        <v>98525.480313998618</v>
      </c>
      <c r="CC656" s="1">
        <v>256282.50888316691</v>
      </c>
    </row>
    <row r="657" spans="1:81" x14ac:dyDescent="0.25">
      <c r="A657" t="s">
        <v>934</v>
      </c>
      <c r="B657" t="s">
        <v>935</v>
      </c>
      <c r="C657" t="s">
        <v>87</v>
      </c>
      <c r="D657" t="s">
        <v>38</v>
      </c>
      <c r="E657">
        <v>40146</v>
      </c>
      <c r="F657" t="s">
        <v>370</v>
      </c>
      <c r="G657" t="s">
        <v>88</v>
      </c>
      <c r="H657" s="74">
        <v>0.42459647774775006</v>
      </c>
      <c r="I657" s="1">
        <v>514749.29</v>
      </c>
      <c r="J657" s="1"/>
      <c r="K657" s="1"/>
      <c r="L657" s="1">
        <v>379029</v>
      </c>
      <c r="M657" s="1"/>
      <c r="N657" s="1"/>
      <c r="O657" s="1"/>
      <c r="P657" s="1"/>
      <c r="Q657" s="1"/>
      <c r="R657" s="1"/>
      <c r="S657" s="1"/>
      <c r="T657" s="1">
        <v>379029</v>
      </c>
      <c r="U657" s="1">
        <v>25.285714285714285</v>
      </c>
      <c r="V657" s="36">
        <v>4.9760372112118138E-2</v>
      </c>
      <c r="W657" s="1"/>
      <c r="X657" s="1"/>
      <c r="Y657" s="1">
        <v>87942</v>
      </c>
      <c r="Z657" s="1"/>
      <c r="AA657" s="1"/>
      <c r="AB657" s="1"/>
      <c r="AC657" s="1"/>
      <c r="AD657" s="1"/>
      <c r="AE657" s="1"/>
      <c r="AF657" s="1"/>
      <c r="AG657" s="1">
        <v>0</v>
      </c>
      <c r="AH657" s="1">
        <v>0</v>
      </c>
      <c r="AI657" s="1">
        <v>902317.72143749997</v>
      </c>
      <c r="AJ657" s="1">
        <v>0</v>
      </c>
      <c r="AK657" s="1">
        <v>0</v>
      </c>
      <c r="AL657" s="1">
        <v>0</v>
      </c>
      <c r="AM657" s="1">
        <v>0</v>
      </c>
      <c r="AN657" s="1">
        <v>0</v>
      </c>
      <c r="AO657" s="1">
        <v>0</v>
      </c>
      <c r="AP657" s="1">
        <v>0</v>
      </c>
      <c r="AQ657" s="1">
        <v>902317.72143749997</v>
      </c>
      <c r="AR657" s="1">
        <v>0</v>
      </c>
      <c r="AS657" s="1">
        <v>0</v>
      </c>
      <c r="AT657" s="1">
        <v>190659.96207479999</v>
      </c>
      <c r="AU657" s="1">
        <v>0</v>
      </c>
      <c r="AV657" s="1">
        <v>0</v>
      </c>
      <c r="AW657" s="1">
        <v>0</v>
      </c>
      <c r="AX657" s="1">
        <v>0</v>
      </c>
      <c r="AY657" s="1">
        <v>0</v>
      </c>
      <c r="AZ657" s="1">
        <v>0</v>
      </c>
      <c r="BA657" s="1">
        <v>0</v>
      </c>
      <c r="BB657" s="1">
        <v>190659.96207479999</v>
      </c>
      <c r="BC657" s="7">
        <v>2.1233204294702381</v>
      </c>
      <c r="BD657" s="35" t="s">
        <v>552</v>
      </c>
      <c r="BE657" s="35" t="s">
        <v>552</v>
      </c>
      <c r="BF657" s="35">
        <v>2.8836254838344826</v>
      </c>
      <c r="BG657" s="35" t="s">
        <v>552</v>
      </c>
      <c r="BH657" s="35" t="s">
        <v>552</v>
      </c>
      <c r="BI657" s="35" t="s">
        <v>552</v>
      </c>
      <c r="BJ657" s="35" t="s">
        <v>552</v>
      </c>
      <c r="BK657" s="35" t="s">
        <v>552</v>
      </c>
      <c r="BL657" s="35" t="s">
        <v>552</v>
      </c>
      <c r="BM657" s="35" t="s">
        <v>552</v>
      </c>
      <c r="BN657" s="35">
        <v>2.8836254838344826</v>
      </c>
      <c r="BO657" s="1">
        <v>0</v>
      </c>
      <c r="BP657" s="1"/>
      <c r="BQ657" s="1">
        <v>169434.87629639998</v>
      </c>
      <c r="BR657" s="1">
        <v>7531.3423221541525</v>
      </c>
      <c r="BS657" s="1">
        <v>66550.946849286382</v>
      </c>
      <c r="BT657" s="1">
        <v>169434.87629639998</v>
      </c>
      <c r="BU657" s="1">
        <v>7531.3423221541525</v>
      </c>
      <c r="BV657" s="1">
        <v>19590.377021540939</v>
      </c>
      <c r="BW657" s="35">
        <v>6.0084645946717661</v>
      </c>
      <c r="BX657" s="1">
        <v>848608.57903310971</v>
      </c>
      <c r="BY657" s="1">
        <v>37720.461370862111</v>
      </c>
      <c r="BZ657" s="1">
        <v>333318.06103653333</v>
      </c>
      <c r="CA657" s="1">
        <v>848608.57903310971</v>
      </c>
      <c r="CB657" s="1">
        <v>37720.461370862111</v>
      </c>
      <c r="CC657" s="1">
        <v>98117.709708659095</v>
      </c>
    </row>
    <row r="658" spans="1:81" x14ac:dyDescent="0.25">
      <c r="A658" t="s">
        <v>934</v>
      </c>
      <c r="B658" t="s">
        <v>935</v>
      </c>
      <c r="C658" t="s">
        <v>87</v>
      </c>
      <c r="D658" t="s">
        <v>28</v>
      </c>
      <c r="E658">
        <v>40146</v>
      </c>
      <c r="F658" t="s">
        <v>370</v>
      </c>
      <c r="G658" t="s">
        <v>88</v>
      </c>
      <c r="H658" s="74">
        <v>0.42459647774775006</v>
      </c>
      <c r="I658" s="1">
        <v>763034.90999999992</v>
      </c>
      <c r="J658" s="1">
        <v>0</v>
      </c>
      <c r="K658" s="1">
        <v>0</v>
      </c>
      <c r="L658" s="1">
        <v>422025</v>
      </c>
      <c r="M658" s="1">
        <v>0</v>
      </c>
      <c r="N658" s="1">
        <v>0</v>
      </c>
      <c r="O658" s="1">
        <v>0</v>
      </c>
      <c r="P658" s="1">
        <v>181224</v>
      </c>
      <c r="Q658" s="1">
        <v>0</v>
      </c>
      <c r="R658" s="1">
        <v>0</v>
      </c>
      <c r="S658" s="1">
        <v>0</v>
      </c>
      <c r="T658" s="1">
        <v>603249</v>
      </c>
      <c r="U658" s="1"/>
      <c r="V658" s="36"/>
      <c r="W658" s="1"/>
      <c r="X658" s="1"/>
      <c r="Y658" s="1">
        <v>97918</v>
      </c>
      <c r="Z658" s="1"/>
      <c r="AA658" s="1"/>
      <c r="AB658" s="1"/>
      <c r="AC658" s="1">
        <v>21346</v>
      </c>
      <c r="AD658" s="1"/>
      <c r="AE658" s="1"/>
      <c r="AF658" s="1"/>
      <c r="AG658" s="1">
        <v>0</v>
      </c>
      <c r="AH658" s="1">
        <v>0</v>
      </c>
      <c r="AI658" s="1">
        <v>1004675.1971875</v>
      </c>
      <c r="AJ658" s="1">
        <v>0</v>
      </c>
      <c r="AK658" s="1">
        <v>0</v>
      </c>
      <c r="AL658" s="1">
        <v>0</v>
      </c>
      <c r="AM658" s="1">
        <v>187623.72025999997</v>
      </c>
      <c r="AN658" s="1">
        <v>0</v>
      </c>
      <c r="AO658" s="1">
        <v>0</v>
      </c>
      <c r="AP658" s="1">
        <v>0</v>
      </c>
      <c r="AQ658" s="1">
        <v>1192298.9174474999</v>
      </c>
      <c r="AR658" s="1">
        <v>0</v>
      </c>
      <c r="AS658" s="1">
        <v>0</v>
      </c>
      <c r="AT658" s="1">
        <v>212288.12360919997</v>
      </c>
      <c r="AU658" s="1">
        <v>0</v>
      </c>
      <c r="AV658" s="1">
        <v>0</v>
      </c>
      <c r="AW658" s="1">
        <v>0</v>
      </c>
      <c r="AX658" s="1">
        <v>55524.788279999993</v>
      </c>
      <c r="AY658" s="1">
        <v>0</v>
      </c>
      <c r="AZ658" s="1">
        <v>0</v>
      </c>
      <c r="BA658" s="1">
        <v>0</v>
      </c>
      <c r="BB658" s="1">
        <v>267812.91188919998</v>
      </c>
      <c r="BC658" s="7">
        <v>1.9135583578170758</v>
      </c>
      <c r="BD658" s="35" t="s">
        <v>552</v>
      </c>
      <c r="BE658" s="35" t="s">
        <v>552</v>
      </c>
      <c r="BF658" s="35">
        <v>2.8836285073080976</v>
      </c>
      <c r="BG658" s="35" t="s">
        <v>552</v>
      </c>
      <c r="BH658" s="35" t="s">
        <v>552</v>
      </c>
      <c r="BI658" s="35" t="s">
        <v>552</v>
      </c>
      <c r="BJ658" s="35">
        <v>1.3417014773981368</v>
      </c>
      <c r="BK658" s="35" t="s">
        <v>552</v>
      </c>
      <c r="BL658" s="35" t="s">
        <v>552</v>
      </c>
      <c r="BM658" s="35" t="s">
        <v>552</v>
      </c>
      <c r="BN658" s="35">
        <v>2.420413178201207</v>
      </c>
      <c r="BO658" s="1">
        <v>0</v>
      </c>
      <c r="BP658" s="1">
        <v>0</v>
      </c>
      <c r="BQ658" s="1">
        <v>251160.57097559996</v>
      </c>
      <c r="BR658" s="1">
        <v>11164.031155757562</v>
      </c>
      <c r="BS658" s="1">
        <v>98651.317692074939</v>
      </c>
      <c r="BT658" s="1">
        <v>251160.57097559996</v>
      </c>
      <c r="BU658" s="1">
        <v>11164.031155757562</v>
      </c>
      <c r="BV658" s="1">
        <v>29039.654561733456</v>
      </c>
      <c r="BW658" s="35">
        <v>6.0084645946717661</v>
      </c>
      <c r="BX658" s="1">
        <v>1257928.8273088376</v>
      </c>
      <c r="BY658" s="1">
        <v>55914.654777424264</v>
      </c>
      <c r="BZ658" s="1">
        <v>494091.63187847374</v>
      </c>
      <c r="CA658" s="1">
        <v>1257928.8273088376</v>
      </c>
      <c r="CB658" s="1">
        <v>55914.654777424264</v>
      </c>
      <c r="CC658" s="1">
        <v>145444.08171394042</v>
      </c>
    </row>
    <row r="659" spans="1:81" x14ac:dyDescent="0.25">
      <c r="A659" t="s">
        <v>934</v>
      </c>
      <c r="B659" t="s">
        <v>935</v>
      </c>
      <c r="C659" t="s">
        <v>87</v>
      </c>
      <c r="D659" t="s">
        <v>1730</v>
      </c>
      <c r="E659">
        <v>40146</v>
      </c>
      <c r="F659" t="s">
        <v>370</v>
      </c>
      <c r="G659" t="s">
        <v>88</v>
      </c>
      <c r="H659" s="74">
        <v>0.42459647774775006</v>
      </c>
      <c r="I659" s="1">
        <v>248285.62</v>
      </c>
      <c r="J659" s="1"/>
      <c r="K659" s="1"/>
      <c r="L659" s="1">
        <v>42996</v>
      </c>
      <c r="M659" s="1"/>
      <c r="N659" s="1"/>
      <c r="O659" s="1"/>
      <c r="P659" s="1">
        <v>181224</v>
      </c>
      <c r="Q659" s="1"/>
      <c r="R659" s="1"/>
      <c r="S659" s="1"/>
      <c r="T659" s="1">
        <v>224220</v>
      </c>
      <c r="U659" s="1">
        <v>13.454545454545455</v>
      </c>
      <c r="V659" s="36">
        <v>0.14824956374226519</v>
      </c>
      <c r="W659" s="1"/>
      <c r="X659" s="1"/>
      <c r="Y659" s="1">
        <v>9976</v>
      </c>
      <c r="Z659" s="1"/>
      <c r="AA659" s="1"/>
      <c r="AB659" s="1"/>
      <c r="AC659" s="1">
        <v>21346</v>
      </c>
      <c r="AD659" s="1"/>
      <c r="AE659" s="1"/>
      <c r="AF659" s="1"/>
      <c r="AG659" s="1">
        <v>0</v>
      </c>
      <c r="AH659" s="1">
        <v>0</v>
      </c>
      <c r="AI659" s="1">
        <v>102357.47575</v>
      </c>
      <c r="AJ659" s="1">
        <v>0</v>
      </c>
      <c r="AK659" s="1"/>
      <c r="AL659" s="1">
        <v>0</v>
      </c>
      <c r="AM659" s="1">
        <v>187623.72025999997</v>
      </c>
      <c r="AN659" s="1"/>
      <c r="AO659" s="1">
        <v>0</v>
      </c>
      <c r="AP659" s="1">
        <v>0</v>
      </c>
      <c r="AQ659" s="1">
        <v>289981.19600999996</v>
      </c>
      <c r="AR659" s="1">
        <v>0</v>
      </c>
      <c r="AS659" s="1">
        <v>0</v>
      </c>
      <c r="AT659" s="1">
        <v>21628.161534399998</v>
      </c>
      <c r="AU659" s="1">
        <v>0</v>
      </c>
      <c r="AV659" s="1"/>
      <c r="AW659" s="1">
        <v>0</v>
      </c>
      <c r="AX659" s="1">
        <v>55524.788279999993</v>
      </c>
      <c r="AY659" s="1"/>
      <c r="AZ659" s="1">
        <v>0</v>
      </c>
      <c r="BA659" s="1">
        <v>0</v>
      </c>
      <c r="BB659" s="1">
        <v>77152.949814399995</v>
      </c>
      <c r="BC659" s="7">
        <v>1.4786766379156391</v>
      </c>
      <c r="BD659" s="35" t="s">
        <v>552</v>
      </c>
      <c r="BE659" s="35" t="s">
        <v>552</v>
      </c>
      <c r="BF659" s="35">
        <v>2.8836551605823799</v>
      </c>
      <c r="BG659" s="35" t="s">
        <v>552</v>
      </c>
      <c r="BH659" s="35" t="s">
        <v>552</v>
      </c>
      <c r="BI659" s="35" t="s">
        <v>552</v>
      </c>
      <c r="BJ659" s="35">
        <v>1.3417014773981368</v>
      </c>
      <c r="BK659" s="35" t="s">
        <v>552</v>
      </c>
      <c r="BL659" s="35" t="s">
        <v>552</v>
      </c>
      <c r="BM659" s="35" t="s">
        <v>552</v>
      </c>
      <c r="BN659" s="35">
        <v>1.6373835778449735</v>
      </c>
      <c r="BO659" s="1">
        <v>0</v>
      </c>
      <c r="BP659" s="1">
        <v>0</v>
      </c>
      <c r="BQ659" s="1">
        <v>81725.69467919998</v>
      </c>
      <c r="BR659" s="1">
        <v>3632.6888336034094</v>
      </c>
      <c r="BS659" s="1">
        <v>32100.370842788561</v>
      </c>
      <c r="BT659" s="1">
        <v>81725.69467919998</v>
      </c>
      <c r="BU659" s="1">
        <v>3632.6888336034094</v>
      </c>
      <c r="BV659" s="1">
        <v>9449.2775401925155</v>
      </c>
      <c r="BW659" s="35">
        <v>6.0084645946717661</v>
      </c>
      <c r="BX659" s="1">
        <v>409320.24827572785</v>
      </c>
      <c r="BY659" s="1">
        <v>18194.193406562154</v>
      </c>
      <c r="BZ659" s="1">
        <v>160773.57084194041</v>
      </c>
      <c r="CA659" s="1">
        <v>409320.24827572785</v>
      </c>
      <c r="CB659" s="1">
        <v>18194.193406562154</v>
      </c>
      <c r="CC659" s="1">
        <v>47326.372005281337</v>
      </c>
    </row>
    <row r="660" spans="1:81" x14ac:dyDescent="0.25">
      <c r="A660" t="s">
        <v>239</v>
      </c>
      <c r="B660" t="s">
        <v>240</v>
      </c>
      <c r="C660" t="s">
        <v>87</v>
      </c>
      <c r="D660" t="s">
        <v>38</v>
      </c>
      <c r="E660">
        <v>40041</v>
      </c>
      <c r="F660" t="s">
        <v>39</v>
      </c>
      <c r="G660" t="s">
        <v>88</v>
      </c>
      <c r="H660" s="74">
        <v>0.42459647774775006</v>
      </c>
      <c r="I660" s="1">
        <v>69745753</v>
      </c>
      <c r="J660" s="1"/>
      <c r="K660" s="1">
        <v>2527815</v>
      </c>
      <c r="L660" s="1">
        <v>3780132</v>
      </c>
      <c r="M660" s="1"/>
      <c r="N660" s="1"/>
      <c r="O660" s="1"/>
      <c r="P660" s="1"/>
      <c r="Q660" s="1"/>
      <c r="R660" s="1"/>
      <c r="S660" s="1"/>
      <c r="T660" s="1">
        <v>6307947</v>
      </c>
      <c r="U660" s="1">
        <v>36.070175438596493</v>
      </c>
      <c r="V660" s="36">
        <v>0.25023437343438598</v>
      </c>
      <c r="W660" s="1"/>
      <c r="X660" s="1">
        <v>912103</v>
      </c>
      <c r="Y660" s="1">
        <v>1474506</v>
      </c>
      <c r="Z660" s="1"/>
      <c r="AA660" s="1"/>
      <c r="AB660" s="1"/>
      <c r="AC660" s="1"/>
      <c r="AD660" s="1"/>
      <c r="AE660" s="1"/>
      <c r="AF660" s="1"/>
      <c r="AG660" s="1">
        <v>0</v>
      </c>
      <c r="AH660" s="1">
        <v>7387185.605244006</v>
      </c>
      <c r="AI660" s="1">
        <v>15098886.552750001</v>
      </c>
      <c r="AJ660" s="1">
        <v>0</v>
      </c>
      <c r="AK660" s="1">
        <v>0</v>
      </c>
      <c r="AL660" s="1">
        <v>0</v>
      </c>
      <c r="AM660" s="1">
        <v>0</v>
      </c>
      <c r="AN660" s="1">
        <v>0</v>
      </c>
      <c r="AO660" s="1">
        <v>0</v>
      </c>
      <c r="AP660" s="1">
        <v>0</v>
      </c>
      <c r="AQ660" s="1">
        <v>22486072.157994006</v>
      </c>
      <c r="AR660" s="1">
        <v>0</v>
      </c>
      <c r="AS660" s="1">
        <v>1970403.7975095003</v>
      </c>
      <c r="AT660" s="1">
        <v>3196757.6134163998</v>
      </c>
      <c r="AU660" s="1">
        <v>0</v>
      </c>
      <c r="AV660" s="1">
        <v>0</v>
      </c>
      <c r="AW660" s="1">
        <v>0</v>
      </c>
      <c r="AX660" s="1">
        <v>0</v>
      </c>
      <c r="AY660" s="1">
        <v>0</v>
      </c>
      <c r="AZ660" s="1">
        <v>0</v>
      </c>
      <c r="BA660" s="1">
        <v>0</v>
      </c>
      <c r="BB660" s="1">
        <v>5167161.4109259006</v>
      </c>
      <c r="BC660" s="7">
        <v>0.39648627162889621</v>
      </c>
      <c r="BD660" s="35" t="s">
        <v>552</v>
      </c>
      <c r="BE660" s="35">
        <v>3.7018489892470399</v>
      </c>
      <c r="BF660" s="35">
        <v>4.8399484902025653</v>
      </c>
      <c r="BG660" s="35" t="s">
        <v>552</v>
      </c>
      <c r="BH660" s="35" t="s">
        <v>552</v>
      </c>
      <c r="BI660" s="35" t="s">
        <v>552</v>
      </c>
      <c r="BJ660" s="35" t="s">
        <v>552</v>
      </c>
      <c r="BK660" s="35" t="s">
        <v>552</v>
      </c>
      <c r="BL660" s="35" t="s">
        <v>552</v>
      </c>
      <c r="BM660" s="35" t="s">
        <v>552</v>
      </c>
      <c r="BN660" s="35">
        <v>4.3838722121349312</v>
      </c>
      <c r="BO660" s="1">
        <v>0</v>
      </c>
      <c r="BP660" s="1"/>
      <c r="BQ660" s="1">
        <v>22957512.057479996</v>
      </c>
      <c r="BR660" s="1">
        <v>1020456.2717500979</v>
      </c>
      <c r="BS660" s="1">
        <v>9017294.4208751731</v>
      </c>
      <c r="BT660" s="1">
        <v>22957512.057479996</v>
      </c>
      <c r="BU660" s="1">
        <v>1020456.2717500979</v>
      </c>
      <c r="BV660" s="1">
        <v>2654390.4449509196</v>
      </c>
      <c r="BW660" s="35">
        <v>6.171873627130366</v>
      </c>
      <c r="BX660" s="1">
        <v>118733351.15460818</v>
      </c>
      <c r="BY660" s="1">
        <v>5277670.8795041088</v>
      </c>
      <c r="BZ660" s="1">
        <v>46636307.203394085</v>
      </c>
      <c r="CA660" s="1">
        <v>118733351.15460818</v>
      </c>
      <c r="CB660" s="1">
        <v>5277670.8795041088</v>
      </c>
      <c r="CC660" s="1">
        <v>13728171.938348496</v>
      </c>
    </row>
    <row r="661" spans="1:81" x14ac:dyDescent="0.25">
      <c r="A661" t="s">
        <v>239</v>
      </c>
      <c r="B661" t="s">
        <v>240</v>
      </c>
      <c r="C661" t="s">
        <v>87</v>
      </c>
      <c r="D661" t="s">
        <v>1729</v>
      </c>
      <c r="E661">
        <v>40041</v>
      </c>
      <c r="F661" t="s">
        <v>39</v>
      </c>
      <c r="G661" t="s">
        <v>88</v>
      </c>
      <c r="H661" s="74">
        <v>0.42459647774775006</v>
      </c>
      <c r="I661" s="1">
        <v>690084</v>
      </c>
      <c r="J661" s="1"/>
      <c r="K661" s="1"/>
      <c r="L661" s="1"/>
      <c r="M661" s="1"/>
      <c r="N661" s="1">
        <v>72420</v>
      </c>
      <c r="O661" s="1"/>
      <c r="P661" s="1"/>
      <c r="Q661" s="1"/>
      <c r="R661" s="1"/>
      <c r="S661" s="1"/>
      <c r="T661" s="1">
        <v>72420</v>
      </c>
      <c r="U661" s="1">
        <v>47.4</v>
      </c>
      <c r="V661" s="36">
        <v>0.22257658121411389</v>
      </c>
      <c r="W661" s="1"/>
      <c r="X661" s="1"/>
      <c r="Y661" s="1"/>
      <c r="Z661" s="1"/>
      <c r="AA661" s="1">
        <v>584600</v>
      </c>
      <c r="AB661" s="1"/>
      <c r="AC661" s="1"/>
      <c r="AD661" s="1"/>
      <c r="AE661" s="1"/>
      <c r="AF661" s="1"/>
      <c r="AG661" s="1"/>
      <c r="AH661" s="1"/>
      <c r="AI661" s="1"/>
      <c r="AJ661" s="1"/>
      <c r="AK661" s="1">
        <v>248219.10089133467</v>
      </c>
      <c r="AL661" s="1"/>
      <c r="AM661" s="1"/>
      <c r="AN661" s="1"/>
      <c r="AO661" s="1"/>
      <c r="AP661" s="1"/>
      <c r="AQ661" s="1">
        <v>248219.10089133467</v>
      </c>
      <c r="AR661" s="1"/>
      <c r="AS661" s="1"/>
      <c r="AT661" s="1"/>
      <c r="AU661" s="1"/>
      <c r="AV661" s="1">
        <v>11751.787042000009</v>
      </c>
      <c r="AW661" s="1"/>
      <c r="AX661" s="1"/>
      <c r="AY661" s="1"/>
      <c r="AZ661" s="1"/>
      <c r="BA661" s="1"/>
      <c r="BB661" s="1">
        <v>11751.787042000009</v>
      </c>
      <c r="BC661" s="7">
        <v>0.37672354080566234</v>
      </c>
      <c r="BD661" s="35" t="s">
        <v>552</v>
      </c>
      <c r="BE661" s="35" t="s">
        <v>552</v>
      </c>
      <c r="BF661" s="35" t="s">
        <v>552</v>
      </c>
      <c r="BG661" s="35" t="s">
        <v>552</v>
      </c>
      <c r="BH661" s="35">
        <v>3.5897664724293659</v>
      </c>
      <c r="BI661" s="35" t="s">
        <v>552</v>
      </c>
      <c r="BJ661" s="35" t="s">
        <v>552</v>
      </c>
      <c r="BK661" s="35" t="s">
        <v>552</v>
      </c>
      <c r="BL661" s="35" t="s">
        <v>552</v>
      </c>
      <c r="BM661" s="35" t="s">
        <v>552</v>
      </c>
      <c r="BN661" s="35">
        <v>3.5897664724293659</v>
      </c>
      <c r="BO661" s="1"/>
      <c r="BP661" s="1"/>
      <c r="BQ661" s="1">
        <v>227148.04943999997</v>
      </c>
      <c r="BR661" s="1">
        <v>10096.679948876523</v>
      </c>
      <c r="BS661" s="1">
        <v>89219.63467990981</v>
      </c>
      <c r="BT661" s="1">
        <v>227148.04943999997</v>
      </c>
      <c r="BU661" s="1">
        <v>10096.679948876523</v>
      </c>
      <c r="BV661" s="1">
        <v>26263.281949418633</v>
      </c>
      <c r="BW661" s="35">
        <v>6.171873627130366</v>
      </c>
      <c r="BX661" s="1">
        <v>1174781.0063528405</v>
      </c>
      <c r="BY661" s="1">
        <v>52218.75274917046</v>
      </c>
      <c r="BZ661" s="1">
        <v>461432.67562323128</v>
      </c>
      <c r="CA661" s="1">
        <v>1174781.0063528405</v>
      </c>
      <c r="CB661" s="1">
        <v>52218.75274917046</v>
      </c>
      <c r="CC661" s="1">
        <v>135830.3752760872</v>
      </c>
    </row>
    <row r="662" spans="1:81" x14ac:dyDescent="0.25">
      <c r="A662" t="s">
        <v>239</v>
      </c>
      <c r="B662" t="s">
        <v>240</v>
      </c>
      <c r="C662" t="s">
        <v>87</v>
      </c>
      <c r="D662" t="s">
        <v>28</v>
      </c>
      <c r="E662">
        <v>40041</v>
      </c>
      <c r="F662" t="s">
        <v>39</v>
      </c>
      <c r="G662" t="s">
        <v>88</v>
      </c>
      <c r="H662" s="74">
        <v>0.42459647774775006</v>
      </c>
      <c r="I662" s="1">
        <v>72011177</v>
      </c>
      <c r="J662" s="1">
        <v>0</v>
      </c>
      <c r="K662" s="1">
        <v>3775618</v>
      </c>
      <c r="L662" s="1">
        <v>3815343</v>
      </c>
      <c r="M662" s="1">
        <v>0</v>
      </c>
      <c r="N662" s="1">
        <v>72420</v>
      </c>
      <c r="O662" s="1">
        <v>0</v>
      </c>
      <c r="P662" s="1">
        <v>174605</v>
      </c>
      <c r="Q662" s="1">
        <v>0</v>
      </c>
      <c r="R662" s="1">
        <v>0</v>
      </c>
      <c r="S662" s="1">
        <v>0</v>
      </c>
      <c r="T662" s="1">
        <v>7837986</v>
      </c>
      <c r="U662" s="1"/>
      <c r="V662" s="36"/>
      <c r="W662" s="1"/>
      <c r="X662" s="1">
        <v>1077257</v>
      </c>
      <c r="Y662" s="1">
        <v>1483166</v>
      </c>
      <c r="Z662" s="1"/>
      <c r="AA662" s="1">
        <v>584600</v>
      </c>
      <c r="AB662" s="1"/>
      <c r="AC662" s="1">
        <v>70966</v>
      </c>
      <c r="AD662" s="1"/>
      <c r="AE662" s="1"/>
      <c r="AF662" s="1"/>
      <c r="AG662" s="1">
        <v>0</v>
      </c>
      <c r="AH662" s="1">
        <v>8946214.718185205</v>
      </c>
      <c r="AI662" s="1">
        <v>15187716.681312501</v>
      </c>
      <c r="AJ662" s="1">
        <v>0</v>
      </c>
      <c r="AK662" s="1">
        <v>248219.10089133467</v>
      </c>
      <c r="AL662" s="1">
        <v>0</v>
      </c>
      <c r="AM662" s="1">
        <v>623279.8021791667</v>
      </c>
      <c r="AN662" s="1">
        <v>0</v>
      </c>
      <c r="AO662" s="1">
        <v>0</v>
      </c>
      <c r="AP662" s="1">
        <v>0</v>
      </c>
      <c r="AQ662" s="1">
        <v>25005430.302568205</v>
      </c>
      <c r="AR662" s="1">
        <v>0</v>
      </c>
      <c r="AS662" s="1">
        <v>2327183.7541305004</v>
      </c>
      <c r="AT662" s="1">
        <v>3215532.6614203998</v>
      </c>
      <c r="AU662" s="1">
        <v>0</v>
      </c>
      <c r="AV662" s="1">
        <v>11751.787042000009</v>
      </c>
      <c r="AW662" s="1">
        <v>0</v>
      </c>
      <c r="AX662" s="1">
        <v>184595.33987999998</v>
      </c>
      <c r="AY662" s="1">
        <v>0</v>
      </c>
      <c r="AZ662" s="1">
        <v>0</v>
      </c>
      <c r="BA662" s="1">
        <v>0</v>
      </c>
      <c r="BB662" s="1">
        <v>5739063.5424729008</v>
      </c>
      <c r="BC662" s="7">
        <v>0.42694058236322263</v>
      </c>
      <c r="BD662" s="35" t="s">
        <v>552</v>
      </c>
      <c r="BE662" s="35">
        <v>2.9858419131161327</v>
      </c>
      <c r="BF662" s="35">
        <v>4.8234848984043905</v>
      </c>
      <c r="BG662" s="35" t="s">
        <v>552</v>
      </c>
      <c r="BH662" s="35">
        <v>3.5897664724293659</v>
      </c>
      <c r="BI662" s="35" t="s">
        <v>552</v>
      </c>
      <c r="BJ662" s="35">
        <v>4.6268728963040386</v>
      </c>
      <c r="BK662" s="35" t="s">
        <v>552</v>
      </c>
      <c r="BL662" s="35" t="s">
        <v>552</v>
      </c>
      <c r="BM662" s="35" t="s">
        <v>552</v>
      </c>
      <c r="BN662" s="35">
        <v>3.9224992038823627</v>
      </c>
      <c r="BO662" s="1">
        <v>0</v>
      </c>
      <c r="BP662" s="1">
        <v>0</v>
      </c>
      <c r="BQ662" s="1">
        <v>23703199.021319997</v>
      </c>
      <c r="BR662" s="1">
        <v>1053601.8903653731</v>
      </c>
      <c r="BS662" s="1">
        <v>9310186.7378613651</v>
      </c>
      <c r="BT662" s="1">
        <v>23703199.021319997</v>
      </c>
      <c r="BU662" s="1">
        <v>1053601.8903653731</v>
      </c>
      <c r="BV662" s="1">
        <v>2740608.1651806012</v>
      </c>
      <c r="BW662" s="35">
        <v>6.171873627130366</v>
      </c>
      <c r="BX662" s="1">
        <v>122589949.89698718</v>
      </c>
      <c r="BY662" s="1">
        <v>5449095.8302753726</v>
      </c>
      <c r="BZ662" s="1">
        <v>48151109.253204085</v>
      </c>
      <c r="CA662" s="1">
        <v>122589949.89698718</v>
      </c>
      <c r="CB662" s="1">
        <v>5449095.8302753726</v>
      </c>
      <c r="CC662" s="1">
        <v>14174079.091795692</v>
      </c>
    </row>
    <row r="663" spans="1:81" x14ac:dyDescent="0.25">
      <c r="A663" t="s">
        <v>239</v>
      </c>
      <c r="B663" t="s">
        <v>240</v>
      </c>
      <c r="C663" t="s">
        <v>87</v>
      </c>
      <c r="D663" t="s">
        <v>1730</v>
      </c>
      <c r="E663">
        <v>40041</v>
      </c>
      <c r="F663" t="s">
        <v>39</v>
      </c>
      <c r="G663" t="s">
        <v>88</v>
      </c>
      <c r="H663" s="74">
        <v>0.42459647774775006</v>
      </c>
      <c r="I663" s="1">
        <v>1575340</v>
      </c>
      <c r="J663" s="1"/>
      <c r="K663" s="1">
        <v>1247803</v>
      </c>
      <c r="L663" s="1">
        <v>35211</v>
      </c>
      <c r="M663" s="1"/>
      <c r="N663" s="1"/>
      <c r="O663" s="1"/>
      <c r="P663" s="1">
        <v>174605</v>
      </c>
      <c r="Q663" s="1"/>
      <c r="R663" s="1"/>
      <c r="S663" s="1"/>
      <c r="T663" s="1">
        <v>1457619</v>
      </c>
      <c r="U663" s="1">
        <v>6.6419753086419755</v>
      </c>
      <c r="V663" s="36">
        <v>0.15656090785419177</v>
      </c>
      <c r="W663" s="1"/>
      <c r="X663" s="1">
        <v>165154</v>
      </c>
      <c r="Y663" s="1">
        <v>8660</v>
      </c>
      <c r="Z663" s="1"/>
      <c r="AA663" s="1"/>
      <c r="AB663" s="1"/>
      <c r="AC663" s="1">
        <v>70966</v>
      </c>
      <c r="AD663" s="1"/>
      <c r="AE663" s="1"/>
      <c r="AF663" s="1"/>
      <c r="AG663" s="1">
        <v>0</v>
      </c>
      <c r="AH663" s="1">
        <v>1559029.1129411987</v>
      </c>
      <c r="AI663" s="1">
        <v>88830.128562500002</v>
      </c>
      <c r="AJ663" s="1">
        <v>0</v>
      </c>
      <c r="AK663" s="1"/>
      <c r="AL663" s="1">
        <v>0</v>
      </c>
      <c r="AM663" s="1">
        <v>623279.8021791667</v>
      </c>
      <c r="AN663" s="1"/>
      <c r="AO663" s="1">
        <v>0</v>
      </c>
      <c r="AP663" s="1">
        <v>0</v>
      </c>
      <c r="AQ663" s="1">
        <v>2271139.0436828653</v>
      </c>
      <c r="AR663" s="1">
        <v>0</v>
      </c>
      <c r="AS663" s="1">
        <v>356779.95662100002</v>
      </c>
      <c r="AT663" s="1">
        <v>18775.048004</v>
      </c>
      <c r="AU663" s="1">
        <v>0</v>
      </c>
      <c r="AV663" s="1"/>
      <c r="AW663" s="1">
        <v>0</v>
      </c>
      <c r="AX663" s="1">
        <v>184595.33987999998</v>
      </c>
      <c r="AY663" s="1"/>
      <c r="AZ663" s="1">
        <v>0</v>
      </c>
      <c r="BA663" s="1">
        <v>0</v>
      </c>
      <c r="BB663" s="1">
        <v>560150.34450499993</v>
      </c>
      <c r="BC663" s="7">
        <v>1.7972560769026784</v>
      </c>
      <c r="BD663" s="35" t="s">
        <v>552</v>
      </c>
      <c r="BE663" s="35">
        <v>1.5353457793916179</v>
      </c>
      <c r="BF663" s="35">
        <v>3.0560102401664251</v>
      </c>
      <c r="BG663" s="35" t="s">
        <v>552</v>
      </c>
      <c r="BH663" s="35" t="s">
        <v>552</v>
      </c>
      <c r="BI663" s="35" t="s">
        <v>552</v>
      </c>
      <c r="BJ663" s="35">
        <v>4.6268728963040386</v>
      </c>
      <c r="BK663" s="35" t="s">
        <v>552</v>
      </c>
      <c r="BL663" s="35" t="s">
        <v>552</v>
      </c>
      <c r="BM663" s="35" t="s">
        <v>552</v>
      </c>
      <c r="BN663" s="35">
        <v>1.9424070269308134</v>
      </c>
      <c r="BO663" s="1">
        <v>0</v>
      </c>
      <c r="BP663" s="1">
        <v>0</v>
      </c>
      <c r="BQ663" s="1">
        <v>518538.91439999995</v>
      </c>
      <c r="BR663" s="1">
        <v>23048.938666398786</v>
      </c>
      <c r="BS663" s="1">
        <v>203672.68230628312</v>
      </c>
      <c r="BT663" s="1">
        <v>518538.91439999995</v>
      </c>
      <c r="BU663" s="1">
        <v>23048.938666398786</v>
      </c>
      <c r="BV663" s="1">
        <v>59954.438280263188</v>
      </c>
      <c r="BW663" s="35">
        <v>6.171873627130366</v>
      </c>
      <c r="BX663" s="1">
        <v>2681817.7360261697</v>
      </c>
      <c r="BY663" s="1">
        <v>119206.19802209322</v>
      </c>
      <c r="BZ663" s="1">
        <v>1053369.374186767</v>
      </c>
      <c r="CA663" s="1">
        <v>2681817.7360261697</v>
      </c>
      <c r="CB663" s="1">
        <v>119206.19802209322</v>
      </c>
      <c r="CC663" s="1">
        <v>310076.7781711084</v>
      </c>
    </row>
    <row r="664" spans="1:81" x14ac:dyDescent="0.25">
      <c r="A664" t="s">
        <v>944</v>
      </c>
      <c r="B664" t="s">
        <v>945</v>
      </c>
      <c r="C664" t="s">
        <v>87</v>
      </c>
      <c r="D664" t="s">
        <v>38</v>
      </c>
      <c r="E664">
        <v>40104</v>
      </c>
      <c r="F664" t="s">
        <v>39</v>
      </c>
      <c r="G664" t="s">
        <v>88</v>
      </c>
      <c r="H664" s="74">
        <v>0.42459647774775006</v>
      </c>
      <c r="I664" s="1">
        <v>5626596</v>
      </c>
      <c r="J664" s="1"/>
      <c r="K664" s="1"/>
      <c r="L664" s="1">
        <v>363262</v>
      </c>
      <c r="M664" s="1"/>
      <c r="N664" s="1"/>
      <c r="O664" s="1"/>
      <c r="P664" s="1"/>
      <c r="Q664" s="1"/>
      <c r="R664" s="1"/>
      <c r="S664" s="1"/>
      <c r="T664" s="1">
        <v>363262</v>
      </c>
      <c r="U664" s="1">
        <v>29.166666666666668</v>
      </c>
      <c r="V664" s="36">
        <v>0.197164504044887</v>
      </c>
      <c r="W664" s="1"/>
      <c r="X664" s="1"/>
      <c r="Y664" s="1">
        <v>169261</v>
      </c>
      <c r="Z664" s="1"/>
      <c r="AA664" s="1"/>
      <c r="AB664" s="1"/>
      <c r="AC664" s="1">
        <v>9232</v>
      </c>
      <c r="AD664" s="1"/>
      <c r="AE664" s="1"/>
      <c r="AF664" s="1"/>
      <c r="AG664" s="1">
        <v>0</v>
      </c>
      <c r="AH664" s="1">
        <v>0</v>
      </c>
      <c r="AI664" s="1">
        <v>1732400.434625</v>
      </c>
      <c r="AJ664" s="1">
        <v>0</v>
      </c>
      <c r="AK664" s="1">
        <v>0</v>
      </c>
      <c r="AL664" s="1">
        <v>0</v>
      </c>
      <c r="AM664" s="1">
        <v>81350.906879999995</v>
      </c>
      <c r="AN664" s="1">
        <v>0</v>
      </c>
      <c r="AO664" s="1">
        <v>0</v>
      </c>
      <c r="AP664" s="1">
        <v>0</v>
      </c>
      <c r="AQ664" s="1">
        <v>1813751.3415049999</v>
      </c>
      <c r="AR664" s="1">
        <v>0</v>
      </c>
      <c r="AS664" s="1">
        <v>0</v>
      </c>
      <c r="AT664" s="1">
        <v>366961.13166339998</v>
      </c>
      <c r="AU664" s="1">
        <v>0</v>
      </c>
      <c r="AV664" s="1">
        <v>0</v>
      </c>
      <c r="AW664" s="1">
        <v>0</v>
      </c>
      <c r="AX664" s="1">
        <v>24014.09376</v>
      </c>
      <c r="AY664" s="1">
        <v>0</v>
      </c>
      <c r="AZ664" s="1">
        <v>0</v>
      </c>
      <c r="BA664" s="1">
        <v>0</v>
      </c>
      <c r="BB664" s="1">
        <v>390975.2254234</v>
      </c>
      <c r="BC664" s="7">
        <v>0.39184021154680376</v>
      </c>
      <c r="BD664" s="35" t="s">
        <v>552</v>
      </c>
      <c r="BE664" s="35" t="s">
        <v>552</v>
      </c>
      <c r="BF664" s="35">
        <v>5.7791939875032341</v>
      </c>
      <c r="BG664" s="35" t="s">
        <v>552</v>
      </c>
      <c r="BH664" s="35" t="s">
        <v>552</v>
      </c>
      <c r="BI664" s="35" t="s">
        <v>552</v>
      </c>
      <c r="BJ664" s="35" t="s">
        <v>552</v>
      </c>
      <c r="BK664" s="35" t="s">
        <v>552</v>
      </c>
      <c r="BL664" s="35" t="s">
        <v>552</v>
      </c>
      <c r="BM664" s="35" t="s">
        <v>552</v>
      </c>
      <c r="BN664" s="35">
        <v>6.069246348168539</v>
      </c>
      <c r="BO664" s="1">
        <v>0</v>
      </c>
      <c r="BP664" s="1"/>
      <c r="BQ664" s="1">
        <v>1852050.3393599996</v>
      </c>
      <c r="BR664" s="1">
        <v>82323.222989706817</v>
      </c>
      <c r="BS664" s="1">
        <v>727451.78791486495</v>
      </c>
      <c r="BT664" s="1">
        <v>1852050.3393599996</v>
      </c>
      <c r="BU664" s="1">
        <v>82323.222989706817</v>
      </c>
      <c r="BV664" s="1">
        <v>214137.52117636555</v>
      </c>
      <c r="BW664" s="35">
        <v>6.2438349574176009</v>
      </c>
      <c r="BX664" s="1">
        <v>9711846.3124330975</v>
      </c>
      <c r="BY664" s="1">
        <v>431689.39452070894</v>
      </c>
      <c r="BZ664" s="1">
        <v>3814637.1153039038</v>
      </c>
      <c r="CA664" s="1">
        <v>9711846.3124330975</v>
      </c>
      <c r="CB664" s="1">
        <v>431689.39452070894</v>
      </c>
      <c r="CC664" s="1">
        <v>1122901.8192393775</v>
      </c>
    </row>
    <row r="665" spans="1:81" x14ac:dyDescent="0.25">
      <c r="A665" t="s">
        <v>944</v>
      </c>
      <c r="B665" t="s">
        <v>945</v>
      </c>
      <c r="C665" t="s">
        <v>87</v>
      </c>
      <c r="D665" t="s">
        <v>28</v>
      </c>
      <c r="E665">
        <v>40104</v>
      </c>
      <c r="F665" t="s">
        <v>39</v>
      </c>
      <c r="G665" t="s">
        <v>88</v>
      </c>
      <c r="H665" s="74">
        <v>0.42459647774775006</v>
      </c>
      <c r="I665" s="1">
        <v>5972876</v>
      </c>
      <c r="J665" s="1">
        <v>0</v>
      </c>
      <c r="K665" s="1">
        <v>0</v>
      </c>
      <c r="L665" s="1">
        <v>802703</v>
      </c>
      <c r="M665" s="1">
        <v>0</v>
      </c>
      <c r="N665" s="1">
        <v>0</v>
      </c>
      <c r="O665" s="1">
        <v>0</v>
      </c>
      <c r="P665" s="1">
        <v>1017415</v>
      </c>
      <c r="Q665" s="1">
        <v>0</v>
      </c>
      <c r="R665" s="1">
        <v>0</v>
      </c>
      <c r="S665" s="1">
        <v>0</v>
      </c>
      <c r="T665" s="1">
        <v>1820118</v>
      </c>
      <c r="U665" s="1"/>
      <c r="V665" s="36"/>
      <c r="W665" s="1"/>
      <c r="X665" s="1"/>
      <c r="Y665" s="1">
        <v>169261</v>
      </c>
      <c r="Z665" s="1"/>
      <c r="AA665" s="1"/>
      <c r="AB665" s="1"/>
      <c r="AC665" s="1">
        <v>64349</v>
      </c>
      <c r="AD665" s="1"/>
      <c r="AE665" s="1"/>
      <c r="AF665" s="1"/>
      <c r="AG665" s="1">
        <v>0</v>
      </c>
      <c r="AH665" s="1">
        <v>0</v>
      </c>
      <c r="AI665" s="1">
        <v>1737536.4013125</v>
      </c>
      <c r="AJ665" s="1">
        <v>0</v>
      </c>
      <c r="AK665" s="1">
        <v>0</v>
      </c>
      <c r="AL665" s="1">
        <v>0</v>
      </c>
      <c r="AM665" s="1">
        <v>566433.78075083334</v>
      </c>
      <c r="AN665" s="1">
        <v>0</v>
      </c>
      <c r="AO665" s="1">
        <v>0</v>
      </c>
      <c r="AP665" s="1">
        <v>0</v>
      </c>
      <c r="AQ665" s="1">
        <v>2303970.1820633332</v>
      </c>
      <c r="AR665" s="1">
        <v>0</v>
      </c>
      <c r="AS665" s="1">
        <v>0</v>
      </c>
      <c r="AT665" s="1">
        <v>366961.13166339998</v>
      </c>
      <c r="AU665" s="1">
        <v>0</v>
      </c>
      <c r="AV665" s="1">
        <v>0</v>
      </c>
      <c r="AW665" s="1">
        <v>0</v>
      </c>
      <c r="AX665" s="1">
        <v>167383.33181999999</v>
      </c>
      <c r="AY665" s="1">
        <v>0</v>
      </c>
      <c r="AZ665" s="1">
        <v>0</v>
      </c>
      <c r="BA665" s="1">
        <v>0</v>
      </c>
      <c r="BB665" s="1">
        <v>534344.46348339994</v>
      </c>
      <c r="BC665" s="7">
        <v>0.47520066472947597</v>
      </c>
      <c r="BD665" s="35" t="s">
        <v>552</v>
      </c>
      <c r="BE665" s="35" t="s">
        <v>552</v>
      </c>
      <c r="BF665" s="35">
        <v>2.6217636323470823</v>
      </c>
      <c r="BG665" s="35" t="s">
        <v>552</v>
      </c>
      <c r="BH665" s="35" t="s">
        <v>552</v>
      </c>
      <c r="BI665" s="35" t="s">
        <v>552</v>
      </c>
      <c r="BJ665" s="35">
        <v>0.72125643181084742</v>
      </c>
      <c r="BK665" s="35" t="s">
        <v>552</v>
      </c>
      <c r="BL665" s="35" t="s">
        <v>552</v>
      </c>
      <c r="BM665" s="35" t="s">
        <v>552</v>
      </c>
      <c r="BN665" s="35">
        <v>1.5594124367468116</v>
      </c>
      <c r="BO665" s="1">
        <v>0</v>
      </c>
      <c r="BP665" s="1">
        <v>0</v>
      </c>
      <c r="BQ665" s="1">
        <v>1966031.8641599996</v>
      </c>
      <c r="BR665" s="1">
        <v>87389.67625147925</v>
      </c>
      <c r="BS665" s="1">
        <v>772221.66389657033</v>
      </c>
      <c r="BT665" s="1">
        <v>1966031.8641599996</v>
      </c>
      <c r="BU665" s="1">
        <v>87389.67625147925</v>
      </c>
      <c r="BV665" s="1">
        <v>227316.27807182277</v>
      </c>
      <c r="BW665" s="35">
        <v>6.2438349574176009</v>
      </c>
      <c r="BX665" s="1">
        <v>10309546.616679098</v>
      </c>
      <c r="BY665" s="1">
        <v>458257.03924491361</v>
      </c>
      <c r="BZ665" s="1">
        <v>4049402.9560160204</v>
      </c>
      <c r="CA665" s="1">
        <v>10309546.616679098</v>
      </c>
      <c r="CB665" s="1">
        <v>458257.03924491361</v>
      </c>
      <c r="CC665" s="1">
        <v>1192009.0453430843</v>
      </c>
    </row>
    <row r="666" spans="1:81" x14ac:dyDescent="0.25">
      <c r="A666" t="s">
        <v>944</v>
      </c>
      <c r="B666" t="s">
        <v>945</v>
      </c>
      <c r="C666" t="s">
        <v>87</v>
      </c>
      <c r="D666" t="s">
        <v>1730</v>
      </c>
      <c r="E666">
        <v>40104</v>
      </c>
      <c r="F666" t="s">
        <v>39</v>
      </c>
      <c r="G666" t="s">
        <v>88</v>
      </c>
      <c r="H666" s="74">
        <v>0.42459647774775006</v>
      </c>
      <c r="I666" s="1">
        <v>346280</v>
      </c>
      <c r="J666" s="1"/>
      <c r="K666" s="1"/>
      <c r="L666" s="1">
        <v>439441</v>
      </c>
      <c r="M666" s="1"/>
      <c r="N666" s="1"/>
      <c r="O666" s="1"/>
      <c r="P666" s="1">
        <v>1017415</v>
      </c>
      <c r="Q666" s="1"/>
      <c r="R666" s="1"/>
      <c r="S666" s="1"/>
      <c r="T666" s="1">
        <v>1456856</v>
      </c>
      <c r="U666" s="1">
        <v>14.118644067796611</v>
      </c>
      <c r="V666" s="36">
        <v>6.3575561904665651E-2</v>
      </c>
      <c r="W666" s="1"/>
      <c r="X666" s="1"/>
      <c r="Y666" s="1"/>
      <c r="Z666" s="1"/>
      <c r="AA666" s="1"/>
      <c r="AB666" s="1"/>
      <c r="AC666" s="1">
        <v>55117</v>
      </c>
      <c r="AD666" s="1"/>
      <c r="AE666" s="1"/>
      <c r="AF666" s="1"/>
      <c r="AG666" s="1">
        <v>0</v>
      </c>
      <c r="AH666" s="1">
        <v>0</v>
      </c>
      <c r="AI666" s="1">
        <v>5135.9666875000003</v>
      </c>
      <c r="AJ666" s="1">
        <v>0</v>
      </c>
      <c r="AK666" s="1"/>
      <c r="AL666" s="1">
        <v>0</v>
      </c>
      <c r="AM666" s="1">
        <v>485082.87387083331</v>
      </c>
      <c r="AN666" s="1"/>
      <c r="AO666" s="1">
        <v>0</v>
      </c>
      <c r="AP666" s="1">
        <v>0</v>
      </c>
      <c r="AQ666" s="1">
        <v>490218.84055833332</v>
      </c>
      <c r="AR666" s="1">
        <v>0</v>
      </c>
      <c r="AS666" s="1">
        <v>0</v>
      </c>
      <c r="AT666" s="1">
        <v>0</v>
      </c>
      <c r="AU666" s="1">
        <v>0</v>
      </c>
      <c r="AV666" s="1"/>
      <c r="AW666" s="1">
        <v>0</v>
      </c>
      <c r="AX666" s="1">
        <v>143369.23806</v>
      </c>
      <c r="AY666" s="1"/>
      <c r="AZ666" s="1">
        <v>0</v>
      </c>
      <c r="BA666" s="1">
        <v>0</v>
      </c>
      <c r="BB666" s="1">
        <v>143369.23806</v>
      </c>
      <c r="BC666" s="7">
        <v>1.8296987369132878</v>
      </c>
      <c r="BD666" s="35" t="s">
        <v>552</v>
      </c>
      <c r="BE666" s="35" t="s">
        <v>552</v>
      </c>
      <c r="BF666" s="35">
        <v>1.16875E-2</v>
      </c>
      <c r="BG666" s="35" t="s">
        <v>552</v>
      </c>
      <c r="BH666" s="35" t="s">
        <v>552</v>
      </c>
      <c r="BI666" s="35" t="s">
        <v>552</v>
      </c>
      <c r="BJ666" s="35">
        <v>0.61769495430166976</v>
      </c>
      <c r="BK666" s="35" t="s">
        <v>552</v>
      </c>
      <c r="BL666" s="35" t="s">
        <v>552</v>
      </c>
      <c r="BM666" s="35" t="s">
        <v>552</v>
      </c>
      <c r="BN666" s="35">
        <v>0.43490096386899824</v>
      </c>
      <c r="BO666" s="1">
        <v>0</v>
      </c>
      <c r="BP666" s="1">
        <v>0</v>
      </c>
      <c r="BQ666" s="1">
        <v>113981.52479999998</v>
      </c>
      <c r="BR666" s="1">
        <v>5066.4532617724253</v>
      </c>
      <c r="BS666" s="1">
        <v>44769.875981705365</v>
      </c>
      <c r="BT666" s="1">
        <v>113981.52479999998</v>
      </c>
      <c r="BU666" s="1">
        <v>5066.4532617724253</v>
      </c>
      <c r="BV666" s="1">
        <v>13178.756895457196</v>
      </c>
      <c r="BW666" s="35">
        <v>6.2438349574176009</v>
      </c>
      <c r="BX666" s="1">
        <v>597700.30424600106</v>
      </c>
      <c r="BY666" s="1">
        <v>26567.644724204667</v>
      </c>
      <c r="BZ666" s="1">
        <v>234765.84071211721</v>
      </c>
      <c r="CA666" s="1">
        <v>597700.30424600106</v>
      </c>
      <c r="CB666" s="1">
        <v>26567.644724204667</v>
      </c>
      <c r="CC666" s="1">
        <v>69107.226103706693</v>
      </c>
    </row>
    <row r="667" spans="1:81" x14ac:dyDescent="0.25">
      <c r="A667" t="s">
        <v>196</v>
      </c>
      <c r="B667" t="s">
        <v>197</v>
      </c>
      <c r="C667" t="s">
        <v>87</v>
      </c>
      <c r="D667" t="s">
        <v>38</v>
      </c>
      <c r="E667">
        <v>40040</v>
      </c>
      <c r="F667" t="s">
        <v>39</v>
      </c>
      <c r="G667" t="s">
        <v>88</v>
      </c>
      <c r="H667" s="74">
        <v>0.42459647774775006</v>
      </c>
      <c r="I667" s="1">
        <v>64332545</v>
      </c>
      <c r="J667" s="1"/>
      <c r="K667" s="1">
        <v>3728772</v>
      </c>
      <c r="L667" s="1">
        <v>5766399</v>
      </c>
      <c r="M667" s="1"/>
      <c r="N667" s="1"/>
      <c r="O667" s="1"/>
      <c r="P667" s="1"/>
      <c r="Q667" s="1"/>
      <c r="R667" s="1"/>
      <c r="S667" s="1"/>
      <c r="T667" s="1">
        <v>9495171</v>
      </c>
      <c r="U667" s="1">
        <v>37.031746031746032</v>
      </c>
      <c r="V667" s="36">
        <v>0.19247274908255435</v>
      </c>
      <c r="W667" s="1"/>
      <c r="X667" s="1">
        <v>946573</v>
      </c>
      <c r="Y667" s="1">
        <v>1570558</v>
      </c>
      <c r="Z667" s="1"/>
      <c r="AA667" s="1"/>
      <c r="AB667" s="1"/>
      <c r="AC667" s="1"/>
      <c r="AD667" s="1"/>
      <c r="AE667" s="1"/>
      <c r="AF667" s="1"/>
      <c r="AG667" s="1">
        <v>0</v>
      </c>
      <c r="AH667" s="1">
        <v>7976172.8504279526</v>
      </c>
      <c r="AI667" s="1">
        <v>16102791.968312502</v>
      </c>
      <c r="AJ667" s="1">
        <v>0</v>
      </c>
      <c r="AK667" s="1">
        <v>0</v>
      </c>
      <c r="AL667" s="1">
        <v>0</v>
      </c>
      <c r="AM667" s="1">
        <v>0</v>
      </c>
      <c r="AN667" s="1">
        <v>0</v>
      </c>
      <c r="AO667" s="1">
        <v>0</v>
      </c>
      <c r="AP667" s="1">
        <v>0</v>
      </c>
      <c r="AQ667" s="1">
        <v>24078964.818740454</v>
      </c>
      <c r="AR667" s="1">
        <v>0</v>
      </c>
      <c r="AS667" s="1">
        <v>2044868.8731645001</v>
      </c>
      <c r="AT667" s="1">
        <v>3405000.2128252001</v>
      </c>
      <c r="AU667" s="1">
        <v>0</v>
      </c>
      <c r="AV667" s="1">
        <v>0</v>
      </c>
      <c r="AW667" s="1">
        <v>0</v>
      </c>
      <c r="AX667" s="1">
        <v>0</v>
      </c>
      <c r="AY667" s="1">
        <v>0</v>
      </c>
      <c r="AZ667" s="1">
        <v>0</v>
      </c>
      <c r="BA667" s="1">
        <v>0</v>
      </c>
      <c r="BB667" s="1">
        <v>5449869.0859897006</v>
      </c>
      <c r="BC667" s="7">
        <v>0.45900304277920539</v>
      </c>
      <c r="BD667" s="35" t="s">
        <v>552</v>
      </c>
      <c r="BE667" s="35">
        <v>2.6874911428192587</v>
      </c>
      <c r="BF667" s="35">
        <v>3.3830111619292564</v>
      </c>
      <c r="BG667" s="35" t="s">
        <v>552</v>
      </c>
      <c r="BH667" s="35" t="s">
        <v>552</v>
      </c>
      <c r="BI667" s="35" t="s">
        <v>552</v>
      </c>
      <c r="BJ667" s="35" t="s">
        <v>552</v>
      </c>
      <c r="BK667" s="35" t="s">
        <v>552</v>
      </c>
      <c r="BL667" s="35" t="s">
        <v>552</v>
      </c>
      <c r="BM667" s="35" t="s">
        <v>552</v>
      </c>
      <c r="BN667" s="35">
        <v>3.1098791064142137</v>
      </c>
      <c r="BO667" s="1">
        <v>0</v>
      </c>
      <c r="BP667" s="1"/>
      <c r="BQ667" s="1">
        <v>21175700.512199998</v>
      </c>
      <c r="BR667" s="1">
        <v>941255.14743378572</v>
      </c>
      <c r="BS667" s="1">
        <v>8317431.1575530767</v>
      </c>
      <c r="BT667" s="1">
        <v>21175700.512199998</v>
      </c>
      <c r="BU667" s="1">
        <v>941255.14743378572</v>
      </c>
      <c r="BV667" s="1">
        <v>2448374.0644018147</v>
      </c>
      <c r="BW667" s="35">
        <v>6.4220179468197358</v>
      </c>
      <c r="BX667" s="1">
        <v>114815028.21362826</v>
      </c>
      <c r="BY667" s="1">
        <v>5103502.3019224424</v>
      </c>
      <c r="BZ667" s="1">
        <v>45097261.00769043</v>
      </c>
      <c r="CA667" s="1">
        <v>114815028.21362826</v>
      </c>
      <c r="CB667" s="1">
        <v>5103502.3019224424</v>
      </c>
      <c r="CC667" s="1">
        <v>13275128.117714617</v>
      </c>
    </row>
    <row r="668" spans="1:81" x14ac:dyDescent="0.25">
      <c r="A668" t="s">
        <v>196</v>
      </c>
      <c r="B668" t="s">
        <v>197</v>
      </c>
      <c r="C668" t="s">
        <v>87</v>
      </c>
      <c r="D668" t="s">
        <v>1727</v>
      </c>
      <c r="E668">
        <v>40040</v>
      </c>
      <c r="F668" t="s">
        <v>39</v>
      </c>
      <c r="G668" t="s">
        <v>88</v>
      </c>
      <c r="H668" s="74">
        <v>0.42459647774775006</v>
      </c>
      <c r="I668" s="1">
        <v>197100</v>
      </c>
      <c r="J668" s="1"/>
      <c r="K668" s="1"/>
      <c r="L668" s="1">
        <v>8286</v>
      </c>
      <c r="M668" s="1"/>
      <c r="N668" s="1"/>
      <c r="O668" s="1"/>
      <c r="P668" s="1"/>
      <c r="Q668" s="1"/>
      <c r="R668" s="1"/>
      <c r="S668" s="1"/>
      <c r="T668" s="1">
        <v>8286</v>
      </c>
      <c r="U668" s="1">
        <v>20</v>
      </c>
      <c r="V668" s="36">
        <v>1.1896426846933847</v>
      </c>
      <c r="W668" s="1"/>
      <c r="X668" s="1"/>
      <c r="Y668" s="1">
        <v>124308</v>
      </c>
      <c r="Z668" s="1"/>
      <c r="AA668" s="1"/>
      <c r="AB668" s="1"/>
      <c r="AC668" s="1"/>
      <c r="AD668" s="1"/>
      <c r="AE668" s="1"/>
      <c r="AF668" s="1"/>
      <c r="AG668" s="1">
        <v>0</v>
      </c>
      <c r="AH668" s="1"/>
      <c r="AI668" s="1">
        <v>1286734.4834400003</v>
      </c>
      <c r="AJ668" s="1"/>
      <c r="AK668" s="1"/>
      <c r="AL668" s="1"/>
      <c r="AM668" s="1"/>
      <c r="AN668" s="1"/>
      <c r="AO668" s="1"/>
      <c r="AP668" s="1"/>
      <c r="AQ668" s="1">
        <v>1286734.4834400003</v>
      </c>
      <c r="AR668" s="1">
        <v>0</v>
      </c>
      <c r="AS668" s="1"/>
      <c r="AT668" s="1">
        <v>269502.15557519998</v>
      </c>
      <c r="AU668" s="1"/>
      <c r="AV668" s="1"/>
      <c r="AW668" s="1"/>
      <c r="AX668" s="1"/>
      <c r="AY668" s="1"/>
      <c r="AZ668" s="1"/>
      <c r="BA668" s="1"/>
      <c r="BB668" s="1">
        <v>269502.15557519998</v>
      </c>
      <c r="BC668" s="7">
        <v>7.8956704161095903</v>
      </c>
      <c r="BD668" s="35" t="s">
        <v>552</v>
      </c>
      <c r="BE668" s="35" t="s">
        <v>552</v>
      </c>
      <c r="BF668" s="35">
        <v>187.81518694366406</v>
      </c>
      <c r="BG668" s="35" t="s">
        <v>552</v>
      </c>
      <c r="BH668" s="35" t="s">
        <v>552</v>
      </c>
      <c r="BI668" s="35" t="s">
        <v>552</v>
      </c>
      <c r="BJ668" s="35" t="s">
        <v>552</v>
      </c>
      <c r="BK668" s="35" t="s">
        <v>552</v>
      </c>
      <c r="BL668" s="35" t="s">
        <v>552</v>
      </c>
      <c r="BM668" s="35" t="s">
        <v>552</v>
      </c>
      <c r="BN668" s="35">
        <v>187.81518694366406</v>
      </c>
      <c r="BO668" s="1">
        <v>0</v>
      </c>
      <c r="BP668" s="1"/>
      <c r="BQ668" s="1">
        <v>64877.435999999994</v>
      </c>
      <c r="BR668" s="1">
        <v>2883.7875069173647</v>
      </c>
      <c r="BS668" s="1">
        <v>25482.680362695297</v>
      </c>
      <c r="BT668" s="1">
        <v>64877.435999999994</v>
      </c>
      <c r="BU668" s="1">
        <v>2883.7875069173647</v>
      </c>
      <c r="BV668" s="1">
        <v>7501.2503872433099</v>
      </c>
      <c r="BW668" s="35">
        <v>6.4220179468197358</v>
      </c>
      <c r="BX668" s="1">
        <v>351766.6223356488</v>
      </c>
      <c r="BY668" s="1">
        <v>15635.947617320495</v>
      </c>
      <c r="BZ668" s="1">
        <v>138167.55025960476</v>
      </c>
      <c r="CA668" s="1">
        <v>351766.6223356488</v>
      </c>
      <c r="CB668" s="1">
        <v>15635.947617320495</v>
      </c>
      <c r="CC668" s="1">
        <v>40671.91422322172</v>
      </c>
    </row>
    <row r="669" spans="1:81" x14ac:dyDescent="0.25">
      <c r="A669" t="s">
        <v>196</v>
      </c>
      <c r="B669" t="s">
        <v>197</v>
      </c>
      <c r="C669" t="s">
        <v>87</v>
      </c>
      <c r="D669" t="s">
        <v>1729</v>
      </c>
      <c r="E669">
        <v>40040</v>
      </c>
      <c r="F669" t="s">
        <v>39</v>
      </c>
      <c r="G669" t="s">
        <v>88</v>
      </c>
      <c r="H669" s="74">
        <v>0.42459647774775006</v>
      </c>
      <c r="I669" s="1">
        <v>802054</v>
      </c>
      <c r="J669" s="1"/>
      <c r="K669" s="1"/>
      <c r="L669" s="1"/>
      <c r="M669" s="1"/>
      <c r="N669" s="1">
        <v>151977</v>
      </c>
      <c r="O669" s="1"/>
      <c r="P669" s="1"/>
      <c r="Q669" s="1"/>
      <c r="R669" s="1"/>
      <c r="S669" s="1"/>
      <c r="T669" s="1">
        <v>151977</v>
      </c>
      <c r="U669" s="1">
        <v>16</v>
      </c>
      <c r="V669" s="36">
        <v>0.33825499166649797</v>
      </c>
      <c r="W669" s="1"/>
      <c r="X669" s="1"/>
      <c r="Y669" s="1"/>
      <c r="Z669" s="1"/>
      <c r="AA669" s="1">
        <v>734486</v>
      </c>
      <c r="AB669" s="1"/>
      <c r="AC669" s="1"/>
      <c r="AD669" s="1"/>
      <c r="AE669" s="1"/>
      <c r="AF669" s="1"/>
      <c r="AG669" s="1"/>
      <c r="AH669" s="1"/>
      <c r="AI669" s="1"/>
      <c r="AJ669" s="1"/>
      <c r="AK669" s="1">
        <v>311860.16855503398</v>
      </c>
      <c r="AL669" s="1"/>
      <c r="AM669" s="1"/>
      <c r="AN669" s="1"/>
      <c r="AO669" s="1"/>
      <c r="AP669" s="1"/>
      <c r="AQ669" s="1">
        <v>311860.16855503398</v>
      </c>
      <c r="AR669" s="1"/>
      <c r="AS669" s="1"/>
      <c r="AT669" s="1"/>
      <c r="AU669" s="1"/>
      <c r="AV669" s="1">
        <v>14764.835883220012</v>
      </c>
      <c r="AW669" s="1"/>
      <c r="AX669" s="1"/>
      <c r="AY669" s="1"/>
      <c r="AZ669" s="1"/>
      <c r="BA669" s="1"/>
      <c r="BB669" s="1">
        <v>14764.835883220012</v>
      </c>
      <c r="BC669" s="7">
        <v>0.40723567794469451</v>
      </c>
      <c r="BD669" s="35" t="s">
        <v>552</v>
      </c>
      <c r="BE669" s="35" t="s">
        <v>552</v>
      </c>
      <c r="BF669" s="35" t="s">
        <v>552</v>
      </c>
      <c r="BG669" s="35" t="s">
        <v>552</v>
      </c>
      <c r="BH669" s="35">
        <v>2.149173917357587</v>
      </c>
      <c r="BI669" s="35" t="s">
        <v>552</v>
      </c>
      <c r="BJ669" s="35" t="s">
        <v>552</v>
      </c>
      <c r="BK669" s="35" t="s">
        <v>552</v>
      </c>
      <c r="BL669" s="35" t="s">
        <v>552</v>
      </c>
      <c r="BM669" s="35" t="s">
        <v>552</v>
      </c>
      <c r="BN669" s="35">
        <v>2.149173917357587</v>
      </c>
      <c r="BO669" s="1"/>
      <c r="BP669" s="1"/>
      <c r="BQ669" s="1">
        <v>264004.09463999997</v>
      </c>
      <c r="BR669" s="1">
        <v>11734.922907524606</v>
      </c>
      <c r="BS669" s="1">
        <v>103696.02088087879</v>
      </c>
      <c r="BT669" s="1">
        <v>264004.09463999997</v>
      </c>
      <c r="BU669" s="1">
        <v>11734.922907524606</v>
      </c>
      <c r="BV669" s="1">
        <v>30524.646768594852</v>
      </c>
      <c r="BW669" s="35">
        <v>6.4220179468197358</v>
      </c>
      <c r="BX669" s="1">
        <v>1431434.9391719757</v>
      </c>
      <c r="BY669" s="1">
        <v>63626.962609144444</v>
      </c>
      <c r="BZ669" s="1">
        <v>562241.68622991885</v>
      </c>
      <c r="CA669" s="1">
        <v>1431434.9391719757</v>
      </c>
      <c r="CB669" s="1">
        <v>63626.962609144444</v>
      </c>
      <c r="CC669" s="1">
        <v>165505.18259965433</v>
      </c>
    </row>
    <row r="670" spans="1:81" x14ac:dyDescent="0.25">
      <c r="A670" t="s">
        <v>196</v>
      </c>
      <c r="B670" t="s">
        <v>197</v>
      </c>
      <c r="C670" t="s">
        <v>87</v>
      </c>
      <c r="D670" t="s">
        <v>28</v>
      </c>
      <c r="E670">
        <v>40040</v>
      </c>
      <c r="F670" t="s">
        <v>39</v>
      </c>
      <c r="G670" t="s">
        <v>88</v>
      </c>
      <c r="H670" s="74">
        <v>0.42459647774775006</v>
      </c>
      <c r="I670" s="1">
        <v>69584245</v>
      </c>
      <c r="J670" s="1">
        <v>0</v>
      </c>
      <c r="K670" s="1">
        <v>3728772</v>
      </c>
      <c r="L670" s="1">
        <v>6312796</v>
      </c>
      <c r="M670" s="1">
        <v>0</v>
      </c>
      <c r="N670" s="1">
        <v>151977</v>
      </c>
      <c r="O670" s="1">
        <v>0</v>
      </c>
      <c r="P670" s="1">
        <v>4500880</v>
      </c>
      <c r="Q670" s="1">
        <v>0</v>
      </c>
      <c r="R670" s="1">
        <v>0</v>
      </c>
      <c r="S670" s="1">
        <v>0</v>
      </c>
      <c r="T670" s="1">
        <v>14694425</v>
      </c>
      <c r="U670" s="1"/>
      <c r="V670" s="36"/>
      <c r="W670" s="1"/>
      <c r="X670" s="1">
        <v>946573</v>
      </c>
      <c r="Y670" s="1">
        <v>1694866</v>
      </c>
      <c r="Z670" s="1"/>
      <c r="AA670" s="1">
        <v>734486</v>
      </c>
      <c r="AB670" s="1"/>
      <c r="AC670" s="1">
        <v>707415</v>
      </c>
      <c r="AD670" s="1"/>
      <c r="AE670" s="1"/>
      <c r="AF670" s="1"/>
      <c r="AG670" s="1">
        <v>0</v>
      </c>
      <c r="AH670" s="1">
        <v>7976172.8504279526</v>
      </c>
      <c r="AI670" s="1">
        <v>17395815.624065004</v>
      </c>
      <c r="AJ670" s="1">
        <v>0</v>
      </c>
      <c r="AK670" s="1">
        <v>311860.16855503398</v>
      </c>
      <c r="AL670" s="1">
        <v>0</v>
      </c>
      <c r="AM670" s="1">
        <v>6216215.9495333321</v>
      </c>
      <c r="AN670" s="1">
        <v>0</v>
      </c>
      <c r="AO670" s="1">
        <v>0</v>
      </c>
      <c r="AP670" s="1">
        <v>0</v>
      </c>
      <c r="AQ670" s="1">
        <v>31900064.592581321</v>
      </c>
      <c r="AR670" s="1">
        <v>0</v>
      </c>
      <c r="AS670" s="1">
        <v>2044868.8731645001</v>
      </c>
      <c r="AT670" s="1">
        <v>3674502.3684004</v>
      </c>
      <c r="AU670" s="1">
        <v>0</v>
      </c>
      <c r="AV670" s="1">
        <v>14764.835883220012</v>
      </c>
      <c r="AW670" s="1">
        <v>0</v>
      </c>
      <c r="AX670" s="1">
        <v>1840113.7496999998</v>
      </c>
      <c r="AY670" s="1">
        <v>0</v>
      </c>
      <c r="AZ670" s="1">
        <v>0</v>
      </c>
      <c r="BA670" s="1">
        <v>0</v>
      </c>
      <c r="BB670" s="1">
        <v>7574249.827148119</v>
      </c>
      <c r="BC670" s="7">
        <v>0.56728810407771824</v>
      </c>
      <c r="BD670" s="35" t="s">
        <v>552</v>
      </c>
      <c r="BE670" s="35">
        <v>2.6874911428192587</v>
      </c>
      <c r="BF670" s="35">
        <v>3.3377156481003669</v>
      </c>
      <c r="BG670" s="35" t="s">
        <v>552</v>
      </c>
      <c r="BH670" s="35">
        <v>2.149173917357587</v>
      </c>
      <c r="BI670" s="35" t="s">
        <v>552</v>
      </c>
      <c r="BJ670" s="35">
        <v>1.789945454940663</v>
      </c>
      <c r="BK670" s="35" t="s">
        <v>552</v>
      </c>
      <c r="BL670" s="35" t="s">
        <v>552</v>
      </c>
      <c r="BM670" s="35" t="s">
        <v>552</v>
      </c>
      <c r="BN670" s="35">
        <v>2.6863463129540244</v>
      </c>
      <c r="BO670" s="1">
        <v>0</v>
      </c>
      <c r="BP670" s="1">
        <v>0</v>
      </c>
      <c r="BQ670" s="1">
        <v>22904350.084199999</v>
      </c>
      <c r="BR670" s="1">
        <v>1018093.2339384936</v>
      </c>
      <c r="BS670" s="1">
        <v>8996413.3618187644</v>
      </c>
      <c r="BT670" s="1">
        <v>22904350.084199999</v>
      </c>
      <c r="BU670" s="1">
        <v>1018093.2339384936</v>
      </c>
      <c r="BV670" s="1">
        <v>2648243.7582561309</v>
      </c>
      <c r="BW670" s="35">
        <v>6.4220179468197358</v>
      </c>
      <c r="BX670" s="1">
        <v>124187797.21677452</v>
      </c>
      <c r="BY670" s="1">
        <v>5520119.7859502565</v>
      </c>
      <c r="BZ670" s="1">
        <v>48778714.70479022</v>
      </c>
      <c r="CA670" s="1">
        <v>124187797.21677452</v>
      </c>
      <c r="CB670" s="1">
        <v>5520119.7859502565</v>
      </c>
      <c r="CC670" s="1">
        <v>14358825.184818087</v>
      </c>
    </row>
    <row r="671" spans="1:81" x14ac:dyDescent="0.25">
      <c r="A671" t="s">
        <v>196</v>
      </c>
      <c r="B671" t="s">
        <v>197</v>
      </c>
      <c r="C671" t="s">
        <v>87</v>
      </c>
      <c r="D671" t="s">
        <v>1730</v>
      </c>
      <c r="E671">
        <v>40040</v>
      </c>
      <c r="F671" t="s">
        <v>39</v>
      </c>
      <c r="G671" t="s">
        <v>88</v>
      </c>
      <c r="H671" s="74">
        <v>0.42459647774775006</v>
      </c>
      <c r="I671" s="1">
        <v>4252546</v>
      </c>
      <c r="J671" s="1"/>
      <c r="K671" s="1"/>
      <c r="L671" s="1">
        <v>538111</v>
      </c>
      <c r="M671" s="1"/>
      <c r="N671" s="1"/>
      <c r="O671" s="1"/>
      <c r="P671" s="1">
        <v>4500880</v>
      </c>
      <c r="Q671" s="1"/>
      <c r="R671" s="1"/>
      <c r="S671" s="1"/>
      <c r="T671" s="1">
        <v>5038991</v>
      </c>
      <c r="U671" s="1">
        <v>11.613636363636363</v>
      </c>
      <c r="V671" s="36">
        <v>8.9510554559395106E-2</v>
      </c>
      <c r="W671" s="1"/>
      <c r="X671" s="1"/>
      <c r="Y671" s="1"/>
      <c r="Z671" s="1"/>
      <c r="AA671" s="1"/>
      <c r="AB671" s="1"/>
      <c r="AC671" s="1">
        <v>707415</v>
      </c>
      <c r="AD671" s="1"/>
      <c r="AE671" s="1"/>
      <c r="AF671" s="1"/>
      <c r="AG671" s="1">
        <v>0</v>
      </c>
      <c r="AH671" s="1">
        <v>0</v>
      </c>
      <c r="AI671" s="1">
        <v>6289.1723124999999</v>
      </c>
      <c r="AJ671" s="1">
        <v>0</v>
      </c>
      <c r="AK671" s="1"/>
      <c r="AL671" s="1">
        <v>0</v>
      </c>
      <c r="AM671" s="1">
        <v>6216215.9495333321</v>
      </c>
      <c r="AN671" s="1"/>
      <c r="AO671" s="1">
        <v>0</v>
      </c>
      <c r="AP671" s="1">
        <v>0</v>
      </c>
      <c r="AQ671" s="1">
        <v>6222505.1218458321</v>
      </c>
      <c r="AR671" s="1">
        <v>0</v>
      </c>
      <c r="AS671" s="1">
        <v>0</v>
      </c>
      <c r="AT671" s="1">
        <v>0</v>
      </c>
      <c r="AU671" s="1">
        <v>0</v>
      </c>
      <c r="AV671" s="1"/>
      <c r="AW671" s="1">
        <v>0</v>
      </c>
      <c r="AX671" s="1">
        <v>1840113.7496999998</v>
      </c>
      <c r="AY671" s="1"/>
      <c r="AZ671" s="1">
        <v>0</v>
      </c>
      <c r="BA671" s="1">
        <v>0</v>
      </c>
      <c r="BB671" s="1">
        <v>1840113.7496999998</v>
      </c>
      <c r="BC671" s="7">
        <v>1.8959510071251038</v>
      </c>
      <c r="BD671" s="35" t="s">
        <v>552</v>
      </c>
      <c r="BE671" s="35" t="s">
        <v>552</v>
      </c>
      <c r="BF671" s="35">
        <v>1.16875E-2</v>
      </c>
      <c r="BG671" s="35" t="s">
        <v>552</v>
      </c>
      <c r="BH671" s="35" t="s">
        <v>552</v>
      </c>
      <c r="BI671" s="35" t="s">
        <v>552</v>
      </c>
      <c r="BJ671" s="35">
        <v>1.789945454940663</v>
      </c>
      <c r="BK671" s="35" t="s">
        <v>552</v>
      </c>
      <c r="BL671" s="35" t="s">
        <v>552</v>
      </c>
      <c r="BM671" s="35" t="s">
        <v>552</v>
      </c>
      <c r="BN671" s="35">
        <v>1.6000462933047175</v>
      </c>
      <c r="BO671" s="1">
        <v>0</v>
      </c>
      <c r="BP671" s="1">
        <v>0</v>
      </c>
      <c r="BQ671" s="1">
        <v>1399768.0413599997</v>
      </c>
      <c r="BR671" s="1">
        <v>62219.376090265905</v>
      </c>
      <c r="BS671" s="1">
        <v>549803.50302211277</v>
      </c>
      <c r="BT671" s="1">
        <v>1399768.0413599997</v>
      </c>
      <c r="BU671" s="1">
        <v>62219.376090265905</v>
      </c>
      <c r="BV671" s="1">
        <v>161843.79669847785</v>
      </c>
      <c r="BW671" s="35">
        <v>6.4220179468197358</v>
      </c>
      <c r="BX671" s="1">
        <v>7589567.441638628</v>
      </c>
      <c r="BY671" s="1">
        <v>337354.57380134845</v>
      </c>
      <c r="BZ671" s="1">
        <v>2981044.4606102533</v>
      </c>
      <c r="CA671" s="1">
        <v>7589567.441638628</v>
      </c>
      <c r="CB671" s="1">
        <v>337354.57380134845</v>
      </c>
      <c r="CC671" s="1">
        <v>877519.97028059151</v>
      </c>
    </row>
    <row r="672" spans="1:81" x14ac:dyDescent="0.25">
      <c r="A672" t="s">
        <v>784</v>
      </c>
      <c r="B672" t="s">
        <v>785</v>
      </c>
      <c r="C672" t="s">
        <v>87</v>
      </c>
      <c r="D672" t="s">
        <v>38</v>
      </c>
      <c r="E672">
        <v>40158</v>
      </c>
      <c r="F672" t="s">
        <v>39</v>
      </c>
      <c r="G672" t="s">
        <v>88</v>
      </c>
      <c r="H672" s="74">
        <v>0.42459647774775006</v>
      </c>
      <c r="I672" s="1">
        <v>2132469</v>
      </c>
      <c r="J672" s="1"/>
      <c r="K672" s="1"/>
      <c r="L672" s="1">
        <v>654956</v>
      </c>
      <c r="M672" s="1"/>
      <c r="N672" s="1"/>
      <c r="O672" s="1"/>
      <c r="P672" s="1"/>
      <c r="Q672" s="1"/>
      <c r="R672" s="1"/>
      <c r="S672" s="1"/>
      <c r="T672" s="1">
        <v>654956</v>
      </c>
      <c r="U672" s="1">
        <v>27.529411764705884</v>
      </c>
      <c r="V672" s="36">
        <v>0.13562370790375694</v>
      </c>
      <c r="W672" s="1"/>
      <c r="X672" s="1"/>
      <c r="Y672" s="1">
        <v>122183</v>
      </c>
      <c r="Z672" s="1"/>
      <c r="AA672" s="1"/>
      <c r="AB672" s="1"/>
      <c r="AC672" s="1">
        <v>4048</v>
      </c>
      <c r="AD672" s="1"/>
      <c r="AE672" s="1"/>
      <c r="AF672" s="1"/>
      <c r="AG672" s="1">
        <v>0</v>
      </c>
      <c r="AH672" s="1">
        <v>0</v>
      </c>
      <c r="AI672" s="1">
        <v>1255143.2282500002</v>
      </c>
      <c r="AJ672" s="1">
        <v>0</v>
      </c>
      <c r="AK672" s="1">
        <v>0</v>
      </c>
      <c r="AL672" s="1">
        <v>0</v>
      </c>
      <c r="AM672" s="1">
        <v>35670.328320000001</v>
      </c>
      <c r="AN672" s="1">
        <v>0</v>
      </c>
      <c r="AO672" s="1">
        <v>0</v>
      </c>
      <c r="AP672" s="1">
        <v>0</v>
      </c>
      <c r="AQ672" s="1">
        <v>1290813.5565700002</v>
      </c>
      <c r="AR672" s="1">
        <v>0</v>
      </c>
      <c r="AS672" s="1">
        <v>0</v>
      </c>
      <c r="AT672" s="1">
        <v>264895.11435019999</v>
      </c>
      <c r="AU672" s="1">
        <v>0</v>
      </c>
      <c r="AV672" s="1">
        <v>0</v>
      </c>
      <c r="AW672" s="1">
        <v>0</v>
      </c>
      <c r="AX672" s="1">
        <v>10529.576639999999</v>
      </c>
      <c r="AY672" s="1">
        <v>0</v>
      </c>
      <c r="AZ672" s="1">
        <v>0</v>
      </c>
      <c r="BA672" s="1">
        <v>0</v>
      </c>
      <c r="BB672" s="1">
        <v>275424.69099019998</v>
      </c>
      <c r="BC672" s="7">
        <v>0.73447175436557355</v>
      </c>
      <c r="BD672" s="35" t="s">
        <v>552</v>
      </c>
      <c r="BE672" s="35" t="s">
        <v>552</v>
      </c>
      <c r="BF672" s="35">
        <v>2.3208251281005139</v>
      </c>
      <c r="BG672" s="35" t="s">
        <v>552</v>
      </c>
      <c r="BH672" s="35" t="s">
        <v>552</v>
      </c>
      <c r="BI672" s="35" t="s">
        <v>552</v>
      </c>
      <c r="BJ672" s="35" t="s">
        <v>552</v>
      </c>
      <c r="BK672" s="35" t="s">
        <v>552</v>
      </c>
      <c r="BL672" s="35" t="s">
        <v>552</v>
      </c>
      <c r="BM672" s="35" t="s">
        <v>552</v>
      </c>
      <c r="BN672" s="35">
        <v>2.3913640726402998</v>
      </c>
      <c r="BO672" s="1">
        <v>0</v>
      </c>
      <c r="BP672" s="1"/>
      <c r="BQ672" s="1">
        <v>701923.49603999988</v>
      </c>
      <c r="BR672" s="1">
        <v>31200.342268333665</v>
      </c>
      <c r="BS672" s="1">
        <v>275702.82044828247</v>
      </c>
      <c r="BT672" s="1">
        <v>701923.49603999988</v>
      </c>
      <c r="BU672" s="1">
        <v>31200.342268333665</v>
      </c>
      <c r="BV672" s="1">
        <v>81157.706301544153</v>
      </c>
      <c r="BW672" s="35">
        <v>5.9874084475251994</v>
      </c>
      <c r="BX672" s="1">
        <v>3500779.1736663161</v>
      </c>
      <c r="BY672" s="1">
        <v>155608.85059476484</v>
      </c>
      <c r="BZ672" s="1">
        <v>1375042.5757102871</v>
      </c>
      <c r="CA672" s="1">
        <v>3500779.1736663161</v>
      </c>
      <c r="CB672" s="1">
        <v>155608.85059476484</v>
      </c>
      <c r="CC672" s="1">
        <v>404766.62999009038</v>
      </c>
    </row>
    <row r="673" spans="1:81" x14ac:dyDescent="0.25">
      <c r="A673" t="s">
        <v>784</v>
      </c>
      <c r="B673" t="s">
        <v>785</v>
      </c>
      <c r="C673" t="s">
        <v>87</v>
      </c>
      <c r="D673" t="s">
        <v>28</v>
      </c>
      <c r="E673">
        <v>40158</v>
      </c>
      <c r="F673" t="s">
        <v>39</v>
      </c>
      <c r="G673" t="s">
        <v>88</v>
      </c>
      <c r="H673" s="74">
        <v>0.42459647774775006</v>
      </c>
      <c r="I673" s="1">
        <v>3431033</v>
      </c>
      <c r="J673" s="1">
        <v>0</v>
      </c>
      <c r="K673" s="1">
        <v>0</v>
      </c>
      <c r="L673" s="1">
        <v>654956</v>
      </c>
      <c r="M673" s="1">
        <v>0</v>
      </c>
      <c r="N673" s="1">
        <v>0</v>
      </c>
      <c r="O673" s="1">
        <v>0</v>
      </c>
      <c r="P673" s="1">
        <v>1142361</v>
      </c>
      <c r="Q673" s="1">
        <v>0</v>
      </c>
      <c r="R673" s="1">
        <v>0</v>
      </c>
      <c r="S673" s="1">
        <v>0</v>
      </c>
      <c r="T673" s="1">
        <v>1797317</v>
      </c>
      <c r="U673" s="1"/>
      <c r="V673" s="36"/>
      <c r="W673" s="1"/>
      <c r="X673" s="1"/>
      <c r="Y673" s="1">
        <v>122183</v>
      </c>
      <c r="Z673" s="1"/>
      <c r="AA673" s="1"/>
      <c r="AB673" s="1"/>
      <c r="AC673" s="1">
        <v>184036</v>
      </c>
      <c r="AD673" s="1"/>
      <c r="AE673" s="1"/>
      <c r="AF673" s="1"/>
      <c r="AG673" s="1">
        <v>0</v>
      </c>
      <c r="AH673" s="1">
        <v>0</v>
      </c>
      <c r="AI673" s="1">
        <v>1255143.2282500002</v>
      </c>
      <c r="AJ673" s="1">
        <v>0</v>
      </c>
      <c r="AK673" s="1">
        <v>0</v>
      </c>
      <c r="AL673" s="1">
        <v>0</v>
      </c>
      <c r="AM673" s="1">
        <v>1617262.5000225001</v>
      </c>
      <c r="AN673" s="1">
        <v>0</v>
      </c>
      <c r="AO673" s="1">
        <v>0</v>
      </c>
      <c r="AP673" s="1">
        <v>0</v>
      </c>
      <c r="AQ673" s="1">
        <v>2872405.7282725004</v>
      </c>
      <c r="AR673" s="1">
        <v>0</v>
      </c>
      <c r="AS673" s="1">
        <v>0</v>
      </c>
      <c r="AT673" s="1">
        <v>264895.11435019999</v>
      </c>
      <c r="AU673" s="1">
        <v>0</v>
      </c>
      <c r="AV673" s="1">
        <v>0</v>
      </c>
      <c r="AW673" s="1">
        <v>0</v>
      </c>
      <c r="AX673" s="1">
        <v>478710.76247999998</v>
      </c>
      <c r="AY673" s="1">
        <v>0</v>
      </c>
      <c r="AZ673" s="1">
        <v>0</v>
      </c>
      <c r="BA673" s="1">
        <v>0</v>
      </c>
      <c r="BB673" s="1">
        <v>743605.87683019997</v>
      </c>
      <c r="BC673" s="7">
        <v>1.0539133855904914</v>
      </c>
      <c r="BD673" s="35" t="s">
        <v>552</v>
      </c>
      <c r="BE673" s="35" t="s">
        <v>552</v>
      </c>
      <c r="BF673" s="35">
        <v>2.3208251281005139</v>
      </c>
      <c r="BG673" s="35" t="s">
        <v>552</v>
      </c>
      <c r="BH673" s="35" t="s">
        <v>552</v>
      </c>
      <c r="BI673" s="35" t="s">
        <v>552</v>
      </c>
      <c r="BJ673" s="35">
        <v>1.8347731255728268</v>
      </c>
      <c r="BK673" s="35" t="s">
        <v>552</v>
      </c>
      <c r="BL673" s="35" t="s">
        <v>552</v>
      </c>
      <c r="BM673" s="35" t="s">
        <v>552</v>
      </c>
      <c r="BN673" s="35">
        <v>2.0118941762097062</v>
      </c>
      <c r="BO673" s="1">
        <v>0</v>
      </c>
      <c r="BP673" s="1">
        <v>0</v>
      </c>
      <c r="BQ673" s="1">
        <v>1129358.82228</v>
      </c>
      <c r="BR673" s="1">
        <v>50199.746835216676</v>
      </c>
      <c r="BS673" s="1">
        <v>443591.66541278304</v>
      </c>
      <c r="BT673" s="1">
        <v>1129358.82228</v>
      </c>
      <c r="BU673" s="1">
        <v>50199.746835216676</v>
      </c>
      <c r="BV673" s="1">
        <v>130578.57747282891</v>
      </c>
      <c r="BW673" s="35">
        <v>5.9874084475251994</v>
      </c>
      <c r="BX673" s="1">
        <v>5632573.7305263821</v>
      </c>
      <c r="BY673" s="1">
        <v>250366.64142958604</v>
      </c>
      <c r="BZ673" s="1">
        <v>2212372.8193314858</v>
      </c>
      <c r="CA673" s="1">
        <v>5632573.7305263821</v>
      </c>
      <c r="CB673" s="1">
        <v>250366.64142958604</v>
      </c>
      <c r="CC673" s="1">
        <v>651248.70035381056</v>
      </c>
    </row>
    <row r="674" spans="1:81" x14ac:dyDescent="0.25">
      <c r="A674" t="s">
        <v>784</v>
      </c>
      <c r="B674" t="s">
        <v>785</v>
      </c>
      <c r="C674" t="s">
        <v>87</v>
      </c>
      <c r="D674" t="s">
        <v>1730</v>
      </c>
      <c r="E674">
        <v>40158</v>
      </c>
      <c r="F674" t="s">
        <v>39</v>
      </c>
      <c r="G674" t="s">
        <v>88</v>
      </c>
      <c r="H674" s="74">
        <v>0.42459647774775006</v>
      </c>
      <c r="I674" s="1">
        <v>1298564</v>
      </c>
      <c r="J674" s="1"/>
      <c r="K674" s="1"/>
      <c r="L674" s="1"/>
      <c r="M674" s="1"/>
      <c r="N674" s="1"/>
      <c r="O674" s="1"/>
      <c r="P674" s="1">
        <v>1142361</v>
      </c>
      <c r="Q674" s="1"/>
      <c r="R674" s="1"/>
      <c r="S674" s="1"/>
      <c r="T674" s="1">
        <v>1142361</v>
      </c>
      <c r="U674" s="1">
        <v>9.9555555555555557</v>
      </c>
      <c r="V674" s="36">
        <v>0.1336280902635541</v>
      </c>
      <c r="W674" s="1"/>
      <c r="X674" s="1"/>
      <c r="Y674" s="1"/>
      <c r="Z674" s="1"/>
      <c r="AA674" s="1"/>
      <c r="AB674" s="1"/>
      <c r="AC674" s="1">
        <v>179988</v>
      </c>
      <c r="AD674" s="1"/>
      <c r="AE674" s="1"/>
      <c r="AF674" s="1"/>
      <c r="AG674" s="1">
        <v>0</v>
      </c>
      <c r="AH674" s="1">
        <v>0</v>
      </c>
      <c r="AI674" s="1">
        <v>0</v>
      </c>
      <c r="AJ674" s="1">
        <v>0</v>
      </c>
      <c r="AK674" s="1"/>
      <c r="AL674" s="1">
        <v>0</v>
      </c>
      <c r="AM674" s="1">
        <v>1581592.1717025</v>
      </c>
      <c r="AN674" s="1"/>
      <c r="AO674" s="1">
        <v>0</v>
      </c>
      <c r="AP674" s="1">
        <v>0</v>
      </c>
      <c r="AQ674" s="1">
        <v>1581592.1717025</v>
      </c>
      <c r="AR674" s="1">
        <v>0</v>
      </c>
      <c r="AS674" s="1">
        <v>0</v>
      </c>
      <c r="AT674" s="1">
        <v>0</v>
      </c>
      <c r="AU674" s="1">
        <v>0</v>
      </c>
      <c r="AV674" s="1"/>
      <c r="AW674" s="1">
        <v>0</v>
      </c>
      <c r="AX674" s="1">
        <v>468181.18583999999</v>
      </c>
      <c r="AY674" s="1"/>
      <c r="AZ674" s="1">
        <v>0</v>
      </c>
      <c r="BA674" s="1">
        <v>0</v>
      </c>
      <c r="BB674" s="1">
        <v>468181.18583999999</v>
      </c>
      <c r="BC674" s="7">
        <v>1.5784923635203962</v>
      </c>
      <c r="BD674" s="35" t="s">
        <v>552</v>
      </c>
      <c r="BE674" s="35" t="s">
        <v>552</v>
      </c>
      <c r="BF674" s="35" t="s">
        <v>552</v>
      </c>
      <c r="BG674" s="35" t="s">
        <v>552</v>
      </c>
      <c r="BH674" s="35" t="s">
        <v>552</v>
      </c>
      <c r="BI674" s="35" t="s">
        <v>552</v>
      </c>
      <c r="BJ674" s="35">
        <v>1.7943306516438322</v>
      </c>
      <c r="BK674" s="35" t="s">
        <v>552</v>
      </c>
      <c r="BL674" s="35" t="s">
        <v>552</v>
      </c>
      <c r="BM674" s="35" t="s">
        <v>552</v>
      </c>
      <c r="BN674" s="35">
        <v>1.7943306516438322</v>
      </c>
      <c r="BO674" s="1">
        <v>0</v>
      </c>
      <c r="BP674" s="1">
        <v>0</v>
      </c>
      <c r="BQ674" s="1">
        <v>427435.32623999997</v>
      </c>
      <c r="BR674" s="1">
        <v>18999.404566883008</v>
      </c>
      <c r="BS674" s="1">
        <v>167888.84496450052</v>
      </c>
      <c r="BT674" s="1">
        <v>427435.32623999997</v>
      </c>
      <c r="BU674" s="1">
        <v>18999.404566883008</v>
      </c>
      <c r="BV674" s="1">
        <v>49420.871171284736</v>
      </c>
      <c r="BW674" s="35">
        <v>5.9874084475251994</v>
      </c>
      <c r="BX674" s="1">
        <v>2131794.5568600656</v>
      </c>
      <c r="BY674" s="1">
        <v>94757.790834821164</v>
      </c>
      <c r="BZ674" s="1">
        <v>837330.24362119858</v>
      </c>
      <c r="CA674" s="1">
        <v>2131794.5568600656</v>
      </c>
      <c r="CB674" s="1">
        <v>94757.790834821164</v>
      </c>
      <c r="CC674" s="1">
        <v>246482.07036372009</v>
      </c>
    </row>
    <row r="675" spans="1:81" x14ac:dyDescent="0.25">
      <c r="A675" t="s">
        <v>532</v>
      </c>
      <c r="B675" t="s">
        <v>533</v>
      </c>
      <c r="C675" t="s">
        <v>87</v>
      </c>
      <c r="D675" t="s">
        <v>38</v>
      </c>
      <c r="E675">
        <v>40031</v>
      </c>
      <c r="F675" t="s">
        <v>39</v>
      </c>
      <c r="G675" t="s">
        <v>88</v>
      </c>
      <c r="H675" s="74">
        <v>0.42459647774775006</v>
      </c>
      <c r="I675" s="1">
        <v>6480785</v>
      </c>
      <c r="J675" s="1"/>
      <c r="K675" s="1"/>
      <c r="L675" s="1">
        <v>1428657</v>
      </c>
      <c r="M675" s="1"/>
      <c r="N675" s="1"/>
      <c r="O675" s="1"/>
      <c r="P675" s="1">
        <v>100566</v>
      </c>
      <c r="Q675" s="1"/>
      <c r="R675" s="1"/>
      <c r="S675" s="1"/>
      <c r="T675" s="1">
        <v>1529223</v>
      </c>
      <c r="U675" s="1">
        <v>28.307692307692307</v>
      </c>
      <c r="V675" s="36">
        <v>0.15703666791495446</v>
      </c>
      <c r="W675" s="1"/>
      <c r="X675" s="1"/>
      <c r="Y675" s="1">
        <v>272643</v>
      </c>
      <c r="Z675" s="1"/>
      <c r="AA675" s="1"/>
      <c r="AB675" s="1"/>
      <c r="AC675" s="1">
        <v>30195</v>
      </c>
      <c r="AD675" s="1"/>
      <c r="AE675" s="1"/>
      <c r="AF675" s="1"/>
      <c r="AG675" s="1">
        <v>0</v>
      </c>
      <c r="AH675" s="1">
        <v>0</v>
      </c>
      <c r="AI675" s="1">
        <v>2800382.4586875006</v>
      </c>
      <c r="AJ675" s="1">
        <v>0</v>
      </c>
      <c r="AK675" s="1">
        <v>0</v>
      </c>
      <c r="AL675" s="1">
        <v>0</v>
      </c>
      <c r="AM675" s="1">
        <v>265226.32621499995</v>
      </c>
      <c r="AN675" s="1">
        <v>0</v>
      </c>
      <c r="AO675" s="1">
        <v>0</v>
      </c>
      <c r="AP675" s="1">
        <v>0</v>
      </c>
      <c r="AQ675" s="1">
        <v>3065608.7849025005</v>
      </c>
      <c r="AR675" s="1">
        <v>0</v>
      </c>
      <c r="AS675" s="1">
        <v>0</v>
      </c>
      <c r="AT675" s="1">
        <v>591095.31327419996</v>
      </c>
      <c r="AU675" s="1">
        <v>0</v>
      </c>
      <c r="AV675" s="1">
        <v>0</v>
      </c>
      <c r="AW675" s="1">
        <v>0</v>
      </c>
      <c r="AX675" s="1">
        <v>78542.630099999995</v>
      </c>
      <c r="AY675" s="1">
        <v>0</v>
      </c>
      <c r="AZ675" s="1">
        <v>0</v>
      </c>
      <c r="BA675" s="1">
        <v>0</v>
      </c>
      <c r="BB675" s="1">
        <v>669637.94337419991</v>
      </c>
      <c r="BC675" s="7">
        <v>0.57635714319742137</v>
      </c>
      <c r="BD675" s="35" t="s">
        <v>552</v>
      </c>
      <c r="BE675" s="35" t="s">
        <v>552</v>
      </c>
      <c r="BF675" s="35">
        <v>2.3738922442277612</v>
      </c>
      <c r="BG675" s="35" t="s">
        <v>552</v>
      </c>
      <c r="BH675" s="35" t="s">
        <v>552</v>
      </c>
      <c r="BI675" s="35" t="s">
        <v>552</v>
      </c>
      <c r="BJ675" s="35">
        <v>3.4183417488515002</v>
      </c>
      <c r="BK675" s="35" t="s">
        <v>552</v>
      </c>
      <c r="BL675" s="35" t="s">
        <v>552</v>
      </c>
      <c r="BM675" s="35" t="s">
        <v>552</v>
      </c>
      <c r="BN675" s="35">
        <v>2.4425781774644379</v>
      </c>
      <c r="BO675" s="1">
        <v>0</v>
      </c>
      <c r="BP675" s="1"/>
      <c r="BQ675" s="1">
        <v>2133215.1905999999</v>
      </c>
      <c r="BR675" s="1">
        <v>94820.937686542122</v>
      </c>
      <c r="BS675" s="1">
        <v>837888.24279223871</v>
      </c>
      <c r="BT675" s="1">
        <v>2133215.1905999999</v>
      </c>
      <c r="BU675" s="1">
        <v>94820.937686542122</v>
      </c>
      <c r="BV675" s="1">
        <v>246646.32669147963</v>
      </c>
      <c r="BW675" s="35">
        <v>6.0775690072033886</v>
      </c>
      <c r="BX675" s="1">
        <v>10831547.337486029</v>
      </c>
      <c r="BY675" s="1">
        <v>481459.85443115007</v>
      </c>
      <c r="BZ675" s="1">
        <v>4254435.3731019786</v>
      </c>
      <c r="CA675" s="1">
        <v>10831547.337486029</v>
      </c>
      <c r="CB675" s="1">
        <v>481459.85443115007</v>
      </c>
      <c r="CC675" s="1">
        <v>1252363.7441492188</v>
      </c>
    </row>
    <row r="676" spans="1:81" x14ac:dyDescent="0.25">
      <c r="A676" t="s">
        <v>532</v>
      </c>
      <c r="B676" t="s">
        <v>533</v>
      </c>
      <c r="C676" t="s">
        <v>87</v>
      </c>
      <c r="D676" t="s">
        <v>28</v>
      </c>
      <c r="E676">
        <v>40031</v>
      </c>
      <c r="F676" t="s">
        <v>39</v>
      </c>
      <c r="G676" t="s">
        <v>88</v>
      </c>
      <c r="H676" s="74">
        <v>0.42459647774775006</v>
      </c>
      <c r="I676" s="1">
        <v>7206833</v>
      </c>
      <c r="J676" s="1">
        <v>0</v>
      </c>
      <c r="K676" s="1">
        <v>0</v>
      </c>
      <c r="L676" s="1">
        <v>1451824</v>
      </c>
      <c r="M676" s="1">
        <v>0</v>
      </c>
      <c r="N676" s="1">
        <v>0</v>
      </c>
      <c r="O676" s="1">
        <v>0</v>
      </c>
      <c r="P676" s="1">
        <v>996146</v>
      </c>
      <c r="Q676" s="1">
        <v>0</v>
      </c>
      <c r="R676" s="1">
        <v>0</v>
      </c>
      <c r="S676" s="1">
        <v>0</v>
      </c>
      <c r="T676" s="1">
        <v>2447970</v>
      </c>
      <c r="U676" s="1"/>
      <c r="V676" s="36"/>
      <c r="W676" s="1"/>
      <c r="X676" s="1"/>
      <c r="Y676" s="1">
        <v>287798</v>
      </c>
      <c r="Z676" s="1"/>
      <c r="AA676" s="1"/>
      <c r="AB676" s="1"/>
      <c r="AC676" s="1">
        <v>185678</v>
      </c>
      <c r="AD676" s="1"/>
      <c r="AE676" s="1"/>
      <c r="AF676" s="1"/>
      <c r="AG676" s="1">
        <v>0</v>
      </c>
      <c r="AH676" s="1">
        <v>0</v>
      </c>
      <c r="AI676" s="1">
        <v>2955385.7730000005</v>
      </c>
      <c r="AJ676" s="1">
        <v>0</v>
      </c>
      <c r="AK676" s="1">
        <v>0</v>
      </c>
      <c r="AL676" s="1">
        <v>0</v>
      </c>
      <c r="AM676" s="1">
        <v>1631384.2958316666</v>
      </c>
      <c r="AN676" s="1">
        <v>0</v>
      </c>
      <c r="AO676" s="1">
        <v>0</v>
      </c>
      <c r="AP676" s="1">
        <v>0</v>
      </c>
      <c r="AQ676" s="1">
        <v>4586770.0688316673</v>
      </c>
      <c r="AR676" s="1">
        <v>0</v>
      </c>
      <c r="AS676" s="1">
        <v>0</v>
      </c>
      <c r="AT676" s="1">
        <v>623951.64728119993</v>
      </c>
      <c r="AU676" s="1">
        <v>0</v>
      </c>
      <c r="AV676" s="1">
        <v>0</v>
      </c>
      <c r="AW676" s="1">
        <v>0</v>
      </c>
      <c r="AX676" s="1">
        <v>482981.90003999998</v>
      </c>
      <c r="AY676" s="1">
        <v>0</v>
      </c>
      <c r="AZ676" s="1">
        <v>0</v>
      </c>
      <c r="BA676" s="1">
        <v>0</v>
      </c>
      <c r="BB676" s="1">
        <v>1106933.5473211999</v>
      </c>
      <c r="BC676" s="7">
        <v>0.79004239673000165</v>
      </c>
      <c r="BD676" s="35" t="s">
        <v>552</v>
      </c>
      <c r="BE676" s="35" t="s">
        <v>552</v>
      </c>
      <c r="BF676" s="35">
        <v>2.465407253414464</v>
      </c>
      <c r="BG676" s="35" t="s">
        <v>552</v>
      </c>
      <c r="BH676" s="35" t="s">
        <v>552</v>
      </c>
      <c r="BI676" s="35" t="s">
        <v>552</v>
      </c>
      <c r="BJ676" s="35">
        <v>2.1225464900442974</v>
      </c>
      <c r="BK676" s="35" t="s">
        <v>552</v>
      </c>
      <c r="BL676" s="35" t="s">
        <v>552</v>
      </c>
      <c r="BM676" s="35" t="s">
        <v>552</v>
      </c>
      <c r="BN676" s="35">
        <v>2.3258878238511369</v>
      </c>
      <c r="BO676" s="1">
        <v>0</v>
      </c>
      <c r="BP676" s="1">
        <v>0</v>
      </c>
      <c r="BQ676" s="1">
        <v>2372201.1502799997</v>
      </c>
      <c r="BR676" s="1">
        <v>105443.81009558494</v>
      </c>
      <c r="BS676" s="1">
        <v>931757.5939438073</v>
      </c>
      <c r="BT676" s="1">
        <v>2372201.1502799997</v>
      </c>
      <c r="BU676" s="1">
        <v>105443.81009558494</v>
      </c>
      <c r="BV676" s="1">
        <v>274278.32994443359</v>
      </c>
      <c r="BW676" s="35">
        <v>6.0775690072033886</v>
      </c>
      <c r="BX676" s="1">
        <v>12045015.039513953</v>
      </c>
      <c r="BY676" s="1">
        <v>535398.22214278183</v>
      </c>
      <c r="BZ676" s="1">
        <v>4731063.4812354762</v>
      </c>
      <c r="CA676" s="1">
        <v>12045015.039513953</v>
      </c>
      <c r="CB676" s="1">
        <v>535398.22214278183</v>
      </c>
      <c r="CC676" s="1">
        <v>1392667.1474733611</v>
      </c>
    </row>
    <row r="677" spans="1:81" x14ac:dyDescent="0.25">
      <c r="A677" t="s">
        <v>532</v>
      </c>
      <c r="B677" t="s">
        <v>533</v>
      </c>
      <c r="C677" t="s">
        <v>87</v>
      </c>
      <c r="D677" t="s">
        <v>1730</v>
      </c>
      <c r="E677">
        <v>40031</v>
      </c>
      <c r="F677" t="s">
        <v>39</v>
      </c>
      <c r="G677" t="s">
        <v>88</v>
      </c>
      <c r="H677" s="74">
        <v>0.42459647774775006</v>
      </c>
      <c r="I677" s="1">
        <v>726048</v>
      </c>
      <c r="J677" s="1"/>
      <c r="K677" s="1"/>
      <c r="L677" s="1">
        <v>23167</v>
      </c>
      <c r="M677" s="1"/>
      <c r="N677" s="1"/>
      <c r="O677" s="1"/>
      <c r="P677" s="1">
        <v>895580</v>
      </c>
      <c r="Q677" s="1"/>
      <c r="R677" s="1"/>
      <c r="S677" s="1"/>
      <c r="T677" s="1">
        <v>918747</v>
      </c>
      <c r="U677" s="1">
        <v>13.405405405405405</v>
      </c>
      <c r="V677" s="36">
        <v>8.0895752306415436E-2</v>
      </c>
      <c r="W677" s="1"/>
      <c r="X677" s="1"/>
      <c r="Y677" s="1">
        <v>15155</v>
      </c>
      <c r="Z677" s="1"/>
      <c r="AA677" s="1"/>
      <c r="AB677" s="1"/>
      <c r="AC677" s="1">
        <v>155483</v>
      </c>
      <c r="AD677" s="1"/>
      <c r="AE677" s="1"/>
      <c r="AF677" s="1"/>
      <c r="AG677" s="1">
        <v>0</v>
      </c>
      <c r="AH677" s="1">
        <v>0</v>
      </c>
      <c r="AI677" s="1">
        <v>155003.31431250001</v>
      </c>
      <c r="AJ677" s="1">
        <v>0</v>
      </c>
      <c r="AK677" s="1"/>
      <c r="AL677" s="1">
        <v>0</v>
      </c>
      <c r="AM677" s="1">
        <v>1366157.9696166667</v>
      </c>
      <c r="AN677" s="1"/>
      <c r="AO677" s="1">
        <v>0</v>
      </c>
      <c r="AP677" s="1">
        <v>0</v>
      </c>
      <c r="AQ677" s="1">
        <v>1521161.2839291666</v>
      </c>
      <c r="AR677" s="1">
        <v>0</v>
      </c>
      <c r="AS677" s="1">
        <v>0</v>
      </c>
      <c r="AT677" s="1">
        <v>32856.334006999998</v>
      </c>
      <c r="AU677" s="1">
        <v>0</v>
      </c>
      <c r="AV677" s="1"/>
      <c r="AW677" s="1">
        <v>0</v>
      </c>
      <c r="AX677" s="1">
        <v>404439.26993999997</v>
      </c>
      <c r="AY677" s="1"/>
      <c r="AZ677" s="1">
        <v>0</v>
      </c>
      <c r="BA677" s="1">
        <v>0</v>
      </c>
      <c r="BB677" s="1">
        <v>437295.603947</v>
      </c>
      <c r="BC677" s="7">
        <v>2.6974206772502183</v>
      </c>
      <c r="BD677" s="35" t="s">
        <v>552</v>
      </c>
      <c r="BE677" s="35" t="s">
        <v>552</v>
      </c>
      <c r="BF677" s="35">
        <v>8.108932892454785</v>
      </c>
      <c r="BG677" s="35" t="s">
        <v>552</v>
      </c>
      <c r="BH677" s="35" t="s">
        <v>552</v>
      </c>
      <c r="BI677" s="35" t="s">
        <v>552</v>
      </c>
      <c r="BJ677" s="35">
        <v>1.977039727949113</v>
      </c>
      <c r="BK677" s="35" t="s">
        <v>552</v>
      </c>
      <c r="BL677" s="35" t="s">
        <v>552</v>
      </c>
      <c r="BM677" s="35" t="s">
        <v>552</v>
      </c>
      <c r="BN677" s="35">
        <v>2.1316607160362606</v>
      </c>
      <c r="BO677" s="1">
        <v>0</v>
      </c>
      <c r="BP677" s="1">
        <v>0</v>
      </c>
      <c r="BQ677" s="1">
        <v>238985.95967999997</v>
      </c>
      <c r="BR677" s="1">
        <v>10622.872409042813</v>
      </c>
      <c r="BS677" s="1">
        <v>93869.351151568699</v>
      </c>
      <c r="BT677" s="1">
        <v>238985.95967999997</v>
      </c>
      <c r="BU677" s="1">
        <v>10622.872409042813</v>
      </c>
      <c r="BV677" s="1">
        <v>27632.003252953982</v>
      </c>
      <c r="BW677" s="35">
        <v>6.0775690072033886</v>
      </c>
      <c r="BX677" s="1">
        <v>1213467.7020279267</v>
      </c>
      <c r="BY677" s="1">
        <v>53938.367711631799</v>
      </c>
      <c r="BZ677" s="1">
        <v>476628.10813349712</v>
      </c>
      <c r="CA677" s="1">
        <v>1213467.7020279267</v>
      </c>
      <c r="CB677" s="1">
        <v>53938.367711631799</v>
      </c>
      <c r="CC677" s="1">
        <v>140303.40332414239</v>
      </c>
    </row>
    <row r="678" spans="1:81" x14ac:dyDescent="0.25">
      <c r="A678" t="s">
        <v>362</v>
      </c>
      <c r="B678" t="s">
        <v>363</v>
      </c>
      <c r="C678" t="s">
        <v>87</v>
      </c>
      <c r="D678" t="s">
        <v>38</v>
      </c>
      <c r="E678">
        <v>40028</v>
      </c>
      <c r="F678" t="s">
        <v>39</v>
      </c>
      <c r="G678" t="s">
        <v>88</v>
      </c>
      <c r="H678" s="74">
        <v>0.42459647774775006</v>
      </c>
      <c r="I678" s="1">
        <v>16454159</v>
      </c>
      <c r="J678" s="1"/>
      <c r="K678" s="1"/>
      <c r="L678" s="1">
        <v>2787201</v>
      </c>
      <c r="M678" s="1"/>
      <c r="N678" s="1"/>
      <c r="O678" s="1"/>
      <c r="P678" s="1"/>
      <c r="Q678" s="1"/>
      <c r="R678" s="1"/>
      <c r="S678" s="1"/>
      <c r="T678" s="1">
        <v>2787201</v>
      </c>
      <c r="U678" s="1">
        <v>33.655737704918032</v>
      </c>
      <c r="V678" s="36">
        <v>0.16379158695393287</v>
      </c>
      <c r="W678" s="1"/>
      <c r="X678" s="1"/>
      <c r="Y678" s="1">
        <v>608952</v>
      </c>
      <c r="Z678" s="1"/>
      <c r="AA678" s="1"/>
      <c r="AB678" s="1"/>
      <c r="AC678" s="1"/>
      <c r="AD678" s="1"/>
      <c r="AE678" s="1"/>
      <c r="AF678" s="1"/>
      <c r="AG678" s="1">
        <v>0</v>
      </c>
      <c r="AH678" s="1">
        <v>0</v>
      </c>
      <c r="AI678" s="1">
        <v>6249975.3316875007</v>
      </c>
      <c r="AJ678" s="1">
        <v>0</v>
      </c>
      <c r="AK678" s="1">
        <v>0</v>
      </c>
      <c r="AL678" s="1">
        <v>0</v>
      </c>
      <c r="AM678" s="1">
        <v>0</v>
      </c>
      <c r="AN678" s="1">
        <v>0</v>
      </c>
      <c r="AO678" s="1">
        <v>0</v>
      </c>
      <c r="AP678" s="1">
        <v>0</v>
      </c>
      <c r="AQ678" s="1">
        <v>6249975.3316875007</v>
      </c>
      <c r="AR678" s="1">
        <v>0</v>
      </c>
      <c r="AS678" s="1">
        <v>0</v>
      </c>
      <c r="AT678" s="1">
        <v>1320219.7496688</v>
      </c>
      <c r="AU678" s="1">
        <v>0</v>
      </c>
      <c r="AV678" s="1">
        <v>0</v>
      </c>
      <c r="AW678" s="1">
        <v>0</v>
      </c>
      <c r="AX678" s="1">
        <v>0</v>
      </c>
      <c r="AY678" s="1">
        <v>0</v>
      </c>
      <c r="AZ678" s="1">
        <v>0</v>
      </c>
      <c r="BA678" s="1">
        <v>0</v>
      </c>
      <c r="BB678" s="1">
        <v>1320219.7496688</v>
      </c>
      <c r="BC678" s="7">
        <v>0.46007790986803404</v>
      </c>
      <c r="BD678" s="35" t="s">
        <v>552</v>
      </c>
      <c r="BE678" s="35" t="s">
        <v>552</v>
      </c>
      <c r="BF678" s="35">
        <v>2.7160563882390618</v>
      </c>
      <c r="BG678" s="35" t="s">
        <v>552</v>
      </c>
      <c r="BH678" s="35" t="s">
        <v>552</v>
      </c>
      <c r="BI678" s="35" t="s">
        <v>552</v>
      </c>
      <c r="BJ678" s="35" t="s">
        <v>552</v>
      </c>
      <c r="BK678" s="35" t="s">
        <v>552</v>
      </c>
      <c r="BL678" s="35" t="s">
        <v>552</v>
      </c>
      <c r="BM678" s="35" t="s">
        <v>552</v>
      </c>
      <c r="BN678" s="35">
        <v>2.7160563882390618</v>
      </c>
      <c r="BO678" s="1">
        <v>0</v>
      </c>
      <c r="BP678" s="1"/>
      <c r="BQ678" s="1">
        <v>5416050.9764399994</v>
      </c>
      <c r="BR678" s="1">
        <v>240742.25348062869</v>
      </c>
      <c r="BS678" s="1">
        <v>2127326.6079856218</v>
      </c>
      <c r="BT678" s="1">
        <v>5416050.9764399994</v>
      </c>
      <c r="BU678" s="1">
        <v>240742.25348062869</v>
      </c>
      <c r="BV678" s="1">
        <v>626213.93490874174</v>
      </c>
      <c r="BW678" s="35">
        <v>6.1389616869307808</v>
      </c>
      <c r="BX678" s="1">
        <v>27832878.462389201</v>
      </c>
      <c r="BY678" s="1">
        <v>1237165.2170623292</v>
      </c>
      <c r="BZ678" s="1">
        <v>10932249.934026526</v>
      </c>
      <c r="CA678" s="1">
        <v>27832878.462389201</v>
      </c>
      <c r="CB678" s="1">
        <v>1237165.2170623292</v>
      </c>
      <c r="CC678" s="1">
        <v>3218089.4193181894</v>
      </c>
    </row>
    <row r="679" spans="1:81" x14ac:dyDescent="0.25">
      <c r="A679" t="s">
        <v>362</v>
      </c>
      <c r="B679" t="s">
        <v>363</v>
      </c>
      <c r="C679" t="s">
        <v>87</v>
      </c>
      <c r="D679" t="s">
        <v>28</v>
      </c>
      <c r="E679">
        <v>40028</v>
      </c>
      <c r="F679" t="s">
        <v>39</v>
      </c>
      <c r="G679" t="s">
        <v>88</v>
      </c>
      <c r="H679" s="74">
        <v>0.42459647774775006</v>
      </c>
      <c r="I679" s="1">
        <v>20720059</v>
      </c>
      <c r="J679" s="1">
        <v>0</v>
      </c>
      <c r="K679" s="1">
        <v>0</v>
      </c>
      <c r="L679" s="1">
        <v>3229620</v>
      </c>
      <c r="M679" s="1">
        <v>0</v>
      </c>
      <c r="N679" s="1">
        <v>0</v>
      </c>
      <c r="O679" s="1">
        <v>0</v>
      </c>
      <c r="P679" s="1">
        <v>594301</v>
      </c>
      <c r="Q679" s="1">
        <v>0</v>
      </c>
      <c r="R679" s="1">
        <v>0</v>
      </c>
      <c r="S679" s="1">
        <v>868815</v>
      </c>
      <c r="T679" s="1">
        <v>4692736</v>
      </c>
      <c r="U679" s="1"/>
      <c r="V679" s="36"/>
      <c r="W679" s="1"/>
      <c r="X679" s="1"/>
      <c r="Y679" s="1">
        <v>647504</v>
      </c>
      <c r="Z679" s="1"/>
      <c r="AA679" s="1"/>
      <c r="AB679" s="1"/>
      <c r="AC679" s="1">
        <v>60375</v>
      </c>
      <c r="AD679" s="1"/>
      <c r="AE679" s="1"/>
      <c r="AF679" s="1">
        <v>192079</v>
      </c>
      <c r="AG679" s="1">
        <v>0</v>
      </c>
      <c r="AH679" s="1">
        <v>0</v>
      </c>
      <c r="AI679" s="1">
        <v>6648762.0237500006</v>
      </c>
      <c r="AJ679" s="1">
        <v>0</v>
      </c>
      <c r="AK679" s="1">
        <v>0</v>
      </c>
      <c r="AL679" s="1">
        <v>0</v>
      </c>
      <c r="AM679" s="1">
        <v>530767.52688583336</v>
      </c>
      <c r="AN679" s="1">
        <v>0</v>
      </c>
      <c r="AO679" s="1">
        <v>0</v>
      </c>
      <c r="AP679" s="1">
        <v>1095749.8434549998</v>
      </c>
      <c r="AQ679" s="1">
        <v>8275279.3940908341</v>
      </c>
      <c r="AR679" s="1">
        <v>0</v>
      </c>
      <c r="AS679" s="1">
        <v>0</v>
      </c>
      <c r="AT679" s="1">
        <v>1403801.2335776</v>
      </c>
      <c r="AU679" s="1">
        <v>0</v>
      </c>
      <c r="AV679" s="1">
        <v>0</v>
      </c>
      <c r="AW679" s="1">
        <v>0</v>
      </c>
      <c r="AX679" s="1">
        <v>157046.24249999999</v>
      </c>
      <c r="AY679" s="1">
        <v>0</v>
      </c>
      <c r="AZ679" s="1">
        <v>0</v>
      </c>
      <c r="BA679" s="1">
        <v>246333.30780570002</v>
      </c>
      <c r="BB679" s="1">
        <v>1807180.7838832999</v>
      </c>
      <c r="BC679" s="7">
        <v>0.48660383534497342</v>
      </c>
      <c r="BD679" s="35" t="s">
        <v>552</v>
      </c>
      <c r="BE679" s="35" t="s">
        <v>552</v>
      </c>
      <c r="BF679" s="35">
        <v>2.4933469749777375</v>
      </c>
      <c r="BG679" s="35" t="s">
        <v>552</v>
      </c>
      <c r="BH679" s="35" t="s">
        <v>552</v>
      </c>
      <c r="BI679" s="35" t="s">
        <v>552</v>
      </c>
      <c r="BJ679" s="35">
        <v>1.157349170514324</v>
      </c>
      <c r="BK679" s="35" t="s">
        <v>552</v>
      </c>
      <c r="BL679" s="35" t="s">
        <v>552</v>
      </c>
      <c r="BM679" s="35">
        <v>1.5447283383236936</v>
      </c>
      <c r="BN679" s="35">
        <v>2.1485249069996981</v>
      </c>
      <c r="BO679" s="1">
        <v>0</v>
      </c>
      <c r="BP679" s="1">
        <v>0</v>
      </c>
      <c r="BQ679" s="1">
        <v>6820214.6204399988</v>
      </c>
      <c r="BR679" s="1">
        <v>303157.01312425517</v>
      </c>
      <c r="BS679" s="1">
        <v>2678856.6240141448</v>
      </c>
      <c r="BT679" s="1">
        <v>6820214.6204399988</v>
      </c>
      <c r="BU679" s="1">
        <v>303157.01312425517</v>
      </c>
      <c r="BV679" s="1">
        <v>788565.95939854998</v>
      </c>
      <c r="BW679" s="35">
        <v>6.1389616869307808</v>
      </c>
      <c r="BX679" s="1">
        <v>35048821.631086312</v>
      </c>
      <c r="BY679" s="1">
        <v>1557912.2755699193</v>
      </c>
      <c r="BZ679" s="1">
        <v>13766541.555589424</v>
      </c>
      <c r="CA679" s="1">
        <v>35048821.631086312</v>
      </c>
      <c r="CB679" s="1">
        <v>1557912.2755699193</v>
      </c>
      <c r="CC679" s="1">
        <v>4052410.2529669623</v>
      </c>
    </row>
    <row r="680" spans="1:81" x14ac:dyDescent="0.25">
      <c r="A680" t="s">
        <v>362</v>
      </c>
      <c r="B680" t="s">
        <v>363</v>
      </c>
      <c r="C680" t="s">
        <v>87</v>
      </c>
      <c r="D680" t="s">
        <v>1730</v>
      </c>
      <c r="E680">
        <v>40028</v>
      </c>
      <c r="F680" t="s">
        <v>39</v>
      </c>
      <c r="G680" t="s">
        <v>88</v>
      </c>
      <c r="H680" s="74">
        <v>0.42459647774775006</v>
      </c>
      <c r="I680" s="1">
        <v>4265900</v>
      </c>
      <c r="J680" s="1"/>
      <c r="K680" s="1"/>
      <c r="L680" s="1">
        <v>442419</v>
      </c>
      <c r="M680" s="1"/>
      <c r="N680" s="1"/>
      <c r="O680" s="1"/>
      <c r="P680" s="1">
        <v>594301</v>
      </c>
      <c r="Q680" s="1"/>
      <c r="R680" s="1"/>
      <c r="S680" s="1">
        <v>868815</v>
      </c>
      <c r="T680" s="1">
        <v>1905535</v>
      </c>
      <c r="U680" s="1">
        <v>12.186666666666667</v>
      </c>
      <c r="V680" s="36">
        <v>0.18344098958293578</v>
      </c>
      <c r="W680" s="1"/>
      <c r="X680" s="1"/>
      <c r="Y680" s="1">
        <v>38552</v>
      </c>
      <c r="Z680" s="1"/>
      <c r="AA680" s="1"/>
      <c r="AB680" s="1"/>
      <c r="AC680" s="1">
        <v>60375</v>
      </c>
      <c r="AD680" s="1"/>
      <c r="AE680" s="1"/>
      <c r="AF680" s="1">
        <v>192079</v>
      </c>
      <c r="AG680" s="1">
        <v>0</v>
      </c>
      <c r="AH680" s="1">
        <v>0</v>
      </c>
      <c r="AI680" s="1">
        <v>398786.69206250005</v>
      </c>
      <c r="AJ680" s="1">
        <v>0</v>
      </c>
      <c r="AK680" s="1"/>
      <c r="AL680" s="1">
        <v>0</v>
      </c>
      <c r="AM680" s="1">
        <v>530767.52688583336</v>
      </c>
      <c r="AN680" s="1"/>
      <c r="AO680" s="1">
        <v>0</v>
      </c>
      <c r="AP680" s="1">
        <v>1095749.8434549998</v>
      </c>
      <c r="AQ680" s="1">
        <v>2025304.0624033334</v>
      </c>
      <c r="AR680" s="1">
        <v>0</v>
      </c>
      <c r="AS680" s="1">
        <v>0</v>
      </c>
      <c r="AT680" s="1">
        <v>83581.483908800001</v>
      </c>
      <c r="AU680" s="1">
        <v>0</v>
      </c>
      <c r="AV680" s="1"/>
      <c r="AW680" s="1">
        <v>0</v>
      </c>
      <c r="AX680" s="1">
        <v>157046.24249999999</v>
      </c>
      <c r="AY680" s="1"/>
      <c r="AZ680" s="1">
        <v>0</v>
      </c>
      <c r="BA680" s="1">
        <v>246333.30780570002</v>
      </c>
      <c r="BB680" s="1">
        <v>486961.03421449999</v>
      </c>
      <c r="BC680" s="7">
        <v>0.58891795321452289</v>
      </c>
      <c r="BD680" s="35" t="s">
        <v>552</v>
      </c>
      <c r="BE680" s="35" t="s">
        <v>552</v>
      </c>
      <c r="BF680" s="35">
        <v>1.0902971526342675</v>
      </c>
      <c r="BG680" s="35" t="s">
        <v>552</v>
      </c>
      <c r="BH680" s="35" t="s">
        <v>552</v>
      </c>
      <c r="BI680" s="35" t="s">
        <v>552</v>
      </c>
      <c r="BJ680" s="35">
        <v>1.157349170514324</v>
      </c>
      <c r="BK680" s="35" t="s">
        <v>552</v>
      </c>
      <c r="BL680" s="35" t="s">
        <v>552</v>
      </c>
      <c r="BM680" s="35">
        <v>1.5447283383236936</v>
      </c>
      <c r="BN680" s="35">
        <v>1.3184040684730709</v>
      </c>
      <c r="BO680" s="1">
        <v>0</v>
      </c>
      <c r="BP680" s="1">
        <v>0</v>
      </c>
      <c r="BQ680" s="1">
        <v>1404163.6439999999</v>
      </c>
      <c r="BR680" s="1">
        <v>62414.759643626508</v>
      </c>
      <c r="BS680" s="1">
        <v>551530.01602852275</v>
      </c>
      <c r="BT680" s="1">
        <v>1404163.6439999999</v>
      </c>
      <c r="BU680" s="1">
        <v>62414.759643626508</v>
      </c>
      <c r="BV680" s="1">
        <v>162352.02448980839</v>
      </c>
      <c r="BW680" s="35">
        <v>6.1389616869307808</v>
      </c>
      <c r="BX680" s="1">
        <v>7215943.1686971113</v>
      </c>
      <c r="BY680" s="1">
        <v>320747.05850759009</v>
      </c>
      <c r="BZ680" s="1">
        <v>2834291.6215628986</v>
      </c>
      <c r="CA680" s="1">
        <v>7215943.1686971113</v>
      </c>
      <c r="CB680" s="1">
        <v>320747.05850759009</v>
      </c>
      <c r="CC680" s="1">
        <v>834320.83364877314</v>
      </c>
    </row>
    <row r="681" spans="1:81" x14ac:dyDescent="0.25">
      <c r="A681" t="s">
        <v>536</v>
      </c>
      <c r="B681" t="s">
        <v>290</v>
      </c>
      <c r="C681" t="s">
        <v>87</v>
      </c>
      <c r="D681" t="s">
        <v>38</v>
      </c>
      <c r="E681">
        <v>40026</v>
      </c>
      <c r="F681" t="s">
        <v>39</v>
      </c>
      <c r="G681" t="s">
        <v>88</v>
      </c>
      <c r="H681" s="74">
        <v>0.42459647774775006</v>
      </c>
      <c r="I681" s="1">
        <v>5924889</v>
      </c>
      <c r="J681" s="1"/>
      <c r="K681" s="1"/>
      <c r="L681" s="1">
        <v>1470201</v>
      </c>
      <c r="M681" s="1"/>
      <c r="N681" s="1"/>
      <c r="O681" s="1"/>
      <c r="P681" s="1"/>
      <c r="Q681" s="1"/>
      <c r="R681" s="1"/>
      <c r="S681" s="1"/>
      <c r="T681" s="1">
        <v>1470201</v>
      </c>
      <c r="U681" s="1">
        <v>28.243243243243242</v>
      </c>
      <c r="V681" s="36">
        <v>0.1569230967788727</v>
      </c>
      <c r="W681" s="1"/>
      <c r="X681" s="1"/>
      <c r="Y681" s="1">
        <v>314297</v>
      </c>
      <c r="Z681" s="1"/>
      <c r="AA681" s="1"/>
      <c r="AB681" s="1"/>
      <c r="AC681" s="1"/>
      <c r="AD681" s="1"/>
      <c r="AE681" s="1"/>
      <c r="AF681" s="1"/>
      <c r="AG681" s="1">
        <v>0</v>
      </c>
      <c r="AH681" s="1">
        <v>0</v>
      </c>
      <c r="AI681" s="1">
        <v>3226155.3441875004</v>
      </c>
      <c r="AJ681" s="1">
        <v>0</v>
      </c>
      <c r="AK681" s="1">
        <v>0</v>
      </c>
      <c r="AL681" s="1">
        <v>0</v>
      </c>
      <c r="AM681" s="1">
        <v>0</v>
      </c>
      <c r="AN681" s="1">
        <v>0</v>
      </c>
      <c r="AO681" s="1">
        <v>0</v>
      </c>
      <c r="AP681" s="1">
        <v>0</v>
      </c>
      <c r="AQ681" s="1">
        <v>3226155.3441875004</v>
      </c>
      <c r="AR681" s="1">
        <v>0</v>
      </c>
      <c r="AS681" s="1">
        <v>0</v>
      </c>
      <c r="AT681" s="1">
        <v>681401.99336179998</v>
      </c>
      <c r="AU681" s="1">
        <v>0</v>
      </c>
      <c r="AV681" s="1">
        <v>0</v>
      </c>
      <c r="AW681" s="1">
        <v>0</v>
      </c>
      <c r="AX681" s="1">
        <v>0</v>
      </c>
      <c r="AY681" s="1">
        <v>0</v>
      </c>
      <c r="AZ681" s="1">
        <v>0</v>
      </c>
      <c r="BA681" s="1">
        <v>0</v>
      </c>
      <c r="BB681" s="1">
        <v>681401.99336179998</v>
      </c>
      <c r="BC681" s="7">
        <v>0.65951570359365386</v>
      </c>
      <c r="BD681" s="35" t="s">
        <v>552</v>
      </c>
      <c r="BE681" s="35" t="s">
        <v>552</v>
      </c>
      <c r="BF681" s="35">
        <v>2.6578388516599434</v>
      </c>
      <c r="BG681" s="35" t="s">
        <v>552</v>
      </c>
      <c r="BH681" s="35" t="s">
        <v>552</v>
      </c>
      <c r="BI681" s="35" t="s">
        <v>552</v>
      </c>
      <c r="BJ681" s="35" t="s">
        <v>552</v>
      </c>
      <c r="BK681" s="35" t="s">
        <v>552</v>
      </c>
      <c r="BL681" s="35" t="s">
        <v>552</v>
      </c>
      <c r="BM681" s="35" t="s">
        <v>552</v>
      </c>
      <c r="BN681" s="35">
        <v>2.6578388516599434</v>
      </c>
      <c r="BO681" s="1">
        <v>0</v>
      </c>
      <c r="BP681" s="1"/>
      <c r="BQ681" s="1">
        <v>1950236.4632399997</v>
      </c>
      <c r="BR681" s="1">
        <v>86687.574216499823</v>
      </c>
      <c r="BS681" s="1">
        <v>766017.51685159479</v>
      </c>
      <c r="BT681" s="1">
        <v>1950236.4632399997</v>
      </c>
      <c r="BU681" s="1">
        <v>86687.574216499823</v>
      </c>
      <c r="BV681" s="1">
        <v>225489.98430047499</v>
      </c>
      <c r="BW681" s="35">
        <v>6.044735309492193</v>
      </c>
      <c r="BX681" s="1">
        <v>9838426.7479660008</v>
      </c>
      <c r="BY681" s="1">
        <v>437315.86654420174</v>
      </c>
      <c r="BZ681" s="1">
        <v>3864355.6149507724</v>
      </c>
      <c r="CA681" s="1">
        <v>9838426.7479660008</v>
      </c>
      <c r="CB681" s="1">
        <v>437315.86654420174</v>
      </c>
      <c r="CC681" s="1">
        <v>1137537.2857374465</v>
      </c>
    </row>
    <row r="682" spans="1:81" x14ac:dyDescent="0.25">
      <c r="A682" t="s">
        <v>536</v>
      </c>
      <c r="B682" t="s">
        <v>290</v>
      </c>
      <c r="C682" t="s">
        <v>87</v>
      </c>
      <c r="D682" t="s">
        <v>28</v>
      </c>
      <c r="E682">
        <v>40026</v>
      </c>
      <c r="F682" t="s">
        <v>39</v>
      </c>
      <c r="G682" t="s">
        <v>88</v>
      </c>
      <c r="H682" s="74">
        <v>0.42459647774775006</v>
      </c>
      <c r="I682" s="1">
        <v>6829794</v>
      </c>
      <c r="J682" s="1">
        <v>0</v>
      </c>
      <c r="K682" s="1">
        <v>0</v>
      </c>
      <c r="L682" s="1">
        <v>2194677</v>
      </c>
      <c r="M682" s="1">
        <v>0</v>
      </c>
      <c r="N682" s="1">
        <v>0</v>
      </c>
      <c r="O682" s="1">
        <v>0</v>
      </c>
      <c r="P682" s="1">
        <v>28380</v>
      </c>
      <c r="Q682" s="1">
        <v>0</v>
      </c>
      <c r="R682" s="1">
        <v>0</v>
      </c>
      <c r="S682" s="1">
        <v>0</v>
      </c>
      <c r="T682" s="1">
        <v>2223057</v>
      </c>
      <c r="U682" s="1"/>
      <c r="V682" s="36"/>
      <c r="W682" s="1"/>
      <c r="X682" s="1"/>
      <c r="Y682" s="1">
        <v>406054</v>
      </c>
      <c r="Z682" s="1"/>
      <c r="AA682" s="1"/>
      <c r="AB682" s="1"/>
      <c r="AC682" s="1">
        <v>3591</v>
      </c>
      <c r="AD682" s="1"/>
      <c r="AE682" s="1"/>
      <c r="AF682" s="1"/>
      <c r="AG682" s="1">
        <v>0</v>
      </c>
      <c r="AH682" s="1">
        <v>0</v>
      </c>
      <c r="AI682" s="1">
        <v>4171461.6274375003</v>
      </c>
      <c r="AJ682" s="1">
        <v>0</v>
      </c>
      <c r="AK682" s="1">
        <v>0</v>
      </c>
      <c r="AL682" s="1">
        <v>0</v>
      </c>
      <c r="AM682" s="1">
        <v>31561.214949999994</v>
      </c>
      <c r="AN682" s="1">
        <v>0</v>
      </c>
      <c r="AO682" s="1">
        <v>0</v>
      </c>
      <c r="AP682" s="1">
        <v>0</v>
      </c>
      <c r="AQ682" s="1">
        <v>4203022.8423875002</v>
      </c>
      <c r="AR682" s="1">
        <v>0</v>
      </c>
      <c r="AS682" s="1">
        <v>0</v>
      </c>
      <c r="AT682" s="1">
        <v>880332.94944759994</v>
      </c>
      <c r="AU682" s="1">
        <v>0</v>
      </c>
      <c r="AV682" s="1">
        <v>0</v>
      </c>
      <c r="AW682" s="1">
        <v>0</v>
      </c>
      <c r="AX682" s="1">
        <v>9340.837379999999</v>
      </c>
      <c r="AY682" s="1">
        <v>0</v>
      </c>
      <c r="AZ682" s="1">
        <v>0</v>
      </c>
      <c r="BA682" s="1">
        <v>0</v>
      </c>
      <c r="BB682" s="1">
        <v>889673.78682759998</v>
      </c>
      <c r="BC682" s="7">
        <v>0.74565889237875982</v>
      </c>
      <c r="BD682" s="35" t="s">
        <v>552</v>
      </c>
      <c r="BE682" s="35" t="s">
        <v>552</v>
      </c>
      <c r="BF682" s="35">
        <v>2.3018396679261235</v>
      </c>
      <c r="BG682" s="35" t="s">
        <v>552</v>
      </c>
      <c r="BH682" s="35" t="s">
        <v>552</v>
      </c>
      <c r="BI682" s="35" t="s">
        <v>552</v>
      </c>
      <c r="BJ682" s="35">
        <v>1.4412280595489779</v>
      </c>
      <c r="BK682" s="35" t="s">
        <v>552</v>
      </c>
      <c r="BL682" s="35" t="s">
        <v>552</v>
      </c>
      <c r="BM682" s="35" t="s">
        <v>552</v>
      </c>
      <c r="BN682" s="35">
        <v>2.2908529242458018</v>
      </c>
      <c r="BO682" s="1">
        <v>0</v>
      </c>
      <c r="BP682" s="1">
        <v>0</v>
      </c>
      <c r="BQ682" s="1">
        <v>2248094.9930399996</v>
      </c>
      <c r="BR682" s="1">
        <v>99927.319188326597</v>
      </c>
      <c r="BS682" s="1">
        <v>883010.9459414212</v>
      </c>
      <c r="BT682" s="1">
        <v>2248094.9930399996</v>
      </c>
      <c r="BU682" s="1">
        <v>99927.319188326597</v>
      </c>
      <c r="BV682" s="1">
        <v>259928.94412629138</v>
      </c>
      <c r="BW682" s="35">
        <v>6.044735309492193</v>
      </c>
      <c r="BX682" s="1">
        <v>11341044.190481493</v>
      </c>
      <c r="BY682" s="1">
        <v>504106.87549224804</v>
      </c>
      <c r="BZ682" s="1">
        <v>4454556.497658791</v>
      </c>
      <c r="CA682" s="1">
        <v>11341044.190481493</v>
      </c>
      <c r="CB682" s="1">
        <v>504106.87549224804</v>
      </c>
      <c r="CC682" s="1">
        <v>1311272.7223929258</v>
      </c>
    </row>
    <row r="683" spans="1:81" x14ac:dyDescent="0.25">
      <c r="A683" t="s">
        <v>536</v>
      </c>
      <c r="B683" t="s">
        <v>290</v>
      </c>
      <c r="C683" t="s">
        <v>87</v>
      </c>
      <c r="D683" t="s">
        <v>1730</v>
      </c>
      <c r="E683">
        <v>40026</v>
      </c>
      <c r="F683" t="s">
        <v>39</v>
      </c>
      <c r="G683" t="s">
        <v>88</v>
      </c>
      <c r="H683" s="74">
        <v>0.42459647774775006</v>
      </c>
      <c r="I683" s="1">
        <v>904905</v>
      </c>
      <c r="J683" s="1"/>
      <c r="K683" s="1"/>
      <c r="L683" s="1">
        <v>724476</v>
      </c>
      <c r="M683" s="1"/>
      <c r="N683" s="1"/>
      <c r="O683" s="1"/>
      <c r="P683" s="1">
        <v>28380</v>
      </c>
      <c r="Q683" s="1"/>
      <c r="R683" s="1"/>
      <c r="S683" s="1"/>
      <c r="T683" s="1">
        <v>752856</v>
      </c>
      <c r="U683" s="1">
        <v>18.297297297297298</v>
      </c>
      <c r="V683" s="36">
        <v>7.6386129276544035E-2</v>
      </c>
      <c r="W683" s="1"/>
      <c r="X683" s="1"/>
      <c r="Y683" s="1">
        <v>91757</v>
      </c>
      <c r="Z683" s="1"/>
      <c r="AA683" s="1"/>
      <c r="AB683" s="1"/>
      <c r="AC683" s="1">
        <v>3591</v>
      </c>
      <c r="AD683" s="1"/>
      <c r="AE683" s="1"/>
      <c r="AF683" s="1"/>
      <c r="AG683" s="1">
        <v>0</v>
      </c>
      <c r="AH683" s="1">
        <v>0</v>
      </c>
      <c r="AI683" s="1">
        <v>945306.28325000009</v>
      </c>
      <c r="AJ683" s="1">
        <v>0</v>
      </c>
      <c r="AK683" s="1"/>
      <c r="AL683" s="1">
        <v>0</v>
      </c>
      <c r="AM683" s="1">
        <v>31561.214949999994</v>
      </c>
      <c r="AN683" s="1"/>
      <c r="AO683" s="1">
        <v>0</v>
      </c>
      <c r="AP683" s="1">
        <v>0</v>
      </c>
      <c r="AQ683" s="1">
        <v>976867.49820000003</v>
      </c>
      <c r="AR683" s="1">
        <v>0</v>
      </c>
      <c r="AS683" s="1">
        <v>0</v>
      </c>
      <c r="AT683" s="1">
        <v>198930.95608579999</v>
      </c>
      <c r="AU683" s="1">
        <v>0</v>
      </c>
      <c r="AV683" s="1"/>
      <c r="AW683" s="1">
        <v>0</v>
      </c>
      <c r="AX683" s="1">
        <v>9340.837379999999</v>
      </c>
      <c r="AY683" s="1"/>
      <c r="AZ683" s="1">
        <v>0</v>
      </c>
      <c r="BA683" s="1">
        <v>0</v>
      </c>
      <c r="BB683" s="1">
        <v>208271.7934658</v>
      </c>
      <c r="BC683" s="7">
        <v>1.3096836592413568</v>
      </c>
      <c r="BD683" s="35" t="s">
        <v>552</v>
      </c>
      <c r="BE683" s="35" t="s">
        <v>552</v>
      </c>
      <c r="BF683" s="35">
        <v>1.5793997859636484</v>
      </c>
      <c r="BG683" s="35" t="s">
        <v>552</v>
      </c>
      <c r="BH683" s="35" t="s">
        <v>552</v>
      </c>
      <c r="BI683" s="35" t="s">
        <v>552</v>
      </c>
      <c r="BJ683" s="35">
        <v>1.4412280595489779</v>
      </c>
      <c r="BK683" s="35" t="s">
        <v>552</v>
      </c>
      <c r="BL683" s="35" t="s">
        <v>552</v>
      </c>
      <c r="BM683" s="35" t="s">
        <v>552</v>
      </c>
      <c r="BN683" s="35">
        <v>1.5741912021233808</v>
      </c>
      <c r="BO683" s="1">
        <v>0</v>
      </c>
      <c r="BP683" s="1">
        <v>0</v>
      </c>
      <c r="BQ683" s="1">
        <v>297858.52979999996</v>
      </c>
      <c r="BR683" s="1">
        <v>13239.744971826776</v>
      </c>
      <c r="BS683" s="1">
        <v>116993.4290898264</v>
      </c>
      <c r="BT683" s="1">
        <v>297858.52979999996</v>
      </c>
      <c r="BU683" s="1">
        <v>13239.744971826776</v>
      </c>
      <c r="BV683" s="1">
        <v>34438.959825816375</v>
      </c>
      <c r="BW683" s="35">
        <v>6.044735309492193</v>
      </c>
      <c r="BX683" s="1">
        <v>1502617.4425154924</v>
      </c>
      <c r="BY683" s="1">
        <v>66791.008948046263</v>
      </c>
      <c r="BZ683" s="1">
        <v>590200.88270801841</v>
      </c>
      <c r="CA683" s="1">
        <v>1502617.4425154924</v>
      </c>
      <c r="CB683" s="1">
        <v>66791.008948046263</v>
      </c>
      <c r="CC683" s="1">
        <v>173735.43665547896</v>
      </c>
    </row>
    <row r="684" spans="1:81" x14ac:dyDescent="0.25">
      <c r="A684" t="s">
        <v>900</v>
      </c>
      <c r="B684" t="s">
        <v>901</v>
      </c>
      <c r="C684" t="s">
        <v>87</v>
      </c>
      <c r="D684" t="s">
        <v>38</v>
      </c>
      <c r="E684">
        <v>40192</v>
      </c>
      <c r="F684" t="s">
        <v>39</v>
      </c>
      <c r="G684" t="s">
        <v>88</v>
      </c>
      <c r="H684" s="74">
        <v>0.42459647774775006</v>
      </c>
      <c r="I684" s="1">
        <v>648671</v>
      </c>
      <c r="J684" s="1"/>
      <c r="K684" s="1"/>
      <c r="L684" s="1">
        <v>451429</v>
      </c>
      <c r="M684" s="1"/>
      <c r="N684" s="1"/>
      <c r="O684" s="1"/>
      <c r="P684" s="1"/>
      <c r="Q684" s="1"/>
      <c r="R684" s="1"/>
      <c r="S684" s="1"/>
      <c r="T684" s="1">
        <v>451429</v>
      </c>
      <c r="U684" s="1">
        <v>27.90909090909091</v>
      </c>
      <c r="V684" s="36">
        <v>4.7031924310368366E-2</v>
      </c>
      <c r="W684" s="1"/>
      <c r="X684" s="1"/>
      <c r="Y684" s="1">
        <v>69682</v>
      </c>
      <c r="Z684" s="1"/>
      <c r="AA684" s="1"/>
      <c r="AB684" s="1"/>
      <c r="AC684" s="1">
        <v>8318</v>
      </c>
      <c r="AD684" s="1"/>
      <c r="AE684" s="1"/>
      <c r="AF684" s="1"/>
      <c r="AG684" s="1">
        <v>0</v>
      </c>
      <c r="AH684" s="1">
        <v>0</v>
      </c>
      <c r="AI684" s="1">
        <v>716729.29643750004</v>
      </c>
      <c r="AJ684" s="1">
        <v>0</v>
      </c>
      <c r="AK684" s="1">
        <v>0</v>
      </c>
      <c r="AL684" s="1">
        <v>0</v>
      </c>
      <c r="AM684" s="1">
        <v>73296.885119999992</v>
      </c>
      <c r="AN684" s="1">
        <v>0</v>
      </c>
      <c r="AO684" s="1">
        <v>0</v>
      </c>
      <c r="AP684" s="1">
        <v>0</v>
      </c>
      <c r="AQ684" s="1">
        <v>790026.18155750004</v>
      </c>
      <c r="AR684" s="1">
        <v>0</v>
      </c>
      <c r="AS684" s="1">
        <v>0</v>
      </c>
      <c r="AT684" s="1">
        <v>151071.92783080001</v>
      </c>
      <c r="AU684" s="1">
        <v>0</v>
      </c>
      <c r="AV684" s="1">
        <v>0</v>
      </c>
      <c r="AW684" s="1">
        <v>0</v>
      </c>
      <c r="AX684" s="1">
        <v>21636.615239999999</v>
      </c>
      <c r="AY684" s="1">
        <v>0</v>
      </c>
      <c r="AZ684" s="1">
        <v>0</v>
      </c>
      <c r="BA684" s="1">
        <v>0</v>
      </c>
      <c r="BB684" s="1">
        <v>172708.54307080002</v>
      </c>
      <c r="BC684" s="7">
        <v>1.4841648919533941</v>
      </c>
      <c r="BD684" s="35" t="s">
        <v>552</v>
      </c>
      <c r="BE684" s="35" t="s">
        <v>552</v>
      </c>
      <c r="BF684" s="35">
        <v>1.9223426591297856</v>
      </c>
      <c r="BG684" s="35" t="s">
        <v>552</v>
      </c>
      <c r="BH684" s="35" t="s">
        <v>552</v>
      </c>
      <c r="BI684" s="35" t="s">
        <v>552</v>
      </c>
      <c r="BJ684" s="35" t="s">
        <v>552</v>
      </c>
      <c r="BK684" s="35" t="s">
        <v>552</v>
      </c>
      <c r="BL684" s="35" t="s">
        <v>552</v>
      </c>
      <c r="BM684" s="35" t="s">
        <v>552</v>
      </c>
      <c r="BN684" s="35">
        <v>2.1326381881277015</v>
      </c>
      <c r="BO684" s="1">
        <v>0</v>
      </c>
      <c r="BP684" s="1"/>
      <c r="BQ684" s="1">
        <v>213516.54635999998</v>
      </c>
      <c r="BR684" s="1">
        <v>9490.7626884809433</v>
      </c>
      <c r="BS684" s="1">
        <v>83865.427466006717</v>
      </c>
      <c r="BT684" s="1">
        <v>213516.54635999998</v>
      </c>
      <c r="BU684" s="1">
        <v>9490.7626884809433</v>
      </c>
      <c r="BV684" s="1">
        <v>24687.182090022859</v>
      </c>
      <c r="BW684" s="35">
        <v>5.9869214878513652</v>
      </c>
      <c r="BX684" s="1">
        <v>1064790.2530544961</v>
      </c>
      <c r="BY684" s="1">
        <v>47329.688387283604</v>
      </c>
      <c r="BZ684" s="1">
        <v>418230.30231806886</v>
      </c>
      <c r="CA684" s="1">
        <v>1064790.2530544961</v>
      </c>
      <c r="CB684" s="1">
        <v>47329.688387283604</v>
      </c>
      <c r="CC684" s="1">
        <v>123113.03883923436</v>
      </c>
    </row>
    <row r="685" spans="1:81" x14ac:dyDescent="0.25">
      <c r="A685" t="s">
        <v>900</v>
      </c>
      <c r="B685" t="s">
        <v>901</v>
      </c>
      <c r="C685" t="s">
        <v>87</v>
      </c>
      <c r="D685" t="s">
        <v>28</v>
      </c>
      <c r="E685">
        <v>40192</v>
      </c>
      <c r="F685" t="s">
        <v>39</v>
      </c>
      <c r="G685" t="s">
        <v>88</v>
      </c>
      <c r="H685" s="74">
        <v>0.42459647774775006</v>
      </c>
      <c r="I685" s="1">
        <v>707414</v>
      </c>
      <c r="J685" s="1">
        <v>0</v>
      </c>
      <c r="K685" s="1">
        <v>0</v>
      </c>
      <c r="L685" s="1">
        <v>451429</v>
      </c>
      <c r="M685" s="1">
        <v>0</v>
      </c>
      <c r="N685" s="1">
        <v>0</v>
      </c>
      <c r="O685" s="1">
        <v>0</v>
      </c>
      <c r="P685" s="1">
        <v>111624</v>
      </c>
      <c r="Q685" s="1">
        <v>0</v>
      </c>
      <c r="R685" s="1">
        <v>0</v>
      </c>
      <c r="S685" s="1">
        <v>0</v>
      </c>
      <c r="T685" s="1">
        <v>563053</v>
      </c>
      <c r="U685" s="1"/>
      <c r="V685" s="36"/>
      <c r="W685" s="1"/>
      <c r="X685" s="1"/>
      <c r="Y685" s="1">
        <v>69682</v>
      </c>
      <c r="Z685" s="1"/>
      <c r="AA685" s="1"/>
      <c r="AB685" s="1"/>
      <c r="AC685" s="1">
        <v>18548</v>
      </c>
      <c r="AD685" s="1"/>
      <c r="AE685" s="1"/>
      <c r="AF685" s="1"/>
      <c r="AG685" s="1">
        <v>0</v>
      </c>
      <c r="AH685" s="1">
        <v>0</v>
      </c>
      <c r="AI685" s="1">
        <v>716729.29643750004</v>
      </c>
      <c r="AJ685" s="1">
        <v>0</v>
      </c>
      <c r="AK685" s="1">
        <v>0</v>
      </c>
      <c r="AL685" s="1">
        <v>0</v>
      </c>
      <c r="AM685" s="1">
        <v>163243.07137999998</v>
      </c>
      <c r="AN685" s="1">
        <v>0</v>
      </c>
      <c r="AO685" s="1">
        <v>0</v>
      </c>
      <c r="AP685" s="1">
        <v>0</v>
      </c>
      <c r="AQ685" s="1">
        <v>879972.36781750002</v>
      </c>
      <c r="AR685" s="1">
        <v>0</v>
      </c>
      <c r="AS685" s="1">
        <v>0</v>
      </c>
      <c r="AT685" s="1">
        <v>151071.92783080001</v>
      </c>
      <c r="AU685" s="1">
        <v>0</v>
      </c>
      <c r="AV685" s="1">
        <v>0</v>
      </c>
      <c r="AW685" s="1">
        <v>0</v>
      </c>
      <c r="AX685" s="1">
        <v>48246.68664</v>
      </c>
      <c r="AY685" s="1">
        <v>0</v>
      </c>
      <c r="AZ685" s="1">
        <v>0</v>
      </c>
      <c r="BA685" s="1">
        <v>0</v>
      </c>
      <c r="BB685" s="1">
        <v>199318.61447080001</v>
      </c>
      <c r="BC685" s="7">
        <v>1.5256850759078844</v>
      </c>
      <c r="BD685" s="35" t="s">
        <v>552</v>
      </c>
      <c r="BE685" s="35" t="s">
        <v>552</v>
      </c>
      <c r="BF685" s="35">
        <v>1.9223426591297856</v>
      </c>
      <c r="BG685" s="35" t="s">
        <v>552</v>
      </c>
      <c r="BH685" s="35" t="s">
        <v>552</v>
      </c>
      <c r="BI685" s="35" t="s">
        <v>552</v>
      </c>
      <c r="BJ685" s="35">
        <v>1.8946620621013401</v>
      </c>
      <c r="BK685" s="35" t="s">
        <v>552</v>
      </c>
      <c r="BL685" s="35" t="s">
        <v>552</v>
      </c>
      <c r="BM685" s="35" t="s">
        <v>552</v>
      </c>
      <c r="BN685" s="35">
        <v>1.9168550425773418</v>
      </c>
      <c r="BO685" s="1">
        <v>0</v>
      </c>
      <c r="BP685" s="1">
        <v>0</v>
      </c>
      <c r="BQ685" s="1">
        <v>232852.39223999999</v>
      </c>
      <c r="BR685" s="1">
        <v>10350.236709378187</v>
      </c>
      <c r="BS685" s="1">
        <v>91460.197088258385</v>
      </c>
      <c r="BT685" s="1">
        <v>232852.39223999999</v>
      </c>
      <c r="BU685" s="1">
        <v>10350.236709378187</v>
      </c>
      <c r="BV685" s="1">
        <v>26922.82872370035</v>
      </c>
      <c r="BW685" s="35">
        <v>5.9869214878513652</v>
      </c>
      <c r="BX685" s="1">
        <v>1161216.5983592505</v>
      </c>
      <c r="BY685" s="1">
        <v>51615.817850346088</v>
      </c>
      <c r="BZ685" s="1">
        <v>456104.82214255666</v>
      </c>
      <c r="CA685" s="1">
        <v>1161216.5983592505</v>
      </c>
      <c r="CB685" s="1">
        <v>51615.817850346088</v>
      </c>
      <c r="CC685" s="1">
        <v>134262.03307596323</v>
      </c>
    </row>
    <row r="686" spans="1:81" x14ac:dyDescent="0.25">
      <c r="A686" t="s">
        <v>900</v>
      </c>
      <c r="B686" t="s">
        <v>901</v>
      </c>
      <c r="C686" t="s">
        <v>87</v>
      </c>
      <c r="D686" t="s">
        <v>1730</v>
      </c>
      <c r="E686">
        <v>40192</v>
      </c>
      <c r="F686" t="s">
        <v>39</v>
      </c>
      <c r="G686" t="s">
        <v>88</v>
      </c>
      <c r="H686" s="74">
        <v>0.42459647774775006</v>
      </c>
      <c r="I686" s="1">
        <v>58743</v>
      </c>
      <c r="J686" s="1"/>
      <c r="K686" s="1"/>
      <c r="L686" s="1"/>
      <c r="M686" s="1"/>
      <c r="N686" s="1"/>
      <c r="O686" s="1"/>
      <c r="P686" s="1">
        <v>111624</v>
      </c>
      <c r="Q686" s="1"/>
      <c r="R686" s="1"/>
      <c r="S686" s="1"/>
      <c r="T686" s="1">
        <v>111624</v>
      </c>
      <c r="U686" s="1">
        <v>11.875</v>
      </c>
      <c r="V686" s="36">
        <v>6.7759454110929679E-2</v>
      </c>
      <c r="W686" s="1"/>
      <c r="X686" s="1"/>
      <c r="Y686" s="1"/>
      <c r="Z686" s="1"/>
      <c r="AA686" s="1"/>
      <c r="AB686" s="1"/>
      <c r="AC686" s="1">
        <v>10230</v>
      </c>
      <c r="AD686" s="1"/>
      <c r="AE686" s="1"/>
      <c r="AF686" s="1"/>
      <c r="AG686" s="1">
        <v>0</v>
      </c>
      <c r="AH686" s="1">
        <v>0</v>
      </c>
      <c r="AI686" s="1">
        <v>0</v>
      </c>
      <c r="AJ686" s="1">
        <v>0</v>
      </c>
      <c r="AK686" s="1"/>
      <c r="AL686" s="1">
        <v>0</v>
      </c>
      <c r="AM686" s="1">
        <v>89946.186259999988</v>
      </c>
      <c r="AN686" s="1"/>
      <c r="AO686" s="1">
        <v>0</v>
      </c>
      <c r="AP686" s="1">
        <v>0</v>
      </c>
      <c r="AQ686" s="1">
        <v>89946.186259999988</v>
      </c>
      <c r="AR686" s="1">
        <v>0</v>
      </c>
      <c r="AS686" s="1">
        <v>0</v>
      </c>
      <c r="AT686" s="1">
        <v>0</v>
      </c>
      <c r="AU686" s="1">
        <v>0</v>
      </c>
      <c r="AV686" s="1"/>
      <c r="AW686" s="1">
        <v>0</v>
      </c>
      <c r="AX686" s="1">
        <v>26610.071399999997</v>
      </c>
      <c r="AY686" s="1"/>
      <c r="AZ686" s="1">
        <v>0</v>
      </c>
      <c r="BA686" s="1">
        <v>0</v>
      </c>
      <c r="BB686" s="1">
        <v>26610.071399999997</v>
      </c>
      <c r="BC686" s="7">
        <v>1.9841727126636364</v>
      </c>
      <c r="BD686" s="35" t="s">
        <v>552</v>
      </c>
      <c r="BE686" s="35" t="s">
        <v>552</v>
      </c>
      <c r="BF686" s="35" t="s">
        <v>552</v>
      </c>
      <c r="BG686" s="35" t="s">
        <v>552</v>
      </c>
      <c r="BH686" s="35" t="s">
        <v>552</v>
      </c>
      <c r="BI686" s="35" t="s">
        <v>552</v>
      </c>
      <c r="BJ686" s="35">
        <v>1.0441863547265819</v>
      </c>
      <c r="BK686" s="35" t="s">
        <v>552</v>
      </c>
      <c r="BL686" s="35" t="s">
        <v>552</v>
      </c>
      <c r="BM686" s="35" t="s">
        <v>552</v>
      </c>
      <c r="BN686" s="35">
        <v>1.0441863547265819</v>
      </c>
      <c r="BO686" s="1">
        <v>0</v>
      </c>
      <c r="BP686" s="1">
        <v>0</v>
      </c>
      <c r="BQ686" s="1">
        <v>19335.845879999997</v>
      </c>
      <c r="BR686" s="1">
        <v>859.47402089724369</v>
      </c>
      <c r="BS686" s="1">
        <v>7594.7696222516979</v>
      </c>
      <c r="BT686" s="1">
        <v>19335.845879999997</v>
      </c>
      <c r="BU686" s="1">
        <v>859.47402089724369</v>
      </c>
      <c r="BV686" s="1">
        <v>2235.646633677492</v>
      </c>
      <c r="BW686" s="35">
        <v>5.9869214878513652</v>
      </c>
      <c r="BX686" s="1">
        <v>96426.345304754286</v>
      </c>
      <c r="BY686" s="1">
        <v>4286.1294630624789</v>
      </c>
      <c r="BZ686" s="1">
        <v>37874.51982448779</v>
      </c>
      <c r="CA686" s="1">
        <v>96426.345304754286</v>
      </c>
      <c r="CB686" s="1">
        <v>4286.1294630624789</v>
      </c>
      <c r="CC686" s="1">
        <v>11148.994236728859</v>
      </c>
    </row>
    <row r="687" spans="1:81" x14ac:dyDescent="0.25">
      <c r="A687" t="s">
        <v>1183</v>
      </c>
      <c r="B687" t="s">
        <v>1184</v>
      </c>
      <c r="C687" t="s">
        <v>87</v>
      </c>
      <c r="D687" t="s">
        <v>38</v>
      </c>
      <c r="E687">
        <v>40128</v>
      </c>
      <c r="F687" t="s">
        <v>39</v>
      </c>
      <c r="G687" t="s">
        <v>82</v>
      </c>
      <c r="H687" s="74">
        <v>0.46873146894112006</v>
      </c>
      <c r="I687" s="1">
        <v>0</v>
      </c>
      <c r="J687" s="1"/>
      <c r="K687" s="1"/>
      <c r="L687" s="1">
        <v>56501</v>
      </c>
      <c r="M687" s="1"/>
      <c r="N687" s="1"/>
      <c r="O687" s="1"/>
      <c r="P687" s="1"/>
      <c r="Q687" s="1"/>
      <c r="R687" s="1"/>
      <c r="S687" s="1"/>
      <c r="T687" s="1">
        <v>56501</v>
      </c>
      <c r="U687" s="1">
        <v>33</v>
      </c>
      <c r="V687" s="36">
        <v>0</v>
      </c>
      <c r="W687" s="1"/>
      <c r="X687" s="1"/>
      <c r="Y687" s="1">
        <v>3473</v>
      </c>
      <c r="Z687" s="1"/>
      <c r="AA687" s="1"/>
      <c r="AB687" s="1"/>
      <c r="AC687" s="1">
        <v>80027</v>
      </c>
      <c r="AD687" s="1"/>
      <c r="AE687" s="1"/>
      <c r="AF687" s="1"/>
      <c r="AG687" s="1">
        <v>0</v>
      </c>
      <c r="AH687" s="1">
        <v>0</v>
      </c>
      <c r="AI687" s="1">
        <v>36119.685437499997</v>
      </c>
      <c r="AJ687" s="1">
        <v>0</v>
      </c>
      <c r="AK687" s="1">
        <v>0</v>
      </c>
      <c r="AL687" s="1">
        <v>0</v>
      </c>
      <c r="AM687" s="1">
        <v>705185.11967999989</v>
      </c>
      <c r="AN687" s="1">
        <v>0</v>
      </c>
      <c r="AO687" s="1">
        <v>0</v>
      </c>
      <c r="AP687" s="1">
        <v>0</v>
      </c>
      <c r="AQ687" s="1">
        <v>741304.8051174999</v>
      </c>
      <c r="AR687" s="1">
        <v>0</v>
      </c>
      <c r="AS687" s="1">
        <v>0</v>
      </c>
      <c r="AT687" s="1">
        <v>7529.5313761999996</v>
      </c>
      <c r="AU687" s="1">
        <v>0</v>
      </c>
      <c r="AV687" s="1">
        <v>0</v>
      </c>
      <c r="AW687" s="1">
        <v>0</v>
      </c>
      <c r="AX687" s="1">
        <v>208164.63185999999</v>
      </c>
      <c r="AY687" s="1">
        <v>0</v>
      </c>
      <c r="AZ687" s="1">
        <v>0</v>
      </c>
      <c r="BA687" s="1">
        <v>0</v>
      </c>
      <c r="BB687" s="1">
        <v>215694.16323619999</v>
      </c>
      <c r="BC687" s="7" t="s">
        <v>552</v>
      </c>
      <c r="BD687" s="35" t="s">
        <v>552</v>
      </c>
      <c r="BE687" s="35" t="s">
        <v>552</v>
      </c>
      <c r="BF687" s="35">
        <v>0.77253883672324375</v>
      </c>
      <c r="BG687" s="35" t="s">
        <v>552</v>
      </c>
      <c r="BH687" s="35" t="s">
        <v>552</v>
      </c>
      <c r="BI687" s="35" t="s">
        <v>552</v>
      </c>
      <c r="BJ687" s="35" t="s">
        <v>552</v>
      </c>
      <c r="BK687" s="35" t="s">
        <v>552</v>
      </c>
      <c r="BL687" s="35" t="s">
        <v>552</v>
      </c>
      <c r="BM687" s="35" t="s">
        <v>552</v>
      </c>
      <c r="BN687" s="35">
        <v>16.937735055197251</v>
      </c>
      <c r="BO687" s="1">
        <v>0</v>
      </c>
      <c r="BP687" s="1"/>
      <c r="BQ687" s="1">
        <v>0</v>
      </c>
      <c r="BR687" s="1">
        <v>0</v>
      </c>
      <c r="BS687" s="1">
        <v>0</v>
      </c>
      <c r="BT687" s="1">
        <v>0</v>
      </c>
      <c r="BU687" s="1">
        <v>0</v>
      </c>
      <c r="BV687" s="1">
        <v>0</v>
      </c>
      <c r="BW687" s="35">
        <v>6.0043232689855177</v>
      </c>
      <c r="BX687" s="1">
        <v>0</v>
      </c>
      <c r="BY687" s="1">
        <v>0</v>
      </c>
      <c r="BZ687" s="1">
        <v>0</v>
      </c>
      <c r="CA687" s="1">
        <v>0</v>
      </c>
      <c r="CB687" s="1">
        <v>0</v>
      </c>
      <c r="CC687" s="1">
        <v>0</v>
      </c>
    </row>
    <row r="688" spans="1:81" x14ac:dyDescent="0.25">
      <c r="A688" t="s">
        <v>1183</v>
      </c>
      <c r="B688" t="s">
        <v>1184</v>
      </c>
      <c r="C688" t="s">
        <v>87</v>
      </c>
      <c r="D688" t="s">
        <v>28</v>
      </c>
      <c r="E688">
        <v>40128</v>
      </c>
      <c r="F688" t="s">
        <v>39</v>
      </c>
      <c r="G688" t="s">
        <v>82</v>
      </c>
      <c r="H688" s="74">
        <v>0.46873146894112006</v>
      </c>
      <c r="I688" s="1">
        <v>867667</v>
      </c>
      <c r="J688" s="1">
        <v>0</v>
      </c>
      <c r="K688" s="1">
        <v>0</v>
      </c>
      <c r="L688" s="1">
        <v>103626</v>
      </c>
      <c r="M688" s="1">
        <v>0</v>
      </c>
      <c r="N688" s="1">
        <v>0</v>
      </c>
      <c r="O688" s="1">
        <v>0</v>
      </c>
      <c r="P688" s="1">
        <v>1402214</v>
      </c>
      <c r="Q688" s="1">
        <v>0</v>
      </c>
      <c r="R688" s="1">
        <v>0</v>
      </c>
      <c r="S688" s="1">
        <v>0</v>
      </c>
      <c r="T688" s="1">
        <v>1505840</v>
      </c>
      <c r="U688" s="1"/>
      <c r="V688" s="36"/>
      <c r="W688" s="1"/>
      <c r="X688" s="1"/>
      <c r="Y688" s="1">
        <v>9045</v>
      </c>
      <c r="Z688" s="1"/>
      <c r="AA688" s="1"/>
      <c r="AB688" s="1"/>
      <c r="AC688" s="1">
        <v>197450</v>
      </c>
      <c r="AD688" s="1"/>
      <c r="AE688" s="1"/>
      <c r="AF688" s="1"/>
      <c r="AG688" s="1">
        <v>0</v>
      </c>
      <c r="AH688" s="1">
        <v>0</v>
      </c>
      <c r="AI688" s="1">
        <v>93560.578875000007</v>
      </c>
      <c r="AJ688" s="1">
        <v>0</v>
      </c>
      <c r="AK688" s="1">
        <v>0</v>
      </c>
      <c r="AL688" s="1">
        <v>0</v>
      </c>
      <c r="AM688" s="1">
        <v>1737751.7410816664</v>
      </c>
      <c r="AN688" s="1">
        <v>0</v>
      </c>
      <c r="AO688" s="1">
        <v>0</v>
      </c>
      <c r="AP688" s="1">
        <v>0</v>
      </c>
      <c r="AQ688" s="1">
        <v>1831312.3199566663</v>
      </c>
      <c r="AR688" s="1">
        <v>0</v>
      </c>
      <c r="AS688" s="1">
        <v>0</v>
      </c>
      <c r="AT688" s="1">
        <v>19609.735473000001</v>
      </c>
      <c r="AU688" s="1">
        <v>0</v>
      </c>
      <c r="AV688" s="1">
        <v>0</v>
      </c>
      <c r="AW688" s="1">
        <v>0</v>
      </c>
      <c r="AX688" s="1">
        <v>513602.99099999992</v>
      </c>
      <c r="AY688" s="1">
        <v>0</v>
      </c>
      <c r="AZ688" s="1">
        <v>0</v>
      </c>
      <c r="BA688" s="1">
        <v>0</v>
      </c>
      <c r="BB688" s="1">
        <v>533212.7264729999</v>
      </c>
      <c r="BC688" s="7">
        <v>2.7251526754269393</v>
      </c>
      <c r="BD688" s="35" t="s">
        <v>552</v>
      </c>
      <c r="BE688" s="35" t="s">
        <v>552</v>
      </c>
      <c r="BF688" s="35">
        <v>1.0921034715997917</v>
      </c>
      <c r="BG688" s="35" t="s">
        <v>552</v>
      </c>
      <c r="BH688" s="35" t="s">
        <v>552</v>
      </c>
      <c r="BI688" s="35" t="s">
        <v>552</v>
      </c>
      <c r="BJ688" s="35">
        <v>1.6055714263883163</v>
      </c>
      <c r="BK688" s="35" t="s">
        <v>552</v>
      </c>
      <c r="BL688" s="35" t="s">
        <v>552</v>
      </c>
      <c r="BM688" s="35" t="s">
        <v>552</v>
      </c>
      <c r="BN688" s="35">
        <v>1.5702365765484156</v>
      </c>
      <c r="BO688" s="1">
        <v>0</v>
      </c>
      <c r="BP688" s="1">
        <v>0</v>
      </c>
      <c r="BQ688" s="1">
        <v>285601.26971999998</v>
      </c>
      <c r="BR688" s="1">
        <v>12694.912505146976</v>
      </c>
      <c r="BS688" s="1">
        <v>112178.99960557453</v>
      </c>
      <c r="BT688" s="1">
        <v>285601.26971999998</v>
      </c>
      <c r="BU688" s="1">
        <v>12694.912505146976</v>
      </c>
      <c r="BV688" s="1">
        <v>33021.752510138213</v>
      </c>
      <c r="BW688" s="35">
        <v>6.0043232689855177</v>
      </c>
      <c r="BX688" s="1">
        <v>1429241.0797116049</v>
      </c>
      <c r="BY688" s="1">
        <v>63529.446047242243</v>
      </c>
      <c r="BZ688" s="1">
        <v>561379.97801769385</v>
      </c>
      <c r="CA688" s="1">
        <v>1429241.0797116049</v>
      </c>
      <c r="CB688" s="1">
        <v>63529.446047242243</v>
      </c>
      <c r="CC688" s="1">
        <v>165251.52446916557</v>
      </c>
    </row>
    <row r="689" spans="1:81" x14ac:dyDescent="0.25">
      <c r="A689" t="s">
        <v>1183</v>
      </c>
      <c r="B689" t="s">
        <v>1184</v>
      </c>
      <c r="C689" t="s">
        <v>87</v>
      </c>
      <c r="D689" t="s">
        <v>1730</v>
      </c>
      <c r="E689">
        <v>40128</v>
      </c>
      <c r="F689" t="s">
        <v>39</v>
      </c>
      <c r="G689" t="s">
        <v>82</v>
      </c>
      <c r="H689" s="74">
        <v>0.46873146894112006</v>
      </c>
      <c r="I689" s="1">
        <v>867667</v>
      </c>
      <c r="J689" s="1"/>
      <c r="K689" s="1"/>
      <c r="L689" s="1">
        <v>47125</v>
      </c>
      <c r="M689" s="1"/>
      <c r="N689" s="1"/>
      <c r="O689" s="1"/>
      <c r="P689" s="1">
        <v>1402214</v>
      </c>
      <c r="Q689" s="1"/>
      <c r="R689" s="1"/>
      <c r="S689" s="1"/>
      <c r="T689" s="1">
        <v>1449339</v>
      </c>
      <c r="U689" s="1">
        <v>10.51063829787234</v>
      </c>
      <c r="V689" s="36">
        <v>7.782727594273417E-2</v>
      </c>
      <c r="W689" s="1"/>
      <c r="X689" s="1"/>
      <c r="Y689" s="1">
        <v>5572</v>
      </c>
      <c r="Z689" s="1"/>
      <c r="AA689" s="1"/>
      <c r="AB689" s="1"/>
      <c r="AC689" s="1">
        <v>117423</v>
      </c>
      <c r="AD689" s="1"/>
      <c r="AE689" s="1"/>
      <c r="AF689" s="1"/>
      <c r="AG689" s="1">
        <v>0</v>
      </c>
      <c r="AH689" s="1">
        <v>0</v>
      </c>
      <c r="AI689" s="1">
        <v>57440.893437500003</v>
      </c>
      <c r="AJ689" s="1">
        <v>0</v>
      </c>
      <c r="AK689" s="1"/>
      <c r="AL689" s="1">
        <v>0</v>
      </c>
      <c r="AM689" s="1">
        <v>1032566.6214016665</v>
      </c>
      <c r="AN689" s="1"/>
      <c r="AO689" s="1">
        <v>0</v>
      </c>
      <c r="AP689" s="1">
        <v>0</v>
      </c>
      <c r="AQ689" s="1">
        <v>1090007.5148391665</v>
      </c>
      <c r="AR689" s="1">
        <v>0</v>
      </c>
      <c r="AS689" s="1">
        <v>0</v>
      </c>
      <c r="AT689" s="1">
        <v>12080.2040968</v>
      </c>
      <c r="AU689" s="1">
        <v>0</v>
      </c>
      <c r="AV689" s="1"/>
      <c r="AW689" s="1">
        <v>0</v>
      </c>
      <c r="AX689" s="1">
        <v>305438.35913999996</v>
      </c>
      <c r="AY689" s="1"/>
      <c r="AZ689" s="1">
        <v>0</v>
      </c>
      <c r="BA689" s="1">
        <v>0</v>
      </c>
      <c r="BB689" s="1">
        <v>317518.56323679996</v>
      </c>
      <c r="BC689" s="7">
        <v>1.6221961629011667</v>
      </c>
      <c r="BD689" s="35" t="s">
        <v>552</v>
      </c>
      <c r="BE689" s="35" t="s">
        <v>552</v>
      </c>
      <c r="BF689" s="35">
        <v>1.4752487540435013</v>
      </c>
      <c r="BG689" s="35" t="s">
        <v>552</v>
      </c>
      <c r="BH689" s="35" t="s">
        <v>552</v>
      </c>
      <c r="BI689" s="35" t="s">
        <v>552</v>
      </c>
      <c r="BJ689" s="35">
        <v>0.95420883013695945</v>
      </c>
      <c r="BK689" s="35" t="s">
        <v>552</v>
      </c>
      <c r="BL689" s="35" t="s">
        <v>552</v>
      </c>
      <c r="BM689" s="35" t="s">
        <v>552</v>
      </c>
      <c r="BN689" s="35">
        <v>0.97115035066051947</v>
      </c>
      <c r="BO689" s="1">
        <v>0</v>
      </c>
      <c r="BP689" s="1">
        <v>0</v>
      </c>
      <c r="BQ689" s="1">
        <v>285601.26971999998</v>
      </c>
      <c r="BR689" s="1">
        <v>12694.912505146976</v>
      </c>
      <c r="BS689" s="1">
        <v>112178.99960557453</v>
      </c>
      <c r="BT689" s="1">
        <v>285601.26971999998</v>
      </c>
      <c r="BU689" s="1">
        <v>12694.912505146976</v>
      </c>
      <c r="BV689" s="1">
        <v>33021.752510138213</v>
      </c>
      <c r="BW689" s="35">
        <v>6.0043232689855177</v>
      </c>
      <c r="BX689" s="1">
        <v>1429241.0797116049</v>
      </c>
      <c r="BY689" s="1">
        <v>63529.446047242243</v>
      </c>
      <c r="BZ689" s="1">
        <v>561379.97801769385</v>
      </c>
      <c r="CA689" s="1">
        <v>1429241.0797116049</v>
      </c>
      <c r="CB689" s="1">
        <v>63529.446047242243</v>
      </c>
      <c r="CC689" s="1">
        <v>165251.52446916557</v>
      </c>
    </row>
    <row r="690" spans="1:81" x14ac:dyDescent="0.25">
      <c r="A690" t="s">
        <v>547</v>
      </c>
      <c r="B690" t="s">
        <v>548</v>
      </c>
      <c r="C690" t="s">
        <v>87</v>
      </c>
      <c r="D690" t="s">
        <v>38</v>
      </c>
      <c r="E690">
        <v>40074</v>
      </c>
      <c r="F690" t="s">
        <v>39</v>
      </c>
      <c r="G690" t="s">
        <v>88</v>
      </c>
      <c r="H690" s="74">
        <v>0.42459647774775006</v>
      </c>
      <c r="I690" s="1">
        <v>4915426</v>
      </c>
      <c r="J690" s="1"/>
      <c r="K690" s="1"/>
      <c r="L690" s="1">
        <v>1383466</v>
      </c>
      <c r="M690" s="1"/>
      <c r="N690" s="1"/>
      <c r="O690" s="1"/>
      <c r="P690" s="1"/>
      <c r="Q690" s="1"/>
      <c r="R690" s="1"/>
      <c r="S690" s="1"/>
      <c r="T690" s="1">
        <v>1383466</v>
      </c>
      <c r="U690" s="1">
        <v>33.285714285714285</v>
      </c>
      <c r="V690" s="36">
        <v>8.9505801631071358E-2</v>
      </c>
      <c r="W690" s="1"/>
      <c r="X690" s="1"/>
      <c r="Y690" s="1">
        <v>357036</v>
      </c>
      <c r="Z690" s="1"/>
      <c r="AA690" s="1"/>
      <c r="AB690" s="1"/>
      <c r="AC690" s="1"/>
      <c r="AD690" s="1"/>
      <c r="AE690" s="1"/>
      <c r="AF690" s="1"/>
      <c r="AG690" s="1">
        <v>0</v>
      </c>
      <c r="AH690" s="1">
        <v>0</v>
      </c>
      <c r="AI690" s="1">
        <v>3661506.8188750003</v>
      </c>
      <c r="AJ690" s="1">
        <v>0</v>
      </c>
      <c r="AK690" s="1">
        <v>0</v>
      </c>
      <c r="AL690" s="1">
        <v>0</v>
      </c>
      <c r="AM690" s="1">
        <v>0</v>
      </c>
      <c r="AN690" s="1">
        <v>0</v>
      </c>
      <c r="AO690" s="1">
        <v>0</v>
      </c>
      <c r="AP690" s="1">
        <v>0</v>
      </c>
      <c r="AQ690" s="1">
        <v>3661506.8188750003</v>
      </c>
      <c r="AR690" s="1">
        <v>0</v>
      </c>
      <c r="AS690" s="1">
        <v>0</v>
      </c>
      <c r="AT690" s="1">
        <v>774060.9744984</v>
      </c>
      <c r="AU690" s="1">
        <v>0</v>
      </c>
      <c r="AV690" s="1">
        <v>0</v>
      </c>
      <c r="AW690" s="1">
        <v>0</v>
      </c>
      <c r="AX690" s="1">
        <v>0</v>
      </c>
      <c r="AY690" s="1">
        <v>0</v>
      </c>
      <c r="AZ690" s="1">
        <v>0</v>
      </c>
      <c r="BA690" s="1">
        <v>0</v>
      </c>
      <c r="BB690" s="1">
        <v>774060.9744984</v>
      </c>
      <c r="BC690" s="7">
        <v>0.90237708661943039</v>
      </c>
      <c r="BD690" s="35" t="s">
        <v>552</v>
      </c>
      <c r="BE690" s="35" t="s">
        <v>552</v>
      </c>
      <c r="BF690" s="35">
        <v>3.2061270702521063</v>
      </c>
      <c r="BG690" s="35" t="s">
        <v>552</v>
      </c>
      <c r="BH690" s="35" t="s">
        <v>552</v>
      </c>
      <c r="BI690" s="35" t="s">
        <v>552</v>
      </c>
      <c r="BJ690" s="35" t="s">
        <v>552</v>
      </c>
      <c r="BK690" s="35" t="s">
        <v>552</v>
      </c>
      <c r="BL690" s="35" t="s">
        <v>552</v>
      </c>
      <c r="BM690" s="35" t="s">
        <v>552</v>
      </c>
      <c r="BN690" s="35">
        <v>3.2061270702521063</v>
      </c>
      <c r="BO690" s="1">
        <v>0</v>
      </c>
      <c r="BP690" s="1"/>
      <c r="BQ690" s="1">
        <v>1617961.6221599998</v>
      </c>
      <c r="BR690" s="1">
        <v>71918.031912616905</v>
      </c>
      <c r="BS690" s="1">
        <v>635505.98480203899</v>
      </c>
      <c r="BT690" s="1">
        <v>1617961.6221599998</v>
      </c>
      <c r="BU690" s="1">
        <v>71918.031912616905</v>
      </c>
      <c r="BV690" s="1">
        <v>187071.74625046083</v>
      </c>
      <c r="BW690" s="35">
        <v>5.9883745275585181</v>
      </c>
      <c r="BX690" s="1">
        <v>8070998.5425502034</v>
      </c>
      <c r="BY690" s="1">
        <v>358754.07846503885</v>
      </c>
      <c r="BZ690" s="1">
        <v>3170141.8666974828</v>
      </c>
      <c r="CA690" s="1">
        <v>8070998.5425502034</v>
      </c>
      <c r="CB690" s="1">
        <v>358754.07846503885</v>
      </c>
      <c r="CC690" s="1">
        <v>933183.93382168969</v>
      </c>
    </row>
    <row r="691" spans="1:81" x14ac:dyDescent="0.25">
      <c r="A691" t="s">
        <v>547</v>
      </c>
      <c r="B691" t="s">
        <v>548</v>
      </c>
      <c r="C691" t="s">
        <v>87</v>
      </c>
      <c r="D691" t="s">
        <v>28</v>
      </c>
      <c r="E691">
        <v>40074</v>
      </c>
      <c r="F691" t="s">
        <v>39</v>
      </c>
      <c r="G691" t="s">
        <v>88</v>
      </c>
      <c r="H691" s="74">
        <v>0.42459647774775006</v>
      </c>
      <c r="I691" s="1">
        <v>5272495</v>
      </c>
      <c r="J691" s="1">
        <v>0</v>
      </c>
      <c r="K691" s="1">
        <v>0</v>
      </c>
      <c r="L691" s="1">
        <v>1747295</v>
      </c>
      <c r="M691" s="1">
        <v>0</v>
      </c>
      <c r="N691" s="1">
        <v>0</v>
      </c>
      <c r="O691" s="1">
        <v>0</v>
      </c>
      <c r="P691" s="1">
        <v>459382</v>
      </c>
      <c r="Q691" s="1">
        <v>0</v>
      </c>
      <c r="R691" s="1">
        <v>0</v>
      </c>
      <c r="S691" s="1">
        <v>0</v>
      </c>
      <c r="T691" s="1">
        <v>2206677</v>
      </c>
      <c r="U691" s="1"/>
      <c r="V691" s="36"/>
      <c r="W691" s="1"/>
      <c r="X691" s="1"/>
      <c r="Y691" s="1">
        <v>371470</v>
      </c>
      <c r="Z691" s="1"/>
      <c r="AA691" s="1"/>
      <c r="AB691" s="1"/>
      <c r="AC691" s="1">
        <v>61861</v>
      </c>
      <c r="AD691" s="1"/>
      <c r="AE691" s="1"/>
      <c r="AF691" s="1"/>
      <c r="AG691" s="1">
        <v>0</v>
      </c>
      <c r="AH691" s="1">
        <v>0</v>
      </c>
      <c r="AI691" s="1">
        <v>3813130.2103125006</v>
      </c>
      <c r="AJ691" s="1">
        <v>0</v>
      </c>
      <c r="AK691" s="1">
        <v>0</v>
      </c>
      <c r="AL691" s="1">
        <v>0</v>
      </c>
      <c r="AM691" s="1">
        <v>543661.36138833326</v>
      </c>
      <c r="AN691" s="1">
        <v>0</v>
      </c>
      <c r="AO691" s="1">
        <v>0</v>
      </c>
      <c r="AP691" s="1">
        <v>0</v>
      </c>
      <c r="AQ691" s="1">
        <v>4356791.5717008337</v>
      </c>
      <c r="AR691" s="1">
        <v>0</v>
      </c>
      <c r="AS691" s="1">
        <v>0</v>
      </c>
      <c r="AT691" s="1">
        <v>805354.16651799995</v>
      </c>
      <c r="AU691" s="1">
        <v>0</v>
      </c>
      <c r="AV691" s="1">
        <v>0</v>
      </c>
      <c r="AW691" s="1">
        <v>0</v>
      </c>
      <c r="AX691" s="1">
        <v>160911.59597999998</v>
      </c>
      <c r="AY691" s="1">
        <v>0</v>
      </c>
      <c r="AZ691" s="1">
        <v>0</v>
      </c>
      <c r="BA691" s="1">
        <v>0</v>
      </c>
      <c r="BB691" s="1">
        <v>966265.76249799994</v>
      </c>
      <c r="BC691" s="7">
        <v>1.0095898306586983</v>
      </c>
      <c r="BD691" s="35" t="s">
        <v>552</v>
      </c>
      <c r="BE691" s="35" t="s">
        <v>552</v>
      </c>
      <c r="BF691" s="35">
        <v>2.6432195919009098</v>
      </c>
      <c r="BG691" s="35" t="s">
        <v>552</v>
      </c>
      <c r="BH691" s="35" t="s">
        <v>552</v>
      </c>
      <c r="BI691" s="35" t="s">
        <v>552</v>
      </c>
      <c r="BJ691" s="35">
        <v>1.5337408896481213</v>
      </c>
      <c r="BK691" s="35" t="s">
        <v>552</v>
      </c>
      <c r="BL691" s="35" t="s">
        <v>552</v>
      </c>
      <c r="BM691" s="35" t="s">
        <v>552</v>
      </c>
      <c r="BN691" s="35">
        <v>2.4122503357758447</v>
      </c>
      <c r="BO691" s="1">
        <v>0</v>
      </c>
      <c r="BP691" s="1">
        <v>0</v>
      </c>
      <c r="BQ691" s="1">
        <v>1735494.4541999998</v>
      </c>
      <c r="BR691" s="1">
        <v>77142.339986221559</v>
      </c>
      <c r="BS691" s="1">
        <v>681670.74986762623</v>
      </c>
      <c r="BT691" s="1">
        <v>1735494.4541999998</v>
      </c>
      <c r="BU691" s="1">
        <v>77142.339986221559</v>
      </c>
      <c r="BV691" s="1">
        <v>200661.11192535979</v>
      </c>
      <c r="BW691" s="35">
        <v>5.9883745275585181</v>
      </c>
      <c r="BX691" s="1">
        <v>8657296.3280503526</v>
      </c>
      <c r="BY691" s="1">
        <v>384814.8837835266</v>
      </c>
      <c r="BZ691" s="1">
        <v>3400429.0048213815</v>
      </c>
      <c r="CA691" s="1">
        <v>8657296.3280503526</v>
      </c>
      <c r="CB691" s="1">
        <v>384814.8837835266</v>
      </c>
      <c r="CC691" s="1">
        <v>1000972.7794000336</v>
      </c>
    </row>
    <row r="692" spans="1:81" x14ac:dyDescent="0.25">
      <c r="A692" t="s">
        <v>547</v>
      </c>
      <c r="B692" t="s">
        <v>548</v>
      </c>
      <c r="C692" t="s">
        <v>87</v>
      </c>
      <c r="D692" t="s">
        <v>1730</v>
      </c>
      <c r="E692">
        <v>40074</v>
      </c>
      <c r="F692" t="s">
        <v>39</v>
      </c>
      <c r="G692" t="s">
        <v>88</v>
      </c>
      <c r="H692" s="74">
        <v>0.42459647774775006</v>
      </c>
      <c r="I692" s="1">
        <v>357069</v>
      </c>
      <c r="J692" s="1"/>
      <c r="K692" s="1"/>
      <c r="L692" s="1">
        <v>363829</v>
      </c>
      <c r="M692" s="1"/>
      <c r="N692" s="1"/>
      <c r="O692" s="1"/>
      <c r="P692" s="1">
        <v>459382</v>
      </c>
      <c r="Q692" s="1"/>
      <c r="R692" s="1"/>
      <c r="S692" s="1"/>
      <c r="T692" s="1">
        <v>823211</v>
      </c>
      <c r="U692" s="1">
        <v>16.818181818181817</v>
      </c>
      <c r="V692" s="36">
        <v>6.2159297721424436E-2</v>
      </c>
      <c r="W692" s="1"/>
      <c r="X692" s="1"/>
      <c r="Y692" s="1">
        <v>14434</v>
      </c>
      <c r="Z692" s="1"/>
      <c r="AA692" s="1"/>
      <c r="AB692" s="1"/>
      <c r="AC692" s="1">
        <v>61861</v>
      </c>
      <c r="AD692" s="1"/>
      <c r="AE692" s="1"/>
      <c r="AF692" s="1"/>
      <c r="AG692" s="1">
        <v>0</v>
      </c>
      <c r="AH692" s="1">
        <v>0</v>
      </c>
      <c r="AI692" s="1">
        <v>151623.39143750002</v>
      </c>
      <c r="AJ692" s="1">
        <v>0</v>
      </c>
      <c r="AK692" s="1"/>
      <c r="AL692" s="1">
        <v>0</v>
      </c>
      <c r="AM692" s="1">
        <v>543661.36138833326</v>
      </c>
      <c r="AN692" s="1"/>
      <c r="AO692" s="1">
        <v>0</v>
      </c>
      <c r="AP692" s="1">
        <v>0</v>
      </c>
      <c r="AQ692" s="1">
        <v>695284.75282583327</v>
      </c>
      <c r="AR692" s="1">
        <v>0</v>
      </c>
      <c r="AS692" s="1">
        <v>0</v>
      </c>
      <c r="AT692" s="1">
        <v>31293.192019599999</v>
      </c>
      <c r="AU692" s="1">
        <v>0</v>
      </c>
      <c r="AV692" s="1"/>
      <c r="AW692" s="1">
        <v>0</v>
      </c>
      <c r="AX692" s="1">
        <v>160911.59597999998</v>
      </c>
      <c r="AY692" s="1"/>
      <c r="AZ692" s="1">
        <v>0</v>
      </c>
      <c r="BA692" s="1">
        <v>0</v>
      </c>
      <c r="BB692" s="1">
        <v>192204.7879996</v>
      </c>
      <c r="BC692" s="7">
        <v>2.4854847125497685</v>
      </c>
      <c r="BD692" s="35" t="s">
        <v>552</v>
      </c>
      <c r="BE692" s="35" t="s">
        <v>552</v>
      </c>
      <c r="BF692" s="35">
        <v>0.50275427043226362</v>
      </c>
      <c r="BG692" s="35" t="s">
        <v>552</v>
      </c>
      <c r="BH692" s="35" t="s">
        <v>552</v>
      </c>
      <c r="BI692" s="35" t="s">
        <v>552</v>
      </c>
      <c r="BJ692" s="35">
        <v>1.5337408896481213</v>
      </c>
      <c r="BK692" s="35" t="s">
        <v>552</v>
      </c>
      <c r="BL692" s="35" t="s">
        <v>552</v>
      </c>
      <c r="BM692" s="35" t="s">
        <v>552</v>
      </c>
      <c r="BN692" s="35">
        <v>1.0780827039792147</v>
      </c>
      <c r="BO692" s="1">
        <v>0</v>
      </c>
      <c r="BP692" s="1">
        <v>0</v>
      </c>
      <c r="BQ692" s="1">
        <v>117532.83203999998</v>
      </c>
      <c r="BR692" s="1">
        <v>5224.3080736046495</v>
      </c>
      <c r="BS692" s="1">
        <v>46164.765065587242</v>
      </c>
      <c r="BT692" s="1">
        <v>117532.83203999998</v>
      </c>
      <c r="BU692" s="1">
        <v>5224.3080736046495</v>
      </c>
      <c r="BV692" s="1">
        <v>13589.365674898942</v>
      </c>
      <c r="BW692" s="35">
        <v>5.9883745275585181</v>
      </c>
      <c r="BX692" s="1">
        <v>586297.78550014948</v>
      </c>
      <c r="BY692" s="1">
        <v>26060.805318487739</v>
      </c>
      <c r="BZ692" s="1">
        <v>230287.13812389871</v>
      </c>
      <c r="CA692" s="1">
        <v>586297.78550014948</v>
      </c>
      <c r="CB692" s="1">
        <v>26060.805318487739</v>
      </c>
      <c r="CC692" s="1">
        <v>67788.845578343928</v>
      </c>
    </row>
    <row r="693" spans="1:81" x14ac:dyDescent="0.25">
      <c r="A693" t="s">
        <v>183</v>
      </c>
      <c r="B693" t="s">
        <v>184</v>
      </c>
      <c r="C693" t="s">
        <v>87</v>
      </c>
      <c r="D693" t="s">
        <v>38</v>
      </c>
      <c r="E693">
        <v>40027</v>
      </c>
      <c r="F693" t="s">
        <v>39</v>
      </c>
      <c r="G693" t="s">
        <v>88</v>
      </c>
      <c r="H693" s="74">
        <v>0.42459647774775006</v>
      </c>
      <c r="I693" s="1">
        <v>56486294</v>
      </c>
      <c r="J693" s="1"/>
      <c r="K693" s="1"/>
      <c r="L693" s="1">
        <v>10417487</v>
      </c>
      <c r="M693" s="1"/>
      <c r="N693" s="1"/>
      <c r="O693" s="1"/>
      <c r="P693" s="1">
        <v>110705</v>
      </c>
      <c r="Q693" s="1"/>
      <c r="R693" s="1"/>
      <c r="S693" s="1"/>
      <c r="T693" s="1">
        <v>10528192</v>
      </c>
      <c r="U693" s="1">
        <v>36.04</v>
      </c>
      <c r="V693" s="36">
        <v>0.17146398197669951</v>
      </c>
      <c r="W693" s="1"/>
      <c r="X693" s="1"/>
      <c r="Y693" s="1">
        <v>2411727</v>
      </c>
      <c r="Z693" s="1"/>
      <c r="AA693" s="1"/>
      <c r="AB693" s="1"/>
      <c r="AC693" s="1">
        <v>28741</v>
      </c>
      <c r="AD693" s="1"/>
      <c r="AE693" s="1"/>
      <c r="AF693" s="1"/>
      <c r="AG693" s="1">
        <v>0</v>
      </c>
      <c r="AH693" s="1">
        <v>0</v>
      </c>
      <c r="AI693" s="1">
        <v>24745487.049312502</v>
      </c>
      <c r="AJ693" s="1">
        <v>0</v>
      </c>
      <c r="AK693" s="1">
        <v>0</v>
      </c>
      <c r="AL693" s="1">
        <v>0</v>
      </c>
      <c r="AM693" s="1">
        <v>252471.72242916666</v>
      </c>
      <c r="AN693" s="1">
        <v>0</v>
      </c>
      <c r="AO693" s="1">
        <v>0</v>
      </c>
      <c r="AP693" s="1">
        <v>0</v>
      </c>
      <c r="AQ693" s="1">
        <v>24997958.77174167</v>
      </c>
      <c r="AR693" s="1">
        <v>0</v>
      </c>
      <c r="AS693" s="1">
        <v>0</v>
      </c>
      <c r="AT693" s="1">
        <v>5228670.9235038003</v>
      </c>
      <c r="AU693" s="1">
        <v>0</v>
      </c>
      <c r="AV693" s="1">
        <v>0</v>
      </c>
      <c r="AW693" s="1">
        <v>0</v>
      </c>
      <c r="AX693" s="1">
        <v>74760.514379999993</v>
      </c>
      <c r="AY693" s="1">
        <v>0</v>
      </c>
      <c r="AZ693" s="1">
        <v>0</v>
      </c>
      <c r="BA693" s="1">
        <v>0</v>
      </c>
      <c r="BB693" s="1">
        <v>5303431.4378837999</v>
      </c>
      <c r="BC693" s="7">
        <v>0.53643792261580248</v>
      </c>
      <c r="BD693" s="35" t="s">
        <v>552</v>
      </c>
      <c r="BE693" s="35" t="s">
        <v>552</v>
      </c>
      <c r="BF693" s="35">
        <v>2.8772925728456684</v>
      </c>
      <c r="BG693" s="35" t="s">
        <v>552</v>
      </c>
      <c r="BH693" s="35" t="s">
        <v>552</v>
      </c>
      <c r="BI693" s="35" t="s">
        <v>552</v>
      </c>
      <c r="BJ693" s="35">
        <v>2.9558939235731598</v>
      </c>
      <c r="BK693" s="35" t="s">
        <v>552</v>
      </c>
      <c r="BL693" s="35" t="s">
        <v>552</v>
      </c>
      <c r="BM693" s="35" t="s">
        <v>552</v>
      </c>
      <c r="BN693" s="35">
        <v>2.8781190739706748</v>
      </c>
      <c r="BO693" s="1">
        <v>0</v>
      </c>
      <c r="BP693" s="1"/>
      <c r="BQ693" s="1">
        <v>18593028.533039998</v>
      </c>
      <c r="BR693" s="1">
        <v>826455.95610990003</v>
      </c>
      <c r="BS693" s="1">
        <v>7303004.4387378646</v>
      </c>
      <c r="BT693" s="1">
        <v>18593028.533039998</v>
      </c>
      <c r="BU693" s="1">
        <v>826455.95610990003</v>
      </c>
      <c r="BV693" s="1">
        <v>2149760.7039139494</v>
      </c>
      <c r="BW693" s="35">
        <v>6.134627239412298</v>
      </c>
      <c r="BX693" s="1">
        <v>95468270.768917248</v>
      </c>
      <c r="BY693" s="1">
        <v>4243543.2644164264</v>
      </c>
      <c r="BZ693" s="1">
        <v>37498205.520692356</v>
      </c>
      <c r="CA693" s="1">
        <v>95468270.768917248</v>
      </c>
      <c r="CB693" s="1">
        <v>4243543.2644164264</v>
      </c>
      <c r="CC693" s="1">
        <v>11038219.86853472</v>
      </c>
    </row>
    <row r="694" spans="1:81" x14ac:dyDescent="0.25">
      <c r="A694" t="s">
        <v>183</v>
      </c>
      <c r="B694" t="s">
        <v>184</v>
      </c>
      <c r="C694" t="s">
        <v>87</v>
      </c>
      <c r="D694" t="s">
        <v>28</v>
      </c>
      <c r="E694">
        <v>40027</v>
      </c>
      <c r="F694" t="s">
        <v>39</v>
      </c>
      <c r="G694" t="s">
        <v>88</v>
      </c>
      <c r="H694" s="74">
        <v>0.42459647774775006</v>
      </c>
      <c r="I694" s="1">
        <v>58625785</v>
      </c>
      <c r="J694" s="1">
        <v>0</v>
      </c>
      <c r="K694" s="1">
        <v>0</v>
      </c>
      <c r="L694" s="1">
        <v>10417487</v>
      </c>
      <c r="M694" s="1">
        <v>0</v>
      </c>
      <c r="N694" s="1">
        <v>0</v>
      </c>
      <c r="O694" s="1">
        <v>0</v>
      </c>
      <c r="P694" s="1">
        <v>110705</v>
      </c>
      <c r="Q694" s="1">
        <v>0</v>
      </c>
      <c r="R694" s="1">
        <v>0</v>
      </c>
      <c r="S694" s="1">
        <v>0</v>
      </c>
      <c r="T694" s="1">
        <v>10528192</v>
      </c>
      <c r="U694" s="1"/>
      <c r="V694" s="36"/>
      <c r="W694" s="1"/>
      <c r="X694" s="1"/>
      <c r="Y694" s="1">
        <v>2411727</v>
      </c>
      <c r="Z694" s="1"/>
      <c r="AA694" s="1"/>
      <c r="AB694" s="1"/>
      <c r="AC694" s="1">
        <v>290200</v>
      </c>
      <c r="AD694" s="1"/>
      <c r="AE694" s="1"/>
      <c r="AF694" s="1"/>
      <c r="AG694" s="1">
        <v>0</v>
      </c>
      <c r="AH694" s="1">
        <v>0</v>
      </c>
      <c r="AI694" s="1">
        <v>24745487.049312502</v>
      </c>
      <c r="AJ694" s="1">
        <v>0</v>
      </c>
      <c r="AK694" s="1">
        <v>0</v>
      </c>
      <c r="AL694" s="1">
        <v>0</v>
      </c>
      <c r="AM694" s="1">
        <v>2556406.5969891669</v>
      </c>
      <c r="AN694" s="1">
        <v>0</v>
      </c>
      <c r="AO694" s="1">
        <v>0</v>
      </c>
      <c r="AP694" s="1">
        <v>0</v>
      </c>
      <c r="AQ694" s="1">
        <v>27301893.646301668</v>
      </c>
      <c r="AR694" s="1">
        <v>0</v>
      </c>
      <c r="AS694" s="1">
        <v>0</v>
      </c>
      <c r="AT694" s="1">
        <v>5228670.9235038003</v>
      </c>
      <c r="AU694" s="1">
        <v>0</v>
      </c>
      <c r="AV694" s="1">
        <v>0</v>
      </c>
      <c r="AW694" s="1">
        <v>0</v>
      </c>
      <c r="AX694" s="1">
        <v>754862.43599999987</v>
      </c>
      <c r="AY694" s="1">
        <v>0</v>
      </c>
      <c r="AZ694" s="1">
        <v>0</v>
      </c>
      <c r="BA694" s="1">
        <v>0</v>
      </c>
      <c r="BB694" s="1">
        <v>5983533.3595038</v>
      </c>
      <c r="BC694" s="7">
        <v>0.56776087528389552</v>
      </c>
      <c r="BD694" s="35" t="s">
        <v>552</v>
      </c>
      <c r="BE694" s="35" t="s">
        <v>552</v>
      </c>
      <c r="BF694" s="35">
        <v>2.8772925728456684</v>
      </c>
      <c r="BG694" s="35" t="s">
        <v>552</v>
      </c>
      <c r="BH694" s="35" t="s">
        <v>552</v>
      </c>
      <c r="BI694" s="35" t="s">
        <v>552</v>
      </c>
      <c r="BJ694" s="35">
        <v>29.910745070133839</v>
      </c>
      <c r="BK694" s="35" t="s">
        <v>552</v>
      </c>
      <c r="BL694" s="35" t="s">
        <v>552</v>
      </c>
      <c r="BM694" s="35" t="s">
        <v>552</v>
      </c>
      <c r="BN694" s="35">
        <v>3.161552050514036</v>
      </c>
      <c r="BO694" s="1">
        <v>0</v>
      </c>
      <c r="BP694" s="1">
        <v>0</v>
      </c>
      <c r="BQ694" s="1">
        <v>19297263.3906</v>
      </c>
      <c r="BR694" s="1">
        <v>857759.03788038273</v>
      </c>
      <c r="BS694" s="1">
        <v>7579615.1200765939</v>
      </c>
      <c r="BT694" s="1">
        <v>19297263.3906</v>
      </c>
      <c r="BU694" s="1">
        <v>857759.03788038273</v>
      </c>
      <c r="BV694" s="1">
        <v>2231185.6541536939</v>
      </c>
      <c r="BW694" s="35">
        <v>6.134627239412298</v>
      </c>
      <c r="BX694" s="1">
        <v>99084254.251488477</v>
      </c>
      <c r="BY694" s="1">
        <v>4404272.9207526986</v>
      </c>
      <c r="BZ694" s="1">
        <v>38918498.259806596</v>
      </c>
      <c r="CA694" s="1">
        <v>99084254.251488477</v>
      </c>
      <c r="CB694" s="1">
        <v>4404272.9207526986</v>
      </c>
      <c r="CC694" s="1">
        <v>11456306.636003504</v>
      </c>
    </row>
    <row r="695" spans="1:81" x14ac:dyDescent="0.25">
      <c r="A695" t="s">
        <v>183</v>
      </c>
      <c r="B695" t="s">
        <v>184</v>
      </c>
      <c r="C695" t="s">
        <v>87</v>
      </c>
      <c r="D695" t="s">
        <v>1730</v>
      </c>
      <c r="E695">
        <v>40027</v>
      </c>
      <c r="F695" t="s">
        <v>39</v>
      </c>
      <c r="G695" t="s">
        <v>88</v>
      </c>
      <c r="H695" s="74">
        <v>0.42459647774775006</v>
      </c>
      <c r="I695" s="1">
        <v>2139491</v>
      </c>
      <c r="J695" s="1"/>
      <c r="K695" s="1"/>
      <c r="L695" s="1"/>
      <c r="M695" s="1"/>
      <c r="N695" s="1"/>
      <c r="O695" s="1"/>
      <c r="P695" s="1"/>
      <c r="Q695" s="1"/>
      <c r="R695" s="1"/>
      <c r="S695" s="1"/>
      <c r="T695" s="1">
        <v>0</v>
      </c>
      <c r="U695" s="1">
        <v>0</v>
      </c>
      <c r="V695" s="36" t="s">
        <v>552</v>
      </c>
      <c r="W695" s="1"/>
      <c r="X695" s="1"/>
      <c r="Y695" s="1"/>
      <c r="Z695" s="1"/>
      <c r="AA695" s="1"/>
      <c r="AB695" s="1"/>
      <c r="AC695" s="1">
        <v>261459</v>
      </c>
      <c r="AD695" s="1"/>
      <c r="AE695" s="1"/>
      <c r="AF695" s="1"/>
      <c r="AG695" s="1">
        <v>0</v>
      </c>
      <c r="AH695" s="1">
        <v>0</v>
      </c>
      <c r="AI695" s="1">
        <v>0</v>
      </c>
      <c r="AJ695" s="1">
        <v>0</v>
      </c>
      <c r="AK695" s="1"/>
      <c r="AL695" s="1">
        <v>0</v>
      </c>
      <c r="AM695" s="1">
        <v>2303934.8745600004</v>
      </c>
      <c r="AN695" s="1"/>
      <c r="AO695" s="1">
        <v>0</v>
      </c>
      <c r="AP695" s="1">
        <v>0</v>
      </c>
      <c r="AQ695" s="1">
        <v>2303934.8745600004</v>
      </c>
      <c r="AR695" s="1">
        <v>0</v>
      </c>
      <c r="AS695" s="1">
        <v>0</v>
      </c>
      <c r="AT695" s="1">
        <v>0</v>
      </c>
      <c r="AU695" s="1">
        <v>0</v>
      </c>
      <c r="AV695" s="1"/>
      <c r="AW695" s="1">
        <v>0</v>
      </c>
      <c r="AX695" s="1">
        <v>680101.92161999992</v>
      </c>
      <c r="AY695" s="1"/>
      <c r="AZ695" s="1">
        <v>0</v>
      </c>
      <c r="BA695" s="1">
        <v>0</v>
      </c>
      <c r="BB695" s="1">
        <v>680101.92161999992</v>
      </c>
      <c r="BC695" s="7">
        <v>1.3947414577485955</v>
      </c>
      <c r="BD695" s="35" t="s">
        <v>552</v>
      </c>
      <c r="BE695" s="35" t="s">
        <v>552</v>
      </c>
      <c r="BF695" s="35" t="s">
        <v>552</v>
      </c>
      <c r="BG695" s="35" t="s">
        <v>552</v>
      </c>
      <c r="BH695" s="35" t="s">
        <v>552</v>
      </c>
      <c r="BI695" s="35" t="s">
        <v>552</v>
      </c>
      <c r="BJ695" s="35" t="s">
        <v>552</v>
      </c>
      <c r="BK695" s="35" t="s">
        <v>552</v>
      </c>
      <c r="BL695" s="35" t="s">
        <v>552</v>
      </c>
      <c r="BM695" s="35" t="s">
        <v>552</v>
      </c>
      <c r="BN695" s="35" t="s">
        <v>552</v>
      </c>
      <c r="BO695" s="1">
        <v>0</v>
      </c>
      <c r="BP695" s="1">
        <v>0</v>
      </c>
      <c r="BQ695" s="1">
        <v>704234.85755999992</v>
      </c>
      <c r="BR695" s="1">
        <v>31303.081770482695</v>
      </c>
      <c r="BS695" s="1">
        <v>276610.68133872817</v>
      </c>
      <c r="BT695" s="1">
        <v>704234.85755999992</v>
      </c>
      <c r="BU695" s="1">
        <v>31303.081770482695</v>
      </c>
      <c r="BV695" s="1">
        <v>81424.950239744168</v>
      </c>
      <c r="BW695" s="35">
        <v>6.134627239412298</v>
      </c>
      <c r="BX695" s="1">
        <v>3615983.4825712149</v>
      </c>
      <c r="BY695" s="1">
        <v>160729.65633627097</v>
      </c>
      <c r="BZ695" s="1">
        <v>1420292.7391142284</v>
      </c>
      <c r="CA695" s="1">
        <v>3615983.4825712149</v>
      </c>
      <c r="CB695" s="1">
        <v>160729.65633627097</v>
      </c>
      <c r="CC695" s="1">
        <v>418086.76746878127</v>
      </c>
    </row>
    <row r="696" spans="1:81" x14ac:dyDescent="0.25">
      <c r="A696" t="s">
        <v>289</v>
      </c>
      <c r="B696" t="s">
        <v>290</v>
      </c>
      <c r="C696" t="s">
        <v>87</v>
      </c>
      <c r="D696" t="s">
        <v>38</v>
      </c>
      <c r="E696">
        <v>40046</v>
      </c>
      <c r="F696" t="s">
        <v>39</v>
      </c>
      <c r="G696" t="s">
        <v>88</v>
      </c>
      <c r="H696" s="74">
        <v>0.42459647774775006</v>
      </c>
      <c r="I696" s="1">
        <v>11767667</v>
      </c>
      <c r="J696" s="1"/>
      <c r="K696" s="1"/>
      <c r="L696" s="1">
        <v>3709972</v>
      </c>
      <c r="M696" s="1"/>
      <c r="N696" s="1"/>
      <c r="O696" s="1"/>
      <c r="P696" s="1">
        <v>548081</v>
      </c>
      <c r="Q696" s="1"/>
      <c r="R696" s="1"/>
      <c r="S696" s="1"/>
      <c r="T696" s="1">
        <v>4258053</v>
      </c>
      <c r="U696" s="1">
        <v>26.866666666666667</v>
      </c>
      <c r="V696" s="36">
        <v>0.14278819213460808</v>
      </c>
      <c r="W696" s="1"/>
      <c r="X696" s="1"/>
      <c r="Y696" s="1">
        <v>650284</v>
      </c>
      <c r="Z696" s="1"/>
      <c r="AA696" s="1"/>
      <c r="AB696" s="1"/>
      <c r="AC696" s="1"/>
      <c r="AD696" s="1"/>
      <c r="AE696" s="1"/>
      <c r="AF696" s="1"/>
      <c r="AG696" s="1">
        <v>0</v>
      </c>
      <c r="AH696" s="1">
        <v>0</v>
      </c>
      <c r="AI696" s="1">
        <v>6682759.9377500014</v>
      </c>
      <c r="AJ696" s="1">
        <v>0</v>
      </c>
      <c r="AK696" s="1">
        <v>0</v>
      </c>
      <c r="AL696" s="1">
        <v>0</v>
      </c>
      <c r="AM696" s="1">
        <v>622.52866916666676</v>
      </c>
      <c r="AN696" s="1">
        <v>0</v>
      </c>
      <c r="AO696" s="1">
        <v>0</v>
      </c>
      <c r="AP696" s="1">
        <v>0</v>
      </c>
      <c r="AQ696" s="1">
        <v>6683382.4664191678</v>
      </c>
      <c r="AR696" s="1">
        <v>0</v>
      </c>
      <c r="AS696" s="1">
        <v>0</v>
      </c>
      <c r="AT696" s="1">
        <v>1409828.3275096</v>
      </c>
      <c r="AU696" s="1">
        <v>0</v>
      </c>
      <c r="AV696" s="1">
        <v>0</v>
      </c>
      <c r="AW696" s="1">
        <v>0</v>
      </c>
      <c r="AX696" s="1">
        <v>0</v>
      </c>
      <c r="AY696" s="1">
        <v>0</v>
      </c>
      <c r="AZ696" s="1">
        <v>0</v>
      </c>
      <c r="BA696" s="1">
        <v>0</v>
      </c>
      <c r="BB696" s="1">
        <v>1409828.3275096</v>
      </c>
      <c r="BC696" s="7">
        <v>0.68774981429443638</v>
      </c>
      <c r="BD696" s="35" t="s">
        <v>552</v>
      </c>
      <c r="BE696" s="35" t="s">
        <v>552</v>
      </c>
      <c r="BF696" s="35">
        <v>2.1813071002313769</v>
      </c>
      <c r="BG696" s="35" t="s">
        <v>552</v>
      </c>
      <c r="BH696" s="35" t="s">
        <v>552</v>
      </c>
      <c r="BI696" s="35" t="s">
        <v>552</v>
      </c>
      <c r="BJ696" s="35">
        <v>1.1358333333333335E-3</v>
      </c>
      <c r="BK696" s="35" t="s">
        <v>552</v>
      </c>
      <c r="BL696" s="35" t="s">
        <v>552</v>
      </c>
      <c r="BM696" s="35" t="s">
        <v>552</v>
      </c>
      <c r="BN696" s="35">
        <v>1.9006834329983135</v>
      </c>
      <c r="BO696" s="1">
        <v>0</v>
      </c>
      <c r="BP696" s="1"/>
      <c r="BQ696" s="1">
        <v>3873445.2697199993</v>
      </c>
      <c r="BR696" s="1">
        <v>172173.77514035383</v>
      </c>
      <c r="BS696" s="1">
        <v>1521419.060251839</v>
      </c>
      <c r="BT696" s="1">
        <v>3873445.2697199993</v>
      </c>
      <c r="BU696" s="1">
        <v>172173.77514035383</v>
      </c>
      <c r="BV696" s="1">
        <v>447854.98041958554</v>
      </c>
      <c r="BW696" s="35">
        <v>6.0858764878174849</v>
      </c>
      <c r="BX696" s="1">
        <v>19699864.224116802</v>
      </c>
      <c r="BY696" s="1">
        <v>875654.5548051002</v>
      </c>
      <c r="BZ696" s="1">
        <v>7737749.4266522015</v>
      </c>
      <c r="CA696" s="1">
        <v>19699864.224116802</v>
      </c>
      <c r="CB696" s="1">
        <v>875654.5548051002</v>
      </c>
      <c r="CC696" s="1">
        <v>2277735.1148679303</v>
      </c>
    </row>
    <row r="697" spans="1:81" x14ac:dyDescent="0.25">
      <c r="A697" t="s">
        <v>289</v>
      </c>
      <c r="B697" t="s">
        <v>290</v>
      </c>
      <c r="C697" t="s">
        <v>87</v>
      </c>
      <c r="D697" t="s">
        <v>28</v>
      </c>
      <c r="E697">
        <v>40046</v>
      </c>
      <c r="F697" t="s">
        <v>39</v>
      </c>
      <c r="G697" t="s">
        <v>88</v>
      </c>
      <c r="H697" s="74">
        <v>0.42459647774775006</v>
      </c>
      <c r="I697" s="1">
        <v>13635007</v>
      </c>
      <c r="J697" s="1">
        <v>0</v>
      </c>
      <c r="K697" s="1">
        <v>0</v>
      </c>
      <c r="L697" s="1">
        <v>3709972</v>
      </c>
      <c r="M697" s="1">
        <v>0</v>
      </c>
      <c r="N697" s="1">
        <v>0</v>
      </c>
      <c r="O697" s="1">
        <v>0</v>
      </c>
      <c r="P697" s="1">
        <v>1401429</v>
      </c>
      <c r="Q697" s="1">
        <v>0</v>
      </c>
      <c r="R697" s="1">
        <v>0</v>
      </c>
      <c r="S697" s="1">
        <v>0</v>
      </c>
      <c r="T697" s="1">
        <v>5111401</v>
      </c>
      <c r="U697" s="1"/>
      <c r="V697" s="36"/>
      <c r="W697" s="1"/>
      <c r="X697" s="1"/>
      <c r="Y697" s="1">
        <v>709265</v>
      </c>
      <c r="Z697" s="1"/>
      <c r="AA697" s="1"/>
      <c r="AB697" s="1"/>
      <c r="AC697" s="1">
        <v>147193</v>
      </c>
      <c r="AD697" s="1"/>
      <c r="AE697" s="1"/>
      <c r="AF697" s="1"/>
      <c r="AG697" s="1">
        <v>0</v>
      </c>
      <c r="AH697" s="1">
        <v>0</v>
      </c>
      <c r="AI697" s="1">
        <v>7286883.4468300017</v>
      </c>
      <c r="AJ697" s="1">
        <v>0</v>
      </c>
      <c r="AK697" s="1">
        <v>0</v>
      </c>
      <c r="AL697" s="1">
        <v>0</v>
      </c>
      <c r="AM697" s="1">
        <v>1293946.3297724999</v>
      </c>
      <c r="AN697" s="1">
        <v>0</v>
      </c>
      <c r="AO697" s="1">
        <v>0</v>
      </c>
      <c r="AP697" s="1">
        <v>0</v>
      </c>
      <c r="AQ697" s="1">
        <v>8580829.776602501</v>
      </c>
      <c r="AR697" s="1">
        <v>0</v>
      </c>
      <c r="AS697" s="1">
        <v>0</v>
      </c>
      <c r="AT697" s="1">
        <v>1537700.2797409999</v>
      </c>
      <c r="AU697" s="1">
        <v>0</v>
      </c>
      <c r="AV697" s="1">
        <v>0</v>
      </c>
      <c r="AW697" s="1">
        <v>0</v>
      </c>
      <c r="AX697" s="1">
        <v>382875.48773999995</v>
      </c>
      <c r="AY697" s="1">
        <v>0</v>
      </c>
      <c r="AZ697" s="1">
        <v>0</v>
      </c>
      <c r="BA697" s="1">
        <v>0</v>
      </c>
      <c r="BB697" s="1">
        <v>1920575.7674809999</v>
      </c>
      <c r="BC697" s="7">
        <v>0.7701796958434638</v>
      </c>
      <c r="BD697" s="35" t="s">
        <v>552</v>
      </c>
      <c r="BE697" s="35" t="s">
        <v>552</v>
      </c>
      <c r="BF697" s="35">
        <v>2.3786119481686119</v>
      </c>
      <c r="BG697" s="35" t="s">
        <v>552</v>
      </c>
      <c r="BH697" s="35" t="s">
        <v>552</v>
      </c>
      <c r="BI697" s="35" t="s">
        <v>552</v>
      </c>
      <c r="BJ697" s="35">
        <v>1.1965085762550225</v>
      </c>
      <c r="BK697" s="35" t="s">
        <v>552</v>
      </c>
      <c r="BL697" s="35" t="s">
        <v>552</v>
      </c>
      <c r="BM697" s="35" t="s">
        <v>552</v>
      </c>
      <c r="BN697" s="35">
        <v>2.0545062976048056</v>
      </c>
      <c r="BO697" s="1">
        <v>0</v>
      </c>
      <c r="BP697" s="1">
        <v>0</v>
      </c>
      <c r="BQ697" s="1">
        <v>4488098.9041199991</v>
      </c>
      <c r="BR697" s="1">
        <v>199494.99159477834</v>
      </c>
      <c r="BS697" s="1">
        <v>1762843.8616139668</v>
      </c>
      <c r="BT697" s="1">
        <v>4488098.9041199991</v>
      </c>
      <c r="BU697" s="1">
        <v>199494.99159477834</v>
      </c>
      <c r="BV697" s="1">
        <v>518922.38223650551</v>
      </c>
      <c r="BW697" s="35">
        <v>6.0858764878174849</v>
      </c>
      <c r="BX697" s="1">
        <v>22825916.691463325</v>
      </c>
      <c r="BY697" s="1">
        <v>1014606.88718923</v>
      </c>
      <c r="BZ697" s="1">
        <v>8965606.1474758554</v>
      </c>
      <c r="CA697" s="1">
        <v>22825916.691463325</v>
      </c>
      <c r="CB697" s="1">
        <v>1014606.88718923</v>
      </c>
      <c r="CC697" s="1">
        <v>2639175.1428188812</v>
      </c>
    </row>
    <row r="698" spans="1:81" x14ac:dyDescent="0.25">
      <c r="A698" t="s">
        <v>289</v>
      </c>
      <c r="B698" t="s">
        <v>290</v>
      </c>
      <c r="C698" t="s">
        <v>87</v>
      </c>
      <c r="D698" t="s">
        <v>1730</v>
      </c>
      <c r="E698">
        <v>40046</v>
      </c>
      <c r="F698" t="s">
        <v>39</v>
      </c>
      <c r="G698" t="s">
        <v>88</v>
      </c>
      <c r="H698" s="74">
        <v>0.42459647774775006</v>
      </c>
      <c r="I698" s="1">
        <v>1867340</v>
      </c>
      <c r="J698" s="1"/>
      <c r="K698" s="1"/>
      <c r="L698" s="1"/>
      <c r="M698" s="1"/>
      <c r="N698" s="1"/>
      <c r="O698" s="1"/>
      <c r="P698" s="1">
        <v>853348</v>
      </c>
      <c r="Q698" s="1"/>
      <c r="R698" s="1"/>
      <c r="S698" s="1"/>
      <c r="T698" s="1">
        <v>853348</v>
      </c>
      <c r="U698" s="1">
        <v>7.9375</v>
      </c>
      <c r="V698" s="36">
        <v>0.14958706851779402</v>
      </c>
      <c r="W698" s="1"/>
      <c r="X698" s="1"/>
      <c r="Y698" s="1">
        <v>58981</v>
      </c>
      <c r="Z698" s="1"/>
      <c r="AA698" s="1"/>
      <c r="AB698" s="1"/>
      <c r="AC698" s="1">
        <v>147193</v>
      </c>
      <c r="AD698" s="1"/>
      <c r="AE698" s="1"/>
      <c r="AF698" s="1"/>
      <c r="AG698" s="1">
        <v>0</v>
      </c>
      <c r="AH698" s="1">
        <v>0</v>
      </c>
      <c r="AI698" s="1">
        <v>604123.50907999999</v>
      </c>
      <c r="AJ698" s="1">
        <v>0</v>
      </c>
      <c r="AK698" s="1"/>
      <c r="AL698" s="1">
        <v>0</v>
      </c>
      <c r="AM698" s="1">
        <v>1293323.8011033332</v>
      </c>
      <c r="AN698" s="1"/>
      <c r="AO698" s="1">
        <v>0</v>
      </c>
      <c r="AP698" s="1">
        <v>0</v>
      </c>
      <c r="AQ698" s="1">
        <v>1897447.3101833332</v>
      </c>
      <c r="AR698" s="1">
        <v>0</v>
      </c>
      <c r="AS698" s="1">
        <v>0</v>
      </c>
      <c r="AT698" s="1">
        <v>127871.95223139999</v>
      </c>
      <c r="AU698" s="1">
        <v>0</v>
      </c>
      <c r="AV698" s="1"/>
      <c r="AW698" s="1">
        <v>0</v>
      </c>
      <c r="AX698" s="1">
        <v>382875.48773999995</v>
      </c>
      <c r="AY698" s="1"/>
      <c r="AZ698" s="1">
        <v>0</v>
      </c>
      <c r="BA698" s="1">
        <v>0</v>
      </c>
      <c r="BB698" s="1">
        <v>510747.43997139996</v>
      </c>
      <c r="BC698" s="7">
        <v>1.2896391391791175</v>
      </c>
      <c r="BD698" s="35" t="s">
        <v>552</v>
      </c>
      <c r="BE698" s="35" t="s">
        <v>552</v>
      </c>
      <c r="BF698" s="35" t="s">
        <v>552</v>
      </c>
      <c r="BG698" s="35" t="s">
        <v>552</v>
      </c>
      <c r="BH698" s="35" t="s">
        <v>552</v>
      </c>
      <c r="BI698" s="35" t="s">
        <v>552</v>
      </c>
      <c r="BJ698" s="35">
        <v>1.9642622808553289</v>
      </c>
      <c r="BK698" s="35" t="s">
        <v>552</v>
      </c>
      <c r="BL698" s="35" t="s">
        <v>552</v>
      </c>
      <c r="BM698" s="35" t="s">
        <v>552</v>
      </c>
      <c r="BN698" s="35">
        <v>2.8220547187720992</v>
      </c>
      <c r="BO698" s="1">
        <v>0</v>
      </c>
      <c r="BP698" s="1">
        <v>0</v>
      </c>
      <c r="BQ698" s="1">
        <v>614653.63439999986</v>
      </c>
      <c r="BR698" s="1">
        <v>27321.21645442451</v>
      </c>
      <c r="BS698" s="1">
        <v>241424.801362128</v>
      </c>
      <c r="BT698" s="1">
        <v>614653.63439999986</v>
      </c>
      <c r="BU698" s="1">
        <v>27321.21645442451</v>
      </c>
      <c r="BV698" s="1">
        <v>71067.401816919941</v>
      </c>
      <c r="BW698" s="35">
        <v>6.0858764878174849</v>
      </c>
      <c r="BX698" s="1">
        <v>3126052.4673465239</v>
      </c>
      <c r="BY698" s="1">
        <v>138952.33238412981</v>
      </c>
      <c r="BZ698" s="1">
        <v>1227856.7208236537</v>
      </c>
      <c r="CA698" s="1">
        <v>3126052.4673465239</v>
      </c>
      <c r="CB698" s="1">
        <v>138952.33238412981</v>
      </c>
      <c r="CC698" s="1">
        <v>361440.02795095078</v>
      </c>
    </row>
    <row r="699" spans="1:81" x14ac:dyDescent="0.25">
      <c r="A699" t="s">
        <v>672</v>
      </c>
      <c r="B699" t="s">
        <v>673</v>
      </c>
      <c r="C699" t="s">
        <v>87</v>
      </c>
      <c r="D699" t="s">
        <v>38</v>
      </c>
      <c r="E699">
        <v>40077</v>
      </c>
      <c r="F699" t="s">
        <v>39</v>
      </c>
      <c r="G699" t="s">
        <v>88</v>
      </c>
      <c r="H699" s="74">
        <v>0.42459647774775006</v>
      </c>
      <c r="I699" s="1">
        <v>3164907</v>
      </c>
      <c r="J699" s="1"/>
      <c r="K699" s="1"/>
      <c r="L699" s="1">
        <v>974621</v>
      </c>
      <c r="M699" s="1"/>
      <c r="N699" s="1"/>
      <c r="O699" s="1"/>
      <c r="P699" s="1"/>
      <c r="Q699" s="1"/>
      <c r="R699" s="1"/>
      <c r="S699" s="1"/>
      <c r="T699" s="1">
        <v>974621</v>
      </c>
      <c r="U699" s="1">
        <v>28.153846153846153</v>
      </c>
      <c r="V699" s="36">
        <v>0.1614518558903488</v>
      </c>
      <c r="W699" s="1"/>
      <c r="X699" s="1"/>
      <c r="Y699" s="1">
        <v>188778</v>
      </c>
      <c r="Z699" s="1"/>
      <c r="AA699" s="1"/>
      <c r="AB699" s="1"/>
      <c r="AC699" s="1"/>
      <c r="AD699" s="1"/>
      <c r="AE699" s="1"/>
      <c r="AF699" s="1"/>
      <c r="AG699" s="1">
        <v>0</v>
      </c>
      <c r="AH699" s="1">
        <v>0</v>
      </c>
      <c r="AI699" s="1">
        <v>1938814.2629375001</v>
      </c>
      <c r="AJ699" s="1">
        <v>0</v>
      </c>
      <c r="AK699" s="1">
        <v>0</v>
      </c>
      <c r="AL699" s="1">
        <v>0</v>
      </c>
      <c r="AM699" s="1">
        <v>0</v>
      </c>
      <c r="AN699" s="1">
        <v>0</v>
      </c>
      <c r="AO699" s="1">
        <v>0</v>
      </c>
      <c r="AP699" s="1">
        <v>0</v>
      </c>
      <c r="AQ699" s="1">
        <v>1938814.2629375001</v>
      </c>
      <c r="AR699" s="1">
        <v>0</v>
      </c>
      <c r="AS699" s="1">
        <v>0</v>
      </c>
      <c r="AT699" s="1">
        <v>409274.3662932</v>
      </c>
      <c r="AU699" s="1">
        <v>0</v>
      </c>
      <c r="AV699" s="1">
        <v>0</v>
      </c>
      <c r="AW699" s="1">
        <v>0</v>
      </c>
      <c r="AX699" s="1">
        <v>0</v>
      </c>
      <c r="AY699" s="1">
        <v>0</v>
      </c>
      <c r="AZ699" s="1">
        <v>0</v>
      </c>
      <c r="BA699" s="1">
        <v>0</v>
      </c>
      <c r="BB699" s="1">
        <v>409274.3662932</v>
      </c>
      <c r="BC699" s="7">
        <v>0.74191394225192087</v>
      </c>
      <c r="BD699" s="35" t="s">
        <v>552</v>
      </c>
      <c r="BE699" s="35" t="s">
        <v>552</v>
      </c>
      <c r="BF699" s="35">
        <v>2.4092325419118814</v>
      </c>
      <c r="BG699" s="35" t="s">
        <v>552</v>
      </c>
      <c r="BH699" s="35" t="s">
        <v>552</v>
      </c>
      <c r="BI699" s="35" t="s">
        <v>552</v>
      </c>
      <c r="BJ699" s="35" t="s">
        <v>552</v>
      </c>
      <c r="BK699" s="35" t="s">
        <v>552</v>
      </c>
      <c r="BL699" s="35" t="s">
        <v>552</v>
      </c>
      <c r="BM699" s="35" t="s">
        <v>552</v>
      </c>
      <c r="BN699" s="35">
        <v>2.4092325419118814</v>
      </c>
      <c r="BO699" s="1">
        <v>0</v>
      </c>
      <c r="BP699" s="1"/>
      <c r="BQ699" s="1">
        <v>1041760.7881199998</v>
      </c>
      <c r="BR699" s="1">
        <v>46306.033826257306</v>
      </c>
      <c r="BS699" s="1">
        <v>409184.74611190706</v>
      </c>
      <c r="BT699" s="1">
        <v>1041760.7881199998</v>
      </c>
      <c r="BU699" s="1">
        <v>46306.033826257306</v>
      </c>
      <c r="BV699" s="1">
        <v>120450.32906818397</v>
      </c>
      <c r="BW699" s="35">
        <v>6.1247528270972049</v>
      </c>
      <c r="BX699" s="1">
        <v>5338766.544076981</v>
      </c>
      <c r="BY699" s="1">
        <v>237306.9777627709</v>
      </c>
      <c r="BZ699" s="1">
        <v>2096970.6844420473</v>
      </c>
      <c r="CA699" s="1">
        <v>5338766.544076981</v>
      </c>
      <c r="CB699" s="1">
        <v>237306.9777627709</v>
      </c>
      <c r="CC699" s="1">
        <v>617278.1644169644</v>
      </c>
    </row>
    <row r="700" spans="1:81" x14ac:dyDescent="0.25">
      <c r="A700" t="s">
        <v>672</v>
      </c>
      <c r="B700" t="s">
        <v>673</v>
      </c>
      <c r="C700" t="s">
        <v>87</v>
      </c>
      <c r="D700" t="s">
        <v>1726</v>
      </c>
      <c r="E700">
        <v>40077</v>
      </c>
      <c r="F700" t="s">
        <v>39</v>
      </c>
      <c r="G700" t="s">
        <v>88</v>
      </c>
      <c r="H700" s="74">
        <v>0.42459647774775006</v>
      </c>
      <c r="I700" s="1">
        <v>120912123</v>
      </c>
      <c r="J700" s="1"/>
      <c r="K700" s="1"/>
      <c r="L700" s="1">
        <v>4938687</v>
      </c>
      <c r="M700" s="1"/>
      <c r="N700" s="1"/>
      <c r="O700" s="1"/>
      <c r="P700" s="1"/>
      <c r="Q700" s="1"/>
      <c r="R700" s="1"/>
      <c r="S700" s="1"/>
      <c r="T700" s="1">
        <v>4938687</v>
      </c>
      <c r="U700" s="1">
        <v>93.955882352941174</v>
      </c>
      <c r="V700" s="36">
        <v>0.35674118924377979</v>
      </c>
      <c r="W700" s="1"/>
      <c r="X700" s="1"/>
      <c r="Y700" s="1">
        <v>3497635</v>
      </c>
      <c r="Z700" s="1"/>
      <c r="AA700" s="1"/>
      <c r="AB700" s="1"/>
      <c r="AC700" s="1"/>
      <c r="AD700" s="1"/>
      <c r="AE700" s="1"/>
      <c r="AF700" s="1"/>
      <c r="AG700" s="1">
        <v>0</v>
      </c>
      <c r="AH700" s="1"/>
      <c r="AI700" s="1">
        <v>36030187.425499998</v>
      </c>
      <c r="AJ700" s="1"/>
      <c r="AK700" s="1">
        <v>0</v>
      </c>
      <c r="AL700" s="1"/>
      <c r="AM700" s="1"/>
      <c r="AN700" s="1"/>
      <c r="AO700" s="1"/>
      <c r="AP700" s="1"/>
      <c r="AQ700" s="1">
        <v>36030187.425499998</v>
      </c>
      <c r="AR700" s="1">
        <v>0</v>
      </c>
      <c r="AS700" s="1"/>
      <c r="AT700" s="1">
        <v>7582940.5341189997</v>
      </c>
      <c r="AU700" s="1"/>
      <c r="AV700" s="1">
        <v>0</v>
      </c>
      <c r="AW700" s="1"/>
      <c r="AX700" s="1"/>
      <c r="AY700" s="1"/>
      <c r="AZ700" s="1"/>
      <c r="BA700" s="1"/>
      <c r="BB700" s="1">
        <v>7582940.5341189997</v>
      </c>
      <c r="BC700" s="7">
        <v>0.36070103540915416</v>
      </c>
      <c r="BD700" s="35" t="s">
        <v>552</v>
      </c>
      <c r="BE700" s="35" t="s">
        <v>552</v>
      </c>
      <c r="BF700" s="35">
        <v>8.8309155772817753</v>
      </c>
      <c r="BG700" s="35" t="s">
        <v>552</v>
      </c>
      <c r="BH700" s="35" t="s">
        <v>552</v>
      </c>
      <c r="BI700" s="35" t="s">
        <v>552</v>
      </c>
      <c r="BJ700" s="35" t="s">
        <v>552</v>
      </c>
      <c r="BK700" s="35" t="s">
        <v>552</v>
      </c>
      <c r="BL700" s="35" t="s">
        <v>552</v>
      </c>
      <c r="BM700" s="35" t="s">
        <v>552</v>
      </c>
      <c r="BN700" s="35">
        <v>8.8309155772817753</v>
      </c>
      <c r="BO700" s="1">
        <v>0</v>
      </c>
      <c r="BP700" s="1"/>
      <c r="BQ700" s="1">
        <v>39799434.406679995</v>
      </c>
      <c r="BR700" s="1">
        <v>1769075.9499860767</v>
      </c>
      <c r="BS700" s="1">
        <v>15632496.105448494</v>
      </c>
      <c r="BT700" s="1">
        <v>39799434.406679995</v>
      </c>
      <c r="BU700" s="1">
        <v>1769075.9499860767</v>
      </c>
      <c r="BV700" s="1">
        <v>4601684.9795847824</v>
      </c>
      <c r="BW700" s="35">
        <v>6.1247528270972049</v>
      </c>
      <c r="BX700" s="1">
        <v>203962263.99250308</v>
      </c>
      <c r="BY700" s="1">
        <v>9066076.9760408197</v>
      </c>
      <c r="BZ700" s="1">
        <v>80112678.610983208</v>
      </c>
      <c r="CA700" s="1">
        <v>203962263.99250308</v>
      </c>
      <c r="CB700" s="1">
        <v>9066076.9760408197</v>
      </c>
      <c r="CC700" s="1">
        <v>23582498.108537856</v>
      </c>
    </row>
    <row r="701" spans="1:81" x14ac:dyDescent="0.25">
      <c r="A701" t="s">
        <v>672</v>
      </c>
      <c r="B701" t="s">
        <v>673</v>
      </c>
      <c r="C701" t="s">
        <v>87</v>
      </c>
      <c r="D701" t="s">
        <v>28</v>
      </c>
      <c r="E701">
        <v>40077</v>
      </c>
      <c r="F701" t="s">
        <v>39</v>
      </c>
      <c r="G701" t="s">
        <v>88</v>
      </c>
      <c r="H701" s="74">
        <v>0.42459647774775006</v>
      </c>
      <c r="I701" s="1">
        <v>124077030</v>
      </c>
      <c r="J701" s="1">
        <v>0</v>
      </c>
      <c r="K701" s="1">
        <v>0</v>
      </c>
      <c r="L701" s="1">
        <v>5913308</v>
      </c>
      <c r="M701" s="1">
        <v>0</v>
      </c>
      <c r="N701" s="1">
        <v>0</v>
      </c>
      <c r="O701" s="1">
        <v>0</v>
      </c>
      <c r="P701" s="1">
        <v>0</v>
      </c>
      <c r="Q701" s="1">
        <v>0</v>
      </c>
      <c r="R701" s="1">
        <v>0</v>
      </c>
      <c r="S701" s="1">
        <v>0</v>
      </c>
      <c r="T701" s="1">
        <v>5913308</v>
      </c>
      <c r="U701" s="1"/>
      <c r="V701" s="36"/>
      <c r="W701" s="1"/>
      <c r="X701" s="1"/>
      <c r="Y701" s="1">
        <v>3686413</v>
      </c>
      <c r="Z701" s="1"/>
      <c r="AA701" s="1"/>
      <c r="AB701" s="1"/>
      <c r="AC701" s="1"/>
      <c r="AD701" s="1"/>
      <c r="AE701" s="1"/>
      <c r="AF701" s="1"/>
      <c r="AG701" s="1">
        <v>0</v>
      </c>
      <c r="AH701" s="1">
        <v>0</v>
      </c>
      <c r="AI701" s="1">
        <v>37969001.688437499</v>
      </c>
      <c r="AJ701" s="1">
        <v>0</v>
      </c>
      <c r="AK701" s="1">
        <v>0</v>
      </c>
      <c r="AL701" s="1">
        <v>0</v>
      </c>
      <c r="AM701" s="1">
        <v>0</v>
      </c>
      <c r="AN701" s="1">
        <v>0</v>
      </c>
      <c r="AO701" s="1">
        <v>0</v>
      </c>
      <c r="AP701" s="1">
        <v>0</v>
      </c>
      <c r="AQ701" s="1">
        <v>37969001.688437499</v>
      </c>
      <c r="AR701" s="1">
        <v>0</v>
      </c>
      <c r="AS701" s="1">
        <v>0</v>
      </c>
      <c r="AT701" s="1">
        <v>7992214.9004122</v>
      </c>
      <c r="AU701" s="1">
        <v>0</v>
      </c>
      <c r="AV701" s="1">
        <v>0</v>
      </c>
      <c r="AW701" s="1">
        <v>0</v>
      </c>
      <c r="AX701" s="1">
        <v>0</v>
      </c>
      <c r="AY701" s="1">
        <v>0</v>
      </c>
      <c r="AZ701" s="1">
        <v>0</v>
      </c>
      <c r="BA701" s="1">
        <v>0</v>
      </c>
      <c r="BB701" s="1">
        <v>7992214.9004122</v>
      </c>
      <c r="BC701" s="7">
        <v>0.37042486098232447</v>
      </c>
      <c r="BD701" s="35" t="s">
        <v>552</v>
      </c>
      <c r="BE701" s="35" t="s">
        <v>552</v>
      </c>
      <c r="BF701" s="35">
        <v>7.7725051001655423</v>
      </c>
      <c r="BG701" s="35" t="s">
        <v>552</v>
      </c>
      <c r="BH701" s="35" t="s">
        <v>552</v>
      </c>
      <c r="BI701" s="35" t="s">
        <v>552</v>
      </c>
      <c r="BJ701" s="35" t="s">
        <v>552</v>
      </c>
      <c r="BK701" s="35" t="s">
        <v>552</v>
      </c>
      <c r="BL701" s="35" t="s">
        <v>552</v>
      </c>
      <c r="BM701" s="35" t="s">
        <v>552</v>
      </c>
      <c r="BN701" s="35">
        <v>7.7725051001655423</v>
      </c>
      <c r="BO701" s="1">
        <v>0</v>
      </c>
      <c r="BP701" s="1">
        <v>0</v>
      </c>
      <c r="BQ701" s="1">
        <v>40841195.194799997</v>
      </c>
      <c r="BR701" s="1">
        <v>1815381.9838123342</v>
      </c>
      <c r="BS701" s="1">
        <v>16041680.851560401</v>
      </c>
      <c r="BT701" s="1">
        <v>40841195.194799997</v>
      </c>
      <c r="BU701" s="1">
        <v>1815381.9838123342</v>
      </c>
      <c r="BV701" s="1">
        <v>4722135.3086529672</v>
      </c>
      <c r="BW701" s="35">
        <v>6.1247528270972049</v>
      </c>
      <c r="BX701" s="1">
        <v>209301030.53658009</v>
      </c>
      <c r="BY701" s="1">
        <v>9303383.9538035933</v>
      </c>
      <c r="BZ701" s="1">
        <v>82209649.295425296</v>
      </c>
      <c r="CA701" s="1">
        <v>209301030.53658009</v>
      </c>
      <c r="CB701" s="1">
        <v>9303383.9538035933</v>
      </c>
      <c r="CC701" s="1">
        <v>24199776.272954829</v>
      </c>
    </row>
    <row r="702" spans="1:81" x14ac:dyDescent="0.25">
      <c r="A702" t="s">
        <v>1426</v>
      </c>
      <c r="B702" t="s">
        <v>1427</v>
      </c>
      <c r="C702" t="s">
        <v>87</v>
      </c>
      <c r="D702" t="s">
        <v>28</v>
      </c>
      <c r="E702">
        <v>40155</v>
      </c>
      <c r="F702" t="s">
        <v>370</v>
      </c>
      <c r="G702" t="s">
        <v>88</v>
      </c>
      <c r="H702" s="74">
        <v>0.42459647774775006</v>
      </c>
      <c r="I702" s="1">
        <v>2186312.71</v>
      </c>
      <c r="J702" s="1">
        <v>0</v>
      </c>
      <c r="K702" s="1">
        <v>0</v>
      </c>
      <c r="L702" s="1">
        <v>50328</v>
      </c>
      <c r="M702" s="1">
        <v>0</v>
      </c>
      <c r="N702" s="1">
        <v>0</v>
      </c>
      <c r="O702" s="1">
        <v>0</v>
      </c>
      <c r="P702" s="1">
        <v>1046171</v>
      </c>
      <c r="Q702" s="1">
        <v>0</v>
      </c>
      <c r="R702" s="1">
        <v>0</v>
      </c>
      <c r="S702" s="1">
        <v>0</v>
      </c>
      <c r="T702" s="1">
        <v>1096499</v>
      </c>
      <c r="U702" s="1"/>
      <c r="V702" s="36"/>
      <c r="W702" s="1"/>
      <c r="X702" s="1"/>
      <c r="Y702" s="1">
        <v>11677</v>
      </c>
      <c r="Z702" s="1"/>
      <c r="AA702" s="1"/>
      <c r="AB702" s="1"/>
      <c r="AC702" s="1">
        <v>123223</v>
      </c>
      <c r="AD702" s="1"/>
      <c r="AE702" s="1"/>
      <c r="AF702" s="1"/>
      <c r="AG702" s="1">
        <v>0</v>
      </c>
      <c r="AH702" s="1">
        <v>0</v>
      </c>
      <c r="AI702" s="1">
        <v>119810.37850000001</v>
      </c>
      <c r="AJ702" s="1">
        <v>0</v>
      </c>
      <c r="AK702" s="1">
        <v>0</v>
      </c>
      <c r="AL702" s="1">
        <v>0</v>
      </c>
      <c r="AM702" s="1">
        <v>1083086.2158941666</v>
      </c>
      <c r="AN702" s="1">
        <v>0</v>
      </c>
      <c r="AO702" s="1">
        <v>0</v>
      </c>
      <c r="AP702" s="1">
        <v>0</v>
      </c>
      <c r="AQ702" s="1">
        <v>1202896.5943941667</v>
      </c>
      <c r="AR702" s="1">
        <v>0</v>
      </c>
      <c r="AS702" s="1">
        <v>0</v>
      </c>
      <c r="AT702" s="1">
        <v>25315.962533800001</v>
      </c>
      <c r="AU702" s="1">
        <v>0</v>
      </c>
      <c r="AV702" s="1">
        <v>0</v>
      </c>
      <c r="AW702" s="1">
        <v>0</v>
      </c>
      <c r="AX702" s="1">
        <v>320525.20314</v>
      </c>
      <c r="AY702" s="1">
        <v>0</v>
      </c>
      <c r="AZ702" s="1">
        <v>0</v>
      </c>
      <c r="BA702" s="1">
        <v>0</v>
      </c>
      <c r="BB702" s="1">
        <v>345841.16567379999</v>
      </c>
      <c r="BC702" s="7">
        <v>0.7083788851357713</v>
      </c>
      <c r="BD702" s="35" t="s">
        <v>552</v>
      </c>
      <c r="BE702" s="35" t="s">
        <v>552</v>
      </c>
      <c r="BF702" s="35">
        <v>2.8836103368661581</v>
      </c>
      <c r="BG702" s="35" t="s">
        <v>552</v>
      </c>
      <c r="BH702" s="35" t="s">
        <v>552</v>
      </c>
      <c r="BI702" s="35" t="s">
        <v>552</v>
      </c>
      <c r="BJ702" s="35">
        <v>1.3416653864752193</v>
      </c>
      <c r="BK702" s="35" t="s">
        <v>552</v>
      </c>
      <c r="BL702" s="35" t="s">
        <v>552</v>
      </c>
      <c r="BM702" s="35" t="s">
        <v>552</v>
      </c>
      <c r="BN702" s="35">
        <v>1.4124388258155882</v>
      </c>
      <c r="BO702" s="1">
        <v>0</v>
      </c>
      <c r="BP702" s="1">
        <v>0</v>
      </c>
      <c r="BQ702" s="1">
        <v>719646.69162359985</v>
      </c>
      <c r="BR702" s="1">
        <v>31988.134344559341</v>
      </c>
      <c r="BS702" s="1">
        <v>282664.17027817416</v>
      </c>
      <c r="BT702" s="1">
        <v>719646.69162359985</v>
      </c>
      <c r="BU702" s="1">
        <v>31988.134344559341</v>
      </c>
      <c r="BV702" s="1">
        <v>83206.895294380854</v>
      </c>
      <c r="BW702" s="35">
        <v>6.1863153451366317</v>
      </c>
      <c r="BX702" s="1">
        <v>3732314.6798442858</v>
      </c>
      <c r="BY702" s="1">
        <v>165900.55201348025</v>
      </c>
      <c r="BZ702" s="1">
        <v>1465985.5238340087</v>
      </c>
      <c r="CA702" s="1">
        <v>3732314.6798442858</v>
      </c>
      <c r="CB702" s="1">
        <v>165900.55201348025</v>
      </c>
      <c r="CC702" s="1">
        <v>431537.19788642455</v>
      </c>
    </row>
    <row r="703" spans="1:81" x14ac:dyDescent="0.25">
      <c r="A703" t="s">
        <v>1426</v>
      </c>
      <c r="B703" t="s">
        <v>1427</v>
      </c>
      <c r="C703" t="s">
        <v>87</v>
      </c>
      <c r="D703" t="s">
        <v>1730</v>
      </c>
      <c r="E703">
        <v>40155</v>
      </c>
      <c r="F703" t="s">
        <v>370</v>
      </c>
      <c r="G703" t="s">
        <v>88</v>
      </c>
      <c r="H703" s="74">
        <v>0.42459647774775006</v>
      </c>
      <c r="I703" s="1">
        <v>2186312.71</v>
      </c>
      <c r="J703" s="1"/>
      <c r="K703" s="1"/>
      <c r="L703" s="1">
        <v>50328</v>
      </c>
      <c r="M703" s="1"/>
      <c r="N703" s="1"/>
      <c r="O703" s="1"/>
      <c r="P703" s="1">
        <v>1046171</v>
      </c>
      <c r="Q703" s="1"/>
      <c r="R703" s="1"/>
      <c r="S703" s="1"/>
      <c r="T703" s="1">
        <v>1096499</v>
      </c>
      <c r="U703" s="1">
        <v>12.820512820512821</v>
      </c>
      <c r="V703" s="36">
        <v>0.18478965220632695</v>
      </c>
      <c r="W703" s="1"/>
      <c r="X703" s="1"/>
      <c r="Y703" s="1">
        <v>11677</v>
      </c>
      <c r="Z703" s="1"/>
      <c r="AA703" s="1"/>
      <c r="AB703" s="1"/>
      <c r="AC703" s="1">
        <v>123223</v>
      </c>
      <c r="AD703" s="1"/>
      <c r="AE703" s="1"/>
      <c r="AF703" s="1"/>
      <c r="AG703" s="1">
        <v>0</v>
      </c>
      <c r="AH703" s="1">
        <v>0</v>
      </c>
      <c r="AI703" s="1">
        <v>119810.37850000001</v>
      </c>
      <c r="AJ703" s="1">
        <v>0</v>
      </c>
      <c r="AK703" s="1"/>
      <c r="AL703" s="1">
        <v>0</v>
      </c>
      <c r="AM703" s="1">
        <v>1083086.2158941666</v>
      </c>
      <c r="AN703" s="1"/>
      <c r="AO703" s="1">
        <v>0</v>
      </c>
      <c r="AP703" s="1">
        <v>0</v>
      </c>
      <c r="AQ703" s="1">
        <v>1202896.5943941667</v>
      </c>
      <c r="AR703" s="1">
        <v>0</v>
      </c>
      <c r="AS703" s="1">
        <v>0</v>
      </c>
      <c r="AT703" s="1">
        <v>25315.962533800001</v>
      </c>
      <c r="AU703" s="1">
        <v>0</v>
      </c>
      <c r="AV703" s="1"/>
      <c r="AW703" s="1">
        <v>0</v>
      </c>
      <c r="AX703" s="1">
        <v>320525.20314</v>
      </c>
      <c r="AY703" s="1"/>
      <c r="AZ703" s="1">
        <v>0</v>
      </c>
      <c r="BA703" s="1">
        <v>0</v>
      </c>
      <c r="BB703" s="1">
        <v>345841.16567379999</v>
      </c>
      <c r="BC703" s="7">
        <v>0.7083788851357713</v>
      </c>
      <c r="BD703" s="35" t="s">
        <v>552</v>
      </c>
      <c r="BE703" s="35" t="s">
        <v>552</v>
      </c>
      <c r="BF703" s="35">
        <v>2.8836103368661581</v>
      </c>
      <c r="BG703" s="35" t="s">
        <v>552</v>
      </c>
      <c r="BH703" s="35" t="s">
        <v>552</v>
      </c>
      <c r="BI703" s="35" t="s">
        <v>552</v>
      </c>
      <c r="BJ703" s="35">
        <v>1.3416653864752193</v>
      </c>
      <c r="BK703" s="35" t="s">
        <v>552</v>
      </c>
      <c r="BL703" s="35" t="s">
        <v>552</v>
      </c>
      <c r="BM703" s="35" t="s">
        <v>552</v>
      </c>
      <c r="BN703" s="35">
        <v>1.4124388258155882</v>
      </c>
      <c r="BO703" s="1">
        <v>0</v>
      </c>
      <c r="BP703" s="1">
        <v>0</v>
      </c>
      <c r="BQ703" s="1">
        <v>719646.69162359985</v>
      </c>
      <c r="BR703" s="1">
        <v>31988.134344559341</v>
      </c>
      <c r="BS703" s="1">
        <v>282664.17027817416</v>
      </c>
      <c r="BT703" s="1">
        <v>719646.69162359985</v>
      </c>
      <c r="BU703" s="1">
        <v>31988.134344559341</v>
      </c>
      <c r="BV703" s="1">
        <v>83206.895294380854</v>
      </c>
      <c r="BW703" s="35">
        <v>6.1863153451366317</v>
      </c>
      <c r="BX703" s="1">
        <v>3732314.6798442858</v>
      </c>
      <c r="BY703" s="1">
        <v>165900.55201348025</v>
      </c>
      <c r="BZ703" s="1">
        <v>1465985.5238340087</v>
      </c>
      <c r="CA703" s="1">
        <v>3732314.6798442858</v>
      </c>
      <c r="CB703" s="1">
        <v>165900.55201348025</v>
      </c>
      <c r="CC703" s="1">
        <v>431537.19788642455</v>
      </c>
    </row>
    <row r="704" spans="1:81" x14ac:dyDescent="0.25">
      <c r="A704" t="s">
        <v>1446</v>
      </c>
      <c r="B704" t="s">
        <v>240</v>
      </c>
      <c r="C704" t="s">
        <v>87</v>
      </c>
      <c r="D704" t="s">
        <v>28</v>
      </c>
      <c r="E704">
        <v>40200</v>
      </c>
      <c r="F704" t="s">
        <v>39</v>
      </c>
      <c r="G704" t="s">
        <v>88</v>
      </c>
      <c r="H704" s="74">
        <v>0.42459647774775006</v>
      </c>
      <c r="I704" s="1">
        <v>7290642</v>
      </c>
      <c r="J704" s="1">
        <v>0</v>
      </c>
      <c r="K704" s="1">
        <v>0</v>
      </c>
      <c r="L704" s="1">
        <v>0</v>
      </c>
      <c r="M704" s="1">
        <v>0</v>
      </c>
      <c r="N704" s="1">
        <v>0</v>
      </c>
      <c r="O704" s="1">
        <v>0</v>
      </c>
      <c r="P704" s="1">
        <v>1544593</v>
      </c>
      <c r="Q704" s="1">
        <v>0</v>
      </c>
      <c r="R704" s="1">
        <v>0</v>
      </c>
      <c r="S704" s="1">
        <v>0</v>
      </c>
      <c r="T704" s="1">
        <v>1544593</v>
      </c>
      <c r="U704" s="1"/>
      <c r="V704" s="36"/>
      <c r="W704" s="1"/>
      <c r="X704" s="1"/>
      <c r="Y704" s="1"/>
      <c r="Z704" s="1"/>
      <c r="AA704" s="1"/>
      <c r="AB704" s="1"/>
      <c r="AC704" s="1">
        <v>96710</v>
      </c>
      <c r="AD704" s="1"/>
      <c r="AE704" s="1"/>
      <c r="AF704" s="1"/>
      <c r="AG704" s="1">
        <v>0</v>
      </c>
      <c r="AH704" s="1">
        <v>0</v>
      </c>
      <c r="AI704" s="1">
        <v>0</v>
      </c>
      <c r="AJ704" s="1">
        <v>0</v>
      </c>
      <c r="AK704" s="1">
        <v>0</v>
      </c>
      <c r="AL704" s="1">
        <v>0</v>
      </c>
      <c r="AM704" s="1">
        <v>850868.20021583326</v>
      </c>
      <c r="AN704" s="1">
        <v>0</v>
      </c>
      <c r="AO704" s="1">
        <v>0</v>
      </c>
      <c r="AP704" s="1">
        <v>0</v>
      </c>
      <c r="AQ704" s="1">
        <v>850868.20021583326</v>
      </c>
      <c r="AR704" s="1">
        <v>0</v>
      </c>
      <c r="AS704" s="1">
        <v>0</v>
      </c>
      <c r="AT704" s="1">
        <v>0</v>
      </c>
      <c r="AU704" s="1">
        <v>0</v>
      </c>
      <c r="AV704" s="1">
        <v>0</v>
      </c>
      <c r="AW704" s="1">
        <v>0</v>
      </c>
      <c r="AX704" s="1">
        <v>251560.11779999998</v>
      </c>
      <c r="AY704" s="1">
        <v>0</v>
      </c>
      <c r="AZ704" s="1">
        <v>0</v>
      </c>
      <c r="BA704" s="1">
        <v>0</v>
      </c>
      <c r="BB704" s="1">
        <v>251560.11779999998</v>
      </c>
      <c r="BC704" s="7">
        <v>0.15121141842046737</v>
      </c>
      <c r="BD704" s="35" t="s">
        <v>552</v>
      </c>
      <c r="BE704" s="35" t="s">
        <v>552</v>
      </c>
      <c r="BF704" s="35" t="s">
        <v>552</v>
      </c>
      <c r="BG704" s="35" t="s">
        <v>552</v>
      </c>
      <c r="BH704" s="35" t="s">
        <v>552</v>
      </c>
      <c r="BI704" s="35" t="s">
        <v>552</v>
      </c>
      <c r="BJ704" s="35">
        <v>0.7137338561134442</v>
      </c>
      <c r="BK704" s="35" t="s">
        <v>552</v>
      </c>
      <c r="BL704" s="35" t="s">
        <v>552</v>
      </c>
      <c r="BM704" s="35" t="s">
        <v>552</v>
      </c>
      <c r="BN704" s="35">
        <v>0.7137338561134442</v>
      </c>
      <c r="BO704" s="1">
        <v>0</v>
      </c>
      <c r="BP704" s="1">
        <v>0</v>
      </c>
      <c r="BQ704" s="1">
        <v>2399787.7207199996</v>
      </c>
      <c r="BR704" s="1">
        <v>106670.0269761899</v>
      </c>
      <c r="BS704" s="1">
        <v>942593.09855322959</v>
      </c>
      <c r="BT704" s="1">
        <v>2399787.7207199996</v>
      </c>
      <c r="BU704" s="1">
        <v>106670.0269761899</v>
      </c>
      <c r="BV704" s="1">
        <v>277467.9407699256</v>
      </c>
      <c r="BW704" s="35">
        <v>5.9870208308762605</v>
      </c>
      <c r="BX704" s="1">
        <v>11967791.3529117</v>
      </c>
      <c r="BY704" s="1">
        <v>531965.64656039164</v>
      </c>
      <c r="BZ704" s="1">
        <v>4700731.4175251555</v>
      </c>
      <c r="CA704" s="1">
        <v>11967791.3529117</v>
      </c>
      <c r="CB704" s="1">
        <v>531965.64656039164</v>
      </c>
      <c r="CC704" s="1">
        <v>1383738.4005199594</v>
      </c>
    </row>
    <row r="705" spans="1:81" x14ac:dyDescent="0.25">
      <c r="A705" t="s">
        <v>1446</v>
      </c>
      <c r="B705" t="s">
        <v>240</v>
      </c>
      <c r="C705" t="s">
        <v>87</v>
      </c>
      <c r="D705" t="s">
        <v>1730</v>
      </c>
      <c r="E705">
        <v>40200</v>
      </c>
      <c r="F705" t="s">
        <v>39</v>
      </c>
      <c r="G705" t="s">
        <v>88</v>
      </c>
      <c r="H705" s="74">
        <v>0.42459647774775006</v>
      </c>
      <c r="I705" s="1">
        <v>7290642</v>
      </c>
      <c r="J705" s="1"/>
      <c r="K705" s="1"/>
      <c r="L705" s="1"/>
      <c r="M705" s="1"/>
      <c r="N705" s="1"/>
      <c r="O705" s="1"/>
      <c r="P705" s="1">
        <v>1544593</v>
      </c>
      <c r="Q705" s="1"/>
      <c r="R705" s="1"/>
      <c r="S705" s="1"/>
      <c r="T705" s="1">
        <v>1544593</v>
      </c>
      <c r="U705" s="1">
        <v>7.6907216494845363</v>
      </c>
      <c r="V705" s="36">
        <v>0.55285570878263801</v>
      </c>
      <c r="W705" s="1"/>
      <c r="X705" s="1"/>
      <c r="Y705" s="1"/>
      <c r="Z705" s="1"/>
      <c r="AA705" s="1"/>
      <c r="AB705" s="1"/>
      <c r="AC705" s="1">
        <v>96710</v>
      </c>
      <c r="AD705" s="1"/>
      <c r="AE705" s="1"/>
      <c r="AF705" s="1"/>
      <c r="AG705" s="1">
        <v>0</v>
      </c>
      <c r="AH705" s="1">
        <v>0</v>
      </c>
      <c r="AI705" s="1">
        <v>0</v>
      </c>
      <c r="AJ705" s="1">
        <v>0</v>
      </c>
      <c r="AK705" s="1"/>
      <c r="AL705" s="1">
        <v>0</v>
      </c>
      <c r="AM705" s="1">
        <v>850868.20021583326</v>
      </c>
      <c r="AN705" s="1"/>
      <c r="AO705" s="1">
        <v>0</v>
      </c>
      <c r="AP705" s="1">
        <v>0</v>
      </c>
      <c r="AQ705" s="1">
        <v>850868.20021583326</v>
      </c>
      <c r="AR705" s="1">
        <v>0</v>
      </c>
      <c r="AS705" s="1">
        <v>0</v>
      </c>
      <c r="AT705" s="1">
        <v>0</v>
      </c>
      <c r="AU705" s="1">
        <v>0</v>
      </c>
      <c r="AV705" s="1"/>
      <c r="AW705" s="1">
        <v>0</v>
      </c>
      <c r="AX705" s="1">
        <v>251560.11779999998</v>
      </c>
      <c r="AY705" s="1"/>
      <c r="AZ705" s="1">
        <v>0</v>
      </c>
      <c r="BA705" s="1">
        <v>0</v>
      </c>
      <c r="BB705" s="1">
        <v>251560.11779999998</v>
      </c>
      <c r="BC705" s="7">
        <v>0.15121141842046737</v>
      </c>
      <c r="BD705" s="35" t="s">
        <v>552</v>
      </c>
      <c r="BE705" s="35" t="s">
        <v>552</v>
      </c>
      <c r="BF705" s="35" t="s">
        <v>552</v>
      </c>
      <c r="BG705" s="35" t="s">
        <v>552</v>
      </c>
      <c r="BH705" s="35" t="s">
        <v>552</v>
      </c>
      <c r="BI705" s="35" t="s">
        <v>552</v>
      </c>
      <c r="BJ705" s="35">
        <v>0.7137338561134442</v>
      </c>
      <c r="BK705" s="35" t="s">
        <v>552</v>
      </c>
      <c r="BL705" s="35" t="s">
        <v>552</v>
      </c>
      <c r="BM705" s="35" t="s">
        <v>552</v>
      </c>
      <c r="BN705" s="35">
        <v>0.7137338561134442</v>
      </c>
      <c r="BO705" s="1">
        <v>0</v>
      </c>
      <c r="BP705" s="1">
        <v>0</v>
      </c>
      <c r="BQ705" s="1">
        <v>2399787.7207199996</v>
      </c>
      <c r="BR705" s="1">
        <v>106670.0269761899</v>
      </c>
      <c r="BS705" s="1">
        <v>942593.09855322959</v>
      </c>
      <c r="BT705" s="1">
        <v>2399787.7207199996</v>
      </c>
      <c r="BU705" s="1">
        <v>106670.0269761899</v>
      </c>
      <c r="BV705" s="1">
        <v>277467.9407699256</v>
      </c>
      <c r="BW705" s="35">
        <v>5.9870208308762605</v>
      </c>
      <c r="BX705" s="1">
        <v>11967791.3529117</v>
      </c>
      <c r="BY705" s="1">
        <v>531965.64656039164</v>
      </c>
      <c r="BZ705" s="1">
        <v>4700731.4175251555</v>
      </c>
      <c r="CA705" s="1">
        <v>11967791.3529117</v>
      </c>
      <c r="CB705" s="1">
        <v>531965.64656039164</v>
      </c>
      <c r="CC705" s="1">
        <v>1383738.4005199594</v>
      </c>
    </row>
    <row r="706" spans="1:81" x14ac:dyDescent="0.25">
      <c r="A706" t="s">
        <v>1185</v>
      </c>
      <c r="B706" t="s">
        <v>184</v>
      </c>
      <c r="C706" t="s">
        <v>87</v>
      </c>
      <c r="D706" t="s">
        <v>38</v>
      </c>
      <c r="E706">
        <v>40258</v>
      </c>
      <c r="F706" t="s">
        <v>39</v>
      </c>
      <c r="G706" t="s">
        <v>88</v>
      </c>
      <c r="H706" s="74">
        <v>0.42459647774775006</v>
      </c>
      <c r="I706" s="1">
        <v>55429</v>
      </c>
      <c r="J706" s="1"/>
      <c r="K706" s="1"/>
      <c r="L706" s="1">
        <v>26806</v>
      </c>
      <c r="M706" s="1"/>
      <c r="N706" s="1"/>
      <c r="O706" s="1"/>
      <c r="P706" s="1">
        <v>26262</v>
      </c>
      <c r="Q706" s="1"/>
      <c r="R706" s="1"/>
      <c r="S706" s="1"/>
      <c r="T706" s="1">
        <v>53068</v>
      </c>
      <c r="U706" s="1">
        <v>26.857142857142858</v>
      </c>
      <c r="V706" s="36">
        <v>4.8866925810504599E-2</v>
      </c>
      <c r="W706" s="1"/>
      <c r="X706" s="1"/>
      <c r="Y706" s="1">
        <v>5423</v>
      </c>
      <c r="Z706" s="1"/>
      <c r="AA706" s="1"/>
      <c r="AB706" s="1"/>
      <c r="AC706" s="1">
        <v>4202</v>
      </c>
      <c r="AD706" s="1"/>
      <c r="AE706" s="1"/>
      <c r="AF706" s="1"/>
      <c r="AG706" s="1">
        <v>0</v>
      </c>
      <c r="AH706" s="1">
        <v>0</v>
      </c>
      <c r="AI706" s="1">
        <v>55682.125124999999</v>
      </c>
      <c r="AJ706" s="1">
        <v>0</v>
      </c>
      <c r="AK706" s="1">
        <v>0</v>
      </c>
      <c r="AL706" s="1">
        <v>0</v>
      </c>
      <c r="AM706" s="1">
        <v>36923.389254999995</v>
      </c>
      <c r="AN706" s="1">
        <v>0</v>
      </c>
      <c r="AO706" s="1">
        <v>0</v>
      </c>
      <c r="AP706" s="1">
        <v>0</v>
      </c>
      <c r="AQ706" s="1">
        <v>92605.514379999993</v>
      </c>
      <c r="AR706" s="1">
        <v>0</v>
      </c>
      <c r="AS706" s="1">
        <v>0</v>
      </c>
      <c r="AT706" s="1">
        <v>11757.1692062</v>
      </c>
      <c r="AU706" s="1">
        <v>0</v>
      </c>
      <c r="AV706" s="1">
        <v>0</v>
      </c>
      <c r="AW706" s="1">
        <v>0</v>
      </c>
      <c r="AX706" s="1">
        <v>10930.158359999999</v>
      </c>
      <c r="AY706" s="1">
        <v>0</v>
      </c>
      <c r="AZ706" s="1">
        <v>0</v>
      </c>
      <c r="BA706" s="1">
        <v>0</v>
      </c>
      <c r="BB706" s="1">
        <v>22687.327566200001</v>
      </c>
      <c r="BC706" s="7">
        <v>2.0800094164823468</v>
      </c>
      <c r="BD706" s="35" t="s">
        <v>552</v>
      </c>
      <c r="BE706" s="35" t="s">
        <v>552</v>
      </c>
      <c r="BF706" s="35">
        <v>2.5158283343729018</v>
      </c>
      <c r="BG706" s="35" t="s">
        <v>552</v>
      </c>
      <c r="BH706" s="35" t="s">
        <v>552</v>
      </c>
      <c r="BI706" s="35" t="s">
        <v>552</v>
      </c>
      <c r="BJ706" s="35">
        <v>1.8221593029853018</v>
      </c>
      <c r="BK706" s="35" t="s">
        <v>552</v>
      </c>
      <c r="BL706" s="35" t="s">
        <v>552</v>
      </c>
      <c r="BM706" s="35" t="s">
        <v>552</v>
      </c>
      <c r="BN706" s="35">
        <v>2.1725492188550541</v>
      </c>
      <c r="BO706" s="1">
        <v>0</v>
      </c>
      <c r="BP706" s="1"/>
      <c r="BQ706" s="1">
        <v>18245.009639999997</v>
      </c>
      <c r="BR706" s="1">
        <v>810.98659422081471</v>
      </c>
      <c r="BS706" s="1">
        <v>7166.3089285836495</v>
      </c>
      <c r="BT706" s="1">
        <v>18245.009639999997</v>
      </c>
      <c r="BU706" s="1">
        <v>810.98659422081471</v>
      </c>
      <c r="BV706" s="1">
        <v>2109.5221091552985</v>
      </c>
      <c r="BW706" s="35">
        <v>5.9747055974075858</v>
      </c>
      <c r="BX706" s="1">
        <v>90763.551580863335</v>
      </c>
      <c r="BY706" s="1">
        <v>4034.419549692801</v>
      </c>
      <c r="BZ706" s="1">
        <v>35650.277139777034</v>
      </c>
      <c r="CA706" s="1">
        <v>90763.551580863335</v>
      </c>
      <c r="CB706" s="1">
        <v>4034.419549692801</v>
      </c>
      <c r="CC706" s="1">
        <v>10494.251444269919</v>
      </c>
    </row>
    <row r="707" spans="1:81" x14ac:dyDescent="0.25">
      <c r="A707" t="s">
        <v>1185</v>
      </c>
      <c r="B707" t="s">
        <v>184</v>
      </c>
      <c r="C707" t="s">
        <v>87</v>
      </c>
      <c r="D707" t="s">
        <v>28</v>
      </c>
      <c r="E707">
        <v>40258</v>
      </c>
      <c r="F707" t="s">
        <v>39</v>
      </c>
      <c r="G707" t="s">
        <v>88</v>
      </c>
      <c r="H707" s="74">
        <v>0.42459647774775006</v>
      </c>
      <c r="I707" s="1">
        <v>55429</v>
      </c>
      <c r="J707" s="1">
        <v>0</v>
      </c>
      <c r="K707" s="1">
        <v>0</v>
      </c>
      <c r="L707" s="1">
        <v>26806</v>
      </c>
      <c r="M707" s="1">
        <v>0</v>
      </c>
      <c r="N707" s="1">
        <v>0</v>
      </c>
      <c r="O707" s="1">
        <v>0</v>
      </c>
      <c r="P707" s="1">
        <v>26262</v>
      </c>
      <c r="Q707" s="1">
        <v>0</v>
      </c>
      <c r="R707" s="1">
        <v>0</v>
      </c>
      <c r="S707" s="1">
        <v>0</v>
      </c>
      <c r="T707" s="1">
        <v>53068</v>
      </c>
      <c r="U707" s="1"/>
      <c r="V707" s="36"/>
      <c r="W707" s="1"/>
      <c r="X707" s="1"/>
      <c r="Y707" s="1">
        <v>5423</v>
      </c>
      <c r="Z707" s="1"/>
      <c r="AA707" s="1"/>
      <c r="AB707" s="1"/>
      <c r="AC707" s="1">
        <v>4202</v>
      </c>
      <c r="AD707" s="1"/>
      <c r="AE707" s="1"/>
      <c r="AF707" s="1"/>
      <c r="AG707" s="1">
        <v>0</v>
      </c>
      <c r="AH707" s="1">
        <v>0</v>
      </c>
      <c r="AI707" s="1">
        <v>55682.125124999999</v>
      </c>
      <c r="AJ707" s="1">
        <v>0</v>
      </c>
      <c r="AK707" s="1">
        <v>0</v>
      </c>
      <c r="AL707" s="1">
        <v>0</v>
      </c>
      <c r="AM707" s="1">
        <v>36923.389254999995</v>
      </c>
      <c r="AN707" s="1">
        <v>0</v>
      </c>
      <c r="AO707" s="1">
        <v>0</v>
      </c>
      <c r="AP707" s="1">
        <v>0</v>
      </c>
      <c r="AQ707" s="1">
        <v>92605.514379999993</v>
      </c>
      <c r="AR707" s="1">
        <v>0</v>
      </c>
      <c r="AS707" s="1">
        <v>0</v>
      </c>
      <c r="AT707" s="1">
        <v>11757.1692062</v>
      </c>
      <c r="AU707" s="1">
        <v>0</v>
      </c>
      <c r="AV707" s="1">
        <v>0</v>
      </c>
      <c r="AW707" s="1">
        <v>0</v>
      </c>
      <c r="AX707" s="1">
        <v>10930.158359999999</v>
      </c>
      <c r="AY707" s="1">
        <v>0</v>
      </c>
      <c r="AZ707" s="1">
        <v>0</v>
      </c>
      <c r="BA707" s="1">
        <v>0</v>
      </c>
      <c r="BB707" s="1">
        <v>22687.327566200001</v>
      </c>
      <c r="BC707" s="7">
        <v>2.0800094164823468</v>
      </c>
      <c r="BD707" s="35" t="s">
        <v>552</v>
      </c>
      <c r="BE707" s="35" t="s">
        <v>552</v>
      </c>
      <c r="BF707" s="35">
        <v>2.5158283343729018</v>
      </c>
      <c r="BG707" s="35" t="s">
        <v>552</v>
      </c>
      <c r="BH707" s="35" t="s">
        <v>552</v>
      </c>
      <c r="BI707" s="35" t="s">
        <v>552</v>
      </c>
      <c r="BJ707" s="35">
        <v>1.8221593029853018</v>
      </c>
      <c r="BK707" s="35" t="s">
        <v>552</v>
      </c>
      <c r="BL707" s="35" t="s">
        <v>552</v>
      </c>
      <c r="BM707" s="35" t="s">
        <v>552</v>
      </c>
      <c r="BN707" s="35">
        <v>2.1725492188550541</v>
      </c>
      <c r="BO707" s="1">
        <v>0</v>
      </c>
      <c r="BP707" s="1">
        <v>0</v>
      </c>
      <c r="BQ707" s="1">
        <v>18245.009639999997</v>
      </c>
      <c r="BR707" s="1">
        <v>810.98659422081471</v>
      </c>
      <c r="BS707" s="1">
        <v>7166.3089285836495</v>
      </c>
      <c r="BT707" s="1">
        <v>18245.009639999997</v>
      </c>
      <c r="BU707" s="1">
        <v>810.98659422081471</v>
      </c>
      <c r="BV707" s="1">
        <v>2109.5221091552985</v>
      </c>
      <c r="BW707" s="35">
        <v>5.9747055974075858</v>
      </c>
      <c r="BX707" s="1">
        <v>90763.551580863335</v>
      </c>
      <c r="BY707" s="1">
        <v>4034.419549692801</v>
      </c>
      <c r="BZ707" s="1">
        <v>35650.277139777034</v>
      </c>
      <c r="CA707" s="1">
        <v>90763.551580863335</v>
      </c>
      <c r="CB707" s="1">
        <v>4034.419549692801</v>
      </c>
      <c r="CC707" s="1">
        <v>10494.251444269919</v>
      </c>
    </row>
    <row r="708" spans="1:81" x14ac:dyDescent="0.25">
      <c r="A708" t="s">
        <v>1512</v>
      </c>
      <c r="B708" t="s">
        <v>1513</v>
      </c>
      <c r="C708" t="s">
        <v>87</v>
      </c>
      <c r="D708" t="s">
        <v>28</v>
      </c>
      <c r="E708">
        <v>40262</v>
      </c>
      <c r="F708" t="s">
        <v>370</v>
      </c>
      <c r="G708" t="s">
        <v>88</v>
      </c>
      <c r="H708" s="74">
        <v>0.42459647774775006</v>
      </c>
      <c r="I708" s="1">
        <v>756127.14</v>
      </c>
      <c r="J708" s="1">
        <v>0</v>
      </c>
      <c r="K708" s="1">
        <v>0</v>
      </c>
      <c r="L708" s="1">
        <v>211404</v>
      </c>
      <c r="M708" s="1">
        <v>0</v>
      </c>
      <c r="N708" s="1">
        <v>0</v>
      </c>
      <c r="O708" s="1">
        <v>0</v>
      </c>
      <c r="P708" s="1">
        <v>25674</v>
      </c>
      <c r="Q708" s="1">
        <v>0</v>
      </c>
      <c r="R708" s="1">
        <v>0</v>
      </c>
      <c r="S708" s="1">
        <v>0</v>
      </c>
      <c r="T708" s="1">
        <v>237078</v>
      </c>
      <c r="U708" s="1"/>
      <c r="V708" s="36"/>
      <c r="W708" s="1"/>
      <c r="X708" s="1"/>
      <c r="Y708" s="1">
        <v>49050</v>
      </c>
      <c r="Z708" s="1"/>
      <c r="AA708" s="1"/>
      <c r="AB708" s="1"/>
      <c r="AC708" s="1">
        <v>3024</v>
      </c>
      <c r="AD708" s="1"/>
      <c r="AE708" s="1"/>
      <c r="AF708" s="1"/>
      <c r="AG708" s="1">
        <v>0</v>
      </c>
      <c r="AH708" s="1">
        <v>0</v>
      </c>
      <c r="AI708" s="1">
        <v>503271.28425000003</v>
      </c>
      <c r="AJ708" s="1">
        <v>0</v>
      </c>
      <c r="AK708" s="1">
        <v>0</v>
      </c>
      <c r="AL708" s="1">
        <v>0</v>
      </c>
      <c r="AM708" s="1">
        <v>26579.881384999997</v>
      </c>
      <c r="AN708" s="1">
        <v>0</v>
      </c>
      <c r="AO708" s="1">
        <v>0</v>
      </c>
      <c r="AP708" s="1">
        <v>0</v>
      </c>
      <c r="AQ708" s="1">
        <v>529851.16563499998</v>
      </c>
      <c r="AR708" s="1">
        <v>0</v>
      </c>
      <c r="AS708" s="1">
        <v>0</v>
      </c>
      <c r="AT708" s="1">
        <v>106341.35157</v>
      </c>
      <c r="AU708" s="1">
        <v>0</v>
      </c>
      <c r="AV708" s="1">
        <v>0</v>
      </c>
      <c r="AW708" s="1">
        <v>0</v>
      </c>
      <c r="AX708" s="1">
        <v>7865.968319999999</v>
      </c>
      <c r="AY708" s="1">
        <v>0</v>
      </c>
      <c r="AZ708" s="1">
        <v>0</v>
      </c>
      <c r="BA708" s="1">
        <v>0</v>
      </c>
      <c r="BB708" s="1">
        <v>114207.31989</v>
      </c>
      <c r="BC708" s="7">
        <v>0.85178596489077218</v>
      </c>
      <c r="BD708" s="35" t="s">
        <v>552</v>
      </c>
      <c r="BE708" s="35" t="s">
        <v>552</v>
      </c>
      <c r="BF708" s="35">
        <v>2.8836381327694838</v>
      </c>
      <c r="BG708" s="35" t="s">
        <v>552</v>
      </c>
      <c r="BH708" s="35" t="s">
        <v>552</v>
      </c>
      <c r="BI708" s="35" t="s">
        <v>552</v>
      </c>
      <c r="BJ708" s="35">
        <v>1.3416627601854012</v>
      </c>
      <c r="BK708" s="35" t="s">
        <v>552</v>
      </c>
      <c r="BL708" s="35" t="s">
        <v>552</v>
      </c>
      <c r="BM708" s="35" t="s">
        <v>552</v>
      </c>
      <c r="BN708" s="35">
        <v>2.7166522643391628</v>
      </c>
      <c r="BO708" s="1">
        <v>0</v>
      </c>
      <c r="BP708" s="1">
        <v>0</v>
      </c>
      <c r="BQ708" s="1">
        <v>248886.80940239996</v>
      </c>
      <c r="BR708" s="1">
        <v>11062.962962826772</v>
      </c>
      <c r="BS708" s="1">
        <v>97758.225378888659</v>
      </c>
      <c r="BT708" s="1">
        <v>248886.80940239996</v>
      </c>
      <c r="BU708" s="1">
        <v>11062.962962826772</v>
      </c>
      <c r="BV708" s="1">
        <v>28776.757999645743</v>
      </c>
      <c r="BW708" s="35">
        <v>5.9754588053970377</v>
      </c>
      <c r="BX708" s="1">
        <v>1238326.067388345</v>
      </c>
      <c r="BY708" s="1">
        <v>55043.316487177763</v>
      </c>
      <c r="BZ708" s="1">
        <v>486392.02326137968</v>
      </c>
      <c r="CA708" s="1">
        <v>1238326.067388345</v>
      </c>
      <c r="CB708" s="1">
        <v>55043.316487177763</v>
      </c>
      <c r="CC708" s="1">
        <v>143177.57398011704</v>
      </c>
    </row>
    <row r="709" spans="1:81" x14ac:dyDescent="0.25">
      <c r="A709" t="s">
        <v>1512</v>
      </c>
      <c r="B709" t="s">
        <v>1513</v>
      </c>
      <c r="C709" t="s">
        <v>87</v>
      </c>
      <c r="D709" t="s">
        <v>1730</v>
      </c>
      <c r="E709">
        <v>40262</v>
      </c>
      <c r="F709" t="s">
        <v>370</v>
      </c>
      <c r="G709" t="s">
        <v>88</v>
      </c>
      <c r="H709" s="74">
        <v>0.42459647774775006</v>
      </c>
      <c r="I709" s="1">
        <v>756127.14</v>
      </c>
      <c r="J709" s="1"/>
      <c r="K709" s="1"/>
      <c r="L709" s="1">
        <v>211404</v>
      </c>
      <c r="M709" s="1"/>
      <c r="N709" s="1"/>
      <c r="O709" s="1"/>
      <c r="P709" s="1">
        <v>25674</v>
      </c>
      <c r="Q709" s="1"/>
      <c r="R709" s="1"/>
      <c r="S709" s="1"/>
      <c r="T709" s="1">
        <v>237078</v>
      </c>
      <c r="U709" s="1">
        <v>19.555555555555557</v>
      </c>
      <c r="V709" s="36">
        <v>0.16848707066789681</v>
      </c>
      <c r="W709" s="1"/>
      <c r="X709" s="1"/>
      <c r="Y709" s="1">
        <v>49050</v>
      </c>
      <c r="Z709" s="1"/>
      <c r="AA709" s="1"/>
      <c r="AB709" s="1"/>
      <c r="AC709" s="1">
        <v>3024</v>
      </c>
      <c r="AD709" s="1"/>
      <c r="AE709" s="1"/>
      <c r="AF709" s="1"/>
      <c r="AG709" s="1">
        <v>0</v>
      </c>
      <c r="AH709" s="1">
        <v>0</v>
      </c>
      <c r="AI709" s="1">
        <v>503271.28425000003</v>
      </c>
      <c r="AJ709" s="1">
        <v>0</v>
      </c>
      <c r="AK709" s="1"/>
      <c r="AL709" s="1">
        <v>0</v>
      </c>
      <c r="AM709" s="1">
        <v>26579.881384999997</v>
      </c>
      <c r="AN709" s="1"/>
      <c r="AO709" s="1">
        <v>0</v>
      </c>
      <c r="AP709" s="1">
        <v>0</v>
      </c>
      <c r="AQ709" s="1">
        <v>529851.16563499998</v>
      </c>
      <c r="AR709" s="1">
        <v>0</v>
      </c>
      <c r="AS709" s="1">
        <v>0</v>
      </c>
      <c r="AT709" s="1">
        <v>106341.35157</v>
      </c>
      <c r="AU709" s="1">
        <v>0</v>
      </c>
      <c r="AV709" s="1"/>
      <c r="AW709" s="1">
        <v>0</v>
      </c>
      <c r="AX709" s="1">
        <v>7865.968319999999</v>
      </c>
      <c r="AY709" s="1"/>
      <c r="AZ709" s="1">
        <v>0</v>
      </c>
      <c r="BA709" s="1">
        <v>0</v>
      </c>
      <c r="BB709" s="1">
        <v>114207.31989</v>
      </c>
      <c r="BC709" s="7">
        <v>0.85178596489077218</v>
      </c>
      <c r="BD709" s="35" t="s">
        <v>552</v>
      </c>
      <c r="BE709" s="35" t="s">
        <v>552</v>
      </c>
      <c r="BF709" s="35">
        <v>2.8836381327694838</v>
      </c>
      <c r="BG709" s="35" t="s">
        <v>552</v>
      </c>
      <c r="BH709" s="35" t="s">
        <v>552</v>
      </c>
      <c r="BI709" s="35" t="s">
        <v>552</v>
      </c>
      <c r="BJ709" s="35">
        <v>1.3416627601854012</v>
      </c>
      <c r="BK709" s="35" t="s">
        <v>552</v>
      </c>
      <c r="BL709" s="35" t="s">
        <v>552</v>
      </c>
      <c r="BM709" s="35" t="s">
        <v>552</v>
      </c>
      <c r="BN709" s="35">
        <v>2.7166522643391628</v>
      </c>
      <c r="BO709" s="1">
        <v>0</v>
      </c>
      <c r="BP709" s="1">
        <v>0</v>
      </c>
      <c r="BQ709" s="1">
        <v>248886.80940239996</v>
      </c>
      <c r="BR709" s="1">
        <v>11062.962962826772</v>
      </c>
      <c r="BS709" s="1">
        <v>97758.225378888659</v>
      </c>
      <c r="BT709" s="1">
        <v>248886.80940239996</v>
      </c>
      <c r="BU709" s="1">
        <v>11062.962962826772</v>
      </c>
      <c r="BV709" s="1">
        <v>28776.757999645743</v>
      </c>
      <c r="BW709" s="35">
        <v>5.9754588053970377</v>
      </c>
      <c r="BX709" s="1">
        <v>1238326.067388345</v>
      </c>
      <c r="BY709" s="1">
        <v>55043.316487177763</v>
      </c>
      <c r="BZ709" s="1">
        <v>486392.02326137968</v>
      </c>
      <c r="CA709" s="1">
        <v>1238326.067388345</v>
      </c>
      <c r="CB709" s="1">
        <v>55043.316487177763</v>
      </c>
      <c r="CC709" s="1">
        <v>143177.57398011704</v>
      </c>
    </row>
    <row r="710" spans="1:81" x14ac:dyDescent="0.25">
      <c r="A710" t="s">
        <v>1490</v>
      </c>
      <c r="B710" t="s">
        <v>1491</v>
      </c>
      <c r="C710" t="s">
        <v>87</v>
      </c>
      <c r="D710" t="s">
        <v>28</v>
      </c>
      <c r="E710">
        <v>40248</v>
      </c>
      <c r="F710" t="s">
        <v>370</v>
      </c>
      <c r="G710" t="s">
        <v>88</v>
      </c>
      <c r="H710" s="74">
        <v>0.42459647774775006</v>
      </c>
      <c r="I710" s="1">
        <v>45523.42</v>
      </c>
      <c r="J710" s="1">
        <v>0</v>
      </c>
      <c r="K710" s="1">
        <v>0</v>
      </c>
      <c r="L710" s="1">
        <v>19651</v>
      </c>
      <c r="M710" s="1">
        <v>0</v>
      </c>
      <c r="N710" s="1">
        <v>0</v>
      </c>
      <c r="O710" s="1">
        <v>0</v>
      </c>
      <c r="P710" s="1">
        <v>0</v>
      </c>
      <c r="Q710" s="1">
        <v>0</v>
      </c>
      <c r="R710" s="1">
        <v>0</v>
      </c>
      <c r="S710" s="1">
        <v>0</v>
      </c>
      <c r="T710" s="1">
        <v>19651</v>
      </c>
      <c r="U710" s="1"/>
      <c r="V710" s="36"/>
      <c r="W710" s="1"/>
      <c r="X710" s="1"/>
      <c r="Y710" s="1">
        <v>4559</v>
      </c>
      <c r="Z710" s="1"/>
      <c r="AA710" s="1"/>
      <c r="AB710" s="1"/>
      <c r="AC710" s="1"/>
      <c r="AD710" s="1"/>
      <c r="AE710" s="1"/>
      <c r="AF710" s="1"/>
      <c r="AG710" s="1">
        <v>0</v>
      </c>
      <c r="AH710" s="1">
        <v>0</v>
      </c>
      <c r="AI710" s="1">
        <v>46777.061062500004</v>
      </c>
      <c r="AJ710" s="1">
        <v>0</v>
      </c>
      <c r="AK710" s="1">
        <v>0</v>
      </c>
      <c r="AL710" s="1">
        <v>0</v>
      </c>
      <c r="AM710" s="1">
        <v>0</v>
      </c>
      <c r="AN710" s="1">
        <v>0</v>
      </c>
      <c r="AO710" s="1">
        <v>0</v>
      </c>
      <c r="AP710" s="1">
        <v>0</v>
      </c>
      <c r="AQ710" s="1">
        <v>46777.061062500004</v>
      </c>
      <c r="AR710" s="1">
        <v>0</v>
      </c>
      <c r="AS710" s="1">
        <v>0</v>
      </c>
      <c r="AT710" s="1">
        <v>9884.0004446000003</v>
      </c>
      <c r="AU710" s="1">
        <v>0</v>
      </c>
      <c r="AV710" s="1">
        <v>0</v>
      </c>
      <c r="AW710" s="1">
        <v>0</v>
      </c>
      <c r="AX710" s="1">
        <v>0</v>
      </c>
      <c r="AY710" s="1">
        <v>0</v>
      </c>
      <c r="AZ710" s="1">
        <v>0</v>
      </c>
      <c r="BA710" s="1">
        <v>0</v>
      </c>
      <c r="BB710" s="1">
        <v>9884.0004446000003</v>
      </c>
      <c r="BC710" s="7">
        <v>1.2446573984797278</v>
      </c>
      <c r="BD710" s="35" t="s">
        <v>552</v>
      </c>
      <c r="BE710" s="35" t="s">
        <v>552</v>
      </c>
      <c r="BF710" s="35">
        <v>2.8833678442369348</v>
      </c>
      <c r="BG710" s="35" t="s">
        <v>552</v>
      </c>
      <c r="BH710" s="35" t="s">
        <v>552</v>
      </c>
      <c r="BI710" s="35" t="s">
        <v>552</v>
      </c>
      <c r="BJ710" s="35" t="s">
        <v>552</v>
      </c>
      <c r="BK710" s="35" t="s">
        <v>552</v>
      </c>
      <c r="BL710" s="35" t="s">
        <v>552</v>
      </c>
      <c r="BM710" s="35" t="s">
        <v>552</v>
      </c>
      <c r="BN710" s="35">
        <v>2.8833678442369348</v>
      </c>
      <c r="BO710" s="1">
        <v>0</v>
      </c>
      <c r="BP710" s="1">
        <v>0</v>
      </c>
      <c r="BQ710" s="1">
        <v>14984.488927199996</v>
      </c>
      <c r="BR710" s="1">
        <v>666.05717842796582</v>
      </c>
      <c r="BS710" s="1">
        <v>5885.6355194151702</v>
      </c>
      <c r="BT710" s="1">
        <v>14984.488927199996</v>
      </c>
      <c r="BU710" s="1">
        <v>666.05717842796582</v>
      </c>
      <c r="BV710" s="1">
        <v>1732.5346113832561</v>
      </c>
      <c r="BW710" s="35">
        <v>5.9746108817044741</v>
      </c>
      <c r="BX710" s="1">
        <v>74542.001674029292</v>
      </c>
      <c r="BY710" s="1">
        <v>3313.3752876451372</v>
      </c>
      <c r="BZ710" s="1">
        <v>29278.746500629066</v>
      </c>
      <c r="CA710" s="1">
        <v>74542.001674029292</v>
      </c>
      <c r="CB710" s="1">
        <v>3313.3752876451372</v>
      </c>
      <c r="CC710" s="1">
        <v>8618.6855307167771</v>
      </c>
    </row>
    <row r="711" spans="1:81" x14ac:dyDescent="0.25">
      <c r="A711" t="s">
        <v>1490</v>
      </c>
      <c r="B711" t="s">
        <v>1491</v>
      </c>
      <c r="C711" t="s">
        <v>87</v>
      </c>
      <c r="D711" t="s">
        <v>1730</v>
      </c>
      <c r="E711">
        <v>40248</v>
      </c>
      <c r="F711" t="s">
        <v>370</v>
      </c>
      <c r="G711" t="s">
        <v>88</v>
      </c>
      <c r="H711" s="74">
        <v>0.42459647774775006</v>
      </c>
      <c r="I711" s="1">
        <v>45523.42</v>
      </c>
      <c r="J711" s="1"/>
      <c r="K711" s="1"/>
      <c r="L711" s="1">
        <v>19651</v>
      </c>
      <c r="M711" s="1"/>
      <c r="N711" s="1"/>
      <c r="O711" s="1"/>
      <c r="P711" s="1"/>
      <c r="Q711" s="1"/>
      <c r="R711" s="1"/>
      <c r="S711" s="1"/>
      <c r="T711" s="1">
        <v>19651</v>
      </c>
      <c r="U711" s="1">
        <v>20</v>
      </c>
      <c r="V711" s="36">
        <v>0.12438092896174863</v>
      </c>
      <c r="W711" s="1"/>
      <c r="X711" s="1"/>
      <c r="Y711" s="1">
        <v>4559</v>
      </c>
      <c r="Z711" s="1"/>
      <c r="AA711" s="1"/>
      <c r="AB711" s="1"/>
      <c r="AC711" s="1"/>
      <c r="AD711" s="1"/>
      <c r="AE711" s="1"/>
      <c r="AF711" s="1"/>
      <c r="AG711" s="1">
        <v>0</v>
      </c>
      <c r="AH711" s="1">
        <v>0</v>
      </c>
      <c r="AI711" s="1">
        <v>46777.061062500004</v>
      </c>
      <c r="AJ711" s="1">
        <v>0</v>
      </c>
      <c r="AK711" s="1"/>
      <c r="AL711" s="1">
        <v>0</v>
      </c>
      <c r="AM711" s="1">
        <v>0</v>
      </c>
      <c r="AN711" s="1"/>
      <c r="AO711" s="1">
        <v>0</v>
      </c>
      <c r="AP711" s="1">
        <v>0</v>
      </c>
      <c r="AQ711" s="1">
        <v>46777.061062500004</v>
      </c>
      <c r="AR711" s="1">
        <v>0</v>
      </c>
      <c r="AS711" s="1">
        <v>0</v>
      </c>
      <c r="AT711" s="1">
        <v>9884.0004446000003</v>
      </c>
      <c r="AU711" s="1">
        <v>0</v>
      </c>
      <c r="AV711" s="1"/>
      <c r="AW711" s="1">
        <v>0</v>
      </c>
      <c r="AX711" s="1">
        <v>0</v>
      </c>
      <c r="AY711" s="1"/>
      <c r="AZ711" s="1">
        <v>0</v>
      </c>
      <c r="BA711" s="1">
        <v>0</v>
      </c>
      <c r="BB711" s="1">
        <v>9884.0004446000003</v>
      </c>
      <c r="BC711" s="7">
        <v>1.2446573984797278</v>
      </c>
      <c r="BD711" s="35" t="s">
        <v>552</v>
      </c>
      <c r="BE711" s="35" t="s">
        <v>552</v>
      </c>
      <c r="BF711" s="35">
        <v>2.8833678442369348</v>
      </c>
      <c r="BG711" s="35" t="s">
        <v>552</v>
      </c>
      <c r="BH711" s="35" t="s">
        <v>552</v>
      </c>
      <c r="BI711" s="35" t="s">
        <v>552</v>
      </c>
      <c r="BJ711" s="35" t="s">
        <v>552</v>
      </c>
      <c r="BK711" s="35" t="s">
        <v>552</v>
      </c>
      <c r="BL711" s="35" t="s">
        <v>552</v>
      </c>
      <c r="BM711" s="35" t="s">
        <v>552</v>
      </c>
      <c r="BN711" s="35">
        <v>2.8833678442369348</v>
      </c>
      <c r="BO711" s="1">
        <v>0</v>
      </c>
      <c r="BP711" s="1">
        <v>0</v>
      </c>
      <c r="BQ711" s="1">
        <v>14984.488927199996</v>
      </c>
      <c r="BR711" s="1">
        <v>666.05717842796582</v>
      </c>
      <c r="BS711" s="1">
        <v>5885.6355194151702</v>
      </c>
      <c r="BT711" s="1">
        <v>14984.488927199996</v>
      </c>
      <c r="BU711" s="1">
        <v>666.05717842796582</v>
      </c>
      <c r="BV711" s="1">
        <v>1732.5346113832561</v>
      </c>
      <c r="BW711" s="35">
        <v>5.9746108817044741</v>
      </c>
      <c r="BX711" s="1">
        <v>74542.001674029292</v>
      </c>
      <c r="BY711" s="1">
        <v>3313.3752876451372</v>
      </c>
      <c r="BZ711" s="1">
        <v>29278.746500629066</v>
      </c>
      <c r="CA711" s="1">
        <v>74542.001674029292</v>
      </c>
      <c r="CB711" s="1">
        <v>3313.3752876451372</v>
      </c>
      <c r="CC711" s="1">
        <v>8618.6855307167771</v>
      </c>
    </row>
    <row r="712" spans="1:81" x14ac:dyDescent="0.25">
      <c r="A712" t="s">
        <v>1508</v>
      </c>
      <c r="B712" t="s">
        <v>1509</v>
      </c>
      <c r="C712" t="s">
        <v>87</v>
      </c>
      <c r="D712" t="s">
        <v>28</v>
      </c>
      <c r="E712">
        <v>40260</v>
      </c>
      <c r="F712" t="s">
        <v>370</v>
      </c>
      <c r="G712" t="s">
        <v>88</v>
      </c>
      <c r="H712" s="74">
        <v>0.42459647774775006</v>
      </c>
      <c r="I712" s="1">
        <v>150780.64000000001</v>
      </c>
      <c r="J712" s="1">
        <v>0</v>
      </c>
      <c r="K712" s="1">
        <v>0</v>
      </c>
      <c r="L712" s="1">
        <v>39951</v>
      </c>
      <c r="M712" s="1">
        <v>0</v>
      </c>
      <c r="N712" s="1">
        <v>0</v>
      </c>
      <c r="O712" s="1">
        <v>0</v>
      </c>
      <c r="P712" s="1">
        <v>0</v>
      </c>
      <c r="Q712" s="1">
        <v>0</v>
      </c>
      <c r="R712" s="1">
        <v>0</v>
      </c>
      <c r="S712" s="1">
        <v>0</v>
      </c>
      <c r="T712" s="1">
        <v>39951</v>
      </c>
      <c r="U712" s="1"/>
      <c r="V712" s="36"/>
      <c r="W712" s="1"/>
      <c r="X712" s="1"/>
      <c r="Y712" s="1">
        <v>9269</v>
      </c>
      <c r="Z712" s="1"/>
      <c r="AA712" s="1"/>
      <c r="AB712" s="1"/>
      <c r="AC712" s="1"/>
      <c r="AD712" s="1"/>
      <c r="AE712" s="1"/>
      <c r="AF712" s="1"/>
      <c r="AG712" s="1">
        <v>0</v>
      </c>
      <c r="AH712" s="1">
        <v>0</v>
      </c>
      <c r="AI712" s="1">
        <v>95103.417312499994</v>
      </c>
      <c r="AJ712" s="1">
        <v>0</v>
      </c>
      <c r="AK712" s="1">
        <v>0</v>
      </c>
      <c r="AL712" s="1">
        <v>0</v>
      </c>
      <c r="AM712" s="1">
        <v>0</v>
      </c>
      <c r="AN712" s="1">
        <v>0</v>
      </c>
      <c r="AO712" s="1">
        <v>0</v>
      </c>
      <c r="AP712" s="1">
        <v>0</v>
      </c>
      <c r="AQ712" s="1">
        <v>95103.417312499994</v>
      </c>
      <c r="AR712" s="1">
        <v>0</v>
      </c>
      <c r="AS712" s="1">
        <v>0</v>
      </c>
      <c r="AT712" s="1">
        <v>20095.371818600001</v>
      </c>
      <c r="AU712" s="1">
        <v>0</v>
      </c>
      <c r="AV712" s="1">
        <v>0</v>
      </c>
      <c r="AW712" s="1">
        <v>0</v>
      </c>
      <c r="AX712" s="1">
        <v>0</v>
      </c>
      <c r="AY712" s="1">
        <v>0</v>
      </c>
      <c r="AZ712" s="1">
        <v>0</v>
      </c>
      <c r="BA712" s="1">
        <v>0</v>
      </c>
      <c r="BB712" s="1">
        <v>20095.371818600001</v>
      </c>
      <c r="BC712" s="7">
        <v>0.76401578565457728</v>
      </c>
      <c r="BD712" s="35" t="s">
        <v>552</v>
      </c>
      <c r="BE712" s="35" t="s">
        <v>552</v>
      </c>
      <c r="BF712" s="35">
        <v>2.8835020182498559</v>
      </c>
      <c r="BG712" s="35" t="s">
        <v>552</v>
      </c>
      <c r="BH712" s="35" t="s">
        <v>552</v>
      </c>
      <c r="BI712" s="35" t="s">
        <v>552</v>
      </c>
      <c r="BJ712" s="35" t="s">
        <v>552</v>
      </c>
      <c r="BK712" s="35" t="s">
        <v>552</v>
      </c>
      <c r="BL712" s="35" t="s">
        <v>552</v>
      </c>
      <c r="BM712" s="35" t="s">
        <v>552</v>
      </c>
      <c r="BN712" s="35">
        <v>2.8835020182498559</v>
      </c>
      <c r="BO712" s="1">
        <v>0</v>
      </c>
      <c r="BP712" s="1">
        <v>0</v>
      </c>
      <c r="BQ712" s="1">
        <v>49630.955462399994</v>
      </c>
      <c r="BR712" s="1">
        <v>2206.0848600558329</v>
      </c>
      <c r="BS712" s="1">
        <v>19494.139289713996</v>
      </c>
      <c r="BT712" s="1">
        <v>49630.955462399994</v>
      </c>
      <c r="BU712" s="1">
        <v>2206.0848600558329</v>
      </c>
      <c r="BV712" s="1">
        <v>5738.4238162800311</v>
      </c>
      <c r="BW712" s="35">
        <v>5.9747364704653316</v>
      </c>
      <c r="BX712" s="1">
        <v>246900.92420284182</v>
      </c>
      <c r="BY712" s="1">
        <v>10974.69081026116</v>
      </c>
      <c r="BZ712" s="1">
        <v>96978.205684871369</v>
      </c>
      <c r="CA712" s="1">
        <v>246900.92420284182</v>
      </c>
      <c r="CB712" s="1">
        <v>10974.69081026116</v>
      </c>
      <c r="CC712" s="1">
        <v>28547.146241835122</v>
      </c>
    </row>
    <row r="713" spans="1:81" x14ac:dyDescent="0.25">
      <c r="A713" t="s">
        <v>1508</v>
      </c>
      <c r="B713" t="s">
        <v>1509</v>
      </c>
      <c r="C713" t="s">
        <v>87</v>
      </c>
      <c r="D713" t="s">
        <v>1730</v>
      </c>
      <c r="E713">
        <v>40260</v>
      </c>
      <c r="F713" t="s">
        <v>370</v>
      </c>
      <c r="G713" t="s">
        <v>88</v>
      </c>
      <c r="H713" s="74">
        <v>0.42459647774775006</v>
      </c>
      <c r="I713" s="1">
        <v>150780.64000000001</v>
      </c>
      <c r="J713" s="1"/>
      <c r="K713" s="1"/>
      <c r="L713" s="1">
        <v>39951</v>
      </c>
      <c r="M713" s="1"/>
      <c r="N713" s="1"/>
      <c r="O713" s="1"/>
      <c r="P713" s="1"/>
      <c r="Q713" s="1"/>
      <c r="R713" s="1"/>
      <c r="S713" s="1"/>
      <c r="T713" s="1">
        <v>39951</v>
      </c>
      <c r="U713" s="1">
        <v>20</v>
      </c>
      <c r="V713" s="36">
        <v>0.17045835217509273</v>
      </c>
      <c r="W713" s="1"/>
      <c r="X713" s="1"/>
      <c r="Y713" s="1">
        <v>9269</v>
      </c>
      <c r="Z713" s="1"/>
      <c r="AA713" s="1"/>
      <c r="AB713" s="1"/>
      <c r="AC713" s="1"/>
      <c r="AD713" s="1"/>
      <c r="AE713" s="1"/>
      <c r="AF713" s="1"/>
      <c r="AG713" s="1">
        <v>0</v>
      </c>
      <c r="AH713" s="1">
        <v>0</v>
      </c>
      <c r="AI713" s="1">
        <v>95103.417312499994</v>
      </c>
      <c r="AJ713" s="1">
        <v>0</v>
      </c>
      <c r="AK713" s="1"/>
      <c r="AL713" s="1">
        <v>0</v>
      </c>
      <c r="AM713" s="1">
        <v>0</v>
      </c>
      <c r="AN713" s="1"/>
      <c r="AO713" s="1">
        <v>0</v>
      </c>
      <c r="AP713" s="1">
        <v>0</v>
      </c>
      <c r="AQ713" s="1">
        <v>95103.417312499994</v>
      </c>
      <c r="AR713" s="1">
        <v>0</v>
      </c>
      <c r="AS713" s="1">
        <v>0</v>
      </c>
      <c r="AT713" s="1">
        <v>20095.371818600001</v>
      </c>
      <c r="AU713" s="1">
        <v>0</v>
      </c>
      <c r="AV713" s="1"/>
      <c r="AW713" s="1">
        <v>0</v>
      </c>
      <c r="AX713" s="1">
        <v>0</v>
      </c>
      <c r="AY713" s="1"/>
      <c r="AZ713" s="1">
        <v>0</v>
      </c>
      <c r="BA713" s="1">
        <v>0</v>
      </c>
      <c r="BB713" s="1">
        <v>20095.371818600001</v>
      </c>
      <c r="BC713" s="7">
        <v>0.76401578565457728</v>
      </c>
      <c r="BD713" s="35" t="s">
        <v>552</v>
      </c>
      <c r="BE713" s="35" t="s">
        <v>552</v>
      </c>
      <c r="BF713" s="35">
        <v>2.8835020182498559</v>
      </c>
      <c r="BG713" s="35" t="s">
        <v>552</v>
      </c>
      <c r="BH713" s="35" t="s">
        <v>552</v>
      </c>
      <c r="BI713" s="35" t="s">
        <v>552</v>
      </c>
      <c r="BJ713" s="35" t="s">
        <v>552</v>
      </c>
      <c r="BK713" s="35" t="s">
        <v>552</v>
      </c>
      <c r="BL713" s="35" t="s">
        <v>552</v>
      </c>
      <c r="BM713" s="35" t="s">
        <v>552</v>
      </c>
      <c r="BN713" s="35">
        <v>2.8835020182498559</v>
      </c>
      <c r="BO713" s="1">
        <v>0</v>
      </c>
      <c r="BP713" s="1">
        <v>0</v>
      </c>
      <c r="BQ713" s="1">
        <v>49630.955462399994</v>
      </c>
      <c r="BR713" s="1">
        <v>2206.0848600558329</v>
      </c>
      <c r="BS713" s="1">
        <v>19494.139289713996</v>
      </c>
      <c r="BT713" s="1">
        <v>49630.955462399994</v>
      </c>
      <c r="BU713" s="1">
        <v>2206.0848600558329</v>
      </c>
      <c r="BV713" s="1">
        <v>5738.4238162800311</v>
      </c>
      <c r="BW713" s="35">
        <v>5.9747364704653316</v>
      </c>
      <c r="BX713" s="1">
        <v>246900.92420284182</v>
      </c>
      <c r="BY713" s="1">
        <v>10974.69081026116</v>
      </c>
      <c r="BZ713" s="1">
        <v>96978.205684871369</v>
      </c>
      <c r="CA713" s="1">
        <v>246900.92420284182</v>
      </c>
      <c r="CB713" s="1">
        <v>10974.69081026116</v>
      </c>
      <c r="CC713" s="1">
        <v>28547.146241835122</v>
      </c>
    </row>
    <row r="714" spans="1:81" x14ac:dyDescent="0.25">
      <c r="A714" t="s">
        <v>616</v>
      </c>
      <c r="B714" t="s">
        <v>617</v>
      </c>
      <c r="C714" t="s">
        <v>81</v>
      </c>
      <c r="D714" t="s">
        <v>38</v>
      </c>
      <c r="E714">
        <v>40047</v>
      </c>
      <c r="F714" t="s">
        <v>39</v>
      </c>
      <c r="G714" t="s">
        <v>82</v>
      </c>
      <c r="H714" s="74">
        <v>0.46873146894112006</v>
      </c>
      <c r="I714" s="1">
        <v>5594605</v>
      </c>
      <c r="J714" s="1">
        <v>145650.57607828575</v>
      </c>
      <c r="K714" s="1"/>
      <c r="L714" s="1">
        <v>977863.4239217143</v>
      </c>
      <c r="M714" s="1"/>
      <c r="N714" s="1"/>
      <c r="O714" s="1"/>
      <c r="P714" s="1"/>
      <c r="Q714" s="1"/>
      <c r="R714" s="1"/>
      <c r="S714" s="1"/>
      <c r="T714" s="1">
        <v>1123514</v>
      </c>
      <c r="U714" s="1">
        <v>36.121212121212125</v>
      </c>
      <c r="V714" s="36">
        <v>0.14933073800966201</v>
      </c>
      <c r="W714" s="1">
        <v>37703</v>
      </c>
      <c r="X714" s="1"/>
      <c r="Y714" s="1">
        <v>253129</v>
      </c>
      <c r="Z714" s="1"/>
      <c r="AA714" s="1"/>
      <c r="AB714" s="1"/>
      <c r="AC714" s="1"/>
      <c r="AD714" s="1"/>
      <c r="AE714" s="1"/>
      <c r="AF714" s="1"/>
      <c r="AG714" s="1">
        <v>1696.3922595837939</v>
      </c>
      <c r="AH714" s="1">
        <v>0</v>
      </c>
      <c r="AI714" s="1">
        <v>2595875.8687670855</v>
      </c>
      <c r="AJ714" s="1">
        <v>0</v>
      </c>
      <c r="AK714" s="1">
        <v>0</v>
      </c>
      <c r="AL714" s="1">
        <v>0</v>
      </c>
      <c r="AM714" s="1">
        <v>0</v>
      </c>
      <c r="AN714" s="1">
        <v>0</v>
      </c>
      <c r="AO714" s="1">
        <v>0</v>
      </c>
      <c r="AP714" s="1">
        <v>0</v>
      </c>
      <c r="AQ714" s="1">
        <v>2597572.2610266693</v>
      </c>
      <c r="AR714" s="1">
        <v>139622.12663000001</v>
      </c>
      <c r="AS714" s="1">
        <v>0</v>
      </c>
      <c r="AT714" s="1">
        <v>548788.58270259993</v>
      </c>
      <c r="AU714" s="1">
        <v>0</v>
      </c>
      <c r="AV714" s="1">
        <v>0</v>
      </c>
      <c r="AW714" s="1">
        <v>0</v>
      </c>
      <c r="AX714" s="1">
        <v>0</v>
      </c>
      <c r="AY714" s="1">
        <v>0</v>
      </c>
      <c r="AZ714" s="1">
        <v>0</v>
      </c>
      <c r="BA714" s="1">
        <v>0</v>
      </c>
      <c r="BB714" s="1">
        <v>688410.7093326</v>
      </c>
      <c r="BC714" s="7">
        <v>0.58734852064788656</v>
      </c>
      <c r="BD714" s="35">
        <v>0.97025719152409329</v>
      </c>
      <c r="BE714" s="35" t="s">
        <v>552</v>
      </c>
      <c r="BF714" s="35">
        <v>3.2158524130681063</v>
      </c>
      <c r="BG714" s="35" t="s">
        <v>552</v>
      </c>
      <c r="BH714" s="35" t="s">
        <v>552</v>
      </c>
      <c r="BI714" s="35" t="s">
        <v>552</v>
      </c>
      <c r="BJ714" s="35" t="s">
        <v>552</v>
      </c>
      <c r="BK714" s="35" t="s">
        <v>552</v>
      </c>
      <c r="BL714" s="35" t="s">
        <v>552</v>
      </c>
      <c r="BM714" s="35" t="s">
        <v>552</v>
      </c>
      <c r="BN714" s="35">
        <v>2.9247370040420231</v>
      </c>
      <c r="BO714" s="1">
        <v>356293.35</v>
      </c>
      <c r="BP714" s="1"/>
      <c r="BQ714" s="1">
        <v>1841520.1817999997</v>
      </c>
      <c r="BR714" s="1">
        <v>81855.159843416652</v>
      </c>
      <c r="BS714" s="1">
        <v>723315.73298090778</v>
      </c>
      <c r="BT714" s="1">
        <v>1841520.1817999997</v>
      </c>
      <c r="BU714" s="1">
        <v>81855.159843416652</v>
      </c>
      <c r="BV714" s="1">
        <v>212920.00468149851</v>
      </c>
      <c r="BW714" s="35">
        <v>6.269865475945819</v>
      </c>
      <c r="BX714" s="1">
        <v>9704563.6293252856</v>
      </c>
      <c r="BY714" s="1">
        <v>431365.6808868479</v>
      </c>
      <c r="BZ714" s="1">
        <v>3811776.6094445293</v>
      </c>
      <c r="CA714" s="1">
        <v>9704563.6293252856</v>
      </c>
      <c r="CB714" s="1">
        <v>431365.6808868479</v>
      </c>
      <c r="CC714" s="1">
        <v>1122059.7818092511</v>
      </c>
    </row>
    <row r="715" spans="1:81" x14ac:dyDescent="0.25">
      <c r="A715" t="s">
        <v>616</v>
      </c>
      <c r="B715" t="s">
        <v>617</v>
      </c>
      <c r="C715" t="s">
        <v>81</v>
      </c>
      <c r="D715" t="s">
        <v>28</v>
      </c>
      <c r="E715">
        <v>40047</v>
      </c>
      <c r="F715" t="s">
        <v>39</v>
      </c>
      <c r="G715" t="s">
        <v>82</v>
      </c>
      <c r="H715" s="74">
        <v>0.46873146894112006</v>
      </c>
      <c r="I715" s="1">
        <v>5630382</v>
      </c>
      <c r="J715" s="1">
        <v>145650.57607828575</v>
      </c>
      <c r="K715" s="1">
        <v>0</v>
      </c>
      <c r="L715" s="1">
        <v>977863.4239217143</v>
      </c>
      <c r="M715" s="1">
        <v>0</v>
      </c>
      <c r="N715" s="1">
        <v>0</v>
      </c>
      <c r="O715" s="1">
        <v>0</v>
      </c>
      <c r="P715" s="1">
        <v>56588</v>
      </c>
      <c r="Q715" s="1">
        <v>0</v>
      </c>
      <c r="R715" s="1">
        <v>0</v>
      </c>
      <c r="S715" s="1">
        <v>0</v>
      </c>
      <c r="T715" s="1">
        <v>1180102</v>
      </c>
      <c r="U715" s="1"/>
      <c r="V715" s="36"/>
      <c r="W715" s="1">
        <v>37703</v>
      </c>
      <c r="X715" s="1"/>
      <c r="Y715" s="1">
        <v>259050</v>
      </c>
      <c r="Z715" s="1"/>
      <c r="AA715" s="1"/>
      <c r="AB715" s="1"/>
      <c r="AC715" s="1">
        <v>7109</v>
      </c>
      <c r="AD715" s="1"/>
      <c r="AE715" s="1"/>
      <c r="AF715" s="1"/>
      <c r="AG715" s="1">
        <v>1696.3922595837939</v>
      </c>
      <c r="AH715" s="1">
        <v>0</v>
      </c>
      <c r="AI715" s="1">
        <v>2656522.7770470856</v>
      </c>
      <c r="AJ715" s="1">
        <v>0</v>
      </c>
      <c r="AK715" s="1">
        <v>0</v>
      </c>
      <c r="AL715" s="1">
        <v>0</v>
      </c>
      <c r="AM715" s="1">
        <v>62481.294536666668</v>
      </c>
      <c r="AN715" s="1">
        <v>0</v>
      </c>
      <c r="AO715" s="1">
        <v>0</v>
      </c>
      <c r="AP715" s="1">
        <v>0</v>
      </c>
      <c r="AQ715" s="1">
        <v>2720700.4638433359</v>
      </c>
      <c r="AR715" s="1">
        <v>139622.12663000001</v>
      </c>
      <c r="AS715" s="1">
        <v>0</v>
      </c>
      <c r="AT715" s="1">
        <v>561625.42556999996</v>
      </c>
      <c r="AU715" s="1">
        <v>0</v>
      </c>
      <c r="AV715" s="1">
        <v>0</v>
      </c>
      <c r="AW715" s="1">
        <v>0</v>
      </c>
      <c r="AX715" s="1">
        <v>18491.788619999999</v>
      </c>
      <c r="AY715" s="1">
        <v>0</v>
      </c>
      <c r="AZ715" s="1">
        <v>0</v>
      </c>
      <c r="BA715" s="1">
        <v>0</v>
      </c>
      <c r="BB715" s="1">
        <v>719739.34082000004</v>
      </c>
      <c r="BC715" s="7">
        <v>0.61104909128072227</v>
      </c>
      <c r="BD715" s="35">
        <v>0.97025719152409329</v>
      </c>
      <c r="BE715" s="35" t="s">
        <v>552</v>
      </c>
      <c r="BF715" s="35">
        <v>3.2909996671219433</v>
      </c>
      <c r="BG715" s="35" t="s">
        <v>552</v>
      </c>
      <c r="BH715" s="35" t="s">
        <v>552</v>
      </c>
      <c r="BI715" s="35" t="s">
        <v>552</v>
      </c>
      <c r="BJ715" s="35">
        <v>1.4309232197050021</v>
      </c>
      <c r="BK715" s="35" t="s">
        <v>552</v>
      </c>
      <c r="BL715" s="35" t="s">
        <v>552</v>
      </c>
      <c r="BM715" s="35" t="s">
        <v>552</v>
      </c>
      <c r="BN715" s="35">
        <v>2.9153749461176544</v>
      </c>
      <c r="BO715" s="1">
        <v>356293.35</v>
      </c>
      <c r="BP715" s="1">
        <v>0</v>
      </c>
      <c r="BQ715" s="1">
        <v>1853296.5391199996</v>
      </c>
      <c r="BR715" s="1">
        <v>82378.616290068006</v>
      </c>
      <c r="BS715" s="1">
        <v>727941.27258180128</v>
      </c>
      <c r="BT715" s="1">
        <v>1853296.5391199996</v>
      </c>
      <c r="BU715" s="1">
        <v>82378.616290068006</v>
      </c>
      <c r="BV715" s="1">
        <v>214281.60912139909</v>
      </c>
      <c r="BW715" s="35">
        <v>6.269865475945819</v>
      </c>
      <c r="BX715" s="1">
        <v>9766623.4481983557</v>
      </c>
      <c r="BY715" s="1">
        <v>434124.22594321717</v>
      </c>
      <c r="BZ715" s="1">
        <v>3836152.5808948996</v>
      </c>
      <c r="CA715" s="1">
        <v>9766623.4481983557</v>
      </c>
      <c r="CB715" s="1">
        <v>434124.22594321717</v>
      </c>
      <c r="CC715" s="1">
        <v>1129235.2540389777</v>
      </c>
    </row>
    <row r="716" spans="1:81" x14ac:dyDescent="0.25">
      <c r="A716" t="s">
        <v>616</v>
      </c>
      <c r="B716" t="s">
        <v>617</v>
      </c>
      <c r="C716" t="s">
        <v>81</v>
      </c>
      <c r="D716" t="s">
        <v>1730</v>
      </c>
      <c r="E716">
        <v>40047</v>
      </c>
      <c r="F716" t="s">
        <v>39</v>
      </c>
      <c r="G716" t="s">
        <v>82</v>
      </c>
      <c r="H716" s="74">
        <v>0.46873146894112006</v>
      </c>
      <c r="I716" s="1">
        <v>35777</v>
      </c>
      <c r="J716" s="1"/>
      <c r="K716" s="1"/>
      <c r="L716" s="1"/>
      <c r="M716" s="1"/>
      <c r="N716" s="1"/>
      <c r="O716" s="1"/>
      <c r="P716" s="1">
        <v>56588</v>
      </c>
      <c r="Q716" s="1"/>
      <c r="R716" s="1"/>
      <c r="S716" s="1"/>
      <c r="T716" s="1">
        <v>56588</v>
      </c>
      <c r="U716" s="1">
        <v>12.75</v>
      </c>
      <c r="V716" s="36">
        <v>4.5177814166351762E-2</v>
      </c>
      <c r="W716" s="1"/>
      <c r="X716" s="1"/>
      <c r="Y716" s="1">
        <v>5921</v>
      </c>
      <c r="Z716" s="1"/>
      <c r="AA716" s="1"/>
      <c r="AB716" s="1"/>
      <c r="AC716" s="1">
        <v>7109</v>
      </c>
      <c r="AD716" s="1"/>
      <c r="AE716" s="1"/>
      <c r="AF716" s="1"/>
      <c r="AG716" s="1">
        <v>0</v>
      </c>
      <c r="AH716" s="1">
        <v>0</v>
      </c>
      <c r="AI716" s="1">
        <v>60646.908280000003</v>
      </c>
      <c r="AJ716" s="1">
        <v>0</v>
      </c>
      <c r="AK716" s="1"/>
      <c r="AL716" s="1">
        <v>0</v>
      </c>
      <c r="AM716" s="1">
        <v>62481.294536666668</v>
      </c>
      <c r="AN716" s="1"/>
      <c r="AO716" s="1">
        <v>0</v>
      </c>
      <c r="AP716" s="1">
        <v>0</v>
      </c>
      <c r="AQ716" s="1">
        <v>123128.20281666667</v>
      </c>
      <c r="AR716" s="1">
        <v>0</v>
      </c>
      <c r="AS716" s="1">
        <v>0</v>
      </c>
      <c r="AT716" s="1">
        <v>12836.842867399999</v>
      </c>
      <c r="AU716" s="1">
        <v>0</v>
      </c>
      <c r="AV716" s="1"/>
      <c r="AW716" s="1">
        <v>0</v>
      </c>
      <c r="AX716" s="1">
        <v>18491.788619999999</v>
      </c>
      <c r="AY716" s="1"/>
      <c r="AZ716" s="1">
        <v>0</v>
      </c>
      <c r="BA716" s="1">
        <v>0</v>
      </c>
      <c r="BB716" s="1">
        <v>31328.631487399998</v>
      </c>
      <c r="BC716" s="7">
        <v>4.3172103391583043</v>
      </c>
      <c r="BD716" s="35" t="s">
        <v>552</v>
      </c>
      <c r="BE716" s="35" t="s">
        <v>552</v>
      </c>
      <c r="BF716" s="35" t="s">
        <v>552</v>
      </c>
      <c r="BG716" s="35" t="s">
        <v>552</v>
      </c>
      <c r="BH716" s="35" t="s">
        <v>552</v>
      </c>
      <c r="BI716" s="35" t="s">
        <v>552</v>
      </c>
      <c r="BJ716" s="35">
        <v>1.4309232197050021</v>
      </c>
      <c r="BK716" s="35" t="s">
        <v>552</v>
      </c>
      <c r="BL716" s="35" t="s">
        <v>552</v>
      </c>
      <c r="BM716" s="35" t="s">
        <v>552</v>
      </c>
      <c r="BN716" s="35">
        <v>2.7294980261551332</v>
      </c>
      <c r="BO716" s="1">
        <v>0</v>
      </c>
      <c r="BP716" s="1">
        <v>0</v>
      </c>
      <c r="BQ716" s="1">
        <v>11776.357319999999</v>
      </c>
      <c r="BR716" s="1">
        <v>523.45644665135751</v>
      </c>
      <c r="BS716" s="1">
        <v>4625.5396008937068</v>
      </c>
      <c r="BT716" s="1">
        <v>11776.357319999999</v>
      </c>
      <c r="BU716" s="1">
        <v>523.45644665135751</v>
      </c>
      <c r="BV716" s="1">
        <v>1361.604439900578</v>
      </c>
      <c r="BW716" s="35">
        <v>6.269865475945819</v>
      </c>
      <c r="BX716" s="1">
        <v>62059.818873069831</v>
      </c>
      <c r="BY716" s="1">
        <v>2758.5450563692634</v>
      </c>
      <c r="BZ716" s="1">
        <v>24375.971450369951</v>
      </c>
      <c r="CA716" s="1">
        <v>62059.818873069831</v>
      </c>
      <c r="CB716" s="1">
        <v>2758.5450563692634</v>
      </c>
      <c r="CC716" s="1">
        <v>7175.4722297265998</v>
      </c>
    </row>
    <row r="717" spans="1:81" x14ac:dyDescent="0.25">
      <c r="A717" t="s">
        <v>820</v>
      </c>
      <c r="B717" t="s">
        <v>821</v>
      </c>
      <c r="C717" t="s">
        <v>81</v>
      </c>
      <c r="D717" t="s">
        <v>38</v>
      </c>
      <c r="E717">
        <v>40023</v>
      </c>
      <c r="F717" t="s">
        <v>39</v>
      </c>
      <c r="G717" t="s">
        <v>82</v>
      </c>
      <c r="H717" s="74">
        <v>0.46873146894112006</v>
      </c>
      <c r="I717" s="1">
        <v>2361942</v>
      </c>
      <c r="J717" s="1"/>
      <c r="K717" s="1"/>
      <c r="L717" s="1">
        <v>575843</v>
      </c>
      <c r="M717" s="1"/>
      <c r="N717" s="1"/>
      <c r="O717" s="1"/>
      <c r="P717" s="1"/>
      <c r="Q717" s="1"/>
      <c r="R717" s="1"/>
      <c r="S717" s="1"/>
      <c r="T717" s="1">
        <v>575843</v>
      </c>
      <c r="U717" s="1">
        <v>29.789473684210527</v>
      </c>
      <c r="V717" s="36">
        <v>0.14530464726354628</v>
      </c>
      <c r="W717" s="1"/>
      <c r="X717" s="1"/>
      <c r="Y717" s="1">
        <v>144047</v>
      </c>
      <c r="Z717" s="1"/>
      <c r="AA717" s="1"/>
      <c r="AB717" s="1"/>
      <c r="AC717" s="1"/>
      <c r="AD717" s="1"/>
      <c r="AE717" s="1"/>
      <c r="AF717" s="1"/>
      <c r="AG717" s="1">
        <v>0</v>
      </c>
      <c r="AH717" s="1">
        <v>0</v>
      </c>
      <c r="AI717" s="1">
        <v>1477450.0350625003</v>
      </c>
      <c r="AJ717" s="1">
        <v>0</v>
      </c>
      <c r="AK717" s="1">
        <v>0</v>
      </c>
      <c r="AL717" s="1">
        <v>0</v>
      </c>
      <c r="AM717" s="1">
        <v>0</v>
      </c>
      <c r="AN717" s="1">
        <v>0</v>
      </c>
      <c r="AO717" s="1">
        <v>0</v>
      </c>
      <c r="AP717" s="1">
        <v>0</v>
      </c>
      <c r="AQ717" s="1">
        <v>1477450.0350625003</v>
      </c>
      <c r="AR717" s="1">
        <v>0</v>
      </c>
      <c r="AS717" s="1">
        <v>0</v>
      </c>
      <c r="AT717" s="1">
        <v>312296.6905118</v>
      </c>
      <c r="AU717" s="1">
        <v>0</v>
      </c>
      <c r="AV717" s="1">
        <v>0</v>
      </c>
      <c r="AW717" s="1">
        <v>0</v>
      </c>
      <c r="AX717" s="1">
        <v>0</v>
      </c>
      <c r="AY717" s="1">
        <v>0</v>
      </c>
      <c r="AZ717" s="1">
        <v>0</v>
      </c>
      <c r="BA717" s="1">
        <v>0</v>
      </c>
      <c r="BB717" s="1">
        <v>312296.6905118</v>
      </c>
      <c r="BC717" s="7">
        <v>0.75774372341670548</v>
      </c>
      <c r="BD717" s="35" t="s">
        <v>552</v>
      </c>
      <c r="BE717" s="35" t="s">
        <v>552</v>
      </c>
      <c r="BF717" s="35">
        <v>3.1080463348070571</v>
      </c>
      <c r="BG717" s="35" t="s">
        <v>552</v>
      </c>
      <c r="BH717" s="35" t="s">
        <v>552</v>
      </c>
      <c r="BI717" s="35" t="s">
        <v>552</v>
      </c>
      <c r="BJ717" s="35" t="s">
        <v>552</v>
      </c>
      <c r="BK717" s="35" t="s">
        <v>552</v>
      </c>
      <c r="BL717" s="35" t="s">
        <v>552</v>
      </c>
      <c r="BM717" s="35" t="s">
        <v>552</v>
      </c>
      <c r="BN717" s="35">
        <v>3.1080463348070571</v>
      </c>
      <c r="BO717" s="1">
        <v>0</v>
      </c>
      <c r="BP717" s="1"/>
      <c r="BQ717" s="1">
        <v>777456.82871999987</v>
      </c>
      <c r="BR717" s="1">
        <v>34557.781997277591</v>
      </c>
      <c r="BS717" s="1">
        <v>305370.94379109715</v>
      </c>
      <c r="BT717" s="1">
        <v>777456.82871999987</v>
      </c>
      <c r="BU717" s="1">
        <v>34557.781997277591</v>
      </c>
      <c r="BV717" s="1">
        <v>89891.011375678514</v>
      </c>
      <c r="BW717" s="35">
        <v>6.017584160130319</v>
      </c>
      <c r="BX717" s="1">
        <v>3900955.0689706225</v>
      </c>
      <c r="BY717" s="1">
        <v>173396.57955877678</v>
      </c>
      <c r="BZ717" s="1">
        <v>1532224.4105302554</v>
      </c>
      <c r="CA717" s="1">
        <v>3900955.0689706225</v>
      </c>
      <c r="CB717" s="1">
        <v>173396.57955877678</v>
      </c>
      <c r="CC717" s="1">
        <v>451035.71481669898</v>
      </c>
    </row>
    <row r="718" spans="1:81" x14ac:dyDescent="0.25">
      <c r="A718" t="s">
        <v>820</v>
      </c>
      <c r="B718" t="s">
        <v>821</v>
      </c>
      <c r="C718" t="s">
        <v>81</v>
      </c>
      <c r="D718" t="s">
        <v>28</v>
      </c>
      <c r="E718">
        <v>40023</v>
      </c>
      <c r="F718" t="s">
        <v>39</v>
      </c>
      <c r="G718" t="s">
        <v>82</v>
      </c>
      <c r="H718" s="74">
        <v>0.46873146894112006</v>
      </c>
      <c r="I718" s="1">
        <v>2524477</v>
      </c>
      <c r="J718" s="1">
        <v>0</v>
      </c>
      <c r="K718" s="1">
        <v>0</v>
      </c>
      <c r="L718" s="1">
        <v>806377</v>
      </c>
      <c r="M718" s="1">
        <v>0</v>
      </c>
      <c r="N718" s="1">
        <v>0</v>
      </c>
      <c r="O718" s="1">
        <v>0</v>
      </c>
      <c r="P718" s="1">
        <v>0</v>
      </c>
      <c r="Q718" s="1">
        <v>0</v>
      </c>
      <c r="R718" s="1">
        <v>0</v>
      </c>
      <c r="S718" s="1">
        <v>0</v>
      </c>
      <c r="T718" s="1">
        <v>806377</v>
      </c>
      <c r="U718" s="1"/>
      <c r="V718" s="36"/>
      <c r="W718" s="1"/>
      <c r="X718" s="1"/>
      <c r="Y718" s="1">
        <v>171921</v>
      </c>
      <c r="Z718" s="1"/>
      <c r="AA718" s="1"/>
      <c r="AB718" s="1"/>
      <c r="AC718" s="1"/>
      <c r="AD718" s="1"/>
      <c r="AE718" s="1"/>
      <c r="AF718" s="1"/>
      <c r="AG718" s="1">
        <v>0</v>
      </c>
      <c r="AH718" s="1">
        <v>0</v>
      </c>
      <c r="AI718" s="1">
        <v>1764737.9411875003</v>
      </c>
      <c r="AJ718" s="1">
        <v>0</v>
      </c>
      <c r="AK718" s="1">
        <v>0</v>
      </c>
      <c r="AL718" s="1">
        <v>0</v>
      </c>
      <c r="AM718" s="1">
        <v>0</v>
      </c>
      <c r="AN718" s="1">
        <v>0</v>
      </c>
      <c r="AO718" s="1">
        <v>0</v>
      </c>
      <c r="AP718" s="1">
        <v>0</v>
      </c>
      <c r="AQ718" s="1">
        <v>1764737.9411875003</v>
      </c>
      <c r="AR718" s="1">
        <v>0</v>
      </c>
      <c r="AS718" s="1">
        <v>0</v>
      </c>
      <c r="AT718" s="1">
        <v>372728.06326740002</v>
      </c>
      <c r="AU718" s="1">
        <v>0</v>
      </c>
      <c r="AV718" s="1">
        <v>0</v>
      </c>
      <c r="AW718" s="1">
        <v>0</v>
      </c>
      <c r="AX718" s="1">
        <v>0</v>
      </c>
      <c r="AY718" s="1">
        <v>0</v>
      </c>
      <c r="AZ718" s="1">
        <v>0</v>
      </c>
      <c r="BA718" s="1">
        <v>0</v>
      </c>
      <c r="BB718" s="1">
        <v>372728.06326740002</v>
      </c>
      <c r="BC718" s="7">
        <v>0.84669656505284085</v>
      </c>
      <c r="BD718" s="35" t="s">
        <v>552</v>
      </c>
      <c r="BE718" s="35" t="s">
        <v>552</v>
      </c>
      <c r="BF718" s="35">
        <v>2.6507030885738314</v>
      </c>
      <c r="BG718" s="35" t="s">
        <v>552</v>
      </c>
      <c r="BH718" s="35" t="s">
        <v>552</v>
      </c>
      <c r="BI718" s="35" t="s">
        <v>552</v>
      </c>
      <c r="BJ718" s="35" t="s">
        <v>552</v>
      </c>
      <c r="BK718" s="35" t="s">
        <v>552</v>
      </c>
      <c r="BL718" s="35" t="s">
        <v>552</v>
      </c>
      <c r="BM718" s="35" t="s">
        <v>552</v>
      </c>
      <c r="BN718" s="35">
        <v>2.6507030885738314</v>
      </c>
      <c r="BO718" s="1">
        <v>0</v>
      </c>
      <c r="BP718" s="1">
        <v>0</v>
      </c>
      <c r="BQ718" s="1">
        <v>830956.8493199998</v>
      </c>
      <c r="BR718" s="1">
        <v>36935.845936581565</v>
      </c>
      <c r="BS718" s="1">
        <v>326384.78170459624</v>
      </c>
      <c r="BT718" s="1">
        <v>830956.8493199998</v>
      </c>
      <c r="BU718" s="1">
        <v>36935.845936581565</v>
      </c>
      <c r="BV718" s="1">
        <v>96076.783733317236</v>
      </c>
      <c r="BW718" s="35">
        <v>6.017584160130319</v>
      </c>
      <c r="BX718" s="1">
        <v>4169395.9248998268</v>
      </c>
      <c r="BY718" s="1">
        <v>185328.71551240544</v>
      </c>
      <c r="BZ718" s="1">
        <v>1637663.110788574</v>
      </c>
      <c r="CA718" s="1">
        <v>4169395.9248998268</v>
      </c>
      <c r="CB718" s="1">
        <v>185328.71551240544</v>
      </c>
      <c r="CC718" s="1">
        <v>482073.34821655875</v>
      </c>
    </row>
    <row r="719" spans="1:81" x14ac:dyDescent="0.25">
      <c r="A719" t="s">
        <v>820</v>
      </c>
      <c r="B719" t="s">
        <v>821</v>
      </c>
      <c r="C719" t="s">
        <v>81</v>
      </c>
      <c r="D719" t="s">
        <v>1730</v>
      </c>
      <c r="E719">
        <v>40023</v>
      </c>
      <c r="F719" t="s">
        <v>39</v>
      </c>
      <c r="G719" t="s">
        <v>82</v>
      </c>
      <c r="H719" s="74">
        <v>0.46873146894112006</v>
      </c>
      <c r="I719" s="1">
        <v>162535</v>
      </c>
      <c r="J719" s="1"/>
      <c r="K719" s="1"/>
      <c r="L719" s="1">
        <v>230534</v>
      </c>
      <c r="M719" s="1"/>
      <c r="N719" s="1"/>
      <c r="O719" s="1"/>
      <c r="P719" s="1"/>
      <c r="Q719" s="1"/>
      <c r="R719" s="1"/>
      <c r="S719" s="1"/>
      <c r="T719" s="1">
        <v>230534</v>
      </c>
      <c r="U719" s="1">
        <v>12</v>
      </c>
      <c r="V719" s="36">
        <v>6.593348196610653E-2</v>
      </c>
      <c r="W719" s="1"/>
      <c r="X719" s="1"/>
      <c r="Y719" s="1">
        <v>27874</v>
      </c>
      <c r="Z719" s="1"/>
      <c r="AA719" s="1"/>
      <c r="AB719" s="1"/>
      <c r="AC719" s="1"/>
      <c r="AD719" s="1"/>
      <c r="AE719" s="1"/>
      <c r="AF719" s="1"/>
      <c r="AG719" s="1">
        <v>0</v>
      </c>
      <c r="AH719" s="1">
        <v>0</v>
      </c>
      <c r="AI719" s="1">
        <v>287287.90612499998</v>
      </c>
      <c r="AJ719" s="1">
        <v>0</v>
      </c>
      <c r="AK719" s="1"/>
      <c r="AL719" s="1">
        <v>0</v>
      </c>
      <c r="AM719" s="1">
        <v>0</v>
      </c>
      <c r="AN719" s="1"/>
      <c r="AO719" s="1">
        <v>0</v>
      </c>
      <c r="AP719" s="1">
        <v>0</v>
      </c>
      <c r="AQ719" s="1">
        <v>287287.90612499998</v>
      </c>
      <c r="AR719" s="1">
        <v>0</v>
      </c>
      <c r="AS719" s="1">
        <v>0</v>
      </c>
      <c r="AT719" s="1">
        <v>60431.372755600001</v>
      </c>
      <c r="AU719" s="1">
        <v>0</v>
      </c>
      <c r="AV719" s="1"/>
      <c r="AW719" s="1">
        <v>0</v>
      </c>
      <c r="AX719" s="1">
        <v>0</v>
      </c>
      <c r="AY719" s="1"/>
      <c r="AZ719" s="1">
        <v>0</v>
      </c>
      <c r="BA719" s="1">
        <v>0</v>
      </c>
      <c r="BB719" s="1">
        <v>60431.372755600001</v>
      </c>
      <c r="BC719" s="7">
        <v>2.1393501638453256</v>
      </c>
      <c r="BD719" s="35" t="s">
        <v>552</v>
      </c>
      <c r="BE719" s="35" t="s">
        <v>552</v>
      </c>
      <c r="BF719" s="35">
        <v>1.5083210237127713</v>
      </c>
      <c r="BG719" s="35" t="s">
        <v>552</v>
      </c>
      <c r="BH719" s="35" t="s">
        <v>552</v>
      </c>
      <c r="BI719" s="35" t="s">
        <v>552</v>
      </c>
      <c r="BJ719" s="35" t="s">
        <v>552</v>
      </c>
      <c r="BK719" s="35" t="s">
        <v>552</v>
      </c>
      <c r="BL719" s="35" t="s">
        <v>552</v>
      </c>
      <c r="BM719" s="35" t="s">
        <v>552</v>
      </c>
      <c r="BN719" s="35">
        <v>1.5083210237127713</v>
      </c>
      <c r="BO719" s="1">
        <v>0</v>
      </c>
      <c r="BP719" s="1">
        <v>0</v>
      </c>
      <c r="BQ719" s="1">
        <v>53500.020599999989</v>
      </c>
      <c r="BR719" s="1">
        <v>2378.0639393039764</v>
      </c>
      <c r="BS719" s="1">
        <v>21013.83791349913</v>
      </c>
      <c r="BT719" s="1">
        <v>53500.020599999989</v>
      </c>
      <c r="BU719" s="1">
        <v>2378.0639393039764</v>
      </c>
      <c r="BV719" s="1">
        <v>6185.772357638717</v>
      </c>
      <c r="BW719" s="35">
        <v>6.017584160130319</v>
      </c>
      <c r="BX719" s="1">
        <v>268440.85592920572</v>
      </c>
      <c r="BY719" s="1">
        <v>11932.135953628742</v>
      </c>
      <c r="BZ719" s="1">
        <v>105438.70025831921</v>
      </c>
      <c r="CA719" s="1">
        <v>268440.85592920572</v>
      </c>
      <c r="CB719" s="1">
        <v>11932.135953628742</v>
      </c>
      <c r="CC719" s="1">
        <v>31037.633399860009</v>
      </c>
    </row>
    <row r="720" spans="1:81" x14ac:dyDescent="0.25">
      <c r="A720" t="s">
        <v>1487</v>
      </c>
      <c r="B720" t="s">
        <v>1488</v>
      </c>
      <c r="C720" t="s">
        <v>81</v>
      </c>
      <c r="D720" t="s">
        <v>28</v>
      </c>
      <c r="E720">
        <v>40246</v>
      </c>
      <c r="F720" t="s">
        <v>370</v>
      </c>
      <c r="G720" t="s">
        <v>82</v>
      </c>
      <c r="H720" s="74">
        <v>0.46873146894112006</v>
      </c>
      <c r="I720" s="1">
        <v>330573.48</v>
      </c>
      <c r="J720" s="1">
        <v>0</v>
      </c>
      <c r="K720" s="1">
        <v>0</v>
      </c>
      <c r="L720" s="1">
        <v>0</v>
      </c>
      <c r="M720" s="1">
        <v>0</v>
      </c>
      <c r="N720" s="1">
        <v>0</v>
      </c>
      <c r="O720" s="1">
        <v>0</v>
      </c>
      <c r="P720" s="1">
        <v>118468</v>
      </c>
      <c r="Q720" s="1">
        <v>0</v>
      </c>
      <c r="R720" s="1">
        <v>0</v>
      </c>
      <c r="S720" s="1">
        <v>0</v>
      </c>
      <c r="T720" s="1">
        <v>118468</v>
      </c>
      <c r="U720" s="1"/>
      <c r="V720" s="36"/>
      <c r="W720" s="1"/>
      <c r="X720" s="1"/>
      <c r="Y720" s="1"/>
      <c r="Z720" s="1"/>
      <c r="AA720" s="1"/>
      <c r="AB720" s="1"/>
      <c r="AC720" s="1">
        <v>13955</v>
      </c>
      <c r="AD720" s="1"/>
      <c r="AE720" s="1"/>
      <c r="AF720" s="1"/>
      <c r="AG720" s="1">
        <v>0</v>
      </c>
      <c r="AH720" s="1">
        <v>0</v>
      </c>
      <c r="AI720" s="1">
        <v>0</v>
      </c>
      <c r="AJ720" s="1">
        <v>0</v>
      </c>
      <c r="AK720" s="1">
        <v>0</v>
      </c>
      <c r="AL720" s="1">
        <v>0</v>
      </c>
      <c r="AM720" s="1">
        <v>122659.45990333332</v>
      </c>
      <c r="AN720" s="1">
        <v>0</v>
      </c>
      <c r="AO720" s="1">
        <v>0</v>
      </c>
      <c r="AP720" s="1">
        <v>0</v>
      </c>
      <c r="AQ720" s="1">
        <v>122659.45990333332</v>
      </c>
      <c r="AR720" s="1">
        <v>0</v>
      </c>
      <c r="AS720" s="1">
        <v>0</v>
      </c>
      <c r="AT720" s="1">
        <v>0</v>
      </c>
      <c r="AU720" s="1">
        <v>0</v>
      </c>
      <c r="AV720" s="1">
        <v>0</v>
      </c>
      <c r="AW720" s="1">
        <v>0</v>
      </c>
      <c r="AX720" s="1">
        <v>36299.466899999999</v>
      </c>
      <c r="AY720" s="1">
        <v>0</v>
      </c>
      <c r="AZ720" s="1">
        <v>0</v>
      </c>
      <c r="BA720" s="1">
        <v>0</v>
      </c>
      <c r="BB720" s="1">
        <v>36299.466899999999</v>
      </c>
      <c r="BC720" s="7">
        <v>0.48085807368253902</v>
      </c>
      <c r="BD720" s="35" t="s">
        <v>552</v>
      </c>
      <c r="BE720" s="35" t="s">
        <v>552</v>
      </c>
      <c r="BF720" s="35" t="s">
        <v>552</v>
      </c>
      <c r="BG720" s="35" t="s">
        <v>552</v>
      </c>
      <c r="BH720" s="35" t="s">
        <v>552</v>
      </c>
      <c r="BI720" s="35" t="s">
        <v>552</v>
      </c>
      <c r="BJ720" s="35">
        <v>1.3417878819878224</v>
      </c>
      <c r="BK720" s="35" t="s">
        <v>552</v>
      </c>
      <c r="BL720" s="35" t="s">
        <v>552</v>
      </c>
      <c r="BM720" s="35" t="s">
        <v>552</v>
      </c>
      <c r="BN720" s="35">
        <v>1.3417878819878224</v>
      </c>
      <c r="BO720" s="1">
        <v>0</v>
      </c>
      <c r="BP720" s="1">
        <v>0</v>
      </c>
      <c r="BQ720" s="1">
        <v>108811.56667679998</v>
      </c>
      <c r="BR720" s="1">
        <v>4836.6497805286517</v>
      </c>
      <c r="BS720" s="1">
        <v>42739.210183784104</v>
      </c>
      <c r="BT720" s="1">
        <v>108811.56667679998</v>
      </c>
      <c r="BU720" s="1">
        <v>4836.6497805286517</v>
      </c>
      <c r="BV720" s="1">
        <v>12580.996676115517</v>
      </c>
      <c r="BW720" s="35">
        <v>5.9750372167492642</v>
      </c>
      <c r="BX720" s="1">
        <v>541341.59382987395</v>
      </c>
      <c r="BY720" s="1">
        <v>24062.512662512203</v>
      </c>
      <c r="BZ720" s="1">
        <v>212629.16127879504</v>
      </c>
      <c r="CA720" s="1">
        <v>541341.59382987395</v>
      </c>
      <c r="CB720" s="1">
        <v>24062.512662512203</v>
      </c>
      <c r="CC720" s="1">
        <v>62590.926687473489</v>
      </c>
    </row>
    <row r="721" spans="1:81" x14ac:dyDescent="0.25">
      <c r="A721" t="s">
        <v>1487</v>
      </c>
      <c r="B721" t="s">
        <v>1488</v>
      </c>
      <c r="C721" t="s">
        <v>81</v>
      </c>
      <c r="D721" t="s">
        <v>1730</v>
      </c>
      <c r="E721">
        <v>40246</v>
      </c>
      <c r="F721" t="s">
        <v>370</v>
      </c>
      <c r="G721" t="s">
        <v>82</v>
      </c>
      <c r="H721" s="74">
        <v>0.46873146894112006</v>
      </c>
      <c r="I721" s="1">
        <v>330573.48</v>
      </c>
      <c r="J721" s="1"/>
      <c r="K721" s="1"/>
      <c r="L721" s="1"/>
      <c r="M721" s="1"/>
      <c r="N721" s="1"/>
      <c r="O721" s="1"/>
      <c r="P721" s="1">
        <v>118468</v>
      </c>
      <c r="Q721" s="1"/>
      <c r="R721" s="1"/>
      <c r="S721" s="1"/>
      <c r="T721" s="1">
        <v>118468</v>
      </c>
      <c r="U721" s="1">
        <v>11.555555555555555</v>
      </c>
      <c r="V721" s="36">
        <v>0.25780257362268971</v>
      </c>
      <c r="W721" s="1"/>
      <c r="X721" s="1"/>
      <c r="Y721" s="1"/>
      <c r="Z721" s="1"/>
      <c r="AA721" s="1"/>
      <c r="AB721" s="1"/>
      <c r="AC721" s="1">
        <v>13955</v>
      </c>
      <c r="AD721" s="1"/>
      <c r="AE721" s="1"/>
      <c r="AF721" s="1"/>
      <c r="AG721" s="1">
        <v>0</v>
      </c>
      <c r="AH721" s="1">
        <v>0</v>
      </c>
      <c r="AI721" s="1">
        <v>0</v>
      </c>
      <c r="AJ721" s="1">
        <v>0</v>
      </c>
      <c r="AK721" s="1"/>
      <c r="AL721" s="1">
        <v>0</v>
      </c>
      <c r="AM721" s="1">
        <v>122659.45990333332</v>
      </c>
      <c r="AN721" s="1"/>
      <c r="AO721" s="1">
        <v>0</v>
      </c>
      <c r="AP721" s="1">
        <v>0</v>
      </c>
      <c r="AQ721" s="1">
        <v>122659.45990333332</v>
      </c>
      <c r="AR721" s="1">
        <v>0</v>
      </c>
      <c r="AS721" s="1">
        <v>0</v>
      </c>
      <c r="AT721" s="1">
        <v>0</v>
      </c>
      <c r="AU721" s="1">
        <v>0</v>
      </c>
      <c r="AV721" s="1"/>
      <c r="AW721" s="1">
        <v>0</v>
      </c>
      <c r="AX721" s="1">
        <v>36299.466899999999</v>
      </c>
      <c r="AY721" s="1"/>
      <c r="AZ721" s="1">
        <v>0</v>
      </c>
      <c r="BA721" s="1">
        <v>0</v>
      </c>
      <c r="BB721" s="1">
        <v>36299.466899999999</v>
      </c>
      <c r="BC721" s="7">
        <v>0.48085807368253902</v>
      </c>
      <c r="BD721" s="35" t="s">
        <v>552</v>
      </c>
      <c r="BE721" s="35" t="s">
        <v>552</v>
      </c>
      <c r="BF721" s="35" t="s">
        <v>552</v>
      </c>
      <c r="BG721" s="35" t="s">
        <v>552</v>
      </c>
      <c r="BH721" s="35" t="s">
        <v>552</v>
      </c>
      <c r="BI721" s="35" t="s">
        <v>552</v>
      </c>
      <c r="BJ721" s="35">
        <v>1.3417878819878224</v>
      </c>
      <c r="BK721" s="35" t="s">
        <v>552</v>
      </c>
      <c r="BL721" s="35" t="s">
        <v>552</v>
      </c>
      <c r="BM721" s="35" t="s">
        <v>552</v>
      </c>
      <c r="BN721" s="35">
        <v>1.3417878819878224</v>
      </c>
      <c r="BO721" s="1">
        <v>0</v>
      </c>
      <c r="BP721" s="1">
        <v>0</v>
      </c>
      <c r="BQ721" s="1">
        <v>108811.56667679998</v>
      </c>
      <c r="BR721" s="1">
        <v>4836.6497805286517</v>
      </c>
      <c r="BS721" s="1">
        <v>42739.210183784104</v>
      </c>
      <c r="BT721" s="1">
        <v>108811.56667679998</v>
      </c>
      <c r="BU721" s="1">
        <v>4836.6497805286517</v>
      </c>
      <c r="BV721" s="1">
        <v>12580.996676115517</v>
      </c>
      <c r="BW721" s="35">
        <v>5.9750372167492642</v>
      </c>
      <c r="BX721" s="1">
        <v>541341.59382987395</v>
      </c>
      <c r="BY721" s="1">
        <v>24062.512662512203</v>
      </c>
      <c r="BZ721" s="1">
        <v>212629.16127879504</v>
      </c>
      <c r="CA721" s="1">
        <v>541341.59382987395</v>
      </c>
      <c r="CB721" s="1">
        <v>24062.512662512203</v>
      </c>
      <c r="CC721" s="1">
        <v>62590.926687473489</v>
      </c>
    </row>
    <row r="722" spans="1:81" x14ac:dyDescent="0.25">
      <c r="A722" t="s">
        <v>418</v>
      </c>
      <c r="B722" t="s">
        <v>419</v>
      </c>
      <c r="C722" t="s">
        <v>81</v>
      </c>
      <c r="D722" t="s">
        <v>38</v>
      </c>
      <c r="E722">
        <v>40025</v>
      </c>
      <c r="F722" t="s">
        <v>39</v>
      </c>
      <c r="G722" t="s">
        <v>82</v>
      </c>
      <c r="H722" s="74">
        <v>0.46873146894112006</v>
      </c>
      <c r="I722" s="1">
        <v>7603742</v>
      </c>
      <c r="J722" s="1">
        <v>2225623</v>
      </c>
      <c r="K722" s="1"/>
      <c r="L722" s="1"/>
      <c r="M722" s="1"/>
      <c r="N722" s="1"/>
      <c r="O722" s="1"/>
      <c r="P722" s="1"/>
      <c r="Q722" s="1"/>
      <c r="R722" s="1"/>
      <c r="S722" s="1"/>
      <c r="T722" s="1">
        <v>2225623</v>
      </c>
      <c r="U722" s="1">
        <v>33.219178082191782</v>
      </c>
      <c r="V722" s="36">
        <v>0.10699851766829764</v>
      </c>
      <c r="W722" s="1">
        <v>497915</v>
      </c>
      <c r="X722" s="1"/>
      <c r="Y722" s="1"/>
      <c r="Z722" s="1"/>
      <c r="AA722" s="1"/>
      <c r="AB722" s="1"/>
      <c r="AC722" s="1"/>
      <c r="AD722" s="1"/>
      <c r="AE722" s="1"/>
      <c r="AF722" s="1"/>
      <c r="AG722" s="1">
        <v>25921.831080999997</v>
      </c>
      <c r="AH722" s="1">
        <v>0</v>
      </c>
      <c r="AI722" s="1">
        <v>0</v>
      </c>
      <c r="AJ722" s="1">
        <v>0</v>
      </c>
      <c r="AK722" s="1">
        <v>0</v>
      </c>
      <c r="AL722" s="1">
        <v>0</v>
      </c>
      <c r="AM722" s="1">
        <v>0</v>
      </c>
      <c r="AN722" s="1">
        <v>0</v>
      </c>
      <c r="AO722" s="1">
        <v>0</v>
      </c>
      <c r="AP722" s="1">
        <v>0</v>
      </c>
      <c r="AQ722" s="1">
        <v>25921.831080999997</v>
      </c>
      <c r="AR722" s="1">
        <v>1843883.8071500002</v>
      </c>
      <c r="AS722" s="1">
        <v>0</v>
      </c>
      <c r="AT722" s="1">
        <v>0</v>
      </c>
      <c r="AU722" s="1">
        <v>0</v>
      </c>
      <c r="AV722" s="1">
        <v>0</v>
      </c>
      <c r="AW722" s="1">
        <v>0</v>
      </c>
      <c r="AX722" s="1">
        <v>0</v>
      </c>
      <c r="AY722" s="1">
        <v>0</v>
      </c>
      <c r="AZ722" s="1">
        <v>0</v>
      </c>
      <c r="BA722" s="1">
        <v>0</v>
      </c>
      <c r="BB722" s="1">
        <v>1843883.8071500002</v>
      </c>
      <c r="BC722" s="7">
        <v>0.24590598132222269</v>
      </c>
      <c r="BD722" s="35">
        <v>0.84012684908045976</v>
      </c>
      <c r="BE722" s="35" t="s">
        <v>552</v>
      </c>
      <c r="BF722" s="35" t="s">
        <v>552</v>
      </c>
      <c r="BG722" s="35" t="s">
        <v>552</v>
      </c>
      <c r="BH722" s="35" t="s">
        <v>552</v>
      </c>
      <c r="BI722" s="35" t="s">
        <v>552</v>
      </c>
      <c r="BJ722" s="35" t="s">
        <v>552</v>
      </c>
      <c r="BK722" s="35" t="s">
        <v>552</v>
      </c>
      <c r="BL722" s="35" t="s">
        <v>552</v>
      </c>
      <c r="BM722" s="35" t="s">
        <v>552</v>
      </c>
      <c r="BN722" s="35">
        <v>0.84012684908045976</v>
      </c>
      <c r="BO722" s="1">
        <v>4705296.75</v>
      </c>
      <c r="BP722" s="1"/>
      <c r="BQ722" s="1">
        <v>2502847.7167199994</v>
      </c>
      <c r="BR722" s="1">
        <v>111251.02072766541</v>
      </c>
      <c r="BS722" s="1">
        <v>983073.19607509603</v>
      </c>
      <c r="BT722" s="1">
        <v>2502847.7167199994</v>
      </c>
      <c r="BU722" s="1">
        <v>111251.02072766541</v>
      </c>
      <c r="BV722" s="1">
        <v>289383.93009638868</v>
      </c>
      <c r="BW722" s="35">
        <v>6.2038435561612886</v>
      </c>
      <c r="BX722" s="1">
        <v>13024427.962706363</v>
      </c>
      <c r="BY722" s="1">
        <v>578932.90733002755</v>
      </c>
      <c r="BZ722" s="1">
        <v>5115759.1166302711</v>
      </c>
      <c r="CA722" s="1">
        <v>13024427.962706363</v>
      </c>
      <c r="CB722" s="1">
        <v>578932.90733002755</v>
      </c>
      <c r="CC722" s="1">
        <v>1505908.6998887209</v>
      </c>
    </row>
    <row r="723" spans="1:81" x14ac:dyDescent="0.25">
      <c r="A723" t="s">
        <v>418</v>
      </c>
      <c r="B723" t="s">
        <v>419</v>
      </c>
      <c r="C723" t="s">
        <v>81</v>
      </c>
      <c r="D723" t="s">
        <v>1727</v>
      </c>
      <c r="E723">
        <v>40025</v>
      </c>
      <c r="F723" t="s">
        <v>39</v>
      </c>
      <c r="G723" t="s">
        <v>82</v>
      </c>
      <c r="H723" s="74">
        <v>0.46873146894112006</v>
      </c>
      <c r="I723" s="1">
        <v>324447</v>
      </c>
      <c r="J723" s="1"/>
      <c r="K723" s="1"/>
      <c r="L723" s="1">
        <v>15731</v>
      </c>
      <c r="M723" s="1"/>
      <c r="N723" s="1"/>
      <c r="O723" s="1"/>
      <c r="P723" s="1"/>
      <c r="Q723" s="1"/>
      <c r="R723" s="1"/>
      <c r="S723" s="1"/>
      <c r="T723" s="1">
        <v>15731</v>
      </c>
      <c r="U723" s="1">
        <v>104.5</v>
      </c>
      <c r="V723" s="36">
        <v>0.19736545552483911</v>
      </c>
      <c r="W723" s="1"/>
      <c r="X723" s="1"/>
      <c r="Y723" s="1">
        <v>40271</v>
      </c>
      <c r="Z723" s="1"/>
      <c r="AA723" s="1"/>
      <c r="AB723" s="1"/>
      <c r="AC723" s="1"/>
      <c r="AD723" s="1"/>
      <c r="AE723" s="1"/>
      <c r="AF723" s="1"/>
      <c r="AG723" s="1">
        <v>0</v>
      </c>
      <c r="AH723" s="1"/>
      <c r="AI723" s="1">
        <v>416852.36978000001</v>
      </c>
      <c r="AJ723" s="1"/>
      <c r="AK723" s="1"/>
      <c r="AL723" s="1"/>
      <c r="AM723" s="1"/>
      <c r="AN723" s="1"/>
      <c r="AO723" s="1"/>
      <c r="AP723" s="1"/>
      <c r="AQ723" s="1">
        <v>416852.36978000001</v>
      </c>
      <c r="AR723" s="1">
        <v>0</v>
      </c>
      <c r="AS723" s="1"/>
      <c r="AT723" s="1">
        <v>87308.309257400004</v>
      </c>
      <c r="AU723" s="1"/>
      <c r="AV723" s="1"/>
      <c r="AW723" s="1"/>
      <c r="AX723" s="1"/>
      <c r="AY723" s="1"/>
      <c r="AZ723" s="1"/>
      <c r="BA723" s="1"/>
      <c r="BB723" s="1">
        <v>87308.309257400004</v>
      </c>
      <c r="BC723" s="7">
        <v>1.5539076614590364</v>
      </c>
      <c r="BD723" s="35" t="s">
        <v>552</v>
      </c>
      <c r="BE723" s="35" t="s">
        <v>552</v>
      </c>
      <c r="BF723" s="35">
        <v>32.048863965253318</v>
      </c>
      <c r="BG723" s="35" t="s">
        <v>552</v>
      </c>
      <c r="BH723" s="35" t="s">
        <v>552</v>
      </c>
      <c r="BI723" s="35" t="s">
        <v>552</v>
      </c>
      <c r="BJ723" s="35" t="s">
        <v>552</v>
      </c>
      <c r="BK723" s="35" t="s">
        <v>552</v>
      </c>
      <c r="BL723" s="35" t="s">
        <v>552</v>
      </c>
      <c r="BM723" s="35" t="s">
        <v>552</v>
      </c>
      <c r="BN723" s="35">
        <v>32.048863965253318</v>
      </c>
      <c r="BO723" s="1">
        <v>0</v>
      </c>
      <c r="BP723" s="1"/>
      <c r="BQ723" s="1">
        <v>106794.97451999999</v>
      </c>
      <c r="BR723" s="1">
        <v>4747.0127105876109</v>
      </c>
      <c r="BS723" s="1">
        <v>41947.129353807199</v>
      </c>
      <c r="BT723" s="1">
        <v>106794.97451999999</v>
      </c>
      <c r="BU723" s="1">
        <v>4747.0127105876109</v>
      </c>
      <c r="BV723" s="1">
        <v>12347.83452252628</v>
      </c>
      <c r="BW723" s="35">
        <v>6.2038435561612886</v>
      </c>
      <c r="BX723" s="1">
        <v>555744.33998631104</v>
      </c>
      <c r="BY723" s="1">
        <v>24702.711505007075</v>
      </c>
      <c r="BZ723" s="1">
        <v>218286.2987872737</v>
      </c>
      <c r="CA723" s="1">
        <v>555744.33998631104</v>
      </c>
      <c r="CB723" s="1">
        <v>24702.711505007075</v>
      </c>
      <c r="CC723" s="1">
        <v>64256.199112594302</v>
      </c>
    </row>
    <row r="724" spans="1:81" x14ac:dyDescent="0.25">
      <c r="A724" t="s">
        <v>418</v>
      </c>
      <c r="B724" t="s">
        <v>419</v>
      </c>
      <c r="C724" t="s">
        <v>81</v>
      </c>
      <c r="D724" t="s">
        <v>28</v>
      </c>
      <c r="E724">
        <v>40025</v>
      </c>
      <c r="F724" t="s">
        <v>39</v>
      </c>
      <c r="G724" t="s">
        <v>82</v>
      </c>
      <c r="H724" s="74">
        <v>0.46873146894112006</v>
      </c>
      <c r="I724" s="1">
        <v>8906227</v>
      </c>
      <c r="J724" s="1">
        <v>2458063</v>
      </c>
      <c r="K724" s="1">
        <v>0</v>
      </c>
      <c r="L724" s="1">
        <v>15731</v>
      </c>
      <c r="M724" s="1">
        <v>0</v>
      </c>
      <c r="N724" s="1">
        <v>0</v>
      </c>
      <c r="O724" s="1">
        <v>0</v>
      </c>
      <c r="P724" s="1">
        <v>542789</v>
      </c>
      <c r="Q724" s="1">
        <v>0</v>
      </c>
      <c r="R724" s="1">
        <v>0</v>
      </c>
      <c r="S724" s="1">
        <v>0</v>
      </c>
      <c r="T724" s="1">
        <v>3016583</v>
      </c>
      <c r="U724" s="1"/>
      <c r="V724" s="36"/>
      <c r="W724" s="1">
        <v>497915</v>
      </c>
      <c r="X724" s="1"/>
      <c r="Y724" s="1">
        <v>102202</v>
      </c>
      <c r="Z724" s="1"/>
      <c r="AA724" s="1"/>
      <c r="AB724" s="1"/>
      <c r="AC724" s="1">
        <v>63224</v>
      </c>
      <c r="AD724" s="1"/>
      <c r="AE724" s="1"/>
      <c r="AF724" s="1"/>
      <c r="AG724" s="1">
        <v>28629.059760999997</v>
      </c>
      <c r="AH724" s="1">
        <v>0</v>
      </c>
      <c r="AI724" s="1">
        <v>1051191.78486</v>
      </c>
      <c r="AJ724" s="1">
        <v>0</v>
      </c>
      <c r="AK724" s="1">
        <v>0</v>
      </c>
      <c r="AL724" s="1">
        <v>0</v>
      </c>
      <c r="AM724" s="1">
        <v>555723.23783916666</v>
      </c>
      <c r="AN724" s="1">
        <v>0</v>
      </c>
      <c r="AO724" s="1">
        <v>0</v>
      </c>
      <c r="AP724" s="1">
        <v>0</v>
      </c>
      <c r="AQ724" s="1">
        <v>1635544.0824601669</v>
      </c>
      <c r="AR724" s="1">
        <v>1843883.8071500002</v>
      </c>
      <c r="AS724" s="1">
        <v>0</v>
      </c>
      <c r="AT724" s="1">
        <v>221575.91871880001</v>
      </c>
      <c r="AU724" s="1">
        <v>0</v>
      </c>
      <c r="AV724" s="1">
        <v>0</v>
      </c>
      <c r="AW724" s="1">
        <v>0</v>
      </c>
      <c r="AX724" s="1">
        <v>164457.00431999998</v>
      </c>
      <c r="AY724" s="1">
        <v>0</v>
      </c>
      <c r="AZ724" s="1">
        <v>0</v>
      </c>
      <c r="BA724" s="1">
        <v>0</v>
      </c>
      <c r="BB724" s="1">
        <v>2229916.7301888</v>
      </c>
      <c r="BC724" s="7">
        <v>0.43401777348016918</v>
      </c>
      <c r="BD724" s="35">
        <v>0.76178391965991121</v>
      </c>
      <c r="BE724" s="35" t="s">
        <v>552</v>
      </c>
      <c r="BF724" s="35">
        <v>80.908251451198268</v>
      </c>
      <c r="BG724" s="35" t="s">
        <v>552</v>
      </c>
      <c r="BH724" s="35" t="s">
        <v>552</v>
      </c>
      <c r="BI724" s="35" t="s">
        <v>552</v>
      </c>
      <c r="BJ724" s="35">
        <v>1.3268143646226556</v>
      </c>
      <c r="BK724" s="35" t="s">
        <v>552</v>
      </c>
      <c r="BL724" s="35" t="s">
        <v>552</v>
      </c>
      <c r="BM724" s="35" t="s">
        <v>552</v>
      </c>
      <c r="BN724" s="35">
        <v>1.2814037646731309</v>
      </c>
      <c r="BO724" s="1">
        <v>4705296.75</v>
      </c>
      <c r="BP724" s="1">
        <v>0</v>
      </c>
      <c r="BQ724" s="1">
        <v>2931573.6793199996</v>
      </c>
      <c r="BR724" s="1">
        <v>130307.79379183215</v>
      </c>
      <c r="BS724" s="1">
        <v>1151468.9795971923</v>
      </c>
      <c r="BT724" s="1">
        <v>2931573.6793199996</v>
      </c>
      <c r="BU724" s="1">
        <v>130307.79379183215</v>
      </c>
      <c r="BV724" s="1">
        <v>338954.02705543797</v>
      </c>
      <c r="BW724" s="35">
        <v>6.2038435561612886</v>
      </c>
      <c r="BX724" s="1">
        <v>15255450.80054142</v>
      </c>
      <c r="BY724" s="1">
        <v>678101.37304121978</v>
      </c>
      <c r="BZ724" s="1">
        <v>5992064.4295964641</v>
      </c>
      <c r="CA724" s="1">
        <v>15255450.80054142</v>
      </c>
      <c r="CB724" s="1">
        <v>678101.37304121978</v>
      </c>
      <c r="CC724" s="1">
        <v>1763863.7295273598</v>
      </c>
    </row>
    <row r="725" spans="1:81" x14ac:dyDescent="0.25">
      <c r="A725" t="s">
        <v>418</v>
      </c>
      <c r="B725" t="s">
        <v>419</v>
      </c>
      <c r="C725" t="s">
        <v>81</v>
      </c>
      <c r="D725" t="s">
        <v>1730</v>
      </c>
      <c r="E725">
        <v>40025</v>
      </c>
      <c r="F725" t="s">
        <v>39</v>
      </c>
      <c r="G725" t="s">
        <v>82</v>
      </c>
      <c r="H725" s="74">
        <v>0.46873146894112006</v>
      </c>
      <c r="I725" s="1">
        <v>978038</v>
      </c>
      <c r="J725" s="1">
        <v>232440</v>
      </c>
      <c r="K725" s="1"/>
      <c r="L725" s="1"/>
      <c r="M725" s="1"/>
      <c r="N725" s="1"/>
      <c r="O725" s="1"/>
      <c r="P725" s="1">
        <v>542789</v>
      </c>
      <c r="Q725" s="1"/>
      <c r="R725" s="1"/>
      <c r="S725" s="1"/>
      <c r="T725" s="1">
        <v>775229</v>
      </c>
      <c r="U725" s="1">
        <v>11.138888888888889</v>
      </c>
      <c r="V725" s="36">
        <v>7.7323961720565493E-2</v>
      </c>
      <c r="W725" s="1"/>
      <c r="X725" s="1"/>
      <c r="Y725" s="1">
        <v>61931</v>
      </c>
      <c r="Z725" s="1"/>
      <c r="AA725" s="1"/>
      <c r="AB725" s="1"/>
      <c r="AC725" s="1">
        <v>63224</v>
      </c>
      <c r="AD725" s="1"/>
      <c r="AE725" s="1"/>
      <c r="AF725" s="1"/>
      <c r="AG725" s="1">
        <v>2707.2286799999997</v>
      </c>
      <c r="AH725" s="1">
        <v>0</v>
      </c>
      <c r="AI725" s="1">
        <v>634339.41508000006</v>
      </c>
      <c r="AJ725" s="1">
        <v>0</v>
      </c>
      <c r="AK725" s="1"/>
      <c r="AL725" s="1">
        <v>0</v>
      </c>
      <c r="AM725" s="1">
        <v>555723.23783916666</v>
      </c>
      <c r="AN725" s="1"/>
      <c r="AO725" s="1">
        <v>0</v>
      </c>
      <c r="AP725" s="1">
        <v>0</v>
      </c>
      <c r="AQ725" s="1">
        <v>1192769.8815991667</v>
      </c>
      <c r="AR725" s="1">
        <v>0</v>
      </c>
      <c r="AS725" s="1">
        <v>0</v>
      </c>
      <c r="AT725" s="1">
        <v>134267.60946139999</v>
      </c>
      <c r="AU725" s="1">
        <v>0</v>
      </c>
      <c r="AV725" s="1"/>
      <c r="AW725" s="1">
        <v>0</v>
      </c>
      <c r="AX725" s="1">
        <v>164457.00431999998</v>
      </c>
      <c r="AY725" s="1"/>
      <c r="AZ725" s="1">
        <v>0</v>
      </c>
      <c r="BA725" s="1">
        <v>0</v>
      </c>
      <c r="BB725" s="1">
        <v>298724.61378139997</v>
      </c>
      <c r="BC725" s="7">
        <v>1.5249862432549315</v>
      </c>
      <c r="BD725" s="35">
        <v>1.1646999999999999E-2</v>
      </c>
      <c r="BE725" s="35" t="s">
        <v>552</v>
      </c>
      <c r="BF725" s="35" t="s">
        <v>552</v>
      </c>
      <c r="BG725" s="35" t="s">
        <v>552</v>
      </c>
      <c r="BH725" s="35" t="s">
        <v>552</v>
      </c>
      <c r="BI725" s="35" t="s">
        <v>552</v>
      </c>
      <c r="BJ725" s="35">
        <v>1.3268143646226556</v>
      </c>
      <c r="BK725" s="35" t="s">
        <v>552</v>
      </c>
      <c r="BL725" s="35" t="s">
        <v>552</v>
      </c>
      <c r="BM725" s="35" t="s">
        <v>552</v>
      </c>
      <c r="BN725" s="35">
        <v>1.9239405329013319</v>
      </c>
      <c r="BO725" s="1">
        <v>0</v>
      </c>
      <c r="BP725" s="1">
        <v>0</v>
      </c>
      <c r="BQ725" s="1">
        <v>321930.98807999998</v>
      </c>
      <c r="BR725" s="1">
        <v>14309.760353579124</v>
      </c>
      <c r="BS725" s="1">
        <v>126448.65416828911</v>
      </c>
      <c r="BT725" s="1">
        <v>321930.98807999998</v>
      </c>
      <c r="BU725" s="1">
        <v>14309.760353579124</v>
      </c>
      <c r="BV725" s="1">
        <v>37222.262436522942</v>
      </c>
      <c r="BW725" s="35">
        <v>6.2038435561612886</v>
      </c>
      <c r="BX725" s="1">
        <v>1675278.4978487445</v>
      </c>
      <c r="BY725" s="1">
        <v>74465.754206185011</v>
      </c>
      <c r="BZ725" s="1">
        <v>658019.01417891867</v>
      </c>
      <c r="CA725" s="1">
        <v>1675278.4978487445</v>
      </c>
      <c r="CB725" s="1">
        <v>74465.754206185011</v>
      </c>
      <c r="CC725" s="1">
        <v>193698.8305260443</v>
      </c>
    </row>
    <row r="726" spans="1:81" x14ac:dyDescent="0.25">
      <c r="A726" t="s">
        <v>1430</v>
      </c>
      <c r="B726" t="s">
        <v>437</v>
      </c>
      <c r="C726" t="s">
        <v>81</v>
      </c>
      <c r="D726" t="s">
        <v>28</v>
      </c>
      <c r="E726">
        <v>40161</v>
      </c>
      <c r="F726" t="s">
        <v>370</v>
      </c>
      <c r="G726" t="s">
        <v>82</v>
      </c>
      <c r="H726" s="74">
        <v>0.46873146894112006</v>
      </c>
      <c r="I726" s="1">
        <v>1054799.9000000001</v>
      </c>
      <c r="J726" s="1">
        <v>0</v>
      </c>
      <c r="K726" s="1">
        <v>0</v>
      </c>
      <c r="L726" s="1">
        <v>0</v>
      </c>
      <c r="M726" s="1">
        <v>0</v>
      </c>
      <c r="N726" s="1">
        <v>0</v>
      </c>
      <c r="O726" s="1">
        <v>0</v>
      </c>
      <c r="P726" s="1">
        <v>413798</v>
      </c>
      <c r="Q726" s="1">
        <v>0</v>
      </c>
      <c r="R726" s="1">
        <v>0</v>
      </c>
      <c r="S726" s="1">
        <v>0</v>
      </c>
      <c r="T726" s="1">
        <v>413798</v>
      </c>
      <c r="U726" s="1"/>
      <c r="V726" s="36"/>
      <c r="W726" s="1"/>
      <c r="X726" s="1"/>
      <c r="Y726" s="1"/>
      <c r="Z726" s="1"/>
      <c r="AA726" s="1"/>
      <c r="AB726" s="1"/>
      <c r="AC726" s="1">
        <v>48740</v>
      </c>
      <c r="AD726" s="1"/>
      <c r="AE726" s="1"/>
      <c r="AF726" s="1"/>
      <c r="AG726" s="1">
        <v>0</v>
      </c>
      <c r="AH726" s="1">
        <v>0</v>
      </c>
      <c r="AI726" s="1">
        <v>0</v>
      </c>
      <c r="AJ726" s="1">
        <v>0</v>
      </c>
      <c r="AK726" s="1">
        <v>0</v>
      </c>
      <c r="AL726" s="1">
        <v>0</v>
      </c>
      <c r="AM726" s="1">
        <v>428407.20556166657</v>
      </c>
      <c r="AN726" s="1">
        <v>0</v>
      </c>
      <c r="AO726" s="1">
        <v>0</v>
      </c>
      <c r="AP726" s="1">
        <v>0</v>
      </c>
      <c r="AQ726" s="1">
        <v>428407.20556166657</v>
      </c>
      <c r="AR726" s="1">
        <v>0</v>
      </c>
      <c r="AS726" s="1">
        <v>0</v>
      </c>
      <c r="AT726" s="1">
        <v>0</v>
      </c>
      <c r="AU726" s="1">
        <v>0</v>
      </c>
      <c r="AV726" s="1">
        <v>0</v>
      </c>
      <c r="AW726" s="1">
        <v>0</v>
      </c>
      <c r="AX726" s="1">
        <v>126781.51319999999</v>
      </c>
      <c r="AY726" s="1">
        <v>0</v>
      </c>
      <c r="AZ726" s="1">
        <v>0</v>
      </c>
      <c r="BA726" s="1">
        <v>0</v>
      </c>
      <c r="BB726" s="1">
        <v>126781.51319999999</v>
      </c>
      <c r="BC726" s="7">
        <v>0.52634506199864683</v>
      </c>
      <c r="BD726" s="35" t="s">
        <v>552</v>
      </c>
      <c r="BE726" s="35" t="s">
        <v>552</v>
      </c>
      <c r="BF726" s="35" t="s">
        <v>552</v>
      </c>
      <c r="BG726" s="35" t="s">
        <v>552</v>
      </c>
      <c r="BH726" s="35" t="s">
        <v>552</v>
      </c>
      <c r="BI726" s="35" t="s">
        <v>552</v>
      </c>
      <c r="BJ726" s="35">
        <v>1.3416901936734025</v>
      </c>
      <c r="BK726" s="35" t="s">
        <v>552</v>
      </c>
      <c r="BL726" s="35" t="s">
        <v>552</v>
      </c>
      <c r="BM726" s="35" t="s">
        <v>552</v>
      </c>
      <c r="BN726" s="35">
        <v>1.3416901936734025</v>
      </c>
      <c r="BO726" s="1">
        <v>0</v>
      </c>
      <c r="BP726" s="1">
        <v>0</v>
      </c>
      <c r="BQ726" s="1">
        <v>347197.935084</v>
      </c>
      <c r="BR726" s="1">
        <v>15432.870491718344</v>
      </c>
      <c r="BS726" s="1">
        <v>136373.05275648384</v>
      </c>
      <c r="BT726" s="1">
        <v>347197.935084</v>
      </c>
      <c r="BU726" s="1">
        <v>15432.870491718344</v>
      </c>
      <c r="BV726" s="1">
        <v>40143.674065647916</v>
      </c>
      <c r="BW726" s="35">
        <v>5.9760903920004518</v>
      </c>
      <c r="BX726" s="1">
        <v>1727688.308893889</v>
      </c>
      <c r="BY726" s="1">
        <v>76795.35857482694</v>
      </c>
      <c r="BZ726" s="1">
        <v>678604.63754930987</v>
      </c>
      <c r="CA726" s="1">
        <v>1727688.308893889</v>
      </c>
      <c r="CB726" s="1">
        <v>76795.35857482694</v>
      </c>
      <c r="CC726" s="1">
        <v>199758.55081766832</v>
      </c>
    </row>
    <row r="727" spans="1:81" x14ac:dyDescent="0.25">
      <c r="A727" t="s">
        <v>1430</v>
      </c>
      <c r="B727" t="s">
        <v>437</v>
      </c>
      <c r="C727" t="s">
        <v>81</v>
      </c>
      <c r="D727" t="s">
        <v>1730</v>
      </c>
      <c r="E727">
        <v>40161</v>
      </c>
      <c r="F727" t="s">
        <v>370</v>
      </c>
      <c r="G727" t="s">
        <v>82</v>
      </c>
      <c r="H727" s="74">
        <v>0.46873146894112006</v>
      </c>
      <c r="I727" s="1">
        <v>1054799.9000000001</v>
      </c>
      <c r="J727" s="1"/>
      <c r="K727" s="1"/>
      <c r="L727" s="1"/>
      <c r="M727" s="1"/>
      <c r="N727" s="1"/>
      <c r="O727" s="1"/>
      <c r="P727" s="1">
        <v>413798</v>
      </c>
      <c r="Q727" s="1"/>
      <c r="R727" s="1"/>
      <c r="S727" s="1"/>
      <c r="T727" s="1">
        <v>413798</v>
      </c>
      <c r="U727" s="1">
        <v>16.941176470588236</v>
      </c>
      <c r="V727" s="36">
        <v>0.18743036845546895</v>
      </c>
      <c r="W727" s="1"/>
      <c r="X727" s="1"/>
      <c r="Y727" s="1"/>
      <c r="Z727" s="1"/>
      <c r="AA727" s="1"/>
      <c r="AB727" s="1"/>
      <c r="AC727" s="1">
        <v>48740</v>
      </c>
      <c r="AD727" s="1"/>
      <c r="AE727" s="1"/>
      <c r="AF727" s="1"/>
      <c r="AG727" s="1">
        <v>0</v>
      </c>
      <c r="AH727" s="1">
        <v>0</v>
      </c>
      <c r="AI727" s="1">
        <v>0</v>
      </c>
      <c r="AJ727" s="1">
        <v>0</v>
      </c>
      <c r="AK727" s="1"/>
      <c r="AL727" s="1">
        <v>0</v>
      </c>
      <c r="AM727" s="1">
        <v>428407.20556166657</v>
      </c>
      <c r="AN727" s="1"/>
      <c r="AO727" s="1">
        <v>0</v>
      </c>
      <c r="AP727" s="1">
        <v>0</v>
      </c>
      <c r="AQ727" s="1">
        <v>428407.20556166657</v>
      </c>
      <c r="AR727" s="1">
        <v>0</v>
      </c>
      <c r="AS727" s="1">
        <v>0</v>
      </c>
      <c r="AT727" s="1">
        <v>0</v>
      </c>
      <c r="AU727" s="1">
        <v>0</v>
      </c>
      <c r="AV727" s="1"/>
      <c r="AW727" s="1">
        <v>0</v>
      </c>
      <c r="AX727" s="1">
        <v>126781.51319999999</v>
      </c>
      <c r="AY727" s="1"/>
      <c r="AZ727" s="1">
        <v>0</v>
      </c>
      <c r="BA727" s="1">
        <v>0</v>
      </c>
      <c r="BB727" s="1">
        <v>126781.51319999999</v>
      </c>
      <c r="BC727" s="7">
        <v>0.52634506199864683</v>
      </c>
      <c r="BD727" s="35" t="s">
        <v>552</v>
      </c>
      <c r="BE727" s="35" t="s">
        <v>552</v>
      </c>
      <c r="BF727" s="35" t="s">
        <v>552</v>
      </c>
      <c r="BG727" s="35" t="s">
        <v>552</v>
      </c>
      <c r="BH727" s="35" t="s">
        <v>552</v>
      </c>
      <c r="BI727" s="35" t="s">
        <v>552</v>
      </c>
      <c r="BJ727" s="35">
        <v>1.3416901936734025</v>
      </c>
      <c r="BK727" s="35" t="s">
        <v>552</v>
      </c>
      <c r="BL727" s="35" t="s">
        <v>552</v>
      </c>
      <c r="BM727" s="35" t="s">
        <v>552</v>
      </c>
      <c r="BN727" s="35">
        <v>1.3416901936734025</v>
      </c>
      <c r="BO727" s="1">
        <v>0</v>
      </c>
      <c r="BP727" s="1">
        <v>0</v>
      </c>
      <c r="BQ727" s="1">
        <v>347197.935084</v>
      </c>
      <c r="BR727" s="1">
        <v>15432.870491718344</v>
      </c>
      <c r="BS727" s="1">
        <v>136373.05275648384</v>
      </c>
      <c r="BT727" s="1">
        <v>347197.935084</v>
      </c>
      <c r="BU727" s="1">
        <v>15432.870491718344</v>
      </c>
      <c r="BV727" s="1">
        <v>40143.674065647916</v>
      </c>
      <c r="BW727" s="35">
        <v>5.9760903920004518</v>
      </c>
      <c r="BX727" s="1">
        <v>1727688.308893889</v>
      </c>
      <c r="BY727" s="1">
        <v>76795.35857482694</v>
      </c>
      <c r="BZ727" s="1">
        <v>678604.63754930987</v>
      </c>
      <c r="CA727" s="1">
        <v>1727688.308893889</v>
      </c>
      <c r="CB727" s="1">
        <v>76795.35857482694</v>
      </c>
      <c r="CC727" s="1">
        <v>199758.55081766832</v>
      </c>
    </row>
    <row r="728" spans="1:81" x14ac:dyDescent="0.25">
      <c r="A728" t="s">
        <v>800</v>
      </c>
      <c r="B728" t="s">
        <v>204</v>
      </c>
      <c r="C728" t="s">
        <v>81</v>
      </c>
      <c r="D728" t="s">
        <v>38</v>
      </c>
      <c r="E728">
        <v>40021</v>
      </c>
      <c r="F728" t="s">
        <v>39</v>
      </c>
      <c r="G728" t="s">
        <v>82</v>
      </c>
      <c r="H728" s="74">
        <v>0.46873146894112006</v>
      </c>
      <c r="I728" s="1">
        <v>4052480</v>
      </c>
      <c r="J728" s="1"/>
      <c r="K728" s="1">
        <v>290272</v>
      </c>
      <c r="L728" s="1">
        <v>328302</v>
      </c>
      <c r="M728" s="1"/>
      <c r="N728" s="1"/>
      <c r="O728" s="1"/>
      <c r="P728" s="1"/>
      <c r="Q728" s="1"/>
      <c r="R728" s="1"/>
      <c r="S728" s="1"/>
      <c r="T728" s="1">
        <v>618574</v>
      </c>
      <c r="U728" s="1">
        <v>30.642857142857142</v>
      </c>
      <c r="V728" s="36">
        <v>0.20896440314431489</v>
      </c>
      <c r="W728" s="1"/>
      <c r="X728" s="1">
        <v>41716</v>
      </c>
      <c r="Y728" s="1">
        <v>82803</v>
      </c>
      <c r="Z728" s="1"/>
      <c r="AA728" s="1"/>
      <c r="AB728" s="1"/>
      <c r="AC728" s="1"/>
      <c r="AD728" s="1"/>
      <c r="AE728" s="1"/>
      <c r="AF728" s="1"/>
      <c r="AG728" s="1">
        <v>0</v>
      </c>
      <c r="AH728" s="1">
        <v>386811.7833665497</v>
      </c>
      <c r="AI728" s="1">
        <v>849255.65962500009</v>
      </c>
      <c r="AJ728" s="1">
        <v>0</v>
      </c>
      <c r="AK728" s="1">
        <v>0</v>
      </c>
      <c r="AL728" s="1">
        <v>0</v>
      </c>
      <c r="AM728" s="1">
        <v>0</v>
      </c>
      <c r="AN728" s="1">
        <v>0</v>
      </c>
      <c r="AO728" s="1">
        <v>0</v>
      </c>
      <c r="AP728" s="1">
        <v>0</v>
      </c>
      <c r="AQ728" s="1">
        <v>1236067.4429915498</v>
      </c>
      <c r="AR728" s="1">
        <v>0</v>
      </c>
      <c r="AS728" s="1">
        <v>90118.51163400001</v>
      </c>
      <c r="AT728" s="1">
        <v>179518.51037820001</v>
      </c>
      <c r="AU728" s="1">
        <v>0</v>
      </c>
      <c r="AV728" s="1">
        <v>0</v>
      </c>
      <c r="AW728" s="1">
        <v>0</v>
      </c>
      <c r="AX728" s="1">
        <v>0</v>
      </c>
      <c r="AY728" s="1">
        <v>0</v>
      </c>
      <c r="AZ728" s="1">
        <v>0</v>
      </c>
      <c r="BA728" s="1">
        <v>0</v>
      </c>
      <c r="BB728" s="1">
        <v>269637.02201220003</v>
      </c>
      <c r="BC728" s="7">
        <v>0.371551362376557</v>
      </c>
      <c r="BD728" s="35" t="s">
        <v>552</v>
      </c>
      <c r="BE728" s="35">
        <v>1.6430461601551294</v>
      </c>
      <c r="BF728" s="35">
        <v>3.1336213912897275</v>
      </c>
      <c r="BG728" s="35" t="s">
        <v>552</v>
      </c>
      <c r="BH728" s="35" t="s">
        <v>552</v>
      </c>
      <c r="BI728" s="35" t="s">
        <v>552</v>
      </c>
      <c r="BJ728" s="35" t="s">
        <v>552</v>
      </c>
      <c r="BK728" s="35" t="s">
        <v>552</v>
      </c>
      <c r="BL728" s="35" t="s">
        <v>552</v>
      </c>
      <c r="BM728" s="35" t="s">
        <v>552</v>
      </c>
      <c r="BN728" s="35">
        <v>2.4341541432451894</v>
      </c>
      <c r="BO728" s="1">
        <v>0</v>
      </c>
      <c r="BP728" s="1"/>
      <c r="BQ728" s="1">
        <v>1333914.3167999999</v>
      </c>
      <c r="BR728" s="1">
        <v>59292.192775405791</v>
      </c>
      <c r="BS728" s="1">
        <v>523937.35421722697</v>
      </c>
      <c r="BT728" s="1">
        <v>1333914.3167999999</v>
      </c>
      <c r="BU728" s="1">
        <v>59292.192775405791</v>
      </c>
      <c r="BV728" s="1">
        <v>154229.66600353003</v>
      </c>
      <c r="BW728" s="35">
        <v>6.26538414800486</v>
      </c>
      <c r="BX728" s="1">
        <v>7023571.2984754518</v>
      </c>
      <c r="BY728" s="1">
        <v>312196.17194006994</v>
      </c>
      <c r="BZ728" s="1">
        <v>2758731.4394429941</v>
      </c>
      <c r="CA728" s="1">
        <v>7023571.2984754518</v>
      </c>
      <c r="CB728" s="1">
        <v>312196.17194006994</v>
      </c>
      <c r="CC728" s="1">
        <v>812078.43852707103</v>
      </c>
    </row>
    <row r="729" spans="1:81" x14ac:dyDescent="0.25">
      <c r="A729" t="s">
        <v>800</v>
      </c>
      <c r="B729" t="s">
        <v>204</v>
      </c>
      <c r="C729" t="s">
        <v>81</v>
      </c>
      <c r="D729" t="s">
        <v>28</v>
      </c>
      <c r="E729">
        <v>40021</v>
      </c>
      <c r="F729" t="s">
        <v>39</v>
      </c>
      <c r="G729" t="s">
        <v>82</v>
      </c>
      <c r="H729" s="74">
        <v>0.46873146894112006</v>
      </c>
      <c r="I729" s="1">
        <v>4126577</v>
      </c>
      <c r="J729" s="1">
        <v>0</v>
      </c>
      <c r="K729" s="1">
        <v>447186</v>
      </c>
      <c r="L729" s="1">
        <v>328302</v>
      </c>
      <c r="M729" s="1">
        <v>0</v>
      </c>
      <c r="N729" s="1">
        <v>0</v>
      </c>
      <c r="O729" s="1">
        <v>0</v>
      </c>
      <c r="P729" s="1">
        <v>24315</v>
      </c>
      <c r="Q729" s="1">
        <v>0</v>
      </c>
      <c r="R729" s="1">
        <v>0</v>
      </c>
      <c r="S729" s="1">
        <v>0</v>
      </c>
      <c r="T729" s="1">
        <v>799803</v>
      </c>
      <c r="U729" s="1"/>
      <c r="V729" s="36"/>
      <c r="W729" s="1"/>
      <c r="X729" s="1">
        <v>64267</v>
      </c>
      <c r="Y729" s="1">
        <v>82803</v>
      </c>
      <c r="Z729" s="1"/>
      <c r="AA729" s="1"/>
      <c r="AB729" s="1"/>
      <c r="AC729" s="1"/>
      <c r="AD729" s="1"/>
      <c r="AE729" s="1"/>
      <c r="AF729" s="1"/>
      <c r="AG729" s="1">
        <v>0</v>
      </c>
      <c r="AH729" s="1">
        <v>595915.35645374272</v>
      </c>
      <c r="AI729" s="1">
        <v>849255.65962500009</v>
      </c>
      <c r="AJ729" s="1">
        <v>0</v>
      </c>
      <c r="AK729" s="1">
        <v>0</v>
      </c>
      <c r="AL729" s="1">
        <v>0</v>
      </c>
      <c r="AM729" s="1">
        <v>27.617787500000006</v>
      </c>
      <c r="AN729" s="1">
        <v>0</v>
      </c>
      <c r="AO729" s="1">
        <v>0</v>
      </c>
      <c r="AP729" s="1">
        <v>0</v>
      </c>
      <c r="AQ729" s="1">
        <v>1445198.6338662426</v>
      </c>
      <c r="AR729" s="1">
        <v>0</v>
      </c>
      <c r="AS729" s="1">
        <v>138835.13249550003</v>
      </c>
      <c r="AT729" s="1">
        <v>179518.51037820001</v>
      </c>
      <c r="AU729" s="1">
        <v>0</v>
      </c>
      <c r="AV729" s="1">
        <v>0</v>
      </c>
      <c r="AW729" s="1">
        <v>0</v>
      </c>
      <c r="AX729" s="1">
        <v>0</v>
      </c>
      <c r="AY729" s="1">
        <v>0</v>
      </c>
      <c r="AZ729" s="1">
        <v>0</v>
      </c>
      <c r="BA729" s="1">
        <v>0</v>
      </c>
      <c r="BB729" s="1">
        <v>318353.64287370001</v>
      </c>
      <c r="BC729" s="7">
        <v>0.42736444194302992</v>
      </c>
      <c r="BD729" s="35" t="s">
        <v>552</v>
      </c>
      <c r="BE729" s="35">
        <v>1.6430534250831705</v>
      </c>
      <c r="BF729" s="35">
        <v>3.1336213912897275</v>
      </c>
      <c r="BG729" s="35" t="s">
        <v>552</v>
      </c>
      <c r="BH729" s="35" t="s">
        <v>552</v>
      </c>
      <c r="BI729" s="35" t="s">
        <v>552</v>
      </c>
      <c r="BJ729" s="35">
        <v>1.1358333333333335E-3</v>
      </c>
      <c r="BK729" s="35" t="s">
        <v>552</v>
      </c>
      <c r="BL729" s="35" t="s">
        <v>552</v>
      </c>
      <c r="BM729" s="35" t="s">
        <v>552</v>
      </c>
      <c r="BN729" s="35">
        <v>2.2049833230682339</v>
      </c>
      <c r="BO729" s="1">
        <v>0</v>
      </c>
      <c r="BP729" s="1">
        <v>0</v>
      </c>
      <c r="BQ729" s="1">
        <v>1358304.0853199998</v>
      </c>
      <c r="BR729" s="1">
        <v>60376.31252629395</v>
      </c>
      <c r="BS729" s="1">
        <v>533517.21300380549</v>
      </c>
      <c r="BT729" s="1">
        <v>1358304.0853199998</v>
      </c>
      <c r="BU729" s="1">
        <v>60376.31252629395</v>
      </c>
      <c r="BV729" s="1">
        <v>157049.65661714529</v>
      </c>
      <c r="BW729" s="35">
        <v>6.26538414800486</v>
      </c>
      <c r="BX729" s="1">
        <v>7151992.7990141679</v>
      </c>
      <c r="BY729" s="1">
        <v>317904.47889093542</v>
      </c>
      <c r="BZ729" s="1">
        <v>2809173.0760379699</v>
      </c>
      <c r="CA729" s="1">
        <v>7151992.7990141679</v>
      </c>
      <c r="CB729" s="1">
        <v>317904.47889093542</v>
      </c>
      <c r="CC729" s="1">
        <v>826926.77240152331</v>
      </c>
    </row>
    <row r="730" spans="1:81" x14ac:dyDescent="0.25">
      <c r="A730" t="s">
        <v>800</v>
      </c>
      <c r="B730" t="s">
        <v>204</v>
      </c>
      <c r="C730" t="s">
        <v>81</v>
      </c>
      <c r="D730" t="s">
        <v>1730</v>
      </c>
      <c r="E730">
        <v>40021</v>
      </c>
      <c r="F730" t="s">
        <v>39</v>
      </c>
      <c r="G730" t="s">
        <v>82</v>
      </c>
      <c r="H730" s="74">
        <v>0.46873146894112006</v>
      </c>
      <c r="I730" s="1">
        <v>74097</v>
      </c>
      <c r="J730" s="1"/>
      <c r="K730" s="1">
        <v>156914</v>
      </c>
      <c r="L730" s="1"/>
      <c r="M730" s="1"/>
      <c r="N730" s="1"/>
      <c r="O730" s="1"/>
      <c r="P730" s="1">
        <v>24315</v>
      </c>
      <c r="Q730" s="1"/>
      <c r="R730" s="1"/>
      <c r="S730" s="1"/>
      <c r="T730" s="1">
        <v>181229</v>
      </c>
      <c r="U730" s="1">
        <v>9.7142857142857135</v>
      </c>
      <c r="V730" s="36">
        <v>8.0301855548034762E-2</v>
      </c>
      <c r="W730" s="1"/>
      <c r="X730" s="1">
        <v>22551</v>
      </c>
      <c r="Y730" s="1"/>
      <c r="Z730" s="1"/>
      <c r="AA730" s="1"/>
      <c r="AB730" s="1"/>
      <c r="AC730" s="1"/>
      <c r="AD730" s="1"/>
      <c r="AE730" s="1"/>
      <c r="AF730" s="1"/>
      <c r="AG730" s="1">
        <v>0</v>
      </c>
      <c r="AH730" s="1">
        <v>209103.57308719298</v>
      </c>
      <c r="AI730" s="1">
        <v>0</v>
      </c>
      <c r="AJ730" s="1">
        <v>0</v>
      </c>
      <c r="AK730" s="1"/>
      <c r="AL730" s="1">
        <v>0</v>
      </c>
      <c r="AM730" s="1">
        <v>27.617787500000006</v>
      </c>
      <c r="AN730" s="1"/>
      <c r="AO730" s="1">
        <v>0</v>
      </c>
      <c r="AP730" s="1">
        <v>0</v>
      </c>
      <c r="AQ730" s="1">
        <v>209131.19087469298</v>
      </c>
      <c r="AR730" s="1">
        <v>0</v>
      </c>
      <c r="AS730" s="1">
        <v>48716.620861500007</v>
      </c>
      <c r="AT730" s="1">
        <v>0</v>
      </c>
      <c r="AU730" s="1">
        <v>0</v>
      </c>
      <c r="AV730" s="1"/>
      <c r="AW730" s="1">
        <v>0</v>
      </c>
      <c r="AX730" s="1">
        <v>0</v>
      </c>
      <c r="AY730" s="1"/>
      <c r="AZ730" s="1">
        <v>0</v>
      </c>
      <c r="BA730" s="1">
        <v>0</v>
      </c>
      <c r="BB730" s="1">
        <v>48716.620861500007</v>
      </c>
      <c r="BC730" s="7">
        <v>3.4798684391566863</v>
      </c>
      <c r="BD730" s="35" t="s">
        <v>552</v>
      </c>
      <c r="BE730" s="35">
        <v>1.6430668643249997</v>
      </c>
      <c r="BF730" s="35" t="s">
        <v>552</v>
      </c>
      <c r="BG730" s="35" t="s">
        <v>552</v>
      </c>
      <c r="BH730" s="35" t="s">
        <v>552</v>
      </c>
      <c r="BI730" s="35" t="s">
        <v>552</v>
      </c>
      <c r="BJ730" s="35">
        <v>1.1358333333333335E-3</v>
      </c>
      <c r="BK730" s="35" t="s">
        <v>552</v>
      </c>
      <c r="BL730" s="35" t="s">
        <v>552</v>
      </c>
      <c r="BM730" s="35" t="s">
        <v>552</v>
      </c>
      <c r="BN730" s="35">
        <v>1.4227734619525185</v>
      </c>
      <c r="BO730" s="1">
        <v>0</v>
      </c>
      <c r="BP730" s="1">
        <v>0</v>
      </c>
      <c r="BQ730" s="1">
        <v>24389.768519999998</v>
      </c>
      <c r="BR730" s="1">
        <v>1084.119750888158</v>
      </c>
      <c r="BS730" s="1">
        <v>9579.8587865785539</v>
      </c>
      <c r="BT730" s="1">
        <v>24389.768519999998</v>
      </c>
      <c r="BU730" s="1">
        <v>1084.119750888158</v>
      </c>
      <c r="BV730" s="1">
        <v>2819.9906136152586</v>
      </c>
      <c r="BW730" s="35">
        <v>6.26538414800486</v>
      </c>
      <c r="BX730" s="1">
        <v>128421.50053871593</v>
      </c>
      <c r="BY730" s="1">
        <v>5708.3069508654853</v>
      </c>
      <c r="BZ730" s="1">
        <v>50441.636594975796</v>
      </c>
      <c r="CA730" s="1">
        <v>128421.50053871593</v>
      </c>
      <c r="CB730" s="1">
        <v>5708.3069508654853</v>
      </c>
      <c r="CC730" s="1">
        <v>14848.333874452283</v>
      </c>
    </row>
    <row r="731" spans="1:81" x14ac:dyDescent="0.25">
      <c r="A731" t="s">
        <v>1474</v>
      </c>
      <c r="B731" t="s">
        <v>80</v>
      </c>
      <c r="C731" t="s">
        <v>81</v>
      </c>
      <c r="D731" t="s">
        <v>1729</v>
      </c>
      <c r="E731">
        <v>40230</v>
      </c>
      <c r="F731" t="s">
        <v>39</v>
      </c>
      <c r="G731" t="s">
        <v>82</v>
      </c>
      <c r="H731" s="74">
        <v>0.46873146894112006</v>
      </c>
      <c r="I731" s="1">
        <v>364699</v>
      </c>
      <c r="J731" s="1"/>
      <c r="K731" s="1"/>
      <c r="L731" s="1"/>
      <c r="M731" s="1"/>
      <c r="N731" s="1">
        <v>60503</v>
      </c>
      <c r="O731" s="1"/>
      <c r="P731" s="1"/>
      <c r="Q731" s="1"/>
      <c r="R731" s="1"/>
      <c r="S731" s="1"/>
      <c r="T731" s="1">
        <v>60503</v>
      </c>
      <c r="U731" s="1">
        <v>60</v>
      </c>
      <c r="V731" s="36">
        <v>0.10465421258034895</v>
      </c>
      <c r="W731" s="1"/>
      <c r="X731" s="1"/>
      <c r="Y731" s="1"/>
      <c r="Z731" s="1"/>
      <c r="AA731" s="1">
        <v>693900</v>
      </c>
      <c r="AB731" s="1"/>
      <c r="AC731" s="1"/>
      <c r="AD731" s="1"/>
      <c r="AE731" s="1"/>
      <c r="AF731" s="1"/>
      <c r="AG731" s="1"/>
      <c r="AH731" s="1"/>
      <c r="AI731" s="1"/>
      <c r="AJ731" s="1"/>
      <c r="AK731" s="1">
        <v>325252.76629824319</v>
      </c>
      <c r="AL731" s="1"/>
      <c r="AM731" s="1"/>
      <c r="AN731" s="1"/>
      <c r="AO731" s="1"/>
      <c r="AP731" s="1"/>
      <c r="AQ731" s="1">
        <v>325252.76629824319</v>
      </c>
      <c r="AR731" s="1"/>
      <c r="AS731" s="1"/>
      <c r="AT731" s="1"/>
      <c r="AU731" s="1"/>
      <c r="AV731" s="1">
        <v>13948.96515300001</v>
      </c>
      <c r="AW731" s="1"/>
      <c r="AX731" s="1"/>
      <c r="AY731" s="1"/>
      <c r="AZ731" s="1"/>
      <c r="BA731" s="1"/>
      <c r="BB731" s="1">
        <v>13948.96515300001</v>
      </c>
      <c r="BC731" s="7">
        <v>0.93008681529492332</v>
      </c>
      <c r="BD731" s="35" t="s">
        <v>552</v>
      </c>
      <c r="BE731" s="35" t="s">
        <v>552</v>
      </c>
      <c r="BF731" s="35" t="s">
        <v>552</v>
      </c>
      <c r="BG731" s="35" t="s">
        <v>552</v>
      </c>
      <c r="BH731" s="35">
        <v>5.6063621878459449</v>
      </c>
      <c r="BI731" s="35" t="s">
        <v>552</v>
      </c>
      <c r="BJ731" s="35" t="s">
        <v>552</v>
      </c>
      <c r="BK731" s="35" t="s">
        <v>552</v>
      </c>
      <c r="BL731" s="35" t="s">
        <v>552</v>
      </c>
      <c r="BM731" s="35" t="s">
        <v>552</v>
      </c>
      <c r="BN731" s="35">
        <v>5.6063621878459449</v>
      </c>
      <c r="BO731" s="1"/>
      <c r="BP731" s="1"/>
      <c r="BQ731" s="1">
        <v>120044.32283999998</v>
      </c>
      <c r="BR731" s="1">
        <v>5335.9432774492943</v>
      </c>
      <c r="BS731" s="1">
        <v>47151.233108039632</v>
      </c>
      <c r="BT731" s="1">
        <v>120044.32283999998</v>
      </c>
      <c r="BU731" s="1">
        <v>5335.9432774492943</v>
      </c>
      <c r="BV731" s="1">
        <v>13879.748934435554</v>
      </c>
      <c r="BW731" s="35">
        <v>5.9750868374972237</v>
      </c>
      <c r="BX731" s="1">
        <v>597230.93047755118</v>
      </c>
      <c r="BY731" s="1">
        <v>26546.781165269778</v>
      </c>
      <c r="BZ731" s="1">
        <v>234581.47920757128</v>
      </c>
      <c r="CA731" s="1">
        <v>597230.93047755118</v>
      </c>
      <c r="CB731" s="1">
        <v>26546.781165269778</v>
      </c>
      <c r="CC731" s="1">
        <v>69052.956231476433</v>
      </c>
    </row>
    <row r="732" spans="1:81" x14ac:dyDescent="0.25">
      <c r="A732" t="s">
        <v>1474</v>
      </c>
      <c r="B732" t="s">
        <v>80</v>
      </c>
      <c r="C732" t="s">
        <v>81</v>
      </c>
      <c r="D732" t="s">
        <v>28</v>
      </c>
      <c r="E732">
        <v>40230</v>
      </c>
      <c r="F732" t="s">
        <v>39</v>
      </c>
      <c r="G732" t="s">
        <v>82</v>
      </c>
      <c r="H732" s="74">
        <v>0.46873146894112006</v>
      </c>
      <c r="I732" s="1">
        <v>364699</v>
      </c>
      <c r="J732" s="1">
        <v>0</v>
      </c>
      <c r="K732" s="1">
        <v>0</v>
      </c>
      <c r="L732" s="1">
        <v>0</v>
      </c>
      <c r="M732" s="1">
        <v>0</v>
      </c>
      <c r="N732" s="1">
        <v>60503</v>
      </c>
      <c r="O732" s="1">
        <v>0</v>
      </c>
      <c r="P732" s="1">
        <v>0</v>
      </c>
      <c r="Q732" s="1">
        <v>0</v>
      </c>
      <c r="R732" s="1">
        <v>0</v>
      </c>
      <c r="S732" s="1">
        <v>0</v>
      </c>
      <c r="T732" s="1">
        <v>60503</v>
      </c>
      <c r="U732" s="1"/>
      <c r="V732" s="36"/>
      <c r="W732" s="1"/>
      <c r="X732" s="1"/>
      <c r="Y732" s="1"/>
      <c r="Z732" s="1"/>
      <c r="AA732" s="1">
        <v>693900</v>
      </c>
      <c r="AB732" s="1"/>
      <c r="AC732" s="1"/>
      <c r="AD732" s="1"/>
      <c r="AE732" s="1"/>
      <c r="AF732" s="1"/>
      <c r="AG732" s="1">
        <v>0</v>
      </c>
      <c r="AH732" s="1">
        <v>0</v>
      </c>
      <c r="AI732" s="1">
        <v>0</v>
      </c>
      <c r="AJ732" s="1">
        <v>0</v>
      </c>
      <c r="AK732" s="1">
        <v>325252.76629824319</v>
      </c>
      <c r="AL732" s="1">
        <v>0</v>
      </c>
      <c r="AM732" s="1">
        <v>0</v>
      </c>
      <c r="AN732" s="1">
        <v>0</v>
      </c>
      <c r="AO732" s="1">
        <v>0</v>
      </c>
      <c r="AP732" s="1">
        <v>0</v>
      </c>
      <c r="AQ732" s="1">
        <v>325252.76629824319</v>
      </c>
      <c r="AR732" s="1">
        <v>0</v>
      </c>
      <c r="AS732" s="1">
        <v>0</v>
      </c>
      <c r="AT732" s="1">
        <v>0</v>
      </c>
      <c r="AU732" s="1">
        <v>0</v>
      </c>
      <c r="AV732" s="1">
        <v>13948.96515300001</v>
      </c>
      <c r="AW732" s="1">
        <v>0</v>
      </c>
      <c r="AX732" s="1">
        <v>0</v>
      </c>
      <c r="AY732" s="1">
        <v>0</v>
      </c>
      <c r="AZ732" s="1">
        <v>0</v>
      </c>
      <c r="BA732" s="1">
        <v>0</v>
      </c>
      <c r="BB732" s="1">
        <v>13948.96515300001</v>
      </c>
      <c r="BC732" s="7">
        <v>0.93008681529492332</v>
      </c>
      <c r="BD732" s="35" t="s">
        <v>552</v>
      </c>
      <c r="BE732" s="35" t="s">
        <v>552</v>
      </c>
      <c r="BF732" s="35" t="s">
        <v>552</v>
      </c>
      <c r="BG732" s="35" t="s">
        <v>552</v>
      </c>
      <c r="BH732" s="35">
        <v>5.6063621878459449</v>
      </c>
      <c r="BI732" s="35" t="s">
        <v>552</v>
      </c>
      <c r="BJ732" s="35" t="s">
        <v>552</v>
      </c>
      <c r="BK732" s="35" t="s">
        <v>552</v>
      </c>
      <c r="BL732" s="35" t="s">
        <v>552</v>
      </c>
      <c r="BM732" s="35" t="s">
        <v>552</v>
      </c>
      <c r="BN732" s="35">
        <v>5.6063621878459449</v>
      </c>
      <c r="BO732" s="1">
        <v>0</v>
      </c>
      <c r="BP732" s="1">
        <v>0</v>
      </c>
      <c r="BQ732" s="1">
        <v>120044.32283999998</v>
      </c>
      <c r="BR732" s="1">
        <v>5335.9432774492943</v>
      </c>
      <c r="BS732" s="1">
        <v>47151.233108039632</v>
      </c>
      <c r="BT732" s="1">
        <v>120044.32283999998</v>
      </c>
      <c r="BU732" s="1">
        <v>5335.9432774492943</v>
      </c>
      <c r="BV732" s="1">
        <v>13879.748934435554</v>
      </c>
      <c r="BW732" s="35">
        <v>5.9750868374972237</v>
      </c>
      <c r="BX732" s="1">
        <v>597230.93047755118</v>
      </c>
      <c r="BY732" s="1">
        <v>26546.781165269778</v>
      </c>
      <c r="BZ732" s="1">
        <v>234581.47920757128</v>
      </c>
      <c r="CA732" s="1">
        <v>597230.93047755118</v>
      </c>
      <c r="CB732" s="1">
        <v>26546.781165269778</v>
      </c>
      <c r="CC732" s="1">
        <v>69052.956231476433</v>
      </c>
    </row>
    <row r="733" spans="1:81" x14ac:dyDescent="0.25">
      <c r="A733" t="s">
        <v>1125</v>
      </c>
      <c r="B733" t="s">
        <v>1126</v>
      </c>
      <c r="C733" t="s">
        <v>81</v>
      </c>
      <c r="D733" t="s">
        <v>38</v>
      </c>
      <c r="E733">
        <v>40193</v>
      </c>
      <c r="F733" t="s">
        <v>370</v>
      </c>
      <c r="G733" t="s">
        <v>82</v>
      </c>
      <c r="H733" s="74">
        <v>0.46873146894112006</v>
      </c>
      <c r="I733" s="1">
        <v>74199.37</v>
      </c>
      <c r="J733" s="1"/>
      <c r="K733" s="1"/>
      <c r="L733" s="1">
        <v>113887</v>
      </c>
      <c r="M733" s="1"/>
      <c r="N733" s="1"/>
      <c r="O733" s="1"/>
      <c r="P733" s="1"/>
      <c r="Q733" s="1"/>
      <c r="R733" s="1"/>
      <c r="S733" s="1"/>
      <c r="T733" s="1">
        <v>113887</v>
      </c>
      <c r="U733" s="1">
        <v>28</v>
      </c>
      <c r="V733" s="36">
        <v>2.8887311277048015E-2</v>
      </c>
      <c r="W733" s="1"/>
      <c r="X733" s="1"/>
      <c r="Y733" s="1">
        <v>26424</v>
      </c>
      <c r="Z733" s="1"/>
      <c r="AA733" s="1"/>
      <c r="AB733" s="1"/>
      <c r="AC733" s="1"/>
      <c r="AD733" s="1"/>
      <c r="AE733" s="1"/>
      <c r="AF733" s="1"/>
      <c r="AG733" s="1">
        <v>0</v>
      </c>
      <c r="AH733" s="1">
        <v>0</v>
      </c>
      <c r="AI733" s="1">
        <v>271120.09431250003</v>
      </c>
      <c r="AJ733" s="1">
        <v>0</v>
      </c>
      <c r="AK733" s="1">
        <v>0</v>
      </c>
      <c r="AL733" s="1">
        <v>0</v>
      </c>
      <c r="AM733" s="1">
        <v>0</v>
      </c>
      <c r="AN733" s="1">
        <v>0</v>
      </c>
      <c r="AO733" s="1">
        <v>0</v>
      </c>
      <c r="AP733" s="1">
        <v>0</v>
      </c>
      <c r="AQ733" s="1">
        <v>271120.09431250003</v>
      </c>
      <c r="AR733" s="1">
        <v>0</v>
      </c>
      <c r="AS733" s="1">
        <v>0</v>
      </c>
      <c r="AT733" s="1">
        <v>57287.744625599997</v>
      </c>
      <c r="AU733" s="1">
        <v>0</v>
      </c>
      <c r="AV733" s="1">
        <v>0</v>
      </c>
      <c r="AW733" s="1">
        <v>0</v>
      </c>
      <c r="AX733" s="1">
        <v>0</v>
      </c>
      <c r="AY733" s="1">
        <v>0</v>
      </c>
      <c r="AZ733" s="1">
        <v>0</v>
      </c>
      <c r="BA733" s="1">
        <v>0</v>
      </c>
      <c r="BB733" s="1">
        <v>57287.744625599997</v>
      </c>
      <c r="BC733" s="7">
        <v>4.4260192362563195</v>
      </c>
      <c r="BD733" s="35" t="s">
        <v>552</v>
      </c>
      <c r="BE733" s="35" t="s">
        <v>552</v>
      </c>
      <c r="BF733" s="35">
        <v>2.8836288508618195</v>
      </c>
      <c r="BG733" s="35" t="s">
        <v>552</v>
      </c>
      <c r="BH733" s="35" t="s">
        <v>552</v>
      </c>
      <c r="BI733" s="35" t="s">
        <v>552</v>
      </c>
      <c r="BJ733" s="35" t="s">
        <v>552</v>
      </c>
      <c r="BK733" s="35" t="s">
        <v>552</v>
      </c>
      <c r="BL733" s="35" t="s">
        <v>552</v>
      </c>
      <c r="BM733" s="35" t="s">
        <v>552</v>
      </c>
      <c r="BN733" s="35">
        <v>2.8836288508618195</v>
      </c>
      <c r="BO733" s="1">
        <v>0</v>
      </c>
      <c r="BP733" s="1"/>
      <c r="BQ733" s="1">
        <v>24423.464629199996</v>
      </c>
      <c r="BR733" s="1">
        <v>1085.6175353989806</v>
      </c>
      <c r="BS733" s="1">
        <v>9593.0940072215253</v>
      </c>
      <c r="BT733" s="1">
        <v>24423.464629199996</v>
      </c>
      <c r="BU733" s="1">
        <v>1085.6175353989806</v>
      </c>
      <c r="BV733" s="1">
        <v>2823.8866207291203</v>
      </c>
      <c r="BW733" s="35">
        <v>5.9840320742025881</v>
      </c>
      <c r="BX733" s="1">
        <v>121727.33107508521</v>
      </c>
      <c r="BY733" s="1">
        <v>5410.7526167452834</v>
      </c>
      <c r="BZ733" s="1">
        <v>47812.288222832707</v>
      </c>
      <c r="CA733" s="1">
        <v>121727.33107508521</v>
      </c>
      <c r="CB733" s="1">
        <v>5410.7526167452834</v>
      </c>
      <c r="CC733" s="1">
        <v>14074.341491625495</v>
      </c>
    </row>
    <row r="734" spans="1:81" x14ac:dyDescent="0.25">
      <c r="A734" t="s">
        <v>1125</v>
      </c>
      <c r="B734" t="s">
        <v>1126</v>
      </c>
      <c r="C734" t="s">
        <v>81</v>
      </c>
      <c r="D734" t="s">
        <v>28</v>
      </c>
      <c r="E734">
        <v>40193</v>
      </c>
      <c r="F734" t="s">
        <v>370</v>
      </c>
      <c r="G734" t="s">
        <v>82</v>
      </c>
      <c r="H734" s="74">
        <v>0.46873146894112006</v>
      </c>
      <c r="I734" s="1">
        <v>74199.37</v>
      </c>
      <c r="J734" s="1">
        <v>0</v>
      </c>
      <c r="K734" s="1">
        <v>0</v>
      </c>
      <c r="L734" s="1">
        <v>113887</v>
      </c>
      <c r="M734" s="1">
        <v>0</v>
      </c>
      <c r="N734" s="1">
        <v>0</v>
      </c>
      <c r="O734" s="1">
        <v>0</v>
      </c>
      <c r="P734" s="1">
        <v>1101</v>
      </c>
      <c r="Q734" s="1">
        <v>0</v>
      </c>
      <c r="R734" s="1">
        <v>0</v>
      </c>
      <c r="S734" s="1">
        <v>0</v>
      </c>
      <c r="T734" s="1">
        <v>114988</v>
      </c>
      <c r="U734" s="1"/>
      <c r="V734" s="36"/>
      <c r="W734" s="1"/>
      <c r="X734" s="1"/>
      <c r="Y734" s="1">
        <v>26424</v>
      </c>
      <c r="Z734" s="1"/>
      <c r="AA734" s="1"/>
      <c r="AB734" s="1"/>
      <c r="AC734" s="1">
        <v>130</v>
      </c>
      <c r="AD734" s="1"/>
      <c r="AE734" s="1"/>
      <c r="AF734" s="1"/>
      <c r="AG734" s="1">
        <v>0</v>
      </c>
      <c r="AH734" s="1">
        <v>0</v>
      </c>
      <c r="AI734" s="1">
        <v>271120.09431250003</v>
      </c>
      <c r="AJ734" s="1">
        <v>0</v>
      </c>
      <c r="AK734" s="1">
        <v>0</v>
      </c>
      <c r="AL734" s="1">
        <v>0</v>
      </c>
      <c r="AM734" s="1">
        <v>1142.6505524999998</v>
      </c>
      <c r="AN734" s="1">
        <v>0</v>
      </c>
      <c r="AO734" s="1">
        <v>0</v>
      </c>
      <c r="AP734" s="1">
        <v>0</v>
      </c>
      <c r="AQ734" s="1">
        <v>272262.74486500002</v>
      </c>
      <c r="AR734" s="1">
        <v>0</v>
      </c>
      <c r="AS734" s="1">
        <v>0</v>
      </c>
      <c r="AT734" s="1">
        <v>57287.744625599997</v>
      </c>
      <c r="AU734" s="1">
        <v>0</v>
      </c>
      <c r="AV734" s="1">
        <v>0</v>
      </c>
      <c r="AW734" s="1">
        <v>0</v>
      </c>
      <c r="AX734" s="1">
        <v>338.15339999999998</v>
      </c>
      <c r="AY734" s="1">
        <v>0</v>
      </c>
      <c r="AZ734" s="1">
        <v>0</v>
      </c>
      <c r="BA734" s="1">
        <v>0</v>
      </c>
      <c r="BB734" s="1">
        <v>57625.8980256</v>
      </c>
      <c r="BC734" s="7">
        <v>4.4459763322869188</v>
      </c>
      <c r="BD734" s="35" t="s">
        <v>552</v>
      </c>
      <c r="BE734" s="35" t="s">
        <v>552</v>
      </c>
      <c r="BF734" s="35">
        <v>2.8836288508618195</v>
      </c>
      <c r="BG734" s="35" t="s">
        <v>552</v>
      </c>
      <c r="BH734" s="35" t="s">
        <v>552</v>
      </c>
      <c r="BI734" s="35" t="s">
        <v>552</v>
      </c>
      <c r="BJ734" s="35">
        <v>1.344962717983651</v>
      </c>
      <c r="BK734" s="35" t="s">
        <v>552</v>
      </c>
      <c r="BL734" s="35" t="s">
        <v>552</v>
      </c>
      <c r="BM734" s="35" t="s">
        <v>552</v>
      </c>
      <c r="BN734" s="35">
        <v>2.8688962577886392</v>
      </c>
      <c r="BO734" s="1">
        <v>0</v>
      </c>
      <c r="BP734" s="1">
        <v>0</v>
      </c>
      <c r="BQ734" s="1">
        <v>24423.464629199996</v>
      </c>
      <c r="BR734" s="1">
        <v>1085.6175353989806</v>
      </c>
      <c r="BS734" s="1">
        <v>9593.0940072215253</v>
      </c>
      <c r="BT734" s="1">
        <v>24423.464629199996</v>
      </c>
      <c r="BU734" s="1">
        <v>1085.6175353989806</v>
      </c>
      <c r="BV734" s="1">
        <v>2823.8866207291203</v>
      </c>
      <c r="BW734" s="35">
        <v>5.9840320742025881</v>
      </c>
      <c r="BX734" s="1">
        <v>121727.33107508521</v>
      </c>
      <c r="BY734" s="1">
        <v>5410.7526167452834</v>
      </c>
      <c r="BZ734" s="1">
        <v>47812.288222832707</v>
      </c>
      <c r="CA734" s="1">
        <v>121727.33107508521</v>
      </c>
      <c r="CB734" s="1">
        <v>5410.7526167452834</v>
      </c>
      <c r="CC734" s="1">
        <v>14074.341491625495</v>
      </c>
    </row>
    <row r="735" spans="1:81" x14ac:dyDescent="0.25">
      <c r="A735" t="s">
        <v>1125</v>
      </c>
      <c r="B735" t="s">
        <v>1126</v>
      </c>
      <c r="C735" t="s">
        <v>81</v>
      </c>
      <c r="D735" t="s">
        <v>1730</v>
      </c>
      <c r="E735">
        <v>40193</v>
      </c>
      <c r="F735" t="s">
        <v>370</v>
      </c>
      <c r="G735" t="s">
        <v>82</v>
      </c>
      <c r="H735" s="74">
        <v>0.46873146894112006</v>
      </c>
      <c r="I735" s="1"/>
      <c r="J735" s="1"/>
      <c r="K735" s="1"/>
      <c r="L735" s="1"/>
      <c r="M735" s="1"/>
      <c r="N735" s="1"/>
      <c r="O735" s="1"/>
      <c r="P735" s="1">
        <v>1101</v>
      </c>
      <c r="Q735" s="1"/>
      <c r="R735" s="1"/>
      <c r="S735" s="1"/>
      <c r="T735" s="1">
        <v>1101</v>
      </c>
      <c r="U735" s="1">
        <v>17</v>
      </c>
      <c r="V735" s="36" t="s">
        <v>552</v>
      </c>
      <c r="W735" s="1"/>
      <c r="X735" s="1"/>
      <c r="Y735" s="1"/>
      <c r="Z735" s="1"/>
      <c r="AA735" s="1"/>
      <c r="AB735" s="1"/>
      <c r="AC735" s="1">
        <v>130</v>
      </c>
      <c r="AD735" s="1"/>
      <c r="AE735" s="1"/>
      <c r="AF735" s="1"/>
      <c r="AG735" s="1">
        <v>0</v>
      </c>
      <c r="AH735" s="1">
        <v>0</v>
      </c>
      <c r="AI735" s="1">
        <v>0</v>
      </c>
      <c r="AJ735" s="1">
        <v>0</v>
      </c>
      <c r="AK735" s="1"/>
      <c r="AL735" s="1">
        <v>0</v>
      </c>
      <c r="AM735" s="1">
        <v>1142.6505524999998</v>
      </c>
      <c r="AN735" s="1"/>
      <c r="AO735" s="1">
        <v>0</v>
      </c>
      <c r="AP735" s="1">
        <v>0</v>
      </c>
      <c r="AQ735" s="1">
        <v>1142.6505524999998</v>
      </c>
      <c r="AR735" s="1">
        <v>0</v>
      </c>
      <c r="AS735" s="1">
        <v>0</v>
      </c>
      <c r="AT735" s="1">
        <v>0</v>
      </c>
      <c r="AU735" s="1">
        <v>0</v>
      </c>
      <c r="AV735" s="1"/>
      <c r="AW735" s="1">
        <v>0</v>
      </c>
      <c r="AX735" s="1">
        <v>338.15339999999998</v>
      </c>
      <c r="AY735" s="1"/>
      <c r="AZ735" s="1">
        <v>0</v>
      </c>
      <c r="BA735" s="1">
        <v>0</v>
      </c>
      <c r="BB735" s="1">
        <v>338.15339999999998</v>
      </c>
      <c r="BC735" s="7" t="s">
        <v>552</v>
      </c>
      <c r="BD735" s="35" t="s">
        <v>552</v>
      </c>
      <c r="BE735" s="35" t="s">
        <v>552</v>
      </c>
      <c r="BF735" s="35" t="s">
        <v>552</v>
      </c>
      <c r="BG735" s="35" t="s">
        <v>552</v>
      </c>
      <c r="BH735" s="35" t="s">
        <v>552</v>
      </c>
      <c r="BI735" s="35" t="s">
        <v>552</v>
      </c>
      <c r="BJ735" s="35">
        <v>1.344962717983651</v>
      </c>
      <c r="BK735" s="35" t="s">
        <v>552</v>
      </c>
      <c r="BL735" s="35" t="s">
        <v>552</v>
      </c>
      <c r="BM735" s="35" t="s">
        <v>552</v>
      </c>
      <c r="BN735" s="35">
        <v>1.344962717983651</v>
      </c>
      <c r="BO735" s="1">
        <v>0</v>
      </c>
      <c r="BP735" s="1">
        <v>0</v>
      </c>
      <c r="BQ735" s="1">
        <v>0</v>
      </c>
      <c r="BR735" s="1">
        <v>0</v>
      </c>
      <c r="BS735" s="1">
        <v>0</v>
      </c>
      <c r="BT735" s="1">
        <v>0</v>
      </c>
      <c r="BU735" s="1">
        <v>0</v>
      </c>
      <c r="BV735" s="1">
        <v>0</v>
      </c>
      <c r="BW735" s="35">
        <v>5.9840320742025881</v>
      </c>
      <c r="BX735" s="1">
        <v>0</v>
      </c>
      <c r="BY735" s="1">
        <v>0</v>
      </c>
      <c r="BZ735" s="1">
        <v>0</v>
      </c>
      <c r="CA735" s="1">
        <v>0</v>
      </c>
      <c r="CB735" s="1">
        <v>0</v>
      </c>
      <c r="CC735" s="1">
        <v>0</v>
      </c>
    </row>
    <row r="736" spans="1:81" x14ac:dyDescent="0.25">
      <c r="A736" t="s">
        <v>839</v>
      </c>
      <c r="B736" t="s">
        <v>840</v>
      </c>
      <c r="C736" t="s">
        <v>81</v>
      </c>
      <c r="D736" t="s">
        <v>38</v>
      </c>
      <c r="E736">
        <v>40058</v>
      </c>
      <c r="F736" t="s">
        <v>39</v>
      </c>
      <c r="G736" t="s">
        <v>82</v>
      </c>
      <c r="H736" s="74">
        <v>0.46873146894112006</v>
      </c>
      <c r="I736" s="1">
        <v>4891750</v>
      </c>
      <c r="J736" s="1"/>
      <c r="K736" s="1"/>
      <c r="L736" s="1">
        <v>518711</v>
      </c>
      <c r="M736" s="1"/>
      <c r="N736" s="1"/>
      <c r="O736" s="1"/>
      <c r="P736" s="1">
        <v>20357</v>
      </c>
      <c r="Q736" s="1"/>
      <c r="R736" s="1"/>
      <c r="S736" s="1"/>
      <c r="T736" s="1">
        <v>539068</v>
      </c>
      <c r="U736" s="1">
        <v>37.411764705882355</v>
      </c>
      <c r="V736" s="36">
        <v>0.25652236604751061</v>
      </c>
      <c r="W736" s="1"/>
      <c r="X736" s="1"/>
      <c r="Y736" s="1">
        <v>106587</v>
      </c>
      <c r="Z736" s="1"/>
      <c r="AA736" s="1"/>
      <c r="AB736" s="1"/>
      <c r="AC736" s="1">
        <v>3821</v>
      </c>
      <c r="AD736" s="1"/>
      <c r="AE736" s="1"/>
      <c r="AF736" s="1"/>
      <c r="AG736" s="1">
        <v>0</v>
      </c>
      <c r="AH736" s="1">
        <v>0</v>
      </c>
      <c r="AI736" s="1">
        <v>1094315.7048124999</v>
      </c>
      <c r="AJ736" s="1">
        <v>0</v>
      </c>
      <c r="AK736" s="1">
        <v>0</v>
      </c>
      <c r="AL736" s="1">
        <v>0</v>
      </c>
      <c r="AM736" s="1">
        <v>33571.502159166666</v>
      </c>
      <c r="AN736" s="1">
        <v>0</v>
      </c>
      <c r="AO736" s="1">
        <v>0</v>
      </c>
      <c r="AP736" s="1">
        <v>0</v>
      </c>
      <c r="AQ736" s="1">
        <v>1127887.2069716665</v>
      </c>
      <c r="AR736" s="1">
        <v>0</v>
      </c>
      <c r="AS736" s="1">
        <v>0</v>
      </c>
      <c r="AT736" s="1">
        <v>231082.68378779999</v>
      </c>
      <c r="AU736" s="1">
        <v>0</v>
      </c>
      <c r="AV736" s="1">
        <v>0</v>
      </c>
      <c r="AW736" s="1">
        <v>0</v>
      </c>
      <c r="AX736" s="1">
        <v>9939.1087799999987</v>
      </c>
      <c r="AY736" s="1">
        <v>0</v>
      </c>
      <c r="AZ736" s="1">
        <v>0</v>
      </c>
      <c r="BA736" s="1">
        <v>0</v>
      </c>
      <c r="BB736" s="1">
        <v>241021.7925678</v>
      </c>
      <c r="BC736" s="7">
        <v>0.27984034334123098</v>
      </c>
      <c r="BD736" s="35" t="s">
        <v>552</v>
      </c>
      <c r="BE736" s="35" t="s">
        <v>552</v>
      </c>
      <c r="BF736" s="35">
        <v>2.555176945544436</v>
      </c>
      <c r="BG736" s="35" t="s">
        <v>552</v>
      </c>
      <c r="BH736" s="35" t="s">
        <v>552</v>
      </c>
      <c r="BI736" s="35" t="s">
        <v>552</v>
      </c>
      <c r="BJ736" s="35">
        <v>2.1373783435263873</v>
      </c>
      <c r="BK736" s="35" t="s">
        <v>552</v>
      </c>
      <c r="BL736" s="35" t="s">
        <v>552</v>
      </c>
      <c r="BM736" s="35" t="s">
        <v>552</v>
      </c>
      <c r="BN736" s="35">
        <v>2.5393994812147382</v>
      </c>
      <c r="BO736" s="1">
        <v>0</v>
      </c>
      <c r="BP736" s="1"/>
      <c r="BQ736" s="1">
        <v>1610168.4299999997</v>
      </c>
      <c r="BR736" s="1">
        <v>71571.626265667262</v>
      </c>
      <c r="BS736" s="1">
        <v>632444.96024462057</v>
      </c>
      <c r="BT736" s="1">
        <v>1610168.4299999997</v>
      </c>
      <c r="BU736" s="1">
        <v>71571.626265667262</v>
      </c>
      <c r="BV736" s="1">
        <v>186170.68280972834</v>
      </c>
      <c r="BW736" s="35">
        <v>6.5450560062603733</v>
      </c>
      <c r="BX736" s="1">
        <v>8928474.1238623336</v>
      </c>
      <c r="BY736" s="1">
        <v>396868.67610226094</v>
      </c>
      <c r="BZ736" s="1">
        <v>3506942.7254335359</v>
      </c>
      <c r="CA736" s="1">
        <v>8928474.1238623336</v>
      </c>
      <c r="CB736" s="1">
        <v>396868.67610226094</v>
      </c>
      <c r="CC736" s="1">
        <v>1032326.862903679</v>
      </c>
    </row>
    <row r="737" spans="1:81" x14ac:dyDescent="0.25">
      <c r="A737" t="s">
        <v>839</v>
      </c>
      <c r="B737" t="s">
        <v>840</v>
      </c>
      <c r="C737" t="s">
        <v>81</v>
      </c>
      <c r="D737" t="s">
        <v>28</v>
      </c>
      <c r="E737">
        <v>40058</v>
      </c>
      <c r="F737" t="s">
        <v>39</v>
      </c>
      <c r="G737" t="s">
        <v>82</v>
      </c>
      <c r="H737" s="74">
        <v>0.46873146894112006</v>
      </c>
      <c r="I737" s="1">
        <v>5010744</v>
      </c>
      <c r="J737" s="1">
        <v>0</v>
      </c>
      <c r="K737" s="1">
        <v>0</v>
      </c>
      <c r="L737" s="1">
        <v>518711</v>
      </c>
      <c r="M737" s="1">
        <v>0</v>
      </c>
      <c r="N737" s="1">
        <v>0</v>
      </c>
      <c r="O737" s="1">
        <v>0</v>
      </c>
      <c r="P737" s="1">
        <v>83990</v>
      </c>
      <c r="Q737" s="1">
        <v>0</v>
      </c>
      <c r="R737" s="1">
        <v>0</v>
      </c>
      <c r="S737" s="1">
        <v>0</v>
      </c>
      <c r="T737" s="1">
        <v>602701</v>
      </c>
      <c r="U737" s="1"/>
      <c r="V737" s="36"/>
      <c r="W737" s="1"/>
      <c r="X737" s="1"/>
      <c r="Y737" s="1">
        <v>108134</v>
      </c>
      <c r="Z737" s="1"/>
      <c r="AA737" s="1"/>
      <c r="AB737" s="1"/>
      <c r="AC737" s="1">
        <v>21855</v>
      </c>
      <c r="AD737" s="1"/>
      <c r="AE737" s="1"/>
      <c r="AF737" s="1"/>
      <c r="AG737" s="1">
        <v>0</v>
      </c>
      <c r="AH737" s="1">
        <v>0</v>
      </c>
      <c r="AI737" s="1">
        <v>1110161.1307724998</v>
      </c>
      <c r="AJ737" s="1">
        <v>0</v>
      </c>
      <c r="AK737" s="1">
        <v>0</v>
      </c>
      <c r="AL737" s="1">
        <v>0</v>
      </c>
      <c r="AM737" s="1">
        <v>191982.29864166668</v>
      </c>
      <c r="AN737" s="1">
        <v>0</v>
      </c>
      <c r="AO737" s="1">
        <v>0</v>
      </c>
      <c r="AP737" s="1">
        <v>0</v>
      </c>
      <c r="AQ737" s="1">
        <v>1302143.4294141666</v>
      </c>
      <c r="AR737" s="1">
        <v>0</v>
      </c>
      <c r="AS737" s="1">
        <v>0</v>
      </c>
      <c r="AT737" s="1">
        <v>234436.6097996</v>
      </c>
      <c r="AU737" s="1">
        <v>0</v>
      </c>
      <c r="AV737" s="1">
        <v>0</v>
      </c>
      <c r="AW737" s="1">
        <v>0</v>
      </c>
      <c r="AX737" s="1">
        <v>56848.7889</v>
      </c>
      <c r="AY737" s="1">
        <v>0</v>
      </c>
      <c r="AZ737" s="1">
        <v>0</v>
      </c>
      <c r="BA737" s="1">
        <v>0</v>
      </c>
      <c r="BB737" s="1">
        <v>291285.39869960002</v>
      </c>
      <c r="BC737" s="7">
        <v>0.31800244197543648</v>
      </c>
      <c r="BD737" s="35" t="s">
        <v>552</v>
      </c>
      <c r="BE737" s="35" t="s">
        <v>552</v>
      </c>
      <c r="BF737" s="35">
        <v>2.5921905272340471</v>
      </c>
      <c r="BG737" s="35" t="s">
        <v>552</v>
      </c>
      <c r="BH737" s="35" t="s">
        <v>552</v>
      </c>
      <c r="BI737" s="35" t="s">
        <v>552</v>
      </c>
      <c r="BJ737" s="35">
        <v>2.9626275454419182</v>
      </c>
      <c r="BK737" s="35" t="s">
        <v>552</v>
      </c>
      <c r="BL737" s="35" t="s">
        <v>552</v>
      </c>
      <c r="BM737" s="35" t="s">
        <v>552</v>
      </c>
      <c r="BN737" s="35">
        <v>2.6438131480016902</v>
      </c>
      <c r="BO737" s="1">
        <v>0</v>
      </c>
      <c r="BP737" s="1">
        <v>0</v>
      </c>
      <c r="BQ737" s="1">
        <v>1649336.4950399997</v>
      </c>
      <c r="BR737" s="1">
        <v>73312.637988641</v>
      </c>
      <c r="BS737" s="1">
        <v>647829.46591219318</v>
      </c>
      <c r="BT737" s="1">
        <v>1649336.4950399997</v>
      </c>
      <c r="BU737" s="1">
        <v>73312.637988641</v>
      </c>
      <c r="BV737" s="1">
        <v>190699.36768329318</v>
      </c>
      <c r="BW737" s="35">
        <v>6.5450560062603733</v>
      </c>
      <c r="BX737" s="1">
        <v>9145663.2381659839</v>
      </c>
      <c r="BY737" s="1">
        <v>406522.68361370626</v>
      </c>
      <c r="BZ737" s="1">
        <v>3592250.6709888573</v>
      </c>
      <c r="CA737" s="1">
        <v>9145663.2381659839</v>
      </c>
      <c r="CB737" s="1">
        <v>406522.68361370626</v>
      </c>
      <c r="CC737" s="1">
        <v>1057438.6741623003</v>
      </c>
    </row>
    <row r="738" spans="1:81" x14ac:dyDescent="0.25">
      <c r="A738" t="s">
        <v>839</v>
      </c>
      <c r="B738" t="s">
        <v>840</v>
      </c>
      <c r="C738" t="s">
        <v>81</v>
      </c>
      <c r="D738" t="s">
        <v>1730</v>
      </c>
      <c r="E738">
        <v>40058</v>
      </c>
      <c r="F738" t="s">
        <v>39</v>
      </c>
      <c r="G738" t="s">
        <v>82</v>
      </c>
      <c r="H738" s="74">
        <v>0.46873146894112006</v>
      </c>
      <c r="I738" s="1">
        <v>118994</v>
      </c>
      <c r="J738" s="1"/>
      <c r="K738" s="1"/>
      <c r="L738" s="1"/>
      <c r="M738" s="1"/>
      <c r="N738" s="1"/>
      <c r="O738" s="1"/>
      <c r="P738" s="1">
        <v>63633</v>
      </c>
      <c r="Q738" s="1"/>
      <c r="R738" s="1"/>
      <c r="S738" s="1"/>
      <c r="T738" s="1">
        <v>63633</v>
      </c>
      <c r="U738" s="1">
        <v>14.25</v>
      </c>
      <c r="V738" s="36">
        <v>7.1253273549421278E-2</v>
      </c>
      <c r="W738" s="1"/>
      <c r="X738" s="1"/>
      <c r="Y738" s="1">
        <v>1547</v>
      </c>
      <c r="Z738" s="1"/>
      <c r="AA738" s="1"/>
      <c r="AB738" s="1"/>
      <c r="AC738" s="1">
        <v>18034</v>
      </c>
      <c r="AD738" s="1"/>
      <c r="AE738" s="1"/>
      <c r="AF738" s="1"/>
      <c r="AG738" s="1">
        <v>0</v>
      </c>
      <c r="AH738" s="1">
        <v>0</v>
      </c>
      <c r="AI738" s="1">
        <v>15845.42596</v>
      </c>
      <c r="AJ738" s="1">
        <v>0</v>
      </c>
      <c r="AK738" s="1"/>
      <c r="AL738" s="1">
        <v>0</v>
      </c>
      <c r="AM738" s="1">
        <v>158410.79648250001</v>
      </c>
      <c r="AN738" s="1"/>
      <c r="AO738" s="1">
        <v>0</v>
      </c>
      <c r="AP738" s="1">
        <v>0</v>
      </c>
      <c r="AQ738" s="1">
        <v>174256.2224425</v>
      </c>
      <c r="AR738" s="1">
        <v>0</v>
      </c>
      <c r="AS738" s="1">
        <v>0</v>
      </c>
      <c r="AT738" s="1">
        <v>3353.9260117999997</v>
      </c>
      <c r="AU738" s="1">
        <v>0</v>
      </c>
      <c r="AV738" s="1"/>
      <c r="AW738" s="1">
        <v>0</v>
      </c>
      <c r="AX738" s="1">
        <v>46909.680119999997</v>
      </c>
      <c r="AY738" s="1"/>
      <c r="AZ738" s="1">
        <v>0</v>
      </c>
      <c r="BA738" s="1">
        <v>0</v>
      </c>
      <c r="BB738" s="1">
        <v>50263.606131799999</v>
      </c>
      <c r="BC738" s="7">
        <v>1.8868163821226278</v>
      </c>
      <c r="BD738" s="35" t="s">
        <v>552</v>
      </c>
      <c r="BE738" s="35" t="s">
        <v>552</v>
      </c>
      <c r="BF738" s="35" t="s">
        <v>552</v>
      </c>
      <c r="BG738" s="35" t="s">
        <v>552</v>
      </c>
      <c r="BH738" s="35" t="s">
        <v>552</v>
      </c>
      <c r="BI738" s="35" t="s">
        <v>552</v>
      </c>
      <c r="BJ738" s="35">
        <v>3.2266351830418181</v>
      </c>
      <c r="BK738" s="35" t="s">
        <v>552</v>
      </c>
      <c r="BL738" s="35" t="s">
        <v>552</v>
      </c>
      <c r="BM738" s="35" t="s">
        <v>552</v>
      </c>
      <c r="BN738" s="35">
        <v>3.5283552335156285</v>
      </c>
      <c r="BO738" s="1">
        <v>0</v>
      </c>
      <c r="BP738" s="1">
        <v>0</v>
      </c>
      <c r="BQ738" s="1">
        <v>39168.065039999994</v>
      </c>
      <c r="BR738" s="1">
        <v>1741.0117229737436</v>
      </c>
      <c r="BS738" s="1">
        <v>15384.505667572621</v>
      </c>
      <c r="BT738" s="1">
        <v>39168.065039999994</v>
      </c>
      <c r="BU738" s="1">
        <v>1741.0117229737436</v>
      </c>
      <c r="BV738" s="1">
        <v>4528.6848735648418</v>
      </c>
      <c r="BW738" s="35">
        <v>6.5450560062603733</v>
      </c>
      <c r="BX738" s="1">
        <v>217189.11430364894</v>
      </c>
      <c r="BY738" s="1">
        <v>9654.0075114452793</v>
      </c>
      <c r="BZ738" s="1">
        <v>85307.94555532033</v>
      </c>
      <c r="CA738" s="1">
        <v>217189.11430364894</v>
      </c>
      <c r="CB738" s="1">
        <v>9654.0075114452793</v>
      </c>
      <c r="CC738" s="1">
        <v>25111.81125862123</v>
      </c>
    </row>
    <row r="739" spans="1:81" x14ac:dyDescent="0.25">
      <c r="A739" t="s">
        <v>326</v>
      </c>
      <c r="B739" t="s">
        <v>327</v>
      </c>
      <c r="C739" t="s">
        <v>81</v>
      </c>
      <c r="D739" t="s">
        <v>38</v>
      </c>
      <c r="E739">
        <v>40078</v>
      </c>
      <c r="F739" t="s">
        <v>39</v>
      </c>
      <c r="G739" t="s">
        <v>82</v>
      </c>
      <c r="H739" s="74">
        <v>0.46873146894112006</v>
      </c>
      <c r="I739" s="1">
        <v>17951004</v>
      </c>
      <c r="J739" s="1"/>
      <c r="K739" s="1">
        <v>82521</v>
      </c>
      <c r="L739" s="1">
        <v>3349368</v>
      </c>
      <c r="M739" s="1"/>
      <c r="N739" s="1"/>
      <c r="O739" s="1"/>
      <c r="P739" s="1"/>
      <c r="Q739" s="1"/>
      <c r="R739" s="1"/>
      <c r="S739" s="1"/>
      <c r="T739" s="1">
        <v>3431889</v>
      </c>
      <c r="U739" s="1">
        <v>44.149532710280376</v>
      </c>
      <c r="V739" s="36">
        <v>0.13129704247176763</v>
      </c>
      <c r="W739" s="1"/>
      <c r="X739" s="1">
        <v>17800</v>
      </c>
      <c r="Y739" s="1">
        <v>846400</v>
      </c>
      <c r="Z739" s="1"/>
      <c r="AA739" s="1"/>
      <c r="AB739" s="1"/>
      <c r="AC739" s="1"/>
      <c r="AD739" s="1"/>
      <c r="AE739" s="1"/>
      <c r="AF739" s="1"/>
      <c r="AG739" s="1">
        <v>0</v>
      </c>
      <c r="AH739" s="1">
        <v>153465.38549190058</v>
      </c>
      <c r="AI739" s="1">
        <v>8680889.738499999</v>
      </c>
      <c r="AJ739" s="1">
        <v>0</v>
      </c>
      <c r="AK739" s="1">
        <v>0</v>
      </c>
      <c r="AL739" s="1">
        <v>0</v>
      </c>
      <c r="AM739" s="1">
        <v>0</v>
      </c>
      <c r="AN739" s="1">
        <v>0</v>
      </c>
      <c r="AO739" s="1">
        <v>0</v>
      </c>
      <c r="AP739" s="1">
        <v>0</v>
      </c>
      <c r="AQ739" s="1">
        <v>8834355.1239918992</v>
      </c>
      <c r="AR739" s="1">
        <v>0</v>
      </c>
      <c r="AS739" s="1">
        <v>38453.099700000006</v>
      </c>
      <c r="AT739" s="1">
        <v>1835011.6201599999</v>
      </c>
      <c r="AU739" s="1">
        <v>0</v>
      </c>
      <c r="AV739" s="1">
        <v>0</v>
      </c>
      <c r="AW739" s="1">
        <v>0</v>
      </c>
      <c r="AX739" s="1">
        <v>0</v>
      </c>
      <c r="AY739" s="1">
        <v>0</v>
      </c>
      <c r="AZ739" s="1">
        <v>0</v>
      </c>
      <c r="BA739" s="1">
        <v>0</v>
      </c>
      <c r="BB739" s="1">
        <v>1873464.7198599998</v>
      </c>
      <c r="BC739" s="7">
        <v>0.596502560182812</v>
      </c>
      <c r="BD739" s="35" t="s">
        <v>552</v>
      </c>
      <c r="BE739" s="35">
        <v>2.325692674493772</v>
      </c>
      <c r="BF739" s="35">
        <v>3.1396673517690501</v>
      </c>
      <c r="BG739" s="35" t="s">
        <v>552</v>
      </c>
      <c r="BH739" s="35" t="s">
        <v>552</v>
      </c>
      <c r="BI739" s="35" t="s">
        <v>552</v>
      </c>
      <c r="BJ739" s="35" t="s">
        <v>552</v>
      </c>
      <c r="BK739" s="35" t="s">
        <v>552</v>
      </c>
      <c r="BL739" s="35" t="s">
        <v>552</v>
      </c>
      <c r="BM739" s="35" t="s">
        <v>552</v>
      </c>
      <c r="BN739" s="35">
        <v>3.1200950391612023</v>
      </c>
      <c r="BO739" s="1">
        <v>0</v>
      </c>
      <c r="BP739" s="1"/>
      <c r="BQ739" s="1">
        <v>5908752.4766399991</v>
      </c>
      <c r="BR739" s="1">
        <v>262642.72486972925</v>
      </c>
      <c r="BS739" s="1">
        <v>2320850.8225340676</v>
      </c>
      <c r="BT739" s="1">
        <v>5908752.4766399991</v>
      </c>
      <c r="BU739" s="1">
        <v>262642.72486972925</v>
      </c>
      <c r="BV739" s="1">
        <v>683181.00307664229</v>
      </c>
      <c r="BW739" s="35">
        <v>6.0014016852422909</v>
      </c>
      <c r="BX739" s="1">
        <v>29552044.594346851</v>
      </c>
      <c r="BY739" s="1">
        <v>1313581.7667800912</v>
      </c>
      <c r="BZ739" s="1">
        <v>11607507.215017842</v>
      </c>
      <c r="CA739" s="1">
        <v>29552044.594346851</v>
      </c>
      <c r="CB739" s="1">
        <v>1313581.7667800912</v>
      </c>
      <c r="CC739" s="1">
        <v>3416862.6201130375</v>
      </c>
    </row>
    <row r="740" spans="1:81" x14ac:dyDescent="0.25">
      <c r="A740" t="s">
        <v>326</v>
      </c>
      <c r="B740" t="s">
        <v>327</v>
      </c>
      <c r="C740" t="s">
        <v>81</v>
      </c>
      <c r="D740" t="s">
        <v>28</v>
      </c>
      <c r="E740">
        <v>40078</v>
      </c>
      <c r="F740" t="s">
        <v>39</v>
      </c>
      <c r="G740" t="s">
        <v>82</v>
      </c>
      <c r="H740" s="74">
        <v>0.46873146894112006</v>
      </c>
      <c r="I740" s="1">
        <v>18415986</v>
      </c>
      <c r="J740" s="1">
        <v>0</v>
      </c>
      <c r="K740" s="1">
        <v>82521</v>
      </c>
      <c r="L740" s="1">
        <v>4020264</v>
      </c>
      <c r="M740" s="1">
        <v>0</v>
      </c>
      <c r="N740" s="1">
        <v>0</v>
      </c>
      <c r="O740" s="1">
        <v>0</v>
      </c>
      <c r="P740" s="1">
        <v>0</v>
      </c>
      <c r="Q740" s="1">
        <v>0</v>
      </c>
      <c r="R740" s="1">
        <v>0</v>
      </c>
      <c r="S740" s="1">
        <v>0</v>
      </c>
      <c r="T740" s="1">
        <v>4102785</v>
      </c>
      <c r="U740" s="1"/>
      <c r="V740" s="36"/>
      <c r="W740" s="1"/>
      <c r="X740" s="1">
        <v>17800</v>
      </c>
      <c r="Y740" s="1">
        <v>938800</v>
      </c>
      <c r="Z740" s="1"/>
      <c r="AA740" s="1"/>
      <c r="AB740" s="1"/>
      <c r="AC740" s="1"/>
      <c r="AD740" s="1"/>
      <c r="AE740" s="1"/>
      <c r="AF740" s="1"/>
      <c r="AG740" s="1">
        <v>0</v>
      </c>
      <c r="AH740" s="1">
        <v>153465.38549190058</v>
      </c>
      <c r="AI740" s="1">
        <v>9632134.8354999982</v>
      </c>
      <c r="AJ740" s="1">
        <v>0</v>
      </c>
      <c r="AK740" s="1">
        <v>0</v>
      </c>
      <c r="AL740" s="1">
        <v>0</v>
      </c>
      <c r="AM740" s="1">
        <v>0</v>
      </c>
      <c r="AN740" s="1">
        <v>0</v>
      </c>
      <c r="AO740" s="1">
        <v>0</v>
      </c>
      <c r="AP740" s="1">
        <v>0</v>
      </c>
      <c r="AQ740" s="1">
        <v>9785600.2209918983</v>
      </c>
      <c r="AR740" s="1">
        <v>0</v>
      </c>
      <c r="AS740" s="1">
        <v>38453.099700000006</v>
      </c>
      <c r="AT740" s="1">
        <v>2035336.6127199999</v>
      </c>
      <c r="AU740" s="1">
        <v>0</v>
      </c>
      <c r="AV740" s="1">
        <v>0</v>
      </c>
      <c r="AW740" s="1">
        <v>0</v>
      </c>
      <c r="AX740" s="1">
        <v>0</v>
      </c>
      <c r="AY740" s="1">
        <v>0</v>
      </c>
      <c r="AZ740" s="1">
        <v>0</v>
      </c>
      <c r="BA740" s="1">
        <v>0</v>
      </c>
      <c r="BB740" s="1">
        <v>2073789.7124199998</v>
      </c>
      <c r="BC740" s="7">
        <v>0.6439725754250627</v>
      </c>
      <c r="BD740" s="35" t="s">
        <v>552</v>
      </c>
      <c r="BE740" s="35">
        <v>2.325692674493772</v>
      </c>
      <c r="BF740" s="35">
        <v>2.9021654916741779</v>
      </c>
      <c r="BG740" s="35" t="s">
        <v>552</v>
      </c>
      <c r="BH740" s="35" t="s">
        <v>552</v>
      </c>
      <c r="BI740" s="35" t="s">
        <v>552</v>
      </c>
      <c r="BJ740" s="35" t="s">
        <v>552</v>
      </c>
      <c r="BK740" s="35" t="s">
        <v>552</v>
      </c>
      <c r="BL740" s="35" t="s">
        <v>552</v>
      </c>
      <c r="BM740" s="35" t="s">
        <v>552</v>
      </c>
      <c r="BN740" s="35">
        <v>2.8905706571053318</v>
      </c>
      <c r="BO740" s="1">
        <v>0</v>
      </c>
      <c r="BP740" s="1">
        <v>0</v>
      </c>
      <c r="BQ740" s="1">
        <v>6061805.9517599987</v>
      </c>
      <c r="BR740" s="1">
        <v>269445.91757668735</v>
      </c>
      <c r="BS740" s="1">
        <v>2380967.4520642892</v>
      </c>
      <c r="BT740" s="1">
        <v>6061805.9517599987</v>
      </c>
      <c r="BU740" s="1">
        <v>269445.91757668735</v>
      </c>
      <c r="BV740" s="1">
        <v>700877.33188212756</v>
      </c>
      <c r="BW740" s="35">
        <v>6.0014016852422909</v>
      </c>
      <c r="BX740" s="1">
        <v>30317526.502744209</v>
      </c>
      <c r="BY740" s="1">
        <v>1347607.2662496998</v>
      </c>
      <c r="BZ740" s="1">
        <v>11908174.62726138</v>
      </c>
      <c r="CA740" s="1">
        <v>30317526.502744209</v>
      </c>
      <c r="CB740" s="1">
        <v>1347607.2662496998</v>
      </c>
      <c r="CC740" s="1">
        <v>3505369.0688233939</v>
      </c>
    </row>
    <row r="741" spans="1:81" x14ac:dyDescent="0.25">
      <c r="A741" t="s">
        <v>326</v>
      </c>
      <c r="B741" t="s">
        <v>327</v>
      </c>
      <c r="C741" t="s">
        <v>81</v>
      </c>
      <c r="D741" t="s">
        <v>1730</v>
      </c>
      <c r="E741">
        <v>40078</v>
      </c>
      <c r="F741" t="s">
        <v>39</v>
      </c>
      <c r="G741" t="s">
        <v>82</v>
      </c>
      <c r="H741" s="74">
        <v>0.46873146894112006</v>
      </c>
      <c r="I741" s="1">
        <v>464982</v>
      </c>
      <c r="J741" s="1"/>
      <c r="K741" s="1"/>
      <c r="L741" s="1">
        <v>670896</v>
      </c>
      <c r="M741" s="1"/>
      <c r="N741" s="1"/>
      <c r="O741" s="1"/>
      <c r="P741" s="1"/>
      <c r="Q741" s="1"/>
      <c r="R741" s="1"/>
      <c r="S741" s="1"/>
      <c r="T741" s="1">
        <v>670896</v>
      </c>
      <c r="U741" s="1">
        <v>12.666666666666666</v>
      </c>
      <c r="V741" s="36">
        <v>6.9495995530561933E-2</v>
      </c>
      <c r="W741" s="1"/>
      <c r="X741" s="1"/>
      <c r="Y741" s="1">
        <v>92400</v>
      </c>
      <c r="Z741" s="1"/>
      <c r="AA741" s="1"/>
      <c r="AB741" s="1"/>
      <c r="AC741" s="1"/>
      <c r="AD741" s="1"/>
      <c r="AE741" s="1"/>
      <c r="AF741" s="1"/>
      <c r="AG741" s="1">
        <v>0</v>
      </c>
      <c r="AH741" s="1">
        <v>0</v>
      </c>
      <c r="AI741" s="1">
        <v>951245.09700000007</v>
      </c>
      <c r="AJ741" s="1">
        <v>0</v>
      </c>
      <c r="AK741" s="1"/>
      <c r="AL741" s="1">
        <v>0</v>
      </c>
      <c r="AM741" s="1">
        <v>0</v>
      </c>
      <c r="AN741" s="1"/>
      <c r="AO741" s="1">
        <v>0</v>
      </c>
      <c r="AP741" s="1">
        <v>0</v>
      </c>
      <c r="AQ741" s="1">
        <v>951245.09700000007</v>
      </c>
      <c r="AR741" s="1">
        <v>0</v>
      </c>
      <c r="AS741" s="1">
        <v>0</v>
      </c>
      <c r="AT741" s="1">
        <v>200324.99255999998</v>
      </c>
      <c r="AU741" s="1">
        <v>0</v>
      </c>
      <c r="AV741" s="1"/>
      <c r="AW741" s="1">
        <v>0</v>
      </c>
      <c r="AX741" s="1">
        <v>0</v>
      </c>
      <c r="AY741" s="1"/>
      <c r="AZ741" s="1">
        <v>0</v>
      </c>
      <c r="BA741" s="1">
        <v>0</v>
      </c>
      <c r="BB741" s="1">
        <v>200324.99255999998</v>
      </c>
      <c r="BC741" s="7">
        <v>2.4765906842845529</v>
      </c>
      <c r="BD741" s="35" t="s">
        <v>552</v>
      </c>
      <c r="BE741" s="35" t="s">
        <v>552</v>
      </c>
      <c r="BF741" s="35">
        <v>1.7164658748300781</v>
      </c>
      <c r="BG741" s="35" t="s">
        <v>552</v>
      </c>
      <c r="BH741" s="35" t="s">
        <v>552</v>
      </c>
      <c r="BI741" s="35" t="s">
        <v>552</v>
      </c>
      <c r="BJ741" s="35" t="s">
        <v>552</v>
      </c>
      <c r="BK741" s="35" t="s">
        <v>552</v>
      </c>
      <c r="BL741" s="35" t="s">
        <v>552</v>
      </c>
      <c r="BM741" s="35" t="s">
        <v>552</v>
      </c>
      <c r="BN741" s="35">
        <v>1.7164658748300781</v>
      </c>
      <c r="BO741" s="1">
        <v>0</v>
      </c>
      <c r="BP741" s="1">
        <v>0</v>
      </c>
      <c r="BQ741" s="1">
        <v>153053.47511999999</v>
      </c>
      <c r="BR741" s="1">
        <v>6803.1927069581434</v>
      </c>
      <c r="BS741" s="1">
        <v>60116.629530222148</v>
      </c>
      <c r="BT741" s="1">
        <v>153053.47511999999</v>
      </c>
      <c r="BU741" s="1">
        <v>6803.1927069581434</v>
      </c>
      <c r="BV741" s="1">
        <v>17696.328805485384</v>
      </c>
      <c r="BW741" s="35">
        <v>6.0014016852422909</v>
      </c>
      <c r="BX741" s="1">
        <v>765481.90839735698</v>
      </c>
      <c r="BY741" s="1">
        <v>34025.49946960852</v>
      </c>
      <c r="BZ741" s="1">
        <v>300667.41224353947</v>
      </c>
      <c r="CA741" s="1">
        <v>765481.90839735698</v>
      </c>
      <c r="CB741" s="1">
        <v>34025.49946960852</v>
      </c>
      <c r="CC741" s="1">
        <v>88506.448710356286</v>
      </c>
    </row>
    <row r="742" spans="1:81" x14ac:dyDescent="0.25">
      <c r="A742" t="s">
        <v>583</v>
      </c>
      <c r="B742" t="s">
        <v>134</v>
      </c>
      <c r="C742" t="s">
        <v>81</v>
      </c>
      <c r="D742" t="s">
        <v>38</v>
      </c>
      <c r="E742">
        <v>40024</v>
      </c>
      <c r="F742" t="s">
        <v>370</v>
      </c>
      <c r="G742" t="s">
        <v>82</v>
      </c>
      <c r="H742" s="74">
        <v>0.46873146894112006</v>
      </c>
      <c r="I742" s="1">
        <v>5098809.8</v>
      </c>
      <c r="J742" s="1"/>
      <c r="K742" s="1"/>
      <c r="L742" s="1">
        <v>1218500</v>
      </c>
      <c r="M742" s="1"/>
      <c r="N742" s="1"/>
      <c r="O742" s="1"/>
      <c r="P742" s="1"/>
      <c r="Q742" s="1"/>
      <c r="R742" s="1"/>
      <c r="S742" s="1"/>
      <c r="T742" s="1">
        <v>1218500</v>
      </c>
      <c r="U742" s="1">
        <v>29.161290322580644</v>
      </c>
      <c r="V742" s="36">
        <v>0.13802305019663016</v>
      </c>
      <c r="W742" s="1"/>
      <c r="X742" s="1"/>
      <c r="Y742" s="1">
        <v>282713</v>
      </c>
      <c r="Z742" s="1"/>
      <c r="AA742" s="1"/>
      <c r="AB742" s="1"/>
      <c r="AC742" s="1"/>
      <c r="AD742" s="1"/>
      <c r="AE742" s="1"/>
      <c r="AF742" s="1"/>
      <c r="AG742" s="1">
        <v>0</v>
      </c>
      <c r="AH742" s="1">
        <v>0</v>
      </c>
      <c r="AI742" s="1">
        <v>2900740.9487500004</v>
      </c>
      <c r="AJ742" s="1">
        <v>0</v>
      </c>
      <c r="AK742" s="1">
        <v>0</v>
      </c>
      <c r="AL742" s="1">
        <v>0</v>
      </c>
      <c r="AM742" s="1">
        <v>0</v>
      </c>
      <c r="AN742" s="1">
        <v>0</v>
      </c>
      <c r="AO742" s="1">
        <v>0</v>
      </c>
      <c r="AP742" s="1">
        <v>0</v>
      </c>
      <c r="AQ742" s="1">
        <v>2900740.9487500004</v>
      </c>
      <c r="AR742" s="1">
        <v>0</v>
      </c>
      <c r="AS742" s="1">
        <v>0</v>
      </c>
      <c r="AT742" s="1">
        <v>612927.26863219996</v>
      </c>
      <c r="AU742" s="1">
        <v>0</v>
      </c>
      <c r="AV742" s="1">
        <v>0</v>
      </c>
      <c r="AW742" s="1">
        <v>0</v>
      </c>
      <c r="AX742" s="1">
        <v>0</v>
      </c>
      <c r="AY742" s="1">
        <v>0</v>
      </c>
      <c r="AZ742" s="1">
        <v>0</v>
      </c>
      <c r="BA742" s="1">
        <v>0</v>
      </c>
      <c r="BB742" s="1">
        <v>612927.26863219996</v>
      </c>
      <c r="BC742" s="7">
        <v>0.68911537303905723</v>
      </c>
      <c r="BD742" s="35" t="s">
        <v>552</v>
      </c>
      <c r="BE742" s="35" t="s">
        <v>552</v>
      </c>
      <c r="BF742" s="35">
        <v>2.8836013273551093</v>
      </c>
      <c r="BG742" s="35" t="s">
        <v>552</v>
      </c>
      <c r="BH742" s="35" t="s">
        <v>552</v>
      </c>
      <c r="BI742" s="35" t="s">
        <v>552</v>
      </c>
      <c r="BJ742" s="35" t="s">
        <v>552</v>
      </c>
      <c r="BK742" s="35" t="s">
        <v>552</v>
      </c>
      <c r="BL742" s="35" t="s">
        <v>552</v>
      </c>
      <c r="BM742" s="35" t="s">
        <v>552</v>
      </c>
      <c r="BN742" s="35">
        <v>2.8836013273551093</v>
      </c>
      <c r="BO742" s="1">
        <v>0</v>
      </c>
      <c r="BP742" s="1"/>
      <c r="BQ742" s="1">
        <v>1678324.2337679998</v>
      </c>
      <c r="BR742" s="1">
        <v>74601.136485985931</v>
      </c>
      <c r="BS742" s="1">
        <v>659215.32401612552</v>
      </c>
      <c r="BT742" s="1">
        <v>1678324.2337679998</v>
      </c>
      <c r="BU742" s="1">
        <v>74601.136485985931</v>
      </c>
      <c r="BV742" s="1">
        <v>194050.98420461686</v>
      </c>
      <c r="BW742" s="35">
        <v>6.1346368451562974</v>
      </c>
      <c r="BX742" s="1">
        <v>8617585.4488238823</v>
      </c>
      <c r="BY742" s="1">
        <v>383049.74409147713</v>
      </c>
      <c r="BZ742" s="1">
        <v>3384831.2915848447</v>
      </c>
      <c r="CA742" s="1">
        <v>8617585.4488238823</v>
      </c>
      <c r="CB742" s="1">
        <v>383049.74409147713</v>
      </c>
      <c r="CC742" s="1">
        <v>996381.33333586843</v>
      </c>
    </row>
    <row r="743" spans="1:81" x14ac:dyDescent="0.25">
      <c r="A743" t="s">
        <v>583</v>
      </c>
      <c r="B743" t="s">
        <v>134</v>
      </c>
      <c r="C743" t="s">
        <v>81</v>
      </c>
      <c r="D743" t="s">
        <v>28</v>
      </c>
      <c r="E743">
        <v>40024</v>
      </c>
      <c r="F743" t="s">
        <v>370</v>
      </c>
      <c r="G743" t="s">
        <v>82</v>
      </c>
      <c r="H743" s="74">
        <v>0.46873146894112006</v>
      </c>
      <c r="I743" s="1">
        <v>6089228.2599999998</v>
      </c>
      <c r="J743" s="1">
        <v>0</v>
      </c>
      <c r="K743" s="1">
        <v>0</v>
      </c>
      <c r="L743" s="1">
        <v>1458413</v>
      </c>
      <c r="M743" s="1">
        <v>0</v>
      </c>
      <c r="N743" s="1">
        <v>0</v>
      </c>
      <c r="O743" s="1">
        <v>0</v>
      </c>
      <c r="P743" s="1">
        <v>0</v>
      </c>
      <c r="Q743" s="1">
        <v>0</v>
      </c>
      <c r="R743" s="1">
        <v>0</v>
      </c>
      <c r="S743" s="1">
        <v>0</v>
      </c>
      <c r="T743" s="1">
        <v>1458413</v>
      </c>
      <c r="U743" s="1"/>
      <c r="V743" s="36"/>
      <c r="W743" s="1"/>
      <c r="X743" s="1"/>
      <c r="Y743" s="1">
        <v>338378</v>
      </c>
      <c r="Z743" s="1"/>
      <c r="AA743" s="1"/>
      <c r="AB743" s="1"/>
      <c r="AC743" s="1"/>
      <c r="AD743" s="1"/>
      <c r="AE743" s="1"/>
      <c r="AF743" s="1"/>
      <c r="AG743" s="1">
        <v>0</v>
      </c>
      <c r="AH743" s="1">
        <v>0</v>
      </c>
      <c r="AI743" s="1">
        <v>3471884.5819375003</v>
      </c>
      <c r="AJ743" s="1">
        <v>0</v>
      </c>
      <c r="AK743" s="1">
        <v>0</v>
      </c>
      <c r="AL743" s="1">
        <v>0</v>
      </c>
      <c r="AM743" s="1">
        <v>0</v>
      </c>
      <c r="AN743" s="1">
        <v>0</v>
      </c>
      <c r="AO743" s="1">
        <v>0</v>
      </c>
      <c r="AP743" s="1">
        <v>0</v>
      </c>
      <c r="AQ743" s="1">
        <v>3471884.5819375003</v>
      </c>
      <c r="AR743" s="1">
        <v>0</v>
      </c>
      <c r="AS743" s="1">
        <v>0</v>
      </c>
      <c r="AT743" s="1">
        <v>733610.06853319996</v>
      </c>
      <c r="AU743" s="1">
        <v>0</v>
      </c>
      <c r="AV743" s="1">
        <v>0</v>
      </c>
      <c r="AW743" s="1">
        <v>0</v>
      </c>
      <c r="AX743" s="1">
        <v>0</v>
      </c>
      <c r="AY743" s="1">
        <v>0</v>
      </c>
      <c r="AZ743" s="1">
        <v>0</v>
      </c>
      <c r="BA743" s="1">
        <v>0</v>
      </c>
      <c r="BB743" s="1">
        <v>733610.06853319996</v>
      </c>
      <c r="BC743" s="7">
        <v>0.69064493412022299</v>
      </c>
      <c r="BD743" s="35" t="s">
        <v>552</v>
      </c>
      <c r="BE743" s="35" t="s">
        <v>552</v>
      </c>
      <c r="BF743" s="35">
        <v>2.8836102328151902</v>
      </c>
      <c r="BG743" s="35" t="s">
        <v>552</v>
      </c>
      <c r="BH743" s="35" t="s">
        <v>552</v>
      </c>
      <c r="BI743" s="35" t="s">
        <v>552</v>
      </c>
      <c r="BJ743" s="35" t="s">
        <v>552</v>
      </c>
      <c r="BK743" s="35" t="s">
        <v>552</v>
      </c>
      <c r="BL743" s="35" t="s">
        <v>552</v>
      </c>
      <c r="BM743" s="35" t="s">
        <v>552</v>
      </c>
      <c r="BN743" s="35">
        <v>2.8836102328151902</v>
      </c>
      <c r="BO743" s="1">
        <v>0</v>
      </c>
      <c r="BP743" s="1">
        <v>0</v>
      </c>
      <c r="BQ743" s="1">
        <v>2004330.3740615998</v>
      </c>
      <c r="BR743" s="1">
        <v>89092.036443207311</v>
      </c>
      <c r="BS743" s="1">
        <v>787264.62407443544</v>
      </c>
      <c r="BT743" s="1">
        <v>2004330.3740615998</v>
      </c>
      <c r="BU743" s="1">
        <v>89092.036443207311</v>
      </c>
      <c r="BV743" s="1">
        <v>231744.42335534198</v>
      </c>
      <c r="BW743" s="35">
        <v>6.1346368451562974</v>
      </c>
      <c r="BX743" s="1">
        <v>10291508.588522594</v>
      </c>
      <c r="BY743" s="1">
        <v>457455.25293129991</v>
      </c>
      <c r="BZ743" s="1">
        <v>4042317.9456607183</v>
      </c>
      <c r="CA743" s="1">
        <v>10291508.588522594</v>
      </c>
      <c r="CB743" s="1">
        <v>457455.25293129991</v>
      </c>
      <c r="CC743" s="1">
        <v>1189923.4548198385</v>
      </c>
    </row>
    <row r="744" spans="1:81" x14ac:dyDescent="0.25">
      <c r="A744" t="s">
        <v>583</v>
      </c>
      <c r="B744" t="s">
        <v>134</v>
      </c>
      <c r="C744" t="s">
        <v>81</v>
      </c>
      <c r="D744" t="s">
        <v>1730</v>
      </c>
      <c r="E744">
        <v>40024</v>
      </c>
      <c r="F744" t="s">
        <v>370</v>
      </c>
      <c r="G744" t="s">
        <v>82</v>
      </c>
      <c r="H744" s="74">
        <v>0.46873146894112006</v>
      </c>
      <c r="I744" s="1">
        <v>990418.46</v>
      </c>
      <c r="J744" s="1"/>
      <c r="K744" s="1"/>
      <c r="L744" s="1">
        <v>239913</v>
      </c>
      <c r="M744" s="1"/>
      <c r="N744" s="1"/>
      <c r="O744" s="1"/>
      <c r="P744" s="1"/>
      <c r="Q744" s="1"/>
      <c r="R744" s="1"/>
      <c r="S744" s="1"/>
      <c r="T744" s="1">
        <v>239913</v>
      </c>
      <c r="U744" s="1">
        <v>14</v>
      </c>
      <c r="V744" s="36">
        <v>0.30080608088325517</v>
      </c>
      <c r="W744" s="1"/>
      <c r="X744" s="1"/>
      <c r="Y744" s="1">
        <v>55665</v>
      </c>
      <c r="Z744" s="1"/>
      <c r="AA744" s="1"/>
      <c r="AB744" s="1"/>
      <c r="AC744" s="1"/>
      <c r="AD744" s="1"/>
      <c r="AE744" s="1"/>
      <c r="AF744" s="1"/>
      <c r="AG744" s="1">
        <v>0</v>
      </c>
      <c r="AH744" s="1">
        <v>0</v>
      </c>
      <c r="AI744" s="1">
        <v>571143.63318750006</v>
      </c>
      <c r="AJ744" s="1">
        <v>0</v>
      </c>
      <c r="AK744" s="1"/>
      <c r="AL744" s="1">
        <v>0</v>
      </c>
      <c r="AM744" s="1">
        <v>0</v>
      </c>
      <c r="AN744" s="1"/>
      <c r="AO744" s="1">
        <v>0</v>
      </c>
      <c r="AP744" s="1">
        <v>0</v>
      </c>
      <c r="AQ744" s="1">
        <v>571143.63318750006</v>
      </c>
      <c r="AR744" s="1">
        <v>0</v>
      </c>
      <c r="AS744" s="1">
        <v>0</v>
      </c>
      <c r="AT744" s="1">
        <v>120682.79990099999</v>
      </c>
      <c r="AU744" s="1">
        <v>0</v>
      </c>
      <c r="AV744" s="1"/>
      <c r="AW744" s="1">
        <v>0</v>
      </c>
      <c r="AX744" s="1">
        <v>0</v>
      </c>
      <c r="AY744" s="1"/>
      <c r="AZ744" s="1">
        <v>0</v>
      </c>
      <c r="BA744" s="1">
        <v>0</v>
      </c>
      <c r="BB744" s="1">
        <v>120682.79990099999</v>
      </c>
      <c r="BC744" s="7">
        <v>0.69851932393152294</v>
      </c>
      <c r="BD744" s="35" t="s">
        <v>552</v>
      </c>
      <c r="BE744" s="35" t="s">
        <v>552</v>
      </c>
      <c r="BF744" s="35">
        <v>2.8836554629740783</v>
      </c>
      <c r="BG744" s="35" t="s">
        <v>552</v>
      </c>
      <c r="BH744" s="35" t="s">
        <v>552</v>
      </c>
      <c r="BI744" s="35" t="s">
        <v>552</v>
      </c>
      <c r="BJ744" s="35" t="s">
        <v>552</v>
      </c>
      <c r="BK744" s="35" t="s">
        <v>552</v>
      </c>
      <c r="BL744" s="35" t="s">
        <v>552</v>
      </c>
      <c r="BM744" s="35" t="s">
        <v>552</v>
      </c>
      <c r="BN744" s="35">
        <v>2.8836554629740783</v>
      </c>
      <c r="BO744" s="1">
        <v>0</v>
      </c>
      <c r="BP744" s="1">
        <v>0</v>
      </c>
      <c r="BQ744" s="1">
        <v>326006.14029359992</v>
      </c>
      <c r="BR744" s="1">
        <v>14490.899957221385</v>
      </c>
      <c r="BS744" s="1">
        <v>128049.30005831005</v>
      </c>
      <c r="BT744" s="1">
        <v>326006.14029359992</v>
      </c>
      <c r="BU744" s="1">
        <v>14490.899957221385</v>
      </c>
      <c r="BV744" s="1">
        <v>37693.43915072512</v>
      </c>
      <c r="BW744" s="35">
        <v>6.1346368451562974</v>
      </c>
      <c r="BX744" s="1">
        <v>1673923.1396987112</v>
      </c>
      <c r="BY744" s="1">
        <v>74405.508839822738</v>
      </c>
      <c r="BZ744" s="1">
        <v>657486.65407587332</v>
      </c>
      <c r="CA744" s="1">
        <v>1673923.1396987112</v>
      </c>
      <c r="CB744" s="1">
        <v>74405.508839822738</v>
      </c>
      <c r="CC744" s="1">
        <v>193542.12148397008</v>
      </c>
    </row>
    <row r="745" spans="1:81" x14ac:dyDescent="0.25">
      <c r="A745" t="s">
        <v>1411</v>
      </c>
      <c r="B745" t="s">
        <v>1412</v>
      </c>
      <c r="C745" t="s">
        <v>81</v>
      </c>
      <c r="D745" t="s">
        <v>28</v>
      </c>
      <c r="E745">
        <v>40082</v>
      </c>
      <c r="F745" t="s">
        <v>39</v>
      </c>
      <c r="G745" t="s">
        <v>82</v>
      </c>
      <c r="H745" s="74">
        <v>0.46873146894112006</v>
      </c>
      <c r="I745" s="1">
        <v>2871717</v>
      </c>
      <c r="J745" s="1">
        <v>0</v>
      </c>
      <c r="K745" s="1">
        <v>0</v>
      </c>
      <c r="L745" s="1">
        <v>0</v>
      </c>
      <c r="M745" s="1">
        <v>0</v>
      </c>
      <c r="N745" s="1">
        <v>0</v>
      </c>
      <c r="O745" s="1">
        <v>0</v>
      </c>
      <c r="P745" s="1">
        <v>767240</v>
      </c>
      <c r="Q745" s="1">
        <v>0</v>
      </c>
      <c r="R745" s="1">
        <v>0</v>
      </c>
      <c r="S745" s="1">
        <v>0</v>
      </c>
      <c r="T745" s="1">
        <v>767240</v>
      </c>
      <c r="U745" s="1"/>
      <c r="V745" s="36"/>
      <c r="W745" s="1"/>
      <c r="X745" s="1"/>
      <c r="Y745" s="1"/>
      <c r="Z745" s="1"/>
      <c r="AA745" s="1"/>
      <c r="AB745" s="1"/>
      <c r="AC745" s="1">
        <v>59746</v>
      </c>
      <c r="AD745" s="1"/>
      <c r="AE745" s="1"/>
      <c r="AF745" s="1"/>
      <c r="AG745" s="1">
        <v>0</v>
      </c>
      <c r="AH745" s="1">
        <v>0</v>
      </c>
      <c r="AI745" s="1">
        <v>0</v>
      </c>
      <c r="AJ745" s="1">
        <v>0</v>
      </c>
      <c r="AK745" s="1">
        <v>0</v>
      </c>
      <c r="AL745" s="1">
        <v>0</v>
      </c>
      <c r="AM745" s="1">
        <v>525441.33676666662</v>
      </c>
      <c r="AN745" s="1">
        <v>0</v>
      </c>
      <c r="AO745" s="1">
        <v>0</v>
      </c>
      <c r="AP745" s="1">
        <v>0</v>
      </c>
      <c r="AQ745" s="1">
        <v>525441.33676666662</v>
      </c>
      <c r="AR745" s="1">
        <v>0</v>
      </c>
      <c r="AS745" s="1">
        <v>0</v>
      </c>
      <c r="AT745" s="1">
        <v>0</v>
      </c>
      <c r="AU745" s="1">
        <v>0</v>
      </c>
      <c r="AV745" s="1">
        <v>0</v>
      </c>
      <c r="AW745" s="1">
        <v>0</v>
      </c>
      <c r="AX745" s="1">
        <v>155410.10027999998</v>
      </c>
      <c r="AY745" s="1">
        <v>0</v>
      </c>
      <c r="AZ745" s="1">
        <v>0</v>
      </c>
      <c r="BA745" s="1">
        <v>0</v>
      </c>
      <c r="BB745" s="1">
        <v>155410.10027999998</v>
      </c>
      <c r="BC745" s="7">
        <v>0.23708862574086048</v>
      </c>
      <c r="BD745" s="35" t="s">
        <v>552</v>
      </c>
      <c r="BE745" s="35" t="s">
        <v>552</v>
      </c>
      <c r="BF745" s="35" t="s">
        <v>552</v>
      </c>
      <c r="BG745" s="35" t="s">
        <v>552</v>
      </c>
      <c r="BH745" s="35" t="s">
        <v>552</v>
      </c>
      <c r="BI745" s="35" t="s">
        <v>552</v>
      </c>
      <c r="BJ745" s="35">
        <v>0.88740346833672201</v>
      </c>
      <c r="BK745" s="35" t="s">
        <v>552</v>
      </c>
      <c r="BL745" s="35" t="s">
        <v>552</v>
      </c>
      <c r="BM745" s="35" t="s">
        <v>552</v>
      </c>
      <c r="BN745" s="35">
        <v>0.88740346833672201</v>
      </c>
      <c r="BO745" s="1">
        <v>0</v>
      </c>
      <c r="BP745" s="1">
        <v>0</v>
      </c>
      <c r="BQ745" s="1">
        <v>945254.36771999986</v>
      </c>
      <c r="BR745" s="1">
        <v>42016.345043136542</v>
      </c>
      <c r="BS745" s="1">
        <v>371278.7742421017</v>
      </c>
      <c r="BT745" s="1">
        <v>945254.36771999986</v>
      </c>
      <c r="BU745" s="1">
        <v>42016.345043136542</v>
      </c>
      <c r="BV745" s="1">
        <v>109292.07639930591</v>
      </c>
      <c r="BW745" s="35">
        <v>5.9786609510863959</v>
      </c>
      <c r="BX745" s="1">
        <v>4706101.0094114244</v>
      </c>
      <c r="BY745" s="1">
        <v>209185.13637363637</v>
      </c>
      <c r="BZ745" s="1">
        <v>1848471.1352863733</v>
      </c>
      <c r="CA745" s="1">
        <v>4706101.0094114244</v>
      </c>
      <c r="CB745" s="1">
        <v>209185.13637363637</v>
      </c>
      <c r="CC745" s="1">
        <v>544128.19303237542</v>
      </c>
    </row>
    <row r="746" spans="1:81" x14ac:dyDescent="0.25">
      <c r="A746" t="s">
        <v>1411</v>
      </c>
      <c r="B746" t="s">
        <v>1412</v>
      </c>
      <c r="C746" t="s">
        <v>81</v>
      </c>
      <c r="D746" t="s">
        <v>1730</v>
      </c>
      <c r="E746">
        <v>40082</v>
      </c>
      <c r="F746" t="s">
        <v>39</v>
      </c>
      <c r="G746" t="s">
        <v>82</v>
      </c>
      <c r="H746" s="74">
        <v>0.46873146894112006</v>
      </c>
      <c r="I746" s="1">
        <v>2871717</v>
      </c>
      <c r="J746" s="1"/>
      <c r="K746" s="1"/>
      <c r="L746" s="1"/>
      <c r="M746" s="1"/>
      <c r="N746" s="1"/>
      <c r="O746" s="1"/>
      <c r="P746" s="1">
        <v>767240</v>
      </c>
      <c r="Q746" s="1"/>
      <c r="R746" s="1"/>
      <c r="S746" s="1"/>
      <c r="T746" s="1">
        <v>767240</v>
      </c>
      <c r="U746" s="1">
        <v>11.939393939393939</v>
      </c>
      <c r="V746" s="36">
        <v>0.31461594646523949</v>
      </c>
      <c r="W746" s="1"/>
      <c r="X746" s="1"/>
      <c r="Y746" s="1"/>
      <c r="Z746" s="1"/>
      <c r="AA746" s="1"/>
      <c r="AB746" s="1"/>
      <c r="AC746" s="1">
        <v>59746</v>
      </c>
      <c r="AD746" s="1"/>
      <c r="AE746" s="1"/>
      <c r="AF746" s="1"/>
      <c r="AG746" s="1">
        <v>0</v>
      </c>
      <c r="AH746" s="1">
        <v>0</v>
      </c>
      <c r="AI746" s="1">
        <v>0</v>
      </c>
      <c r="AJ746" s="1">
        <v>0</v>
      </c>
      <c r="AK746" s="1"/>
      <c r="AL746" s="1">
        <v>0</v>
      </c>
      <c r="AM746" s="1">
        <v>525441.33676666662</v>
      </c>
      <c r="AN746" s="1"/>
      <c r="AO746" s="1">
        <v>0</v>
      </c>
      <c r="AP746" s="1">
        <v>0</v>
      </c>
      <c r="AQ746" s="1">
        <v>525441.33676666662</v>
      </c>
      <c r="AR746" s="1">
        <v>0</v>
      </c>
      <c r="AS746" s="1">
        <v>0</v>
      </c>
      <c r="AT746" s="1">
        <v>0</v>
      </c>
      <c r="AU746" s="1">
        <v>0</v>
      </c>
      <c r="AV746" s="1"/>
      <c r="AW746" s="1">
        <v>0</v>
      </c>
      <c r="AX746" s="1">
        <v>155410.10027999998</v>
      </c>
      <c r="AY746" s="1"/>
      <c r="AZ746" s="1">
        <v>0</v>
      </c>
      <c r="BA746" s="1">
        <v>0</v>
      </c>
      <c r="BB746" s="1">
        <v>155410.10027999998</v>
      </c>
      <c r="BC746" s="7">
        <v>0.23708862574086048</v>
      </c>
      <c r="BD746" s="35" t="s">
        <v>552</v>
      </c>
      <c r="BE746" s="35" t="s">
        <v>552</v>
      </c>
      <c r="BF746" s="35" t="s">
        <v>552</v>
      </c>
      <c r="BG746" s="35" t="s">
        <v>552</v>
      </c>
      <c r="BH746" s="35" t="s">
        <v>552</v>
      </c>
      <c r="BI746" s="35" t="s">
        <v>552</v>
      </c>
      <c r="BJ746" s="35">
        <v>0.88740346833672201</v>
      </c>
      <c r="BK746" s="35" t="s">
        <v>552</v>
      </c>
      <c r="BL746" s="35" t="s">
        <v>552</v>
      </c>
      <c r="BM746" s="35" t="s">
        <v>552</v>
      </c>
      <c r="BN746" s="35">
        <v>0.88740346833672201</v>
      </c>
      <c r="BO746" s="1">
        <v>0</v>
      </c>
      <c r="BP746" s="1">
        <v>0</v>
      </c>
      <c r="BQ746" s="1">
        <v>945254.36771999986</v>
      </c>
      <c r="BR746" s="1">
        <v>42016.345043136542</v>
      </c>
      <c r="BS746" s="1">
        <v>371278.7742421017</v>
      </c>
      <c r="BT746" s="1">
        <v>945254.36771999986</v>
      </c>
      <c r="BU746" s="1">
        <v>42016.345043136542</v>
      </c>
      <c r="BV746" s="1">
        <v>109292.07639930591</v>
      </c>
      <c r="BW746" s="35">
        <v>5.9786609510863959</v>
      </c>
      <c r="BX746" s="1">
        <v>4706101.0094114244</v>
      </c>
      <c r="BY746" s="1">
        <v>209185.13637363637</v>
      </c>
      <c r="BZ746" s="1">
        <v>1848471.1352863733</v>
      </c>
      <c r="CA746" s="1">
        <v>4706101.0094114244</v>
      </c>
      <c r="CB746" s="1">
        <v>209185.13637363637</v>
      </c>
      <c r="CC746" s="1">
        <v>544128.19303237542</v>
      </c>
    </row>
    <row r="747" spans="1:81" x14ac:dyDescent="0.25">
      <c r="A747" t="s">
        <v>1447</v>
      </c>
      <c r="B747" t="s">
        <v>80</v>
      </c>
      <c r="C747" t="s">
        <v>81</v>
      </c>
      <c r="D747" t="s">
        <v>28</v>
      </c>
      <c r="E747">
        <v>40203</v>
      </c>
      <c r="F747" t="s">
        <v>39</v>
      </c>
      <c r="G747" t="s">
        <v>82</v>
      </c>
      <c r="H747" s="74">
        <v>0.46873146894112006</v>
      </c>
      <c r="I747" s="1">
        <v>28992306</v>
      </c>
      <c r="J747" s="1">
        <v>0</v>
      </c>
      <c r="K747" s="1">
        <v>0</v>
      </c>
      <c r="L747" s="1">
        <v>0</v>
      </c>
      <c r="M747" s="1">
        <v>0</v>
      </c>
      <c r="N747" s="1">
        <v>0</v>
      </c>
      <c r="O747" s="1">
        <v>0</v>
      </c>
      <c r="P747" s="1">
        <v>5099641</v>
      </c>
      <c r="Q747" s="1">
        <v>0</v>
      </c>
      <c r="R747" s="1">
        <v>0</v>
      </c>
      <c r="S747" s="1">
        <v>0</v>
      </c>
      <c r="T747" s="1">
        <v>5099641</v>
      </c>
      <c r="U747" s="1"/>
      <c r="V747" s="36"/>
      <c r="W747" s="1"/>
      <c r="X747" s="1"/>
      <c r="Y747" s="1"/>
      <c r="Z747" s="1"/>
      <c r="AA747" s="1"/>
      <c r="AB747" s="1"/>
      <c r="AC747" s="1">
        <v>210074</v>
      </c>
      <c r="AD747" s="1"/>
      <c r="AE747" s="1"/>
      <c r="AF747" s="1"/>
      <c r="AG747" s="1">
        <v>0</v>
      </c>
      <c r="AH747" s="1">
        <v>0</v>
      </c>
      <c r="AI747" s="1">
        <v>0</v>
      </c>
      <c r="AJ747" s="1">
        <v>0</v>
      </c>
      <c r="AK747" s="1">
        <v>0</v>
      </c>
      <c r="AL747" s="1">
        <v>0</v>
      </c>
      <c r="AM747" s="1">
        <v>1850242.0622358334</v>
      </c>
      <c r="AN747" s="1">
        <v>0</v>
      </c>
      <c r="AO747" s="1">
        <v>0</v>
      </c>
      <c r="AP747" s="1">
        <v>0</v>
      </c>
      <c r="AQ747" s="1">
        <v>1850242.0622358334</v>
      </c>
      <c r="AR747" s="1">
        <v>0</v>
      </c>
      <c r="AS747" s="1">
        <v>0</v>
      </c>
      <c r="AT747" s="1">
        <v>0</v>
      </c>
      <c r="AU747" s="1">
        <v>0</v>
      </c>
      <c r="AV747" s="1">
        <v>0</v>
      </c>
      <c r="AW747" s="1">
        <v>0</v>
      </c>
      <c r="AX747" s="1">
        <v>546440.28732</v>
      </c>
      <c r="AY747" s="1">
        <v>0</v>
      </c>
      <c r="AZ747" s="1">
        <v>0</v>
      </c>
      <c r="BA747" s="1">
        <v>0</v>
      </c>
      <c r="BB747" s="1">
        <v>546440.28732</v>
      </c>
      <c r="BC747" s="7">
        <v>8.2666151135264418E-2</v>
      </c>
      <c r="BD747" s="35" t="s">
        <v>552</v>
      </c>
      <c r="BE747" s="35" t="s">
        <v>552</v>
      </c>
      <c r="BF747" s="35" t="s">
        <v>552</v>
      </c>
      <c r="BG747" s="35" t="s">
        <v>552</v>
      </c>
      <c r="BH747" s="35" t="s">
        <v>552</v>
      </c>
      <c r="BI747" s="35" t="s">
        <v>552</v>
      </c>
      <c r="BJ747" s="35">
        <v>0.46997079785730667</v>
      </c>
      <c r="BK747" s="35" t="s">
        <v>552</v>
      </c>
      <c r="BL747" s="35" t="s">
        <v>552</v>
      </c>
      <c r="BM747" s="35" t="s">
        <v>552</v>
      </c>
      <c r="BN747" s="35">
        <v>0.46997079785730667</v>
      </c>
      <c r="BO747" s="1">
        <v>0</v>
      </c>
      <c r="BP747" s="1">
        <v>0</v>
      </c>
      <c r="BQ747" s="1">
        <v>9543107.4429599978</v>
      </c>
      <c r="BR747" s="1">
        <v>424188.98954604432</v>
      </c>
      <c r="BS747" s="1">
        <v>3748359.5473133074</v>
      </c>
      <c r="BT747" s="1">
        <v>9543107.4429599978</v>
      </c>
      <c r="BU747" s="1">
        <v>424188.98954604432</v>
      </c>
      <c r="BV747" s="1">
        <v>1103391.9158273796</v>
      </c>
      <c r="BW747" s="35">
        <v>6.0111276231579405</v>
      </c>
      <c r="BX747" s="1">
        <v>47821729.318180978</v>
      </c>
      <c r="BY747" s="1">
        <v>2125665.1629536375</v>
      </c>
      <c r="BZ747" s="1">
        <v>18783508.069069508</v>
      </c>
      <c r="CA747" s="1">
        <v>47821729.318180978</v>
      </c>
      <c r="CB747" s="1">
        <v>2125665.1629536375</v>
      </c>
      <c r="CC747" s="1">
        <v>5529237.7085717423</v>
      </c>
    </row>
    <row r="748" spans="1:81" x14ac:dyDescent="0.25">
      <c r="A748" t="s">
        <v>1447</v>
      </c>
      <c r="B748" t="s">
        <v>80</v>
      </c>
      <c r="C748" t="s">
        <v>81</v>
      </c>
      <c r="D748" t="s">
        <v>1730</v>
      </c>
      <c r="E748">
        <v>40203</v>
      </c>
      <c r="F748" t="s">
        <v>39</v>
      </c>
      <c r="G748" t="s">
        <v>82</v>
      </c>
      <c r="H748" s="74">
        <v>0.46873146894112006</v>
      </c>
      <c r="I748" s="1">
        <v>28992306</v>
      </c>
      <c r="J748" s="1"/>
      <c r="K748" s="1"/>
      <c r="L748" s="1"/>
      <c r="M748" s="1"/>
      <c r="N748" s="1"/>
      <c r="O748" s="1"/>
      <c r="P748" s="1">
        <v>5099641</v>
      </c>
      <c r="Q748" s="1"/>
      <c r="R748" s="1"/>
      <c r="S748" s="1"/>
      <c r="T748" s="1">
        <v>5099641</v>
      </c>
      <c r="U748" s="1">
        <v>8.7078651685393265</v>
      </c>
      <c r="V748" s="36">
        <v>0.66142805750206712</v>
      </c>
      <c r="W748" s="1"/>
      <c r="X748" s="1"/>
      <c r="Y748" s="1"/>
      <c r="Z748" s="1"/>
      <c r="AA748" s="1"/>
      <c r="AB748" s="1"/>
      <c r="AC748" s="1">
        <v>210074</v>
      </c>
      <c r="AD748" s="1"/>
      <c r="AE748" s="1"/>
      <c r="AF748" s="1"/>
      <c r="AG748" s="1">
        <v>0</v>
      </c>
      <c r="AH748" s="1">
        <v>0</v>
      </c>
      <c r="AI748" s="1">
        <v>0</v>
      </c>
      <c r="AJ748" s="1">
        <v>0</v>
      </c>
      <c r="AK748" s="1"/>
      <c r="AL748" s="1">
        <v>0</v>
      </c>
      <c r="AM748" s="1">
        <v>1850242.0622358334</v>
      </c>
      <c r="AN748" s="1"/>
      <c r="AO748" s="1">
        <v>0</v>
      </c>
      <c r="AP748" s="1">
        <v>0</v>
      </c>
      <c r="AQ748" s="1">
        <v>1850242.0622358334</v>
      </c>
      <c r="AR748" s="1">
        <v>0</v>
      </c>
      <c r="AS748" s="1">
        <v>0</v>
      </c>
      <c r="AT748" s="1">
        <v>0</v>
      </c>
      <c r="AU748" s="1">
        <v>0</v>
      </c>
      <c r="AV748" s="1"/>
      <c r="AW748" s="1">
        <v>0</v>
      </c>
      <c r="AX748" s="1">
        <v>546440.28732</v>
      </c>
      <c r="AY748" s="1"/>
      <c r="AZ748" s="1">
        <v>0</v>
      </c>
      <c r="BA748" s="1">
        <v>0</v>
      </c>
      <c r="BB748" s="1">
        <v>546440.28732</v>
      </c>
      <c r="BC748" s="7">
        <v>8.2666151135264418E-2</v>
      </c>
      <c r="BD748" s="35" t="s">
        <v>552</v>
      </c>
      <c r="BE748" s="35" t="s">
        <v>552</v>
      </c>
      <c r="BF748" s="35" t="s">
        <v>552</v>
      </c>
      <c r="BG748" s="35" t="s">
        <v>552</v>
      </c>
      <c r="BH748" s="35" t="s">
        <v>552</v>
      </c>
      <c r="BI748" s="35" t="s">
        <v>552</v>
      </c>
      <c r="BJ748" s="35">
        <v>0.46997079785730667</v>
      </c>
      <c r="BK748" s="35" t="s">
        <v>552</v>
      </c>
      <c r="BL748" s="35" t="s">
        <v>552</v>
      </c>
      <c r="BM748" s="35" t="s">
        <v>552</v>
      </c>
      <c r="BN748" s="35">
        <v>0.46997079785730667</v>
      </c>
      <c r="BO748" s="1">
        <v>0</v>
      </c>
      <c r="BP748" s="1">
        <v>0</v>
      </c>
      <c r="BQ748" s="1">
        <v>9543107.4429599978</v>
      </c>
      <c r="BR748" s="1">
        <v>424188.98954604432</v>
      </c>
      <c r="BS748" s="1">
        <v>3748359.5473133074</v>
      </c>
      <c r="BT748" s="1">
        <v>9543107.4429599978</v>
      </c>
      <c r="BU748" s="1">
        <v>424188.98954604432</v>
      </c>
      <c r="BV748" s="1">
        <v>1103391.9158273796</v>
      </c>
      <c r="BW748" s="35">
        <v>6.0111276231579405</v>
      </c>
      <c r="BX748" s="1">
        <v>47821729.318180978</v>
      </c>
      <c r="BY748" s="1">
        <v>2125665.1629536375</v>
      </c>
      <c r="BZ748" s="1">
        <v>18783508.069069508</v>
      </c>
      <c r="CA748" s="1">
        <v>47821729.318180978</v>
      </c>
      <c r="CB748" s="1">
        <v>2125665.1629536375</v>
      </c>
      <c r="CC748" s="1">
        <v>5529237.7085717423</v>
      </c>
    </row>
    <row r="749" spans="1:81" x14ac:dyDescent="0.25">
      <c r="A749" t="s">
        <v>241</v>
      </c>
      <c r="B749" t="s">
        <v>80</v>
      </c>
      <c r="C749" t="s">
        <v>81</v>
      </c>
      <c r="D749" t="s">
        <v>38</v>
      </c>
      <c r="E749">
        <v>40264</v>
      </c>
      <c r="F749" t="s">
        <v>39</v>
      </c>
      <c r="G749" t="s">
        <v>82</v>
      </c>
      <c r="H749" s="74">
        <v>0.46873146894112006</v>
      </c>
      <c r="I749" s="1">
        <v>45122110</v>
      </c>
      <c r="J749" s="1"/>
      <c r="K749" s="1"/>
      <c r="L749" s="1">
        <v>6225185</v>
      </c>
      <c r="M749" s="1"/>
      <c r="N749" s="1"/>
      <c r="O749" s="1"/>
      <c r="P749" s="1"/>
      <c r="Q749" s="1"/>
      <c r="R749" s="1"/>
      <c r="S749" s="1"/>
      <c r="T749" s="1">
        <v>6225185</v>
      </c>
      <c r="U749" s="1">
        <v>57</v>
      </c>
      <c r="V749" s="36">
        <v>0.34242288499403095</v>
      </c>
      <c r="W749" s="1"/>
      <c r="X749" s="1"/>
      <c r="Y749" s="1">
        <v>1231769</v>
      </c>
      <c r="Z749" s="1"/>
      <c r="AA749" s="1"/>
      <c r="AB749" s="1"/>
      <c r="AC749" s="1"/>
      <c r="AD749" s="1"/>
      <c r="AE749" s="1"/>
      <c r="AF749" s="1"/>
      <c r="AG749" s="1">
        <v>0</v>
      </c>
      <c r="AH749" s="1">
        <v>0</v>
      </c>
      <c r="AI749" s="1">
        <v>12649118.3396875</v>
      </c>
      <c r="AJ749" s="1">
        <v>0</v>
      </c>
      <c r="AK749" s="1">
        <v>0</v>
      </c>
      <c r="AL749" s="1">
        <v>0</v>
      </c>
      <c r="AM749" s="1">
        <v>0</v>
      </c>
      <c r="AN749" s="1">
        <v>0</v>
      </c>
      <c r="AO749" s="1">
        <v>0</v>
      </c>
      <c r="AP749" s="1">
        <v>0</v>
      </c>
      <c r="AQ749" s="1">
        <v>12649118.3396875</v>
      </c>
      <c r="AR749" s="1">
        <v>0</v>
      </c>
      <c r="AS749" s="1">
        <v>0</v>
      </c>
      <c r="AT749" s="1">
        <v>2670499.0883185999</v>
      </c>
      <c r="AU749" s="1">
        <v>0</v>
      </c>
      <c r="AV749" s="1">
        <v>0</v>
      </c>
      <c r="AW749" s="1">
        <v>0</v>
      </c>
      <c r="AX749" s="1">
        <v>0</v>
      </c>
      <c r="AY749" s="1">
        <v>0</v>
      </c>
      <c r="AZ749" s="1">
        <v>0</v>
      </c>
      <c r="BA749" s="1">
        <v>0</v>
      </c>
      <c r="BB749" s="1">
        <v>2670499.0883185999</v>
      </c>
      <c r="BC749" s="7">
        <v>0.33951465097722822</v>
      </c>
      <c r="BD749" s="35" t="s">
        <v>552</v>
      </c>
      <c r="BE749" s="35" t="s">
        <v>552</v>
      </c>
      <c r="BF749" s="35">
        <v>2.4609095838928643</v>
      </c>
      <c r="BG749" s="35" t="s">
        <v>552</v>
      </c>
      <c r="BH749" s="35" t="s">
        <v>552</v>
      </c>
      <c r="BI749" s="35" t="s">
        <v>552</v>
      </c>
      <c r="BJ749" s="35" t="s">
        <v>552</v>
      </c>
      <c r="BK749" s="35" t="s">
        <v>552</v>
      </c>
      <c r="BL749" s="35" t="s">
        <v>552</v>
      </c>
      <c r="BM749" s="35" t="s">
        <v>552</v>
      </c>
      <c r="BN749" s="35">
        <v>2.4609095838928643</v>
      </c>
      <c r="BO749" s="1">
        <v>0</v>
      </c>
      <c r="BP749" s="1"/>
      <c r="BQ749" s="1">
        <v>14852393.727599997</v>
      </c>
      <c r="BR749" s="1">
        <v>660185.57637621043</v>
      </c>
      <c r="BS749" s="1">
        <v>5833750.9204483861</v>
      </c>
      <c r="BT749" s="1">
        <v>14852393.727599997</v>
      </c>
      <c r="BU749" s="1">
        <v>660185.57637621043</v>
      </c>
      <c r="BV749" s="1">
        <v>1717261.5175582708</v>
      </c>
      <c r="BW749" s="35">
        <v>6.0405806035045835</v>
      </c>
      <c r="BX749" s="1">
        <v>74864687.73895368</v>
      </c>
      <c r="BY749" s="1">
        <v>3327718.6109954198</v>
      </c>
      <c r="BZ749" s="1">
        <v>29405491.735289145</v>
      </c>
      <c r="CA749" s="1">
        <v>74864687.73895368</v>
      </c>
      <c r="CB749" s="1">
        <v>3327718.6109954198</v>
      </c>
      <c r="CC749" s="1">
        <v>8655995.0965490658</v>
      </c>
    </row>
    <row r="750" spans="1:81" x14ac:dyDescent="0.25">
      <c r="A750" t="s">
        <v>241</v>
      </c>
      <c r="B750" t="s">
        <v>80</v>
      </c>
      <c r="C750" t="s">
        <v>81</v>
      </c>
      <c r="D750" t="s">
        <v>28</v>
      </c>
      <c r="E750">
        <v>40264</v>
      </c>
      <c r="F750" t="s">
        <v>39</v>
      </c>
      <c r="G750" t="s">
        <v>82</v>
      </c>
      <c r="H750" s="74">
        <v>0.46873146894112006</v>
      </c>
      <c r="I750" s="1">
        <v>45122110</v>
      </c>
      <c r="J750" s="1">
        <v>0</v>
      </c>
      <c r="K750" s="1">
        <v>0</v>
      </c>
      <c r="L750" s="1">
        <v>6225185</v>
      </c>
      <c r="M750" s="1">
        <v>0</v>
      </c>
      <c r="N750" s="1">
        <v>0</v>
      </c>
      <c r="O750" s="1">
        <v>0</v>
      </c>
      <c r="P750" s="1">
        <v>0</v>
      </c>
      <c r="Q750" s="1">
        <v>0</v>
      </c>
      <c r="R750" s="1">
        <v>0</v>
      </c>
      <c r="S750" s="1">
        <v>0</v>
      </c>
      <c r="T750" s="1">
        <v>6225185</v>
      </c>
      <c r="U750" s="1"/>
      <c r="V750" s="36"/>
      <c r="W750" s="1"/>
      <c r="X750" s="1"/>
      <c r="Y750" s="1">
        <v>1231769</v>
      </c>
      <c r="Z750" s="1"/>
      <c r="AA750" s="1"/>
      <c r="AB750" s="1"/>
      <c r="AC750" s="1"/>
      <c r="AD750" s="1"/>
      <c r="AE750" s="1"/>
      <c r="AF750" s="1"/>
      <c r="AG750" s="1">
        <v>0</v>
      </c>
      <c r="AH750" s="1">
        <v>0</v>
      </c>
      <c r="AI750" s="1">
        <v>12649118.3396875</v>
      </c>
      <c r="AJ750" s="1">
        <v>0</v>
      </c>
      <c r="AK750" s="1">
        <v>0</v>
      </c>
      <c r="AL750" s="1">
        <v>0</v>
      </c>
      <c r="AM750" s="1">
        <v>0</v>
      </c>
      <c r="AN750" s="1">
        <v>0</v>
      </c>
      <c r="AO750" s="1">
        <v>0</v>
      </c>
      <c r="AP750" s="1">
        <v>0</v>
      </c>
      <c r="AQ750" s="1">
        <v>12649118.3396875</v>
      </c>
      <c r="AR750" s="1">
        <v>0</v>
      </c>
      <c r="AS750" s="1">
        <v>0</v>
      </c>
      <c r="AT750" s="1">
        <v>2670499.0883185999</v>
      </c>
      <c r="AU750" s="1">
        <v>0</v>
      </c>
      <c r="AV750" s="1">
        <v>0</v>
      </c>
      <c r="AW750" s="1">
        <v>0</v>
      </c>
      <c r="AX750" s="1">
        <v>0</v>
      </c>
      <c r="AY750" s="1">
        <v>0</v>
      </c>
      <c r="AZ750" s="1">
        <v>0</v>
      </c>
      <c r="BA750" s="1">
        <v>0</v>
      </c>
      <c r="BB750" s="1">
        <v>2670499.0883185999</v>
      </c>
      <c r="BC750" s="7">
        <v>0.33951465097722822</v>
      </c>
      <c r="BD750" s="35" t="s">
        <v>552</v>
      </c>
      <c r="BE750" s="35" t="s">
        <v>552</v>
      </c>
      <c r="BF750" s="35">
        <v>2.4609095838928643</v>
      </c>
      <c r="BG750" s="35" t="s">
        <v>552</v>
      </c>
      <c r="BH750" s="35" t="s">
        <v>552</v>
      </c>
      <c r="BI750" s="35" t="s">
        <v>552</v>
      </c>
      <c r="BJ750" s="35" t="s">
        <v>552</v>
      </c>
      <c r="BK750" s="35" t="s">
        <v>552</v>
      </c>
      <c r="BL750" s="35" t="s">
        <v>552</v>
      </c>
      <c r="BM750" s="35" t="s">
        <v>552</v>
      </c>
      <c r="BN750" s="35">
        <v>2.4609095838928643</v>
      </c>
      <c r="BO750" s="1">
        <v>0</v>
      </c>
      <c r="BP750" s="1">
        <v>0</v>
      </c>
      <c r="BQ750" s="1">
        <v>14852393.727599997</v>
      </c>
      <c r="BR750" s="1">
        <v>660185.57637621043</v>
      </c>
      <c r="BS750" s="1">
        <v>5833750.9204483861</v>
      </c>
      <c r="BT750" s="1">
        <v>14852393.727599997</v>
      </c>
      <c r="BU750" s="1">
        <v>660185.57637621043</v>
      </c>
      <c r="BV750" s="1">
        <v>1717261.5175582708</v>
      </c>
      <c r="BW750" s="35">
        <v>6.0405806035045835</v>
      </c>
      <c r="BX750" s="1">
        <v>74864687.73895368</v>
      </c>
      <c r="BY750" s="1">
        <v>3327718.6109954198</v>
      </c>
      <c r="BZ750" s="1">
        <v>29405491.735289145</v>
      </c>
      <c r="CA750" s="1">
        <v>74864687.73895368</v>
      </c>
      <c r="CB750" s="1">
        <v>3327718.6109954198</v>
      </c>
      <c r="CC750" s="1">
        <v>8655995.0965490658</v>
      </c>
    </row>
    <row r="751" spans="1:81" x14ac:dyDescent="0.25">
      <c r="A751" t="s">
        <v>384</v>
      </c>
      <c r="B751" t="s">
        <v>385</v>
      </c>
      <c r="C751" t="s">
        <v>81</v>
      </c>
      <c r="D751" t="s">
        <v>38</v>
      </c>
      <c r="E751">
        <v>40138</v>
      </c>
      <c r="F751" t="s">
        <v>39</v>
      </c>
      <c r="G751" t="s">
        <v>82</v>
      </c>
      <c r="H751" s="74">
        <v>0.46873146894112006</v>
      </c>
      <c r="I751" s="1">
        <v>19265758</v>
      </c>
      <c r="J751" s="1"/>
      <c r="K751" s="1"/>
      <c r="L751" s="1">
        <v>2534845</v>
      </c>
      <c r="M751" s="1"/>
      <c r="N751" s="1"/>
      <c r="O751" s="1"/>
      <c r="P751" s="1"/>
      <c r="Q751" s="1"/>
      <c r="R751" s="1"/>
      <c r="S751" s="1"/>
      <c r="T751" s="1">
        <v>2534845</v>
      </c>
      <c r="U751" s="1">
        <v>48.75</v>
      </c>
      <c r="V751" s="36">
        <v>0.19088670494951288</v>
      </c>
      <c r="W751" s="1"/>
      <c r="X751" s="1">
        <v>5899</v>
      </c>
      <c r="Y751" s="1">
        <v>598764</v>
      </c>
      <c r="Z751" s="1"/>
      <c r="AA751" s="1"/>
      <c r="AB751" s="1"/>
      <c r="AC751" s="1"/>
      <c r="AD751" s="1"/>
      <c r="AE751" s="1"/>
      <c r="AF751" s="1"/>
      <c r="AG751" s="1">
        <v>0</v>
      </c>
      <c r="AH751" s="1">
        <v>43238.38739871345</v>
      </c>
      <c r="AI751" s="1">
        <v>6143006.4409375004</v>
      </c>
      <c r="AJ751" s="1">
        <v>0</v>
      </c>
      <c r="AK751" s="1">
        <v>0</v>
      </c>
      <c r="AL751" s="1">
        <v>0</v>
      </c>
      <c r="AM751" s="1">
        <v>0</v>
      </c>
      <c r="AN751" s="1">
        <v>0</v>
      </c>
      <c r="AO751" s="1">
        <v>0</v>
      </c>
      <c r="AP751" s="1">
        <v>0</v>
      </c>
      <c r="AQ751" s="1">
        <v>6186244.8283362137</v>
      </c>
      <c r="AR751" s="1">
        <v>0</v>
      </c>
      <c r="AS751" s="1">
        <v>12743.530063500002</v>
      </c>
      <c r="AT751" s="1">
        <v>1298131.9680216</v>
      </c>
      <c r="AU751" s="1">
        <v>0</v>
      </c>
      <c r="AV751" s="1">
        <v>0</v>
      </c>
      <c r="AW751" s="1">
        <v>0</v>
      </c>
      <c r="AX751" s="1">
        <v>0</v>
      </c>
      <c r="AY751" s="1">
        <v>0</v>
      </c>
      <c r="AZ751" s="1">
        <v>0</v>
      </c>
      <c r="BA751" s="1">
        <v>0</v>
      </c>
      <c r="BB751" s="1">
        <v>1310875.4980851</v>
      </c>
      <c r="BC751" s="7">
        <v>0.38914224534644909</v>
      </c>
      <c r="BD751" s="35" t="s">
        <v>552</v>
      </c>
      <c r="BE751" s="35" t="s">
        <v>552</v>
      </c>
      <c r="BF751" s="35">
        <v>2.935539809715821</v>
      </c>
      <c r="BG751" s="35" t="s">
        <v>552</v>
      </c>
      <c r="BH751" s="35" t="s">
        <v>552</v>
      </c>
      <c r="BI751" s="35" t="s">
        <v>552</v>
      </c>
      <c r="BJ751" s="35" t="s">
        <v>552</v>
      </c>
      <c r="BK751" s="35" t="s">
        <v>552</v>
      </c>
      <c r="BL751" s="35" t="s">
        <v>552</v>
      </c>
      <c r="BM751" s="35" t="s">
        <v>552</v>
      </c>
      <c r="BN751" s="35">
        <v>2.9576247567095084</v>
      </c>
      <c r="BO751" s="1">
        <v>0</v>
      </c>
      <c r="BP751" s="1"/>
      <c r="BQ751" s="1">
        <v>6341516.9032799993</v>
      </c>
      <c r="BR751" s="1">
        <v>281879.00675643468</v>
      </c>
      <c r="BS751" s="1">
        <v>2490832.8414969039</v>
      </c>
      <c r="BT751" s="1">
        <v>6341516.9032799993</v>
      </c>
      <c r="BU751" s="1">
        <v>281879.00675643468</v>
      </c>
      <c r="BV751" s="1">
        <v>733218.03479470278</v>
      </c>
      <c r="BW751" s="35">
        <v>6.0030725434517427</v>
      </c>
      <c r="BX751" s="1">
        <v>31727069.102635287</v>
      </c>
      <c r="BY751" s="1">
        <v>1410261.1192785667</v>
      </c>
      <c r="BZ751" s="1">
        <v>12461817.399621049</v>
      </c>
      <c r="CA751" s="1">
        <v>31727069.102635287</v>
      </c>
      <c r="CB751" s="1">
        <v>1410261.1192785667</v>
      </c>
      <c r="CC751" s="1">
        <v>3668343.0182450218</v>
      </c>
    </row>
    <row r="752" spans="1:81" x14ac:dyDescent="0.25">
      <c r="A752" t="s">
        <v>384</v>
      </c>
      <c r="B752" t="s">
        <v>385</v>
      </c>
      <c r="C752" t="s">
        <v>81</v>
      </c>
      <c r="D752" t="s">
        <v>28</v>
      </c>
      <c r="E752">
        <v>40138</v>
      </c>
      <c r="F752" t="s">
        <v>39</v>
      </c>
      <c r="G752" t="s">
        <v>82</v>
      </c>
      <c r="H752" s="74">
        <v>0.46873146894112006</v>
      </c>
      <c r="I752" s="1">
        <v>19559049</v>
      </c>
      <c r="J752" s="1">
        <v>0</v>
      </c>
      <c r="K752" s="1">
        <v>0</v>
      </c>
      <c r="L752" s="1">
        <v>2552587</v>
      </c>
      <c r="M752" s="1">
        <v>0</v>
      </c>
      <c r="N752" s="1">
        <v>0</v>
      </c>
      <c r="O752" s="1">
        <v>0</v>
      </c>
      <c r="P752" s="1">
        <v>368526</v>
      </c>
      <c r="Q752" s="1">
        <v>0</v>
      </c>
      <c r="R752" s="1">
        <v>0</v>
      </c>
      <c r="S752" s="1">
        <v>0</v>
      </c>
      <c r="T752" s="1">
        <v>2921113</v>
      </c>
      <c r="U752" s="1"/>
      <c r="V752" s="36"/>
      <c r="W752" s="1"/>
      <c r="X752" s="1">
        <v>5899</v>
      </c>
      <c r="Y752" s="1">
        <v>600055</v>
      </c>
      <c r="Z752" s="1"/>
      <c r="AA752" s="1"/>
      <c r="AB752" s="1"/>
      <c r="AC752" s="1">
        <v>57264</v>
      </c>
      <c r="AD752" s="1"/>
      <c r="AE752" s="1"/>
      <c r="AF752" s="1"/>
      <c r="AG752" s="1">
        <v>0</v>
      </c>
      <c r="AH752" s="1">
        <v>43238.38739871345</v>
      </c>
      <c r="AI752" s="1">
        <v>6156394.9105625004</v>
      </c>
      <c r="AJ752" s="1">
        <v>0</v>
      </c>
      <c r="AK752" s="1">
        <v>0</v>
      </c>
      <c r="AL752" s="1">
        <v>0</v>
      </c>
      <c r="AM752" s="1">
        <v>503196.50411499996</v>
      </c>
      <c r="AN752" s="1">
        <v>0</v>
      </c>
      <c r="AO752" s="1">
        <v>0</v>
      </c>
      <c r="AP752" s="1">
        <v>0</v>
      </c>
      <c r="AQ752" s="1">
        <v>6702829.802076214</v>
      </c>
      <c r="AR752" s="1">
        <v>0</v>
      </c>
      <c r="AS752" s="1">
        <v>12743.530063500002</v>
      </c>
      <c r="AT752" s="1">
        <v>1300930.8810670001</v>
      </c>
      <c r="AU752" s="1">
        <v>0</v>
      </c>
      <c r="AV752" s="1">
        <v>0</v>
      </c>
      <c r="AW752" s="1">
        <v>0</v>
      </c>
      <c r="AX752" s="1">
        <v>148953.97151999999</v>
      </c>
      <c r="AY752" s="1">
        <v>0</v>
      </c>
      <c r="AZ752" s="1">
        <v>0</v>
      </c>
      <c r="BA752" s="1">
        <v>0</v>
      </c>
      <c r="BB752" s="1">
        <v>1462628.3826504999</v>
      </c>
      <c r="BC752" s="7">
        <v>0.41747726000004981</v>
      </c>
      <c r="BD752" s="35" t="s">
        <v>552</v>
      </c>
      <c r="BE752" s="35" t="s">
        <v>552</v>
      </c>
      <c r="BF752" s="35">
        <v>2.9214776192268865</v>
      </c>
      <c r="BG752" s="35" t="s">
        <v>552</v>
      </c>
      <c r="BH752" s="35" t="s">
        <v>552</v>
      </c>
      <c r="BI752" s="35" t="s">
        <v>552</v>
      </c>
      <c r="BJ752" s="35">
        <v>1.7696186310735198</v>
      </c>
      <c r="BK752" s="35" t="s">
        <v>552</v>
      </c>
      <c r="BL752" s="35" t="s">
        <v>552</v>
      </c>
      <c r="BM752" s="35" t="s">
        <v>552</v>
      </c>
      <c r="BN752" s="35">
        <v>2.795324311222029</v>
      </c>
      <c r="BO752" s="1">
        <v>0</v>
      </c>
      <c r="BP752" s="1">
        <v>0</v>
      </c>
      <c r="BQ752" s="1">
        <v>6438056.5688399989</v>
      </c>
      <c r="BR752" s="1">
        <v>286170.17327947525</v>
      </c>
      <c r="BS752" s="1">
        <v>2528751.8714626841</v>
      </c>
      <c r="BT752" s="1">
        <v>6438056.5688399989</v>
      </c>
      <c r="BU752" s="1">
        <v>286170.17327947525</v>
      </c>
      <c r="BV752" s="1">
        <v>744380.13133110537</v>
      </c>
      <c r="BW752" s="35">
        <v>6.0030725434517427</v>
      </c>
      <c r="BX752" s="1">
        <v>32210064.052752532</v>
      </c>
      <c r="BY752" s="1">
        <v>1431730.13668937</v>
      </c>
      <c r="BZ752" s="1">
        <v>12651529.057317166</v>
      </c>
      <c r="CA752" s="1">
        <v>32210064.052752532</v>
      </c>
      <c r="CB752" s="1">
        <v>1431730.13668937</v>
      </c>
      <c r="CC752" s="1">
        <v>3724187.7969536553</v>
      </c>
    </row>
    <row r="753" spans="1:81" x14ac:dyDescent="0.25">
      <c r="A753" t="s">
        <v>384</v>
      </c>
      <c r="B753" t="s">
        <v>385</v>
      </c>
      <c r="C753" t="s">
        <v>81</v>
      </c>
      <c r="D753" t="s">
        <v>1730</v>
      </c>
      <c r="E753">
        <v>40138</v>
      </c>
      <c r="F753" t="s">
        <v>39</v>
      </c>
      <c r="G753" t="s">
        <v>82</v>
      </c>
      <c r="H753" s="74">
        <v>0.46873146894112006</v>
      </c>
      <c r="I753" s="1">
        <v>293291</v>
      </c>
      <c r="J753" s="1"/>
      <c r="K753" s="1"/>
      <c r="L753" s="1">
        <v>17742</v>
      </c>
      <c r="M753" s="1"/>
      <c r="N753" s="1"/>
      <c r="O753" s="1"/>
      <c r="P753" s="1">
        <v>368526</v>
      </c>
      <c r="Q753" s="1"/>
      <c r="R753" s="1"/>
      <c r="S753" s="1"/>
      <c r="T753" s="1">
        <v>386268</v>
      </c>
      <c r="U753" s="1">
        <v>11.428571428571429</v>
      </c>
      <c r="V753" s="36">
        <v>8.7933233623212245E-2</v>
      </c>
      <c r="W753" s="1"/>
      <c r="X753" s="1"/>
      <c r="Y753" s="1">
        <v>1291</v>
      </c>
      <c r="Z753" s="1"/>
      <c r="AA753" s="1"/>
      <c r="AB753" s="1"/>
      <c r="AC753" s="1">
        <v>57264</v>
      </c>
      <c r="AD753" s="1"/>
      <c r="AE753" s="1"/>
      <c r="AF753" s="1"/>
      <c r="AG753" s="1">
        <v>0</v>
      </c>
      <c r="AH753" s="1">
        <v>0</v>
      </c>
      <c r="AI753" s="1">
        <v>13388.469625</v>
      </c>
      <c r="AJ753" s="1">
        <v>0</v>
      </c>
      <c r="AK753" s="1"/>
      <c r="AL753" s="1">
        <v>0</v>
      </c>
      <c r="AM753" s="1">
        <v>503196.50411499996</v>
      </c>
      <c r="AN753" s="1"/>
      <c r="AO753" s="1">
        <v>0</v>
      </c>
      <c r="AP753" s="1">
        <v>0</v>
      </c>
      <c r="AQ753" s="1">
        <v>516584.97373999999</v>
      </c>
      <c r="AR753" s="1">
        <v>0</v>
      </c>
      <c r="AS753" s="1">
        <v>0</v>
      </c>
      <c r="AT753" s="1">
        <v>2798.9130454000001</v>
      </c>
      <c r="AU753" s="1">
        <v>0</v>
      </c>
      <c r="AV753" s="1"/>
      <c r="AW753" s="1">
        <v>0</v>
      </c>
      <c r="AX753" s="1">
        <v>148953.97151999999</v>
      </c>
      <c r="AY753" s="1"/>
      <c r="AZ753" s="1">
        <v>0</v>
      </c>
      <c r="BA753" s="1">
        <v>0</v>
      </c>
      <c r="BB753" s="1">
        <v>151752.88456539999</v>
      </c>
      <c r="BC753" s="7">
        <v>2.2787533824952009</v>
      </c>
      <c r="BD753" s="35" t="s">
        <v>552</v>
      </c>
      <c r="BE753" s="35" t="s">
        <v>552</v>
      </c>
      <c r="BF753" s="35">
        <v>0.91237643278097169</v>
      </c>
      <c r="BG753" s="35" t="s">
        <v>552</v>
      </c>
      <c r="BH753" s="35" t="s">
        <v>552</v>
      </c>
      <c r="BI753" s="35" t="s">
        <v>552</v>
      </c>
      <c r="BJ753" s="35">
        <v>1.7696186310735198</v>
      </c>
      <c r="BK753" s="35" t="s">
        <v>552</v>
      </c>
      <c r="BL753" s="35" t="s">
        <v>552</v>
      </c>
      <c r="BM753" s="35" t="s">
        <v>552</v>
      </c>
      <c r="BN753" s="35">
        <v>1.7302439195206436</v>
      </c>
      <c r="BO753" s="1">
        <v>0</v>
      </c>
      <c r="BP753" s="1">
        <v>0</v>
      </c>
      <c r="BQ753" s="1">
        <v>96539.665559999979</v>
      </c>
      <c r="BR753" s="1">
        <v>4291.1665230405915</v>
      </c>
      <c r="BS753" s="1">
        <v>37919.02996578013</v>
      </c>
      <c r="BT753" s="1">
        <v>96539.665559999979</v>
      </c>
      <c r="BU753" s="1">
        <v>4291.1665230405915</v>
      </c>
      <c r="BV753" s="1">
        <v>11162.096536402725</v>
      </c>
      <c r="BW753" s="35">
        <v>6.0030725434517427</v>
      </c>
      <c r="BX753" s="1">
        <v>482994.95011724974</v>
      </c>
      <c r="BY753" s="1">
        <v>21469.017410803666</v>
      </c>
      <c r="BZ753" s="1">
        <v>189711.65769611849</v>
      </c>
      <c r="CA753" s="1">
        <v>482994.95011724974</v>
      </c>
      <c r="CB753" s="1">
        <v>21469.017410803666</v>
      </c>
      <c r="CC753" s="1">
        <v>55844.77870863428</v>
      </c>
    </row>
    <row r="754" spans="1:81" x14ac:dyDescent="0.25">
      <c r="A754" t="s">
        <v>1423</v>
      </c>
      <c r="B754" t="s">
        <v>333</v>
      </c>
      <c r="C754" t="s">
        <v>81</v>
      </c>
      <c r="D754" t="s">
        <v>28</v>
      </c>
      <c r="E754">
        <v>40144</v>
      </c>
      <c r="F754" t="s">
        <v>370</v>
      </c>
      <c r="G754" t="s">
        <v>82</v>
      </c>
      <c r="H754" s="74">
        <v>0.46873146894112006</v>
      </c>
      <c r="I754" s="1">
        <v>740000.4</v>
      </c>
      <c r="J754" s="1">
        <v>0</v>
      </c>
      <c r="K754" s="1">
        <v>0</v>
      </c>
      <c r="L754" s="1">
        <v>247040</v>
      </c>
      <c r="M754" s="1">
        <v>0</v>
      </c>
      <c r="N754" s="1">
        <v>0</v>
      </c>
      <c r="O754" s="1">
        <v>0</v>
      </c>
      <c r="P754" s="1">
        <v>285742</v>
      </c>
      <c r="Q754" s="1">
        <v>0</v>
      </c>
      <c r="R754" s="1">
        <v>0</v>
      </c>
      <c r="S754" s="1">
        <v>0</v>
      </c>
      <c r="T754" s="1">
        <v>532782</v>
      </c>
      <c r="U754" s="1"/>
      <c r="V754" s="36"/>
      <c r="W754" s="1"/>
      <c r="X754" s="1"/>
      <c r="Y754" s="1">
        <v>57318</v>
      </c>
      <c r="Z754" s="1"/>
      <c r="AA754" s="1"/>
      <c r="AB754" s="1"/>
      <c r="AC754" s="1">
        <v>33656</v>
      </c>
      <c r="AD754" s="1"/>
      <c r="AE754" s="1"/>
      <c r="AF754" s="1"/>
      <c r="AG754" s="1">
        <v>0</v>
      </c>
      <c r="AH754" s="1">
        <v>0</v>
      </c>
      <c r="AI754" s="1">
        <v>588104.06000000006</v>
      </c>
      <c r="AJ754" s="1">
        <v>0</v>
      </c>
      <c r="AK754" s="1">
        <v>0</v>
      </c>
      <c r="AL754" s="1">
        <v>0</v>
      </c>
      <c r="AM754" s="1">
        <v>295824.23528833338</v>
      </c>
      <c r="AN754" s="1">
        <v>0</v>
      </c>
      <c r="AO754" s="1">
        <v>0</v>
      </c>
      <c r="AP754" s="1">
        <v>0</v>
      </c>
      <c r="AQ754" s="1">
        <v>883928.29528833344</v>
      </c>
      <c r="AR754" s="1">
        <v>0</v>
      </c>
      <c r="AS754" s="1">
        <v>0</v>
      </c>
      <c r="AT754" s="1">
        <v>124266.53596919999</v>
      </c>
      <c r="AU754" s="1">
        <v>0</v>
      </c>
      <c r="AV754" s="1">
        <v>0</v>
      </c>
      <c r="AW754" s="1">
        <v>0</v>
      </c>
      <c r="AX754" s="1">
        <v>87545.314079999996</v>
      </c>
      <c r="AY754" s="1">
        <v>0</v>
      </c>
      <c r="AZ754" s="1">
        <v>0</v>
      </c>
      <c r="BA754" s="1">
        <v>0</v>
      </c>
      <c r="BB754" s="1">
        <v>211811.8500492</v>
      </c>
      <c r="BC754" s="7">
        <v>1.4807291257376798</v>
      </c>
      <c r="BD754" s="35" t="s">
        <v>552</v>
      </c>
      <c r="BE754" s="35" t="s">
        <v>552</v>
      </c>
      <c r="BF754" s="35">
        <v>2.8836244979323187</v>
      </c>
      <c r="BG754" s="35" t="s">
        <v>552</v>
      </c>
      <c r="BH754" s="35" t="s">
        <v>552</v>
      </c>
      <c r="BI754" s="35" t="s">
        <v>552</v>
      </c>
      <c r="BJ754" s="35">
        <v>1.341663281450866</v>
      </c>
      <c r="BK754" s="35" t="s">
        <v>552</v>
      </c>
      <c r="BL754" s="35" t="s">
        <v>552</v>
      </c>
      <c r="BM754" s="35" t="s">
        <v>552</v>
      </c>
      <c r="BN754" s="35">
        <v>2.0566388228910388</v>
      </c>
      <c r="BO754" s="1">
        <v>0</v>
      </c>
      <c r="BP754" s="1">
        <v>0</v>
      </c>
      <c r="BQ754" s="1">
        <v>243578.53166399998</v>
      </c>
      <c r="BR754" s="1">
        <v>10827.011205651206</v>
      </c>
      <c r="BS754" s="1">
        <v>95673.230144427522</v>
      </c>
      <c r="BT754" s="1">
        <v>243578.53166399998</v>
      </c>
      <c r="BU754" s="1">
        <v>10827.011205651206</v>
      </c>
      <c r="BV754" s="1">
        <v>28163.005007915803</v>
      </c>
      <c r="BW754" s="35">
        <v>6.0118195153872529</v>
      </c>
      <c r="BX754" s="1">
        <v>1220771.638523007</v>
      </c>
      <c r="BY754" s="1">
        <v>54263.026053799185</v>
      </c>
      <c r="BZ754" s="1">
        <v>479496.96193797787</v>
      </c>
      <c r="CA754" s="1">
        <v>1220771.638523007</v>
      </c>
      <c r="CB754" s="1">
        <v>54263.026053799185</v>
      </c>
      <c r="CC754" s="1">
        <v>141147.89811062135</v>
      </c>
    </row>
    <row r="755" spans="1:81" x14ac:dyDescent="0.25">
      <c r="A755" t="s">
        <v>1423</v>
      </c>
      <c r="B755" t="s">
        <v>333</v>
      </c>
      <c r="C755" t="s">
        <v>81</v>
      </c>
      <c r="D755" t="s">
        <v>1730</v>
      </c>
      <c r="E755">
        <v>40144</v>
      </c>
      <c r="F755" t="s">
        <v>370</v>
      </c>
      <c r="G755" t="s">
        <v>82</v>
      </c>
      <c r="H755" s="74">
        <v>0.46873146894112006</v>
      </c>
      <c r="I755" s="1">
        <v>740000.4</v>
      </c>
      <c r="J755" s="1"/>
      <c r="K755" s="1"/>
      <c r="L755" s="1">
        <v>247040</v>
      </c>
      <c r="M755" s="1"/>
      <c r="N755" s="1"/>
      <c r="O755" s="1"/>
      <c r="P755" s="1">
        <v>285742</v>
      </c>
      <c r="Q755" s="1"/>
      <c r="R755" s="1"/>
      <c r="S755" s="1"/>
      <c r="T755" s="1">
        <v>532782</v>
      </c>
      <c r="U755" s="1">
        <v>13.739130434782609</v>
      </c>
      <c r="V755" s="36">
        <v>0.14910179968052634</v>
      </c>
      <c r="W755" s="1"/>
      <c r="X755" s="1"/>
      <c r="Y755" s="1">
        <v>57318</v>
      </c>
      <c r="Z755" s="1"/>
      <c r="AA755" s="1"/>
      <c r="AB755" s="1"/>
      <c r="AC755" s="1">
        <v>33656</v>
      </c>
      <c r="AD755" s="1"/>
      <c r="AE755" s="1"/>
      <c r="AF755" s="1"/>
      <c r="AG755" s="1">
        <v>0</v>
      </c>
      <c r="AH755" s="1">
        <v>0</v>
      </c>
      <c r="AI755" s="1">
        <v>588104.06000000006</v>
      </c>
      <c r="AJ755" s="1">
        <v>0</v>
      </c>
      <c r="AK755" s="1"/>
      <c r="AL755" s="1">
        <v>0</v>
      </c>
      <c r="AM755" s="1">
        <v>295824.23528833338</v>
      </c>
      <c r="AN755" s="1"/>
      <c r="AO755" s="1">
        <v>0</v>
      </c>
      <c r="AP755" s="1">
        <v>0</v>
      </c>
      <c r="AQ755" s="1">
        <v>883928.29528833344</v>
      </c>
      <c r="AR755" s="1">
        <v>0</v>
      </c>
      <c r="AS755" s="1">
        <v>0</v>
      </c>
      <c r="AT755" s="1">
        <v>124266.53596919999</v>
      </c>
      <c r="AU755" s="1">
        <v>0</v>
      </c>
      <c r="AV755" s="1"/>
      <c r="AW755" s="1">
        <v>0</v>
      </c>
      <c r="AX755" s="1">
        <v>87545.314079999996</v>
      </c>
      <c r="AY755" s="1"/>
      <c r="AZ755" s="1">
        <v>0</v>
      </c>
      <c r="BA755" s="1">
        <v>0</v>
      </c>
      <c r="BB755" s="1">
        <v>211811.8500492</v>
      </c>
      <c r="BC755" s="7">
        <v>1.4807291257376798</v>
      </c>
      <c r="BD755" s="35" t="s">
        <v>552</v>
      </c>
      <c r="BE755" s="35" t="s">
        <v>552</v>
      </c>
      <c r="BF755" s="35">
        <v>2.8836244979323187</v>
      </c>
      <c r="BG755" s="35" t="s">
        <v>552</v>
      </c>
      <c r="BH755" s="35" t="s">
        <v>552</v>
      </c>
      <c r="BI755" s="35" t="s">
        <v>552</v>
      </c>
      <c r="BJ755" s="35">
        <v>1.341663281450866</v>
      </c>
      <c r="BK755" s="35" t="s">
        <v>552</v>
      </c>
      <c r="BL755" s="35" t="s">
        <v>552</v>
      </c>
      <c r="BM755" s="35" t="s">
        <v>552</v>
      </c>
      <c r="BN755" s="35">
        <v>2.0566388228910388</v>
      </c>
      <c r="BO755" s="1">
        <v>0</v>
      </c>
      <c r="BP755" s="1">
        <v>0</v>
      </c>
      <c r="BQ755" s="1">
        <v>243578.53166399998</v>
      </c>
      <c r="BR755" s="1">
        <v>10827.011205651206</v>
      </c>
      <c r="BS755" s="1">
        <v>95673.230144427522</v>
      </c>
      <c r="BT755" s="1">
        <v>243578.53166399998</v>
      </c>
      <c r="BU755" s="1">
        <v>10827.011205651206</v>
      </c>
      <c r="BV755" s="1">
        <v>28163.005007915803</v>
      </c>
      <c r="BW755" s="35">
        <v>6.0118195153872529</v>
      </c>
      <c r="BX755" s="1">
        <v>1220771.638523007</v>
      </c>
      <c r="BY755" s="1">
        <v>54263.026053799185</v>
      </c>
      <c r="BZ755" s="1">
        <v>479496.96193797787</v>
      </c>
      <c r="CA755" s="1">
        <v>1220771.638523007</v>
      </c>
      <c r="CB755" s="1">
        <v>54263.026053799185</v>
      </c>
      <c r="CC755" s="1">
        <v>141147.89811062135</v>
      </c>
    </row>
    <row r="756" spans="1:81" x14ac:dyDescent="0.25">
      <c r="A756" t="s">
        <v>1266</v>
      </c>
      <c r="B756" t="s">
        <v>1267</v>
      </c>
      <c r="C756" t="s">
        <v>81</v>
      </c>
      <c r="D756" t="s">
        <v>38</v>
      </c>
      <c r="E756">
        <v>40181</v>
      </c>
      <c r="F756" t="s">
        <v>370</v>
      </c>
      <c r="G756" t="s">
        <v>82</v>
      </c>
      <c r="H756" s="74">
        <v>0.46873146894112006</v>
      </c>
      <c r="I756" s="1"/>
      <c r="J756" s="1"/>
      <c r="K756" s="1"/>
      <c r="L756" s="1">
        <v>3114</v>
      </c>
      <c r="M756" s="1"/>
      <c r="N756" s="1"/>
      <c r="O756" s="1"/>
      <c r="P756" s="1"/>
      <c r="Q756" s="1"/>
      <c r="R756" s="1"/>
      <c r="S756" s="1"/>
      <c r="T756" s="1">
        <v>3114</v>
      </c>
      <c r="U756" s="1">
        <v>33</v>
      </c>
      <c r="V756" s="36" t="s">
        <v>552</v>
      </c>
      <c r="W756" s="1"/>
      <c r="X756" s="1"/>
      <c r="Y756" s="1">
        <v>723</v>
      </c>
      <c r="Z756" s="1"/>
      <c r="AA756" s="1"/>
      <c r="AB756" s="1"/>
      <c r="AC756" s="1"/>
      <c r="AD756" s="1"/>
      <c r="AE756" s="1"/>
      <c r="AF756" s="1"/>
      <c r="AG756" s="1">
        <v>0</v>
      </c>
      <c r="AH756" s="1">
        <v>0</v>
      </c>
      <c r="AI756" s="1">
        <v>7418.2248750000008</v>
      </c>
      <c r="AJ756" s="1">
        <v>0</v>
      </c>
      <c r="AK756" s="1">
        <v>0</v>
      </c>
      <c r="AL756" s="1">
        <v>0</v>
      </c>
      <c r="AM756" s="1">
        <v>0</v>
      </c>
      <c r="AN756" s="1">
        <v>0</v>
      </c>
      <c r="AO756" s="1">
        <v>0</v>
      </c>
      <c r="AP756" s="1">
        <v>0</v>
      </c>
      <c r="AQ756" s="1">
        <v>7418.2248750000008</v>
      </c>
      <c r="AR756" s="1">
        <v>0</v>
      </c>
      <c r="AS756" s="1">
        <v>0</v>
      </c>
      <c r="AT756" s="1">
        <v>1567.4780261999999</v>
      </c>
      <c r="AU756" s="1">
        <v>0</v>
      </c>
      <c r="AV756" s="1">
        <v>0</v>
      </c>
      <c r="AW756" s="1">
        <v>0</v>
      </c>
      <c r="AX756" s="1">
        <v>0</v>
      </c>
      <c r="AY756" s="1">
        <v>0</v>
      </c>
      <c r="AZ756" s="1">
        <v>0</v>
      </c>
      <c r="BA756" s="1">
        <v>0</v>
      </c>
      <c r="BB756" s="1">
        <v>1567.4780261999999</v>
      </c>
      <c r="BC756" s="7" t="s">
        <v>552</v>
      </c>
      <c r="BD756" s="35" t="s">
        <v>552</v>
      </c>
      <c r="BE756" s="35" t="s">
        <v>552</v>
      </c>
      <c r="BF756" s="35">
        <v>2.8855821776493258</v>
      </c>
      <c r="BG756" s="35" t="s">
        <v>552</v>
      </c>
      <c r="BH756" s="35" t="s">
        <v>552</v>
      </c>
      <c r="BI756" s="35" t="s">
        <v>552</v>
      </c>
      <c r="BJ756" s="35" t="s">
        <v>552</v>
      </c>
      <c r="BK756" s="35" t="s">
        <v>552</v>
      </c>
      <c r="BL756" s="35" t="s">
        <v>552</v>
      </c>
      <c r="BM756" s="35" t="s">
        <v>552</v>
      </c>
      <c r="BN756" s="35">
        <v>2.8855821776493258</v>
      </c>
      <c r="BO756" s="1">
        <v>0</v>
      </c>
      <c r="BP756" s="1"/>
      <c r="BQ756" s="1">
        <v>0</v>
      </c>
      <c r="BR756" s="1">
        <v>0</v>
      </c>
      <c r="BS756" s="1">
        <v>0</v>
      </c>
      <c r="BT756" s="1">
        <v>0</v>
      </c>
      <c r="BU756" s="1">
        <v>0</v>
      </c>
      <c r="BV756" s="1">
        <v>0</v>
      </c>
      <c r="BW756" s="35">
        <v>5.9763785338926159</v>
      </c>
      <c r="BX756" s="1">
        <v>0</v>
      </c>
      <c r="BY756" s="1">
        <v>0</v>
      </c>
      <c r="BZ756" s="1">
        <v>0</v>
      </c>
      <c r="CA756" s="1">
        <v>0</v>
      </c>
      <c r="CB756" s="1">
        <v>0</v>
      </c>
      <c r="CC756" s="1">
        <v>0</v>
      </c>
    </row>
    <row r="757" spans="1:81" x14ac:dyDescent="0.25">
      <c r="A757" t="s">
        <v>1266</v>
      </c>
      <c r="B757" t="s">
        <v>1267</v>
      </c>
      <c r="C757" t="s">
        <v>81</v>
      </c>
      <c r="D757" t="s">
        <v>28</v>
      </c>
      <c r="E757">
        <v>40181</v>
      </c>
      <c r="F757" t="s">
        <v>370</v>
      </c>
      <c r="G757" t="s">
        <v>82</v>
      </c>
      <c r="H757" s="74">
        <v>0.46873146894112006</v>
      </c>
      <c r="I757" s="1">
        <v>1252917.77</v>
      </c>
      <c r="J757" s="1">
        <v>0</v>
      </c>
      <c r="K757" s="1">
        <v>0</v>
      </c>
      <c r="L757" s="1">
        <v>3114</v>
      </c>
      <c r="M757" s="1">
        <v>0</v>
      </c>
      <c r="N757" s="1">
        <v>0</v>
      </c>
      <c r="O757" s="1">
        <v>0</v>
      </c>
      <c r="P757" s="1">
        <v>501049</v>
      </c>
      <c r="Q757" s="1">
        <v>0</v>
      </c>
      <c r="R757" s="1">
        <v>0</v>
      </c>
      <c r="S757" s="1">
        <v>0</v>
      </c>
      <c r="T757" s="1">
        <v>504163</v>
      </c>
      <c r="U757" s="1"/>
      <c r="V757" s="36"/>
      <c r="W757" s="1"/>
      <c r="X757" s="1"/>
      <c r="Y757" s="1">
        <v>723</v>
      </c>
      <c r="Z757" s="1"/>
      <c r="AA757" s="1"/>
      <c r="AB757" s="1"/>
      <c r="AC757" s="1">
        <v>59016</v>
      </c>
      <c r="AD757" s="1"/>
      <c r="AE757" s="1"/>
      <c r="AF757" s="1"/>
      <c r="AG757" s="1">
        <v>0</v>
      </c>
      <c r="AH757" s="1">
        <v>0</v>
      </c>
      <c r="AI757" s="1">
        <v>7418.2248750000008</v>
      </c>
      <c r="AJ757" s="1">
        <v>0</v>
      </c>
      <c r="AK757" s="1">
        <v>0</v>
      </c>
      <c r="AL757" s="1">
        <v>0</v>
      </c>
      <c r="AM757" s="1">
        <v>518729.58815583331</v>
      </c>
      <c r="AN757" s="1">
        <v>0</v>
      </c>
      <c r="AO757" s="1">
        <v>0</v>
      </c>
      <c r="AP757" s="1">
        <v>0</v>
      </c>
      <c r="AQ757" s="1">
        <v>526147.81303083326</v>
      </c>
      <c r="AR757" s="1">
        <v>0</v>
      </c>
      <c r="AS757" s="1">
        <v>0</v>
      </c>
      <c r="AT757" s="1">
        <v>1567.4780261999999</v>
      </c>
      <c r="AU757" s="1">
        <v>0</v>
      </c>
      <c r="AV757" s="1">
        <v>0</v>
      </c>
      <c r="AW757" s="1">
        <v>0</v>
      </c>
      <c r="AX757" s="1">
        <v>153511.23887999999</v>
      </c>
      <c r="AY757" s="1">
        <v>0</v>
      </c>
      <c r="AZ757" s="1">
        <v>0</v>
      </c>
      <c r="BA757" s="1">
        <v>0</v>
      </c>
      <c r="BB757" s="1">
        <v>155078.71690619999</v>
      </c>
      <c r="BC757" s="7">
        <v>0.5437120825072449</v>
      </c>
      <c r="BD757" s="35" t="s">
        <v>552</v>
      </c>
      <c r="BE757" s="35" t="s">
        <v>552</v>
      </c>
      <c r="BF757" s="35">
        <v>2.8855821776493258</v>
      </c>
      <c r="BG757" s="35" t="s">
        <v>552</v>
      </c>
      <c r="BH757" s="35" t="s">
        <v>552</v>
      </c>
      <c r="BI757" s="35" t="s">
        <v>552</v>
      </c>
      <c r="BJ757" s="35">
        <v>1.3416668370475409</v>
      </c>
      <c r="BK757" s="35" t="s">
        <v>552</v>
      </c>
      <c r="BL757" s="35" t="s">
        <v>552</v>
      </c>
      <c r="BM757" s="35" t="s">
        <v>552</v>
      </c>
      <c r="BN757" s="35">
        <v>1.3512029441609823</v>
      </c>
      <c r="BO757" s="1">
        <v>0</v>
      </c>
      <c r="BP757" s="1">
        <v>0</v>
      </c>
      <c r="BQ757" s="1">
        <v>412410.41317319992</v>
      </c>
      <c r="BR757" s="1">
        <v>18331.550544499056</v>
      </c>
      <c r="BS757" s="1">
        <v>161987.33157610847</v>
      </c>
      <c r="BT757" s="1">
        <v>412410.41317319992</v>
      </c>
      <c r="BU757" s="1">
        <v>18331.550544499056</v>
      </c>
      <c r="BV757" s="1">
        <v>47683.662645340053</v>
      </c>
      <c r="BW757" s="35">
        <v>5.9763785338926159</v>
      </c>
      <c r="BX757" s="1">
        <v>2052310.3272688969</v>
      </c>
      <c r="BY757" s="1">
        <v>91224.734622612596</v>
      </c>
      <c r="BZ757" s="1">
        <v>806110.27961789165</v>
      </c>
      <c r="CA757" s="1">
        <v>2052310.3272688969</v>
      </c>
      <c r="CB757" s="1">
        <v>91224.734622612596</v>
      </c>
      <c r="CC757" s="1">
        <v>237291.95520564742</v>
      </c>
    </row>
    <row r="758" spans="1:81" x14ac:dyDescent="0.25">
      <c r="A758" t="s">
        <v>1266</v>
      </c>
      <c r="B758" t="s">
        <v>1267</v>
      </c>
      <c r="C758" t="s">
        <v>81</v>
      </c>
      <c r="D758" t="s">
        <v>1730</v>
      </c>
      <c r="E758">
        <v>40181</v>
      </c>
      <c r="F758" t="s">
        <v>370</v>
      </c>
      <c r="G758" t="s">
        <v>82</v>
      </c>
      <c r="H758" s="74">
        <v>0.46873146894112006</v>
      </c>
      <c r="I758" s="1">
        <v>1252917.77</v>
      </c>
      <c r="J758" s="1"/>
      <c r="K758" s="1"/>
      <c r="L758" s="1"/>
      <c r="M758" s="1"/>
      <c r="N758" s="1"/>
      <c r="O758" s="1"/>
      <c r="P758" s="1">
        <v>501049</v>
      </c>
      <c r="Q758" s="1"/>
      <c r="R758" s="1"/>
      <c r="S758" s="1"/>
      <c r="T758" s="1">
        <v>501049</v>
      </c>
      <c r="U758" s="1">
        <v>16</v>
      </c>
      <c r="V758" s="36">
        <v>0.15609461399616478</v>
      </c>
      <c r="W758" s="1"/>
      <c r="X758" s="1"/>
      <c r="Y758" s="1"/>
      <c r="Z758" s="1"/>
      <c r="AA758" s="1"/>
      <c r="AB758" s="1"/>
      <c r="AC758" s="1">
        <v>59016</v>
      </c>
      <c r="AD758" s="1"/>
      <c r="AE758" s="1"/>
      <c r="AF758" s="1"/>
      <c r="AG758" s="1">
        <v>0</v>
      </c>
      <c r="AH758" s="1">
        <v>0</v>
      </c>
      <c r="AI758" s="1">
        <v>0</v>
      </c>
      <c r="AJ758" s="1">
        <v>0</v>
      </c>
      <c r="AK758" s="1"/>
      <c r="AL758" s="1">
        <v>0</v>
      </c>
      <c r="AM758" s="1">
        <v>518729.58815583331</v>
      </c>
      <c r="AN758" s="1"/>
      <c r="AO758" s="1">
        <v>0</v>
      </c>
      <c r="AP758" s="1">
        <v>0</v>
      </c>
      <c r="AQ758" s="1">
        <v>518729.58815583331</v>
      </c>
      <c r="AR758" s="1">
        <v>0</v>
      </c>
      <c r="AS758" s="1">
        <v>0</v>
      </c>
      <c r="AT758" s="1">
        <v>0</v>
      </c>
      <c r="AU758" s="1">
        <v>0</v>
      </c>
      <c r="AV758" s="1"/>
      <c r="AW758" s="1">
        <v>0</v>
      </c>
      <c r="AX758" s="1">
        <v>153511.23887999999</v>
      </c>
      <c r="AY758" s="1"/>
      <c r="AZ758" s="1">
        <v>0</v>
      </c>
      <c r="BA758" s="1">
        <v>0</v>
      </c>
      <c r="BB758" s="1">
        <v>153511.23887999999</v>
      </c>
      <c r="BC758" s="7">
        <v>0.53654026076733929</v>
      </c>
      <c r="BD758" s="35" t="s">
        <v>552</v>
      </c>
      <c r="BE758" s="35" t="s">
        <v>552</v>
      </c>
      <c r="BF758" s="35" t="s">
        <v>552</v>
      </c>
      <c r="BG758" s="35" t="s">
        <v>552</v>
      </c>
      <c r="BH758" s="35" t="s">
        <v>552</v>
      </c>
      <c r="BI758" s="35" t="s">
        <v>552</v>
      </c>
      <c r="BJ758" s="35">
        <v>1.3416668370475409</v>
      </c>
      <c r="BK758" s="35" t="s">
        <v>552</v>
      </c>
      <c r="BL758" s="35" t="s">
        <v>552</v>
      </c>
      <c r="BM758" s="35" t="s">
        <v>552</v>
      </c>
      <c r="BN758" s="35">
        <v>1.3416668370475409</v>
      </c>
      <c r="BO758" s="1">
        <v>0</v>
      </c>
      <c r="BP758" s="1">
        <v>0</v>
      </c>
      <c r="BQ758" s="1">
        <v>412410.41317319992</v>
      </c>
      <c r="BR758" s="1">
        <v>18331.550544499056</v>
      </c>
      <c r="BS758" s="1">
        <v>161987.33157610847</v>
      </c>
      <c r="BT758" s="1">
        <v>412410.41317319992</v>
      </c>
      <c r="BU758" s="1">
        <v>18331.550544499056</v>
      </c>
      <c r="BV758" s="1">
        <v>47683.662645340053</v>
      </c>
      <c r="BW758" s="35">
        <v>5.9763785338926159</v>
      </c>
      <c r="BX758" s="1">
        <v>2052310.3272688969</v>
      </c>
      <c r="BY758" s="1">
        <v>91224.734622612596</v>
      </c>
      <c r="BZ758" s="1">
        <v>806110.27961789165</v>
      </c>
      <c r="CA758" s="1">
        <v>2052310.3272688969</v>
      </c>
      <c r="CB758" s="1">
        <v>91224.734622612596</v>
      </c>
      <c r="CC758" s="1">
        <v>237291.95520564742</v>
      </c>
    </row>
    <row r="759" spans="1:81" x14ac:dyDescent="0.25">
      <c r="A759" t="s">
        <v>879</v>
      </c>
      <c r="B759" t="s">
        <v>880</v>
      </c>
      <c r="C759" t="s">
        <v>81</v>
      </c>
      <c r="D759" t="s">
        <v>38</v>
      </c>
      <c r="E759">
        <v>40130</v>
      </c>
      <c r="F759" t="s">
        <v>370</v>
      </c>
      <c r="G759" t="s">
        <v>82</v>
      </c>
      <c r="H759" s="74">
        <v>0.46873146894112006</v>
      </c>
      <c r="I759" s="1">
        <v>2928228</v>
      </c>
      <c r="J759" s="1"/>
      <c r="K759" s="1"/>
      <c r="L759" s="1">
        <v>476341</v>
      </c>
      <c r="M759" s="1"/>
      <c r="N759" s="1"/>
      <c r="O759" s="1"/>
      <c r="P759" s="1"/>
      <c r="Q759" s="1"/>
      <c r="R759" s="1"/>
      <c r="S759" s="1"/>
      <c r="T759" s="1">
        <v>476341</v>
      </c>
      <c r="U759" s="1">
        <v>29.46153846153846</v>
      </c>
      <c r="V759" s="36">
        <v>0.10348327979701198</v>
      </c>
      <c r="W759" s="1"/>
      <c r="X759" s="1"/>
      <c r="Y759" s="1">
        <v>110520</v>
      </c>
      <c r="Z759" s="1"/>
      <c r="AA759" s="1"/>
      <c r="AB759" s="1"/>
      <c r="AC759" s="1"/>
      <c r="AD759" s="1"/>
      <c r="AE759" s="1"/>
      <c r="AF759" s="1"/>
      <c r="AG759" s="1">
        <v>0</v>
      </c>
      <c r="AH759" s="1">
        <v>0</v>
      </c>
      <c r="AI759" s="1">
        <v>1133976.4354375002</v>
      </c>
      <c r="AJ759" s="1">
        <v>0</v>
      </c>
      <c r="AK759" s="1">
        <v>0</v>
      </c>
      <c r="AL759" s="1">
        <v>0</v>
      </c>
      <c r="AM759" s="1">
        <v>0</v>
      </c>
      <c r="AN759" s="1">
        <v>0</v>
      </c>
      <c r="AO759" s="1">
        <v>0</v>
      </c>
      <c r="AP759" s="1">
        <v>0</v>
      </c>
      <c r="AQ759" s="1">
        <v>1133976.4354375002</v>
      </c>
      <c r="AR759" s="1">
        <v>0</v>
      </c>
      <c r="AS759" s="1">
        <v>0</v>
      </c>
      <c r="AT759" s="1">
        <v>239609.50408799999</v>
      </c>
      <c r="AU759" s="1">
        <v>0</v>
      </c>
      <c r="AV759" s="1">
        <v>0</v>
      </c>
      <c r="AW759" s="1">
        <v>0</v>
      </c>
      <c r="AX759" s="1">
        <v>0</v>
      </c>
      <c r="AY759" s="1">
        <v>0</v>
      </c>
      <c r="AZ759" s="1">
        <v>0</v>
      </c>
      <c r="BA759" s="1">
        <v>0</v>
      </c>
      <c r="BB759" s="1">
        <v>239609.50408799999</v>
      </c>
      <c r="BC759" s="7">
        <v>0.46908435392513842</v>
      </c>
      <c r="BD759" s="35" t="s">
        <v>552</v>
      </c>
      <c r="BE759" s="35" t="s">
        <v>552</v>
      </c>
      <c r="BF759" s="35">
        <v>2.8836189610499625</v>
      </c>
      <c r="BG759" s="35" t="s">
        <v>552</v>
      </c>
      <c r="BH759" s="35" t="s">
        <v>552</v>
      </c>
      <c r="BI759" s="35" t="s">
        <v>552</v>
      </c>
      <c r="BJ759" s="35" t="s">
        <v>552</v>
      </c>
      <c r="BK759" s="35" t="s">
        <v>552</v>
      </c>
      <c r="BL759" s="35" t="s">
        <v>552</v>
      </c>
      <c r="BM759" s="35" t="s">
        <v>552</v>
      </c>
      <c r="BN759" s="35">
        <v>2.8836189610499625</v>
      </c>
      <c r="BO759" s="1">
        <v>0</v>
      </c>
      <c r="BP759" s="1"/>
      <c r="BQ759" s="1">
        <v>963855.52847999986</v>
      </c>
      <c r="BR759" s="1">
        <v>42843.162474914359</v>
      </c>
      <c r="BS759" s="1">
        <v>378584.97287211829</v>
      </c>
      <c r="BT759" s="1">
        <v>963855.52847999986</v>
      </c>
      <c r="BU759" s="1">
        <v>42843.162474914359</v>
      </c>
      <c r="BV759" s="1">
        <v>111442.77736649773</v>
      </c>
      <c r="BW759" s="35">
        <v>6.1447255790866731</v>
      </c>
      <c r="BX759" s="1">
        <v>4958772.1919151582</v>
      </c>
      <c r="BY759" s="1">
        <v>220416.31387365819</v>
      </c>
      <c r="BZ759" s="1">
        <v>1947715.793793021</v>
      </c>
      <c r="CA759" s="1">
        <v>4958772.1919151582</v>
      </c>
      <c r="CB759" s="1">
        <v>220416.31387365819</v>
      </c>
      <c r="CC759" s="1">
        <v>573342.50732188218</v>
      </c>
    </row>
    <row r="760" spans="1:81" x14ac:dyDescent="0.25">
      <c r="A760" t="s">
        <v>879</v>
      </c>
      <c r="B760" t="s">
        <v>880</v>
      </c>
      <c r="C760" t="s">
        <v>81</v>
      </c>
      <c r="D760" t="s">
        <v>28</v>
      </c>
      <c r="E760">
        <v>40130</v>
      </c>
      <c r="F760" t="s">
        <v>370</v>
      </c>
      <c r="G760" t="s">
        <v>82</v>
      </c>
      <c r="H760" s="74">
        <v>0.46873146894112006</v>
      </c>
      <c r="I760" s="1">
        <v>3507986</v>
      </c>
      <c r="J760" s="1">
        <v>0</v>
      </c>
      <c r="K760" s="1">
        <v>0</v>
      </c>
      <c r="L760" s="1">
        <v>1134742</v>
      </c>
      <c r="M760" s="1">
        <v>0</v>
      </c>
      <c r="N760" s="1">
        <v>0</v>
      </c>
      <c r="O760" s="1">
        <v>0</v>
      </c>
      <c r="P760" s="1">
        <v>234214</v>
      </c>
      <c r="Q760" s="1">
        <v>0</v>
      </c>
      <c r="R760" s="1">
        <v>0</v>
      </c>
      <c r="S760" s="1">
        <v>0</v>
      </c>
      <c r="T760" s="1">
        <v>1368956</v>
      </c>
      <c r="U760" s="1"/>
      <c r="V760" s="36"/>
      <c r="W760" s="1"/>
      <c r="X760" s="1"/>
      <c r="Y760" s="1">
        <v>263281</v>
      </c>
      <c r="Z760" s="1"/>
      <c r="AA760" s="1"/>
      <c r="AB760" s="1"/>
      <c r="AC760" s="1">
        <v>27586</v>
      </c>
      <c r="AD760" s="1"/>
      <c r="AE760" s="1"/>
      <c r="AF760" s="1"/>
      <c r="AG760" s="1">
        <v>0</v>
      </c>
      <c r="AH760" s="1">
        <v>0</v>
      </c>
      <c r="AI760" s="1">
        <v>2701361.3071250003</v>
      </c>
      <c r="AJ760" s="1">
        <v>0</v>
      </c>
      <c r="AK760" s="1">
        <v>0</v>
      </c>
      <c r="AL760" s="1">
        <v>0</v>
      </c>
      <c r="AM760" s="1">
        <v>242471.1080683333</v>
      </c>
      <c r="AN760" s="1">
        <v>0</v>
      </c>
      <c r="AO760" s="1">
        <v>0</v>
      </c>
      <c r="AP760" s="1">
        <v>0</v>
      </c>
      <c r="AQ760" s="1">
        <v>2943832.4151933338</v>
      </c>
      <c r="AR760" s="1">
        <v>0</v>
      </c>
      <c r="AS760" s="1">
        <v>0</v>
      </c>
      <c r="AT760" s="1">
        <v>570798.31565140001</v>
      </c>
      <c r="AU760" s="1">
        <v>0</v>
      </c>
      <c r="AV760" s="1">
        <v>0</v>
      </c>
      <c r="AW760" s="1">
        <v>0</v>
      </c>
      <c r="AX760" s="1">
        <v>71756.15148</v>
      </c>
      <c r="AY760" s="1">
        <v>0</v>
      </c>
      <c r="AZ760" s="1">
        <v>0</v>
      </c>
      <c r="BA760" s="1">
        <v>0</v>
      </c>
      <c r="BB760" s="1">
        <v>642554.46713140002</v>
      </c>
      <c r="BC760" s="7">
        <v>1.0223492574727304</v>
      </c>
      <c r="BD760" s="35" t="s">
        <v>552</v>
      </c>
      <c r="BE760" s="35" t="s">
        <v>552</v>
      </c>
      <c r="BF760" s="35">
        <v>2.8836155027102199</v>
      </c>
      <c r="BG760" s="35" t="s">
        <v>552</v>
      </c>
      <c r="BH760" s="35" t="s">
        <v>552</v>
      </c>
      <c r="BI760" s="35" t="s">
        <v>552</v>
      </c>
      <c r="BJ760" s="35">
        <v>1.3416245807182035</v>
      </c>
      <c r="BK760" s="35" t="s">
        <v>552</v>
      </c>
      <c r="BL760" s="35" t="s">
        <v>552</v>
      </c>
      <c r="BM760" s="35" t="s">
        <v>552</v>
      </c>
      <c r="BN760" s="35">
        <v>2.6197970441159057</v>
      </c>
      <c r="BO760" s="1">
        <v>0</v>
      </c>
      <c r="BP760" s="1">
        <v>0</v>
      </c>
      <c r="BQ760" s="1">
        <v>1154688.6717599998</v>
      </c>
      <c r="BR760" s="1">
        <v>51325.652974332916</v>
      </c>
      <c r="BS760" s="1">
        <v>453540.77095286665</v>
      </c>
      <c r="BT760" s="1">
        <v>1154688.6717599998</v>
      </c>
      <c r="BU760" s="1">
        <v>51325.652974332916</v>
      </c>
      <c r="BV760" s="1">
        <v>133507.26200377528</v>
      </c>
      <c r="BW760" s="35">
        <v>6.1447255790866731</v>
      </c>
      <c r="BX760" s="1">
        <v>5940556.3454852868</v>
      </c>
      <c r="BY760" s="1">
        <v>264056.39972037653</v>
      </c>
      <c r="BZ760" s="1">
        <v>2333342.8054799032</v>
      </c>
      <c r="CA760" s="1">
        <v>5940556.3454852868</v>
      </c>
      <c r="CB760" s="1">
        <v>264056.39972037653</v>
      </c>
      <c r="CC760" s="1">
        <v>686858.22582464898</v>
      </c>
    </row>
    <row r="761" spans="1:81" x14ac:dyDescent="0.25">
      <c r="A761" t="s">
        <v>879</v>
      </c>
      <c r="B761" t="s">
        <v>880</v>
      </c>
      <c r="C761" t="s">
        <v>81</v>
      </c>
      <c r="D761" t="s">
        <v>1730</v>
      </c>
      <c r="E761">
        <v>40130</v>
      </c>
      <c r="F761" t="s">
        <v>370</v>
      </c>
      <c r="G761" t="s">
        <v>82</v>
      </c>
      <c r="H761" s="74">
        <v>0.46873146894112006</v>
      </c>
      <c r="I761" s="1">
        <v>579758</v>
      </c>
      <c r="J761" s="1"/>
      <c r="K761" s="1"/>
      <c r="L761" s="1">
        <v>658401</v>
      </c>
      <c r="M761" s="1"/>
      <c r="N761" s="1"/>
      <c r="O761" s="1"/>
      <c r="P761" s="1">
        <v>234214</v>
      </c>
      <c r="Q761" s="1"/>
      <c r="R761" s="1"/>
      <c r="S761" s="1"/>
      <c r="T761" s="1">
        <v>892615</v>
      </c>
      <c r="U761" s="1">
        <v>21.413793103448278</v>
      </c>
      <c r="V761" s="36">
        <v>0.10085246185003958</v>
      </c>
      <c r="W761" s="1"/>
      <c r="X761" s="1"/>
      <c r="Y761" s="1">
        <v>152761</v>
      </c>
      <c r="Z761" s="1"/>
      <c r="AA761" s="1"/>
      <c r="AB761" s="1"/>
      <c r="AC761" s="1">
        <v>27586</v>
      </c>
      <c r="AD761" s="1"/>
      <c r="AE761" s="1"/>
      <c r="AF761" s="1"/>
      <c r="AG761" s="1">
        <v>0</v>
      </c>
      <c r="AH761" s="1">
        <v>0</v>
      </c>
      <c r="AI761" s="1">
        <v>1567384.8716875</v>
      </c>
      <c r="AJ761" s="1">
        <v>0</v>
      </c>
      <c r="AK761" s="1"/>
      <c r="AL761" s="1">
        <v>0</v>
      </c>
      <c r="AM761" s="1">
        <v>242471.1080683333</v>
      </c>
      <c r="AN761" s="1"/>
      <c r="AO761" s="1">
        <v>0</v>
      </c>
      <c r="AP761" s="1">
        <v>0</v>
      </c>
      <c r="AQ761" s="1">
        <v>1809855.9797558333</v>
      </c>
      <c r="AR761" s="1">
        <v>0</v>
      </c>
      <c r="AS761" s="1">
        <v>0</v>
      </c>
      <c r="AT761" s="1">
        <v>331188.81156339997</v>
      </c>
      <c r="AU761" s="1">
        <v>0</v>
      </c>
      <c r="AV761" s="1"/>
      <c r="AW761" s="1">
        <v>0</v>
      </c>
      <c r="AX761" s="1">
        <v>71756.15148</v>
      </c>
      <c r="AY761" s="1"/>
      <c r="AZ761" s="1">
        <v>0</v>
      </c>
      <c r="BA761" s="1">
        <v>0</v>
      </c>
      <c r="BB761" s="1">
        <v>402944.96304339997</v>
      </c>
      <c r="BC761" s="7">
        <v>3.8167665522497893</v>
      </c>
      <c r="BD761" s="35" t="s">
        <v>552</v>
      </c>
      <c r="BE761" s="35" t="s">
        <v>552</v>
      </c>
      <c r="BF761" s="35">
        <v>2.883613000665096</v>
      </c>
      <c r="BG761" s="35" t="s">
        <v>552</v>
      </c>
      <c r="BH761" s="35" t="s">
        <v>552</v>
      </c>
      <c r="BI761" s="35" t="s">
        <v>552</v>
      </c>
      <c r="BJ761" s="35">
        <v>1.3416245807182035</v>
      </c>
      <c r="BK761" s="35" t="s">
        <v>552</v>
      </c>
      <c r="BL761" s="35" t="s">
        <v>552</v>
      </c>
      <c r="BM761" s="35" t="s">
        <v>552</v>
      </c>
      <c r="BN761" s="35">
        <v>2.4790093632744612</v>
      </c>
      <c r="BO761" s="1">
        <v>0</v>
      </c>
      <c r="BP761" s="1">
        <v>0</v>
      </c>
      <c r="BQ761" s="1">
        <v>190833.14327999996</v>
      </c>
      <c r="BR761" s="1">
        <v>8482.4904994185545</v>
      </c>
      <c r="BS761" s="1">
        <v>74955.798080748325</v>
      </c>
      <c r="BT761" s="1">
        <v>190833.14327999996</v>
      </c>
      <c r="BU761" s="1">
        <v>8482.4904994185545</v>
      </c>
      <c r="BV761" s="1">
        <v>22064.484637277554</v>
      </c>
      <c r="BW761" s="35">
        <v>6.1447255790866731</v>
      </c>
      <c r="BX761" s="1">
        <v>981784.15357012791</v>
      </c>
      <c r="BY761" s="1">
        <v>43640.085846718335</v>
      </c>
      <c r="BZ761" s="1">
        <v>385627.01168688177</v>
      </c>
      <c r="CA761" s="1">
        <v>981784.15357012791</v>
      </c>
      <c r="CB761" s="1">
        <v>43640.085846718335</v>
      </c>
      <c r="CC761" s="1">
        <v>113515.71850276679</v>
      </c>
    </row>
    <row r="762" spans="1:81" x14ac:dyDescent="0.25">
      <c r="A762" t="s">
        <v>79</v>
      </c>
      <c r="B762" t="s">
        <v>80</v>
      </c>
      <c r="C762" t="s">
        <v>81</v>
      </c>
      <c r="D762" t="s">
        <v>38</v>
      </c>
      <c r="E762">
        <v>40022</v>
      </c>
      <c r="F762" t="s">
        <v>39</v>
      </c>
      <c r="G762" t="s">
        <v>82</v>
      </c>
      <c r="H762" s="74">
        <v>0.46873146894112006</v>
      </c>
      <c r="I762" s="1">
        <v>245601162</v>
      </c>
      <c r="J762" s="1"/>
      <c r="K762" s="1">
        <v>21930632</v>
      </c>
      <c r="L762" s="1">
        <v>9182909</v>
      </c>
      <c r="M762" s="1"/>
      <c r="N762" s="1"/>
      <c r="O762" s="1"/>
      <c r="P762" s="1"/>
      <c r="Q762" s="1"/>
      <c r="R762" s="1"/>
      <c r="S762" s="1"/>
      <c r="T762" s="1">
        <v>31113541</v>
      </c>
      <c r="U762" s="1">
        <v>33.473972602739728</v>
      </c>
      <c r="V762" s="36">
        <v>0.26848991532521399</v>
      </c>
      <c r="W762" s="1"/>
      <c r="X762" s="1">
        <v>5919091</v>
      </c>
      <c r="Y762" s="1">
        <v>2044196</v>
      </c>
      <c r="Z762" s="1"/>
      <c r="AA762" s="1"/>
      <c r="AB762" s="1"/>
      <c r="AC762" s="1"/>
      <c r="AD762" s="1"/>
      <c r="AE762" s="1"/>
      <c r="AF762" s="1"/>
      <c r="AG762" s="1">
        <v>0</v>
      </c>
      <c r="AH762" s="1">
        <v>49487980.524380587</v>
      </c>
      <c r="AI762" s="1">
        <v>20978566.408937503</v>
      </c>
      <c r="AJ762" s="1">
        <v>0</v>
      </c>
      <c r="AK762" s="1">
        <v>0</v>
      </c>
      <c r="AL762" s="1">
        <v>0</v>
      </c>
      <c r="AM762" s="1">
        <v>0</v>
      </c>
      <c r="AN762" s="1">
        <v>0</v>
      </c>
      <c r="AO762" s="1">
        <v>0</v>
      </c>
      <c r="AP762" s="1">
        <v>0</v>
      </c>
      <c r="AQ762" s="1">
        <v>70466546.933318093</v>
      </c>
      <c r="AR762" s="1">
        <v>0</v>
      </c>
      <c r="AS762" s="1">
        <v>12786932.379571501</v>
      </c>
      <c r="AT762" s="1">
        <v>4431856.5854024002</v>
      </c>
      <c r="AU762" s="1">
        <v>0</v>
      </c>
      <c r="AV762" s="1">
        <v>0</v>
      </c>
      <c r="AW762" s="1">
        <v>0</v>
      </c>
      <c r="AX762" s="1">
        <v>0</v>
      </c>
      <c r="AY762" s="1">
        <v>0</v>
      </c>
      <c r="AZ762" s="1">
        <v>0</v>
      </c>
      <c r="BA762" s="1">
        <v>0</v>
      </c>
      <c r="BB762" s="1">
        <v>17218788.9649739</v>
      </c>
      <c r="BC762" s="7">
        <v>0.35702329412550576</v>
      </c>
      <c r="BD762" s="35" t="s">
        <v>552</v>
      </c>
      <c r="BE762" s="35">
        <v>2.8396314754609939</v>
      </c>
      <c r="BF762" s="35">
        <v>2.7671430691886312</v>
      </c>
      <c r="BG762" s="35" t="s">
        <v>552</v>
      </c>
      <c r="BH762" s="35" t="s">
        <v>552</v>
      </c>
      <c r="BI762" s="35" t="s">
        <v>552</v>
      </c>
      <c r="BJ762" s="35" t="s">
        <v>552</v>
      </c>
      <c r="BK762" s="35" t="s">
        <v>552</v>
      </c>
      <c r="BL762" s="35" t="s">
        <v>552</v>
      </c>
      <c r="BM762" s="35" t="s">
        <v>552</v>
      </c>
      <c r="BN762" s="35">
        <v>2.8182371109187474</v>
      </c>
      <c r="BO762" s="1">
        <v>0</v>
      </c>
      <c r="BP762" s="1"/>
      <c r="BQ762" s="1">
        <v>80842078.483919993</v>
      </c>
      <c r="BR762" s="1">
        <v>3593412.2915270817</v>
      </c>
      <c r="BS762" s="1">
        <v>31753302.424924135</v>
      </c>
      <c r="BT762" s="1">
        <v>80842078.483919993</v>
      </c>
      <c r="BU762" s="1">
        <v>3593412.2915270817</v>
      </c>
      <c r="BV762" s="1">
        <v>9347112.1844744142</v>
      </c>
      <c r="BW762" s="35">
        <v>7.1136354671868993</v>
      </c>
      <c r="BX762" s="1">
        <v>494238998.26040018</v>
      </c>
      <c r="BY762" s="1">
        <v>21968812.833705317</v>
      </c>
      <c r="BZ762" s="1">
        <v>194128115.90532798</v>
      </c>
      <c r="CA762" s="1">
        <v>494238998.26040018</v>
      </c>
      <c r="CB762" s="1">
        <v>21968812.833705317</v>
      </c>
      <c r="CC762" s="1">
        <v>57144836.566777594</v>
      </c>
    </row>
    <row r="763" spans="1:81" x14ac:dyDescent="0.25">
      <c r="A763" t="s">
        <v>79</v>
      </c>
      <c r="B763" t="s">
        <v>80</v>
      </c>
      <c r="C763" t="s">
        <v>81</v>
      </c>
      <c r="D763" t="s">
        <v>1728</v>
      </c>
      <c r="E763">
        <v>40022</v>
      </c>
      <c r="F763" t="s">
        <v>39</v>
      </c>
      <c r="G763" t="s">
        <v>82</v>
      </c>
      <c r="H763" s="74">
        <v>0.46873146894112006</v>
      </c>
      <c r="I763" s="1">
        <v>449895831</v>
      </c>
      <c r="J763" s="1"/>
      <c r="K763" s="1"/>
      <c r="L763" s="1"/>
      <c r="M763" s="1"/>
      <c r="N763" s="1">
        <v>22827885</v>
      </c>
      <c r="O763" s="1"/>
      <c r="P763" s="1"/>
      <c r="Q763" s="1"/>
      <c r="R763" s="1"/>
      <c r="S763" s="1"/>
      <c r="T763" s="1">
        <v>22827885</v>
      </c>
      <c r="U763" s="1">
        <v>63.050632911392405</v>
      </c>
      <c r="V763" s="36">
        <v>0.3194876548037297</v>
      </c>
      <c r="W763" s="1"/>
      <c r="X763" s="1"/>
      <c r="Y763" s="1"/>
      <c r="Z763" s="1"/>
      <c r="AA763" s="1">
        <v>91858812</v>
      </c>
      <c r="AB763" s="1"/>
      <c r="AC763" s="1"/>
      <c r="AD763" s="1"/>
      <c r="AE763" s="1"/>
      <c r="AF763" s="1"/>
      <c r="AG763" s="1"/>
      <c r="AH763" s="1"/>
      <c r="AI763" s="1"/>
      <c r="AJ763" s="1"/>
      <c r="AK763" s="1">
        <v>43057115.883946188</v>
      </c>
      <c r="AL763" s="1"/>
      <c r="AM763" s="1"/>
      <c r="AN763" s="1"/>
      <c r="AO763" s="1"/>
      <c r="AP763" s="1"/>
      <c r="AQ763" s="1">
        <v>43057115.883946188</v>
      </c>
      <c r="AR763" s="1"/>
      <c r="AS763" s="1"/>
      <c r="AT763" s="1"/>
      <c r="AU763" s="1"/>
      <c r="AV763" s="1">
        <v>1846570.6407032413</v>
      </c>
      <c r="AW763" s="1"/>
      <c r="AX763" s="1"/>
      <c r="AY763" s="1"/>
      <c r="AZ763" s="1"/>
      <c r="BA763" s="1"/>
      <c r="BB763" s="1">
        <v>1846570.6407032413</v>
      </c>
      <c r="BC763" s="7">
        <v>9.9809074524741317E-2</v>
      </c>
      <c r="BD763" s="35" t="s">
        <v>552</v>
      </c>
      <c r="BE763" s="35" t="s">
        <v>552</v>
      </c>
      <c r="BF763" s="35" t="s">
        <v>552</v>
      </c>
      <c r="BG763" s="35" t="s">
        <v>552</v>
      </c>
      <c r="BH763" s="35">
        <v>1.9670541762694804</v>
      </c>
      <c r="BI763" s="35" t="s">
        <v>552</v>
      </c>
      <c r="BJ763" s="35" t="s">
        <v>552</v>
      </c>
      <c r="BK763" s="35" t="s">
        <v>552</v>
      </c>
      <c r="BL763" s="35" t="s">
        <v>552</v>
      </c>
      <c r="BM763" s="35" t="s">
        <v>552</v>
      </c>
      <c r="BN763" s="35">
        <v>1.9670541762694804</v>
      </c>
      <c r="BO763" s="1"/>
      <c r="BP763" s="1"/>
      <c r="BQ763" s="1">
        <v>148087711.73195997</v>
      </c>
      <c r="BR763" s="1">
        <v>6582465.6359817646</v>
      </c>
      <c r="BS763" s="1">
        <v>58166167.721370772</v>
      </c>
      <c r="BT763" s="1">
        <v>148087711.73195997</v>
      </c>
      <c r="BU763" s="1">
        <v>6582465.6359817646</v>
      </c>
      <c r="BV763" s="1">
        <v>17122177.963003047</v>
      </c>
      <c r="BW763" s="35">
        <v>7.1136354671868993</v>
      </c>
      <c r="BX763" s="1">
        <v>905354286.69905996</v>
      </c>
      <c r="BY763" s="1">
        <v>40242795.37367709</v>
      </c>
      <c r="BZ763" s="1">
        <v>355606745.97171426</v>
      </c>
      <c r="CA763" s="1">
        <v>905354286.69905996</v>
      </c>
      <c r="CB763" s="1">
        <v>40242795.37367709</v>
      </c>
      <c r="CC763" s="1">
        <v>104678754.47010137</v>
      </c>
    </row>
    <row r="764" spans="1:81" x14ac:dyDescent="0.25">
      <c r="A764" t="s">
        <v>79</v>
      </c>
      <c r="B764" t="s">
        <v>80</v>
      </c>
      <c r="C764" t="s">
        <v>81</v>
      </c>
      <c r="D764" t="s">
        <v>28</v>
      </c>
      <c r="E764">
        <v>40022</v>
      </c>
      <c r="F764" t="s">
        <v>39</v>
      </c>
      <c r="G764" t="s">
        <v>82</v>
      </c>
      <c r="H764" s="74">
        <v>0.46873146894112006</v>
      </c>
      <c r="I764" s="1">
        <v>705533205</v>
      </c>
      <c r="J764" s="1">
        <v>0</v>
      </c>
      <c r="K764" s="1">
        <v>21930632</v>
      </c>
      <c r="L764" s="1">
        <v>9182909</v>
      </c>
      <c r="M764" s="1">
        <v>0</v>
      </c>
      <c r="N764" s="1">
        <v>22827885</v>
      </c>
      <c r="O764" s="1">
        <v>0</v>
      </c>
      <c r="P764" s="1">
        <v>7199558</v>
      </c>
      <c r="Q764" s="1">
        <v>0</v>
      </c>
      <c r="R764" s="1">
        <v>0</v>
      </c>
      <c r="S764" s="1">
        <v>0</v>
      </c>
      <c r="T764" s="1">
        <v>61140984</v>
      </c>
      <c r="U764" s="1"/>
      <c r="V764" s="36"/>
      <c r="W764" s="1"/>
      <c r="X764" s="1">
        <v>5919091</v>
      </c>
      <c r="Y764" s="1">
        <v>2504792</v>
      </c>
      <c r="Z764" s="1"/>
      <c r="AA764" s="1">
        <v>91858812</v>
      </c>
      <c r="AB764" s="1"/>
      <c r="AC764" s="1">
        <v>841387</v>
      </c>
      <c r="AD764" s="1"/>
      <c r="AE764" s="1"/>
      <c r="AF764" s="1"/>
      <c r="AG764" s="1">
        <v>0</v>
      </c>
      <c r="AH764" s="1">
        <v>49487980.524380587</v>
      </c>
      <c r="AI764" s="1">
        <v>25696303.846217502</v>
      </c>
      <c r="AJ764" s="1">
        <v>0</v>
      </c>
      <c r="AK764" s="1">
        <v>43057115.883946188</v>
      </c>
      <c r="AL764" s="1">
        <v>0</v>
      </c>
      <c r="AM764" s="1">
        <v>7395555.3579616658</v>
      </c>
      <c r="AN764" s="1">
        <v>0</v>
      </c>
      <c r="AO764" s="1">
        <v>0</v>
      </c>
      <c r="AP764" s="1">
        <v>0</v>
      </c>
      <c r="AQ764" s="1">
        <v>125636955.61250596</v>
      </c>
      <c r="AR764" s="1">
        <v>0</v>
      </c>
      <c r="AS764" s="1">
        <v>12786932.379571501</v>
      </c>
      <c r="AT764" s="1">
        <v>5430437.6489647999</v>
      </c>
      <c r="AU764" s="1">
        <v>0</v>
      </c>
      <c r="AV764" s="1">
        <v>1846570.6407032413</v>
      </c>
      <c r="AW764" s="1">
        <v>0</v>
      </c>
      <c r="AX764" s="1">
        <v>2188599.0366599998</v>
      </c>
      <c r="AY764" s="1">
        <v>0</v>
      </c>
      <c r="AZ764" s="1">
        <v>0</v>
      </c>
      <c r="BA764" s="1">
        <v>0</v>
      </c>
      <c r="BB764" s="1">
        <v>22252539.705899544</v>
      </c>
      <c r="BC764" s="7">
        <v>0.20961379885501705</v>
      </c>
      <c r="BD764" s="35" t="s">
        <v>552</v>
      </c>
      <c r="BE764" s="35">
        <v>2.8396314754609939</v>
      </c>
      <c r="BF764" s="35">
        <v>3.3896384571797786</v>
      </c>
      <c r="BG764" s="35" t="s">
        <v>552</v>
      </c>
      <c r="BH764" s="35">
        <v>1.9670541762694804</v>
      </c>
      <c r="BI764" s="35" t="s">
        <v>552</v>
      </c>
      <c r="BJ764" s="35">
        <v>1.3312142765738766</v>
      </c>
      <c r="BK764" s="35" t="s">
        <v>552</v>
      </c>
      <c r="BL764" s="35" t="s">
        <v>552</v>
      </c>
      <c r="BM764" s="35" t="s">
        <v>552</v>
      </c>
      <c r="BN764" s="35">
        <v>2.4188275301294713</v>
      </c>
      <c r="BO764" s="1">
        <v>0</v>
      </c>
      <c r="BP764" s="1">
        <v>0</v>
      </c>
      <c r="BQ764" s="1">
        <v>232233309.75779998</v>
      </c>
      <c r="BR764" s="1">
        <v>10322718.631630482</v>
      </c>
      <c r="BS764" s="1">
        <v>91217032.715793878</v>
      </c>
      <c r="BT764" s="1">
        <v>232233309.75779998</v>
      </c>
      <c r="BU764" s="1">
        <v>10322718.631630482</v>
      </c>
      <c r="BV764" s="1">
        <v>26851249.250224575</v>
      </c>
      <c r="BW764" s="35">
        <v>7.1136354671868993</v>
      </c>
      <c r="BX764" s="1">
        <v>1419789799.1974874</v>
      </c>
      <c r="BY764" s="1">
        <v>63109338.744127125</v>
      </c>
      <c r="BZ764" s="1">
        <v>557667686.42282522</v>
      </c>
      <c r="CA764" s="1">
        <v>1419789799.1974874</v>
      </c>
      <c r="CB764" s="1">
        <v>63109338.744127125</v>
      </c>
      <c r="CC764" s="1">
        <v>164158749.75444859</v>
      </c>
    </row>
    <row r="765" spans="1:81" x14ac:dyDescent="0.25">
      <c r="A765" t="s">
        <v>79</v>
      </c>
      <c r="B765" t="s">
        <v>80</v>
      </c>
      <c r="C765" t="s">
        <v>81</v>
      </c>
      <c r="D765" t="s">
        <v>1730</v>
      </c>
      <c r="E765">
        <v>40022</v>
      </c>
      <c r="F765" t="s">
        <v>39</v>
      </c>
      <c r="G765" t="s">
        <v>82</v>
      </c>
      <c r="H765" s="74">
        <v>0.46873146894112006</v>
      </c>
      <c r="I765" s="1">
        <v>10036212</v>
      </c>
      <c r="J765" s="1"/>
      <c r="K765" s="1"/>
      <c r="L765" s="1"/>
      <c r="M765" s="1"/>
      <c r="N765" s="1"/>
      <c r="O765" s="1"/>
      <c r="P765" s="1">
        <v>7199558</v>
      </c>
      <c r="Q765" s="1"/>
      <c r="R765" s="1"/>
      <c r="S765" s="1"/>
      <c r="T765" s="1">
        <v>7199558</v>
      </c>
      <c r="U765" s="1">
        <v>8</v>
      </c>
      <c r="V765" s="36">
        <v>0.17677733205874097</v>
      </c>
      <c r="W765" s="1"/>
      <c r="X765" s="1"/>
      <c r="Y765" s="1">
        <v>460596</v>
      </c>
      <c r="Z765" s="1"/>
      <c r="AA765" s="1"/>
      <c r="AB765" s="1"/>
      <c r="AC765" s="1">
        <v>841387</v>
      </c>
      <c r="AD765" s="1"/>
      <c r="AE765" s="1"/>
      <c r="AF765" s="1"/>
      <c r="AG765" s="1">
        <v>0</v>
      </c>
      <c r="AH765" s="1">
        <v>0</v>
      </c>
      <c r="AI765" s="1">
        <v>4717737.4372800002</v>
      </c>
      <c r="AJ765" s="1">
        <v>0</v>
      </c>
      <c r="AK765" s="1"/>
      <c r="AL765" s="1">
        <v>0</v>
      </c>
      <c r="AM765" s="1">
        <v>7395555.3579616658</v>
      </c>
      <c r="AN765" s="1"/>
      <c r="AO765" s="1">
        <v>0</v>
      </c>
      <c r="AP765" s="1">
        <v>0</v>
      </c>
      <c r="AQ765" s="1">
        <v>12113292.795241665</v>
      </c>
      <c r="AR765" s="1">
        <v>0</v>
      </c>
      <c r="AS765" s="1">
        <v>0</v>
      </c>
      <c r="AT765" s="1">
        <v>998581.06356239994</v>
      </c>
      <c r="AU765" s="1">
        <v>0</v>
      </c>
      <c r="AV765" s="1"/>
      <c r="AW765" s="1">
        <v>0</v>
      </c>
      <c r="AX765" s="1">
        <v>2188599.0366599998</v>
      </c>
      <c r="AY765" s="1"/>
      <c r="AZ765" s="1">
        <v>0</v>
      </c>
      <c r="BA765" s="1">
        <v>0</v>
      </c>
      <c r="BB765" s="1">
        <v>3187180.1002223995</v>
      </c>
      <c r="BC765" s="7">
        <v>1.5245266735561249</v>
      </c>
      <c r="BD765" s="35" t="s">
        <v>552</v>
      </c>
      <c r="BE765" s="35" t="s">
        <v>552</v>
      </c>
      <c r="BF765" s="35" t="s">
        <v>552</v>
      </c>
      <c r="BG765" s="35" t="s">
        <v>552</v>
      </c>
      <c r="BH765" s="35" t="s">
        <v>552</v>
      </c>
      <c r="BI765" s="35" t="s">
        <v>552</v>
      </c>
      <c r="BJ765" s="35">
        <v>1.3312142765738766</v>
      </c>
      <c r="BK765" s="35" t="s">
        <v>552</v>
      </c>
      <c r="BL765" s="35" t="s">
        <v>552</v>
      </c>
      <c r="BM765" s="35" t="s">
        <v>552</v>
      </c>
      <c r="BN765" s="35">
        <v>2.1251961433554762</v>
      </c>
      <c r="BO765" s="1">
        <v>0</v>
      </c>
      <c r="BP765" s="1">
        <v>0</v>
      </c>
      <c r="BQ765" s="1">
        <v>3303519.5419199998</v>
      </c>
      <c r="BR765" s="1">
        <v>146840.70412163439</v>
      </c>
      <c r="BS765" s="1">
        <v>1297562.5694989695</v>
      </c>
      <c r="BT765" s="1">
        <v>3303519.5419199998</v>
      </c>
      <c r="BU765" s="1">
        <v>146840.70412163439</v>
      </c>
      <c r="BV765" s="1">
        <v>381959.10274711292</v>
      </c>
      <c r="BW765" s="35">
        <v>7.1136354671868993</v>
      </c>
      <c r="BX765" s="1">
        <v>20196514.238027129</v>
      </c>
      <c r="BY765" s="1">
        <v>897730.53674472147</v>
      </c>
      <c r="BZ765" s="1">
        <v>7932824.5457830662</v>
      </c>
      <c r="CA765" s="1">
        <v>20196514.238027129</v>
      </c>
      <c r="CB765" s="1">
        <v>897730.53674472147</v>
      </c>
      <c r="CC765" s="1">
        <v>2335158.7175696343</v>
      </c>
    </row>
    <row r="766" spans="1:81" x14ac:dyDescent="0.25">
      <c r="A766" t="s">
        <v>676</v>
      </c>
      <c r="B766" t="s">
        <v>617</v>
      </c>
      <c r="C766" t="s">
        <v>81</v>
      </c>
      <c r="D766" t="s">
        <v>38</v>
      </c>
      <c r="E766">
        <v>40180</v>
      </c>
      <c r="F766" t="s">
        <v>39</v>
      </c>
      <c r="G766" t="s">
        <v>82</v>
      </c>
      <c r="H766" s="74">
        <v>0.46873146894112006</v>
      </c>
      <c r="I766" s="1">
        <v>6206878</v>
      </c>
      <c r="J766" s="1"/>
      <c r="K766" s="1"/>
      <c r="L766" s="1">
        <v>949605</v>
      </c>
      <c r="M766" s="1"/>
      <c r="N766" s="1"/>
      <c r="O766" s="1"/>
      <c r="P766" s="1"/>
      <c r="Q766" s="1"/>
      <c r="R766" s="1"/>
      <c r="S766" s="1"/>
      <c r="T766" s="1">
        <v>949605</v>
      </c>
      <c r="U766" s="1">
        <v>38.385964912280699</v>
      </c>
      <c r="V766" s="36">
        <v>0.19507129547477134</v>
      </c>
      <c r="W766" s="1"/>
      <c r="X766" s="1"/>
      <c r="Y766" s="1">
        <v>342583</v>
      </c>
      <c r="Z766" s="1"/>
      <c r="AA766" s="1"/>
      <c r="AB766" s="1"/>
      <c r="AC766" s="1"/>
      <c r="AD766" s="1"/>
      <c r="AE766" s="1"/>
      <c r="AF766" s="1"/>
      <c r="AG766" s="1">
        <v>0</v>
      </c>
      <c r="AH766" s="1">
        <v>0</v>
      </c>
      <c r="AI766" s="1">
        <v>3508870.9384375005</v>
      </c>
      <c r="AJ766" s="1">
        <v>0</v>
      </c>
      <c r="AK766" s="1">
        <v>0</v>
      </c>
      <c r="AL766" s="1">
        <v>0</v>
      </c>
      <c r="AM766" s="1">
        <v>0</v>
      </c>
      <c r="AN766" s="1">
        <v>0</v>
      </c>
      <c r="AO766" s="1">
        <v>0</v>
      </c>
      <c r="AP766" s="1">
        <v>0</v>
      </c>
      <c r="AQ766" s="1">
        <v>3508870.9384375005</v>
      </c>
      <c r="AR766" s="1">
        <v>0</v>
      </c>
      <c r="AS766" s="1">
        <v>0</v>
      </c>
      <c r="AT766" s="1">
        <v>742726.59011019999</v>
      </c>
      <c r="AU766" s="1">
        <v>0</v>
      </c>
      <c r="AV766" s="1">
        <v>0</v>
      </c>
      <c r="AW766" s="1">
        <v>0</v>
      </c>
      <c r="AX766" s="1">
        <v>0</v>
      </c>
      <c r="AY766" s="1">
        <v>0</v>
      </c>
      <c r="AZ766" s="1">
        <v>0</v>
      </c>
      <c r="BA766" s="1">
        <v>0</v>
      </c>
      <c r="BB766" s="1">
        <v>742726.59011019999</v>
      </c>
      <c r="BC766" s="7">
        <v>0.68498164915561421</v>
      </c>
      <c r="BD766" s="35" t="s">
        <v>552</v>
      </c>
      <c r="BE766" s="35" t="s">
        <v>552</v>
      </c>
      <c r="BF766" s="35">
        <v>4.4772274035495814</v>
      </c>
      <c r="BG766" s="35" t="s">
        <v>552</v>
      </c>
      <c r="BH766" s="35" t="s">
        <v>552</v>
      </c>
      <c r="BI766" s="35" t="s">
        <v>552</v>
      </c>
      <c r="BJ766" s="35" t="s">
        <v>552</v>
      </c>
      <c r="BK766" s="35" t="s">
        <v>552</v>
      </c>
      <c r="BL766" s="35" t="s">
        <v>552</v>
      </c>
      <c r="BM766" s="35" t="s">
        <v>552</v>
      </c>
      <c r="BN766" s="35">
        <v>4.4772274035495814</v>
      </c>
      <c r="BO766" s="1">
        <v>0</v>
      </c>
      <c r="BP766" s="1"/>
      <c r="BQ766" s="1">
        <v>2043055.9624799998</v>
      </c>
      <c r="BR766" s="1">
        <v>90813.38017940252</v>
      </c>
      <c r="BS766" s="1">
        <v>802475.33294898761</v>
      </c>
      <c r="BT766" s="1">
        <v>2043055.9624799998</v>
      </c>
      <c r="BU766" s="1">
        <v>90813.38017940252</v>
      </c>
      <c r="BV766" s="1">
        <v>236221.94825505823</v>
      </c>
      <c r="BW766" s="35">
        <v>6.301521077935778</v>
      </c>
      <c r="BX766" s="1">
        <v>10831304.248490088</v>
      </c>
      <c r="BY766" s="1">
        <v>481449.0491796977</v>
      </c>
      <c r="BZ766" s="1">
        <v>4254339.8921525888</v>
      </c>
      <c r="CA766" s="1">
        <v>10831304.248490088</v>
      </c>
      <c r="CB766" s="1">
        <v>481449.0491796977</v>
      </c>
      <c r="CC766" s="1">
        <v>1252335.6377452461</v>
      </c>
    </row>
    <row r="767" spans="1:81" x14ac:dyDescent="0.25">
      <c r="A767" t="s">
        <v>676</v>
      </c>
      <c r="B767" t="s">
        <v>617</v>
      </c>
      <c r="C767" t="s">
        <v>81</v>
      </c>
      <c r="D767" t="s">
        <v>28</v>
      </c>
      <c r="E767">
        <v>40180</v>
      </c>
      <c r="F767" t="s">
        <v>39</v>
      </c>
      <c r="G767" t="s">
        <v>82</v>
      </c>
      <c r="H767" s="74">
        <v>0.46873146894112006</v>
      </c>
      <c r="I767" s="1">
        <v>6215385</v>
      </c>
      <c r="J767" s="1">
        <v>0</v>
      </c>
      <c r="K767" s="1">
        <v>0</v>
      </c>
      <c r="L767" s="1">
        <v>1043241</v>
      </c>
      <c r="M767" s="1">
        <v>0</v>
      </c>
      <c r="N767" s="1">
        <v>0</v>
      </c>
      <c r="O767" s="1">
        <v>0</v>
      </c>
      <c r="P767" s="1">
        <v>54150</v>
      </c>
      <c r="Q767" s="1">
        <v>0</v>
      </c>
      <c r="R767" s="1">
        <v>0</v>
      </c>
      <c r="S767" s="1">
        <v>0</v>
      </c>
      <c r="T767" s="1">
        <v>1097391</v>
      </c>
      <c r="U767" s="1"/>
      <c r="V767" s="36"/>
      <c r="W767" s="1"/>
      <c r="X767" s="1"/>
      <c r="Y767" s="1">
        <v>342583</v>
      </c>
      <c r="Z767" s="1"/>
      <c r="AA767" s="1"/>
      <c r="AB767" s="1"/>
      <c r="AC767" s="1">
        <v>6642</v>
      </c>
      <c r="AD767" s="1"/>
      <c r="AE767" s="1"/>
      <c r="AF767" s="1"/>
      <c r="AG767" s="1">
        <v>0</v>
      </c>
      <c r="AH767" s="1">
        <v>0</v>
      </c>
      <c r="AI767" s="1">
        <v>3509965.3091875003</v>
      </c>
      <c r="AJ767" s="1">
        <v>0</v>
      </c>
      <c r="AK767" s="1">
        <v>0</v>
      </c>
      <c r="AL767" s="1">
        <v>0</v>
      </c>
      <c r="AM767" s="1">
        <v>58378.265374999995</v>
      </c>
      <c r="AN767" s="1">
        <v>0</v>
      </c>
      <c r="AO767" s="1">
        <v>0</v>
      </c>
      <c r="AP767" s="1">
        <v>0</v>
      </c>
      <c r="AQ767" s="1">
        <v>3568343.5745625002</v>
      </c>
      <c r="AR767" s="1">
        <v>0</v>
      </c>
      <c r="AS767" s="1">
        <v>0</v>
      </c>
      <c r="AT767" s="1">
        <v>742726.59011019999</v>
      </c>
      <c r="AU767" s="1">
        <v>0</v>
      </c>
      <c r="AV767" s="1">
        <v>0</v>
      </c>
      <c r="AW767" s="1">
        <v>0</v>
      </c>
      <c r="AX767" s="1">
        <v>17277.037559999997</v>
      </c>
      <c r="AY767" s="1">
        <v>0</v>
      </c>
      <c r="AZ767" s="1">
        <v>0</v>
      </c>
      <c r="BA767" s="1">
        <v>0</v>
      </c>
      <c r="BB767" s="1">
        <v>760003.62767019996</v>
      </c>
      <c r="BC767" s="7">
        <v>0.69639245231513414</v>
      </c>
      <c r="BD767" s="35" t="s">
        <v>552</v>
      </c>
      <c r="BE767" s="35" t="s">
        <v>552</v>
      </c>
      <c r="BF767" s="35">
        <v>4.0764232802369733</v>
      </c>
      <c r="BG767" s="35" t="s">
        <v>552</v>
      </c>
      <c r="BH767" s="35" t="s">
        <v>552</v>
      </c>
      <c r="BI767" s="35" t="s">
        <v>552</v>
      </c>
      <c r="BJ767" s="35">
        <v>1.3971431751615879</v>
      </c>
      <c r="BK767" s="35" t="s">
        <v>552</v>
      </c>
      <c r="BL767" s="35" t="s">
        <v>552</v>
      </c>
      <c r="BM767" s="35" t="s">
        <v>552</v>
      </c>
      <c r="BN767" s="35">
        <v>3.9442160562941555</v>
      </c>
      <c r="BO767" s="1">
        <v>0</v>
      </c>
      <c r="BP767" s="1">
        <v>0</v>
      </c>
      <c r="BQ767" s="1">
        <v>2045856.1265999998</v>
      </c>
      <c r="BR767" s="1">
        <v>90937.846847699562</v>
      </c>
      <c r="BS767" s="1">
        <v>803575.18663668656</v>
      </c>
      <c r="BT767" s="1">
        <v>2045856.1265999998</v>
      </c>
      <c r="BU767" s="1">
        <v>90937.846847699562</v>
      </c>
      <c r="BV767" s="1">
        <v>236545.70846329912</v>
      </c>
      <c r="BW767" s="35">
        <v>6.301521077935778</v>
      </c>
      <c r="BX767" s="1">
        <v>10846149.377593948</v>
      </c>
      <c r="BY767" s="1">
        <v>482108.91184517491</v>
      </c>
      <c r="BZ767" s="1">
        <v>4260170.7896605702</v>
      </c>
      <c r="CA767" s="1">
        <v>10846149.377593948</v>
      </c>
      <c r="CB767" s="1">
        <v>482108.91184517491</v>
      </c>
      <c r="CC767" s="1">
        <v>1254052.0593134321</v>
      </c>
    </row>
    <row r="768" spans="1:81" x14ac:dyDescent="0.25">
      <c r="A768" t="s">
        <v>676</v>
      </c>
      <c r="B768" t="s">
        <v>617</v>
      </c>
      <c r="C768" t="s">
        <v>81</v>
      </c>
      <c r="D768" t="s">
        <v>1730</v>
      </c>
      <c r="E768">
        <v>40180</v>
      </c>
      <c r="F768" t="s">
        <v>39</v>
      </c>
      <c r="G768" t="s">
        <v>82</v>
      </c>
      <c r="H768" s="74">
        <v>0.46873146894112006</v>
      </c>
      <c r="I768" s="1">
        <v>8507</v>
      </c>
      <c r="J768" s="1"/>
      <c r="K768" s="1"/>
      <c r="L768" s="1">
        <v>93636</v>
      </c>
      <c r="M768" s="1"/>
      <c r="N768" s="1"/>
      <c r="O768" s="1"/>
      <c r="P768" s="1">
        <v>54150</v>
      </c>
      <c r="Q768" s="1"/>
      <c r="R768" s="1"/>
      <c r="S768" s="1"/>
      <c r="T768" s="1">
        <v>147786</v>
      </c>
      <c r="U768" s="1">
        <v>9.4615384615384617</v>
      </c>
      <c r="V768" s="36">
        <v>3.3480313578038032E-2</v>
      </c>
      <c r="W768" s="1"/>
      <c r="X768" s="1"/>
      <c r="Y768" s="1"/>
      <c r="Z768" s="1"/>
      <c r="AA768" s="1"/>
      <c r="AB768" s="1"/>
      <c r="AC768" s="1">
        <v>6642</v>
      </c>
      <c r="AD768" s="1"/>
      <c r="AE768" s="1"/>
      <c r="AF768" s="1"/>
      <c r="AG768" s="1">
        <v>0</v>
      </c>
      <c r="AH768" s="1">
        <v>0</v>
      </c>
      <c r="AI768" s="1">
        <v>1094.3707499999998</v>
      </c>
      <c r="AJ768" s="1">
        <v>0</v>
      </c>
      <c r="AK768" s="1"/>
      <c r="AL768" s="1">
        <v>0</v>
      </c>
      <c r="AM768" s="1">
        <v>58378.265374999995</v>
      </c>
      <c r="AN768" s="1"/>
      <c r="AO768" s="1">
        <v>0</v>
      </c>
      <c r="AP768" s="1">
        <v>0</v>
      </c>
      <c r="AQ768" s="1">
        <v>59472.636124999997</v>
      </c>
      <c r="AR768" s="1">
        <v>0</v>
      </c>
      <c r="AS768" s="1">
        <v>0</v>
      </c>
      <c r="AT768" s="1">
        <v>0</v>
      </c>
      <c r="AU768" s="1">
        <v>0</v>
      </c>
      <c r="AV768" s="1"/>
      <c r="AW768" s="1">
        <v>0</v>
      </c>
      <c r="AX768" s="1">
        <v>17277.037559999997</v>
      </c>
      <c r="AY768" s="1"/>
      <c r="AZ768" s="1">
        <v>0</v>
      </c>
      <c r="BA768" s="1">
        <v>0</v>
      </c>
      <c r="BB768" s="1">
        <v>17277.037559999997</v>
      </c>
      <c r="BC768" s="7">
        <v>9.0219435388503566</v>
      </c>
      <c r="BD768" s="35" t="s">
        <v>552</v>
      </c>
      <c r="BE768" s="35" t="s">
        <v>552</v>
      </c>
      <c r="BF768" s="35">
        <v>1.1687499999999998E-2</v>
      </c>
      <c r="BG768" s="35" t="s">
        <v>552</v>
      </c>
      <c r="BH768" s="35" t="s">
        <v>552</v>
      </c>
      <c r="BI768" s="35" t="s">
        <v>552</v>
      </c>
      <c r="BJ768" s="35">
        <v>1.3971431751615879</v>
      </c>
      <c r="BK768" s="35" t="s">
        <v>552</v>
      </c>
      <c r="BL768" s="35" t="s">
        <v>552</v>
      </c>
      <c r="BM768" s="35" t="s">
        <v>552</v>
      </c>
      <c r="BN768" s="35">
        <v>0.5193297990675706</v>
      </c>
      <c r="BO768" s="1">
        <v>0</v>
      </c>
      <c r="BP768" s="1">
        <v>0</v>
      </c>
      <c r="BQ768" s="1">
        <v>2800.1641199999995</v>
      </c>
      <c r="BR768" s="1">
        <v>124.46666829703713</v>
      </c>
      <c r="BS768" s="1">
        <v>1099.8536876988783</v>
      </c>
      <c r="BT768" s="1">
        <v>2800.1641199999995</v>
      </c>
      <c r="BU768" s="1">
        <v>124.46666829703713</v>
      </c>
      <c r="BV768" s="1">
        <v>323.76020824088704</v>
      </c>
      <c r="BW768" s="35">
        <v>6.301521077935778</v>
      </c>
      <c r="BX768" s="1">
        <v>14845.129103859485</v>
      </c>
      <c r="BY768" s="1">
        <v>659.8626654771831</v>
      </c>
      <c r="BZ768" s="1">
        <v>5830.8975079809952</v>
      </c>
      <c r="CA768" s="1">
        <v>14845.129103859485</v>
      </c>
      <c r="CB768" s="1">
        <v>659.8626654771831</v>
      </c>
      <c r="CC768" s="1">
        <v>1716.4215681859391</v>
      </c>
    </row>
    <row r="769" spans="1:81" x14ac:dyDescent="0.25">
      <c r="A769" t="s">
        <v>121</v>
      </c>
      <c r="B769" t="s">
        <v>122</v>
      </c>
      <c r="C769" t="s">
        <v>123</v>
      </c>
      <c r="D769" t="s">
        <v>38</v>
      </c>
      <c r="E769">
        <v>90002</v>
      </c>
      <c r="F769" t="s">
        <v>39</v>
      </c>
      <c r="G769" t="s">
        <v>124</v>
      </c>
      <c r="H769" s="74">
        <v>0.76300496208706015</v>
      </c>
      <c r="I769" s="1">
        <v>311654913</v>
      </c>
      <c r="J769" s="1"/>
      <c r="K769" s="1"/>
      <c r="L769" s="1">
        <v>21635046</v>
      </c>
      <c r="M769" s="1"/>
      <c r="N769" s="1"/>
      <c r="O769" s="1"/>
      <c r="P769" s="1"/>
      <c r="Q769" s="1"/>
      <c r="R769" s="1"/>
      <c r="S769" s="1"/>
      <c r="T769" s="1">
        <v>21635046</v>
      </c>
      <c r="U769" s="1">
        <v>43.217755443886098</v>
      </c>
      <c r="V769" s="36">
        <v>0.40210562655498749</v>
      </c>
      <c r="W769" s="1"/>
      <c r="X769" s="1"/>
      <c r="Y769" s="1">
        <v>5359753</v>
      </c>
      <c r="Z769" s="1"/>
      <c r="AA769" s="1"/>
      <c r="AB769" s="1"/>
      <c r="AC769" s="1">
        <v>6807</v>
      </c>
      <c r="AD769" s="1"/>
      <c r="AE769" s="1"/>
      <c r="AF769" s="1"/>
      <c r="AG769" s="1">
        <v>0</v>
      </c>
      <c r="AH769" s="1">
        <v>0</v>
      </c>
      <c r="AI769" s="1">
        <v>54975937.730125003</v>
      </c>
      <c r="AJ769" s="1">
        <v>0</v>
      </c>
      <c r="AK769" s="1">
        <v>0</v>
      </c>
      <c r="AL769" s="1">
        <v>0</v>
      </c>
      <c r="AM769" s="1">
        <v>59982.194880000003</v>
      </c>
      <c r="AN769" s="1">
        <v>0</v>
      </c>
      <c r="AO769" s="1">
        <v>0</v>
      </c>
      <c r="AP769" s="1">
        <v>0</v>
      </c>
      <c r="AQ769" s="1">
        <v>55035919.925005004</v>
      </c>
      <c r="AR769" s="1">
        <v>0</v>
      </c>
      <c r="AS769" s="1">
        <v>0</v>
      </c>
      <c r="AT769" s="1">
        <v>11620048.4832082</v>
      </c>
      <c r="AU769" s="1">
        <v>0</v>
      </c>
      <c r="AV769" s="1">
        <v>0</v>
      </c>
      <c r="AW769" s="1">
        <v>0</v>
      </c>
      <c r="AX769" s="1">
        <v>17706.232259999997</v>
      </c>
      <c r="AY769" s="1">
        <v>0</v>
      </c>
      <c r="AZ769" s="1">
        <v>0</v>
      </c>
      <c r="BA769" s="1">
        <v>0</v>
      </c>
      <c r="BB769" s="1">
        <v>11637754.7154682</v>
      </c>
      <c r="BC769" s="7">
        <v>0.21393429674722697</v>
      </c>
      <c r="BD769" s="35" t="s">
        <v>552</v>
      </c>
      <c r="BE769" s="35" t="s">
        <v>552</v>
      </c>
      <c r="BF769" s="35">
        <v>3.0781532062993167</v>
      </c>
      <c r="BG769" s="35" t="s">
        <v>552</v>
      </c>
      <c r="BH769" s="35" t="s">
        <v>552</v>
      </c>
      <c r="BI769" s="35" t="s">
        <v>552</v>
      </c>
      <c r="BJ769" s="35" t="s">
        <v>552</v>
      </c>
      <c r="BK769" s="35" t="s">
        <v>552</v>
      </c>
      <c r="BL769" s="35" t="s">
        <v>552</v>
      </c>
      <c r="BM769" s="35" t="s">
        <v>552</v>
      </c>
      <c r="BN769" s="35">
        <v>3.0817440665701938</v>
      </c>
      <c r="BO769" s="1">
        <v>0</v>
      </c>
      <c r="BP769" s="1"/>
      <c r="BQ769" s="1">
        <v>102584331.16307999</v>
      </c>
      <c r="BR769" s="1">
        <v>4559850.5559554445</v>
      </c>
      <c r="BS769" s="1">
        <v>40293264.999708824</v>
      </c>
      <c r="BT769" s="1">
        <v>102584331.16307999</v>
      </c>
      <c r="BU769" s="1">
        <v>4559850.5559554445</v>
      </c>
      <c r="BV769" s="1">
        <v>11860992.069140183</v>
      </c>
      <c r="BW769" s="35">
        <v>8.9819075855349571</v>
      </c>
      <c r="BX769" s="1">
        <v>818818651.06761825</v>
      </c>
      <c r="BY769" s="1">
        <v>36396305.741486557</v>
      </c>
      <c r="BZ769" s="1">
        <v>321617117.54714614</v>
      </c>
      <c r="CA769" s="1">
        <v>818818651.06761825</v>
      </c>
      <c r="CB769" s="1">
        <v>36396305.741486557</v>
      </c>
      <c r="CC769" s="1">
        <v>94673342.568639994</v>
      </c>
    </row>
    <row r="770" spans="1:81" x14ac:dyDescent="0.25">
      <c r="A770" t="s">
        <v>121</v>
      </c>
      <c r="B770" t="s">
        <v>122</v>
      </c>
      <c r="C770" t="s">
        <v>123</v>
      </c>
      <c r="D770" t="s">
        <v>28</v>
      </c>
      <c r="E770">
        <v>90002</v>
      </c>
      <c r="F770" t="s">
        <v>39</v>
      </c>
      <c r="G770" t="s">
        <v>124</v>
      </c>
      <c r="H770" s="74">
        <v>0.76300496208706015</v>
      </c>
      <c r="I770" s="1">
        <v>324927388</v>
      </c>
      <c r="J770" s="1">
        <v>0</v>
      </c>
      <c r="K770" s="1">
        <v>0</v>
      </c>
      <c r="L770" s="1">
        <v>21964367</v>
      </c>
      <c r="M770" s="1">
        <v>0</v>
      </c>
      <c r="N770" s="1">
        <v>0</v>
      </c>
      <c r="O770" s="1">
        <v>0</v>
      </c>
      <c r="P770" s="1">
        <v>7528465</v>
      </c>
      <c r="Q770" s="1">
        <v>0</v>
      </c>
      <c r="R770" s="1">
        <v>0</v>
      </c>
      <c r="S770" s="1">
        <v>0</v>
      </c>
      <c r="T770" s="1">
        <v>29492832</v>
      </c>
      <c r="U770" s="1"/>
      <c r="V770" s="36"/>
      <c r="W770" s="1"/>
      <c r="X770" s="1"/>
      <c r="Y770" s="1">
        <v>5420019</v>
      </c>
      <c r="Z770" s="1"/>
      <c r="AA770" s="1"/>
      <c r="AB770" s="1"/>
      <c r="AC770" s="1">
        <v>1161703</v>
      </c>
      <c r="AD770" s="1"/>
      <c r="AE770" s="1"/>
      <c r="AF770" s="1"/>
      <c r="AG770" s="1">
        <v>0</v>
      </c>
      <c r="AH770" s="1">
        <v>0</v>
      </c>
      <c r="AI770" s="1">
        <v>55595102.529312506</v>
      </c>
      <c r="AJ770" s="1">
        <v>0</v>
      </c>
      <c r="AK770" s="1">
        <v>0</v>
      </c>
      <c r="AL770" s="1">
        <v>0</v>
      </c>
      <c r="AM770" s="1">
        <v>10208520.156375831</v>
      </c>
      <c r="AN770" s="1">
        <v>0</v>
      </c>
      <c r="AO770" s="1">
        <v>0</v>
      </c>
      <c r="AP770" s="1">
        <v>0</v>
      </c>
      <c r="AQ770" s="1">
        <v>65803622.685688339</v>
      </c>
      <c r="AR770" s="1">
        <v>0</v>
      </c>
      <c r="AS770" s="1">
        <v>0</v>
      </c>
      <c r="AT770" s="1">
        <v>11750706.340368601</v>
      </c>
      <c r="AU770" s="1">
        <v>0</v>
      </c>
      <c r="AV770" s="1">
        <v>0</v>
      </c>
      <c r="AW770" s="1">
        <v>0</v>
      </c>
      <c r="AX770" s="1">
        <v>3021798.6095399996</v>
      </c>
      <c r="AY770" s="1">
        <v>0</v>
      </c>
      <c r="AZ770" s="1">
        <v>0</v>
      </c>
      <c r="BA770" s="1">
        <v>0</v>
      </c>
      <c r="BB770" s="1">
        <v>14772504.949908599</v>
      </c>
      <c r="BC770" s="7">
        <v>0.2479819510800885</v>
      </c>
      <c r="BD770" s="35" t="s">
        <v>552</v>
      </c>
      <c r="BE770" s="35" t="s">
        <v>552</v>
      </c>
      <c r="BF770" s="35">
        <v>3.0661393005171105</v>
      </c>
      <c r="BG770" s="35" t="s">
        <v>552</v>
      </c>
      <c r="BH770" s="35" t="s">
        <v>552</v>
      </c>
      <c r="BI770" s="35" t="s">
        <v>552</v>
      </c>
      <c r="BJ770" s="35">
        <v>1.7573726869841102</v>
      </c>
      <c r="BK770" s="35" t="s">
        <v>552</v>
      </c>
      <c r="BL770" s="35" t="s">
        <v>552</v>
      </c>
      <c r="BM770" s="35" t="s">
        <v>552</v>
      </c>
      <c r="BN770" s="35">
        <v>2.7320580009270365</v>
      </c>
      <c r="BO770" s="1">
        <v>0</v>
      </c>
      <c r="BP770" s="1">
        <v>0</v>
      </c>
      <c r="BQ770" s="1">
        <v>106953099.03408</v>
      </c>
      <c r="BR770" s="1">
        <v>4754041.3098411532</v>
      </c>
      <c r="BS770" s="1">
        <v>42009237.795481868</v>
      </c>
      <c r="BT770" s="1">
        <v>106953099.03408</v>
      </c>
      <c r="BU770" s="1">
        <v>4754041.3098411532</v>
      </c>
      <c r="BV770" s="1">
        <v>12366117.174332609</v>
      </c>
      <c r="BW770" s="35">
        <v>8.9819075855349571</v>
      </c>
      <c r="BX770" s="1">
        <v>853689752.47659457</v>
      </c>
      <c r="BY770" s="1">
        <v>37946318.392967641</v>
      </c>
      <c r="BZ770" s="1">
        <v>335313853.82229853</v>
      </c>
      <c r="CA770" s="1">
        <v>853689752.47659457</v>
      </c>
      <c r="CB770" s="1">
        <v>37946318.392967641</v>
      </c>
      <c r="CC770" s="1">
        <v>98705204.47741957</v>
      </c>
    </row>
    <row r="771" spans="1:81" x14ac:dyDescent="0.25">
      <c r="A771" t="s">
        <v>121</v>
      </c>
      <c r="B771" t="s">
        <v>122</v>
      </c>
      <c r="C771" t="s">
        <v>123</v>
      </c>
      <c r="D771" t="s">
        <v>1730</v>
      </c>
      <c r="E771">
        <v>90002</v>
      </c>
      <c r="F771" t="s">
        <v>39</v>
      </c>
      <c r="G771" t="s">
        <v>124</v>
      </c>
      <c r="H771" s="74">
        <v>0.76300496208706015</v>
      </c>
      <c r="I771" s="1">
        <v>13272475</v>
      </c>
      <c r="J771" s="1"/>
      <c r="K771" s="1"/>
      <c r="L771" s="1">
        <v>329321</v>
      </c>
      <c r="M771" s="1"/>
      <c r="N771" s="1"/>
      <c r="O771" s="1"/>
      <c r="P771" s="1">
        <v>7528465</v>
      </c>
      <c r="Q771" s="1"/>
      <c r="R771" s="1"/>
      <c r="S771" s="1"/>
      <c r="T771" s="1">
        <v>7857786</v>
      </c>
      <c r="U771" s="1">
        <v>11.115577889447236</v>
      </c>
      <c r="V771" s="36">
        <v>0.16839218756201327</v>
      </c>
      <c r="W771" s="1"/>
      <c r="X771" s="1"/>
      <c r="Y771" s="1">
        <v>60266</v>
      </c>
      <c r="Z771" s="1"/>
      <c r="AA771" s="1"/>
      <c r="AB771" s="1"/>
      <c r="AC771" s="1">
        <v>1154896</v>
      </c>
      <c r="AD771" s="1"/>
      <c r="AE771" s="1"/>
      <c r="AF771" s="1"/>
      <c r="AG771" s="1">
        <v>0</v>
      </c>
      <c r="AH771" s="1">
        <v>0</v>
      </c>
      <c r="AI771" s="1">
        <v>619164.79918750003</v>
      </c>
      <c r="AJ771" s="1">
        <v>0</v>
      </c>
      <c r="AK771" s="1"/>
      <c r="AL771" s="1">
        <v>0</v>
      </c>
      <c r="AM771" s="1">
        <v>10148537.961495832</v>
      </c>
      <c r="AN771" s="1"/>
      <c r="AO771" s="1">
        <v>0</v>
      </c>
      <c r="AP771" s="1">
        <v>0</v>
      </c>
      <c r="AQ771" s="1">
        <v>10767702.760683332</v>
      </c>
      <c r="AR771" s="1">
        <v>0</v>
      </c>
      <c r="AS771" s="1">
        <v>0</v>
      </c>
      <c r="AT771" s="1">
        <v>130657.8571604</v>
      </c>
      <c r="AU771" s="1">
        <v>0</v>
      </c>
      <c r="AV771" s="1"/>
      <c r="AW771" s="1">
        <v>0</v>
      </c>
      <c r="AX771" s="1">
        <v>3004092.3772799997</v>
      </c>
      <c r="AY771" s="1"/>
      <c r="AZ771" s="1">
        <v>0</v>
      </c>
      <c r="BA771" s="1">
        <v>0</v>
      </c>
      <c r="BB771" s="1">
        <v>3134750.2344403998</v>
      </c>
      <c r="BC771" s="7">
        <v>1.0474649976830794</v>
      </c>
      <c r="BD771" s="35" t="s">
        <v>552</v>
      </c>
      <c r="BE771" s="35" t="s">
        <v>552</v>
      </c>
      <c r="BF771" s="35">
        <v>2.2768747099270925</v>
      </c>
      <c r="BG771" s="35" t="s">
        <v>552</v>
      </c>
      <c r="BH771" s="35" t="s">
        <v>552</v>
      </c>
      <c r="BI771" s="35" t="s">
        <v>552</v>
      </c>
      <c r="BJ771" s="35">
        <v>1.7470533951842551</v>
      </c>
      <c r="BK771" s="35" t="s">
        <v>552</v>
      </c>
      <c r="BL771" s="35" t="s">
        <v>552</v>
      </c>
      <c r="BM771" s="35" t="s">
        <v>552</v>
      </c>
      <c r="BN771" s="35">
        <v>1.7692582866374487</v>
      </c>
      <c r="BO771" s="1">
        <v>0</v>
      </c>
      <c r="BP771" s="1">
        <v>0</v>
      </c>
      <c r="BQ771" s="1">
        <v>4368767.8709999993</v>
      </c>
      <c r="BR771" s="1">
        <v>194190.75388570799</v>
      </c>
      <c r="BS771" s="1">
        <v>1715972.79577303</v>
      </c>
      <c r="BT771" s="1">
        <v>4368767.8709999993</v>
      </c>
      <c r="BU771" s="1">
        <v>194190.75388570799</v>
      </c>
      <c r="BV771" s="1">
        <v>505125.10519242589</v>
      </c>
      <c r="BW771" s="35">
        <v>8.9819075855349571</v>
      </c>
      <c r="BX771" s="1">
        <v>34871101.408976302</v>
      </c>
      <c r="BY771" s="1">
        <v>1550012.6514810848</v>
      </c>
      <c r="BZ771" s="1">
        <v>13696736.275152378</v>
      </c>
      <c r="CA771" s="1">
        <v>34871101.408976302</v>
      </c>
      <c r="CB771" s="1">
        <v>1550012.6514810848</v>
      </c>
      <c r="CC771" s="1">
        <v>4031861.9087795676</v>
      </c>
    </row>
    <row r="772" spans="1:81" x14ac:dyDescent="0.25">
      <c r="A772" t="s">
        <v>513</v>
      </c>
      <c r="B772" t="s">
        <v>514</v>
      </c>
      <c r="C772" t="s">
        <v>123</v>
      </c>
      <c r="D772" t="s">
        <v>38</v>
      </c>
      <c r="E772">
        <v>90241</v>
      </c>
      <c r="F772" t="s">
        <v>39</v>
      </c>
      <c r="G772" t="s">
        <v>515</v>
      </c>
      <c r="H772" s="74">
        <v>0.50746236063831007</v>
      </c>
      <c r="I772" s="1">
        <v>18386934</v>
      </c>
      <c r="J772" s="1"/>
      <c r="K772" s="1"/>
      <c r="L772" s="1">
        <v>1659157</v>
      </c>
      <c r="M772" s="1"/>
      <c r="N772" s="1"/>
      <c r="O772" s="1"/>
      <c r="P772" s="1">
        <v>12405</v>
      </c>
      <c r="Q772" s="1"/>
      <c r="R772" s="1"/>
      <c r="S772" s="1"/>
      <c r="T772" s="1">
        <v>1671562</v>
      </c>
      <c r="U772" s="1">
        <v>38.293103448275865</v>
      </c>
      <c r="V772" s="36">
        <v>0.30457826562694712</v>
      </c>
      <c r="W772" s="1"/>
      <c r="X772" s="1"/>
      <c r="Y772" s="1">
        <v>331109</v>
      </c>
      <c r="Z772" s="1"/>
      <c r="AA772" s="1"/>
      <c r="AB772" s="1"/>
      <c r="AC772" s="1">
        <v>18708</v>
      </c>
      <c r="AD772" s="1"/>
      <c r="AE772" s="1"/>
      <c r="AF772" s="1"/>
      <c r="AG772" s="1">
        <v>0</v>
      </c>
      <c r="AH772" s="1">
        <v>0</v>
      </c>
      <c r="AI772" s="1">
        <v>3400014.2874375004</v>
      </c>
      <c r="AJ772" s="1">
        <v>0</v>
      </c>
      <c r="AK772" s="1">
        <v>0</v>
      </c>
      <c r="AL772" s="1">
        <v>0</v>
      </c>
      <c r="AM772" s="1">
        <v>164270.3300125</v>
      </c>
      <c r="AN772" s="1">
        <v>0</v>
      </c>
      <c r="AO772" s="1">
        <v>0</v>
      </c>
      <c r="AP772" s="1">
        <v>0</v>
      </c>
      <c r="AQ772" s="1">
        <v>3564284.6174500003</v>
      </c>
      <c r="AR772" s="1">
        <v>0</v>
      </c>
      <c r="AS772" s="1">
        <v>0</v>
      </c>
      <c r="AT772" s="1">
        <v>717850.73551459995</v>
      </c>
      <c r="AU772" s="1">
        <v>0</v>
      </c>
      <c r="AV772" s="1">
        <v>0</v>
      </c>
      <c r="AW772" s="1">
        <v>0</v>
      </c>
      <c r="AX772" s="1">
        <v>48662.875439999996</v>
      </c>
      <c r="AY772" s="1">
        <v>0</v>
      </c>
      <c r="AZ772" s="1">
        <v>0</v>
      </c>
      <c r="BA772" s="1">
        <v>0</v>
      </c>
      <c r="BB772" s="1">
        <v>766513.61095459992</v>
      </c>
      <c r="BC772" s="7">
        <v>0.23553672561203517</v>
      </c>
      <c r="BD772" s="35" t="s">
        <v>552</v>
      </c>
      <c r="BE772" s="35" t="s">
        <v>552</v>
      </c>
      <c r="BF772" s="35">
        <v>2.4819019676571297</v>
      </c>
      <c r="BG772" s="35" t="s">
        <v>552</v>
      </c>
      <c r="BH772" s="35" t="s">
        <v>552</v>
      </c>
      <c r="BI772" s="35" t="s">
        <v>552</v>
      </c>
      <c r="BJ772" s="35">
        <v>17.165111281942764</v>
      </c>
      <c r="BK772" s="35" t="s">
        <v>552</v>
      </c>
      <c r="BL772" s="35" t="s">
        <v>552</v>
      </c>
      <c r="BM772" s="35" t="s">
        <v>552</v>
      </c>
      <c r="BN772" s="35">
        <v>2.5908690365087268</v>
      </c>
      <c r="BO772" s="1">
        <v>0</v>
      </c>
      <c r="BP772" s="1"/>
      <c r="BQ772" s="1">
        <v>6052243.195439999</v>
      </c>
      <c r="BR772" s="1">
        <v>269020.85519895545</v>
      </c>
      <c r="BS772" s="1">
        <v>2377211.3747943905</v>
      </c>
      <c r="BT772" s="1">
        <v>6052243.195439999</v>
      </c>
      <c r="BU772" s="1">
        <v>269020.85519895545</v>
      </c>
      <c r="BV772" s="1">
        <v>699771.66812641895</v>
      </c>
      <c r="BW772" s="35">
        <v>9.1363877623136638</v>
      </c>
      <c r="BX772" s="1">
        <v>49243397.469924152</v>
      </c>
      <c r="BY772" s="1">
        <v>2188857.9940479374</v>
      </c>
      <c r="BZ772" s="1">
        <v>19341913.538309921</v>
      </c>
      <c r="CA772" s="1">
        <v>49243397.469924152</v>
      </c>
      <c r="CB772" s="1">
        <v>2188857.9940479374</v>
      </c>
      <c r="CC772" s="1">
        <v>5693613.6369576138</v>
      </c>
    </row>
    <row r="773" spans="1:81" x14ac:dyDescent="0.25">
      <c r="A773" t="s">
        <v>513</v>
      </c>
      <c r="B773" t="s">
        <v>514</v>
      </c>
      <c r="C773" t="s">
        <v>123</v>
      </c>
      <c r="D773" t="s">
        <v>28</v>
      </c>
      <c r="E773">
        <v>90241</v>
      </c>
      <c r="F773" t="s">
        <v>39</v>
      </c>
      <c r="G773" t="s">
        <v>515</v>
      </c>
      <c r="H773" s="74">
        <v>0.50746236063831007</v>
      </c>
      <c r="I773" s="1">
        <v>20618030</v>
      </c>
      <c r="J773" s="1">
        <v>0</v>
      </c>
      <c r="K773" s="1">
        <v>0</v>
      </c>
      <c r="L773" s="1">
        <v>2192832</v>
      </c>
      <c r="M773" s="1">
        <v>0</v>
      </c>
      <c r="N773" s="1">
        <v>0</v>
      </c>
      <c r="O773" s="1">
        <v>0</v>
      </c>
      <c r="P773" s="1">
        <v>1336238</v>
      </c>
      <c r="Q773" s="1">
        <v>0</v>
      </c>
      <c r="R773" s="1">
        <v>0</v>
      </c>
      <c r="S773" s="1">
        <v>0</v>
      </c>
      <c r="T773" s="1">
        <v>3529070</v>
      </c>
      <c r="U773" s="1"/>
      <c r="V773" s="36"/>
      <c r="W773" s="1"/>
      <c r="X773" s="1"/>
      <c r="Y773" s="1">
        <v>379617</v>
      </c>
      <c r="Z773" s="1"/>
      <c r="AA773" s="1"/>
      <c r="AB773" s="1"/>
      <c r="AC773" s="1">
        <v>155392</v>
      </c>
      <c r="AD773" s="1"/>
      <c r="AE773" s="1"/>
      <c r="AF773" s="1"/>
      <c r="AG773" s="1">
        <v>0</v>
      </c>
      <c r="AH773" s="1">
        <v>0</v>
      </c>
      <c r="AI773" s="1">
        <v>3901518.2940000007</v>
      </c>
      <c r="AJ773" s="1">
        <v>0</v>
      </c>
      <c r="AK773" s="1">
        <v>0</v>
      </c>
      <c r="AL773" s="1">
        <v>0</v>
      </c>
      <c r="AM773" s="1">
        <v>1365859.5036616668</v>
      </c>
      <c r="AN773" s="1">
        <v>0</v>
      </c>
      <c r="AO773" s="1">
        <v>0</v>
      </c>
      <c r="AP773" s="1">
        <v>0</v>
      </c>
      <c r="AQ773" s="1">
        <v>5267377.7976616677</v>
      </c>
      <c r="AR773" s="1">
        <v>0</v>
      </c>
      <c r="AS773" s="1">
        <v>0</v>
      </c>
      <c r="AT773" s="1">
        <v>823017.02056979993</v>
      </c>
      <c r="AU773" s="1">
        <v>0</v>
      </c>
      <c r="AV773" s="1">
        <v>0</v>
      </c>
      <c r="AW773" s="1">
        <v>0</v>
      </c>
      <c r="AX773" s="1">
        <v>404202.56255999993</v>
      </c>
      <c r="AY773" s="1">
        <v>0</v>
      </c>
      <c r="AZ773" s="1">
        <v>0</v>
      </c>
      <c r="BA773" s="1">
        <v>0</v>
      </c>
      <c r="BB773" s="1">
        <v>1227219.5831297999</v>
      </c>
      <c r="BC773" s="7">
        <v>0.31499601954170536</v>
      </c>
      <c r="BD773" s="35" t="s">
        <v>552</v>
      </c>
      <c r="BE773" s="35" t="s">
        <v>552</v>
      </c>
      <c r="BF773" s="35">
        <v>2.1545359218443552</v>
      </c>
      <c r="BG773" s="35" t="s">
        <v>552</v>
      </c>
      <c r="BH773" s="35" t="s">
        <v>552</v>
      </c>
      <c r="BI773" s="35" t="s">
        <v>552</v>
      </c>
      <c r="BJ773" s="35">
        <v>1.3246607761653737</v>
      </c>
      <c r="BK773" s="35" t="s">
        <v>552</v>
      </c>
      <c r="BL773" s="35" t="s">
        <v>552</v>
      </c>
      <c r="BM773" s="35" t="s">
        <v>552</v>
      </c>
      <c r="BN773" s="35">
        <v>1.840314128309007</v>
      </c>
      <c r="BO773" s="1">
        <v>0</v>
      </c>
      <c r="BP773" s="1">
        <v>0</v>
      </c>
      <c r="BQ773" s="1">
        <v>6786630.7547999993</v>
      </c>
      <c r="BR773" s="1">
        <v>301664.21781454812</v>
      </c>
      <c r="BS773" s="1">
        <v>2665665.4906061012</v>
      </c>
      <c r="BT773" s="1">
        <v>6786630.7547999993</v>
      </c>
      <c r="BU773" s="1">
        <v>301664.21781454812</v>
      </c>
      <c r="BV773" s="1">
        <v>784682.93009484618</v>
      </c>
      <c r="BW773" s="35">
        <v>9.1363877623136638</v>
      </c>
      <c r="BX773" s="1">
        <v>55218659.420696259</v>
      </c>
      <c r="BY773" s="1">
        <v>2454457.0501542129</v>
      </c>
      <c r="BZ773" s="1">
        <v>21688888.076189328</v>
      </c>
      <c r="CA773" s="1">
        <v>55218659.420696259</v>
      </c>
      <c r="CB773" s="1">
        <v>2454457.0501542129</v>
      </c>
      <c r="CC773" s="1">
        <v>6384484.5897201346</v>
      </c>
    </row>
    <row r="774" spans="1:81" x14ac:dyDescent="0.25">
      <c r="A774" t="s">
        <v>513</v>
      </c>
      <c r="B774" t="s">
        <v>514</v>
      </c>
      <c r="C774" t="s">
        <v>123</v>
      </c>
      <c r="D774" t="s">
        <v>1730</v>
      </c>
      <c r="E774">
        <v>90241</v>
      </c>
      <c r="F774" t="s">
        <v>39</v>
      </c>
      <c r="G774" t="s">
        <v>515</v>
      </c>
      <c r="H774" s="74">
        <v>0.50746236063831007</v>
      </c>
      <c r="I774" s="1">
        <v>2231096</v>
      </c>
      <c r="J774" s="1"/>
      <c r="K774" s="1"/>
      <c r="L774" s="1">
        <v>533675</v>
      </c>
      <c r="M774" s="1"/>
      <c r="N774" s="1"/>
      <c r="O774" s="1"/>
      <c r="P774" s="1">
        <v>1323833</v>
      </c>
      <c r="Q774" s="1"/>
      <c r="R774" s="1"/>
      <c r="S774" s="1"/>
      <c r="T774" s="1">
        <v>1857508</v>
      </c>
      <c r="U774" s="1">
        <v>13.483516483516484</v>
      </c>
      <c r="V774" s="36">
        <v>0.13506313060034372</v>
      </c>
      <c r="W774" s="1"/>
      <c r="X774" s="1"/>
      <c r="Y774" s="1">
        <v>48508</v>
      </c>
      <c r="Z774" s="1"/>
      <c r="AA774" s="1"/>
      <c r="AB774" s="1"/>
      <c r="AC774" s="1">
        <v>136684</v>
      </c>
      <c r="AD774" s="1"/>
      <c r="AE774" s="1"/>
      <c r="AF774" s="1"/>
      <c r="AG774" s="1">
        <v>0</v>
      </c>
      <c r="AH774" s="1">
        <v>0</v>
      </c>
      <c r="AI774" s="1">
        <v>501504.00656250003</v>
      </c>
      <c r="AJ774" s="1">
        <v>0</v>
      </c>
      <c r="AK774" s="1"/>
      <c r="AL774" s="1">
        <v>0</v>
      </c>
      <c r="AM774" s="1">
        <v>1201589.1736491667</v>
      </c>
      <c r="AN774" s="1"/>
      <c r="AO774" s="1">
        <v>0</v>
      </c>
      <c r="AP774" s="1">
        <v>0</v>
      </c>
      <c r="AQ774" s="1">
        <v>1703093.1802116667</v>
      </c>
      <c r="AR774" s="1">
        <v>0</v>
      </c>
      <c r="AS774" s="1">
        <v>0</v>
      </c>
      <c r="AT774" s="1">
        <v>105166.2850552</v>
      </c>
      <c r="AU774" s="1">
        <v>0</v>
      </c>
      <c r="AV774" s="1"/>
      <c r="AW774" s="1">
        <v>0</v>
      </c>
      <c r="AX774" s="1">
        <v>355539.68711999996</v>
      </c>
      <c r="AY774" s="1"/>
      <c r="AZ774" s="1">
        <v>0</v>
      </c>
      <c r="BA774" s="1">
        <v>0</v>
      </c>
      <c r="BB774" s="1">
        <v>460705.97217519995</v>
      </c>
      <c r="BC774" s="7">
        <v>0.96983686600077568</v>
      </c>
      <c r="BD774" s="35" t="s">
        <v>552</v>
      </c>
      <c r="BE774" s="35" t="s">
        <v>552</v>
      </c>
      <c r="BF774" s="35">
        <v>1.1367785480258585</v>
      </c>
      <c r="BG774" s="35" t="s">
        <v>552</v>
      </c>
      <c r="BH774" s="35" t="s">
        <v>552</v>
      </c>
      <c r="BI774" s="35" t="s">
        <v>552</v>
      </c>
      <c r="BJ774" s="35">
        <v>1.1762275610059325</v>
      </c>
      <c r="BK774" s="35" t="s">
        <v>552</v>
      </c>
      <c r="BL774" s="35" t="s">
        <v>552</v>
      </c>
      <c r="BM774" s="35" t="s">
        <v>552</v>
      </c>
      <c r="BN774" s="35">
        <v>1.1648935845158495</v>
      </c>
      <c r="BO774" s="1">
        <v>0</v>
      </c>
      <c r="BP774" s="1">
        <v>0</v>
      </c>
      <c r="BQ774" s="1">
        <v>734387.55935999984</v>
      </c>
      <c r="BR774" s="1">
        <v>32643.36261559261</v>
      </c>
      <c r="BS774" s="1">
        <v>288454.1158117099</v>
      </c>
      <c r="BT774" s="1">
        <v>734387.55935999984</v>
      </c>
      <c r="BU774" s="1">
        <v>32643.36261559261</v>
      </c>
      <c r="BV774" s="1">
        <v>84911.261968427178</v>
      </c>
      <c r="BW774" s="35">
        <v>9.1363877623136638</v>
      </c>
      <c r="BX774" s="1">
        <v>5975261.9507721029</v>
      </c>
      <c r="BY774" s="1">
        <v>265599.05610627512</v>
      </c>
      <c r="BZ774" s="1">
        <v>2346974.5378794051</v>
      </c>
      <c r="CA774" s="1">
        <v>5975261.9507721029</v>
      </c>
      <c r="CB774" s="1">
        <v>265599.05610627512</v>
      </c>
      <c r="CC774" s="1">
        <v>690870.95276252064</v>
      </c>
    </row>
    <row r="775" spans="1:81" x14ac:dyDescent="0.25">
      <c r="A775" t="s">
        <v>534</v>
      </c>
      <c r="B775" t="s">
        <v>535</v>
      </c>
      <c r="C775" t="s">
        <v>348</v>
      </c>
      <c r="D775" t="s">
        <v>38</v>
      </c>
      <c r="E775">
        <v>70041</v>
      </c>
      <c r="F775" t="s">
        <v>39</v>
      </c>
      <c r="G775" t="s">
        <v>78</v>
      </c>
      <c r="H775" s="74">
        <v>0.56654231323843995</v>
      </c>
      <c r="I775" s="1">
        <v>10582238</v>
      </c>
      <c r="J775" s="1">
        <v>59552.70183078244</v>
      </c>
      <c r="K775" s="1"/>
      <c r="L775" s="1">
        <v>1447233.2981692175</v>
      </c>
      <c r="M775" s="1"/>
      <c r="N775" s="1"/>
      <c r="O775" s="1"/>
      <c r="P775" s="1"/>
      <c r="Q775" s="1"/>
      <c r="R775" s="1"/>
      <c r="S775" s="1"/>
      <c r="T775" s="1">
        <v>1506786</v>
      </c>
      <c r="U775" s="1">
        <v>37.106382978723403</v>
      </c>
      <c r="V775" s="36">
        <v>0.21484849889887578</v>
      </c>
      <c r="W775" s="1">
        <v>15375</v>
      </c>
      <c r="X775" s="1"/>
      <c r="Y775" s="1">
        <v>373639</v>
      </c>
      <c r="Z775" s="1"/>
      <c r="AA775" s="1"/>
      <c r="AB775" s="1"/>
      <c r="AC775" s="1">
        <v>20121</v>
      </c>
      <c r="AD775" s="1"/>
      <c r="AE775" s="1"/>
      <c r="AF775" s="1"/>
      <c r="AG775" s="1">
        <v>693.61031822312293</v>
      </c>
      <c r="AH775" s="1">
        <v>0</v>
      </c>
      <c r="AI775" s="1">
        <v>3831768.7291723532</v>
      </c>
      <c r="AJ775" s="1">
        <v>0</v>
      </c>
      <c r="AK775" s="1">
        <v>0</v>
      </c>
      <c r="AL775" s="1">
        <v>0</v>
      </c>
      <c r="AM775" s="1">
        <v>177303.03263999999</v>
      </c>
      <c r="AN775" s="1">
        <v>0</v>
      </c>
      <c r="AO775" s="1">
        <v>0</v>
      </c>
      <c r="AP775" s="1">
        <v>0</v>
      </c>
      <c r="AQ775" s="1">
        <v>4009765.3721305761</v>
      </c>
      <c r="AR775" s="1">
        <v>56936.853750000002</v>
      </c>
      <c r="AS775" s="1">
        <v>0</v>
      </c>
      <c r="AT775" s="1">
        <v>810056.60059659998</v>
      </c>
      <c r="AU775" s="1">
        <v>0</v>
      </c>
      <c r="AV775" s="1">
        <v>0</v>
      </c>
      <c r="AW775" s="1">
        <v>0</v>
      </c>
      <c r="AX775" s="1">
        <v>52338.342779999999</v>
      </c>
      <c r="AY775" s="1">
        <v>0</v>
      </c>
      <c r="AZ775" s="1">
        <v>0</v>
      </c>
      <c r="BA775" s="1">
        <v>0</v>
      </c>
      <c r="BB775" s="1">
        <v>919331.79712659994</v>
      </c>
      <c r="BC775" s="7">
        <v>0.46578967220895767</v>
      </c>
      <c r="BD775" s="35">
        <v>0.96772207299643087</v>
      </c>
      <c r="BE775" s="35" t="s">
        <v>552</v>
      </c>
      <c r="BF775" s="35">
        <v>3.2073787520235788</v>
      </c>
      <c r="BG775" s="35" t="s">
        <v>552</v>
      </c>
      <c r="BH775" s="35" t="s">
        <v>552</v>
      </c>
      <c r="BI775" s="35" t="s">
        <v>552</v>
      </c>
      <c r="BJ775" s="35" t="s">
        <v>552</v>
      </c>
      <c r="BK775" s="35" t="s">
        <v>552</v>
      </c>
      <c r="BL775" s="35" t="s">
        <v>552</v>
      </c>
      <c r="BM775" s="35" t="s">
        <v>552</v>
      </c>
      <c r="BN775" s="35">
        <v>3.2712655740477921</v>
      </c>
      <c r="BO775" s="1">
        <v>145293.75</v>
      </c>
      <c r="BP775" s="1"/>
      <c r="BQ775" s="1">
        <v>3483249.4600799996</v>
      </c>
      <c r="BR775" s="1">
        <v>154829.65875000609</v>
      </c>
      <c r="BS775" s="1">
        <v>1368157.222100294</v>
      </c>
      <c r="BT775" s="1">
        <v>3483249.4600799996</v>
      </c>
      <c r="BU775" s="1">
        <v>154829.65875000609</v>
      </c>
      <c r="BV775" s="1">
        <v>402739.81174734078</v>
      </c>
      <c r="BW775" s="35">
        <v>7.2744366763411916</v>
      </c>
      <c r="BX775" s="1">
        <v>21855428.165171601</v>
      </c>
      <c r="BY775" s="1">
        <v>971468.88944642898</v>
      </c>
      <c r="BZ775" s="1">
        <v>8584415.8533471655</v>
      </c>
      <c r="CA775" s="1">
        <v>21855428.165171601</v>
      </c>
      <c r="CB775" s="1">
        <v>971468.88944642898</v>
      </c>
      <c r="CC775" s="1">
        <v>2526965.445850262</v>
      </c>
    </row>
    <row r="776" spans="1:81" x14ac:dyDescent="0.25">
      <c r="A776" t="s">
        <v>534</v>
      </c>
      <c r="B776" t="s">
        <v>535</v>
      </c>
      <c r="C776" t="s">
        <v>348</v>
      </c>
      <c r="D776" t="s">
        <v>28</v>
      </c>
      <c r="E776">
        <v>70041</v>
      </c>
      <c r="F776" t="s">
        <v>39</v>
      </c>
      <c r="G776" t="s">
        <v>78</v>
      </c>
      <c r="H776" s="74">
        <v>0.56654231323843995</v>
      </c>
      <c r="I776" s="1">
        <v>10627324</v>
      </c>
      <c r="J776" s="1">
        <v>59552.70183078244</v>
      </c>
      <c r="K776" s="1">
        <v>0</v>
      </c>
      <c r="L776" s="1">
        <v>1447233.2981692175</v>
      </c>
      <c r="M776" s="1">
        <v>0</v>
      </c>
      <c r="N776" s="1">
        <v>0</v>
      </c>
      <c r="O776" s="1">
        <v>0</v>
      </c>
      <c r="P776" s="1">
        <v>107118</v>
      </c>
      <c r="Q776" s="1">
        <v>0</v>
      </c>
      <c r="R776" s="1">
        <v>0</v>
      </c>
      <c r="S776" s="1">
        <v>0</v>
      </c>
      <c r="T776" s="1">
        <v>1613904</v>
      </c>
      <c r="U776" s="1"/>
      <c r="V776" s="36"/>
      <c r="W776" s="1">
        <v>15375</v>
      </c>
      <c r="X776" s="1"/>
      <c r="Y776" s="1">
        <v>379958</v>
      </c>
      <c r="Z776" s="1"/>
      <c r="AA776" s="1"/>
      <c r="AB776" s="1"/>
      <c r="AC776" s="1">
        <v>20121</v>
      </c>
      <c r="AD776" s="1"/>
      <c r="AE776" s="1"/>
      <c r="AF776" s="1"/>
      <c r="AG776" s="1">
        <v>693.61031822312293</v>
      </c>
      <c r="AH776" s="1">
        <v>0</v>
      </c>
      <c r="AI776" s="1">
        <v>3896492.2240923531</v>
      </c>
      <c r="AJ776" s="1">
        <v>0</v>
      </c>
      <c r="AK776" s="1">
        <v>0</v>
      </c>
      <c r="AL776" s="1">
        <v>0</v>
      </c>
      <c r="AM776" s="1">
        <v>177424.700835</v>
      </c>
      <c r="AN776" s="1">
        <v>0</v>
      </c>
      <c r="AO776" s="1">
        <v>0</v>
      </c>
      <c r="AP776" s="1">
        <v>0</v>
      </c>
      <c r="AQ776" s="1">
        <v>4074610.5352455759</v>
      </c>
      <c r="AR776" s="1">
        <v>56936.853750000002</v>
      </c>
      <c r="AS776" s="1">
        <v>0</v>
      </c>
      <c r="AT776" s="1">
        <v>823756.31518519996</v>
      </c>
      <c r="AU776" s="1">
        <v>0</v>
      </c>
      <c r="AV776" s="1">
        <v>0</v>
      </c>
      <c r="AW776" s="1">
        <v>0</v>
      </c>
      <c r="AX776" s="1">
        <v>52338.342779999999</v>
      </c>
      <c r="AY776" s="1">
        <v>0</v>
      </c>
      <c r="AZ776" s="1">
        <v>0</v>
      </c>
      <c r="BA776" s="1">
        <v>0</v>
      </c>
      <c r="BB776" s="1">
        <v>933031.51171519991</v>
      </c>
      <c r="BC776" s="7">
        <v>0.47120442050706046</v>
      </c>
      <c r="BD776" s="35">
        <v>0.96772207299643087</v>
      </c>
      <c r="BE776" s="35" t="s">
        <v>552</v>
      </c>
      <c r="BF776" s="35">
        <v>3.2615671193088036</v>
      </c>
      <c r="BG776" s="35" t="s">
        <v>552</v>
      </c>
      <c r="BH776" s="35" t="s">
        <v>552</v>
      </c>
      <c r="BI776" s="35" t="s">
        <v>552</v>
      </c>
      <c r="BJ776" s="35">
        <v>2.1449527027670419</v>
      </c>
      <c r="BK776" s="35" t="s">
        <v>552</v>
      </c>
      <c r="BL776" s="35" t="s">
        <v>552</v>
      </c>
      <c r="BM776" s="35" t="s">
        <v>552</v>
      </c>
      <c r="BN776" s="35">
        <v>3.102812835807319</v>
      </c>
      <c r="BO776" s="1">
        <v>145293.75</v>
      </c>
      <c r="BP776" s="1">
        <v>0</v>
      </c>
      <c r="BQ776" s="1">
        <v>3498089.9678399996</v>
      </c>
      <c r="BR776" s="1">
        <v>155489.31599778324</v>
      </c>
      <c r="BS776" s="1">
        <v>1373986.3044282112</v>
      </c>
      <c r="BT776" s="1">
        <v>3498089.9678399996</v>
      </c>
      <c r="BU776" s="1">
        <v>155489.31599778324</v>
      </c>
      <c r="BV776" s="1">
        <v>404455.69898711378</v>
      </c>
      <c r="BW776" s="35">
        <v>7.2744366763411916</v>
      </c>
      <c r="BX776" s="1">
        <v>21948543.99135647</v>
      </c>
      <c r="BY776" s="1">
        <v>975607.86707569612</v>
      </c>
      <c r="BZ776" s="1">
        <v>8620990.0612948611</v>
      </c>
      <c r="CA776" s="1">
        <v>21948543.99135647</v>
      </c>
      <c r="CB776" s="1">
        <v>975607.86707569612</v>
      </c>
      <c r="CC776" s="1">
        <v>2537731.6716799592</v>
      </c>
    </row>
    <row r="777" spans="1:81" x14ac:dyDescent="0.25">
      <c r="A777" t="s">
        <v>534</v>
      </c>
      <c r="B777" t="s">
        <v>535</v>
      </c>
      <c r="C777" t="s">
        <v>348</v>
      </c>
      <c r="D777" t="s">
        <v>1730</v>
      </c>
      <c r="E777">
        <v>70041</v>
      </c>
      <c r="F777" t="s">
        <v>39</v>
      </c>
      <c r="G777" t="s">
        <v>78</v>
      </c>
      <c r="H777" s="74">
        <v>0.56654231323843995</v>
      </c>
      <c r="I777" s="1">
        <v>45086</v>
      </c>
      <c r="J777" s="1"/>
      <c r="K777" s="1"/>
      <c r="L777" s="1"/>
      <c r="M777" s="1"/>
      <c r="N777" s="1"/>
      <c r="O777" s="1"/>
      <c r="P777" s="1">
        <v>107118</v>
      </c>
      <c r="Q777" s="1"/>
      <c r="R777" s="1"/>
      <c r="S777" s="1"/>
      <c r="T777" s="1">
        <v>107118</v>
      </c>
      <c r="U777" s="1">
        <v>16</v>
      </c>
      <c r="V777" s="36">
        <v>6.8191443022045828E-2</v>
      </c>
      <c r="W777" s="1"/>
      <c r="X777" s="1"/>
      <c r="Y777" s="1">
        <v>6319</v>
      </c>
      <c r="Z777" s="1"/>
      <c r="AA777" s="1"/>
      <c r="AB777" s="1"/>
      <c r="AC777" s="1"/>
      <c r="AD777" s="1"/>
      <c r="AE777" s="1"/>
      <c r="AF777" s="1"/>
      <c r="AG777" s="1">
        <v>0</v>
      </c>
      <c r="AH777" s="1">
        <v>0</v>
      </c>
      <c r="AI777" s="1">
        <v>64723.494920000005</v>
      </c>
      <c r="AJ777" s="1">
        <v>0</v>
      </c>
      <c r="AK777" s="1"/>
      <c r="AL777" s="1">
        <v>0</v>
      </c>
      <c r="AM777" s="1">
        <v>121.66819500000003</v>
      </c>
      <c r="AN777" s="1"/>
      <c r="AO777" s="1">
        <v>0</v>
      </c>
      <c r="AP777" s="1">
        <v>0</v>
      </c>
      <c r="AQ777" s="1">
        <v>64845.163115000003</v>
      </c>
      <c r="AR777" s="1">
        <v>0</v>
      </c>
      <c r="AS777" s="1">
        <v>0</v>
      </c>
      <c r="AT777" s="1">
        <v>13699.7145886</v>
      </c>
      <c r="AU777" s="1">
        <v>0</v>
      </c>
      <c r="AV777" s="1"/>
      <c r="AW777" s="1">
        <v>0</v>
      </c>
      <c r="AX777" s="1">
        <v>0</v>
      </c>
      <c r="AY777" s="1"/>
      <c r="AZ777" s="1">
        <v>0</v>
      </c>
      <c r="BA777" s="1">
        <v>0</v>
      </c>
      <c r="BB777" s="1">
        <v>13699.7145886</v>
      </c>
      <c r="BC777" s="7">
        <v>1.742112356465422</v>
      </c>
      <c r="BD777" s="35" t="s">
        <v>552</v>
      </c>
      <c r="BE777" s="35" t="s">
        <v>552</v>
      </c>
      <c r="BF777" s="35" t="s">
        <v>552</v>
      </c>
      <c r="BG777" s="35" t="s">
        <v>552</v>
      </c>
      <c r="BH777" s="35" t="s">
        <v>552</v>
      </c>
      <c r="BI777" s="35" t="s">
        <v>552</v>
      </c>
      <c r="BJ777" s="35">
        <v>1.1358333333333335E-3</v>
      </c>
      <c r="BK777" s="35" t="s">
        <v>552</v>
      </c>
      <c r="BL777" s="35" t="s">
        <v>552</v>
      </c>
      <c r="BM777" s="35" t="s">
        <v>552</v>
      </c>
      <c r="BN777" s="35">
        <v>0.73325564054220593</v>
      </c>
      <c r="BO777" s="1">
        <v>0</v>
      </c>
      <c r="BP777" s="1">
        <v>0</v>
      </c>
      <c r="BQ777" s="1">
        <v>14840.507759999999</v>
      </c>
      <c r="BR777" s="1">
        <v>659.65724777715013</v>
      </c>
      <c r="BS777" s="1">
        <v>5829.0823279171991</v>
      </c>
      <c r="BT777" s="1">
        <v>14840.507759999999</v>
      </c>
      <c r="BU777" s="1">
        <v>659.65724777715013</v>
      </c>
      <c r="BV777" s="1">
        <v>1715.8872397729672</v>
      </c>
      <c r="BW777" s="35">
        <v>7.2744366763411916</v>
      </c>
      <c r="BX777" s="1">
        <v>93115.826184870064</v>
      </c>
      <c r="BY777" s="1">
        <v>4138.9776292672404</v>
      </c>
      <c r="BZ777" s="1">
        <v>36574.207947695977</v>
      </c>
      <c r="CA777" s="1">
        <v>93115.826184870064</v>
      </c>
      <c r="CB777" s="1">
        <v>4138.9776292672404</v>
      </c>
      <c r="CC777" s="1">
        <v>10766.22582969736</v>
      </c>
    </row>
    <row r="778" spans="1:81" x14ac:dyDescent="0.25">
      <c r="A778" t="s">
        <v>1617</v>
      </c>
      <c r="B778" t="s">
        <v>1618</v>
      </c>
      <c r="C778" t="s">
        <v>348</v>
      </c>
      <c r="D778" t="s">
        <v>28</v>
      </c>
      <c r="E778">
        <v>70007</v>
      </c>
      <c r="F778" t="s">
        <v>370</v>
      </c>
      <c r="G778" t="s">
        <v>78</v>
      </c>
      <c r="H778" s="74">
        <v>0.56654231323843995</v>
      </c>
      <c r="I778" s="1">
        <v>448443.30000000005</v>
      </c>
      <c r="J778" s="1">
        <v>0</v>
      </c>
      <c r="K778" s="1">
        <v>0</v>
      </c>
      <c r="L778" s="1">
        <v>0</v>
      </c>
      <c r="M778" s="1">
        <v>0</v>
      </c>
      <c r="N778" s="1">
        <v>0</v>
      </c>
      <c r="O778" s="1">
        <v>0</v>
      </c>
      <c r="P778" s="1">
        <v>260131</v>
      </c>
      <c r="Q778" s="1">
        <v>0</v>
      </c>
      <c r="R778" s="1">
        <v>0</v>
      </c>
      <c r="S778" s="1">
        <v>0</v>
      </c>
      <c r="T778" s="1">
        <v>260131</v>
      </c>
      <c r="U778" s="1"/>
      <c r="V778" s="36"/>
      <c r="W778" s="1"/>
      <c r="X778" s="1"/>
      <c r="Y778" s="1"/>
      <c r="Z778" s="1"/>
      <c r="AA778" s="1"/>
      <c r="AB778" s="1"/>
      <c r="AC778" s="1">
        <v>30640</v>
      </c>
      <c r="AD778" s="1"/>
      <c r="AE778" s="1"/>
      <c r="AF778" s="1"/>
      <c r="AG778" s="1">
        <v>0</v>
      </c>
      <c r="AH778" s="1">
        <v>0</v>
      </c>
      <c r="AI778" s="1">
        <v>0</v>
      </c>
      <c r="AJ778" s="1">
        <v>0</v>
      </c>
      <c r="AK778" s="1">
        <v>0</v>
      </c>
      <c r="AL778" s="1">
        <v>0</v>
      </c>
      <c r="AM778" s="1">
        <v>269314.66546083329</v>
      </c>
      <c r="AN778" s="1">
        <v>0</v>
      </c>
      <c r="AO778" s="1">
        <v>0</v>
      </c>
      <c r="AP778" s="1">
        <v>0</v>
      </c>
      <c r="AQ778" s="1">
        <v>269314.66546083329</v>
      </c>
      <c r="AR778" s="1">
        <v>0</v>
      </c>
      <c r="AS778" s="1">
        <v>0</v>
      </c>
      <c r="AT778" s="1">
        <v>0</v>
      </c>
      <c r="AU778" s="1">
        <v>0</v>
      </c>
      <c r="AV778" s="1">
        <v>0</v>
      </c>
      <c r="AW778" s="1">
        <v>0</v>
      </c>
      <c r="AX778" s="1">
        <v>79700.155199999994</v>
      </c>
      <c r="AY778" s="1">
        <v>0</v>
      </c>
      <c r="AZ778" s="1">
        <v>0</v>
      </c>
      <c r="BA778" s="1">
        <v>0</v>
      </c>
      <c r="BB778" s="1">
        <v>79700.155199999994</v>
      </c>
      <c r="BC778" s="7">
        <v>0.77828082315162972</v>
      </c>
      <c r="BD778" s="35" t="s">
        <v>552</v>
      </c>
      <c r="BE778" s="35" t="s">
        <v>552</v>
      </c>
      <c r="BF778" s="35" t="s">
        <v>552</v>
      </c>
      <c r="BG778" s="35" t="s">
        <v>552</v>
      </c>
      <c r="BH778" s="35" t="s">
        <v>552</v>
      </c>
      <c r="BI778" s="35" t="s">
        <v>552</v>
      </c>
      <c r="BJ778" s="35">
        <v>1.3416886901631611</v>
      </c>
      <c r="BK778" s="35" t="s">
        <v>552</v>
      </c>
      <c r="BL778" s="35" t="s">
        <v>552</v>
      </c>
      <c r="BM778" s="35" t="s">
        <v>552</v>
      </c>
      <c r="BN778" s="35">
        <v>1.3416886901631611</v>
      </c>
      <c r="BO778" s="1">
        <v>0</v>
      </c>
      <c r="BP778" s="1">
        <v>0</v>
      </c>
      <c r="BQ778" s="1">
        <v>147609.596628</v>
      </c>
      <c r="BR778" s="1">
        <v>6561.2135266402638</v>
      </c>
      <c r="BS778" s="1">
        <v>57978.372778753313</v>
      </c>
      <c r="BT778" s="1">
        <v>147609.596628</v>
      </c>
      <c r="BU778" s="1">
        <v>6561.2135266402638</v>
      </c>
      <c r="BV778" s="1">
        <v>17066.897401226121</v>
      </c>
      <c r="BW778" s="35">
        <v>5.9850798867239927</v>
      </c>
      <c r="BX778" s="1">
        <v>735845.63123768452</v>
      </c>
      <c r="BY778" s="1">
        <v>32708.173584155775</v>
      </c>
      <c r="BZ778" s="1">
        <v>289026.82000434899</v>
      </c>
      <c r="CA778" s="1">
        <v>735845.63123768452</v>
      </c>
      <c r="CB778" s="1">
        <v>32708.173584155775</v>
      </c>
      <c r="CC778" s="1">
        <v>85079.846963634307</v>
      </c>
    </row>
    <row r="779" spans="1:81" x14ac:dyDescent="0.25">
      <c r="A779" t="s">
        <v>1617</v>
      </c>
      <c r="B779" t="s">
        <v>1618</v>
      </c>
      <c r="C779" t="s">
        <v>348</v>
      </c>
      <c r="D779" t="s">
        <v>1730</v>
      </c>
      <c r="E779">
        <v>70007</v>
      </c>
      <c r="F779" t="s">
        <v>370</v>
      </c>
      <c r="G779" t="s">
        <v>78</v>
      </c>
      <c r="H779" s="74">
        <v>0.56654231323843995</v>
      </c>
      <c r="I779" s="1">
        <v>448443.30000000005</v>
      </c>
      <c r="J779" s="1"/>
      <c r="K779" s="1"/>
      <c r="L779" s="1"/>
      <c r="M779" s="1"/>
      <c r="N779" s="1"/>
      <c r="O779" s="1"/>
      <c r="P779" s="1">
        <v>260131</v>
      </c>
      <c r="Q779" s="1"/>
      <c r="R779" s="1"/>
      <c r="S779" s="1"/>
      <c r="T779" s="1">
        <v>260131</v>
      </c>
      <c r="U779" s="1">
        <v>21</v>
      </c>
      <c r="V779" s="36">
        <v>8.3431761771365839E-2</v>
      </c>
      <c r="W779" s="1"/>
      <c r="X779" s="1"/>
      <c r="Y779" s="1"/>
      <c r="Z779" s="1"/>
      <c r="AA779" s="1"/>
      <c r="AB779" s="1"/>
      <c r="AC779" s="1">
        <v>30640</v>
      </c>
      <c r="AD779" s="1"/>
      <c r="AE779" s="1"/>
      <c r="AF779" s="1"/>
      <c r="AG779" s="1">
        <v>0</v>
      </c>
      <c r="AH779" s="1">
        <v>0</v>
      </c>
      <c r="AI779" s="1">
        <v>0</v>
      </c>
      <c r="AJ779" s="1">
        <v>0</v>
      </c>
      <c r="AK779" s="1"/>
      <c r="AL779" s="1">
        <v>0</v>
      </c>
      <c r="AM779" s="1">
        <v>269314.66546083329</v>
      </c>
      <c r="AN779" s="1"/>
      <c r="AO779" s="1">
        <v>0</v>
      </c>
      <c r="AP779" s="1">
        <v>0</v>
      </c>
      <c r="AQ779" s="1">
        <v>269314.66546083329</v>
      </c>
      <c r="AR779" s="1">
        <v>0</v>
      </c>
      <c r="AS779" s="1">
        <v>0</v>
      </c>
      <c r="AT779" s="1">
        <v>0</v>
      </c>
      <c r="AU779" s="1">
        <v>0</v>
      </c>
      <c r="AV779" s="1"/>
      <c r="AW779" s="1">
        <v>0</v>
      </c>
      <c r="AX779" s="1">
        <v>79700.155199999994</v>
      </c>
      <c r="AY779" s="1"/>
      <c r="AZ779" s="1">
        <v>0</v>
      </c>
      <c r="BA779" s="1">
        <v>0</v>
      </c>
      <c r="BB779" s="1">
        <v>79700.155199999994</v>
      </c>
      <c r="BC779" s="7">
        <v>0.77828082315162972</v>
      </c>
      <c r="BD779" s="35" t="s">
        <v>552</v>
      </c>
      <c r="BE779" s="35" t="s">
        <v>552</v>
      </c>
      <c r="BF779" s="35" t="s">
        <v>552</v>
      </c>
      <c r="BG779" s="35" t="s">
        <v>552</v>
      </c>
      <c r="BH779" s="35" t="s">
        <v>552</v>
      </c>
      <c r="BI779" s="35" t="s">
        <v>552</v>
      </c>
      <c r="BJ779" s="35">
        <v>1.3416886901631611</v>
      </c>
      <c r="BK779" s="35" t="s">
        <v>552</v>
      </c>
      <c r="BL779" s="35" t="s">
        <v>552</v>
      </c>
      <c r="BM779" s="35" t="s">
        <v>552</v>
      </c>
      <c r="BN779" s="35">
        <v>1.3416886901631611</v>
      </c>
      <c r="BO779" s="1">
        <v>0</v>
      </c>
      <c r="BP779" s="1">
        <v>0</v>
      </c>
      <c r="BQ779" s="1">
        <v>147609.596628</v>
      </c>
      <c r="BR779" s="1">
        <v>6561.2135266402638</v>
      </c>
      <c r="BS779" s="1">
        <v>57978.372778753313</v>
      </c>
      <c r="BT779" s="1">
        <v>147609.596628</v>
      </c>
      <c r="BU779" s="1">
        <v>6561.2135266402638</v>
      </c>
      <c r="BV779" s="1">
        <v>17066.897401226121</v>
      </c>
      <c r="BW779" s="35">
        <v>5.9850798867239927</v>
      </c>
      <c r="BX779" s="1">
        <v>735845.63123768452</v>
      </c>
      <c r="BY779" s="1">
        <v>32708.173584155775</v>
      </c>
      <c r="BZ779" s="1">
        <v>289026.82000434899</v>
      </c>
      <c r="CA779" s="1">
        <v>735845.63123768452</v>
      </c>
      <c r="CB779" s="1">
        <v>32708.173584155775</v>
      </c>
      <c r="CC779" s="1">
        <v>85079.846963634307</v>
      </c>
    </row>
    <row r="780" spans="1:81" x14ac:dyDescent="0.25">
      <c r="A780" t="s">
        <v>626</v>
      </c>
      <c r="B780" t="s">
        <v>627</v>
      </c>
      <c r="C780" t="s">
        <v>348</v>
      </c>
      <c r="D780" t="s">
        <v>38</v>
      </c>
      <c r="E780">
        <v>70008</v>
      </c>
      <c r="F780" t="s">
        <v>39</v>
      </c>
      <c r="G780" t="s">
        <v>78</v>
      </c>
      <c r="H780" s="74">
        <v>0.56654231323843995</v>
      </c>
      <c r="I780" s="1">
        <v>5806405</v>
      </c>
      <c r="J780" s="1"/>
      <c r="K780" s="1"/>
      <c r="L780" s="1">
        <v>1106826</v>
      </c>
      <c r="M780" s="1"/>
      <c r="N780" s="1"/>
      <c r="O780" s="1"/>
      <c r="P780" s="1"/>
      <c r="Q780" s="1"/>
      <c r="R780" s="1"/>
      <c r="S780" s="1"/>
      <c r="T780" s="1">
        <v>1106826</v>
      </c>
      <c r="U780" s="1">
        <v>33</v>
      </c>
      <c r="V780" s="36">
        <v>0.17187093505564061</v>
      </c>
      <c r="W780" s="1"/>
      <c r="X780" s="1"/>
      <c r="Y780" s="1">
        <v>245933</v>
      </c>
      <c r="Z780" s="1"/>
      <c r="AA780" s="1"/>
      <c r="AB780" s="1"/>
      <c r="AC780" s="1"/>
      <c r="AD780" s="1"/>
      <c r="AE780" s="1"/>
      <c r="AF780" s="1"/>
      <c r="AG780" s="1">
        <v>0</v>
      </c>
      <c r="AH780" s="1">
        <v>0</v>
      </c>
      <c r="AI780" s="1">
        <v>2523911.958875</v>
      </c>
      <c r="AJ780" s="1">
        <v>0</v>
      </c>
      <c r="AK780" s="1">
        <v>0</v>
      </c>
      <c r="AL780" s="1">
        <v>0</v>
      </c>
      <c r="AM780" s="1">
        <v>0</v>
      </c>
      <c r="AN780" s="1">
        <v>0</v>
      </c>
      <c r="AO780" s="1">
        <v>0</v>
      </c>
      <c r="AP780" s="1">
        <v>0</v>
      </c>
      <c r="AQ780" s="1">
        <v>2523911.958875</v>
      </c>
      <c r="AR780" s="1">
        <v>0</v>
      </c>
      <c r="AS780" s="1">
        <v>0</v>
      </c>
      <c r="AT780" s="1">
        <v>533187.51510019996</v>
      </c>
      <c r="AU780" s="1">
        <v>0</v>
      </c>
      <c r="AV780" s="1">
        <v>0</v>
      </c>
      <c r="AW780" s="1">
        <v>0</v>
      </c>
      <c r="AX780" s="1">
        <v>0</v>
      </c>
      <c r="AY780" s="1">
        <v>0</v>
      </c>
      <c r="AZ780" s="1">
        <v>0</v>
      </c>
      <c r="BA780" s="1">
        <v>0</v>
      </c>
      <c r="BB780" s="1">
        <v>533187.51510019996</v>
      </c>
      <c r="BC780" s="7">
        <v>0.52650469162505886</v>
      </c>
      <c r="BD780" s="35" t="s">
        <v>552</v>
      </c>
      <c r="BE780" s="35" t="s">
        <v>552</v>
      </c>
      <c r="BF780" s="35">
        <v>2.7620416162750066</v>
      </c>
      <c r="BG780" s="35" t="s">
        <v>552</v>
      </c>
      <c r="BH780" s="35" t="s">
        <v>552</v>
      </c>
      <c r="BI780" s="35" t="s">
        <v>552</v>
      </c>
      <c r="BJ780" s="35" t="s">
        <v>552</v>
      </c>
      <c r="BK780" s="35" t="s">
        <v>552</v>
      </c>
      <c r="BL780" s="35" t="s">
        <v>552</v>
      </c>
      <c r="BM780" s="35" t="s">
        <v>552</v>
      </c>
      <c r="BN780" s="35">
        <v>2.7620416162750066</v>
      </c>
      <c r="BO780" s="1">
        <v>0</v>
      </c>
      <c r="BP780" s="1"/>
      <c r="BQ780" s="1">
        <v>1911236.2697999997</v>
      </c>
      <c r="BR780" s="1">
        <v>84954.024348566818</v>
      </c>
      <c r="BS780" s="1">
        <v>750698.94810429111</v>
      </c>
      <c r="BT780" s="1">
        <v>1911236.2697999997</v>
      </c>
      <c r="BU780" s="1">
        <v>84954.024348566818</v>
      </c>
      <c r="BV780" s="1">
        <v>220980.70905500502</v>
      </c>
      <c r="BW780" s="35">
        <v>6.2125567045693355</v>
      </c>
      <c r="BX780" s="1">
        <v>9962427.4321620762</v>
      </c>
      <c r="BY780" s="1">
        <v>442827.66919826856</v>
      </c>
      <c r="BZ780" s="1">
        <v>3913060.8350541708</v>
      </c>
      <c r="CA780" s="1">
        <v>9962427.4321620762</v>
      </c>
      <c r="CB780" s="1">
        <v>442827.66919826856</v>
      </c>
      <c r="CC780" s="1">
        <v>1151874.4765651522</v>
      </c>
    </row>
    <row r="781" spans="1:81" x14ac:dyDescent="0.25">
      <c r="A781" t="s">
        <v>626</v>
      </c>
      <c r="B781" t="s">
        <v>627</v>
      </c>
      <c r="C781" t="s">
        <v>348</v>
      </c>
      <c r="D781" t="s">
        <v>28</v>
      </c>
      <c r="E781">
        <v>70008</v>
      </c>
      <c r="F781" t="s">
        <v>39</v>
      </c>
      <c r="G781" t="s">
        <v>78</v>
      </c>
      <c r="H781" s="74">
        <v>0.56654231323843995</v>
      </c>
      <c r="I781" s="1">
        <v>6301868</v>
      </c>
      <c r="J781" s="1">
        <v>0</v>
      </c>
      <c r="K781" s="1">
        <v>0</v>
      </c>
      <c r="L781" s="1">
        <v>1211137</v>
      </c>
      <c r="M781" s="1">
        <v>0</v>
      </c>
      <c r="N781" s="1">
        <v>0</v>
      </c>
      <c r="O781" s="1">
        <v>0</v>
      </c>
      <c r="P781" s="1">
        <v>304305</v>
      </c>
      <c r="Q781" s="1">
        <v>0</v>
      </c>
      <c r="R781" s="1">
        <v>0</v>
      </c>
      <c r="S781" s="1">
        <v>0</v>
      </c>
      <c r="T781" s="1">
        <v>1515442</v>
      </c>
      <c r="U781" s="1"/>
      <c r="V781" s="36"/>
      <c r="W781" s="1"/>
      <c r="X781" s="1"/>
      <c r="Y781" s="1">
        <v>264882</v>
      </c>
      <c r="Z781" s="1"/>
      <c r="AA781" s="1"/>
      <c r="AB781" s="1"/>
      <c r="AC781" s="1">
        <v>27087</v>
      </c>
      <c r="AD781" s="1"/>
      <c r="AE781" s="1"/>
      <c r="AF781" s="1"/>
      <c r="AG781" s="1">
        <v>0</v>
      </c>
      <c r="AH781" s="1">
        <v>0</v>
      </c>
      <c r="AI781" s="1">
        <v>2718600.3836874999</v>
      </c>
      <c r="AJ781" s="1">
        <v>0</v>
      </c>
      <c r="AK781" s="1">
        <v>0</v>
      </c>
      <c r="AL781" s="1">
        <v>0</v>
      </c>
      <c r="AM781" s="1">
        <v>238169.4997625</v>
      </c>
      <c r="AN781" s="1">
        <v>0</v>
      </c>
      <c r="AO781" s="1">
        <v>0</v>
      </c>
      <c r="AP781" s="1">
        <v>0</v>
      </c>
      <c r="AQ781" s="1">
        <v>2956769.8834500001</v>
      </c>
      <c r="AR781" s="1">
        <v>0</v>
      </c>
      <c r="AS781" s="1">
        <v>0</v>
      </c>
      <c r="AT781" s="1">
        <v>574269.31471079995</v>
      </c>
      <c r="AU781" s="1">
        <v>0</v>
      </c>
      <c r="AV781" s="1">
        <v>0</v>
      </c>
      <c r="AW781" s="1">
        <v>0</v>
      </c>
      <c r="AX781" s="1">
        <v>70458.162660000002</v>
      </c>
      <c r="AY781" s="1">
        <v>0</v>
      </c>
      <c r="AZ781" s="1">
        <v>0</v>
      </c>
      <c r="BA781" s="1">
        <v>0</v>
      </c>
      <c r="BB781" s="1">
        <v>644727.47737079998</v>
      </c>
      <c r="BC781" s="7">
        <v>0.57149679441410073</v>
      </c>
      <c r="BD781" s="35" t="s">
        <v>552</v>
      </c>
      <c r="BE781" s="35" t="s">
        <v>552</v>
      </c>
      <c r="BF781" s="35">
        <v>2.7188251192047637</v>
      </c>
      <c r="BG781" s="35" t="s">
        <v>552</v>
      </c>
      <c r="BH781" s="35" t="s">
        <v>552</v>
      </c>
      <c r="BI781" s="35" t="s">
        <v>552</v>
      </c>
      <c r="BJ781" s="35">
        <v>1.0142050325249337</v>
      </c>
      <c r="BK781" s="35" t="s">
        <v>552</v>
      </c>
      <c r="BL781" s="35" t="s">
        <v>552</v>
      </c>
      <c r="BM781" s="35" t="s">
        <v>552</v>
      </c>
      <c r="BN781" s="35">
        <v>2.3765326293060376</v>
      </c>
      <c r="BO781" s="1">
        <v>0</v>
      </c>
      <c r="BP781" s="1">
        <v>0</v>
      </c>
      <c r="BQ781" s="1">
        <v>2074322.8708799996</v>
      </c>
      <c r="BR781" s="1">
        <v>92203.187258459235</v>
      </c>
      <c r="BS781" s="1">
        <v>814756.40756924334</v>
      </c>
      <c r="BT781" s="1">
        <v>2074322.8708799996</v>
      </c>
      <c r="BU781" s="1">
        <v>92203.187258459235</v>
      </c>
      <c r="BV781" s="1">
        <v>239837.08663295896</v>
      </c>
      <c r="BW781" s="35">
        <v>6.2125567045693355</v>
      </c>
      <c r="BX781" s="1">
        <v>10812525.588047054</v>
      </c>
      <c r="BY781" s="1">
        <v>480614.34192674363</v>
      </c>
      <c r="BZ781" s="1">
        <v>4246963.9748658855</v>
      </c>
      <c r="CA781" s="1">
        <v>10812525.588047054</v>
      </c>
      <c r="CB781" s="1">
        <v>480614.34192674363</v>
      </c>
      <c r="CC781" s="1">
        <v>1250164.4139330068</v>
      </c>
    </row>
    <row r="782" spans="1:81" x14ac:dyDescent="0.25">
      <c r="A782" t="s">
        <v>626</v>
      </c>
      <c r="B782" t="s">
        <v>627</v>
      </c>
      <c r="C782" t="s">
        <v>348</v>
      </c>
      <c r="D782" t="s">
        <v>1730</v>
      </c>
      <c r="E782">
        <v>70008</v>
      </c>
      <c r="F782" t="s">
        <v>39</v>
      </c>
      <c r="G782" t="s">
        <v>78</v>
      </c>
      <c r="H782" s="74">
        <v>0.56654231323843995</v>
      </c>
      <c r="I782" s="1">
        <v>495463</v>
      </c>
      <c r="J782" s="1"/>
      <c r="K782" s="1"/>
      <c r="L782" s="1">
        <v>104311</v>
      </c>
      <c r="M782" s="1"/>
      <c r="N782" s="1"/>
      <c r="O782" s="1"/>
      <c r="P782" s="1">
        <v>304305</v>
      </c>
      <c r="Q782" s="1"/>
      <c r="R782" s="1"/>
      <c r="S782" s="1"/>
      <c r="T782" s="1">
        <v>408616</v>
      </c>
      <c r="U782" s="1">
        <v>12.352941176470589</v>
      </c>
      <c r="V782" s="36">
        <v>0.10468856074453189</v>
      </c>
      <c r="W782" s="1"/>
      <c r="X782" s="1"/>
      <c r="Y782" s="1">
        <v>18949</v>
      </c>
      <c r="Z782" s="1"/>
      <c r="AA782" s="1"/>
      <c r="AB782" s="1"/>
      <c r="AC782" s="1">
        <v>27087</v>
      </c>
      <c r="AD782" s="1"/>
      <c r="AE782" s="1"/>
      <c r="AF782" s="1"/>
      <c r="AG782" s="1">
        <v>0</v>
      </c>
      <c r="AH782" s="1">
        <v>0</v>
      </c>
      <c r="AI782" s="1">
        <v>194688.42481250002</v>
      </c>
      <c r="AJ782" s="1">
        <v>0</v>
      </c>
      <c r="AK782" s="1"/>
      <c r="AL782" s="1">
        <v>0</v>
      </c>
      <c r="AM782" s="1">
        <v>238169.4997625</v>
      </c>
      <c r="AN782" s="1"/>
      <c r="AO782" s="1">
        <v>0</v>
      </c>
      <c r="AP782" s="1">
        <v>0</v>
      </c>
      <c r="AQ782" s="1">
        <v>432857.92457500001</v>
      </c>
      <c r="AR782" s="1">
        <v>0</v>
      </c>
      <c r="AS782" s="1">
        <v>0</v>
      </c>
      <c r="AT782" s="1">
        <v>41081.799610599999</v>
      </c>
      <c r="AU782" s="1">
        <v>0</v>
      </c>
      <c r="AV782" s="1"/>
      <c r="AW782" s="1">
        <v>0</v>
      </c>
      <c r="AX782" s="1">
        <v>70458.162660000002</v>
      </c>
      <c r="AY782" s="1"/>
      <c r="AZ782" s="1">
        <v>0</v>
      </c>
      <c r="BA782" s="1">
        <v>0</v>
      </c>
      <c r="BB782" s="1">
        <v>111539.96227059999</v>
      </c>
      <c r="BC782" s="7">
        <v>1.0987659761588655</v>
      </c>
      <c r="BD782" s="35" t="s">
        <v>552</v>
      </c>
      <c r="BE782" s="35" t="s">
        <v>552</v>
      </c>
      <c r="BF782" s="35">
        <v>2.2602623349704252</v>
      </c>
      <c r="BG782" s="35" t="s">
        <v>552</v>
      </c>
      <c r="BH782" s="35" t="s">
        <v>552</v>
      </c>
      <c r="BI782" s="35" t="s">
        <v>552</v>
      </c>
      <c r="BJ782" s="35">
        <v>1.0142050325249337</v>
      </c>
      <c r="BK782" s="35" t="s">
        <v>552</v>
      </c>
      <c r="BL782" s="35" t="s">
        <v>552</v>
      </c>
      <c r="BM782" s="35" t="s">
        <v>552</v>
      </c>
      <c r="BN782" s="35">
        <v>1.3322970388961763</v>
      </c>
      <c r="BO782" s="1">
        <v>0</v>
      </c>
      <c r="BP782" s="1">
        <v>0</v>
      </c>
      <c r="BQ782" s="1">
        <v>163086.60107999996</v>
      </c>
      <c r="BR782" s="1">
        <v>7249.1629098924304</v>
      </c>
      <c r="BS782" s="1">
        <v>64057.459464952291</v>
      </c>
      <c r="BT782" s="1">
        <v>163086.60107999996</v>
      </c>
      <c r="BU782" s="1">
        <v>7249.1629098924304</v>
      </c>
      <c r="BV782" s="1">
        <v>18856.37757795399</v>
      </c>
      <c r="BW782" s="35">
        <v>6.2125567045693355</v>
      </c>
      <c r="BX782" s="1">
        <v>850098.15588497848</v>
      </c>
      <c r="BY782" s="1">
        <v>37786.67272847514</v>
      </c>
      <c r="BZ782" s="1">
        <v>333903.13981171552</v>
      </c>
      <c r="CA782" s="1">
        <v>850098.15588497848</v>
      </c>
      <c r="CB782" s="1">
        <v>37786.67272847514</v>
      </c>
      <c r="CC782" s="1">
        <v>98289.93736785496</v>
      </c>
    </row>
    <row r="783" spans="1:81" x14ac:dyDescent="0.25">
      <c r="A783" t="s">
        <v>1045</v>
      </c>
      <c r="B783" t="s">
        <v>1046</v>
      </c>
      <c r="C783" t="s">
        <v>348</v>
      </c>
      <c r="D783" t="s">
        <v>38</v>
      </c>
      <c r="E783">
        <v>70030</v>
      </c>
      <c r="F783" t="s">
        <v>39</v>
      </c>
      <c r="G783" t="s">
        <v>78</v>
      </c>
      <c r="H783" s="74">
        <v>0.56654231323843995</v>
      </c>
      <c r="I783" s="1">
        <v>1527046</v>
      </c>
      <c r="J783" s="1"/>
      <c r="K783" s="1"/>
      <c r="L783" s="1">
        <v>204614</v>
      </c>
      <c r="M783" s="1"/>
      <c r="N783" s="1"/>
      <c r="O783" s="1"/>
      <c r="P783" s="1"/>
      <c r="Q783" s="1"/>
      <c r="R783" s="1"/>
      <c r="S783" s="1"/>
      <c r="T783" s="1">
        <v>204614</v>
      </c>
      <c r="U783" s="1">
        <v>39.700000000000003</v>
      </c>
      <c r="V783" s="36">
        <v>0.19355028259517987</v>
      </c>
      <c r="W783" s="1"/>
      <c r="X783" s="1"/>
      <c r="Y783" s="1">
        <v>54372</v>
      </c>
      <c r="Z783" s="1"/>
      <c r="AA783" s="1"/>
      <c r="AB783" s="1"/>
      <c r="AC783" s="1"/>
      <c r="AD783" s="1"/>
      <c r="AE783" s="1"/>
      <c r="AF783" s="1"/>
      <c r="AG783" s="1">
        <v>0</v>
      </c>
      <c r="AH783" s="1">
        <v>0</v>
      </c>
      <c r="AI783" s="1">
        <v>557529.54612499999</v>
      </c>
      <c r="AJ783" s="1">
        <v>0</v>
      </c>
      <c r="AK783" s="1">
        <v>0</v>
      </c>
      <c r="AL783" s="1">
        <v>0</v>
      </c>
      <c r="AM783" s="1">
        <v>0</v>
      </c>
      <c r="AN783" s="1">
        <v>0</v>
      </c>
      <c r="AO783" s="1">
        <v>0</v>
      </c>
      <c r="AP783" s="1">
        <v>0</v>
      </c>
      <c r="AQ783" s="1">
        <v>557529.54612499999</v>
      </c>
      <c r="AR783" s="1">
        <v>0</v>
      </c>
      <c r="AS783" s="1">
        <v>0</v>
      </c>
      <c r="AT783" s="1">
        <v>117879.55081679999</v>
      </c>
      <c r="AU783" s="1">
        <v>0</v>
      </c>
      <c r="AV783" s="1">
        <v>0</v>
      </c>
      <c r="AW783" s="1">
        <v>0</v>
      </c>
      <c r="AX783" s="1">
        <v>0</v>
      </c>
      <c r="AY783" s="1">
        <v>0</v>
      </c>
      <c r="AZ783" s="1">
        <v>0</v>
      </c>
      <c r="BA783" s="1">
        <v>0</v>
      </c>
      <c r="BB783" s="1">
        <v>117879.55081679999</v>
      </c>
      <c r="BC783" s="7">
        <v>0.44229780696966559</v>
      </c>
      <c r="BD783" s="35" t="s">
        <v>552</v>
      </c>
      <c r="BE783" s="35" t="s">
        <v>552</v>
      </c>
      <c r="BF783" s="35">
        <v>3.3008938632830596</v>
      </c>
      <c r="BG783" s="35" t="s">
        <v>552</v>
      </c>
      <c r="BH783" s="35" t="s">
        <v>552</v>
      </c>
      <c r="BI783" s="35" t="s">
        <v>552</v>
      </c>
      <c r="BJ783" s="35" t="s">
        <v>552</v>
      </c>
      <c r="BK783" s="35" t="s">
        <v>552</v>
      </c>
      <c r="BL783" s="35" t="s">
        <v>552</v>
      </c>
      <c r="BM783" s="35" t="s">
        <v>552</v>
      </c>
      <c r="BN783" s="35">
        <v>3.3008938632830596</v>
      </c>
      <c r="BO783" s="1">
        <v>0</v>
      </c>
      <c r="BP783" s="1"/>
      <c r="BQ783" s="1">
        <v>502642.4613599999</v>
      </c>
      <c r="BR783" s="1">
        <v>22342.344887306612</v>
      </c>
      <c r="BS783" s="1">
        <v>197428.84382106745</v>
      </c>
      <c r="BT783" s="1">
        <v>502642.4613599999</v>
      </c>
      <c r="BU783" s="1">
        <v>22342.344887306612</v>
      </c>
      <c r="BV783" s="1">
        <v>58116.460673964211</v>
      </c>
      <c r="BW783" s="35">
        <v>6.0694478250598882</v>
      </c>
      <c r="BX783" s="1">
        <v>2548119.7325242003</v>
      </c>
      <c r="BY783" s="1">
        <v>113263.35169569442</v>
      </c>
      <c r="BZ783" s="1">
        <v>1000855.2229127988</v>
      </c>
      <c r="CA783" s="1">
        <v>2548119.7325242003</v>
      </c>
      <c r="CB783" s="1">
        <v>113263.35169569442</v>
      </c>
      <c r="CC783" s="1">
        <v>294618.36516380642</v>
      </c>
    </row>
    <row r="784" spans="1:81" x14ac:dyDescent="0.25">
      <c r="A784" t="s">
        <v>1045</v>
      </c>
      <c r="B784" t="s">
        <v>1046</v>
      </c>
      <c r="C784" t="s">
        <v>348</v>
      </c>
      <c r="D784" t="s">
        <v>28</v>
      </c>
      <c r="E784">
        <v>70030</v>
      </c>
      <c r="F784" t="s">
        <v>39</v>
      </c>
      <c r="G784" t="s">
        <v>78</v>
      </c>
      <c r="H784" s="74">
        <v>0.56654231323843995</v>
      </c>
      <c r="I784" s="1">
        <v>1527046</v>
      </c>
      <c r="J784" s="1">
        <v>0</v>
      </c>
      <c r="K784" s="1">
        <v>0</v>
      </c>
      <c r="L784" s="1">
        <v>204614</v>
      </c>
      <c r="M784" s="1">
        <v>0</v>
      </c>
      <c r="N784" s="1">
        <v>0</v>
      </c>
      <c r="O784" s="1">
        <v>0</v>
      </c>
      <c r="P784" s="1">
        <v>0</v>
      </c>
      <c r="Q784" s="1">
        <v>0</v>
      </c>
      <c r="R784" s="1">
        <v>0</v>
      </c>
      <c r="S784" s="1">
        <v>0</v>
      </c>
      <c r="T784" s="1">
        <v>204614</v>
      </c>
      <c r="U784" s="1"/>
      <c r="V784" s="36"/>
      <c r="W784" s="1"/>
      <c r="X784" s="1"/>
      <c r="Y784" s="1">
        <v>54372</v>
      </c>
      <c r="Z784" s="1"/>
      <c r="AA784" s="1"/>
      <c r="AB784" s="1"/>
      <c r="AC784" s="1"/>
      <c r="AD784" s="1"/>
      <c r="AE784" s="1"/>
      <c r="AF784" s="1"/>
      <c r="AG784" s="1">
        <v>0</v>
      </c>
      <c r="AH784" s="1">
        <v>0</v>
      </c>
      <c r="AI784" s="1">
        <v>557529.54612499999</v>
      </c>
      <c r="AJ784" s="1">
        <v>0</v>
      </c>
      <c r="AK784" s="1">
        <v>0</v>
      </c>
      <c r="AL784" s="1">
        <v>0</v>
      </c>
      <c r="AM784" s="1">
        <v>0</v>
      </c>
      <c r="AN784" s="1">
        <v>0</v>
      </c>
      <c r="AO784" s="1">
        <v>0</v>
      </c>
      <c r="AP784" s="1">
        <v>0</v>
      </c>
      <c r="AQ784" s="1">
        <v>557529.54612499999</v>
      </c>
      <c r="AR784" s="1">
        <v>0</v>
      </c>
      <c r="AS784" s="1">
        <v>0</v>
      </c>
      <c r="AT784" s="1">
        <v>117879.55081679999</v>
      </c>
      <c r="AU784" s="1">
        <v>0</v>
      </c>
      <c r="AV784" s="1">
        <v>0</v>
      </c>
      <c r="AW784" s="1">
        <v>0</v>
      </c>
      <c r="AX784" s="1">
        <v>0</v>
      </c>
      <c r="AY784" s="1">
        <v>0</v>
      </c>
      <c r="AZ784" s="1">
        <v>0</v>
      </c>
      <c r="BA784" s="1">
        <v>0</v>
      </c>
      <c r="BB784" s="1">
        <v>117879.55081679999</v>
      </c>
      <c r="BC784" s="7">
        <v>0.44229780696966559</v>
      </c>
      <c r="BD784" s="35" t="s">
        <v>552</v>
      </c>
      <c r="BE784" s="35" t="s">
        <v>552</v>
      </c>
      <c r="BF784" s="35">
        <v>3.3008938632830596</v>
      </c>
      <c r="BG784" s="35" t="s">
        <v>552</v>
      </c>
      <c r="BH784" s="35" t="s">
        <v>552</v>
      </c>
      <c r="BI784" s="35" t="s">
        <v>552</v>
      </c>
      <c r="BJ784" s="35" t="s">
        <v>552</v>
      </c>
      <c r="BK784" s="35" t="s">
        <v>552</v>
      </c>
      <c r="BL784" s="35" t="s">
        <v>552</v>
      </c>
      <c r="BM784" s="35" t="s">
        <v>552</v>
      </c>
      <c r="BN784" s="35">
        <v>3.3008938632830596</v>
      </c>
      <c r="BO784" s="1">
        <v>0</v>
      </c>
      <c r="BP784" s="1">
        <v>0</v>
      </c>
      <c r="BQ784" s="1">
        <v>502642.4613599999</v>
      </c>
      <c r="BR784" s="1">
        <v>22342.344887306612</v>
      </c>
      <c r="BS784" s="1">
        <v>197428.84382106745</v>
      </c>
      <c r="BT784" s="1">
        <v>502642.4613599999</v>
      </c>
      <c r="BU784" s="1">
        <v>22342.344887306612</v>
      </c>
      <c r="BV784" s="1">
        <v>58116.460673964211</v>
      </c>
      <c r="BW784" s="35">
        <v>6.0694478250598882</v>
      </c>
      <c r="BX784" s="1">
        <v>2548119.7325242003</v>
      </c>
      <c r="BY784" s="1">
        <v>113263.35169569442</v>
      </c>
      <c r="BZ784" s="1">
        <v>1000855.2229127988</v>
      </c>
      <c r="CA784" s="1">
        <v>2548119.7325242003</v>
      </c>
      <c r="CB784" s="1">
        <v>113263.35169569442</v>
      </c>
      <c r="CC784" s="1">
        <v>294618.36516380642</v>
      </c>
    </row>
    <row r="785" spans="1:81" x14ac:dyDescent="0.25">
      <c r="A785" t="s">
        <v>775</v>
      </c>
      <c r="B785" t="s">
        <v>776</v>
      </c>
      <c r="C785" t="s">
        <v>348</v>
      </c>
      <c r="D785" t="s">
        <v>38</v>
      </c>
      <c r="E785">
        <v>70009</v>
      </c>
      <c r="F785" t="s">
        <v>370</v>
      </c>
      <c r="G785" t="s">
        <v>78</v>
      </c>
      <c r="H785" s="74">
        <v>0.56654231323843995</v>
      </c>
      <c r="I785" s="1">
        <v>2523422.7599999998</v>
      </c>
      <c r="J785" s="1"/>
      <c r="K785" s="1"/>
      <c r="L785" s="1">
        <v>690593</v>
      </c>
      <c r="M785" s="1"/>
      <c r="N785" s="1"/>
      <c r="O785" s="1"/>
      <c r="P785" s="1"/>
      <c r="Q785" s="1"/>
      <c r="R785" s="1"/>
      <c r="S785" s="1"/>
      <c r="T785" s="1">
        <v>690593</v>
      </c>
      <c r="U785" s="1">
        <v>30.44</v>
      </c>
      <c r="V785" s="36">
        <v>0.13771617407682588</v>
      </c>
      <c r="W785" s="1"/>
      <c r="X785" s="1"/>
      <c r="Y785" s="1">
        <v>160231</v>
      </c>
      <c r="Z785" s="1"/>
      <c r="AA785" s="1"/>
      <c r="AB785" s="1"/>
      <c r="AC785" s="1"/>
      <c r="AD785" s="1"/>
      <c r="AE785" s="1"/>
      <c r="AF785" s="1"/>
      <c r="AG785" s="1">
        <v>0</v>
      </c>
      <c r="AH785" s="1">
        <v>0</v>
      </c>
      <c r="AI785" s="1">
        <v>1644029.8156875002</v>
      </c>
      <c r="AJ785" s="1">
        <v>0</v>
      </c>
      <c r="AK785" s="1">
        <v>0</v>
      </c>
      <c r="AL785" s="1">
        <v>0</v>
      </c>
      <c r="AM785" s="1">
        <v>0</v>
      </c>
      <c r="AN785" s="1">
        <v>0</v>
      </c>
      <c r="AO785" s="1">
        <v>0</v>
      </c>
      <c r="AP785" s="1">
        <v>0</v>
      </c>
      <c r="AQ785" s="1">
        <v>1644029.8156875002</v>
      </c>
      <c r="AR785" s="1">
        <v>0</v>
      </c>
      <c r="AS785" s="1">
        <v>0</v>
      </c>
      <c r="AT785" s="1">
        <v>347383.91648139997</v>
      </c>
      <c r="AU785" s="1">
        <v>0</v>
      </c>
      <c r="AV785" s="1">
        <v>0</v>
      </c>
      <c r="AW785" s="1">
        <v>0</v>
      </c>
      <c r="AX785" s="1">
        <v>0</v>
      </c>
      <c r="AY785" s="1">
        <v>0</v>
      </c>
      <c r="AZ785" s="1">
        <v>0</v>
      </c>
      <c r="BA785" s="1">
        <v>0</v>
      </c>
      <c r="BB785" s="1">
        <v>347383.91648139997</v>
      </c>
      <c r="BC785" s="7">
        <v>0.78917166149714058</v>
      </c>
      <c r="BD785" s="35" t="s">
        <v>552</v>
      </c>
      <c r="BE785" s="35" t="s">
        <v>552</v>
      </c>
      <c r="BF785" s="35">
        <v>2.8836286092805747</v>
      </c>
      <c r="BG785" s="35" t="s">
        <v>552</v>
      </c>
      <c r="BH785" s="35" t="s">
        <v>552</v>
      </c>
      <c r="BI785" s="35" t="s">
        <v>552</v>
      </c>
      <c r="BJ785" s="35" t="s">
        <v>552</v>
      </c>
      <c r="BK785" s="35" t="s">
        <v>552</v>
      </c>
      <c r="BL785" s="35" t="s">
        <v>552</v>
      </c>
      <c r="BM785" s="35" t="s">
        <v>552</v>
      </c>
      <c r="BN785" s="35">
        <v>2.8836286092805747</v>
      </c>
      <c r="BO785" s="1">
        <v>0</v>
      </c>
      <c r="BP785" s="1"/>
      <c r="BQ785" s="1">
        <v>830609.8356815998</v>
      </c>
      <c r="BR785" s="1">
        <v>36920.421258036193</v>
      </c>
      <c r="BS785" s="1">
        <v>326248.4810402352</v>
      </c>
      <c r="BT785" s="1">
        <v>830609.8356815998</v>
      </c>
      <c r="BU785" s="1">
        <v>36920.421258036193</v>
      </c>
      <c r="BV785" s="1">
        <v>96036.661367978581</v>
      </c>
      <c r="BW785" s="35">
        <v>6.0340529298316614</v>
      </c>
      <c r="BX785" s="1">
        <v>4181333.8768599527</v>
      </c>
      <c r="BY785" s="1">
        <v>185859.35480463627</v>
      </c>
      <c r="BZ785" s="1">
        <v>1642352.1218337254</v>
      </c>
      <c r="CA785" s="1">
        <v>4181333.8768599527</v>
      </c>
      <c r="CB785" s="1">
        <v>185859.35480463627</v>
      </c>
      <c r="CC785" s="1">
        <v>483453.63653072371</v>
      </c>
    </row>
    <row r="786" spans="1:81" x14ac:dyDescent="0.25">
      <c r="A786" t="s">
        <v>775</v>
      </c>
      <c r="B786" t="s">
        <v>776</v>
      </c>
      <c r="C786" t="s">
        <v>348</v>
      </c>
      <c r="D786" t="s">
        <v>28</v>
      </c>
      <c r="E786">
        <v>70009</v>
      </c>
      <c r="F786" t="s">
        <v>370</v>
      </c>
      <c r="G786" t="s">
        <v>78</v>
      </c>
      <c r="H786" s="74">
        <v>0.56654231323843995</v>
      </c>
      <c r="I786" s="1">
        <v>2523422.7599999998</v>
      </c>
      <c r="J786" s="1">
        <v>0</v>
      </c>
      <c r="K786" s="1">
        <v>0</v>
      </c>
      <c r="L786" s="1">
        <v>690593</v>
      </c>
      <c r="M786" s="1">
        <v>0</v>
      </c>
      <c r="N786" s="1">
        <v>0</v>
      </c>
      <c r="O786" s="1">
        <v>0</v>
      </c>
      <c r="P786" s="1">
        <v>0</v>
      </c>
      <c r="Q786" s="1">
        <v>0</v>
      </c>
      <c r="R786" s="1">
        <v>0</v>
      </c>
      <c r="S786" s="1">
        <v>0</v>
      </c>
      <c r="T786" s="1">
        <v>690593</v>
      </c>
      <c r="U786" s="1"/>
      <c r="V786" s="36"/>
      <c r="W786" s="1"/>
      <c r="X786" s="1"/>
      <c r="Y786" s="1">
        <v>160231</v>
      </c>
      <c r="Z786" s="1"/>
      <c r="AA786" s="1"/>
      <c r="AB786" s="1"/>
      <c r="AC786" s="1"/>
      <c r="AD786" s="1"/>
      <c r="AE786" s="1"/>
      <c r="AF786" s="1"/>
      <c r="AG786" s="1">
        <v>0</v>
      </c>
      <c r="AH786" s="1">
        <v>0</v>
      </c>
      <c r="AI786" s="1">
        <v>1644029.8156875002</v>
      </c>
      <c r="AJ786" s="1">
        <v>0</v>
      </c>
      <c r="AK786" s="1">
        <v>0</v>
      </c>
      <c r="AL786" s="1">
        <v>0</v>
      </c>
      <c r="AM786" s="1">
        <v>0</v>
      </c>
      <c r="AN786" s="1">
        <v>0</v>
      </c>
      <c r="AO786" s="1">
        <v>0</v>
      </c>
      <c r="AP786" s="1">
        <v>0</v>
      </c>
      <c r="AQ786" s="1">
        <v>1644029.8156875002</v>
      </c>
      <c r="AR786" s="1">
        <v>0</v>
      </c>
      <c r="AS786" s="1">
        <v>0</v>
      </c>
      <c r="AT786" s="1">
        <v>347383.91648139997</v>
      </c>
      <c r="AU786" s="1">
        <v>0</v>
      </c>
      <c r="AV786" s="1">
        <v>0</v>
      </c>
      <c r="AW786" s="1">
        <v>0</v>
      </c>
      <c r="AX786" s="1">
        <v>0</v>
      </c>
      <c r="AY786" s="1">
        <v>0</v>
      </c>
      <c r="AZ786" s="1">
        <v>0</v>
      </c>
      <c r="BA786" s="1">
        <v>0</v>
      </c>
      <c r="BB786" s="1">
        <v>347383.91648139997</v>
      </c>
      <c r="BC786" s="7">
        <v>0.78917166149714058</v>
      </c>
      <c r="BD786" s="35" t="s">
        <v>552</v>
      </c>
      <c r="BE786" s="35" t="s">
        <v>552</v>
      </c>
      <c r="BF786" s="35">
        <v>2.8836286092805747</v>
      </c>
      <c r="BG786" s="35" t="s">
        <v>552</v>
      </c>
      <c r="BH786" s="35" t="s">
        <v>552</v>
      </c>
      <c r="BI786" s="35" t="s">
        <v>552</v>
      </c>
      <c r="BJ786" s="35" t="s">
        <v>552</v>
      </c>
      <c r="BK786" s="35" t="s">
        <v>552</v>
      </c>
      <c r="BL786" s="35" t="s">
        <v>552</v>
      </c>
      <c r="BM786" s="35" t="s">
        <v>552</v>
      </c>
      <c r="BN786" s="35">
        <v>2.8836286092805747</v>
      </c>
      <c r="BO786" s="1">
        <v>0</v>
      </c>
      <c r="BP786" s="1">
        <v>0</v>
      </c>
      <c r="BQ786" s="1">
        <v>830609.8356815998</v>
      </c>
      <c r="BR786" s="1">
        <v>36920.421258036193</v>
      </c>
      <c r="BS786" s="1">
        <v>326248.4810402352</v>
      </c>
      <c r="BT786" s="1">
        <v>830609.8356815998</v>
      </c>
      <c r="BU786" s="1">
        <v>36920.421258036193</v>
      </c>
      <c r="BV786" s="1">
        <v>96036.661367978581</v>
      </c>
      <c r="BW786" s="35">
        <v>6.0340529298316614</v>
      </c>
      <c r="BX786" s="1">
        <v>4181333.8768599527</v>
      </c>
      <c r="BY786" s="1">
        <v>185859.35480463627</v>
      </c>
      <c r="BZ786" s="1">
        <v>1642352.1218337254</v>
      </c>
      <c r="CA786" s="1">
        <v>4181333.8768599527</v>
      </c>
      <c r="CB786" s="1">
        <v>185859.35480463627</v>
      </c>
      <c r="CC786" s="1">
        <v>483453.63653072371</v>
      </c>
    </row>
    <row r="787" spans="1:81" x14ac:dyDescent="0.25">
      <c r="A787" t="s">
        <v>863</v>
      </c>
      <c r="B787" t="s">
        <v>864</v>
      </c>
      <c r="C787" t="s">
        <v>348</v>
      </c>
      <c r="D787" t="s">
        <v>38</v>
      </c>
      <c r="E787">
        <v>70011</v>
      </c>
      <c r="F787" t="s">
        <v>370</v>
      </c>
      <c r="G787" t="s">
        <v>78</v>
      </c>
      <c r="H787" s="74">
        <v>0.56654231323843995</v>
      </c>
      <c r="I787" s="1">
        <v>1805936.66</v>
      </c>
      <c r="J787" s="1"/>
      <c r="K787" s="1"/>
      <c r="L787" s="1">
        <v>495836</v>
      </c>
      <c r="M787" s="1"/>
      <c r="N787" s="1"/>
      <c r="O787" s="1"/>
      <c r="P787" s="1"/>
      <c r="Q787" s="1"/>
      <c r="R787" s="1"/>
      <c r="S787" s="1"/>
      <c r="T787" s="1">
        <v>495836</v>
      </c>
      <c r="U787" s="1">
        <v>29.5</v>
      </c>
      <c r="V787" s="36">
        <v>0.11986128390539015</v>
      </c>
      <c r="W787" s="1"/>
      <c r="X787" s="1"/>
      <c r="Y787" s="1">
        <v>115043</v>
      </c>
      <c r="Z787" s="1"/>
      <c r="AA787" s="1"/>
      <c r="AB787" s="1"/>
      <c r="AC787" s="1"/>
      <c r="AD787" s="1"/>
      <c r="AE787" s="1"/>
      <c r="AF787" s="1"/>
      <c r="AG787" s="1">
        <v>0</v>
      </c>
      <c r="AH787" s="1">
        <v>0</v>
      </c>
      <c r="AI787" s="1">
        <v>1180384.1132500002</v>
      </c>
      <c r="AJ787" s="1">
        <v>0</v>
      </c>
      <c r="AK787" s="1">
        <v>0</v>
      </c>
      <c r="AL787" s="1">
        <v>0</v>
      </c>
      <c r="AM787" s="1">
        <v>0</v>
      </c>
      <c r="AN787" s="1">
        <v>0</v>
      </c>
      <c r="AO787" s="1">
        <v>0</v>
      </c>
      <c r="AP787" s="1">
        <v>0</v>
      </c>
      <c r="AQ787" s="1">
        <v>1180384.1132500002</v>
      </c>
      <c r="AR787" s="1">
        <v>0</v>
      </c>
      <c r="AS787" s="1">
        <v>0</v>
      </c>
      <c r="AT787" s="1">
        <v>249415.45583419999</v>
      </c>
      <c r="AU787" s="1">
        <v>0</v>
      </c>
      <c r="AV787" s="1">
        <v>0</v>
      </c>
      <c r="AW787" s="1">
        <v>0</v>
      </c>
      <c r="AX787" s="1">
        <v>0</v>
      </c>
      <c r="AY787" s="1">
        <v>0</v>
      </c>
      <c r="AZ787" s="1">
        <v>0</v>
      </c>
      <c r="BA787" s="1">
        <v>0</v>
      </c>
      <c r="BB787" s="1">
        <v>249415.45583419999</v>
      </c>
      <c r="BC787" s="7">
        <v>0.7917218808129185</v>
      </c>
      <c r="BD787" s="35" t="s">
        <v>552</v>
      </c>
      <c r="BE787" s="35" t="s">
        <v>552</v>
      </c>
      <c r="BF787" s="35">
        <v>2.8836138745153641</v>
      </c>
      <c r="BG787" s="35" t="s">
        <v>552</v>
      </c>
      <c r="BH787" s="35" t="s">
        <v>552</v>
      </c>
      <c r="BI787" s="35" t="s">
        <v>552</v>
      </c>
      <c r="BJ787" s="35" t="s">
        <v>552</v>
      </c>
      <c r="BK787" s="35" t="s">
        <v>552</v>
      </c>
      <c r="BL787" s="35" t="s">
        <v>552</v>
      </c>
      <c r="BM787" s="35" t="s">
        <v>552</v>
      </c>
      <c r="BN787" s="35">
        <v>2.8836138745153641</v>
      </c>
      <c r="BO787" s="1">
        <v>0</v>
      </c>
      <c r="BP787" s="1"/>
      <c r="BQ787" s="1">
        <v>594442.11100559984</v>
      </c>
      <c r="BR787" s="1">
        <v>26422.818764038922</v>
      </c>
      <c r="BS787" s="1">
        <v>233486.0814919002</v>
      </c>
      <c r="BT787" s="1">
        <v>594442.11100559984</v>
      </c>
      <c r="BU787" s="1">
        <v>26422.818764038922</v>
      </c>
      <c r="BV787" s="1">
        <v>68730.507712642764</v>
      </c>
      <c r="BW787" s="35">
        <v>6.2651276822879058</v>
      </c>
      <c r="BX787" s="1">
        <v>3129813.6141732438</v>
      </c>
      <c r="BY787" s="1">
        <v>139119.51451861762</v>
      </c>
      <c r="BZ787" s="1">
        <v>1229334.0310919334</v>
      </c>
      <c r="CA787" s="1">
        <v>3129813.6141732438</v>
      </c>
      <c r="CB787" s="1">
        <v>139119.51451861762</v>
      </c>
      <c r="CC787" s="1">
        <v>361874.89877553779</v>
      </c>
    </row>
    <row r="788" spans="1:81" x14ac:dyDescent="0.25">
      <c r="A788" t="s">
        <v>863</v>
      </c>
      <c r="B788" t="s">
        <v>864</v>
      </c>
      <c r="C788" t="s">
        <v>348</v>
      </c>
      <c r="D788" t="s">
        <v>28</v>
      </c>
      <c r="E788">
        <v>70011</v>
      </c>
      <c r="F788" t="s">
        <v>370</v>
      </c>
      <c r="G788" t="s">
        <v>78</v>
      </c>
      <c r="H788" s="74">
        <v>0.56654231323843995</v>
      </c>
      <c r="I788" s="1">
        <v>2919389.12</v>
      </c>
      <c r="J788" s="1">
        <v>0</v>
      </c>
      <c r="K788" s="1">
        <v>0</v>
      </c>
      <c r="L788" s="1">
        <v>716673</v>
      </c>
      <c r="M788" s="1">
        <v>0</v>
      </c>
      <c r="N788" s="1">
        <v>0</v>
      </c>
      <c r="O788" s="1">
        <v>0</v>
      </c>
      <c r="P788" s="1">
        <v>10785</v>
      </c>
      <c r="Q788" s="1">
        <v>0</v>
      </c>
      <c r="R788" s="1">
        <v>0</v>
      </c>
      <c r="S788" s="1">
        <v>0</v>
      </c>
      <c r="T788" s="1">
        <v>727458</v>
      </c>
      <c r="U788" s="1"/>
      <c r="V788" s="36"/>
      <c r="W788" s="1"/>
      <c r="X788" s="1"/>
      <c r="Y788" s="1">
        <v>166281</v>
      </c>
      <c r="Z788" s="1"/>
      <c r="AA788" s="1"/>
      <c r="AB788" s="1"/>
      <c r="AC788" s="1">
        <v>1270</v>
      </c>
      <c r="AD788" s="1"/>
      <c r="AE788" s="1"/>
      <c r="AF788" s="1"/>
      <c r="AG788" s="1">
        <v>0</v>
      </c>
      <c r="AH788" s="1">
        <v>0</v>
      </c>
      <c r="AI788" s="1">
        <v>1706105.1256875002</v>
      </c>
      <c r="AJ788" s="1">
        <v>0</v>
      </c>
      <c r="AK788" s="1">
        <v>0</v>
      </c>
      <c r="AL788" s="1">
        <v>0</v>
      </c>
      <c r="AM788" s="1">
        <v>11162.849962499999</v>
      </c>
      <c r="AN788" s="1">
        <v>0</v>
      </c>
      <c r="AO788" s="1">
        <v>0</v>
      </c>
      <c r="AP788" s="1">
        <v>0</v>
      </c>
      <c r="AQ788" s="1">
        <v>1717267.9756500002</v>
      </c>
      <c r="AR788" s="1">
        <v>0</v>
      </c>
      <c r="AS788" s="1">
        <v>0</v>
      </c>
      <c r="AT788" s="1">
        <v>360500.43385139998</v>
      </c>
      <c r="AU788" s="1">
        <v>0</v>
      </c>
      <c r="AV788" s="1">
        <v>0</v>
      </c>
      <c r="AW788" s="1">
        <v>0</v>
      </c>
      <c r="AX788" s="1">
        <v>3303.4985999999999</v>
      </c>
      <c r="AY788" s="1">
        <v>0</v>
      </c>
      <c r="AZ788" s="1">
        <v>0</v>
      </c>
      <c r="BA788" s="1">
        <v>0</v>
      </c>
      <c r="BB788" s="1">
        <v>363803.93245139997</v>
      </c>
      <c r="BC788" s="7">
        <v>0.71284499001674706</v>
      </c>
      <c r="BD788" s="35" t="s">
        <v>552</v>
      </c>
      <c r="BE788" s="35" t="s">
        <v>552</v>
      </c>
      <c r="BF788" s="35">
        <v>2.8836101814061643</v>
      </c>
      <c r="BG788" s="35" t="s">
        <v>552</v>
      </c>
      <c r="BH788" s="35" t="s">
        <v>552</v>
      </c>
      <c r="BI788" s="35" t="s">
        <v>552</v>
      </c>
      <c r="BJ788" s="35">
        <v>1.34133969054242</v>
      </c>
      <c r="BK788" s="35" t="s">
        <v>552</v>
      </c>
      <c r="BL788" s="35" t="s">
        <v>552</v>
      </c>
      <c r="BM788" s="35" t="s">
        <v>552</v>
      </c>
      <c r="BN788" s="35">
        <v>2.8607450988254994</v>
      </c>
      <c r="BO788" s="1">
        <v>0</v>
      </c>
      <c r="BP788" s="1">
        <v>0</v>
      </c>
      <c r="BQ788" s="1">
        <v>960946.12273919978</v>
      </c>
      <c r="BR788" s="1">
        <v>42713.840041027288</v>
      </c>
      <c r="BS788" s="1">
        <v>377442.21105677477</v>
      </c>
      <c r="BT788" s="1">
        <v>960946.12273919978</v>
      </c>
      <c r="BU788" s="1">
        <v>42713.840041027288</v>
      </c>
      <c r="BV788" s="1">
        <v>111106.38643791935</v>
      </c>
      <c r="BW788" s="35">
        <v>6.2651276822879058</v>
      </c>
      <c r="BX788" s="1">
        <v>5059504.0320213931</v>
      </c>
      <c r="BY788" s="1">
        <v>224893.82161683036</v>
      </c>
      <c r="BZ788" s="1">
        <v>1987281.4338989789</v>
      </c>
      <c r="CA788" s="1">
        <v>5059504.0320213931</v>
      </c>
      <c r="CB788" s="1">
        <v>224893.82161683036</v>
      </c>
      <c r="CC788" s="1">
        <v>584989.31091326673</v>
      </c>
    </row>
    <row r="789" spans="1:81" x14ac:dyDescent="0.25">
      <c r="A789" t="s">
        <v>863</v>
      </c>
      <c r="B789" t="s">
        <v>864</v>
      </c>
      <c r="C789" t="s">
        <v>348</v>
      </c>
      <c r="D789" t="s">
        <v>1730</v>
      </c>
      <c r="E789">
        <v>70011</v>
      </c>
      <c r="F789" t="s">
        <v>370</v>
      </c>
      <c r="G789" t="s">
        <v>78</v>
      </c>
      <c r="H789" s="74">
        <v>0.56654231323843995</v>
      </c>
      <c r="I789" s="1">
        <v>1113452.46</v>
      </c>
      <c r="J789" s="1"/>
      <c r="K789" s="1"/>
      <c r="L789" s="1">
        <v>220837</v>
      </c>
      <c r="M789" s="1"/>
      <c r="N789" s="1"/>
      <c r="O789" s="1"/>
      <c r="P789" s="1">
        <v>10785</v>
      </c>
      <c r="Q789" s="1"/>
      <c r="R789" s="1"/>
      <c r="S789" s="1"/>
      <c r="T789" s="1">
        <v>231622</v>
      </c>
      <c r="U789" s="1">
        <v>15.416666666666666</v>
      </c>
      <c r="V789" s="36">
        <v>0.26132967406620577</v>
      </c>
      <c r="W789" s="1"/>
      <c r="X789" s="1"/>
      <c r="Y789" s="1">
        <v>51238</v>
      </c>
      <c r="Z789" s="1"/>
      <c r="AA789" s="1"/>
      <c r="AB789" s="1"/>
      <c r="AC789" s="1">
        <v>1270</v>
      </c>
      <c r="AD789" s="1"/>
      <c r="AE789" s="1"/>
      <c r="AF789" s="1"/>
      <c r="AG789" s="1">
        <v>0</v>
      </c>
      <c r="AH789" s="1">
        <v>0</v>
      </c>
      <c r="AI789" s="1">
        <v>525721.01243750006</v>
      </c>
      <c r="AJ789" s="1">
        <v>0</v>
      </c>
      <c r="AK789" s="1"/>
      <c r="AL789" s="1">
        <v>0</v>
      </c>
      <c r="AM789" s="1">
        <v>11162.849962499999</v>
      </c>
      <c r="AN789" s="1"/>
      <c r="AO789" s="1">
        <v>0</v>
      </c>
      <c r="AP789" s="1">
        <v>0</v>
      </c>
      <c r="AQ789" s="1">
        <v>536883.8624000001</v>
      </c>
      <c r="AR789" s="1">
        <v>0</v>
      </c>
      <c r="AS789" s="1">
        <v>0</v>
      </c>
      <c r="AT789" s="1">
        <v>111084.9780172</v>
      </c>
      <c r="AU789" s="1">
        <v>0</v>
      </c>
      <c r="AV789" s="1"/>
      <c r="AW789" s="1">
        <v>0</v>
      </c>
      <c r="AX789" s="1">
        <v>3303.4985999999999</v>
      </c>
      <c r="AY789" s="1"/>
      <c r="AZ789" s="1">
        <v>0</v>
      </c>
      <c r="BA789" s="1">
        <v>0</v>
      </c>
      <c r="BB789" s="1">
        <v>114388.47661720001</v>
      </c>
      <c r="BC789" s="7">
        <v>0.58491256916096812</v>
      </c>
      <c r="BD789" s="35" t="s">
        <v>552</v>
      </c>
      <c r="BE789" s="35" t="s">
        <v>552</v>
      </c>
      <c r="BF789" s="35">
        <v>2.8836018894238742</v>
      </c>
      <c r="BG789" s="35" t="s">
        <v>552</v>
      </c>
      <c r="BH789" s="35" t="s">
        <v>552</v>
      </c>
      <c r="BI789" s="35" t="s">
        <v>552</v>
      </c>
      <c r="BJ789" s="35">
        <v>1.34133969054242</v>
      </c>
      <c r="BK789" s="35" t="s">
        <v>552</v>
      </c>
      <c r="BL789" s="35" t="s">
        <v>552</v>
      </c>
      <c r="BM789" s="35" t="s">
        <v>552</v>
      </c>
      <c r="BN789" s="35">
        <v>2.8117896357738039</v>
      </c>
      <c r="BO789" s="1">
        <v>0</v>
      </c>
      <c r="BP789" s="1">
        <v>0</v>
      </c>
      <c r="BQ789" s="1">
        <v>366504.01173359994</v>
      </c>
      <c r="BR789" s="1">
        <v>16291.021276988364</v>
      </c>
      <c r="BS789" s="1">
        <v>143956.12956487451</v>
      </c>
      <c r="BT789" s="1">
        <v>366504.01173359994</v>
      </c>
      <c r="BU789" s="1">
        <v>16291.021276988364</v>
      </c>
      <c r="BV789" s="1">
        <v>42375.878725276591</v>
      </c>
      <c r="BW789" s="35">
        <v>6.2651276822879058</v>
      </c>
      <c r="BX789" s="1">
        <v>1929690.4178481484</v>
      </c>
      <c r="BY789" s="1">
        <v>85774.307098212696</v>
      </c>
      <c r="BZ789" s="1">
        <v>757947.40280704515</v>
      </c>
      <c r="CA789" s="1">
        <v>1929690.4178481484</v>
      </c>
      <c r="CB789" s="1">
        <v>85774.307098212696</v>
      </c>
      <c r="CC789" s="1">
        <v>223114.41213772888</v>
      </c>
    </row>
    <row r="790" spans="1:81" x14ac:dyDescent="0.25">
      <c r="A790" t="s">
        <v>743</v>
      </c>
      <c r="B790" t="s">
        <v>737</v>
      </c>
      <c r="C790" t="s">
        <v>348</v>
      </c>
      <c r="D790" t="s">
        <v>38</v>
      </c>
      <c r="E790">
        <v>70018</v>
      </c>
      <c r="F790" t="s">
        <v>39</v>
      </c>
      <c r="G790" t="s">
        <v>78</v>
      </c>
      <c r="H790" s="74">
        <v>0.56654231323843995</v>
      </c>
      <c r="I790" s="1">
        <v>3231165</v>
      </c>
      <c r="J790" s="1"/>
      <c r="K790" s="1"/>
      <c r="L790" s="1">
        <v>746098</v>
      </c>
      <c r="M790" s="1"/>
      <c r="N790" s="1"/>
      <c r="O790" s="1"/>
      <c r="P790" s="1"/>
      <c r="Q790" s="1"/>
      <c r="R790" s="1"/>
      <c r="S790" s="1"/>
      <c r="T790" s="1">
        <v>746098</v>
      </c>
      <c r="U790" s="1">
        <v>41.911764705882355</v>
      </c>
      <c r="V790" s="36">
        <v>0.10948041091175577</v>
      </c>
      <c r="W790" s="1"/>
      <c r="X790" s="1"/>
      <c r="Y790" s="1">
        <v>196864</v>
      </c>
      <c r="Z790" s="1"/>
      <c r="AA790" s="1"/>
      <c r="AB790" s="1"/>
      <c r="AC790" s="1"/>
      <c r="AD790" s="1"/>
      <c r="AE790" s="1"/>
      <c r="AF790" s="1"/>
      <c r="AG790" s="1">
        <v>0</v>
      </c>
      <c r="AH790" s="1">
        <v>0</v>
      </c>
      <c r="AI790" s="1">
        <v>2018701.4603750003</v>
      </c>
      <c r="AJ790" s="1">
        <v>0</v>
      </c>
      <c r="AK790" s="1">
        <v>0</v>
      </c>
      <c r="AL790" s="1">
        <v>0</v>
      </c>
      <c r="AM790" s="1">
        <v>0</v>
      </c>
      <c r="AN790" s="1">
        <v>0</v>
      </c>
      <c r="AO790" s="1">
        <v>0</v>
      </c>
      <c r="AP790" s="1">
        <v>0</v>
      </c>
      <c r="AQ790" s="1">
        <v>2018701.4603750003</v>
      </c>
      <c r="AR790" s="1">
        <v>0</v>
      </c>
      <c r="AS790" s="1">
        <v>0</v>
      </c>
      <c r="AT790" s="1">
        <v>426804.97116159997</v>
      </c>
      <c r="AU790" s="1">
        <v>0</v>
      </c>
      <c r="AV790" s="1">
        <v>0</v>
      </c>
      <c r="AW790" s="1">
        <v>0</v>
      </c>
      <c r="AX790" s="1">
        <v>0</v>
      </c>
      <c r="AY790" s="1">
        <v>0</v>
      </c>
      <c r="AZ790" s="1">
        <v>0</v>
      </c>
      <c r="BA790" s="1">
        <v>0</v>
      </c>
      <c r="BB790" s="1">
        <v>426804.97116159997</v>
      </c>
      <c r="BC790" s="7">
        <v>0.75684975280946654</v>
      </c>
      <c r="BD790" s="35" t="s">
        <v>552</v>
      </c>
      <c r="BE790" s="35" t="s">
        <v>552</v>
      </c>
      <c r="BF790" s="35">
        <v>3.2777281691367621</v>
      </c>
      <c r="BG790" s="35" t="s">
        <v>552</v>
      </c>
      <c r="BH790" s="35" t="s">
        <v>552</v>
      </c>
      <c r="BI790" s="35" t="s">
        <v>552</v>
      </c>
      <c r="BJ790" s="35" t="s">
        <v>552</v>
      </c>
      <c r="BK790" s="35" t="s">
        <v>552</v>
      </c>
      <c r="BL790" s="35" t="s">
        <v>552</v>
      </c>
      <c r="BM790" s="35" t="s">
        <v>552</v>
      </c>
      <c r="BN790" s="35">
        <v>3.2777281691367621</v>
      </c>
      <c r="BO790" s="1">
        <v>0</v>
      </c>
      <c r="BP790" s="1"/>
      <c r="BQ790" s="1">
        <v>1063570.2713999997</v>
      </c>
      <c r="BR790" s="1">
        <v>47275.460475842949</v>
      </c>
      <c r="BS790" s="1">
        <v>417751.11564753088</v>
      </c>
      <c r="BT790" s="1">
        <v>1063570.2713999997</v>
      </c>
      <c r="BU790" s="1">
        <v>47275.460475842949</v>
      </c>
      <c r="BV790" s="1">
        <v>122971.98228055316</v>
      </c>
      <c r="BW790" s="35">
        <v>6.1774253304338638</v>
      </c>
      <c r="BX790" s="1">
        <v>5506555.6638427777</v>
      </c>
      <c r="BY790" s="1">
        <v>244765.16657555423</v>
      </c>
      <c r="BZ790" s="1">
        <v>2162875.2079705326</v>
      </c>
      <c r="CA790" s="1">
        <v>5506555.6638427777</v>
      </c>
      <c r="CB790" s="1">
        <v>244765.16657555423</v>
      </c>
      <c r="CC790" s="1">
        <v>636678.25599300012</v>
      </c>
    </row>
    <row r="791" spans="1:81" x14ac:dyDescent="0.25">
      <c r="A791" t="s">
        <v>743</v>
      </c>
      <c r="B791" t="s">
        <v>737</v>
      </c>
      <c r="C791" t="s">
        <v>348</v>
      </c>
      <c r="D791" t="s">
        <v>28</v>
      </c>
      <c r="E791">
        <v>70018</v>
      </c>
      <c r="F791" t="s">
        <v>39</v>
      </c>
      <c r="G791" t="s">
        <v>78</v>
      </c>
      <c r="H791" s="74">
        <v>0.56654231323843995</v>
      </c>
      <c r="I791" s="1">
        <v>3231165</v>
      </c>
      <c r="J791" s="1">
        <v>0</v>
      </c>
      <c r="K791" s="1">
        <v>0</v>
      </c>
      <c r="L791" s="1">
        <v>746098</v>
      </c>
      <c r="M791" s="1">
        <v>0</v>
      </c>
      <c r="N791" s="1">
        <v>0</v>
      </c>
      <c r="O791" s="1">
        <v>0</v>
      </c>
      <c r="P791" s="1">
        <v>0</v>
      </c>
      <c r="Q791" s="1">
        <v>0</v>
      </c>
      <c r="R791" s="1">
        <v>0</v>
      </c>
      <c r="S791" s="1">
        <v>0</v>
      </c>
      <c r="T791" s="1">
        <v>746098</v>
      </c>
      <c r="U791" s="1"/>
      <c r="V791" s="36"/>
      <c r="W791" s="1"/>
      <c r="X791" s="1"/>
      <c r="Y791" s="1">
        <v>196864</v>
      </c>
      <c r="Z791" s="1"/>
      <c r="AA791" s="1"/>
      <c r="AB791" s="1"/>
      <c r="AC791" s="1"/>
      <c r="AD791" s="1"/>
      <c r="AE791" s="1"/>
      <c r="AF791" s="1"/>
      <c r="AG791" s="1">
        <v>0</v>
      </c>
      <c r="AH791" s="1">
        <v>0</v>
      </c>
      <c r="AI791" s="1">
        <v>2018701.4603750003</v>
      </c>
      <c r="AJ791" s="1">
        <v>0</v>
      </c>
      <c r="AK791" s="1">
        <v>0</v>
      </c>
      <c r="AL791" s="1">
        <v>0</v>
      </c>
      <c r="AM791" s="1">
        <v>0</v>
      </c>
      <c r="AN791" s="1">
        <v>0</v>
      </c>
      <c r="AO791" s="1">
        <v>0</v>
      </c>
      <c r="AP791" s="1">
        <v>0</v>
      </c>
      <c r="AQ791" s="1">
        <v>2018701.4603750003</v>
      </c>
      <c r="AR791" s="1">
        <v>0</v>
      </c>
      <c r="AS791" s="1">
        <v>0</v>
      </c>
      <c r="AT791" s="1">
        <v>426804.97116159997</v>
      </c>
      <c r="AU791" s="1">
        <v>0</v>
      </c>
      <c r="AV791" s="1">
        <v>0</v>
      </c>
      <c r="AW791" s="1">
        <v>0</v>
      </c>
      <c r="AX791" s="1">
        <v>0</v>
      </c>
      <c r="AY791" s="1">
        <v>0</v>
      </c>
      <c r="AZ791" s="1">
        <v>0</v>
      </c>
      <c r="BA791" s="1">
        <v>0</v>
      </c>
      <c r="BB791" s="1">
        <v>426804.97116159997</v>
      </c>
      <c r="BC791" s="7">
        <v>0.75684975280946654</v>
      </c>
      <c r="BD791" s="35" t="s">
        <v>552</v>
      </c>
      <c r="BE791" s="35" t="s">
        <v>552</v>
      </c>
      <c r="BF791" s="35">
        <v>3.2777281691367621</v>
      </c>
      <c r="BG791" s="35" t="s">
        <v>552</v>
      </c>
      <c r="BH791" s="35" t="s">
        <v>552</v>
      </c>
      <c r="BI791" s="35" t="s">
        <v>552</v>
      </c>
      <c r="BJ791" s="35" t="s">
        <v>552</v>
      </c>
      <c r="BK791" s="35" t="s">
        <v>552</v>
      </c>
      <c r="BL791" s="35" t="s">
        <v>552</v>
      </c>
      <c r="BM791" s="35" t="s">
        <v>552</v>
      </c>
      <c r="BN791" s="35">
        <v>3.2777281691367621</v>
      </c>
      <c r="BO791" s="1">
        <v>0</v>
      </c>
      <c r="BP791" s="1">
        <v>0</v>
      </c>
      <c r="BQ791" s="1">
        <v>1063570.2713999997</v>
      </c>
      <c r="BR791" s="1">
        <v>47275.460475842949</v>
      </c>
      <c r="BS791" s="1">
        <v>417751.11564753088</v>
      </c>
      <c r="BT791" s="1">
        <v>1063570.2713999997</v>
      </c>
      <c r="BU791" s="1">
        <v>47275.460475842949</v>
      </c>
      <c r="BV791" s="1">
        <v>122971.98228055316</v>
      </c>
      <c r="BW791" s="35">
        <v>6.1774253304338638</v>
      </c>
      <c r="BX791" s="1">
        <v>5506555.6638427777</v>
      </c>
      <c r="BY791" s="1">
        <v>244765.16657555423</v>
      </c>
      <c r="BZ791" s="1">
        <v>2162875.2079705326</v>
      </c>
      <c r="CA791" s="1">
        <v>5506555.6638427777</v>
      </c>
      <c r="CB791" s="1">
        <v>244765.16657555423</v>
      </c>
      <c r="CC791" s="1">
        <v>636678.25599300012</v>
      </c>
    </row>
    <row r="792" spans="1:81" x14ac:dyDescent="0.25">
      <c r="A792" t="s">
        <v>798</v>
      </c>
      <c r="B792" t="s">
        <v>799</v>
      </c>
      <c r="C792" t="s">
        <v>348</v>
      </c>
      <c r="D792" t="s">
        <v>38</v>
      </c>
      <c r="E792">
        <v>70012</v>
      </c>
      <c r="F792" t="s">
        <v>39</v>
      </c>
      <c r="G792" t="s">
        <v>78</v>
      </c>
      <c r="H792" s="74">
        <v>0.56654231323843995</v>
      </c>
      <c r="I792" s="1">
        <v>3755363</v>
      </c>
      <c r="J792" s="1"/>
      <c r="K792" s="1"/>
      <c r="L792" s="1">
        <v>620854</v>
      </c>
      <c r="M792" s="1"/>
      <c r="N792" s="1"/>
      <c r="O792" s="1"/>
      <c r="P792" s="1"/>
      <c r="Q792" s="1"/>
      <c r="R792" s="1"/>
      <c r="S792" s="1"/>
      <c r="T792" s="1">
        <v>620854</v>
      </c>
      <c r="U792" s="1">
        <v>33.962962962962962</v>
      </c>
      <c r="V792" s="36">
        <v>0.18479844582005855</v>
      </c>
      <c r="W792" s="1"/>
      <c r="X792" s="1"/>
      <c r="Y792" s="1">
        <v>147643</v>
      </c>
      <c r="Z792" s="1"/>
      <c r="AA792" s="1"/>
      <c r="AB792" s="1"/>
      <c r="AC792" s="1"/>
      <c r="AD792" s="1"/>
      <c r="AE792" s="1"/>
      <c r="AF792" s="1"/>
      <c r="AG792" s="1">
        <v>0</v>
      </c>
      <c r="AH792" s="1">
        <v>0</v>
      </c>
      <c r="AI792" s="1">
        <v>1514691.261125</v>
      </c>
      <c r="AJ792" s="1">
        <v>0</v>
      </c>
      <c r="AK792" s="1">
        <v>0</v>
      </c>
      <c r="AL792" s="1">
        <v>0</v>
      </c>
      <c r="AM792" s="1">
        <v>0</v>
      </c>
      <c r="AN792" s="1">
        <v>0</v>
      </c>
      <c r="AO792" s="1">
        <v>0</v>
      </c>
      <c r="AP792" s="1">
        <v>0</v>
      </c>
      <c r="AQ792" s="1">
        <v>1514691.261125</v>
      </c>
      <c r="AR792" s="1">
        <v>0</v>
      </c>
      <c r="AS792" s="1">
        <v>0</v>
      </c>
      <c r="AT792" s="1">
        <v>320092.88827419997</v>
      </c>
      <c r="AU792" s="1">
        <v>0</v>
      </c>
      <c r="AV792" s="1">
        <v>0</v>
      </c>
      <c r="AW792" s="1">
        <v>0</v>
      </c>
      <c r="AX792" s="1">
        <v>0</v>
      </c>
      <c r="AY792" s="1">
        <v>0</v>
      </c>
      <c r="AZ792" s="1">
        <v>0</v>
      </c>
      <c r="BA792" s="1">
        <v>0</v>
      </c>
      <c r="BB792" s="1">
        <v>320092.88827419997</v>
      </c>
      <c r="BC792" s="7">
        <v>0.48857704285822701</v>
      </c>
      <c r="BD792" s="35" t="s">
        <v>552</v>
      </c>
      <c r="BE792" s="35" t="s">
        <v>552</v>
      </c>
      <c r="BF792" s="35">
        <v>2.9552586427714083</v>
      </c>
      <c r="BG792" s="35" t="s">
        <v>552</v>
      </c>
      <c r="BH792" s="35" t="s">
        <v>552</v>
      </c>
      <c r="BI792" s="35" t="s">
        <v>552</v>
      </c>
      <c r="BJ792" s="35" t="s">
        <v>552</v>
      </c>
      <c r="BK792" s="35" t="s">
        <v>552</v>
      </c>
      <c r="BL792" s="35" t="s">
        <v>552</v>
      </c>
      <c r="BM792" s="35" t="s">
        <v>552</v>
      </c>
      <c r="BN792" s="35">
        <v>2.9552586427714083</v>
      </c>
      <c r="BO792" s="1">
        <v>0</v>
      </c>
      <c r="BP792" s="1"/>
      <c r="BQ792" s="1">
        <v>1236115.2850799998</v>
      </c>
      <c r="BR792" s="1">
        <v>54945.047708471408</v>
      </c>
      <c r="BS792" s="1">
        <v>485523.66806135204</v>
      </c>
      <c r="BT792" s="1">
        <v>1236115.2850799998</v>
      </c>
      <c r="BU792" s="1">
        <v>54945.047708471408</v>
      </c>
      <c r="BV792" s="1">
        <v>142921.95919832165</v>
      </c>
      <c r="BW792" s="35">
        <v>6.2206071093836401</v>
      </c>
      <c r="BX792" s="1">
        <v>6453272.2453064322</v>
      </c>
      <c r="BY792" s="1">
        <v>286846.50669226912</v>
      </c>
      <c r="BZ792" s="1">
        <v>2534728.3132551173</v>
      </c>
      <c r="CA792" s="1">
        <v>6453272.2453064322</v>
      </c>
      <c r="CB792" s="1">
        <v>286846.50669226912</v>
      </c>
      <c r="CC792" s="1">
        <v>746139.39627779659</v>
      </c>
    </row>
    <row r="793" spans="1:81" x14ac:dyDescent="0.25">
      <c r="A793" t="s">
        <v>798</v>
      </c>
      <c r="B793" t="s">
        <v>799</v>
      </c>
      <c r="C793" t="s">
        <v>348</v>
      </c>
      <c r="D793" t="s">
        <v>28</v>
      </c>
      <c r="E793">
        <v>70012</v>
      </c>
      <c r="F793" t="s">
        <v>39</v>
      </c>
      <c r="G793" t="s">
        <v>78</v>
      </c>
      <c r="H793" s="74">
        <v>0.56654231323843995</v>
      </c>
      <c r="I793" s="1">
        <v>3898263</v>
      </c>
      <c r="J793" s="1">
        <v>0</v>
      </c>
      <c r="K793" s="1">
        <v>0</v>
      </c>
      <c r="L793" s="1">
        <v>625756</v>
      </c>
      <c r="M793" s="1">
        <v>0</v>
      </c>
      <c r="N793" s="1">
        <v>0</v>
      </c>
      <c r="O793" s="1">
        <v>0</v>
      </c>
      <c r="P793" s="1">
        <v>196773</v>
      </c>
      <c r="Q793" s="1">
        <v>0</v>
      </c>
      <c r="R793" s="1">
        <v>0</v>
      </c>
      <c r="S793" s="1">
        <v>0</v>
      </c>
      <c r="T793" s="1">
        <v>822529</v>
      </c>
      <c r="U793" s="1"/>
      <c r="V793" s="36"/>
      <c r="W793" s="1"/>
      <c r="X793" s="1"/>
      <c r="Y793" s="1">
        <v>148246</v>
      </c>
      <c r="Z793" s="1"/>
      <c r="AA793" s="1"/>
      <c r="AB793" s="1"/>
      <c r="AC793" s="1">
        <v>30433</v>
      </c>
      <c r="AD793" s="1"/>
      <c r="AE793" s="1"/>
      <c r="AF793" s="1"/>
      <c r="AG793" s="1">
        <v>0</v>
      </c>
      <c r="AH793" s="1">
        <v>0</v>
      </c>
      <c r="AI793" s="1">
        <v>1520905.18325</v>
      </c>
      <c r="AJ793" s="1">
        <v>0</v>
      </c>
      <c r="AK793" s="1">
        <v>0</v>
      </c>
      <c r="AL793" s="1">
        <v>0</v>
      </c>
      <c r="AM793" s="1">
        <v>267425.24133250001</v>
      </c>
      <c r="AN793" s="1">
        <v>0</v>
      </c>
      <c r="AO793" s="1">
        <v>0</v>
      </c>
      <c r="AP793" s="1">
        <v>0</v>
      </c>
      <c r="AQ793" s="1">
        <v>1788330.4245825</v>
      </c>
      <c r="AR793" s="1">
        <v>0</v>
      </c>
      <c r="AS793" s="1">
        <v>0</v>
      </c>
      <c r="AT793" s="1">
        <v>321400.20397239999</v>
      </c>
      <c r="AU793" s="1">
        <v>0</v>
      </c>
      <c r="AV793" s="1">
        <v>0</v>
      </c>
      <c r="AW793" s="1">
        <v>0</v>
      </c>
      <c r="AX793" s="1">
        <v>79161.71093999999</v>
      </c>
      <c r="AY793" s="1">
        <v>0</v>
      </c>
      <c r="AZ793" s="1">
        <v>0</v>
      </c>
      <c r="BA793" s="1">
        <v>0</v>
      </c>
      <c r="BB793" s="1">
        <v>400561.91491239995</v>
      </c>
      <c r="BC793" s="7">
        <v>0.56150453150413393</v>
      </c>
      <c r="BD793" s="35" t="s">
        <v>552</v>
      </c>
      <c r="BE793" s="35" t="s">
        <v>552</v>
      </c>
      <c r="BF793" s="35">
        <v>2.9441274030491118</v>
      </c>
      <c r="BG793" s="35" t="s">
        <v>552</v>
      </c>
      <c r="BH793" s="35" t="s">
        <v>552</v>
      </c>
      <c r="BI793" s="35" t="s">
        <v>552</v>
      </c>
      <c r="BJ793" s="35">
        <v>1.7613542115661194</v>
      </c>
      <c r="BK793" s="35" t="s">
        <v>552</v>
      </c>
      <c r="BL793" s="35" t="s">
        <v>552</v>
      </c>
      <c r="BM793" s="35" t="s">
        <v>552</v>
      </c>
      <c r="BN793" s="35">
        <v>2.6611734534525833</v>
      </c>
      <c r="BO793" s="1">
        <v>0</v>
      </c>
      <c r="BP793" s="1">
        <v>0</v>
      </c>
      <c r="BQ793" s="1">
        <v>1283152.2490799997</v>
      </c>
      <c r="BR793" s="1">
        <v>57035.83022870728</v>
      </c>
      <c r="BS793" s="1">
        <v>503998.93454450351</v>
      </c>
      <c r="BT793" s="1">
        <v>1283152.2490799997</v>
      </c>
      <c r="BU793" s="1">
        <v>57035.83022870728</v>
      </c>
      <c r="BV793" s="1">
        <v>148360.4608743088</v>
      </c>
      <c r="BW793" s="35">
        <v>6.2206071093836401</v>
      </c>
      <c r="BX793" s="1">
        <v>6698833.7539686542</v>
      </c>
      <c r="BY793" s="1">
        <v>297761.66078158759</v>
      </c>
      <c r="BZ793" s="1">
        <v>2631180.4208048154</v>
      </c>
      <c r="CA793" s="1">
        <v>6698833.7539686542</v>
      </c>
      <c r="CB793" s="1">
        <v>297761.66078158759</v>
      </c>
      <c r="CC793" s="1">
        <v>774531.67679185001</v>
      </c>
    </row>
    <row r="794" spans="1:81" x14ac:dyDescent="0.25">
      <c r="A794" t="s">
        <v>798</v>
      </c>
      <c r="B794" t="s">
        <v>799</v>
      </c>
      <c r="C794" t="s">
        <v>348</v>
      </c>
      <c r="D794" t="s">
        <v>1730</v>
      </c>
      <c r="E794">
        <v>70012</v>
      </c>
      <c r="F794" t="s">
        <v>39</v>
      </c>
      <c r="G794" t="s">
        <v>78</v>
      </c>
      <c r="H794" s="74">
        <v>0.56654231323843995</v>
      </c>
      <c r="I794" s="1">
        <v>142900</v>
      </c>
      <c r="J794" s="1"/>
      <c r="K794" s="1"/>
      <c r="L794" s="1">
        <v>4902</v>
      </c>
      <c r="M794" s="1"/>
      <c r="N794" s="1"/>
      <c r="O794" s="1"/>
      <c r="P794" s="1">
        <v>196773</v>
      </c>
      <c r="Q794" s="1"/>
      <c r="R794" s="1"/>
      <c r="S794" s="1"/>
      <c r="T794" s="1">
        <v>201675</v>
      </c>
      <c r="U794" s="1">
        <v>14</v>
      </c>
      <c r="V794" s="36">
        <v>5.512249615029733E-2</v>
      </c>
      <c r="W794" s="1"/>
      <c r="X794" s="1"/>
      <c r="Y794" s="1">
        <v>603</v>
      </c>
      <c r="Z794" s="1"/>
      <c r="AA794" s="1"/>
      <c r="AB794" s="1"/>
      <c r="AC794" s="1">
        <v>30433</v>
      </c>
      <c r="AD794" s="1"/>
      <c r="AE794" s="1"/>
      <c r="AF794" s="1"/>
      <c r="AG794" s="1">
        <v>0</v>
      </c>
      <c r="AH794" s="1">
        <v>0</v>
      </c>
      <c r="AI794" s="1">
        <v>6213.9221250000001</v>
      </c>
      <c r="AJ794" s="1">
        <v>0</v>
      </c>
      <c r="AK794" s="1"/>
      <c r="AL794" s="1">
        <v>0</v>
      </c>
      <c r="AM794" s="1">
        <v>267425.24133250001</v>
      </c>
      <c r="AN794" s="1"/>
      <c r="AO794" s="1">
        <v>0</v>
      </c>
      <c r="AP794" s="1">
        <v>0</v>
      </c>
      <c r="AQ794" s="1">
        <v>273639.16345749999</v>
      </c>
      <c r="AR794" s="1">
        <v>0</v>
      </c>
      <c r="AS794" s="1">
        <v>0</v>
      </c>
      <c r="AT794" s="1">
        <v>1307.3156982</v>
      </c>
      <c r="AU794" s="1">
        <v>0</v>
      </c>
      <c r="AV794" s="1"/>
      <c r="AW794" s="1">
        <v>0</v>
      </c>
      <c r="AX794" s="1">
        <v>79161.71093999999</v>
      </c>
      <c r="AY794" s="1"/>
      <c r="AZ794" s="1">
        <v>0</v>
      </c>
      <c r="BA794" s="1">
        <v>0</v>
      </c>
      <c r="BB794" s="1">
        <v>80469.026638199983</v>
      </c>
      <c r="BC794" s="7">
        <v>2.4780139264919523</v>
      </c>
      <c r="BD794" s="35" t="s">
        <v>552</v>
      </c>
      <c r="BE794" s="35" t="s">
        <v>552</v>
      </c>
      <c r="BF794" s="35">
        <v>1.534320241370869</v>
      </c>
      <c r="BG794" s="35" t="s">
        <v>552</v>
      </c>
      <c r="BH794" s="35" t="s">
        <v>552</v>
      </c>
      <c r="BI794" s="35" t="s">
        <v>552</v>
      </c>
      <c r="BJ794" s="35">
        <v>1.7613542115661194</v>
      </c>
      <c r="BK794" s="35" t="s">
        <v>552</v>
      </c>
      <c r="BL794" s="35" t="s">
        <v>552</v>
      </c>
      <c r="BM794" s="35" t="s">
        <v>552</v>
      </c>
      <c r="BN794" s="35">
        <v>1.7558358254404363</v>
      </c>
      <c r="BO794" s="1">
        <v>0</v>
      </c>
      <c r="BP794" s="1">
        <v>0</v>
      </c>
      <c r="BQ794" s="1">
        <v>47036.963999999993</v>
      </c>
      <c r="BR794" s="1">
        <v>2090.7825202358772</v>
      </c>
      <c r="BS794" s="1">
        <v>18475.266483151485</v>
      </c>
      <c r="BT794" s="1">
        <v>47036.963999999993</v>
      </c>
      <c r="BU794" s="1">
        <v>2090.7825202358772</v>
      </c>
      <c r="BV794" s="1">
        <v>5438.5016759871587</v>
      </c>
      <c r="BW794" s="35">
        <v>6.2206071093836401</v>
      </c>
      <c r="BX794" s="1">
        <v>245561.5086622223</v>
      </c>
      <c r="BY794" s="1">
        <v>10915.154089318465</v>
      </c>
      <c r="BZ794" s="1">
        <v>96452.107549697917</v>
      </c>
      <c r="CA794" s="1">
        <v>245561.5086622223</v>
      </c>
      <c r="CB794" s="1">
        <v>10915.154089318465</v>
      </c>
      <c r="CC794" s="1">
        <v>28392.280514053404</v>
      </c>
    </row>
    <row r="795" spans="1:81" x14ac:dyDescent="0.25">
      <c r="A795" t="s">
        <v>1305</v>
      </c>
      <c r="B795" t="s">
        <v>737</v>
      </c>
      <c r="C795" t="s">
        <v>348</v>
      </c>
      <c r="D795" t="s">
        <v>38</v>
      </c>
      <c r="E795">
        <v>70045</v>
      </c>
      <c r="F795" t="s">
        <v>39</v>
      </c>
      <c r="G795" t="s">
        <v>78</v>
      </c>
      <c r="H795" s="74">
        <v>0.56654231323843995</v>
      </c>
      <c r="I795" s="1">
        <v>225</v>
      </c>
      <c r="J795" s="1"/>
      <c r="K795" s="1"/>
      <c r="L795" s="1"/>
      <c r="M795" s="1"/>
      <c r="N795" s="1"/>
      <c r="O795" s="1"/>
      <c r="P795" s="1"/>
      <c r="Q795" s="1"/>
      <c r="R795" s="1"/>
      <c r="S795" s="1"/>
      <c r="T795" s="1">
        <v>0</v>
      </c>
      <c r="U795" s="1">
        <v>0</v>
      </c>
      <c r="V795" s="36" t="s">
        <v>552</v>
      </c>
      <c r="W795" s="1"/>
      <c r="X795" s="1"/>
      <c r="Y795" s="1"/>
      <c r="Z795" s="1"/>
      <c r="AA795" s="1"/>
      <c r="AB795" s="1"/>
      <c r="AC795" s="1">
        <v>286</v>
      </c>
      <c r="AD795" s="1"/>
      <c r="AE795" s="1"/>
      <c r="AF795" s="1"/>
      <c r="AG795" s="1">
        <v>0</v>
      </c>
      <c r="AH795" s="1">
        <v>0</v>
      </c>
      <c r="AI795" s="1">
        <v>0</v>
      </c>
      <c r="AJ795" s="1">
        <v>0</v>
      </c>
      <c r="AK795" s="1">
        <v>0</v>
      </c>
      <c r="AL795" s="1">
        <v>0</v>
      </c>
      <c r="AM795" s="1">
        <v>2520.18624</v>
      </c>
      <c r="AN795" s="1">
        <v>0</v>
      </c>
      <c r="AO795" s="1">
        <v>0</v>
      </c>
      <c r="AP795" s="1">
        <v>0</v>
      </c>
      <c r="AQ795" s="1">
        <v>2520.18624</v>
      </c>
      <c r="AR795" s="1">
        <v>0</v>
      </c>
      <c r="AS795" s="1">
        <v>0</v>
      </c>
      <c r="AT795" s="1">
        <v>0</v>
      </c>
      <c r="AU795" s="1">
        <v>0</v>
      </c>
      <c r="AV795" s="1">
        <v>0</v>
      </c>
      <c r="AW795" s="1">
        <v>0</v>
      </c>
      <c r="AX795" s="1">
        <v>743.93747999999994</v>
      </c>
      <c r="AY795" s="1">
        <v>0</v>
      </c>
      <c r="AZ795" s="1">
        <v>0</v>
      </c>
      <c r="BA795" s="1">
        <v>0</v>
      </c>
      <c r="BB795" s="1">
        <v>743.93747999999994</v>
      </c>
      <c r="BC795" s="7">
        <v>14.507216533333333</v>
      </c>
      <c r="BD795" s="35" t="s">
        <v>552</v>
      </c>
      <c r="BE795" s="35" t="s">
        <v>552</v>
      </c>
      <c r="BF795" s="35" t="s">
        <v>552</v>
      </c>
      <c r="BG795" s="35" t="s">
        <v>552</v>
      </c>
      <c r="BH795" s="35" t="s">
        <v>552</v>
      </c>
      <c r="BI795" s="35" t="s">
        <v>552</v>
      </c>
      <c r="BJ795" s="35" t="s">
        <v>552</v>
      </c>
      <c r="BK795" s="35" t="s">
        <v>552</v>
      </c>
      <c r="BL795" s="35" t="s">
        <v>552</v>
      </c>
      <c r="BM795" s="35" t="s">
        <v>552</v>
      </c>
      <c r="BN795" s="35" t="s">
        <v>552</v>
      </c>
      <c r="BO795" s="1">
        <v>0</v>
      </c>
      <c r="BP795" s="1"/>
      <c r="BQ795" s="1">
        <v>74.060999999999993</v>
      </c>
      <c r="BR795" s="1">
        <v>3.2919948709102336</v>
      </c>
      <c r="BS795" s="1">
        <v>29.089817765633899</v>
      </c>
      <c r="BT795" s="1">
        <v>74.060999999999993</v>
      </c>
      <c r="BU795" s="1">
        <v>3.2919948709102336</v>
      </c>
      <c r="BV795" s="1">
        <v>8.5630712183142812</v>
      </c>
      <c r="BW795" s="35">
        <v>6.0089546445833806</v>
      </c>
      <c r="BX795" s="1">
        <v>370.96818993248974</v>
      </c>
      <c r="BY795" s="1">
        <v>16.489452998590483</v>
      </c>
      <c r="BZ795" s="1">
        <v>145.7095778072561</v>
      </c>
      <c r="CA795" s="1">
        <v>370.96818993248974</v>
      </c>
      <c r="CB795" s="1">
        <v>16.489452998590483</v>
      </c>
      <c r="CC795" s="1">
        <v>42.892035350873591</v>
      </c>
    </row>
    <row r="796" spans="1:81" x14ac:dyDescent="0.25">
      <c r="A796" t="s">
        <v>1305</v>
      </c>
      <c r="B796" t="s">
        <v>737</v>
      </c>
      <c r="C796" t="s">
        <v>348</v>
      </c>
      <c r="D796" t="s">
        <v>28</v>
      </c>
      <c r="E796">
        <v>70045</v>
      </c>
      <c r="F796" t="s">
        <v>39</v>
      </c>
      <c r="G796" t="s">
        <v>78</v>
      </c>
      <c r="H796" s="74">
        <v>0.56654231323843995</v>
      </c>
      <c r="I796" s="1">
        <v>556790</v>
      </c>
      <c r="J796" s="1">
        <v>0</v>
      </c>
      <c r="K796" s="1">
        <v>0</v>
      </c>
      <c r="L796" s="1">
        <v>150155</v>
      </c>
      <c r="M796" s="1">
        <v>0</v>
      </c>
      <c r="N796" s="1">
        <v>0</v>
      </c>
      <c r="O796" s="1">
        <v>0</v>
      </c>
      <c r="P796" s="1">
        <v>431176</v>
      </c>
      <c r="Q796" s="1">
        <v>0</v>
      </c>
      <c r="R796" s="1">
        <v>0</v>
      </c>
      <c r="S796" s="1">
        <v>0</v>
      </c>
      <c r="T796" s="1">
        <v>581331</v>
      </c>
      <c r="U796" s="1"/>
      <c r="V796" s="36"/>
      <c r="W796" s="1"/>
      <c r="X796" s="1"/>
      <c r="Y796" s="1">
        <v>16559</v>
      </c>
      <c r="Z796" s="1"/>
      <c r="AA796" s="1"/>
      <c r="AB796" s="1"/>
      <c r="AC796" s="1">
        <v>62798</v>
      </c>
      <c r="AD796" s="1"/>
      <c r="AE796" s="1"/>
      <c r="AF796" s="1"/>
      <c r="AG796" s="1">
        <v>0</v>
      </c>
      <c r="AH796" s="1">
        <v>0</v>
      </c>
      <c r="AI796" s="1">
        <v>170822.32656250001</v>
      </c>
      <c r="AJ796" s="1">
        <v>0</v>
      </c>
      <c r="AK796" s="1">
        <v>0</v>
      </c>
      <c r="AL796" s="1">
        <v>0</v>
      </c>
      <c r="AM796" s="1">
        <v>551865.29031333327</v>
      </c>
      <c r="AN796" s="1">
        <v>0</v>
      </c>
      <c r="AO796" s="1">
        <v>0</v>
      </c>
      <c r="AP796" s="1">
        <v>0</v>
      </c>
      <c r="AQ796" s="1">
        <v>722687.61687583325</v>
      </c>
      <c r="AR796" s="1">
        <v>0</v>
      </c>
      <c r="AS796" s="1">
        <v>0</v>
      </c>
      <c r="AT796" s="1">
        <v>35900.2332446</v>
      </c>
      <c r="AU796" s="1">
        <v>0</v>
      </c>
      <c r="AV796" s="1">
        <v>0</v>
      </c>
      <c r="AW796" s="1">
        <v>0</v>
      </c>
      <c r="AX796" s="1">
        <v>163348.90164</v>
      </c>
      <c r="AY796" s="1">
        <v>0</v>
      </c>
      <c r="AZ796" s="1">
        <v>0</v>
      </c>
      <c r="BA796" s="1">
        <v>0</v>
      </c>
      <c r="BB796" s="1">
        <v>199249.1348846</v>
      </c>
      <c r="BC796" s="7">
        <v>1.6558069501256008</v>
      </c>
      <c r="BD796" s="35" t="s">
        <v>552</v>
      </c>
      <c r="BE796" s="35" t="s">
        <v>552</v>
      </c>
      <c r="BF796" s="35">
        <v>1.3767277800079918</v>
      </c>
      <c r="BG796" s="35" t="s">
        <v>552</v>
      </c>
      <c r="BH796" s="35" t="s">
        <v>552</v>
      </c>
      <c r="BI796" s="35" t="s">
        <v>552</v>
      </c>
      <c r="BJ796" s="35">
        <v>1.6587523237687936</v>
      </c>
      <c r="BK796" s="35" t="s">
        <v>552</v>
      </c>
      <c r="BL796" s="35" t="s">
        <v>552</v>
      </c>
      <c r="BM796" s="35" t="s">
        <v>552</v>
      </c>
      <c r="BN796" s="35">
        <v>1.5859067411860597</v>
      </c>
      <c r="BO796" s="1">
        <v>0</v>
      </c>
      <c r="BP796" s="1">
        <v>0</v>
      </c>
      <c r="BQ796" s="1">
        <v>183272.99639999997</v>
      </c>
      <c r="BR796" s="1">
        <v>8146.4436629960392</v>
      </c>
      <c r="BS796" s="1">
        <v>71986.309483232428</v>
      </c>
      <c r="BT796" s="1">
        <v>183272.99639999997</v>
      </c>
      <c r="BU796" s="1">
        <v>8146.4436629960392</v>
      </c>
      <c r="BV796" s="1">
        <v>21190.366327312036</v>
      </c>
      <c r="BW796" s="35">
        <v>6.0089546445833806</v>
      </c>
      <c r="BX796" s="1">
        <v>918006.12654449313</v>
      </c>
      <c r="BY796" s="1">
        <v>40805.166822600862</v>
      </c>
      <c r="BZ796" s="1">
        <v>360576.15923245379</v>
      </c>
      <c r="CA796" s="1">
        <v>918006.12654449313</v>
      </c>
      <c r="CB796" s="1">
        <v>40805.166822600862</v>
      </c>
      <c r="CC796" s="1">
        <v>106141.58383561291</v>
      </c>
    </row>
    <row r="797" spans="1:81" x14ac:dyDescent="0.25">
      <c r="A797" t="s">
        <v>1305</v>
      </c>
      <c r="B797" t="s">
        <v>737</v>
      </c>
      <c r="C797" t="s">
        <v>348</v>
      </c>
      <c r="D797" t="s">
        <v>1730</v>
      </c>
      <c r="E797">
        <v>70045</v>
      </c>
      <c r="F797" t="s">
        <v>39</v>
      </c>
      <c r="G797" t="s">
        <v>78</v>
      </c>
      <c r="H797" s="74">
        <v>0.56654231323843995</v>
      </c>
      <c r="I797" s="1">
        <v>556565</v>
      </c>
      <c r="J797" s="1"/>
      <c r="K797" s="1"/>
      <c r="L797" s="1">
        <v>150155</v>
      </c>
      <c r="M797" s="1"/>
      <c r="N797" s="1"/>
      <c r="O797" s="1"/>
      <c r="P797" s="1">
        <v>431176</v>
      </c>
      <c r="Q797" s="1"/>
      <c r="R797" s="1"/>
      <c r="S797" s="1"/>
      <c r="T797" s="1">
        <v>581331</v>
      </c>
      <c r="U797" s="1">
        <v>18.205882352941178</v>
      </c>
      <c r="V797" s="36">
        <v>6.1287582533843636E-2</v>
      </c>
      <c r="W797" s="1"/>
      <c r="X797" s="1"/>
      <c r="Y797" s="1">
        <v>16559</v>
      </c>
      <c r="Z797" s="1"/>
      <c r="AA797" s="1"/>
      <c r="AB797" s="1"/>
      <c r="AC797" s="1">
        <v>62512</v>
      </c>
      <c r="AD797" s="1"/>
      <c r="AE797" s="1"/>
      <c r="AF797" s="1"/>
      <c r="AG797" s="1">
        <v>0</v>
      </c>
      <c r="AH797" s="1">
        <v>0</v>
      </c>
      <c r="AI797" s="1">
        <v>170822.32656250001</v>
      </c>
      <c r="AJ797" s="1">
        <v>0</v>
      </c>
      <c r="AK797" s="1"/>
      <c r="AL797" s="1">
        <v>0</v>
      </c>
      <c r="AM797" s="1">
        <v>549345.10407333332</v>
      </c>
      <c r="AN797" s="1"/>
      <c r="AO797" s="1">
        <v>0</v>
      </c>
      <c r="AP797" s="1">
        <v>0</v>
      </c>
      <c r="AQ797" s="1">
        <v>720167.4306358333</v>
      </c>
      <c r="AR797" s="1">
        <v>0</v>
      </c>
      <c r="AS797" s="1">
        <v>0</v>
      </c>
      <c r="AT797" s="1">
        <v>35900.2332446</v>
      </c>
      <c r="AU797" s="1">
        <v>0</v>
      </c>
      <c r="AV797" s="1"/>
      <c r="AW797" s="1">
        <v>0</v>
      </c>
      <c r="AX797" s="1">
        <v>162604.96416</v>
      </c>
      <c r="AY797" s="1"/>
      <c r="AZ797" s="1">
        <v>0</v>
      </c>
      <c r="BA797" s="1">
        <v>0</v>
      </c>
      <c r="BB797" s="1">
        <v>198505.19740460001</v>
      </c>
      <c r="BC797" s="7">
        <v>1.65061156925145</v>
      </c>
      <c r="BD797" s="35" t="s">
        <v>552</v>
      </c>
      <c r="BE797" s="35" t="s">
        <v>552</v>
      </c>
      <c r="BF797" s="35">
        <v>1.3767277800079918</v>
      </c>
      <c r="BG797" s="35" t="s">
        <v>552</v>
      </c>
      <c r="BH797" s="35" t="s">
        <v>552</v>
      </c>
      <c r="BI797" s="35" t="s">
        <v>552</v>
      </c>
      <c r="BJ797" s="35">
        <v>1.6511820422132337</v>
      </c>
      <c r="BK797" s="35" t="s">
        <v>552</v>
      </c>
      <c r="BL797" s="35" t="s">
        <v>552</v>
      </c>
      <c r="BM797" s="35" t="s">
        <v>552</v>
      </c>
      <c r="BN797" s="35">
        <v>1.5802918269289497</v>
      </c>
      <c r="BO797" s="1">
        <v>0</v>
      </c>
      <c r="BP797" s="1">
        <v>0</v>
      </c>
      <c r="BQ797" s="1">
        <v>183198.93539999999</v>
      </c>
      <c r="BR797" s="1">
        <v>8143.1516681251296</v>
      </c>
      <c r="BS797" s="1">
        <v>71957.219665466808</v>
      </c>
      <c r="BT797" s="1">
        <v>183198.93539999999</v>
      </c>
      <c r="BU797" s="1">
        <v>8143.1516681251296</v>
      </c>
      <c r="BV797" s="1">
        <v>21181.803256093724</v>
      </c>
      <c r="BW797" s="35">
        <v>6.0089546445833806</v>
      </c>
      <c r="BX797" s="1">
        <v>917635.15835456073</v>
      </c>
      <c r="BY797" s="1">
        <v>40788.677369602272</v>
      </c>
      <c r="BZ797" s="1">
        <v>360430.44965464651</v>
      </c>
      <c r="CA797" s="1">
        <v>917635.15835456073</v>
      </c>
      <c r="CB797" s="1">
        <v>40788.677369602272</v>
      </c>
      <c r="CC797" s="1">
        <v>106098.69180026204</v>
      </c>
    </row>
    <row r="798" spans="1:81" x14ac:dyDescent="0.25">
      <c r="A798" t="s">
        <v>346</v>
      </c>
      <c r="B798" t="s">
        <v>347</v>
      </c>
      <c r="C798" t="s">
        <v>348</v>
      </c>
      <c r="D798" t="s">
        <v>38</v>
      </c>
      <c r="E798">
        <v>70010</v>
      </c>
      <c r="F798" t="s">
        <v>39</v>
      </c>
      <c r="G798" t="s">
        <v>78</v>
      </c>
      <c r="H798" s="74">
        <v>0.56654231323843995</v>
      </c>
      <c r="I798" s="1">
        <v>17546035</v>
      </c>
      <c r="J798" s="1"/>
      <c r="K798" s="1"/>
      <c r="L798" s="1">
        <v>3154498</v>
      </c>
      <c r="M798" s="1"/>
      <c r="N798" s="1"/>
      <c r="O798" s="1"/>
      <c r="P798" s="1"/>
      <c r="Q798" s="1"/>
      <c r="R798" s="1"/>
      <c r="S798" s="1"/>
      <c r="T798" s="1">
        <v>3154498</v>
      </c>
      <c r="U798" s="1">
        <v>40.445378151260506</v>
      </c>
      <c r="V798" s="36">
        <v>0.14534232074554812</v>
      </c>
      <c r="W798" s="1"/>
      <c r="X798" s="1"/>
      <c r="Y798" s="1">
        <v>757863</v>
      </c>
      <c r="Z798" s="1"/>
      <c r="AA798" s="1"/>
      <c r="AB798" s="1"/>
      <c r="AC798" s="1">
        <v>12583</v>
      </c>
      <c r="AD798" s="1"/>
      <c r="AE798" s="1"/>
      <c r="AF798" s="1"/>
      <c r="AG798" s="1">
        <v>0</v>
      </c>
      <c r="AH798" s="1">
        <v>0</v>
      </c>
      <c r="AI798" s="1">
        <v>7774649.4253750006</v>
      </c>
      <c r="AJ798" s="1">
        <v>0</v>
      </c>
      <c r="AK798" s="1">
        <v>0</v>
      </c>
      <c r="AL798" s="1">
        <v>0</v>
      </c>
      <c r="AM798" s="1">
        <v>110879.38271999999</v>
      </c>
      <c r="AN798" s="1">
        <v>0</v>
      </c>
      <c r="AO798" s="1">
        <v>0</v>
      </c>
      <c r="AP798" s="1">
        <v>0</v>
      </c>
      <c r="AQ798" s="1">
        <v>7885528.8080950007</v>
      </c>
      <c r="AR798" s="1">
        <v>0</v>
      </c>
      <c r="AS798" s="1">
        <v>0</v>
      </c>
      <c r="AT798" s="1">
        <v>1643061.6865421999</v>
      </c>
      <c r="AU798" s="1">
        <v>0</v>
      </c>
      <c r="AV798" s="1">
        <v>0</v>
      </c>
      <c r="AW798" s="1">
        <v>0</v>
      </c>
      <c r="AX798" s="1">
        <v>32730.647939999999</v>
      </c>
      <c r="AY798" s="1">
        <v>0</v>
      </c>
      <c r="AZ798" s="1">
        <v>0</v>
      </c>
      <c r="BA798" s="1">
        <v>0</v>
      </c>
      <c r="BB798" s="1">
        <v>1675792.3344822</v>
      </c>
      <c r="BC798" s="7">
        <v>0.54492773681217443</v>
      </c>
      <c r="BD798" s="35" t="s">
        <v>552</v>
      </c>
      <c r="BE798" s="35" t="s">
        <v>552</v>
      </c>
      <c r="BF798" s="35">
        <v>2.9854864742083214</v>
      </c>
      <c r="BG798" s="35" t="s">
        <v>552</v>
      </c>
      <c r="BH798" s="35" t="s">
        <v>552</v>
      </c>
      <c r="BI798" s="35" t="s">
        <v>552</v>
      </c>
      <c r="BJ798" s="35" t="s">
        <v>552</v>
      </c>
      <c r="BK798" s="35" t="s">
        <v>552</v>
      </c>
      <c r="BL798" s="35" t="s">
        <v>552</v>
      </c>
      <c r="BM798" s="35" t="s">
        <v>552</v>
      </c>
      <c r="BN798" s="35">
        <v>3.0310119526394379</v>
      </c>
      <c r="BO798" s="1">
        <v>0</v>
      </c>
      <c r="BP798" s="1"/>
      <c r="BQ798" s="1">
        <v>5775452.8805999989</v>
      </c>
      <c r="BR798" s="1">
        <v>256717.58766582859</v>
      </c>
      <c r="BS798" s="1">
        <v>2268493.1584863742</v>
      </c>
      <c r="BT798" s="1">
        <v>5775452.8805999989</v>
      </c>
      <c r="BU798" s="1">
        <v>256717.58766582859</v>
      </c>
      <c r="BV798" s="1">
        <v>667768.65468459995</v>
      </c>
      <c r="BW798" s="35">
        <v>6.3899517052622992</v>
      </c>
      <c r="BX798" s="1">
        <v>31129412.102452025</v>
      </c>
      <c r="BY798" s="1">
        <v>1383695.3994102567</v>
      </c>
      <c r="BZ798" s="1">
        <v>12227068.567959491</v>
      </c>
      <c r="CA798" s="1">
        <v>31129412.102452025</v>
      </c>
      <c r="CB798" s="1">
        <v>1383695.3994102567</v>
      </c>
      <c r="CC798" s="1">
        <v>3599240.7990379711</v>
      </c>
    </row>
    <row r="799" spans="1:81" x14ac:dyDescent="0.25">
      <c r="A799" t="s">
        <v>346</v>
      </c>
      <c r="B799" t="s">
        <v>347</v>
      </c>
      <c r="C799" t="s">
        <v>348</v>
      </c>
      <c r="D799" t="s">
        <v>28</v>
      </c>
      <c r="E799">
        <v>70010</v>
      </c>
      <c r="F799" t="s">
        <v>39</v>
      </c>
      <c r="G799" t="s">
        <v>78</v>
      </c>
      <c r="H799" s="74">
        <v>0.56654231323843995</v>
      </c>
      <c r="I799" s="1">
        <v>27374988</v>
      </c>
      <c r="J799" s="1">
        <v>0</v>
      </c>
      <c r="K799" s="1">
        <v>0</v>
      </c>
      <c r="L799" s="1">
        <v>3777572</v>
      </c>
      <c r="M799" s="1">
        <v>0</v>
      </c>
      <c r="N799" s="1">
        <v>0</v>
      </c>
      <c r="O799" s="1">
        <v>0</v>
      </c>
      <c r="P799" s="1">
        <v>2139935</v>
      </c>
      <c r="Q799" s="1">
        <v>0</v>
      </c>
      <c r="R799" s="1">
        <v>0</v>
      </c>
      <c r="S799" s="1">
        <v>0</v>
      </c>
      <c r="T799" s="1">
        <v>5917507</v>
      </c>
      <c r="U799" s="1"/>
      <c r="V799" s="36"/>
      <c r="W799" s="1"/>
      <c r="X799" s="1"/>
      <c r="Y799" s="1">
        <v>823458</v>
      </c>
      <c r="Z799" s="1"/>
      <c r="AA799" s="1"/>
      <c r="AB799" s="1"/>
      <c r="AC799" s="1">
        <v>174132</v>
      </c>
      <c r="AD799" s="1"/>
      <c r="AE799" s="1"/>
      <c r="AF799" s="1"/>
      <c r="AG799" s="1">
        <v>0</v>
      </c>
      <c r="AH799" s="1">
        <v>0</v>
      </c>
      <c r="AI799" s="1">
        <v>8451656.5527500007</v>
      </c>
      <c r="AJ799" s="1">
        <v>0</v>
      </c>
      <c r="AK799" s="1">
        <v>0</v>
      </c>
      <c r="AL799" s="1">
        <v>0</v>
      </c>
      <c r="AM799" s="1">
        <v>1531710.2122241668</v>
      </c>
      <c r="AN799" s="1">
        <v>0</v>
      </c>
      <c r="AO799" s="1">
        <v>0</v>
      </c>
      <c r="AP799" s="1">
        <v>0</v>
      </c>
      <c r="AQ799" s="1">
        <v>9983366.7649741676</v>
      </c>
      <c r="AR799" s="1">
        <v>0</v>
      </c>
      <c r="AS799" s="1">
        <v>0</v>
      </c>
      <c r="AT799" s="1">
        <v>1785272.9190851999</v>
      </c>
      <c r="AU799" s="1">
        <v>0</v>
      </c>
      <c r="AV799" s="1">
        <v>0</v>
      </c>
      <c r="AW799" s="1">
        <v>0</v>
      </c>
      <c r="AX799" s="1">
        <v>452948.67575999995</v>
      </c>
      <c r="AY799" s="1">
        <v>0</v>
      </c>
      <c r="AZ799" s="1">
        <v>0</v>
      </c>
      <c r="BA799" s="1">
        <v>0</v>
      </c>
      <c r="BB799" s="1">
        <v>2238221.5948452</v>
      </c>
      <c r="BC799" s="7">
        <v>0.44645091204494292</v>
      </c>
      <c r="BD799" s="35" t="s">
        <v>552</v>
      </c>
      <c r="BE799" s="35" t="s">
        <v>552</v>
      </c>
      <c r="BF799" s="35">
        <v>2.7099230595300896</v>
      </c>
      <c r="BG799" s="35" t="s">
        <v>552</v>
      </c>
      <c r="BH799" s="35" t="s">
        <v>552</v>
      </c>
      <c r="BI799" s="35" t="s">
        <v>552</v>
      </c>
      <c r="BJ799" s="35">
        <v>0.92743886519177776</v>
      </c>
      <c r="BK799" s="35" t="s">
        <v>552</v>
      </c>
      <c r="BL799" s="35" t="s">
        <v>552</v>
      </c>
      <c r="BM799" s="35" t="s">
        <v>552</v>
      </c>
      <c r="BN799" s="35">
        <v>2.0653272332114465</v>
      </c>
      <c r="BO799" s="1">
        <v>0</v>
      </c>
      <c r="BP799" s="1">
        <v>0</v>
      </c>
      <c r="BQ799" s="1">
        <v>9010751.0500799976</v>
      </c>
      <c r="BR799" s="1">
        <v>400525.8670543519</v>
      </c>
      <c r="BS799" s="1">
        <v>3539259.61002851</v>
      </c>
      <c r="BT799" s="1">
        <v>9010751.0500799976</v>
      </c>
      <c r="BU799" s="1">
        <v>400525.8670543519</v>
      </c>
      <c r="BV799" s="1">
        <v>1041839.874864439</v>
      </c>
      <c r="BW799" s="35">
        <v>6.3899517052622992</v>
      </c>
      <c r="BX799" s="1">
        <v>48567512.988072738</v>
      </c>
      <c r="BY799" s="1">
        <v>2158815.0801312649</v>
      </c>
      <c r="BZ799" s="1">
        <v>19076438.370439142</v>
      </c>
      <c r="CA799" s="1">
        <v>48567512.988072738</v>
      </c>
      <c r="CB799" s="1">
        <v>2158815.0801312649</v>
      </c>
      <c r="CC799" s="1">
        <v>5615466.610135843</v>
      </c>
    </row>
    <row r="800" spans="1:81" x14ac:dyDescent="0.25">
      <c r="A800" t="s">
        <v>346</v>
      </c>
      <c r="B800" t="s">
        <v>347</v>
      </c>
      <c r="C800" t="s">
        <v>348</v>
      </c>
      <c r="D800" t="s">
        <v>1730</v>
      </c>
      <c r="E800">
        <v>70010</v>
      </c>
      <c r="F800" t="s">
        <v>39</v>
      </c>
      <c r="G800" t="s">
        <v>78</v>
      </c>
      <c r="H800" s="74">
        <v>0.56654231323843995</v>
      </c>
      <c r="I800" s="1">
        <v>9828953</v>
      </c>
      <c r="J800" s="1"/>
      <c r="K800" s="1"/>
      <c r="L800" s="1">
        <v>623074</v>
      </c>
      <c r="M800" s="1"/>
      <c r="N800" s="1"/>
      <c r="O800" s="1"/>
      <c r="P800" s="1">
        <v>2139935</v>
      </c>
      <c r="Q800" s="1"/>
      <c r="R800" s="1"/>
      <c r="S800" s="1"/>
      <c r="T800" s="1">
        <v>2763009</v>
      </c>
      <c r="U800" s="1">
        <v>12.586666666666666</v>
      </c>
      <c r="V800" s="36">
        <v>0.30483764527622442</v>
      </c>
      <c r="W800" s="1"/>
      <c r="X800" s="1"/>
      <c r="Y800" s="1">
        <v>65595</v>
      </c>
      <c r="Z800" s="1"/>
      <c r="AA800" s="1"/>
      <c r="AB800" s="1"/>
      <c r="AC800" s="1">
        <v>161549</v>
      </c>
      <c r="AD800" s="1"/>
      <c r="AE800" s="1"/>
      <c r="AF800" s="1"/>
      <c r="AG800" s="1">
        <v>0</v>
      </c>
      <c r="AH800" s="1">
        <v>0</v>
      </c>
      <c r="AI800" s="1">
        <v>677007.12737500016</v>
      </c>
      <c r="AJ800" s="1">
        <v>0</v>
      </c>
      <c r="AK800" s="1"/>
      <c r="AL800" s="1">
        <v>0</v>
      </c>
      <c r="AM800" s="1">
        <v>1420830.8295041667</v>
      </c>
      <c r="AN800" s="1"/>
      <c r="AO800" s="1">
        <v>0</v>
      </c>
      <c r="AP800" s="1">
        <v>0</v>
      </c>
      <c r="AQ800" s="1">
        <v>2097837.9568791669</v>
      </c>
      <c r="AR800" s="1">
        <v>0</v>
      </c>
      <c r="AS800" s="1">
        <v>0</v>
      </c>
      <c r="AT800" s="1">
        <v>142211.23254299999</v>
      </c>
      <c r="AU800" s="1">
        <v>0</v>
      </c>
      <c r="AV800" s="1"/>
      <c r="AW800" s="1">
        <v>0</v>
      </c>
      <c r="AX800" s="1">
        <v>420218.02781999996</v>
      </c>
      <c r="AY800" s="1"/>
      <c r="AZ800" s="1">
        <v>0</v>
      </c>
      <c r="BA800" s="1">
        <v>0</v>
      </c>
      <c r="BB800" s="1">
        <v>562429.26036299998</v>
      </c>
      <c r="BC800" s="7">
        <v>0.27065621508640514</v>
      </c>
      <c r="BD800" s="35" t="s">
        <v>552</v>
      </c>
      <c r="BE800" s="35" t="s">
        <v>552</v>
      </c>
      <c r="BF800" s="35">
        <v>1.3148010668363632</v>
      </c>
      <c r="BG800" s="35" t="s">
        <v>552</v>
      </c>
      <c r="BH800" s="35" t="s">
        <v>552</v>
      </c>
      <c r="BI800" s="35" t="s">
        <v>552</v>
      </c>
      <c r="BJ800" s="35">
        <v>0.86032933585560623</v>
      </c>
      <c r="BK800" s="35" t="s">
        <v>552</v>
      </c>
      <c r="BL800" s="35" t="s">
        <v>552</v>
      </c>
      <c r="BM800" s="35" t="s">
        <v>552</v>
      </c>
      <c r="BN800" s="35">
        <v>0.96281525584685645</v>
      </c>
      <c r="BO800" s="1">
        <v>0</v>
      </c>
      <c r="BP800" s="1">
        <v>0</v>
      </c>
      <c r="BQ800" s="1">
        <v>3235298.1694799997</v>
      </c>
      <c r="BR800" s="1">
        <v>143808.27938852334</v>
      </c>
      <c r="BS800" s="1">
        <v>1270766.451542136</v>
      </c>
      <c r="BT800" s="1">
        <v>3235298.1694799997</v>
      </c>
      <c r="BU800" s="1">
        <v>143808.27938852334</v>
      </c>
      <c r="BV800" s="1">
        <v>374071.22017983912</v>
      </c>
      <c r="BW800" s="35">
        <v>6.3899517052622992</v>
      </c>
      <c r="BX800" s="1">
        <v>17438100.885620721</v>
      </c>
      <c r="BY800" s="1">
        <v>775119.68072100857</v>
      </c>
      <c r="BZ800" s="1">
        <v>6849369.8024796573</v>
      </c>
      <c r="CA800" s="1">
        <v>17438100.885620721</v>
      </c>
      <c r="CB800" s="1">
        <v>775119.68072100857</v>
      </c>
      <c r="CC800" s="1">
        <v>2016225.8110978729</v>
      </c>
    </row>
    <row r="801" spans="1:81" x14ac:dyDescent="0.25">
      <c r="A801" t="s">
        <v>807</v>
      </c>
      <c r="B801" t="s">
        <v>808</v>
      </c>
      <c r="C801" t="s">
        <v>348</v>
      </c>
      <c r="D801" t="s">
        <v>38</v>
      </c>
      <c r="E801">
        <v>70013</v>
      </c>
      <c r="F801" t="s">
        <v>370</v>
      </c>
      <c r="G801" t="s">
        <v>78</v>
      </c>
      <c r="H801" s="74">
        <v>0.56654231323843995</v>
      </c>
      <c r="I801" s="1">
        <v>1493725.69</v>
      </c>
      <c r="J801" s="1"/>
      <c r="K801" s="1"/>
      <c r="L801" s="1">
        <v>596072</v>
      </c>
      <c r="M801" s="1"/>
      <c r="N801" s="1"/>
      <c r="O801" s="1"/>
      <c r="P801" s="1"/>
      <c r="Q801" s="1"/>
      <c r="R801" s="1"/>
      <c r="S801" s="1"/>
      <c r="T801" s="1">
        <v>596072</v>
      </c>
      <c r="U801" s="1">
        <v>25.684210526315791</v>
      </c>
      <c r="V801" s="36">
        <v>9.9406121693307592E-2</v>
      </c>
      <c r="W801" s="1"/>
      <c r="X801" s="1"/>
      <c r="Y801" s="1">
        <v>138299</v>
      </c>
      <c r="Z801" s="1"/>
      <c r="AA801" s="1"/>
      <c r="AB801" s="1"/>
      <c r="AC801" s="1"/>
      <c r="AD801" s="1"/>
      <c r="AE801" s="1"/>
      <c r="AF801" s="1"/>
      <c r="AG801" s="1">
        <v>0</v>
      </c>
      <c r="AH801" s="1">
        <v>0</v>
      </c>
      <c r="AI801" s="1">
        <v>1418999.3814999999</v>
      </c>
      <c r="AJ801" s="1">
        <v>0</v>
      </c>
      <c r="AK801" s="1">
        <v>0</v>
      </c>
      <c r="AL801" s="1">
        <v>0</v>
      </c>
      <c r="AM801" s="1">
        <v>0</v>
      </c>
      <c r="AN801" s="1">
        <v>0</v>
      </c>
      <c r="AO801" s="1">
        <v>0</v>
      </c>
      <c r="AP801" s="1">
        <v>0</v>
      </c>
      <c r="AQ801" s="1">
        <v>1418999.3814999999</v>
      </c>
      <c r="AR801" s="1">
        <v>0</v>
      </c>
      <c r="AS801" s="1">
        <v>0</v>
      </c>
      <c r="AT801" s="1">
        <v>299834.91500059998</v>
      </c>
      <c r="AU801" s="1">
        <v>0</v>
      </c>
      <c r="AV801" s="1">
        <v>0</v>
      </c>
      <c r="AW801" s="1">
        <v>0</v>
      </c>
      <c r="AX801" s="1">
        <v>0</v>
      </c>
      <c r="AY801" s="1">
        <v>0</v>
      </c>
      <c r="AZ801" s="1">
        <v>0</v>
      </c>
      <c r="BA801" s="1">
        <v>0</v>
      </c>
      <c r="BB801" s="1">
        <v>299834.91500059998</v>
      </c>
      <c r="BC801" s="7">
        <v>1.1507027749523409</v>
      </c>
      <c r="BD801" s="35" t="s">
        <v>552</v>
      </c>
      <c r="BE801" s="35" t="s">
        <v>552</v>
      </c>
      <c r="BF801" s="35">
        <v>2.8836018073330068</v>
      </c>
      <c r="BG801" s="35" t="s">
        <v>552</v>
      </c>
      <c r="BH801" s="35" t="s">
        <v>552</v>
      </c>
      <c r="BI801" s="35" t="s">
        <v>552</v>
      </c>
      <c r="BJ801" s="35" t="s">
        <v>552</v>
      </c>
      <c r="BK801" s="35" t="s">
        <v>552</v>
      </c>
      <c r="BL801" s="35" t="s">
        <v>552</v>
      </c>
      <c r="BM801" s="35" t="s">
        <v>552</v>
      </c>
      <c r="BN801" s="35">
        <v>2.8836018073330068</v>
      </c>
      <c r="BO801" s="1">
        <v>0</v>
      </c>
      <c r="BP801" s="1"/>
      <c r="BQ801" s="1">
        <v>491674.74812039989</v>
      </c>
      <c r="BR801" s="1">
        <v>21854.832489008219</v>
      </c>
      <c r="BS801" s="1">
        <v>193120.92495087002</v>
      </c>
      <c r="BT801" s="1">
        <v>491674.74812039989</v>
      </c>
      <c r="BU801" s="1">
        <v>21854.832489008219</v>
      </c>
      <c r="BV801" s="1">
        <v>56848.353173758391</v>
      </c>
      <c r="BW801" s="35">
        <v>6.1275413716760747</v>
      </c>
      <c r="BX801" s="1">
        <v>2521082.6123957634</v>
      </c>
      <c r="BY801" s="1">
        <v>112061.55775844002</v>
      </c>
      <c r="BZ801" s="1">
        <v>990235.53242193616</v>
      </c>
      <c r="CA801" s="1">
        <v>2521082.6123957634</v>
      </c>
      <c r="CB801" s="1">
        <v>112061.55775844002</v>
      </c>
      <c r="CC801" s="1">
        <v>291492.28281009896</v>
      </c>
    </row>
    <row r="802" spans="1:81" x14ac:dyDescent="0.25">
      <c r="A802" t="s">
        <v>807</v>
      </c>
      <c r="B802" t="s">
        <v>808</v>
      </c>
      <c r="C802" t="s">
        <v>348</v>
      </c>
      <c r="D802" t="s">
        <v>28</v>
      </c>
      <c r="E802">
        <v>70013</v>
      </c>
      <c r="F802" t="s">
        <v>370</v>
      </c>
      <c r="G802" t="s">
        <v>78</v>
      </c>
      <c r="H802" s="74">
        <v>0.56654231323843995</v>
      </c>
      <c r="I802" s="1">
        <v>2604331.92</v>
      </c>
      <c r="J802" s="1">
        <v>0</v>
      </c>
      <c r="K802" s="1">
        <v>0</v>
      </c>
      <c r="L802" s="1">
        <v>961726</v>
      </c>
      <c r="M802" s="1">
        <v>0</v>
      </c>
      <c r="N802" s="1">
        <v>0</v>
      </c>
      <c r="O802" s="1">
        <v>0</v>
      </c>
      <c r="P802" s="1">
        <v>22722</v>
      </c>
      <c r="Q802" s="1">
        <v>0</v>
      </c>
      <c r="R802" s="1">
        <v>0</v>
      </c>
      <c r="S802" s="1">
        <v>0</v>
      </c>
      <c r="T802" s="1">
        <v>984448</v>
      </c>
      <c r="U802" s="1"/>
      <c r="V802" s="36"/>
      <c r="W802" s="1"/>
      <c r="X802" s="1"/>
      <c r="Y802" s="1">
        <v>223136</v>
      </c>
      <c r="Z802" s="1"/>
      <c r="AA802" s="1"/>
      <c r="AB802" s="1"/>
      <c r="AC802" s="1">
        <v>2677</v>
      </c>
      <c r="AD802" s="1"/>
      <c r="AE802" s="1"/>
      <c r="AF802" s="1"/>
      <c r="AG802" s="1">
        <v>0</v>
      </c>
      <c r="AH802" s="1">
        <v>0</v>
      </c>
      <c r="AI802" s="1">
        <v>2289458.7326250002</v>
      </c>
      <c r="AJ802" s="1">
        <v>0</v>
      </c>
      <c r="AK802" s="1">
        <v>0</v>
      </c>
      <c r="AL802" s="1">
        <v>0</v>
      </c>
      <c r="AM802" s="1">
        <v>23529.868404999997</v>
      </c>
      <c r="AN802" s="1">
        <v>0</v>
      </c>
      <c r="AO802" s="1">
        <v>0</v>
      </c>
      <c r="AP802" s="1">
        <v>0</v>
      </c>
      <c r="AQ802" s="1">
        <v>2312988.60103</v>
      </c>
      <c r="AR802" s="1">
        <v>0</v>
      </c>
      <c r="AS802" s="1">
        <v>0</v>
      </c>
      <c r="AT802" s="1">
        <v>483763.17683839996</v>
      </c>
      <c r="AU802" s="1">
        <v>0</v>
      </c>
      <c r="AV802" s="1">
        <v>0</v>
      </c>
      <c r="AW802" s="1">
        <v>0</v>
      </c>
      <c r="AX802" s="1">
        <v>6963.3588599999994</v>
      </c>
      <c r="AY802" s="1">
        <v>0</v>
      </c>
      <c r="AZ802" s="1">
        <v>0</v>
      </c>
      <c r="BA802" s="1">
        <v>0</v>
      </c>
      <c r="BB802" s="1">
        <v>490726.53569839994</v>
      </c>
      <c r="BC802" s="7">
        <v>1.0765582970424139</v>
      </c>
      <c r="BD802" s="35" t="s">
        <v>552</v>
      </c>
      <c r="BE802" s="35" t="s">
        <v>552</v>
      </c>
      <c r="BF802" s="35">
        <v>2.8835883707661019</v>
      </c>
      <c r="BG802" s="35" t="s">
        <v>552</v>
      </c>
      <c r="BH802" s="35" t="s">
        <v>552</v>
      </c>
      <c r="BI802" s="35" t="s">
        <v>552</v>
      </c>
      <c r="BJ802" s="35">
        <v>1.3420133467564475</v>
      </c>
      <c r="BK802" s="35" t="s">
        <v>552</v>
      </c>
      <c r="BL802" s="35" t="s">
        <v>552</v>
      </c>
      <c r="BM802" s="35" t="s">
        <v>552</v>
      </c>
      <c r="BN802" s="35">
        <v>2.8480073469887692</v>
      </c>
      <c r="BO802" s="1">
        <v>0</v>
      </c>
      <c r="BP802" s="1">
        <v>0</v>
      </c>
      <c r="BQ802" s="1">
        <v>857241.8947871998</v>
      </c>
      <c r="BR802" s="1">
        <v>38104.210323501327</v>
      </c>
      <c r="BS802" s="1">
        <v>336709.07090677076</v>
      </c>
      <c r="BT802" s="1">
        <v>857241.8947871998</v>
      </c>
      <c r="BU802" s="1">
        <v>38104.210323501327</v>
      </c>
      <c r="BV802" s="1">
        <v>99115.909809285178</v>
      </c>
      <c r="BW802" s="35">
        <v>6.1275413716760747</v>
      </c>
      <c r="BX802" s="1">
        <v>4395543.2810553554</v>
      </c>
      <c r="BY802" s="1">
        <v>195380.91486879965</v>
      </c>
      <c r="BZ802" s="1">
        <v>1726489.6912930801</v>
      </c>
      <c r="CA802" s="1">
        <v>4395543.2810553554</v>
      </c>
      <c r="CB802" s="1">
        <v>195380.91486879965</v>
      </c>
      <c r="CC802" s="1">
        <v>508220.92813842423</v>
      </c>
    </row>
    <row r="803" spans="1:81" x14ac:dyDescent="0.25">
      <c r="A803" t="s">
        <v>807</v>
      </c>
      <c r="B803" t="s">
        <v>808</v>
      </c>
      <c r="C803" t="s">
        <v>348</v>
      </c>
      <c r="D803" t="s">
        <v>1730</v>
      </c>
      <c r="E803">
        <v>70013</v>
      </c>
      <c r="F803" t="s">
        <v>370</v>
      </c>
      <c r="G803" t="s">
        <v>78</v>
      </c>
      <c r="H803" s="74">
        <v>0.56654231323843995</v>
      </c>
      <c r="I803" s="1">
        <v>1110606.23</v>
      </c>
      <c r="J803" s="1"/>
      <c r="K803" s="1"/>
      <c r="L803" s="1">
        <v>365654</v>
      </c>
      <c r="M803" s="1"/>
      <c r="N803" s="1"/>
      <c r="O803" s="1"/>
      <c r="P803" s="1">
        <v>22722</v>
      </c>
      <c r="Q803" s="1"/>
      <c r="R803" s="1"/>
      <c r="S803" s="1"/>
      <c r="T803" s="1">
        <v>388376</v>
      </c>
      <c r="U803" s="1">
        <v>18.578947368421051</v>
      </c>
      <c r="V803" s="36">
        <v>0.14966868411682679</v>
      </c>
      <c r="W803" s="1"/>
      <c r="X803" s="1"/>
      <c r="Y803" s="1">
        <v>84837</v>
      </c>
      <c r="Z803" s="1"/>
      <c r="AA803" s="1"/>
      <c r="AB803" s="1"/>
      <c r="AC803" s="1">
        <v>2677</v>
      </c>
      <c r="AD803" s="1"/>
      <c r="AE803" s="1"/>
      <c r="AF803" s="1"/>
      <c r="AG803" s="1">
        <v>0</v>
      </c>
      <c r="AH803" s="1">
        <v>0</v>
      </c>
      <c r="AI803" s="1">
        <v>870459.35112500004</v>
      </c>
      <c r="AJ803" s="1">
        <v>0</v>
      </c>
      <c r="AK803" s="1"/>
      <c r="AL803" s="1">
        <v>0</v>
      </c>
      <c r="AM803" s="1">
        <v>23529.868404999997</v>
      </c>
      <c r="AN803" s="1"/>
      <c r="AO803" s="1">
        <v>0</v>
      </c>
      <c r="AP803" s="1">
        <v>0</v>
      </c>
      <c r="AQ803" s="1">
        <v>893989.21953</v>
      </c>
      <c r="AR803" s="1">
        <v>0</v>
      </c>
      <c r="AS803" s="1">
        <v>0</v>
      </c>
      <c r="AT803" s="1">
        <v>183928.2618378</v>
      </c>
      <c r="AU803" s="1">
        <v>0</v>
      </c>
      <c r="AV803" s="1"/>
      <c r="AW803" s="1">
        <v>0</v>
      </c>
      <c r="AX803" s="1">
        <v>6963.3588599999994</v>
      </c>
      <c r="AY803" s="1"/>
      <c r="AZ803" s="1">
        <v>0</v>
      </c>
      <c r="BA803" s="1">
        <v>0</v>
      </c>
      <c r="BB803" s="1">
        <v>190891.62069780001</v>
      </c>
      <c r="BC803" s="7">
        <v>0.976836623929077</v>
      </c>
      <c r="BD803" s="35" t="s">
        <v>552</v>
      </c>
      <c r="BE803" s="35" t="s">
        <v>552</v>
      </c>
      <c r="BF803" s="35">
        <v>2.8835664671049681</v>
      </c>
      <c r="BG803" s="35" t="s">
        <v>552</v>
      </c>
      <c r="BH803" s="35" t="s">
        <v>552</v>
      </c>
      <c r="BI803" s="35" t="s">
        <v>552</v>
      </c>
      <c r="BJ803" s="35">
        <v>1.3420133467564475</v>
      </c>
      <c r="BK803" s="35" t="s">
        <v>552</v>
      </c>
      <c r="BL803" s="35" t="s">
        <v>552</v>
      </c>
      <c r="BM803" s="35" t="s">
        <v>552</v>
      </c>
      <c r="BN803" s="35">
        <v>2.7933776552304983</v>
      </c>
      <c r="BO803" s="1">
        <v>0</v>
      </c>
      <c r="BP803" s="1">
        <v>0</v>
      </c>
      <c r="BQ803" s="1">
        <v>365567.14666679996</v>
      </c>
      <c r="BR803" s="1">
        <v>16249.377834493116</v>
      </c>
      <c r="BS803" s="1">
        <v>143588.14595590084</v>
      </c>
      <c r="BT803" s="1">
        <v>365567.14666679996</v>
      </c>
      <c r="BU803" s="1">
        <v>16249.377834493116</v>
      </c>
      <c r="BV803" s="1">
        <v>42267.556635526802</v>
      </c>
      <c r="BW803" s="35">
        <v>6.1275413716760747</v>
      </c>
      <c r="BX803" s="1">
        <v>1874460.6686595923</v>
      </c>
      <c r="BY803" s="1">
        <v>83319.357110359633</v>
      </c>
      <c r="BZ803" s="1">
        <v>736254.15887114406</v>
      </c>
      <c r="CA803" s="1">
        <v>1874460.6686595923</v>
      </c>
      <c r="CB803" s="1">
        <v>83319.357110359633</v>
      </c>
      <c r="CC803" s="1">
        <v>216728.64532832525</v>
      </c>
    </row>
    <row r="804" spans="1:81" x14ac:dyDescent="0.25">
      <c r="A804" t="s">
        <v>1304</v>
      </c>
      <c r="B804" t="s">
        <v>776</v>
      </c>
      <c r="C804" t="s">
        <v>348</v>
      </c>
      <c r="D804" t="s">
        <v>38</v>
      </c>
      <c r="E804">
        <v>70049</v>
      </c>
      <c r="F804" t="s">
        <v>39</v>
      </c>
      <c r="G804" t="s">
        <v>78</v>
      </c>
      <c r="H804" s="74">
        <v>0.56654231323843995</v>
      </c>
      <c r="I804" s="1">
        <v>32874</v>
      </c>
      <c r="J804" s="1"/>
      <c r="K804" s="1"/>
      <c r="L804" s="1"/>
      <c r="M804" s="1"/>
      <c r="N804" s="1"/>
      <c r="O804" s="1"/>
      <c r="P804" s="1"/>
      <c r="Q804" s="1"/>
      <c r="R804" s="1"/>
      <c r="S804" s="1"/>
      <c r="T804" s="1">
        <v>0</v>
      </c>
      <c r="U804" s="1">
        <v>0</v>
      </c>
      <c r="V804" s="36" t="s">
        <v>552</v>
      </c>
      <c r="W804" s="1"/>
      <c r="X804" s="1"/>
      <c r="Y804" s="1"/>
      <c r="Z804" s="1"/>
      <c r="AA804" s="1"/>
      <c r="AB804" s="1"/>
      <c r="AC804" s="1">
        <v>5200</v>
      </c>
      <c r="AD804" s="1"/>
      <c r="AE804" s="1"/>
      <c r="AF804" s="1"/>
      <c r="AG804" s="1">
        <v>0</v>
      </c>
      <c r="AH804" s="1">
        <v>0</v>
      </c>
      <c r="AI804" s="1">
        <v>0</v>
      </c>
      <c r="AJ804" s="1">
        <v>0</v>
      </c>
      <c r="AK804" s="1">
        <v>0</v>
      </c>
      <c r="AL804" s="1">
        <v>0</v>
      </c>
      <c r="AM804" s="1">
        <v>45821.567999999999</v>
      </c>
      <c r="AN804" s="1">
        <v>0</v>
      </c>
      <c r="AO804" s="1">
        <v>0</v>
      </c>
      <c r="AP804" s="1">
        <v>0</v>
      </c>
      <c r="AQ804" s="1">
        <v>45821.567999999999</v>
      </c>
      <c r="AR804" s="1">
        <v>0</v>
      </c>
      <c r="AS804" s="1">
        <v>0</v>
      </c>
      <c r="AT804" s="1">
        <v>0</v>
      </c>
      <c r="AU804" s="1">
        <v>0</v>
      </c>
      <c r="AV804" s="1">
        <v>0</v>
      </c>
      <c r="AW804" s="1">
        <v>0</v>
      </c>
      <c r="AX804" s="1">
        <v>13526.135999999999</v>
      </c>
      <c r="AY804" s="1">
        <v>0</v>
      </c>
      <c r="AZ804" s="1">
        <v>0</v>
      </c>
      <c r="BA804" s="1">
        <v>0</v>
      </c>
      <c r="BB804" s="1">
        <v>13526.135999999999</v>
      </c>
      <c r="BC804" s="7">
        <v>1.8053082679321044</v>
      </c>
      <c r="BD804" s="35" t="s">
        <v>552</v>
      </c>
      <c r="BE804" s="35" t="s">
        <v>552</v>
      </c>
      <c r="BF804" s="35" t="s">
        <v>552</v>
      </c>
      <c r="BG804" s="35" t="s">
        <v>552</v>
      </c>
      <c r="BH804" s="35" t="s">
        <v>552</v>
      </c>
      <c r="BI804" s="35" t="s">
        <v>552</v>
      </c>
      <c r="BJ804" s="35" t="s">
        <v>552</v>
      </c>
      <c r="BK804" s="35" t="s">
        <v>552</v>
      </c>
      <c r="BL804" s="35" t="s">
        <v>552</v>
      </c>
      <c r="BM804" s="35" t="s">
        <v>552</v>
      </c>
      <c r="BN804" s="35" t="s">
        <v>552</v>
      </c>
      <c r="BO804" s="1">
        <v>0</v>
      </c>
      <c r="BP804" s="1"/>
      <c r="BQ804" s="1">
        <v>10820.805839999999</v>
      </c>
      <c r="BR804" s="1">
        <v>480.98239727245783</v>
      </c>
      <c r="BS804" s="1">
        <v>4250.2163076775505</v>
      </c>
      <c r="BT804" s="1">
        <v>10820.805839999999</v>
      </c>
      <c r="BU804" s="1">
        <v>480.98239727245783</v>
      </c>
      <c r="BV804" s="1">
        <v>1251.1217921371717</v>
      </c>
      <c r="BW804" s="35">
        <v>6.0111370702037128</v>
      </c>
      <c r="BX804" s="1">
        <v>54224.54127430082</v>
      </c>
      <c r="BY804" s="1">
        <v>2410.2687210874628</v>
      </c>
      <c r="BZ804" s="1">
        <v>21298.416495787322</v>
      </c>
      <c r="CA804" s="1">
        <v>54224.54127430082</v>
      </c>
      <c r="CB804" s="1">
        <v>2410.2687210874628</v>
      </c>
      <c r="CC804" s="1">
        <v>6269.5427919182857</v>
      </c>
    </row>
    <row r="805" spans="1:81" x14ac:dyDescent="0.25">
      <c r="A805" t="s">
        <v>1304</v>
      </c>
      <c r="B805" t="s">
        <v>776</v>
      </c>
      <c r="C805" t="s">
        <v>348</v>
      </c>
      <c r="D805" t="s">
        <v>28</v>
      </c>
      <c r="E805">
        <v>70049</v>
      </c>
      <c r="F805" t="s">
        <v>39</v>
      </c>
      <c r="G805" t="s">
        <v>78</v>
      </c>
      <c r="H805" s="74">
        <v>0.56654231323843995</v>
      </c>
      <c r="I805" s="1">
        <v>1554926</v>
      </c>
      <c r="J805" s="1">
        <v>0</v>
      </c>
      <c r="K805" s="1">
        <v>0</v>
      </c>
      <c r="L805" s="1">
        <v>0</v>
      </c>
      <c r="M805" s="1">
        <v>0</v>
      </c>
      <c r="N805" s="1">
        <v>0</v>
      </c>
      <c r="O805" s="1">
        <v>0</v>
      </c>
      <c r="P805" s="1">
        <v>1173246</v>
      </c>
      <c r="Q805" s="1">
        <v>0</v>
      </c>
      <c r="R805" s="1">
        <v>0</v>
      </c>
      <c r="S805" s="1">
        <v>0</v>
      </c>
      <c r="T805" s="1">
        <v>1173246</v>
      </c>
      <c r="U805" s="1"/>
      <c r="V805" s="36"/>
      <c r="W805" s="1"/>
      <c r="X805" s="1"/>
      <c r="Y805" s="1"/>
      <c r="Z805" s="1"/>
      <c r="AA805" s="1"/>
      <c r="AB805" s="1"/>
      <c r="AC805" s="1">
        <v>152905</v>
      </c>
      <c r="AD805" s="1"/>
      <c r="AE805" s="1"/>
      <c r="AF805" s="1"/>
      <c r="AG805" s="1">
        <v>0</v>
      </c>
      <c r="AH805" s="1">
        <v>0</v>
      </c>
      <c r="AI805" s="1">
        <v>0</v>
      </c>
      <c r="AJ805" s="1">
        <v>0</v>
      </c>
      <c r="AK805" s="1">
        <v>0</v>
      </c>
      <c r="AL805" s="1">
        <v>0</v>
      </c>
      <c r="AM805" s="1">
        <v>1344004.0799149999</v>
      </c>
      <c r="AN805" s="1">
        <v>0</v>
      </c>
      <c r="AO805" s="1">
        <v>0</v>
      </c>
      <c r="AP805" s="1">
        <v>0</v>
      </c>
      <c r="AQ805" s="1">
        <v>1344004.0799149999</v>
      </c>
      <c r="AR805" s="1">
        <v>0</v>
      </c>
      <c r="AS805" s="1">
        <v>0</v>
      </c>
      <c r="AT805" s="1">
        <v>0</v>
      </c>
      <c r="AU805" s="1">
        <v>0</v>
      </c>
      <c r="AV805" s="1">
        <v>0</v>
      </c>
      <c r="AW805" s="1">
        <v>0</v>
      </c>
      <c r="AX805" s="1">
        <v>397733.42789999995</v>
      </c>
      <c r="AY805" s="1">
        <v>0</v>
      </c>
      <c r="AZ805" s="1">
        <v>0</v>
      </c>
      <c r="BA805" s="1">
        <v>0</v>
      </c>
      <c r="BB805" s="1">
        <v>397733.42789999995</v>
      </c>
      <c r="BC805" s="7">
        <v>1.1201417352433491</v>
      </c>
      <c r="BD805" s="35" t="s">
        <v>552</v>
      </c>
      <c r="BE805" s="35" t="s">
        <v>552</v>
      </c>
      <c r="BF805" s="35" t="s">
        <v>552</v>
      </c>
      <c r="BG805" s="35" t="s">
        <v>552</v>
      </c>
      <c r="BH805" s="35" t="s">
        <v>552</v>
      </c>
      <c r="BI805" s="35" t="s">
        <v>552</v>
      </c>
      <c r="BJ805" s="35">
        <v>1.4845458734272265</v>
      </c>
      <c r="BK805" s="35" t="s">
        <v>552</v>
      </c>
      <c r="BL805" s="35" t="s">
        <v>552</v>
      </c>
      <c r="BM805" s="35" t="s">
        <v>552</v>
      </c>
      <c r="BN805" s="35">
        <v>1.4845458734272265</v>
      </c>
      <c r="BO805" s="1">
        <v>0</v>
      </c>
      <c r="BP805" s="1">
        <v>0</v>
      </c>
      <c r="BQ805" s="1">
        <v>511819.44215999992</v>
      </c>
      <c r="BR805" s="1">
        <v>22750.259629533179</v>
      </c>
      <c r="BS805" s="1">
        <v>201033.39546242691</v>
      </c>
      <c r="BT805" s="1">
        <v>511819.44215999992</v>
      </c>
      <c r="BU805" s="1">
        <v>22750.259629533179</v>
      </c>
      <c r="BV805" s="1">
        <v>59177.52034314911</v>
      </c>
      <c r="BW805" s="35">
        <v>6.0111370702037128</v>
      </c>
      <c r="BX805" s="1">
        <v>2564797.3798589604</v>
      </c>
      <c r="BY805" s="1">
        <v>114004.66938631269</v>
      </c>
      <c r="BZ805" s="1">
        <v>1007405.9003506902</v>
      </c>
      <c r="CA805" s="1">
        <v>2564797.3798589604</v>
      </c>
      <c r="CB805" s="1">
        <v>114004.66938631269</v>
      </c>
      <c r="CC805" s="1">
        <v>296546.66591428884</v>
      </c>
    </row>
    <row r="806" spans="1:81" x14ac:dyDescent="0.25">
      <c r="A806" t="s">
        <v>1304</v>
      </c>
      <c r="B806" t="s">
        <v>776</v>
      </c>
      <c r="C806" t="s">
        <v>348</v>
      </c>
      <c r="D806" t="s">
        <v>1730</v>
      </c>
      <c r="E806">
        <v>70049</v>
      </c>
      <c r="F806" t="s">
        <v>39</v>
      </c>
      <c r="G806" t="s">
        <v>78</v>
      </c>
      <c r="H806" s="74">
        <v>0.56654231323843995</v>
      </c>
      <c r="I806" s="1">
        <v>1522052</v>
      </c>
      <c r="J806" s="1"/>
      <c r="K806" s="1"/>
      <c r="L806" s="1"/>
      <c r="M806" s="1"/>
      <c r="N806" s="1"/>
      <c r="O806" s="1"/>
      <c r="P806" s="1">
        <v>1173246</v>
      </c>
      <c r="Q806" s="1"/>
      <c r="R806" s="1"/>
      <c r="S806" s="1"/>
      <c r="T806" s="1">
        <v>1173246</v>
      </c>
      <c r="U806" s="1">
        <v>15.597402597402597</v>
      </c>
      <c r="V806" s="36">
        <v>0.12604421533011087</v>
      </c>
      <c r="W806" s="1"/>
      <c r="X806" s="1"/>
      <c r="Y806" s="1"/>
      <c r="Z806" s="1"/>
      <c r="AA806" s="1"/>
      <c r="AB806" s="1"/>
      <c r="AC806" s="1">
        <v>147705</v>
      </c>
      <c r="AD806" s="1"/>
      <c r="AE806" s="1"/>
      <c r="AF806" s="1"/>
      <c r="AG806" s="1">
        <v>0</v>
      </c>
      <c r="AH806" s="1">
        <v>0</v>
      </c>
      <c r="AI806" s="1">
        <v>0</v>
      </c>
      <c r="AJ806" s="1">
        <v>0</v>
      </c>
      <c r="AK806" s="1"/>
      <c r="AL806" s="1">
        <v>0</v>
      </c>
      <c r="AM806" s="1">
        <v>1298182.5119149999</v>
      </c>
      <c r="AN806" s="1"/>
      <c r="AO806" s="1">
        <v>0</v>
      </c>
      <c r="AP806" s="1">
        <v>0</v>
      </c>
      <c r="AQ806" s="1">
        <v>1298182.5119149999</v>
      </c>
      <c r="AR806" s="1">
        <v>0</v>
      </c>
      <c r="AS806" s="1">
        <v>0</v>
      </c>
      <c r="AT806" s="1">
        <v>0</v>
      </c>
      <c r="AU806" s="1">
        <v>0</v>
      </c>
      <c r="AV806" s="1"/>
      <c r="AW806" s="1">
        <v>0</v>
      </c>
      <c r="AX806" s="1">
        <v>384207.29189999995</v>
      </c>
      <c r="AY806" s="1"/>
      <c r="AZ806" s="1">
        <v>0</v>
      </c>
      <c r="BA806" s="1">
        <v>0</v>
      </c>
      <c r="BB806" s="1">
        <v>384207.29189999995</v>
      </c>
      <c r="BC806" s="7">
        <v>1.10534318394838</v>
      </c>
      <c r="BD806" s="35" t="s">
        <v>552</v>
      </c>
      <c r="BE806" s="35" t="s">
        <v>552</v>
      </c>
      <c r="BF806" s="35" t="s">
        <v>552</v>
      </c>
      <c r="BG806" s="35" t="s">
        <v>552</v>
      </c>
      <c r="BH806" s="35" t="s">
        <v>552</v>
      </c>
      <c r="BI806" s="35" t="s">
        <v>552</v>
      </c>
      <c r="BJ806" s="35">
        <v>1.4339616788081953</v>
      </c>
      <c r="BK806" s="35" t="s">
        <v>552</v>
      </c>
      <c r="BL806" s="35" t="s">
        <v>552</v>
      </c>
      <c r="BM806" s="35" t="s">
        <v>552</v>
      </c>
      <c r="BN806" s="35">
        <v>1.4339616788081953</v>
      </c>
      <c r="BO806" s="1">
        <v>0</v>
      </c>
      <c r="BP806" s="1">
        <v>0</v>
      </c>
      <c r="BQ806" s="1">
        <v>500998.63631999993</v>
      </c>
      <c r="BR806" s="1">
        <v>22269.277232260723</v>
      </c>
      <c r="BS806" s="1">
        <v>196783.17915474938</v>
      </c>
      <c r="BT806" s="1">
        <v>500998.63631999993</v>
      </c>
      <c r="BU806" s="1">
        <v>22269.277232260723</v>
      </c>
      <c r="BV806" s="1">
        <v>57926.398551011946</v>
      </c>
      <c r="BW806" s="35">
        <v>6.0111370702037128</v>
      </c>
      <c r="BX806" s="1">
        <v>2510572.8385846596</v>
      </c>
      <c r="BY806" s="1">
        <v>111594.40066522523</v>
      </c>
      <c r="BZ806" s="1">
        <v>986107.48385490291</v>
      </c>
      <c r="CA806" s="1">
        <v>2510572.8385846596</v>
      </c>
      <c r="CB806" s="1">
        <v>111594.40066522523</v>
      </c>
      <c r="CC806" s="1">
        <v>290277.12312237051</v>
      </c>
    </row>
    <row r="807" spans="1:81" x14ac:dyDescent="0.25">
      <c r="A807" t="s">
        <v>736</v>
      </c>
      <c r="B807" t="s">
        <v>737</v>
      </c>
      <c r="C807" t="s">
        <v>348</v>
      </c>
      <c r="D807" t="s">
        <v>38</v>
      </c>
      <c r="E807">
        <v>70019</v>
      </c>
      <c r="F807" t="s">
        <v>39</v>
      </c>
      <c r="G807" t="s">
        <v>78</v>
      </c>
      <c r="H807" s="74">
        <v>0.56654231323843995</v>
      </c>
      <c r="I807" s="1">
        <v>5174411</v>
      </c>
      <c r="J807" s="1"/>
      <c r="K807" s="1"/>
      <c r="L807" s="1">
        <v>784912</v>
      </c>
      <c r="M807" s="1"/>
      <c r="N807" s="1"/>
      <c r="O807" s="1"/>
      <c r="P807" s="1"/>
      <c r="Q807" s="1"/>
      <c r="R807" s="1"/>
      <c r="S807" s="1"/>
      <c r="T807" s="1">
        <v>784912</v>
      </c>
      <c r="U807" s="1">
        <v>28.55263157894737</v>
      </c>
      <c r="V807" s="36">
        <v>0.25902371510518657</v>
      </c>
      <c r="W807" s="1"/>
      <c r="X807" s="1"/>
      <c r="Y807" s="1">
        <v>204865</v>
      </c>
      <c r="Z807" s="1"/>
      <c r="AA807" s="1"/>
      <c r="AB807" s="1"/>
      <c r="AC807" s="1"/>
      <c r="AD807" s="1"/>
      <c r="AE807" s="1"/>
      <c r="AF807" s="1"/>
      <c r="AG807" s="1">
        <v>0</v>
      </c>
      <c r="AH807" s="1">
        <v>0</v>
      </c>
      <c r="AI807" s="1">
        <v>2100845.3089999999</v>
      </c>
      <c r="AJ807" s="1">
        <v>0</v>
      </c>
      <c r="AK807" s="1">
        <v>0</v>
      </c>
      <c r="AL807" s="1">
        <v>0</v>
      </c>
      <c r="AM807" s="1">
        <v>0</v>
      </c>
      <c r="AN807" s="1">
        <v>0</v>
      </c>
      <c r="AO807" s="1">
        <v>0</v>
      </c>
      <c r="AP807" s="1">
        <v>0</v>
      </c>
      <c r="AQ807" s="1">
        <v>2100845.3089999999</v>
      </c>
      <c r="AR807" s="1">
        <v>0</v>
      </c>
      <c r="AS807" s="1">
        <v>0</v>
      </c>
      <c r="AT807" s="1">
        <v>444151.29438099999</v>
      </c>
      <c r="AU807" s="1">
        <v>0</v>
      </c>
      <c r="AV807" s="1">
        <v>0</v>
      </c>
      <c r="AW807" s="1">
        <v>0</v>
      </c>
      <c r="AX807" s="1">
        <v>0</v>
      </c>
      <c r="AY807" s="1">
        <v>0</v>
      </c>
      <c r="AZ807" s="1">
        <v>0</v>
      </c>
      <c r="BA807" s="1">
        <v>0</v>
      </c>
      <c r="BB807" s="1">
        <v>444151.29438099999</v>
      </c>
      <c r="BC807" s="7">
        <v>0.4918427630470405</v>
      </c>
      <c r="BD807" s="35" t="s">
        <v>552</v>
      </c>
      <c r="BE807" s="35" t="s">
        <v>552</v>
      </c>
      <c r="BF807" s="35">
        <v>3.2423973685980085</v>
      </c>
      <c r="BG807" s="35" t="s">
        <v>552</v>
      </c>
      <c r="BH807" s="35" t="s">
        <v>552</v>
      </c>
      <c r="BI807" s="35" t="s">
        <v>552</v>
      </c>
      <c r="BJ807" s="35" t="s">
        <v>552</v>
      </c>
      <c r="BK807" s="35" t="s">
        <v>552</v>
      </c>
      <c r="BL807" s="35" t="s">
        <v>552</v>
      </c>
      <c r="BM807" s="35" t="s">
        <v>552</v>
      </c>
      <c r="BN807" s="35">
        <v>3.2423973685980085</v>
      </c>
      <c r="BO807" s="1">
        <v>0</v>
      </c>
      <c r="BP807" s="1"/>
      <c r="BQ807" s="1">
        <v>1703209.1247599998</v>
      </c>
      <c r="BR807" s="1">
        <v>75707.26431991774</v>
      </c>
      <c r="BS807" s="1">
        <v>668989.65793107322</v>
      </c>
      <c r="BT807" s="1">
        <v>1703209.1247599998</v>
      </c>
      <c r="BU807" s="1">
        <v>75707.26431991774</v>
      </c>
      <c r="BV807" s="1">
        <v>196928.22180368361</v>
      </c>
      <c r="BW807" s="35">
        <v>6.3054741779385139</v>
      </c>
      <c r="BX807" s="1">
        <v>9036332.0310434364</v>
      </c>
      <c r="BY807" s="1">
        <v>401662.9359316894</v>
      </c>
      <c r="BZ807" s="1">
        <v>3549307.3554612286</v>
      </c>
      <c r="CA807" s="1">
        <v>9036332.0310434364</v>
      </c>
      <c r="CB807" s="1">
        <v>401662.9359316894</v>
      </c>
      <c r="CC807" s="1">
        <v>1044797.5956867917</v>
      </c>
    </row>
    <row r="808" spans="1:81" x14ac:dyDescent="0.25">
      <c r="A808" t="s">
        <v>736</v>
      </c>
      <c r="B808" t="s">
        <v>737</v>
      </c>
      <c r="C808" t="s">
        <v>348</v>
      </c>
      <c r="D808" t="s">
        <v>28</v>
      </c>
      <c r="E808">
        <v>70019</v>
      </c>
      <c r="F808" t="s">
        <v>39</v>
      </c>
      <c r="G808" t="s">
        <v>78</v>
      </c>
      <c r="H808" s="74">
        <v>0.56654231323843995</v>
      </c>
      <c r="I808" s="1">
        <v>5207245</v>
      </c>
      <c r="J808" s="1">
        <v>0</v>
      </c>
      <c r="K808" s="1">
        <v>0</v>
      </c>
      <c r="L808" s="1">
        <v>784912</v>
      </c>
      <c r="M808" s="1">
        <v>0</v>
      </c>
      <c r="N808" s="1">
        <v>0</v>
      </c>
      <c r="O808" s="1">
        <v>0</v>
      </c>
      <c r="P808" s="1">
        <v>0</v>
      </c>
      <c r="Q808" s="1">
        <v>0</v>
      </c>
      <c r="R808" s="1">
        <v>0</v>
      </c>
      <c r="S808" s="1">
        <v>0</v>
      </c>
      <c r="T808" s="1">
        <v>784912</v>
      </c>
      <c r="U808" s="1"/>
      <c r="V808" s="36"/>
      <c r="W808" s="1"/>
      <c r="X808" s="1"/>
      <c r="Y808" s="1">
        <v>216023</v>
      </c>
      <c r="Z808" s="1"/>
      <c r="AA808" s="1"/>
      <c r="AB808" s="1"/>
      <c r="AC808" s="1"/>
      <c r="AD808" s="1"/>
      <c r="AE808" s="1"/>
      <c r="AF808" s="1"/>
      <c r="AG808" s="1">
        <v>0</v>
      </c>
      <c r="AH808" s="1">
        <v>0</v>
      </c>
      <c r="AI808" s="1">
        <v>2215133.1324399998</v>
      </c>
      <c r="AJ808" s="1">
        <v>0</v>
      </c>
      <c r="AK808" s="1">
        <v>0</v>
      </c>
      <c r="AL808" s="1">
        <v>0</v>
      </c>
      <c r="AM808" s="1">
        <v>0</v>
      </c>
      <c r="AN808" s="1">
        <v>0</v>
      </c>
      <c r="AO808" s="1">
        <v>0</v>
      </c>
      <c r="AP808" s="1">
        <v>0</v>
      </c>
      <c r="AQ808" s="1">
        <v>2215133.1324399998</v>
      </c>
      <c r="AR808" s="1">
        <v>0</v>
      </c>
      <c r="AS808" s="1">
        <v>0</v>
      </c>
      <c r="AT808" s="1">
        <v>468342.05484619999</v>
      </c>
      <c r="AU808" s="1">
        <v>0</v>
      </c>
      <c r="AV808" s="1">
        <v>0</v>
      </c>
      <c r="AW808" s="1">
        <v>0</v>
      </c>
      <c r="AX808" s="1">
        <v>0</v>
      </c>
      <c r="AY808" s="1">
        <v>0</v>
      </c>
      <c r="AZ808" s="1">
        <v>0</v>
      </c>
      <c r="BA808" s="1">
        <v>0</v>
      </c>
      <c r="BB808" s="1">
        <v>468342.05484619999</v>
      </c>
      <c r="BC808" s="7">
        <v>0.51533492034390549</v>
      </c>
      <c r="BD808" s="35" t="s">
        <v>552</v>
      </c>
      <c r="BE808" s="35" t="s">
        <v>552</v>
      </c>
      <c r="BF808" s="35">
        <v>3.4188229856164769</v>
      </c>
      <c r="BG808" s="35" t="s">
        <v>552</v>
      </c>
      <c r="BH808" s="35" t="s">
        <v>552</v>
      </c>
      <c r="BI808" s="35" t="s">
        <v>552</v>
      </c>
      <c r="BJ808" s="35" t="s">
        <v>552</v>
      </c>
      <c r="BK808" s="35" t="s">
        <v>552</v>
      </c>
      <c r="BL808" s="35" t="s">
        <v>552</v>
      </c>
      <c r="BM808" s="35" t="s">
        <v>552</v>
      </c>
      <c r="BN808" s="35">
        <v>3.4188229856164769</v>
      </c>
      <c r="BO808" s="1">
        <v>0</v>
      </c>
      <c r="BP808" s="1">
        <v>0</v>
      </c>
      <c r="BQ808" s="1">
        <v>1714016.7641999999</v>
      </c>
      <c r="BR808" s="1">
        <v>76187.661473657601</v>
      </c>
      <c r="BS808" s="1">
        <v>673234.70271559246</v>
      </c>
      <c r="BT808" s="1">
        <v>1714016.7641999999</v>
      </c>
      <c r="BU808" s="1">
        <v>76187.661473657601</v>
      </c>
      <c r="BV808" s="1">
        <v>198177.82127204866</v>
      </c>
      <c r="BW808" s="35">
        <v>6.3054741779385139</v>
      </c>
      <c r="BX808" s="1">
        <v>9093671.6830168255</v>
      </c>
      <c r="BY808" s="1">
        <v>404211.67062601133</v>
      </c>
      <c r="BZ808" s="1">
        <v>3571829.3309496879</v>
      </c>
      <c r="CA808" s="1">
        <v>9093671.6830168255</v>
      </c>
      <c r="CB808" s="1">
        <v>404211.67062601133</v>
      </c>
      <c r="CC808" s="1">
        <v>1051427.313398968</v>
      </c>
    </row>
    <row r="809" spans="1:81" x14ac:dyDescent="0.25">
      <c r="A809" t="s">
        <v>736</v>
      </c>
      <c r="B809" t="s">
        <v>737</v>
      </c>
      <c r="C809" t="s">
        <v>348</v>
      </c>
      <c r="D809" t="s">
        <v>1730</v>
      </c>
      <c r="E809">
        <v>70019</v>
      </c>
      <c r="F809" t="s">
        <v>39</v>
      </c>
      <c r="G809" t="s">
        <v>78</v>
      </c>
      <c r="H809" s="74">
        <v>0.56654231323843995</v>
      </c>
      <c r="I809" s="1">
        <v>32834</v>
      </c>
      <c r="J809" s="1"/>
      <c r="K809" s="1"/>
      <c r="L809" s="1"/>
      <c r="M809" s="1"/>
      <c r="N809" s="1"/>
      <c r="O809" s="1"/>
      <c r="P809" s="1"/>
      <c r="Q809" s="1"/>
      <c r="R809" s="1"/>
      <c r="S809" s="1"/>
      <c r="T809" s="1">
        <v>0</v>
      </c>
      <c r="U809" s="1">
        <v>0</v>
      </c>
      <c r="V809" s="36" t="s">
        <v>552</v>
      </c>
      <c r="W809" s="1"/>
      <c r="X809" s="1"/>
      <c r="Y809" s="1">
        <v>11158</v>
      </c>
      <c r="Z809" s="1"/>
      <c r="AA809" s="1"/>
      <c r="AB809" s="1"/>
      <c r="AC809" s="1"/>
      <c r="AD809" s="1"/>
      <c r="AE809" s="1"/>
      <c r="AF809" s="1"/>
      <c r="AG809" s="1">
        <v>0</v>
      </c>
      <c r="AH809" s="1">
        <v>0</v>
      </c>
      <c r="AI809" s="1">
        <v>114287.82344000001</v>
      </c>
      <c r="AJ809" s="1">
        <v>0</v>
      </c>
      <c r="AK809" s="1"/>
      <c r="AL809" s="1">
        <v>0</v>
      </c>
      <c r="AM809" s="1">
        <v>0</v>
      </c>
      <c r="AN809" s="1"/>
      <c r="AO809" s="1">
        <v>0</v>
      </c>
      <c r="AP809" s="1">
        <v>0</v>
      </c>
      <c r="AQ809" s="1">
        <v>114287.82344000001</v>
      </c>
      <c r="AR809" s="1">
        <v>0</v>
      </c>
      <c r="AS809" s="1">
        <v>0</v>
      </c>
      <c r="AT809" s="1">
        <v>24190.760465200001</v>
      </c>
      <c r="AU809" s="1">
        <v>0</v>
      </c>
      <c r="AV809" s="1"/>
      <c r="AW809" s="1">
        <v>0</v>
      </c>
      <c r="AX809" s="1">
        <v>0</v>
      </c>
      <c r="AY809" s="1"/>
      <c r="AZ809" s="1">
        <v>0</v>
      </c>
      <c r="BA809" s="1">
        <v>0</v>
      </c>
      <c r="BB809" s="1">
        <v>24190.760465200001</v>
      </c>
      <c r="BC809" s="7">
        <v>4.2175362095754405</v>
      </c>
      <c r="BD809" s="35" t="s">
        <v>552</v>
      </c>
      <c r="BE809" s="35" t="s">
        <v>552</v>
      </c>
      <c r="BF809" s="35" t="s">
        <v>552</v>
      </c>
      <c r="BG809" s="35" t="s">
        <v>552</v>
      </c>
      <c r="BH809" s="35" t="s">
        <v>552</v>
      </c>
      <c r="BI809" s="35" t="s">
        <v>552</v>
      </c>
      <c r="BJ809" s="35" t="s">
        <v>552</v>
      </c>
      <c r="BK809" s="35" t="s">
        <v>552</v>
      </c>
      <c r="BL809" s="35" t="s">
        <v>552</v>
      </c>
      <c r="BM809" s="35" t="s">
        <v>552</v>
      </c>
      <c r="BN809" s="35" t="s">
        <v>552</v>
      </c>
      <c r="BO809" s="1">
        <v>0</v>
      </c>
      <c r="BP809" s="1">
        <v>0</v>
      </c>
      <c r="BQ809" s="1">
        <v>10807.639439999999</v>
      </c>
      <c r="BR809" s="1">
        <v>480.3971537398516</v>
      </c>
      <c r="BS809" s="1">
        <v>4245.0447845192148</v>
      </c>
      <c r="BT809" s="1">
        <v>10807.639439999999</v>
      </c>
      <c r="BU809" s="1">
        <v>480.3971537398516</v>
      </c>
      <c r="BV809" s="1">
        <v>1249.5994683650272</v>
      </c>
      <c r="BW809" s="35">
        <v>6.3054741779385139</v>
      </c>
      <c r="BX809" s="1">
        <v>57339.65197338986</v>
      </c>
      <c r="BY809" s="1">
        <v>2548.7346943219413</v>
      </c>
      <c r="BZ809" s="1">
        <v>22521.975488459262</v>
      </c>
      <c r="CA809" s="1">
        <v>57339.65197338986</v>
      </c>
      <c r="CB809" s="1">
        <v>2548.7346943219413</v>
      </c>
      <c r="CC809" s="1">
        <v>6629.717712176347</v>
      </c>
    </row>
    <row r="810" spans="1:81" x14ac:dyDescent="0.25">
      <c r="A810" t="s">
        <v>1321</v>
      </c>
      <c r="B810" t="s">
        <v>1322</v>
      </c>
      <c r="C810" t="s">
        <v>561</v>
      </c>
      <c r="D810" t="s">
        <v>28</v>
      </c>
      <c r="E810">
        <v>415</v>
      </c>
      <c r="F810" t="s">
        <v>39</v>
      </c>
      <c r="G810" t="s">
        <v>62</v>
      </c>
      <c r="H810" s="74">
        <v>0.29175696267717999</v>
      </c>
      <c r="I810" s="1">
        <v>11513845</v>
      </c>
      <c r="J810" s="1">
        <v>0</v>
      </c>
      <c r="K810" s="1">
        <v>0</v>
      </c>
      <c r="L810" s="1">
        <v>0</v>
      </c>
      <c r="M810" s="1">
        <v>0</v>
      </c>
      <c r="N810" s="1">
        <v>0</v>
      </c>
      <c r="O810" s="1">
        <v>0</v>
      </c>
      <c r="P810" s="1">
        <v>1400602</v>
      </c>
      <c r="Q810" s="1">
        <v>0</v>
      </c>
      <c r="R810" s="1">
        <v>0</v>
      </c>
      <c r="S810" s="1">
        <v>0</v>
      </c>
      <c r="T810" s="1">
        <v>1400602</v>
      </c>
      <c r="U810" s="1"/>
      <c r="V810" s="36"/>
      <c r="W810" s="1"/>
      <c r="X810" s="1"/>
      <c r="Y810" s="1"/>
      <c r="Z810" s="1"/>
      <c r="AA810" s="1"/>
      <c r="AB810" s="1"/>
      <c r="AC810" s="1">
        <v>100195</v>
      </c>
      <c r="AD810" s="1"/>
      <c r="AE810" s="1"/>
      <c r="AF810" s="1"/>
      <c r="AG810" s="1">
        <v>0</v>
      </c>
      <c r="AH810" s="1">
        <v>0</v>
      </c>
      <c r="AI810" s="1">
        <v>0</v>
      </c>
      <c r="AJ810" s="1">
        <v>0</v>
      </c>
      <c r="AK810" s="1">
        <v>0</v>
      </c>
      <c r="AL810" s="1">
        <v>0</v>
      </c>
      <c r="AM810" s="1">
        <v>881302.95043833333</v>
      </c>
      <c r="AN810" s="1">
        <v>0</v>
      </c>
      <c r="AO810" s="1">
        <v>0</v>
      </c>
      <c r="AP810" s="1">
        <v>0</v>
      </c>
      <c r="AQ810" s="1">
        <v>881302.95043833333</v>
      </c>
      <c r="AR810" s="1">
        <v>0</v>
      </c>
      <c r="AS810" s="1">
        <v>0</v>
      </c>
      <c r="AT810" s="1">
        <v>0</v>
      </c>
      <c r="AU810" s="1">
        <v>0</v>
      </c>
      <c r="AV810" s="1">
        <v>0</v>
      </c>
      <c r="AW810" s="1">
        <v>0</v>
      </c>
      <c r="AX810" s="1">
        <v>260625.23009999999</v>
      </c>
      <c r="AY810" s="1">
        <v>0</v>
      </c>
      <c r="AZ810" s="1">
        <v>0</v>
      </c>
      <c r="BA810" s="1">
        <v>0</v>
      </c>
      <c r="BB810" s="1">
        <v>260625.23009999999</v>
      </c>
      <c r="BC810" s="7">
        <v>9.9178700124791783E-2</v>
      </c>
      <c r="BD810" s="35" t="s">
        <v>552</v>
      </c>
      <c r="BE810" s="35" t="s">
        <v>552</v>
      </c>
      <c r="BF810" s="35" t="s">
        <v>552</v>
      </c>
      <c r="BG810" s="35" t="s">
        <v>552</v>
      </c>
      <c r="BH810" s="35" t="s">
        <v>552</v>
      </c>
      <c r="BI810" s="35" t="s">
        <v>552</v>
      </c>
      <c r="BJ810" s="35">
        <v>0.81531240176605002</v>
      </c>
      <c r="BK810" s="35" t="s">
        <v>552</v>
      </c>
      <c r="BL810" s="35" t="s">
        <v>552</v>
      </c>
      <c r="BM810" s="35" t="s">
        <v>552</v>
      </c>
      <c r="BN810" s="35">
        <v>0.81531240176605002</v>
      </c>
      <c r="BO810" s="1">
        <v>0</v>
      </c>
      <c r="BP810" s="1">
        <v>0</v>
      </c>
      <c r="BQ810" s="1">
        <v>3789897.2201999994</v>
      </c>
      <c r="BR810" s="1">
        <v>168460.08304202417</v>
      </c>
      <c r="BS810" s="1">
        <v>1488602.9014744668</v>
      </c>
      <c r="BT810" s="1">
        <v>3789897.2201999994</v>
      </c>
      <c r="BU810" s="1">
        <v>168460.08304202417</v>
      </c>
      <c r="BV810" s="1">
        <v>438194.99880725238</v>
      </c>
      <c r="BW810" s="35">
        <v>6.1276163543292403</v>
      </c>
      <c r="BX810" s="1">
        <v>19433138.967524443</v>
      </c>
      <c r="BY810" s="1">
        <v>863798.67685794493</v>
      </c>
      <c r="BZ810" s="1">
        <v>7632984.5827024337</v>
      </c>
      <c r="CA810" s="1">
        <v>19433138.967524443</v>
      </c>
      <c r="CB810" s="1">
        <v>863798.67685794493</v>
      </c>
      <c r="CC810" s="1">
        <v>2246895.8422693489</v>
      </c>
    </row>
    <row r="811" spans="1:81" x14ac:dyDescent="0.25">
      <c r="A811" t="s">
        <v>1321</v>
      </c>
      <c r="B811" t="s">
        <v>1322</v>
      </c>
      <c r="C811" t="s">
        <v>561</v>
      </c>
      <c r="D811" t="s">
        <v>1730</v>
      </c>
      <c r="E811">
        <v>415</v>
      </c>
      <c r="F811" t="s">
        <v>39</v>
      </c>
      <c r="G811" t="s">
        <v>62</v>
      </c>
      <c r="H811" s="74">
        <v>0.29175696267717999</v>
      </c>
      <c r="I811" s="1">
        <v>11513845</v>
      </c>
      <c r="J811" s="1"/>
      <c r="K811" s="1"/>
      <c r="L811" s="1"/>
      <c r="M811" s="1"/>
      <c r="N811" s="1"/>
      <c r="O811" s="1"/>
      <c r="P811" s="1">
        <v>1400602</v>
      </c>
      <c r="Q811" s="1"/>
      <c r="R811" s="1"/>
      <c r="S811" s="1"/>
      <c r="T811" s="1">
        <v>1400602</v>
      </c>
      <c r="U811" s="1">
        <v>12.50909090909091</v>
      </c>
      <c r="V811" s="36">
        <v>0.65537923437378187</v>
      </c>
      <c r="W811" s="1"/>
      <c r="X811" s="1"/>
      <c r="Y811" s="1"/>
      <c r="Z811" s="1"/>
      <c r="AA811" s="1"/>
      <c r="AB811" s="1"/>
      <c r="AC811" s="1">
        <v>100195</v>
      </c>
      <c r="AD811" s="1"/>
      <c r="AE811" s="1"/>
      <c r="AF811" s="1"/>
      <c r="AG811" s="1">
        <v>0</v>
      </c>
      <c r="AH811" s="1">
        <v>0</v>
      </c>
      <c r="AI811" s="1">
        <v>0</v>
      </c>
      <c r="AJ811" s="1">
        <v>0</v>
      </c>
      <c r="AK811" s="1"/>
      <c r="AL811" s="1">
        <v>0</v>
      </c>
      <c r="AM811" s="1">
        <v>881302.95043833333</v>
      </c>
      <c r="AN811" s="1"/>
      <c r="AO811" s="1">
        <v>0</v>
      </c>
      <c r="AP811" s="1">
        <v>0</v>
      </c>
      <c r="AQ811" s="1">
        <v>881302.95043833333</v>
      </c>
      <c r="AR811" s="1">
        <v>0</v>
      </c>
      <c r="AS811" s="1">
        <v>0</v>
      </c>
      <c r="AT811" s="1">
        <v>0</v>
      </c>
      <c r="AU811" s="1">
        <v>0</v>
      </c>
      <c r="AV811" s="1"/>
      <c r="AW811" s="1">
        <v>0</v>
      </c>
      <c r="AX811" s="1">
        <v>260625.23009999999</v>
      </c>
      <c r="AY811" s="1"/>
      <c r="AZ811" s="1">
        <v>0</v>
      </c>
      <c r="BA811" s="1">
        <v>0</v>
      </c>
      <c r="BB811" s="1">
        <v>260625.23009999999</v>
      </c>
      <c r="BC811" s="7">
        <v>9.9178700124791783E-2</v>
      </c>
      <c r="BD811" s="35" t="s">
        <v>552</v>
      </c>
      <c r="BE811" s="35" t="s">
        <v>552</v>
      </c>
      <c r="BF811" s="35" t="s">
        <v>552</v>
      </c>
      <c r="BG811" s="35" t="s">
        <v>552</v>
      </c>
      <c r="BH811" s="35" t="s">
        <v>552</v>
      </c>
      <c r="BI811" s="35" t="s">
        <v>552</v>
      </c>
      <c r="BJ811" s="35">
        <v>0.81531240176605002</v>
      </c>
      <c r="BK811" s="35" t="s">
        <v>552</v>
      </c>
      <c r="BL811" s="35" t="s">
        <v>552</v>
      </c>
      <c r="BM811" s="35" t="s">
        <v>552</v>
      </c>
      <c r="BN811" s="35">
        <v>0.81531240176605002</v>
      </c>
      <c r="BO811" s="1">
        <v>0</v>
      </c>
      <c r="BP811" s="1">
        <v>0</v>
      </c>
      <c r="BQ811" s="1">
        <v>3789897.2201999994</v>
      </c>
      <c r="BR811" s="1">
        <v>168460.08304202417</v>
      </c>
      <c r="BS811" s="1">
        <v>1488602.9014744668</v>
      </c>
      <c r="BT811" s="1">
        <v>3789897.2201999994</v>
      </c>
      <c r="BU811" s="1">
        <v>168460.08304202417</v>
      </c>
      <c r="BV811" s="1">
        <v>438194.99880725238</v>
      </c>
      <c r="BW811" s="35">
        <v>6.1276163543292403</v>
      </c>
      <c r="BX811" s="1">
        <v>19433138.967524443</v>
      </c>
      <c r="BY811" s="1">
        <v>863798.67685794493</v>
      </c>
      <c r="BZ811" s="1">
        <v>7632984.5827024337</v>
      </c>
      <c r="CA811" s="1">
        <v>19433138.967524443</v>
      </c>
      <c r="CB811" s="1">
        <v>863798.67685794493</v>
      </c>
      <c r="CC811" s="1">
        <v>2246895.8422693489</v>
      </c>
    </row>
    <row r="812" spans="1:81" x14ac:dyDescent="0.25">
      <c r="A812" t="s">
        <v>1323</v>
      </c>
      <c r="B812" t="s">
        <v>1322</v>
      </c>
      <c r="C812" t="s">
        <v>561</v>
      </c>
      <c r="D812" t="s">
        <v>28</v>
      </c>
      <c r="E812">
        <v>416</v>
      </c>
      <c r="F812" t="s">
        <v>370</v>
      </c>
      <c r="G812" t="s">
        <v>62</v>
      </c>
      <c r="H812" s="74">
        <v>0.29175696267717999</v>
      </c>
      <c r="I812" s="1">
        <v>882489.27</v>
      </c>
      <c r="J812" s="1">
        <v>0</v>
      </c>
      <c r="K812" s="1">
        <v>0</v>
      </c>
      <c r="L812" s="1">
        <v>33198</v>
      </c>
      <c r="M812" s="1">
        <v>0</v>
      </c>
      <c r="N812" s="1">
        <v>0</v>
      </c>
      <c r="O812" s="1">
        <v>0</v>
      </c>
      <c r="P812" s="1">
        <v>140405</v>
      </c>
      <c r="Q812" s="1">
        <v>0</v>
      </c>
      <c r="R812" s="1">
        <v>0</v>
      </c>
      <c r="S812" s="1">
        <v>0</v>
      </c>
      <c r="T812" s="1">
        <v>173603</v>
      </c>
      <c r="U812" s="1"/>
      <c r="V812" s="36"/>
      <c r="W812" s="1"/>
      <c r="X812" s="1"/>
      <c r="Y812" s="1">
        <v>7702</v>
      </c>
      <c r="Z812" s="1"/>
      <c r="AA812" s="1"/>
      <c r="AB812" s="1"/>
      <c r="AC812" s="1">
        <v>16537</v>
      </c>
      <c r="AD812" s="1"/>
      <c r="AE812" s="1"/>
      <c r="AF812" s="1"/>
      <c r="AG812" s="1">
        <v>0</v>
      </c>
      <c r="AH812" s="1">
        <v>0</v>
      </c>
      <c r="AI812" s="1">
        <v>79025.421625000003</v>
      </c>
      <c r="AJ812" s="1">
        <v>0</v>
      </c>
      <c r="AK812" s="1">
        <v>0</v>
      </c>
      <c r="AL812" s="1">
        <v>0</v>
      </c>
      <c r="AM812" s="1">
        <v>145354.33667916665</v>
      </c>
      <c r="AN812" s="1">
        <v>0</v>
      </c>
      <c r="AO812" s="1">
        <v>0</v>
      </c>
      <c r="AP812" s="1">
        <v>0</v>
      </c>
      <c r="AQ812" s="1">
        <v>224379.75830416667</v>
      </c>
      <c r="AR812" s="1">
        <v>0</v>
      </c>
      <c r="AS812" s="1">
        <v>0</v>
      </c>
      <c r="AT812" s="1">
        <v>16698.085418800001</v>
      </c>
      <c r="AU812" s="1">
        <v>0</v>
      </c>
      <c r="AV812" s="1">
        <v>0</v>
      </c>
      <c r="AW812" s="1">
        <v>0</v>
      </c>
      <c r="AX812" s="1">
        <v>43015.713659999994</v>
      </c>
      <c r="AY812" s="1">
        <v>0</v>
      </c>
      <c r="AZ812" s="1">
        <v>0</v>
      </c>
      <c r="BA812" s="1">
        <v>0</v>
      </c>
      <c r="BB812" s="1">
        <v>59713.799078799995</v>
      </c>
      <c r="BC812" s="7">
        <v>0.32192295933860665</v>
      </c>
      <c r="BD812" s="35" t="s">
        <v>552</v>
      </c>
      <c r="BE812" s="35" t="s">
        <v>552</v>
      </c>
      <c r="BF812" s="35">
        <v>2.8834118634797274</v>
      </c>
      <c r="BG812" s="35" t="s">
        <v>552</v>
      </c>
      <c r="BH812" s="35" t="s">
        <v>552</v>
      </c>
      <c r="BI812" s="35" t="s">
        <v>552</v>
      </c>
      <c r="BJ812" s="35">
        <v>1.3416192467445365</v>
      </c>
      <c r="BK812" s="35" t="s">
        <v>552</v>
      </c>
      <c r="BL812" s="35" t="s">
        <v>552</v>
      </c>
      <c r="BM812" s="35" t="s">
        <v>552</v>
      </c>
      <c r="BN812" s="35">
        <v>1.63645534571964</v>
      </c>
      <c r="BO812" s="1">
        <v>0</v>
      </c>
      <c r="BP812" s="1">
        <v>0</v>
      </c>
      <c r="BQ812" s="1">
        <v>290480.16811319994</v>
      </c>
      <c r="BR812" s="1">
        <v>12911.778446548071</v>
      </c>
      <c r="BS812" s="1">
        <v>114095.34241967683</v>
      </c>
      <c r="BT812" s="1">
        <v>290480.16811319994</v>
      </c>
      <c r="BU812" s="1">
        <v>12911.778446548071</v>
      </c>
      <c r="BV812" s="1">
        <v>33585.85985959191</v>
      </c>
      <c r="BW812" s="35">
        <v>5.9911513415905873</v>
      </c>
      <c r="BX812" s="1">
        <v>1449830.4807836572</v>
      </c>
      <c r="BY812" s="1">
        <v>64444.640315808829</v>
      </c>
      <c r="BZ812" s="1">
        <v>569467.12138720741</v>
      </c>
      <c r="CA812" s="1">
        <v>1449830.4807836572</v>
      </c>
      <c r="CB812" s="1">
        <v>64444.640315808829</v>
      </c>
      <c r="CC812" s="1">
        <v>167632.10949667561</v>
      </c>
    </row>
    <row r="813" spans="1:81" x14ac:dyDescent="0.25">
      <c r="A813" t="s">
        <v>1323</v>
      </c>
      <c r="B813" t="s">
        <v>1322</v>
      </c>
      <c r="C813" t="s">
        <v>561</v>
      </c>
      <c r="D813" t="s">
        <v>1730</v>
      </c>
      <c r="E813">
        <v>416</v>
      </c>
      <c r="F813" t="s">
        <v>370</v>
      </c>
      <c r="G813" t="s">
        <v>62</v>
      </c>
      <c r="H813" s="74">
        <v>0.29175696267717999</v>
      </c>
      <c r="I813" s="1">
        <v>882489.27</v>
      </c>
      <c r="J813" s="1"/>
      <c r="K813" s="1"/>
      <c r="L813" s="1">
        <v>33198</v>
      </c>
      <c r="M813" s="1"/>
      <c r="N813" s="1"/>
      <c r="O813" s="1"/>
      <c r="P813" s="1">
        <v>140405</v>
      </c>
      <c r="Q813" s="1"/>
      <c r="R813" s="1"/>
      <c r="S813" s="1"/>
      <c r="T813" s="1">
        <v>173603</v>
      </c>
      <c r="U813" s="1">
        <v>17.76923076923077</v>
      </c>
      <c r="V813" s="36">
        <v>0.31352283569870021</v>
      </c>
      <c r="W813" s="1"/>
      <c r="X813" s="1"/>
      <c r="Y813" s="1">
        <v>7702</v>
      </c>
      <c r="Z813" s="1"/>
      <c r="AA813" s="1"/>
      <c r="AB813" s="1"/>
      <c r="AC813" s="1">
        <v>16537</v>
      </c>
      <c r="AD813" s="1"/>
      <c r="AE813" s="1"/>
      <c r="AF813" s="1"/>
      <c r="AG813" s="1">
        <v>0</v>
      </c>
      <c r="AH813" s="1">
        <v>0</v>
      </c>
      <c r="AI813" s="1">
        <v>79025.421625000003</v>
      </c>
      <c r="AJ813" s="1">
        <v>0</v>
      </c>
      <c r="AK813" s="1"/>
      <c r="AL813" s="1">
        <v>0</v>
      </c>
      <c r="AM813" s="1">
        <v>145354.33667916665</v>
      </c>
      <c r="AN813" s="1"/>
      <c r="AO813" s="1">
        <v>0</v>
      </c>
      <c r="AP813" s="1">
        <v>0</v>
      </c>
      <c r="AQ813" s="1">
        <v>224379.75830416667</v>
      </c>
      <c r="AR813" s="1">
        <v>0</v>
      </c>
      <c r="AS813" s="1">
        <v>0</v>
      </c>
      <c r="AT813" s="1">
        <v>16698.085418800001</v>
      </c>
      <c r="AU813" s="1">
        <v>0</v>
      </c>
      <c r="AV813" s="1"/>
      <c r="AW813" s="1">
        <v>0</v>
      </c>
      <c r="AX813" s="1">
        <v>43015.713659999994</v>
      </c>
      <c r="AY813" s="1"/>
      <c r="AZ813" s="1">
        <v>0</v>
      </c>
      <c r="BA813" s="1">
        <v>0</v>
      </c>
      <c r="BB813" s="1">
        <v>59713.799078799995</v>
      </c>
      <c r="BC813" s="7">
        <v>0.32192295933860665</v>
      </c>
      <c r="BD813" s="35" t="s">
        <v>552</v>
      </c>
      <c r="BE813" s="35" t="s">
        <v>552</v>
      </c>
      <c r="BF813" s="35">
        <v>2.8834118634797274</v>
      </c>
      <c r="BG813" s="35" t="s">
        <v>552</v>
      </c>
      <c r="BH813" s="35" t="s">
        <v>552</v>
      </c>
      <c r="BI813" s="35" t="s">
        <v>552</v>
      </c>
      <c r="BJ813" s="35">
        <v>1.3416192467445365</v>
      </c>
      <c r="BK813" s="35" t="s">
        <v>552</v>
      </c>
      <c r="BL813" s="35" t="s">
        <v>552</v>
      </c>
      <c r="BM813" s="35" t="s">
        <v>552</v>
      </c>
      <c r="BN813" s="35">
        <v>1.63645534571964</v>
      </c>
      <c r="BO813" s="1">
        <v>0</v>
      </c>
      <c r="BP813" s="1">
        <v>0</v>
      </c>
      <c r="BQ813" s="1">
        <v>290480.16811319994</v>
      </c>
      <c r="BR813" s="1">
        <v>12911.778446548071</v>
      </c>
      <c r="BS813" s="1">
        <v>114095.34241967683</v>
      </c>
      <c r="BT813" s="1">
        <v>290480.16811319994</v>
      </c>
      <c r="BU813" s="1">
        <v>12911.778446548071</v>
      </c>
      <c r="BV813" s="1">
        <v>33585.85985959191</v>
      </c>
      <c r="BW813" s="35">
        <v>5.9911513415905873</v>
      </c>
      <c r="BX813" s="1">
        <v>1449830.4807836572</v>
      </c>
      <c r="BY813" s="1">
        <v>64444.640315808829</v>
      </c>
      <c r="BZ813" s="1">
        <v>569467.12138720741</v>
      </c>
      <c r="CA813" s="1">
        <v>1449830.4807836572</v>
      </c>
      <c r="CB813" s="1">
        <v>64444.640315808829</v>
      </c>
      <c r="CC813" s="1">
        <v>167632.10949667561</v>
      </c>
    </row>
    <row r="814" spans="1:81" x14ac:dyDescent="0.25">
      <c r="A814" t="s">
        <v>1312</v>
      </c>
      <c r="B814" t="s">
        <v>1313</v>
      </c>
      <c r="C814" t="s">
        <v>561</v>
      </c>
      <c r="D814" t="s">
        <v>28</v>
      </c>
      <c r="E814">
        <v>48</v>
      </c>
      <c r="F814" t="s">
        <v>370</v>
      </c>
      <c r="G814" t="s">
        <v>62</v>
      </c>
      <c r="H814" s="74">
        <v>0.29175696267717999</v>
      </c>
      <c r="I814" s="1">
        <v>324290.56</v>
      </c>
      <c r="J814" s="1">
        <v>0</v>
      </c>
      <c r="K814" s="1">
        <v>0</v>
      </c>
      <c r="L814" s="1">
        <v>43112</v>
      </c>
      <c r="M814" s="1">
        <v>0</v>
      </c>
      <c r="N814" s="1">
        <v>0</v>
      </c>
      <c r="O814" s="1">
        <v>0</v>
      </c>
      <c r="P814" s="1">
        <v>93688</v>
      </c>
      <c r="Q814" s="1">
        <v>0</v>
      </c>
      <c r="R814" s="1">
        <v>0</v>
      </c>
      <c r="S814" s="1">
        <v>0</v>
      </c>
      <c r="T814" s="1">
        <v>136800</v>
      </c>
      <c r="U814" s="1"/>
      <c r="V814" s="36"/>
      <c r="W814" s="1"/>
      <c r="X814" s="1"/>
      <c r="Y814" s="1">
        <v>10003</v>
      </c>
      <c r="Z814" s="1"/>
      <c r="AA814" s="1"/>
      <c r="AB814" s="1"/>
      <c r="AC814" s="1">
        <v>11035</v>
      </c>
      <c r="AD814" s="1"/>
      <c r="AE814" s="1"/>
      <c r="AF814" s="1"/>
      <c r="AG814" s="1">
        <v>0</v>
      </c>
      <c r="AH814" s="1">
        <v>0</v>
      </c>
      <c r="AI814" s="1">
        <v>102634.5015</v>
      </c>
      <c r="AJ814" s="1">
        <v>0</v>
      </c>
      <c r="AK814" s="1">
        <v>0</v>
      </c>
      <c r="AL814" s="1">
        <v>0</v>
      </c>
      <c r="AM814" s="1">
        <v>96993.713953333325</v>
      </c>
      <c r="AN814" s="1">
        <v>0</v>
      </c>
      <c r="AO814" s="1">
        <v>0</v>
      </c>
      <c r="AP814" s="1">
        <v>0</v>
      </c>
      <c r="AQ814" s="1">
        <v>199628.21545333334</v>
      </c>
      <c r="AR814" s="1">
        <v>0</v>
      </c>
      <c r="AS814" s="1">
        <v>0</v>
      </c>
      <c r="AT814" s="1">
        <v>21686.6980582</v>
      </c>
      <c r="AU814" s="1">
        <v>0</v>
      </c>
      <c r="AV814" s="1">
        <v>0</v>
      </c>
      <c r="AW814" s="1">
        <v>0</v>
      </c>
      <c r="AX814" s="1">
        <v>28704.021299999997</v>
      </c>
      <c r="AY814" s="1">
        <v>0</v>
      </c>
      <c r="AZ814" s="1">
        <v>0</v>
      </c>
      <c r="BA814" s="1">
        <v>0</v>
      </c>
      <c r="BB814" s="1">
        <v>50390.719358199996</v>
      </c>
      <c r="BC814" s="7">
        <v>0.77097197899172065</v>
      </c>
      <c r="BD814" s="35" t="s">
        <v>552</v>
      </c>
      <c r="BE814" s="35" t="s">
        <v>552</v>
      </c>
      <c r="BF814" s="35">
        <v>2.8836797076962331</v>
      </c>
      <c r="BG814" s="35" t="s">
        <v>552</v>
      </c>
      <c r="BH814" s="35" t="s">
        <v>552</v>
      </c>
      <c r="BI814" s="35" t="s">
        <v>552</v>
      </c>
      <c r="BJ814" s="35">
        <v>1.3416631292517005</v>
      </c>
      <c r="BK814" s="35" t="s">
        <v>552</v>
      </c>
      <c r="BL814" s="35" t="s">
        <v>552</v>
      </c>
      <c r="BM814" s="35" t="s">
        <v>552</v>
      </c>
      <c r="BN814" s="35">
        <v>1.8276237924819689</v>
      </c>
      <c r="BO814" s="1">
        <v>0</v>
      </c>
      <c r="BP814" s="1">
        <v>0</v>
      </c>
      <c r="BQ814" s="1">
        <v>106743.48072959998</v>
      </c>
      <c r="BR814" s="1">
        <v>4744.7238231315878</v>
      </c>
      <c r="BS814" s="1">
        <v>41926.903526734954</v>
      </c>
      <c r="BT814" s="1">
        <v>106743.48072959998</v>
      </c>
      <c r="BU814" s="1">
        <v>4744.7238231315878</v>
      </c>
      <c r="BV814" s="1">
        <v>12341.880714253422</v>
      </c>
      <c r="BW814" s="35">
        <v>6.0157222749898276</v>
      </c>
      <c r="BX814" s="1">
        <v>535395.654005402</v>
      </c>
      <c r="BY814" s="1">
        <v>23798.216968355999</v>
      </c>
      <c r="BZ814" s="1">
        <v>210293.70394039404</v>
      </c>
      <c r="CA814" s="1">
        <v>535395.654005402</v>
      </c>
      <c r="CB814" s="1">
        <v>23798.216968355999</v>
      </c>
      <c r="CC814" s="1">
        <v>61903.446013748253</v>
      </c>
    </row>
    <row r="815" spans="1:81" x14ac:dyDescent="0.25">
      <c r="A815" t="s">
        <v>1312</v>
      </c>
      <c r="B815" t="s">
        <v>1313</v>
      </c>
      <c r="C815" t="s">
        <v>561</v>
      </c>
      <c r="D815" t="s">
        <v>1730</v>
      </c>
      <c r="E815">
        <v>48</v>
      </c>
      <c r="F815" t="s">
        <v>370</v>
      </c>
      <c r="G815" t="s">
        <v>62</v>
      </c>
      <c r="H815" s="74">
        <v>0.29175696267717999</v>
      </c>
      <c r="I815" s="1">
        <v>324290.56</v>
      </c>
      <c r="J815" s="1"/>
      <c r="K815" s="1"/>
      <c r="L815" s="1">
        <v>43112</v>
      </c>
      <c r="M815" s="1"/>
      <c r="N815" s="1"/>
      <c r="O815" s="1"/>
      <c r="P815" s="1">
        <v>93688</v>
      </c>
      <c r="Q815" s="1"/>
      <c r="R815" s="1"/>
      <c r="S815" s="1"/>
      <c r="T815" s="1">
        <v>136800</v>
      </c>
      <c r="U815" s="1">
        <v>15.9</v>
      </c>
      <c r="V815" s="36">
        <v>0.14784264944657691</v>
      </c>
      <c r="W815" s="1"/>
      <c r="X815" s="1"/>
      <c r="Y815" s="1">
        <v>10003</v>
      </c>
      <c r="Z815" s="1"/>
      <c r="AA815" s="1"/>
      <c r="AB815" s="1"/>
      <c r="AC815" s="1">
        <v>11035</v>
      </c>
      <c r="AD815" s="1"/>
      <c r="AE815" s="1"/>
      <c r="AF815" s="1"/>
      <c r="AG815" s="1">
        <v>0</v>
      </c>
      <c r="AH815" s="1">
        <v>0</v>
      </c>
      <c r="AI815" s="1">
        <v>102634.5015</v>
      </c>
      <c r="AJ815" s="1">
        <v>0</v>
      </c>
      <c r="AK815" s="1"/>
      <c r="AL815" s="1">
        <v>0</v>
      </c>
      <c r="AM815" s="1">
        <v>96993.713953333325</v>
      </c>
      <c r="AN815" s="1"/>
      <c r="AO815" s="1">
        <v>0</v>
      </c>
      <c r="AP815" s="1">
        <v>0</v>
      </c>
      <c r="AQ815" s="1">
        <v>199628.21545333334</v>
      </c>
      <c r="AR815" s="1">
        <v>0</v>
      </c>
      <c r="AS815" s="1">
        <v>0</v>
      </c>
      <c r="AT815" s="1">
        <v>21686.6980582</v>
      </c>
      <c r="AU815" s="1">
        <v>0</v>
      </c>
      <c r="AV815" s="1"/>
      <c r="AW815" s="1">
        <v>0</v>
      </c>
      <c r="AX815" s="1">
        <v>28704.021299999997</v>
      </c>
      <c r="AY815" s="1"/>
      <c r="AZ815" s="1">
        <v>0</v>
      </c>
      <c r="BA815" s="1">
        <v>0</v>
      </c>
      <c r="BB815" s="1">
        <v>50390.719358199996</v>
      </c>
      <c r="BC815" s="7">
        <v>0.77097197899172065</v>
      </c>
      <c r="BD815" s="35" t="s">
        <v>552</v>
      </c>
      <c r="BE815" s="35" t="s">
        <v>552</v>
      </c>
      <c r="BF815" s="35">
        <v>2.8836797076962331</v>
      </c>
      <c r="BG815" s="35" t="s">
        <v>552</v>
      </c>
      <c r="BH815" s="35" t="s">
        <v>552</v>
      </c>
      <c r="BI815" s="35" t="s">
        <v>552</v>
      </c>
      <c r="BJ815" s="35">
        <v>1.3416631292517005</v>
      </c>
      <c r="BK815" s="35" t="s">
        <v>552</v>
      </c>
      <c r="BL815" s="35" t="s">
        <v>552</v>
      </c>
      <c r="BM815" s="35" t="s">
        <v>552</v>
      </c>
      <c r="BN815" s="35">
        <v>1.8276237924819689</v>
      </c>
      <c r="BO815" s="1">
        <v>0</v>
      </c>
      <c r="BP815" s="1">
        <v>0</v>
      </c>
      <c r="BQ815" s="1">
        <v>106743.48072959998</v>
      </c>
      <c r="BR815" s="1">
        <v>4744.7238231315878</v>
      </c>
      <c r="BS815" s="1">
        <v>41926.903526734954</v>
      </c>
      <c r="BT815" s="1">
        <v>106743.48072959998</v>
      </c>
      <c r="BU815" s="1">
        <v>4744.7238231315878</v>
      </c>
      <c r="BV815" s="1">
        <v>12341.880714253422</v>
      </c>
      <c r="BW815" s="35">
        <v>6.0157222749898276</v>
      </c>
      <c r="BX815" s="1">
        <v>535395.654005402</v>
      </c>
      <c r="BY815" s="1">
        <v>23798.216968355999</v>
      </c>
      <c r="BZ815" s="1">
        <v>210293.70394039404</v>
      </c>
      <c r="CA815" s="1">
        <v>535395.654005402</v>
      </c>
      <c r="CB815" s="1">
        <v>23798.216968355999</v>
      </c>
      <c r="CC815" s="1">
        <v>61903.446013748253</v>
      </c>
    </row>
    <row r="816" spans="1:81" x14ac:dyDescent="0.25">
      <c r="A816" t="s">
        <v>1083</v>
      </c>
      <c r="B816" t="s">
        <v>1084</v>
      </c>
      <c r="C816" t="s">
        <v>561</v>
      </c>
      <c r="D816" t="s">
        <v>38</v>
      </c>
      <c r="E816">
        <v>22</v>
      </c>
      <c r="F816" t="s">
        <v>370</v>
      </c>
      <c r="G816" t="s">
        <v>62</v>
      </c>
      <c r="H816" s="74">
        <v>0.29175696267717999</v>
      </c>
      <c r="I816" s="1">
        <v>870381.29</v>
      </c>
      <c r="J816" s="1"/>
      <c r="K816" s="1"/>
      <c r="L816" s="1">
        <v>159004</v>
      </c>
      <c r="M816" s="1"/>
      <c r="N816" s="1"/>
      <c r="O816" s="1"/>
      <c r="P816" s="1"/>
      <c r="Q816" s="1"/>
      <c r="R816" s="1"/>
      <c r="S816" s="1"/>
      <c r="T816" s="1">
        <v>159004</v>
      </c>
      <c r="U816" s="1">
        <v>25.272727272727273</v>
      </c>
      <c r="V816" s="36">
        <v>0.12016632104802587</v>
      </c>
      <c r="W816" s="1"/>
      <c r="X816" s="1"/>
      <c r="Y816" s="1">
        <v>36892</v>
      </c>
      <c r="Z816" s="1"/>
      <c r="AA816" s="1"/>
      <c r="AB816" s="1"/>
      <c r="AC816" s="1"/>
      <c r="AD816" s="1"/>
      <c r="AE816" s="1"/>
      <c r="AF816" s="1"/>
      <c r="AG816" s="1">
        <v>0</v>
      </c>
      <c r="AH816" s="1">
        <v>0</v>
      </c>
      <c r="AI816" s="1">
        <v>378525.67924999999</v>
      </c>
      <c r="AJ816" s="1">
        <v>0</v>
      </c>
      <c r="AK816" s="1">
        <v>0</v>
      </c>
      <c r="AL816" s="1">
        <v>0</v>
      </c>
      <c r="AM816" s="1">
        <v>0</v>
      </c>
      <c r="AN816" s="1">
        <v>0</v>
      </c>
      <c r="AO816" s="1">
        <v>0</v>
      </c>
      <c r="AP816" s="1">
        <v>0</v>
      </c>
      <c r="AQ816" s="1">
        <v>378525.67924999999</v>
      </c>
      <c r="AR816" s="1">
        <v>0</v>
      </c>
      <c r="AS816" s="1">
        <v>0</v>
      </c>
      <c r="AT816" s="1">
        <v>79982.571704799993</v>
      </c>
      <c r="AU816" s="1">
        <v>0</v>
      </c>
      <c r="AV816" s="1">
        <v>0</v>
      </c>
      <c r="AW816" s="1">
        <v>0</v>
      </c>
      <c r="AX816" s="1">
        <v>0</v>
      </c>
      <c r="AY816" s="1">
        <v>0</v>
      </c>
      <c r="AZ816" s="1">
        <v>0</v>
      </c>
      <c r="BA816" s="1">
        <v>0</v>
      </c>
      <c r="BB816" s="1">
        <v>79982.571704799993</v>
      </c>
      <c r="BC816" s="7">
        <v>0.52679010477672372</v>
      </c>
      <c r="BD816" s="35" t="s">
        <v>552</v>
      </c>
      <c r="BE816" s="35" t="s">
        <v>552</v>
      </c>
      <c r="BF816" s="35">
        <v>2.8836271474604414</v>
      </c>
      <c r="BG816" s="35" t="s">
        <v>552</v>
      </c>
      <c r="BH816" s="35" t="s">
        <v>552</v>
      </c>
      <c r="BI816" s="35" t="s">
        <v>552</v>
      </c>
      <c r="BJ816" s="35" t="s">
        <v>552</v>
      </c>
      <c r="BK816" s="35" t="s">
        <v>552</v>
      </c>
      <c r="BL816" s="35" t="s">
        <v>552</v>
      </c>
      <c r="BM816" s="35" t="s">
        <v>552</v>
      </c>
      <c r="BN816" s="35">
        <v>2.8836271474604414</v>
      </c>
      <c r="BO816" s="1">
        <v>0</v>
      </c>
      <c r="BP816" s="1"/>
      <c r="BQ816" s="1">
        <v>286494.70541639999</v>
      </c>
      <c r="BR816" s="1">
        <v>12734.625521849923</v>
      </c>
      <c r="BS816" s="1">
        <v>112529.92494541046</v>
      </c>
      <c r="BT816" s="1">
        <v>286494.70541639999</v>
      </c>
      <c r="BU816" s="1">
        <v>12734.625521849923</v>
      </c>
      <c r="BV816" s="1">
        <v>33125.053214925581</v>
      </c>
      <c r="BW816" s="35">
        <v>6.1869363614415152</v>
      </c>
      <c r="BX816" s="1">
        <v>1486029.8048848005</v>
      </c>
      <c r="BY816" s="1">
        <v>66053.69216862449</v>
      </c>
      <c r="BZ816" s="1">
        <v>583685.55944963393</v>
      </c>
      <c r="CA816" s="1">
        <v>1486029.8048848005</v>
      </c>
      <c r="CB816" s="1">
        <v>66053.69216862449</v>
      </c>
      <c r="CC816" s="1">
        <v>171817.54299518265</v>
      </c>
    </row>
    <row r="817" spans="1:81" x14ac:dyDescent="0.25">
      <c r="A817" t="s">
        <v>1083</v>
      </c>
      <c r="B817" t="s">
        <v>1084</v>
      </c>
      <c r="C817" t="s">
        <v>561</v>
      </c>
      <c r="D817" t="s">
        <v>28</v>
      </c>
      <c r="E817">
        <v>22</v>
      </c>
      <c r="F817" t="s">
        <v>370</v>
      </c>
      <c r="G817" t="s">
        <v>62</v>
      </c>
      <c r="H817" s="74">
        <v>0.29175696267717999</v>
      </c>
      <c r="I817" s="1">
        <v>2212754.52</v>
      </c>
      <c r="J817" s="1">
        <v>0</v>
      </c>
      <c r="K817" s="1">
        <v>0</v>
      </c>
      <c r="L817" s="1">
        <v>188154</v>
      </c>
      <c r="M817" s="1">
        <v>0</v>
      </c>
      <c r="N817" s="1">
        <v>0</v>
      </c>
      <c r="O817" s="1">
        <v>0</v>
      </c>
      <c r="P817" s="1">
        <v>657601</v>
      </c>
      <c r="Q817" s="1">
        <v>0</v>
      </c>
      <c r="R817" s="1">
        <v>0</v>
      </c>
      <c r="S817" s="1">
        <v>0</v>
      </c>
      <c r="T817" s="1">
        <v>845755</v>
      </c>
      <c r="U817" s="1"/>
      <c r="V817" s="36"/>
      <c r="W817" s="1"/>
      <c r="X817" s="1"/>
      <c r="Y817" s="1">
        <v>43655</v>
      </c>
      <c r="Z817" s="1"/>
      <c r="AA817" s="1"/>
      <c r="AB817" s="1"/>
      <c r="AC817" s="1">
        <v>77457</v>
      </c>
      <c r="AD817" s="1"/>
      <c r="AE817" s="1"/>
      <c r="AF817" s="1"/>
      <c r="AG817" s="1">
        <v>0</v>
      </c>
      <c r="AH817" s="1">
        <v>0</v>
      </c>
      <c r="AI817" s="1">
        <v>447916.59987500001</v>
      </c>
      <c r="AJ817" s="1">
        <v>0</v>
      </c>
      <c r="AK817" s="1">
        <v>0</v>
      </c>
      <c r="AL817" s="1">
        <v>0</v>
      </c>
      <c r="AM817" s="1">
        <v>680819.38513583329</v>
      </c>
      <c r="AN817" s="1">
        <v>0</v>
      </c>
      <c r="AO817" s="1">
        <v>0</v>
      </c>
      <c r="AP817" s="1">
        <v>0</v>
      </c>
      <c r="AQ817" s="1">
        <v>1128735.9850108332</v>
      </c>
      <c r="AR817" s="1">
        <v>0</v>
      </c>
      <c r="AS817" s="1">
        <v>0</v>
      </c>
      <c r="AT817" s="1">
        <v>94644.886906999993</v>
      </c>
      <c r="AU817" s="1">
        <v>0</v>
      </c>
      <c r="AV817" s="1">
        <v>0</v>
      </c>
      <c r="AW817" s="1">
        <v>0</v>
      </c>
      <c r="AX817" s="1">
        <v>201479.59925999999</v>
      </c>
      <c r="AY817" s="1">
        <v>0</v>
      </c>
      <c r="AZ817" s="1">
        <v>0</v>
      </c>
      <c r="BA817" s="1">
        <v>0</v>
      </c>
      <c r="BB817" s="1">
        <v>296124.48616699997</v>
      </c>
      <c r="BC817" s="7">
        <v>0.64393065669924976</v>
      </c>
      <c r="BD817" s="35" t="s">
        <v>552</v>
      </c>
      <c r="BE817" s="35" t="s">
        <v>552</v>
      </c>
      <c r="BF817" s="35">
        <v>2.8836032546849926</v>
      </c>
      <c r="BG817" s="35" t="s">
        <v>552</v>
      </c>
      <c r="BH817" s="35" t="s">
        <v>552</v>
      </c>
      <c r="BI817" s="35" t="s">
        <v>552</v>
      </c>
      <c r="BJ817" s="35">
        <v>1.3416934955935791</v>
      </c>
      <c r="BK817" s="35" t="s">
        <v>552</v>
      </c>
      <c r="BL817" s="35" t="s">
        <v>552</v>
      </c>
      <c r="BM817" s="35" t="s">
        <v>552</v>
      </c>
      <c r="BN817" s="35">
        <v>1.6847201271973955</v>
      </c>
      <c r="BO817" s="1">
        <v>0</v>
      </c>
      <c r="BP817" s="1">
        <v>0</v>
      </c>
      <c r="BQ817" s="1">
        <v>728350.27780319983</v>
      </c>
      <c r="BR817" s="1">
        <v>32375.006801881933</v>
      </c>
      <c r="BS817" s="1">
        <v>286082.78109725646</v>
      </c>
      <c r="BT817" s="1">
        <v>728350.27780319983</v>
      </c>
      <c r="BU817" s="1">
        <v>32375.006801881933</v>
      </c>
      <c r="BV817" s="1">
        <v>84213.220192919238</v>
      </c>
      <c r="BW817" s="35">
        <v>6.1869363614415152</v>
      </c>
      <c r="BX817" s="1">
        <v>3777906.5398034458</v>
      </c>
      <c r="BY817" s="1">
        <v>167927.09998259775</v>
      </c>
      <c r="BZ817" s="1">
        <v>1483893.1796556727</v>
      </c>
      <c r="CA817" s="1">
        <v>3777906.5398034458</v>
      </c>
      <c r="CB817" s="1">
        <v>167927.09998259775</v>
      </c>
      <c r="CC817" s="1">
        <v>436808.6139327336</v>
      </c>
    </row>
    <row r="818" spans="1:81" x14ac:dyDescent="0.25">
      <c r="A818" t="s">
        <v>1083</v>
      </c>
      <c r="B818" t="s">
        <v>1084</v>
      </c>
      <c r="C818" t="s">
        <v>561</v>
      </c>
      <c r="D818" t="s">
        <v>1730</v>
      </c>
      <c r="E818">
        <v>22</v>
      </c>
      <c r="F818" t="s">
        <v>370</v>
      </c>
      <c r="G818" t="s">
        <v>62</v>
      </c>
      <c r="H818" s="74">
        <v>0.29175696267717999</v>
      </c>
      <c r="I818" s="1">
        <v>1342373.23</v>
      </c>
      <c r="J818" s="1"/>
      <c r="K818" s="1"/>
      <c r="L818" s="1">
        <v>29150</v>
      </c>
      <c r="M818" s="1"/>
      <c r="N818" s="1"/>
      <c r="O818" s="1"/>
      <c r="P818" s="1">
        <v>657601</v>
      </c>
      <c r="Q818" s="1"/>
      <c r="R818" s="1"/>
      <c r="S818" s="1"/>
      <c r="T818" s="1">
        <v>686751</v>
      </c>
      <c r="U818" s="1">
        <v>14.7</v>
      </c>
      <c r="V818" s="36">
        <v>0.21858154940511301</v>
      </c>
      <c r="W818" s="1"/>
      <c r="X818" s="1"/>
      <c r="Y818" s="1">
        <v>6763</v>
      </c>
      <c r="Z818" s="1"/>
      <c r="AA818" s="1"/>
      <c r="AB818" s="1"/>
      <c r="AC818" s="1">
        <v>77457</v>
      </c>
      <c r="AD818" s="1"/>
      <c r="AE818" s="1"/>
      <c r="AF818" s="1"/>
      <c r="AG818" s="1">
        <v>0</v>
      </c>
      <c r="AH818" s="1">
        <v>0</v>
      </c>
      <c r="AI818" s="1">
        <v>69390.920625000013</v>
      </c>
      <c r="AJ818" s="1">
        <v>0</v>
      </c>
      <c r="AK818" s="1"/>
      <c r="AL818" s="1">
        <v>0</v>
      </c>
      <c r="AM818" s="1">
        <v>680819.38513583329</v>
      </c>
      <c r="AN818" s="1"/>
      <c r="AO818" s="1">
        <v>0</v>
      </c>
      <c r="AP818" s="1">
        <v>0</v>
      </c>
      <c r="AQ818" s="1">
        <v>750210.30576083332</v>
      </c>
      <c r="AR818" s="1">
        <v>0</v>
      </c>
      <c r="AS818" s="1">
        <v>0</v>
      </c>
      <c r="AT818" s="1">
        <v>14662.315202199999</v>
      </c>
      <c r="AU818" s="1">
        <v>0</v>
      </c>
      <c r="AV818" s="1"/>
      <c r="AW818" s="1">
        <v>0</v>
      </c>
      <c r="AX818" s="1">
        <v>201479.59925999999</v>
      </c>
      <c r="AY818" s="1"/>
      <c r="AZ818" s="1">
        <v>0</v>
      </c>
      <c r="BA818" s="1">
        <v>0</v>
      </c>
      <c r="BB818" s="1">
        <v>216141.91446219999</v>
      </c>
      <c r="BC818" s="7">
        <v>0.71988341142875245</v>
      </c>
      <c r="BD818" s="35" t="s">
        <v>552</v>
      </c>
      <c r="BE818" s="35" t="s">
        <v>552</v>
      </c>
      <c r="BF818" s="35">
        <v>2.883472927176673</v>
      </c>
      <c r="BG818" s="35" t="s">
        <v>552</v>
      </c>
      <c r="BH818" s="35" t="s">
        <v>552</v>
      </c>
      <c r="BI818" s="35" t="s">
        <v>552</v>
      </c>
      <c r="BJ818" s="35">
        <v>1.3416934955935791</v>
      </c>
      <c r="BK818" s="35" t="s">
        <v>552</v>
      </c>
      <c r="BL818" s="35" t="s">
        <v>552</v>
      </c>
      <c r="BM818" s="35" t="s">
        <v>552</v>
      </c>
      <c r="BN818" s="35">
        <v>1.4071362403884862</v>
      </c>
      <c r="BO818" s="1">
        <v>0</v>
      </c>
      <c r="BP818" s="1">
        <v>0</v>
      </c>
      <c r="BQ818" s="1">
        <v>441855.5723867999</v>
      </c>
      <c r="BR818" s="1">
        <v>19640.381280032012</v>
      </c>
      <c r="BS818" s="1">
        <v>173552.85615184603</v>
      </c>
      <c r="BT818" s="1">
        <v>441855.5723867999</v>
      </c>
      <c r="BU818" s="1">
        <v>19640.381280032012</v>
      </c>
      <c r="BV818" s="1">
        <v>51088.166977993664</v>
      </c>
      <c r="BW818" s="35">
        <v>6.1869363614415152</v>
      </c>
      <c r="BX818" s="1">
        <v>2291876.734918646</v>
      </c>
      <c r="BY818" s="1">
        <v>101873.4078139733</v>
      </c>
      <c r="BZ818" s="1">
        <v>900207.62020603905</v>
      </c>
      <c r="CA818" s="1">
        <v>2291876.734918646</v>
      </c>
      <c r="CB818" s="1">
        <v>101873.4078139733</v>
      </c>
      <c r="CC818" s="1">
        <v>264991.07093755103</v>
      </c>
    </row>
    <row r="819" spans="1:81" x14ac:dyDescent="0.25">
      <c r="A819" t="s">
        <v>812</v>
      </c>
      <c r="B819" t="s">
        <v>813</v>
      </c>
      <c r="C819" t="s">
        <v>561</v>
      </c>
      <c r="D819" t="s">
        <v>38</v>
      </c>
      <c r="E819">
        <v>53</v>
      </c>
      <c r="F819" t="s">
        <v>370</v>
      </c>
      <c r="G819" t="s">
        <v>62</v>
      </c>
      <c r="H819" s="74">
        <v>0.29175696267717999</v>
      </c>
      <c r="I819" s="1">
        <v>997622.46</v>
      </c>
      <c r="J819" s="1"/>
      <c r="K819" s="1"/>
      <c r="L819" s="1">
        <v>587523</v>
      </c>
      <c r="M819" s="1"/>
      <c r="N819" s="1"/>
      <c r="O819" s="1"/>
      <c r="P819" s="1"/>
      <c r="Q819" s="1"/>
      <c r="R819" s="1"/>
      <c r="S819" s="1"/>
      <c r="T819" s="1">
        <v>587523</v>
      </c>
      <c r="U819" s="1">
        <v>32.25</v>
      </c>
      <c r="V819" s="36">
        <v>5.0495469821651394E-2</v>
      </c>
      <c r="W819" s="1"/>
      <c r="X819" s="1"/>
      <c r="Y819" s="1">
        <v>136315</v>
      </c>
      <c r="Z819" s="1"/>
      <c r="AA819" s="1"/>
      <c r="AB819" s="1"/>
      <c r="AC819" s="1"/>
      <c r="AD819" s="1"/>
      <c r="AE819" s="1"/>
      <c r="AF819" s="1"/>
      <c r="AG819" s="1">
        <v>0</v>
      </c>
      <c r="AH819" s="1">
        <v>0</v>
      </c>
      <c r="AI819" s="1">
        <v>1398642.8250625001</v>
      </c>
      <c r="AJ819" s="1">
        <v>0</v>
      </c>
      <c r="AK819" s="1">
        <v>0</v>
      </c>
      <c r="AL819" s="1">
        <v>0</v>
      </c>
      <c r="AM819" s="1">
        <v>0</v>
      </c>
      <c r="AN819" s="1">
        <v>0</v>
      </c>
      <c r="AO819" s="1">
        <v>0</v>
      </c>
      <c r="AP819" s="1">
        <v>0</v>
      </c>
      <c r="AQ819" s="1">
        <v>1398642.8250625001</v>
      </c>
      <c r="AR819" s="1">
        <v>0</v>
      </c>
      <c r="AS819" s="1">
        <v>0</v>
      </c>
      <c r="AT819" s="1">
        <v>295533.564511</v>
      </c>
      <c r="AU819" s="1">
        <v>0</v>
      </c>
      <c r="AV819" s="1">
        <v>0</v>
      </c>
      <c r="AW819" s="1">
        <v>0</v>
      </c>
      <c r="AX819" s="1">
        <v>0</v>
      </c>
      <c r="AY819" s="1">
        <v>0</v>
      </c>
      <c r="AZ819" s="1">
        <v>0</v>
      </c>
      <c r="BA819" s="1">
        <v>0</v>
      </c>
      <c r="BB819" s="1">
        <v>295533.564511</v>
      </c>
      <c r="BC819" s="7">
        <v>1.6982139611947993</v>
      </c>
      <c r="BD819" s="35" t="s">
        <v>552</v>
      </c>
      <c r="BE819" s="35" t="s">
        <v>552</v>
      </c>
      <c r="BF819" s="35">
        <v>2.8835916033474436</v>
      </c>
      <c r="BG819" s="35" t="s">
        <v>552</v>
      </c>
      <c r="BH819" s="35" t="s">
        <v>552</v>
      </c>
      <c r="BI819" s="35" t="s">
        <v>552</v>
      </c>
      <c r="BJ819" s="35" t="s">
        <v>552</v>
      </c>
      <c r="BK819" s="35" t="s">
        <v>552</v>
      </c>
      <c r="BL819" s="35" t="s">
        <v>552</v>
      </c>
      <c r="BM819" s="35" t="s">
        <v>552</v>
      </c>
      <c r="BN819" s="35">
        <v>2.8835916033474436</v>
      </c>
      <c r="BO819" s="1">
        <v>0</v>
      </c>
      <c r="BP819" s="1"/>
      <c r="BQ819" s="1">
        <v>328377.40893359995</v>
      </c>
      <c r="BR819" s="1">
        <v>14596.302317443775</v>
      </c>
      <c r="BS819" s="1">
        <v>128980.69137912619</v>
      </c>
      <c r="BT819" s="1">
        <v>328377.40893359995</v>
      </c>
      <c r="BU819" s="1">
        <v>14596.302317443775</v>
      </c>
      <c r="BV819" s="1">
        <v>37967.609662088398</v>
      </c>
      <c r="BW819" s="35">
        <v>6.0503606548057647</v>
      </c>
      <c r="BX819" s="1">
        <v>1658424.3460053161</v>
      </c>
      <c r="BY819" s="1">
        <v>73716.590929668237</v>
      </c>
      <c r="BZ819" s="1">
        <v>651399.00897078391</v>
      </c>
      <c r="CA819" s="1">
        <v>1658424.3460053161</v>
      </c>
      <c r="CB819" s="1">
        <v>73716.590929668237</v>
      </c>
      <c r="CC819" s="1">
        <v>191750.12199443442</v>
      </c>
    </row>
    <row r="820" spans="1:81" x14ac:dyDescent="0.25">
      <c r="A820" t="s">
        <v>812</v>
      </c>
      <c r="B820" t="s">
        <v>813</v>
      </c>
      <c r="C820" t="s">
        <v>561</v>
      </c>
      <c r="D820" t="s">
        <v>28</v>
      </c>
      <c r="E820">
        <v>53</v>
      </c>
      <c r="F820" t="s">
        <v>370</v>
      </c>
      <c r="G820" t="s">
        <v>62</v>
      </c>
      <c r="H820" s="74">
        <v>0.29175696267717999</v>
      </c>
      <c r="I820" s="1">
        <v>1127641.08</v>
      </c>
      <c r="J820" s="1">
        <v>0</v>
      </c>
      <c r="K820" s="1">
        <v>0</v>
      </c>
      <c r="L820" s="1">
        <v>617872</v>
      </c>
      <c r="M820" s="1">
        <v>0</v>
      </c>
      <c r="N820" s="1">
        <v>0</v>
      </c>
      <c r="O820" s="1">
        <v>0</v>
      </c>
      <c r="P820" s="1">
        <v>45459</v>
      </c>
      <c r="Q820" s="1">
        <v>0</v>
      </c>
      <c r="R820" s="1">
        <v>0</v>
      </c>
      <c r="S820" s="1">
        <v>0</v>
      </c>
      <c r="T820" s="1">
        <v>663331</v>
      </c>
      <c r="U820" s="1"/>
      <c r="V820" s="36"/>
      <c r="W820" s="1"/>
      <c r="X820" s="1"/>
      <c r="Y820" s="1">
        <v>143357</v>
      </c>
      <c r="Z820" s="1"/>
      <c r="AA820" s="1"/>
      <c r="AB820" s="1"/>
      <c r="AC820" s="1">
        <v>5354</v>
      </c>
      <c r="AD820" s="1"/>
      <c r="AE820" s="1"/>
      <c r="AF820" s="1"/>
      <c r="AG820" s="1">
        <v>0</v>
      </c>
      <c r="AH820" s="1">
        <v>0</v>
      </c>
      <c r="AI820" s="1">
        <v>1470896.3490000002</v>
      </c>
      <c r="AJ820" s="1">
        <v>0</v>
      </c>
      <c r="AK820" s="1">
        <v>0</v>
      </c>
      <c r="AL820" s="1">
        <v>0</v>
      </c>
      <c r="AM820" s="1">
        <v>47059.753847499996</v>
      </c>
      <c r="AN820" s="1">
        <v>0</v>
      </c>
      <c r="AO820" s="1">
        <v>0</v>
      </c>
      <c r="AP820" s="1">
        <v>0</v>
      </c>
      <c r="AQ820" s="1">
        <v>1517956.1028475002</v>
      </c>
      <c r="AR820" s="1">
        <v>0</v>
      </c>
      <c r="AS820" s="1">
        <v>0</v>
      </c>
      <c r="AT820" s="1">
        <v>310800.75712580001</v>
      </c>
      <c r="AU820" s="1">
        <v>0</v>
      </c>
      <c r="AV820" s="1">
        <v>0</v>
      </c>
      <c r="AW820" s="1">
        <v>0</v>
      </c>
      <c r="AX820" s="1">
        <v>13926.717719999999</v>
      </c>
      <c r="AY820" s="1">
        <v>0</v>
      </c>
      <c r="AZ820" s="1">
        <v>0</v>
      </c>
      <c r="BA820" s="1">
        <v>0</v>
      </c>
      <c r="BB820" s="1">
        <v>324727.47484580002</v>
      </c>
      <c r="BC820" s="7">
        <v>1.6341046902027552</v>
      </c>
      <c r="BD820" s="35" t="s">
        <v>552</v>
      </c>
      <c r="BE820" s="35" t="s">
        <v>552</v>
      </c>
      <c r="BF820" s="35">
        <v>2.8836022770505867</v>
      </c>
      <c r="BG820" s="35" t="s">
        <v>552</v>
      </c>
      <c r="BH820" s="35" t="s">
        <v>552</v>
      </c>
      <c r="BI820" s="35" t="s">
        <v>552</v>
      </c>
      <c r="BJ820" s="35">
        <v>1.3415709005367473</v>
      </c>
      <c r="BK820" s="35" t="s">
        <v>552</v>
      </c>
      <c r="BL820" s="35" t="s">
        <v>552</v>
      </c>
      <c r="BM820" s="35" t="s">
        <v>552</v>
      </c>
      <c r="BN820" s="35">
        <v>2.7779247128406488</v>
      </c>
      <c r="BO820" s="1">
        <v>0</v>
      </c>
      <c r="BP820" s="1">
        <v>0</v>
      </c>
      <c r="BQ820" s="1">
        <v>371174.33789279993</v>
      </c>
      <c r="BR820" s="1">
        <v>16498.616229278559</v>
      </c>
      <c r="BS820" s="1">
        <v>145790.54898774484</v>
      </c>
      <c r="BT820" s="1">
        <v>371174.33789279993</v>
      </c>
      <c r="BU820" s="1">
        <v>16498.616229278559</v>
      </c>
      <c r="BV820" s="1">
        <v>42915.870563274802</v>
      </c>
      <c r="BW820" s="35">
        <v>6.0503606548057647</v>
      </c>
      <c r="BX820" s="1">
        <v>1874564.2721673774</v>
      </c>
      <c r="BY820" s="1">
        <v>83323.962263088295</v>
      </c>
      <c r="BZ820" s="1">
        <v>736294.85245023912</v>
      </c>
      <c r="CA820" s="1">
        <v>1874564.2721673774</v>
      </c>
      <c r="CB820" s="1">
        <v>83323.962263088295</v>
      </c>
      <c r="CC820" s="1">
        <v>216740.6241595</v>
      </c>
    </row>
    <row r="821" spans="1:81" x14ac:dyDescent="0.25">
      <c r="A821" t="s">
        <v>812</v>
      </c>
      <c r="B821" t="s">
        <v>813</v>
      </c>
      <c r="C821" t="s">
        <v>561</v>
      </c>
      <c r="D821" t="s">
        <v>1730</v>
      </c>
      <c r="E821">
        <v>53</v>
      </c>
      <c r="F821" t="s">
        <v>370</v>
      </c>
      <c r="G821" t="s">
        <v>62</v>
      </c>
      <c r="H821" s="74">
        <v>0.29175696267717999</v>
      </c>
      <c r="I821" s="1">
        <v>130018.62</v>
      </c>
      <c r="J821" s="1"/>
      <c r="K821" s="1"/>
      <c r="L821" s="1">
        <v>30349</v>
      </c>
      <c r="M821" s="1"/>
      <c r="N821" s="1"/>
      <c r="O821" s="1"/>
      <c r="P821" s="1">
        <v>45459</v>
      </c>
      <c r="Q821" s="1"/>
      <c r="R821" s="1"/>
      <c r="S821" s="1"/>
      <c r="T821" s="1">
        <v>75808</v>
      </c>
      <c r="U821" s="1">
        <v>14</v>
      </c>
      <c r="V821" s="36">
        <v>0.14774641709431235</v>
      </c>
      <c r="W821" s="1"/>
      <c r="X821" s="1"/>
      <c r="Y821" s="1">
        <v>7042</v>
      </c>
      <c r="Z821" s="1"/>
      <c r="AA821" s="1"/>
      <c r="AB821" s="1"/>
      <c r="AC821" s="1">
        <v>5354</v>
      </c>
      <c r="AD821" s="1"/>
      <c r="AE821" s="1"/>
      <c r="AF821" s="1"/>
      <c r="AG821" s="1">
        <v>0</v>
      </c>
      <c r="AH821" s="1">
        <v>0</v>
      </c>
      <c r="AI821" s="1">
        <v>72253.523937500009</v>
      </c>
      <c r="AJ821" s="1">
        <v>0</v>
      </c>
      <c r="AK821" s="1"/>
      <c r="AL821" s="1">
        <v>0</v>
      </c>
      <c r="AM821" s="1">
        <v>47059.753847499996</v>
      </c>
      <c r="AN821" s="1"/>
      <c r="AO821" s="1">
        <v>0</v>
      </c>
      <c r="AP821" s="1">
        <v>0</v>
      </c>
      <c r="AQ821" s="1">
        <v>119313.27778500001</v>
      </c>
      <c r="AR821" s="1">
        <v>0</v>
      </c>
      <c r="AS821" s="1">
        <v>0</v>
      </c>
      <c r="AT821" s="1">
        <v>15267.1926148</v>
      </c>
      <c r="AU821" s="1">
        <v>0</v>
      </c>
      <c r="AV821" s="1"/>
      <c r="AW821" s="1">
        <v>0</v>
      </c>
      <c r="AX821" s="1">
        <v>13926.717719999999</v>
      </c>
      <c r="AY821" s="1"/>
      <c r="AZ821" s="1">
        <v>0</v>
      </c>
      <c r="BA821" s="1">
        <v>0</v>
      </c>
      <c r="BB821" s="1">
        <v>29193.910334799999</v>
      </c>
      <c r="BC821" s="7">
        <v>1.1421993874400451</v>
      </c>
      <c r="BD821" s="35" t="s">
        <v>552</v>
      </c>
      <c r="BE821" s="35" t="s">
        <v>552</v>
      </c>
      <c r="BF821" s="35">
        <v>2.883808908112294</v>
      </c>
      <c r="BG821" s="35" t="s">
        <v>552</v>
      </c>
      <c r="BH821" s="35" t="s">
        <v>552</v>
      </c>
      <c r="BI821" s="35" t="s">
        <v>552</v>
      </c>
      <c r="BJ821" s="35">
        <v>1.3415709005367473</v>
      </c>
      <c r="BK821" s="35" t="s">
        <v>552</v>
      </c>
      <c r="BL821" s="35" t="s">
        <v>552</v>
      </c>
      <c r="BM821" s="35" t="s">
        <v>552</v>
      </c>
      <c r="BN821" s="35">
        <v>1.9589909787858801</v>
      </c>
      <c r="BO821" s="1">
        <v>0</v>
      </c>
      <c r="BP821" s="1">
        <v>0</v>
      </c>
      <c r="BQ821" s="1">
        <v>42796.928959199991</v>
      </c>
      <c r="BR821" s="1">
        <v>1902.3139118347851</v>
      </c>
      <c r="BS821" s="1">
        <v>16809.85760861868</v>
      </c>
      <c r="BT821" s="1">
        <v>42796.928959199991</v>
      </c>
      <c r="BU821" s="1">
        <v>1902.3139118347851</v>
      </c>
      <c r="BV821" s="1">
        <v>4948.260901186406</v>
      </c>
      <c r="BW821" s="35">
        <v>6.0503606548057647</v>
      </c>
      <c r="BX821" s="1">
        <v>216139.92616206108</v>
      </c>
      <c r="BY821" s="1">
        <v>9607.371333420042</v>
      </c>
      <c r="BZ821" s="1">
        <v>84895.843479455099</v>
      </c>
      <c r="CA821" s="1">
        <v>216139.92616206108</v>
      </c>
      <c r="CB821" s="1">
        <v>9607.371333420042</v>
      </c>
      <c r="CC821" s="1">
        <v>24990.502165065544</v>
      </c>
    </row>
    <row r="822" spans="1:81" x14ac:dyDescent="0.25">
      <c r="A822" t="s">
        <v>1314</v>
      </c>
      <c r="B822" t="s">
        <v>1315</v>
      </c>
      <c r="C822" t="s">
        <v>561</v>
      </c>
      <c r="D822" t="s">
        <v>28</v>
      </c>
      <c r="E822">
        <v>55</v>
      </c>
      <c r="F822" t="s">
        <v>370</v>
      </c>
      <c r="G822" t="s">
        <v>62</v>
      </c>
      <c r="H822" s="74">
        <v>0.29175696267717999</v>
      </c>
      <c r="I822" s="1">
        <v>644767.31000000006</v>
      </c>
      <c r="J822" s="1">
        <v>0</v>
      </c>
      <c r="K822" s="1">
        <v>0</v>
      </c>
      <c r="L822" s="1">
        <v>1298</v>
      </c>
      <c r="M822" s="1">
        <v>0</v>
      </c>
      <c r="N822" s="1">
        <v>0</v>
      </c>
      <c r="O822" s="1">
        <v>0</v>
      </c>
      <c r="P822" s="1">
        <v>197293</v>
      </c>
      <c r="Q822" s="1">
        <v>0</v>
      </c>
      <c r="R822" s="1">
        <v>0</v>
      </c>
      <c r="S822" s="1">
        <v>0</v>
      </c>
      <c r="T822" s="1">
        <v>198591</v>
      </c>
      <c r="U822" s="1"/>
      <c r="V822" s="36"/>
      <c r="W822" s="1"/>
      <c r="X822" s="1"/>
      <c r="Y822" s="1">
        <v>301</v>
      </c>
      <c r="Z822" s="1"/>
      <c r="AA822" s="1"/>
      <c r="AB822" s="1"/>
      <c r="AC822" s="1">
        <v>23238</v>
      </c>
      <c r="AD822" s="1"/>
      <c r="AE822" s="1"/>
      <c r="AF822" s="1"/>
      <c r="AG822" s="1">
        <v>0</v>
      </c>
      <c r="AH822" s="1">
        <v>0</v>
      </c>
      <c r="AI822" s="1">
        <v>3088.3803750000002</v>
      </c>
      <c r="AJ822" s="1">
        <v>0</v>
      </c>
      <c r="AK822" s="1">
        <v>0</v>
      </c>
      <c r="AL822" s="1">
        <v>0</v>
      </c>
      <c r="AM822" s="1">
        <v>204253.73196583331</v>
      </c>
      <c r="AN822" s="1">
        <v>0</v>
      </c>
      <c r="AO822" s="1">
        <v>0</v>
      </c>
      <c r="AP822" s="1">
        <v>0</v>
      </c>
      <c r="AQ822" s="1">
        <v>207342.11234083332</v>
      </c>
      <c r="AR822" s="1">
        <v>0</v>
      </c>
      <c r="AS822" s="1">
        <v>0</v>
      </c>
      <c r="AT822" s="1">
        <v>652.5738394</v>
      </c>
      <c r="AU822" s="1">
        <v>0</v>
      </c>
      <c r="AV822" s="1">
        <v>0</v>
      </c>
      <c r="AW822" s="1">
        <v>0</v>
      </c>
      <c r="AX822" s="1">
        <v>60446.220839999994</v>
      </c>
      <c r="AY822" s="1">
        <v>0</v>
      </c>
      <c r="AZ822" s="1">
        <v>0</v>
      </c>
      <c r="BA822" s="1">
        <v>0</v>
      </c>
      <c r="BB822" s="1">
        <v>61098.794679399994</v>
      </c>
      <c r="BC822" s="7">
        <v>0.41633765058627631</v>
      </c>
      <c r="BD822" s="35" t="s">
        <v>552</v>
      </c>
      <c r="BE822" s="35" t="s">
        <v>552</v>
      </c>
      <c r="BF822" s="35">
        <v>2.882091074268105</v>
      </c>
      <c r="BG822" s="35" t="s">
        <v>552</v>
      </c>
      <c r="BH822" s="35" t="s">
        <v>552</v>
      </c>
      <c r="BI822" s="35" t="s">
        <v>552</v>
      </c>
      <c r="BJ822" s="35">
        <v>1.3416591202213628</v>
      </c>
      <c r="BK822" s="35" t="s">
        <v>552</v>
      </c>
      <c r="BL822" s="35" t="s">
        <v>552</v>
      </c>
      <c r="BM822" s="35" t="s">
        <v>552</v>
      </c>
      <c r="BN822" s="35">
        <v>1.3517274550217953</v>
      </c>
      <c r="BO822" s="1">
        <v>0</v>
      </c>
      <c r="BP822" s="1">
        <v>0</v>
      </c>
      <c r="BQ822" s="1">
        <v>212231.60775959998</v>
      </c>
      <c r="BR822" s="1">
        <v>9433.6474553359494</v>
      </c>
      <c r="BS822" s="1">
        <v>83360.72688505768</v>
      </c>
      <c r="BT822" s="1">
        <v>212231.60775959998</v>
      </c>
      <c r="BU822" s="1">
        <v>9433.6474553359494</v>
      </c>
      <c r="BV822" s="1">
        <v>24538.615087870763</v>
      </c>
      <c r="BW822" s="35">
        <v>6.0177641599486229</v>
      </c>
      <c r="BX822" s="1">
        <v>1064928.1550243949</v>
      </c>
      <c r="BY822" s="1">
        <v>47335.818098975251</v>
      </c>
      <c r="BZ822" s="1">
        <v>418284.4677111081</v>
      </c>
      <c r="CA822" s="1">
        <v>1064928.1550243949</v>
      </c>
      <c r="CB822" s="1">
        <v>47335.818098975251</v>
      </c>
      <c r="CC822" s="1">
        <v>123128.98332269244</v>
      </c>
    </row>
    <row r="823" spans="1:81" x14ac:dyDescent="0.25">
      <c r="A823" t="s">
        <v>1314</v>
      </c>
      <c r="B823" t="s">
        <v>1315</v>
      </c>
      <c r="C823" t="s">
        <v>561</v>
      </c>
      <c r="D823" t="s">
        <v>1730</v>
      </c>
      <c r="E823">
        <v>55</v>
      </c>
      <c r="F823" t="s">
        <v>370</v>
      </c>
      <c r="G823" t="s">
        <v>62</v>
      </c>
      <c r="H823" s="74">
        <v>0.29175696267717999</v>
      </c>
      <c r="I823" s="1">
        <v>644767.31000000006</v>
      </c>
      <c r="J823" s="1"/>
      <c r="K823" s="1"/>
      <c r="L823" s="1">
        <v>1298</v>
      </c>
      <c r="M823" s="1"/>
      <c r="N823" s="1"/>
      <c r="O823" s="1"/>
      <c r="P823" s="1">
        <v>197293</v>
      </c>
      <c r="Q823" s="1"/>
      <c r="R823" s="1"/>
      <c r="S823" s="1"/>
      <c r="T823" s="1">
        <v>198591</v>
      </c>
      <c r="U823" s="1">
        <v>12.833333333333334</v>
      </c>
      <c r="V823" s="36">
        <v>0.3112168820549851</v>
      </c>
      <c r="W823" s="1"/>
      <c r="X823" s="1"/>
      <c r="Y823" s="1">
        <v>301</v>
      </c>
      <c r="Z823" s="1"/>
      <c r="AA823" s="1"/>
      <c r="AB823" s="1"/>
      <c r="AC823" s="1">
        <v>23238</v>
      </c>
      <c r="AD823" s="1"/>
      <c r="AE823" s="1"/>
      <c r="AF823" s="1"/>
      <c r="AG823" s="1">
        <v>0</v>
      </c>
      <c r="AH823" s="1">
        <v>0</v>
      </c>
      <c r="AI823" s="1">
        <v>3088.3803750000002</v>
      </c>
      <c r="AJ823" s="1">
        <v>0</v>
      </c>
      <c r="AK823" s="1"/>
      <c r="AL823" s="1">
        <v>0</v>
      </c>
      <c r="AM823" s="1">
        <v>204253.73196583331</v>
      </c>
      <c r="AN823" s="1"/>
      <c r="AO823" s="1">
        <v>0</v>
      </c>
      <c r="AP823" s="1">
        <v>0</v>
      </c>
      <c r="AQ823" s="1">
        <v>207342.11234083332</v>
      </c>
      <c r="AR823" s="1">
        <v>0</v>
      </c>
      <c r="AS823" s="1">
        <v>0</v>
      </c>
      <c r="AT823" s="1">
        <v>652.5738394</v>
      </c>
      <c r="AU823" s="1">
        <v>0</v>
      </c>
      <c r="AV823" s="1"/>
      <c r="AW823" s="1">
        <v>0</v>
      </c>
      <c r="AX823" s="1">
        <v>60446.220839999994</v>
      </c>
      <c r="AY823" s="1"/>
      <c r="AZ823" s="1">
        <v>0</v>
      </c>
      <c r="BA823" s="1">
        <v>0</v>
      </c>
      <c r="BB823" s="1">
        <v>61098.794679399994</v>
      </c>
      <c r="BC823" s="7">
        <v>0.41633765058627631</v>
      </c>
      <c r="BD823" s="35" t="s">
        <v>552</v>
      </c>
      <c r="BE823" s="35" t="s">
        <v>552</v>
      </c>
      <c r="BF823" s="35">
        <v>2.882091074268105</v>
      </c>
      <c r="BG823" s="35" t="s">
        <v>552</v>
      </c>
      <c r="BH823" s="35" t="s">
        <v>552</v>
      </c>
      <c r="BI823" s="35" t="s">
        <v>552</v>
      </c>
      <c r="BJ823" s="35">
        <v>1.3416591202213628</v>
      </c>
      <c r="BK823" s="35" t="s">
        <v>552</v>
      </c>
      <c r="BL823" s="35" t="s">
        <v>552</v>
      </c>
      <c r="BM823" s="35" t="s">
        <v>552</v>
      </c>
      <c r="BN823" s="35">
        <v>1.3517274550217953</v>
      </c>
      <c r="BO823" s="1">
        <v>0</v>
      </c>
      <c r="BP823" s="1">
        <v>0</v>
      </c>
      <c r="BQ823" s="1">
        <v>212231.60775959998</v>
      </c>
      <c r="BR823" s="1">
        <v>9433.6474553359494</v>
      </c>
      <c r="BS823" s="1">
        <v>83360.72688505768</v>
      </c>
      <c r="BT823" s="1">
        <v>212231.60775959998</v>
      </c>
      <c r="BU823" s="1">
        <v>9433.6474553359494</v>
      </c>
      <c r="BV823" s="1">
        <v>24538.615087870763</v>
      </c>
      <c r="BW823" s="35">
        <v>6.0177641599486229</v>
      </c>
      <c r="BX823" s="1">
        <v>1064928.1550243949</v>
      </c>
      <c r="BY823" s="1">
        <v>47335.818098975251</v>
      </c>
      <c r="BZ823" s="1">
        <v>418284.4677111081</v>
      </c>
      <c r="CA823" s="1">
        <v>1064928.1550243949</v>
      </c>
      <c r="CB823" s="1">
        <v>47335.818098975251</v>
      </c>
      <c r="CC823" s="1">
        <v>123128.98332269244</v>
      </c>
    </row>
    <row r="824" spans="1:81" x14ac:dyDescent="0.25">
      <c r="A824" t="s">
        <v>1310</v>
      </c>
      <c r="B824" t="s">
        <v>1311</v>
      </c>
      <c r="C824" t="s">
        <v>561</v>
      </c>
      <c r="D824" t="s">
        <v>28</v>
      </c>
      <c r="E824">
        <v>42</v>
      </c>
      <c r="F824" t="s">
        <v>370</v>
      </c>
      <c r="G824" t="s">
        <v>62</v>
      </c>
      <c r="H824" s="74">
        <v>0.29175696267717999</v>
      </c>
      <c r="I824" s="1">
        <v>966344.07000000007</v>
      </c>
      <c r="J824" s="1">
        <v>0</v>
      </c>
      <c r="K824" s="1">
        <v>0</v>
      </c>
      <c r="L824" s="1">
        <v>0</v>
      </c>
      <c r="M824" s="1">
        <v>0</v>
      </c>
      <c r="N824" s="1">
        <v>0</v>
      </c>
      <c r="O824" s="1">
        <v>0</v>
      </c>
      <c r="P824" s="1">
        <v>784298</v>
      </c>
      <c r="Q824" s="1">
        <v>0</v>
      </c>
      <c r="R824" s="1">
        <v>0</v>
      </c>
      <c r="S824" s="1">
        <v>0</v>
      </c>
      <c r="T824" s="1">
        <v>784298</v>
      </c>
      <c r="U824" s="1"/>
      <c r="V824" s="36"/>
      <c r="W824" s="1"/>
      <c r="X824" s="1"/>
      <c r="Y824" s="1"/>
      <c r="Z824" s="1"/>
      <c r="AA824" s="1"/>
      <c r="AB824" s="1"/>
      <c r="AC824" s="1">
        <v>92379</v>
      </c>
      <c r="AD824" s="1"/>
      <c r="AE824" s="1"/>
      <c r="AF824" s="1"/>
      <c r="AG824" s="1">
        <v>0</v>
      </c>
      <c r="AH824" s="1">
        <v>0</v>
      </c>
      <c r="AI824" s="1">
        <v>0</v>
      </c>
      <c r="AJ824" s="1">
        <v>0</v>
      </c>
      <c r="AK824" s="1">
        <v>0</v>
      </c>
      <c r="AL824" s="1">
        <v>0</v>
      </c>
      <c r="AM824" s="1">
        <v>811978.45181166672</v>
      </c>
      <c r="AN824" s="1">
        <v>0</v>
      </c>
      <c r="AO824" s="1">
        <v>0</v>
      </c>
      <c r="AP824" s="1">
        <v>0</v>
      </c>
      <c r="AQ824" s="1">
        <v>811978.45181166672</v>
      </c>
      <c r="AR824" s="1">
        <v>0</v>
      </c>
      <c r="AS824" s="1">
        <v>0</v>
      </c>
      <c r="AT824" s="1">
        <v>0</v>
      </c>
      <c r="AU824" s="1">
        <v>0</v>
      </c>
      <c r="AV824" s="1">
        <v>0</v>
      </c>
      <c r="AW824" s="1">
        <v>0</v>
      </c>
      <c r="AX824" s="1">
        <v>240294.40721999999</v>
      </c>
      <c r="AY824" s="1">
        <v>0</v>
      </c>
      <c r="AZ824" s="1">
        <v>0</v>
      </c>
      <c r="BA824" s="1">
        <v>0</v>
      </c>
      <c r="BB824" s="1">
        <v>240294.40721999999</v>
      </c>
      <c r="BC824" s="7">
        <v>1.0889215256752873</v>
      </c>
      <c r="BD824" s="35" t="s">
        <v>552</v>
      </c>
      <c r="BE824" s="35" t="s">
        <v>552</v>
      </c>
      <c r="BF824" s="35" t="s">
        <v>552</v>
      </c>
      <c r="BG824" s="35" t="s">
        <v>552</v>
      </c>
      <c r="BH824" s="35" t="s">
        <v>552</v>
      </c>
      <c r="BI824" s="35" t="s">
        <v>552</v>
      </c>
      <c r="BJ824" s="35">
        <v>1.3416747958450319</v>
      </c>
      <c r="BK824" s="35" t="s">
        <v>552</v>
      </c>
      <c r="BL824" s="35" t="s">
        <v>552</v>
      </c>
      <c r="BM824" s="35" t="s">
        <v>552</v>
      </c>
      <c r="BN824" s="35">
        <v>1.3416747958450319</v>
      </c>
      <c r="BO824" s="1">
        <v>0</v>
      </c>
      <c r="BP824" s="1">
        <v>0</v>
      </c>
      <c r="BQ824" s="1">
        <v>318081.81408119999</v>
      </c>
      <c r="BR824" s="1">
        <v>14138.665430997866</v>
      </c>
      <c r="BS824" s="1">
        <v>124936.76842311543</v>
      </c>
      <c r="BT824" s="1">
        <v>318081.81408119993</v>
      </c>
      <c r="BU824" s="1">
        <v>14138.665430997864</v>
      </c>
      <c r="BV824" s="1">
        <v>36777.213745803019</v>
      </c>
      <c r="BW824" s="35">
        <v>6.0449545486760634</v>
      </c>
      <c r="BX824" s="1">
        <v>1604708.2948000839</v>
      </c>
      <c r="BY824" s="1">
        <v>71328.9244783217</v>
      </c>
      <c r="BZ824" s="1">
        <v>630300.31815308414</v>
      </c>
      <c r="CA824" s="1">
        <v>1604708.2948000839</v>
      </c>
      <c r="CB824" s="1">
        <v>71328.9244783217</v>
      </c>
      <c r="CC824" s="1">
        <v>185539.37177452084</v>
      </c>
    </row>
    <row r="825" spans="1:81" x14ac:dyDescent="0.25">
      <c r="A825" t="s">
        <v>1310</v>
      </c>
      <c r="B825" t="s">
        <v>1311</v>
      </c>
      <c r="C825" t="s">
        <v>561</v>
      </c>
      <c r="D825" t="s">
        <v>1730</v>
      </c>
      <c r="E825">
        <v>42</v>
      </c>
      <c r="F825" t="s">
        <v>370</v>
      </c>
      <c r="G825" t="s">
        <v>62</v>
      </c>
      <c r="H825" s="74">
        <v>0.29175696267717999</v>
      </c>
      <c r="I825" s="1">
        <v>966344.07000000007</v>
      </c>
      <c r="J825" s="1"/>
      <c r="K825" s="1"/>
      <c r="L825" s="1"/>
      <c r="M825" s="1"/>
      <c r="N825" s="1"/>
      <c r="O825" s="1"/>
      <c r="P825" s="1">
        <v>784298</v>
      </c>
      <c r="Q825" s="1"/>
      <c r="R825" s="1"/>
      <c r="S825" s="1"/>
      <c r="T825" s="1">
        <v>784298</v>
      </c>
      <c r="U825" s="1">
        <v>15.414634146341463</v>
      </c>
      <c r="V825" s="36">
        <v>0.10203391012399463</v>
      </c>
      <c r="W825" s="1"/>
      <c r="X825" s="1"/>
      <c r="Y825" s="1"/>
      <c r="Z825" s="1"/>
      <c r="AA825" s="1"/>
      <c r="AB825" s="1"/>
      <c r="AC825" s="1">
        <v>92379</v>
      </c>
      <c r="AD825" s="1"/>
      <c r="AE825" s="1"/>
      <c r="AF825" s="1"/>
      <c r="AG825" s="1">
        <v>0</v>
      </c>
      <c r="AH825" s="1">
        <v>0</v>
      </c>
      <c r="AI825" s="1">
        <v>0</v>
      </c>
      <c r="AJ825" s="1">
        <v>0</v>
      </c>
      <c r="AK825" s="1"/>
      <c r="AL825" s="1">
        <v>0</v>
      </c>
      <c r="AM825" s="1">
        <v>811978.45181166672</v>
      </c>
      <c r="AN825" s="1"/>
      <c r="AO825" s="1">
        <v>0</v>
      </c>
      <c r="AP825" s="1">
        <v>0</v>
      </c>
      <c r="AQ825" s="1">
        <v>811978.45181166672</v>
      </c>
      <c r="AR825" s="1">
        <v>0</v>
      </c>
      <c r="AS825" s="1">
        <v>0</v>
      </c>
      <c r="AT825" s="1">
        <v>0</v>
      </c>
      <c r="AU825" s="1">
        <v>0</v>
      </c>
      <c r="AV825" s="1"/>
      <c r="AW825" s="1">
        <v>0</v>
      </c>
      <c r="AX825" s="1">
        <v>240294.40721999999</v>
      </c>
      <c r="AY825" s="1"/>
      <c r="AZ825" s="1">
        <v>0</v>
      </c>
      <c r="BA825" s="1">
        <v>0</v>
      </c>
      <c r="BB825" s="1">
        <v>240294.40721999999</v>
      </c>
      <c r="BC825" s="7">
        <v>1.0889215256752873</v>
      </c>
      <c r="BD825" s="35" t="s">
        <v>552</v>
      </c>
      <c r="BE825" s="35" t="s">
        <v>552</v>
      </c>
      <c r="BF825" s="35" t="s">
        <v>552</v>
      </c>
      <c r="BG825" s="35" t="s">
        <v>552</v>
      </c>
      <c r="BH825" s="35" t="s">
        <v>552</v>
      </c>
      <c r="BI825" s="35" t="s">
        <v>552</v>
      </c>
      <c r="BJ825" s="35">
        <v>1.3416747958450319</v>
      </c>
      <c r="BK825" s="35" t="s">
        <v>552</v>
      </c>
      <c r="BL825" s="35" t="s">
        <v>552</v>
      </c>
      <c r="BM825" s="35" t="s">
        <v>552</v>
      </c>
      <c r="BN825" s="35">
        <v>1.3416747958450319</v>
      </c>
      <c r="BO825" s="1">
        <v>0</v>
      </c>
      <c r="BP825" s="1">
        <v>0</v>
      </c>
      <c r="BQ825" s="1">
        <v>318081.81408119999</v>
      </c>
      <c r="BR825" s="1">
        <v>14138.665430997866</v>
      </c>
      <c r="BS825" s="1">
        <v>124936.76842311543</v>
      </c>
      <c r="BT825" s="1">
        <v>318081.81408119999</v>
      </c>
      <c r="BU825" s="1">
        <v>14138.665430997866</v>
      </c>
      <c r="BV825" s="1">
        <v>36777.213745803027</v>
      </c>
      <c r="BW825" s="35">
        <v>6.0449545486760634</v>
      </c>
      <c r="BX825" s="1">
        <v>1604708.2948000839</v>
      </c>
      <c r="BY825" s="1">
        <v>71328.9244783217</v>
      </c>
      <c r="BZ825" s="1">
        <v>630300.31815308414</v>
      </c>
      <c r="CA825" s="1">
        <v>1604708.2948000839</v>
      </c>
      <c r="CB825" s="1">
        <v>71328.9244783217</v>
      </c>
      <c r="CC825" s="1">
        <v>185539.37177452084</v>
      </c>
    </row>
    <row r="826" spans="1:81" x14ac:dyDescent="0.25">
      <c r="A826" t="s">
        <v>1319</v>
      </c>
      <c r="B826" t="s">
        <v>1320</v>
      </c>
      <c r="C826" t="s">
        <v>561</v>
      </c>
      <c r="D826" t="s">
        <v>28</v>
      </c>
      <c r="E826">
        <v>373</v>
      </c>
      <c r="F826" t="s">
        <v>370</v>
      </c>
      <c r="G826" t="s">
        <v>62</v>
      </c>
      <c r="H826" s="74">
        <v>0.29175696267717999</v>
      </c>
      <c r="I826" s="1">
        <v>1064463.82</v>
      </c>
      <c r="J826" s="1">
        <v>0</v>
      </c>
      <c r="K826" s="1">
        <v>78818</v>
      </c>
      <c r="L826" s="1">
        <v>424173</v>
      </c>
      <c r="M826" s="1">
        <v>0</v>
      </c>
      <c r="N826" s="1">
        <v>0</v>
      </c>
      <c r="O826" s="1">
        <v>0</v>
      </c>
      <c r="P826" s="1">
        <v>146553</v>
      </c>
      <c r="Q826" s="1">
        <v>0</v>
      </c>
      <c r="R826" s="1">
        <v>0</v>
      </c>
      <c r="S826" s="1">
        <v>0</v>
      </c>
      <c r="T826" s="1">
        <v>649544</v>
      </c>
      <c r="U826" s="1"/>
      <c r="V826" s="36"/>
      <c r="W826" s="1"/>
      <c r="X826" s="1">
        <v>24631</v>
      </c>
      <c r="Y826" s="1">
        <v>98416</v>
      </c>
      <c r="Z826" s="1"/>
      <c r="AA826" s="1"/>
      <c r="AB826" s="1"/>
      <c r="AC826" s="1">
        <v>17261</v>
      </c>
      <c r="AD826" s="1"/>
      <c r="AE826" s="1"/>
      <c r="AF826" s="1"/>
      <c r="AG826" s="1">
        <v>0</v>
      </c>
      <c r="AH826" s="1">
        <v>202446.46314426902</v>
      </c>
      <c r="AI826" s="1">
        <v>1009784.8819375001</v>
      </c>
      <c r="AJ826" s="1">
        <v>0</v>
      </c>
      <c r="AK826" s="1">
        <v>0</v>
      </c>
      <c r="AL826" s="1">
        <v>0</v>
      </c>
      <c r="AM826" s="1">
        <v>151718.03978249998</v>
      </c>
      <c r="AN826" s="1">
        <v>0</v>
      </c>
      <c r="AO826" s="1">
        <v>0</v>
      </c>
      <c r="AP826" s="1">
        <v>0</v>
      </c>
      <c r="AQ826" s="1">
        <v>1363949.3848642691</v>
      </c>
      <c r="AR826" s="1">
        <v>0</v>
      </c>
      <c r="AS826" s="1">
        <v>53210.016781500002</v>
      </c>
      <c r="AT826" s="1">
        <v>213367.79727039998</v>
      </c>
      <c r="AU826" s="1">
        <v>0</v>
      </c>
      <c r="AV826" s="1">
        <v>0</v>
      </c>
      <c r="AW826" s="1">
        <v>0</v>
      </c>
      <c r="AX826" s="1">
        <v>44898.967979999994</v>
      </c>
      <c r="AY826" s="1">
        <v>0</v>
      </c>
      <c r="AZ826" s="1">
        <v>0</v>
      </c>
      <c r="BA826" s="1">
        <v>0</v>
      </c>
      <c r="BB826" s="1">
        <v>311476.78203190002</v>
      </c>
      <c r="BC826" s="7">
        <v>1.5739625296951558</v>
      </c>
      <c r="BD826" s="35" t="s">
        <v>552</v>
      </c>
      <c r="BE826" s="35">
        <v>3.2436306418047787</v>
      </c>
      <c r="BF826" s="35">
        <v>2.8836174843941036</v>
      </c>
      <c r="BG826" s="35" t="s">
        <v>552</v>
      </c>
      <c r="BH826" s="35" t="s">
        <v>552</v>
      </c>
      <c r="BI826" s="35" t="s">
        <v>552</v>
      </c>
      <c r="BJ826" s="35">
        <v>1.3416102554195408</v>
      </c>
      <c r="BK826" s="35" t="s">
        <v>552</v>
      </c>
      <c r="BL826" s="35" t="s">
        <v>552</v>
      </c>
      <c r="BM826" s="35" t="s">
        <v>552</v>
      </c>
      <c r="BN826" s="35">
        <v>2.5793882583722874</v>
      </c>
      <c r="BO826" s="1">
        <v>0</v>
      </c>
      <c r="BP826" s="1">
        <v>0</v>
      </c>
      <c r="BQ826" s="1">
        <v>350378.91099119995</v>
      </c>
      <c r="BR826" s="1">
        <v>15574.264158708951</v>
      </c>
      <c r="BS826" s="1">
        <v>137622.4824084912</v>
      </c>
      <c r="BT826" s="1">
        <v>350378.91099119995</v>
      </c>
      <c r="BU826" s="1">
        <v>15574.264158708951</v>
      </c>
      <c r="BV826" s="1">
        <v>40511.464444350546</v>
      </c>
      <c r="BW826" s="35">
        <v>6.020891367707506</v>
      </c>
      <c r="BX826" s="1">
        <v>1759214.4496224725</v>
      </c>
      <c r="BY826" s="1">
        <v>78196.688472858179</v>
      </c>
      <c r="BZ826" s="1">
        <v>690987.53392727161</v>
      </c>
      <c r="CA826" s="1">
        <v>1759214.4496224725</v>
      </c>
      <c r="CB826" s="1">
        <v>78196.688472858179</v>
      </c>
      <c r="CC826" s="1">
        <v>203403.66212182923</v>
      </c>
    </row>
    <row r="827" spans="1:81" x14ac:dyDescent="0.25">
      <c r="A827" t="s">
        <v>1319</v>
      </c>
      <c r="B827" t="s">
        <v>1320</v>
      </c>
      <c r="C827" t="s">
        <v>561</v>
      </c>
      <c r="D827" t="s">
        <v>1730</v>
      </c>
      <c r="E827">
        <v>373</v>
      </c>
      <c r="F827" t="s">
        <v>370</v>
      </c>
      <c r="G827" t="s">
        <v>62</v>
      </c>
      <c r="H827" s="74">
        <v>0.29175696267717999</v>
      </c>
      <c r="I827" s="1">
        <v>1064463.82</v>
      </c>
      <c r="J827" s="1"/>
      <c r="K827" s="1">
        <v>78818</v>
      </c>
      <c r="L827" s="1">
        <v>424173</v>
      </c>
      <c r="M827" s="1"/>
      <c r="N827" s="1"/>
      <c r="O827" s="1"/>
      <c r="P827" s="1">
        <v>146553</v>
      </c>
      <c r="Q827" s="1"/>
      <c r="R827" s="1"/>
      <c r="S827" s="1"/>
      <c r="T827" s="1">
        <v>649544</v>
      </c>
      <c r="U827" s="1">
        <v>19.615384615384617</v>
      </c>
      <c r="V827" s="36">
        <v>8.7056263434028794E-2</v>
      </c>
      <c r="W827" s="1"/>
      <c r="X827" s="1">
        <v>24631</v>
      </c>
      <c r="Y827" s="1">
        <v>98416</v>
      </c>
      <c r="Z827" s="1"/>
      <c r="AA827" s="1"/>
      <c r="AB827" s="1"/>
      <c r="AC827" s="1">
        <v>17261</v>
      </c>
      <c r="AD827" s="1"/>
      <c r="AE827" s="1"/>
      <c r="AF827" s="1"/>
      <c r="AG827" s="1">
        <v>0</v>
      </c>
      <c r="AH827" s="1">
        <v>202446.46314426902</v>
      </c>
      <c r="AI827" s="1">
        <v>1009784.8819375001</v>
      </c>
      <c r="AJ827" s="1">
        <v>0</v>
      </c>
      <c r="AK827" s="1"/>
      <c r="AL827" s="1">
        <v>0</v>
      </c>
      <c r="AM827" s="1">
        <v>151718.03978249998</v>
      </c>
      <c r="AN827" s="1"/>
      <c r="AO827" s="1">
        <v>0</v>
      </c>
      <c r="AP827" s="1">
        <v>0</v>
      </c>
      <c r="AQ827" s="1">
        <v>1363949.3848642691</v>
      </c>
      <c r="AR827" s="1">
        <v>0</v>
      </c>
      <c r="AS827" s="1">
        <v>53210.016781500002</v>
      </c>
      <c r="AT827" s="1">
        <v>213367.79727039998</v>
      </c>
      <c r="AU827" s="1">
        <v>0</v>
      </c>
      <c r="AV827" s="1"/>
      <c r="AW827" s="1">
        <v>0</v>
      </c>
      <c r="AX827" s="1">
        <v>44898.967979999994</v>
      </c>
      <c r="AY827" s="1"/>
      <c r="AZ827" s="1">
        <v>0</v>
      </c>
      <c r="BA827" s="1">
        <v>0</v>
      </c>
      <c r="BB827" s="1">
        <v>311476.78203190002</v>
      </c>
      <c r="BC827" s="7">
        <v>1.5739625296951558</v>
      </c>
      <c r="BD827" s="35" t="s">
        <v>552</v>
      </c>
      <c r="BE827" s="35">
        <v>3.2436306418047787</v>
      </c>
      <c r="BF827" s="35">
        <v>2.8836174843941036</v>
      </c>
      <c r="BG827" s="35" t="s">
        <v>552</v>
      </c>
      <c r="BH827" s="35" t="s">
        <v>552</v>
      </c>
      <c r="BI827" s="35" t="s">
        <v>552</v>
      </c>
      <c r="BJ827" s="35">
        <v>1.3416102554195408</v>
      </c>
      <c r="BK827" s="35" t="s">
        <v>552</v>
      </c>
      <c r="BL827" s="35" t="s">
        <v>552</v>
      </c>
      <c r="BM827" s="35" t="s">
        <v>552</v>
      </c>
      <c r="BN827" s="35">
        <v>2.5793882583722874</v>
      </c>
      <c r="BO827" s="1">
        <v>0</v>
      </c>
      <c r="BP827" s="1">
        <v>0</v>
      </c>
      <c r="BQ827" s="1">
        <v>350378.91099119995</v>
      </c>
      <c r="BR827" s="1">
        <v>15574.264158708951</v>
      </c>
      <c r="BS827" s="1">
        <v>137622.4824084912</v>
      </c>
      <c r="BT827" s="1">
        <v>350378.91099119995</v>
      </c>
      <c r="BU827" s="1">
        <v>15574.264158708951</v>
      </c>
      <c r="BV827" s="1">
        <v>40511.464444350546</v>
      </c>
      <c r="BW827" s="35">
        <v>6.020891367707506</v>
      </c>
      <c r="BX827" s="1">
        <v>1759214.4496224725</v>
      </c>
      <c r="BY827" s="1">
        <v>78196.688472858179</v>
      </c>
      <c r="BZ827" s="1">
        <v>690987.53392727161</v>
      </c>
      <c r="CA827" s="1">
        <v>1759214.4496224725</v>
      </c>
      <c r="CB827" s="1">
        <v>78196.688472858179</v>
      </c>
      <c r="CC827" s="1">
        <v>203403.66212182923</v>
      </c>
    </row>
    <row r="828" spans="1:81" x14ac:dyDescent="0.25">
      <c r="A828" t="s">
        <v>559</v>
      </c>
      <c r="B828" t="s">
        <v>560</v>
      </c>
      <c r="C828" t="s">
        <v>561</v>
      </c>
      <c r="D828" t="s">
        <v>38</v>
      </c>
      <c r="E828">
        <v>11</v>
      </c>
      <c r="F828" t="s">
        <v>39</v>
      </c>
      <c r="G828" t="s">
        <v>62</v>
      </c>
      <c r="H828" s="74">
        <v>0.29175696267717999</v>
      </c>
      <c r="I828" s="1">
        <v>6306913</v>
      </c>
      <c r="J828" s="1"/>
      <c r="K828" s="1">
        <v>1312896</v>
      </c>
      <c r="L828" s="1"/>
      <c r="M828" s="1"/>
      <c r="N828" s="1"/>
      <c r="O828" s="1"/>
      <c r="P828" s="1"/>
      <c r="Q828" s="1"/>
      <c r="R828" s="1"/>
      <c r="S828" s="1"/>
      <c r="T828" s="1">
        <v>1312896</v>
      </c>
      <c r="U828" s="1">
        <v>33.410256410256409</v>
      </c>
      <c r="V828" s="36">
        <v>0.11994807584479786</v>
      </c>
      <c r="W828" s="1"/>
      <c r="X828" s="1">
        <v>409543</v>
      </c>
      <c r="Y828" s="1">
        <v>14700</v>
      </c>
      <c r="Z828" s="1"/>
      <c r="AA828" s="1"/>
      <c r="AB828" s="1"/>
      <c r="AC828" s="1">
        <v>1827</v>
      </c>
      <c r="AD828" s="1"/>
      <c r="AE828" s="1"/>
      <c r="AF828" s="1"/>
      <c r="AG828" s="1">
        <v>0</v>
      </c>
      <c r="AH828" s="1">
        <v>3366771.5527616371</v>
      </c>
      <c r="AI828" s="1">
        <v>150567.39600000001</v>
      </c>
      <c r="AJ828" s="1">
        <v>0</v>
      </c>
      <c r="AK828" s="1">
        <v>0</v>
      </c>
      <c r="AL828" s="1">
        <v>0</v>
      </c>
      <c r="AM828" s="1">
        <v>16099.231680000001</v>
      </c>
      <c r="AN828" s="1">
        <v>0</v>
      </c>
      <c r="AO828" s="1">
        <v>0</v>
      </c>
      <c r="AP828" s="1">
        <v>0</v>
      </c>
      <c r="AQ828" s="1">
        <v>3533438.1804416375</v>
      </c>
      <c r="AR828" s="1">
        <v>0</v>
      </c>
      <c r="AS828" s="1">
        <v>884730.2140695001</v>
      </c>
      <c r="AT828" s="1">
        <v>31869.885179999997</v>
      </c>
      <c r="AU828" s="1">
        <v>0</v>
      </c>
      <c r="AV828" s="1">
        <v>0</v>
      </c>
      <c r="AW828" s="1">
        <v>0</v>
      </c>
      <c r="AX828" s="1">
        <v>4752.3558599999997</v>
      </c>
      <c r="AY828" s="1">
        <v>0</v>
      </c>
      <c r="AZ828" s="1">
        <v>0</v>
      </c>
      <c r="BA828" s="1">
        <v>0</v>
      </c>
      <c r="BB828" s="1">
        <v>921352.45510950009</v>
      </c>
      <c r="BC828" s="7">
        <v>0.70633456265389072</v>
      </c>
      <c r="BD828" s="35" t="s">
        <v>552</v>
      </c>
      <c r="BE828" s="35">
        <v>3.2382624113647518</v>
      </c>
      <c r="BF828" s="35" t="s">
        <v>552</v>
      </c>
      <c r="BG828" s="35" t="s">
        <v>552</v>
      </c>
      <c r="BH828" s="35" t="s">
        <v>552</v>
      </c>
      <c r="BI828" s="35" t="s">
        <v>552</v>
      </c>
      <c r="BJ828" s="35" t="s">
        <v>552</v>
      </c>
      <c r="BK828" s="35" t="s">
        <v>552</v>
      </c>
      <c r="BL828" s="35" t="s">
        <v>552</v>
      </c>
      <c r="BM828" s="35" t="s">
        <v>552</v>
      </c>
      <c r="BN828" s="35">
        <v>3.3931024510327839</v>
      </c>
      <c r="BO828" s="1">
        <v>0</v>
      </c>
      <c r="BP828" s="1"/>
      <c r="BQ828" s="1">
        <v>2075983.4830799997</v>
      </c>
      <c r="BR828" s="1">
        <v>92277.001099009212</v>
      </c>
      <c r="BS828" s="1">
        <v>815408.66592758836</v>
      </c>
      <c r="BT828" s="1">
        <v>2075983.4830799997</v>
      </c>
      <c r="BU828" s="1">
        <v>92277.001099009212</v>
      </c>
      <c r="BV828" s="1">
        <v>240029.08971872076</v>
      </c>
      <c r="BW828" s="35">
        <v>6.0639511276722518</v>
      </c>
      <c r="BX828" s="1">
        <v>10512678.900171934</v>
      </c>
      <c r="BY828" s="1">
        <v>467286.22377354134</v>
      </c>
      <c r="BZ828" s="1">
        <v>4129189.6333377375</v>
      </c>
      <c r="CA828" s="1">
        <v>10512678.900171934</v>
      </c>
      <c r="CB828" s="1">
        <v>467286.22377354134</v>
      </c>
      <c r="CC828" s="1">
        <v>1215495.5795552603</v>
      </c>
    </row>
    <row r="829" spans="1:81" x14ac:dyDescent="0.25">
      <c r="A829" t="s">
        <v>559</v>
      </c>
      <c r="B829" t="s">
        <v>560</v>
      </c>
      <c r="C829" t="s">
        <v>561</v>
      </c>
      <c r="D829" t="s">
        <v>28</v>
      </c>
      <c r="E829">
        <v>11</v>
      </c>
      <c r="F829" t="s">
        <v>39</v>
      </c>
      <c r="G829" t="s">
        <v>62</v>
      </c>
      <c r="H829" s="74">
        <v>0.29175696267717999</v>
      </c>
      <c r="I829" s="1">
        <v>6765813</v>
      </c>
      <c r="J829" s="1">
        <v>0</v>
      </c>
      <c r="K829" s="1">
        <v>2186380</v>
      </c>
      <c r="L829" s="1">
        <v>96804</v>
      </c>
      <c r="M829" s="1">
        <v>0</v>
      </c>
      <c r="N829" s="1">
        <v>0</v>
      </c>
      <c r="O829" s="1">
        <v>0</v>
      </c>
      <c r="P829" s="1">
        <v>147636</v>
      </c>
      <c r="Q829" s="1">
        <v>0</v>
      </c>
      <c r="R829" s="1">
        <v>0</v>
      </c>
      <c r="S829" s="1">
        <v>0</v>
      </c>
      <c r="T829" s="1">
        <v>2430820</v>
      </c>
      <c r="U829" s="1"/>
      <c r="V829" s="36"/>
      <c r="W829" s="1"/>
      <c r="X829" s="1">
        <v>473230</v>
      </c>
      <c r="Y829" s="1">
        <v>16038</v>
      </c>
      <c r="Z829" s="1"/>
      <c r="AA829" s="1"/>
      <c r="AB829" s="1"/>
      <c r="AC829" s="1">
        <v>6096</v>
      </c>
      <c r="AD829" s="1"/>
      <c r="AE829" s="1"/>
      <c r="AF829" s="1"/>
      <c r="AG829" s="1">
        <v>0</v>
      </c>
      <c r="AH829" s="1">
        <v>4077916.3614602336</v>
      </c>
      <c r="AI829" s="1">
        <v>165359.77275</v>
      </c>
      <c r="AJ829" s="1">
        <v>0</v>
      </c>
      <c r="AK829" s="1">
        <v>0</v>
      </c>
      <c r="AL829" s="1">
        <v>0</v>
      </c>
      <c r="AM829" s="1">
        <v>53748.741569999998</v>
      </c>
      <c r="AN829" s="1">
        <v>0</v>
      </c>
      <c r="AO829" s="1">
        <v>0</v>
      </c>
      <c r="AP829" s="1">
        <v>0</v>
      </c>
      <c r="AQ829" s="1">
        <v>4297024.8757802332</v>
      </c>
      <c r="AR829" s="1">
        <v>0</v>
      </c>
      <c r="AS829" s="1">
        <v>1022312.3803950001</v>
      </c>
      <c r="AT829" s="1">
        <v>34770.695137199997</v>
      </c>
      <c r="AU829" s="1">
        <v>0</v>
      </c>
      <c r="AV829" s="1">
        <v>0</v>
      </c>
      <c r="AW829" s="1">
        <v>0</v>
      </c>
      <c r="AX829" s="1">
        <v>15856.793279999998</v>
      </c>
      <c r="AY829" s="1">
        <v>0</v>
      </c>
      <c r="AZ829" s="1">
        <v>0</v>
      </c>
      <c r="BA829" s="1">
        <v>0</v>
      </c>
      <c r="BB829" s="1">
        <v>1072939.8688122001</v>
      </c>
      <c r="BC829" s="7">
        <v>0.79369097913176645</v>
      </c>
      <c r="BD829" s="35" t="s">
        <v>552</v>
      </c>
      <c r="BE829" s="35">
        <v>2.3327274956115742</v>
      </c>
      <c r="BF829" s="35">
        <v>2.0673780823850256</v>
      </c>
      <c r="BG829" s="35" t="s">
        <v>552</v>
      </c>
      <c r="BH829" s="35" t="s">
        <v>552</v>
      </c>
      <c r="BI829" s="35" t="s">
        <v>552</v>
      </c>
      <c r="BJ829" s="35">
        <v>0.47146722242542466</v>
      </c>
      <c r="BK829" s="35" t="s">
        <v>552</v>
      </c>
      <c r="BL829" s="35" t="s">
        <v>552</v>
      </c>
      <c r="BM829" s="35" t="s">
        <v>552</v>
      </c>
      <c r="BN829" s="35">
        <v>2.2091165716064678</v>
      </c>
      <c r="BO829" s="1">
        <v>0</v>
      </c>
      <c r="BP829" s="1">
        <v>0</v>
      </c>
      <c r="BQ829" s="1">
        <v>2227035.0070799999</v>
      </c>
      <c r="BR829" s="1">
        <v>98991.20752683458</v>
      </c>
      <c r="BS829" s="1">
        <v>874738.96536158572</v>
      </c>
      <c r="BT829" s="1">
        <v>2227035.0070799999</v>
      </c>
      <c r="BU829" s="1">
        <v>98991.20752683458</v>
      </c>
      <c r="BV829" s="1">
        <v>257493.94919465156</v>
      </c>
      <c r="BW829" s="35">
        <v>6.0639511276722518</v>
      </c>
      <c r="BX829" s="1">
        <v>11277596.435468346</v>
      </c>
      <c r="BY829" s="1">
        <v>501286.63698515185</v>
      </c>
      <c r="BZ829" s="1">
        <v>4429635.3700616602</v>
      </c>
      <c r="CA829" s="1">
        <v>11277596.435468346</v>
      </c>
      <c r="CB829" s="1">
        <v>501286.63698515185</v>
      </c>
      <c r="CC829" s="1">
        <v>1303936.7743930372</v>
      </c>
    </row>
    <row r="830" spans="1:81" x14ac:dyDescent="0.25">
      <c r="A830" t="s">
        <v>559</v>
      </c>
      <c r="B830" t="s">
        <v>560</v>
      </c>
      <c r="C830" t="s">
        <v>561</v>
      </c>
      <c r="D830" t="s">
        <v>1730</v>
      </c>
      <c r="E830">
        <v>11</v>
      </c>
      <c r="F830" t="s">
        <v>39</v>
      </c>
      <c r="G830" t="s">
        <v>62</v>
      </c>
      <c r="H830" s="74">
        <v>0.29175696267717999</v>
      </c>
      <c r="I830" s="1">
        <v>458900</v>
      </c>
      <c r="J830" s="1"/>
      <c r="K830" s="1">
        <v>873484</v>
      </c>
      <c r="L830" s="1">
        <v>96804</v>
      </c>
      <c r="M830" s="1"/>
      <c r="N830" s="1"/>
      <c r="O830" s="1"/>
      <c r="P830" s="1">
        <v>147636</v>
      </c>
      <c r="Q830" s="1"/>
      <c r="R830" s="1"/>
      <c r="S830" s="1"/>
      <c r="T830" s="1">
        <v>1117924</v>
      </c>
      <c r="U830" s="1">
        <v>13.377049180327869</v>
      </c>
      <c r="V830" s="36">
        <v>7.4192275854933001E-2</v>
      </c>
      <c r="W830" s="1"/>
      <c r="X830" s="1">
        <v>63687</v>
      </c>
      <c r="Y830" s="1">
        <v>1338</v>
      </c>
      <c r="Z830" s="1"/>
      <c r="AA830" s="1"/>
      <c r="AB830" s="1"/>
      <c r="AC830" s="1">
        <v>4269</v>
      </c>
      <c r="AD830" s="1"/>
      <c r="AE830" s="1"/>
      <c r="AF830" s="1"/>
      <c r="AG830" s="1">
        <v>0</v>
      </c>
      <c r="AH830" s="1">
        <v>711144.80869859655</v>
      </c>
      <c r="AI830" s="1">
        <v>14792.376750000001</v>
      </c>
      <c r="AJ830" s="1">
        <v>0</v>
      </c>
      <c r="AK830" s="1"/>
      <c r="AL830" s="1">
        <v>0</v>
      </c>
      <c r="AM830" s="1">
        <v>37649.509890000001</v>
      </c>
      <c r="AN830" s="1"/>
      <c r="AO830" s="1">
        <v>0</v>
      </c>
      <c r="AP830" s="1">
        <v>0</v>
      </c>
      <c r="AQ830" s="1">
        <v>763586.69533859659</v>
      </c>
      <c r="AR830" s="1">
        <v>0</v>
      </c>
      <c r="AS830" s="1">
        <v>137582.1663255</v>
      </c>
      <c r="AT830" s="1">
        <v>2900.8099572000001</v>
      </c>
      <c r="AU830" s="1">
        <v>0</v>
      </c>
      <c r="AV830" s="1"/>
      <c r="AW830" s="1">
        <v>0</v>
      </c>
      <c r="AX830" s="1">
        <v>11104.437419999998</v>
      </c>
      <c r="AY830" s="1"/>
      <c r="AZ830" s="1">
        <v>0</v>
      </c>
      <c r="BA830" s="1">
        <v>0</v>
      </c>
      <c r="BB830" s="1">
        <v>151587.4137027</v>
      </c>
      <c r="BC830" s="7">
        <v>1.9942778580111062</v>
      </c>
      <c r="BD830" s="35" t="s">
        <v>552</v>
      </c>
      <c r="BE830" s="35">
        <v>0.97165715116029205</v>
      </c>
      <c r="BF830" s="35">
        <v>0.18277330179744641</v>
      </c>
      <c r="BG830" s="35" t="s">
        <v>552</v>
      </c>
      <c r="BH830" s="35" t="s">
        <v>552</v>
      </c>
      <c r="BI830" s="35" t="s">
        <v>552</v>
      </c>
      <c r="BJ830" s="35">
        <v>0.33023075205234498</v>
      </c>
      <c r="BK830" s="35" t="s">
        <v>552</v>
      </c>
      <c r="BL830" s="35" t="s">
        <v>552</v>
      </c>
      <c r="BM830" s="35" t="s">
        <v>552</v>
      </c>
      <c r="BN830" s="35">
        <v>0.81863714263339604</v>
      </c>
      <c r="BO830" s="1">
        <v>0</v>
      </c>
      <c r="BP830" s="1">
        <v>0</v>
      </c>
      <c r="BQ830" s="1">
        <v>151051.52399999998</v>
      </c>
      <c r="BR830" s="1">
        <v>6714.2064278253602</v>
      </c>
      <c r="BS830" s="1">
        <v>59330.299433997316</v>
      </c>
      <c r="BT830" s="1">
        <v>151051.52399999998</v>
      </c>
      <c r="BU830" s="1">
        <v>6714.2064278253602</v>
      </c>
      <c r="BV830" s="1">
        <v>17464.859475930771</v>
      </c>
      <c r="BW830" s="35">
        <v>6.0639511276722518</v>
      </c>
      <c r="BX830" s="1">
        <v>764917.53529641207</v>
      </c>
      <c r="BY830" s="1">
        <v>34000.413211610517</v>
      </c>
      <c r="BZ830" s="1">
        <v>300445.73672392312</v>
      </c>
      <c r="CA830" s="1">
        <v>764917.53529641207</v>
      </c>
      <c r="CB830" s="1">
        <v>34000.413211610517</v>
      </c>
      <c r="CC830" s="1">
        <v>88441.194837777046</v>
      </c>
    </row>
    <row r="831" spans="1:81" x14ac:dyDescent="0.25">
      <c r="A831" t="s">
        <v>679</v>
      </c>
      <c r="B831" t="s">
        <v>680</v>
      </c>
      <c r="C831" t="s">
        <v>54</v>
      </c>
      <c r="D831" t="s">
        <v>38</v>
      </c>
      <c r="E831">
        <v>50047</v>
      </c>
      <c r="F831" t="s">
        <v>39</v>
      </c>
      <c r="G831" t="s">
        <v>128</v>
      </c>
      <c r="H831" s="74">
        <v>0.76044080441945017</v>
      </c>
      <c r="I831" s="1">
        <v>6725658</v>
      </c>
      <c r="J831" s="1">
        <v>931517</v>
      </c>
      <c r="K831" s="1"/>
      <c r="L831" s="1"/>
      <c r="M831" s="1"/>
      <c r="N831" s="1"/>
      <c r="O831" s="1"/>
      <c r="P831" s="1"/>
      <c r="Q831" s="1"/>
      <c r="R831" s="1"/>
      <c r="S831" s="1"/>
      <c r="T831" s="1">
        <v>931517</v>
      </c>
      <c r="U831" s="1">
        <v>38.700000000000003</v>
      </c>
      <c r="V831" s="36">
        <v>0.13394871138192829</v>
      </c>
      <c r="W831" s="1">
        <v>308685</v>
      </c>
      <c r="X831" s="1"/>
      <c r="Y831" s="1"/>
      <c r="Z831" s="1"/>
      <c r="AA831" s="1"/>
      <c r="AB831" s="1"/>
      <c r="AC831" s="1"/>
      <c r="AD831" s="1"/>
      <c r="AE831" s="1"/>
      <c r="AF831" s="1"/>
      <c r="AG831" s="1">
        <v>10849.378498999999</v>
      </c>
      <c r="AH831" s="1">
        <v>0</v>
      </c>
      <c r="AI831" s="1">
        <v>0</v>
      </c>
      <c r="AJ831" s="1">
        <v>0</v>
      </c>
      <c r="AK831" s="1">
        <v>0</v>
      </c>
      <c r="AL831" s="1">
        <v>0</v>
      </c>
      <c r="AM831" s="1">
        <v>0</v>
      </c>
      <c r="AN831" s="1">
        <v>0</v>
      </c>
      <c r="AO831" s="1">
        <v>0</v>
      </c>
      <c r="AP831" s="1">
        <v>0</v>
      </c>
      <c r="AQ831" s="1">
        <v>10849.378498999999</v>
      </c>
      <c r="AR831" s="1">
        <v>1143125.3788500002</v>
      </c>
      <c r="AS831" s="1">
        <v>0</v>
      </c>
      <c r="AT831" s="1">
        <v>0</v>
      </c>
      <c r="AU831" s="1">
        <v>0</v>
      </c>
      <c r="AV831" s="1">
        <v>0</v>
      </c>
      <c r="AW831" s="1">
        <v>0</v>
      </c>
      <c r="AX831" s="1">
        <v>0</v>
      </c>
      <c r="AY831" s="1">
        <v>0</v>
      </c>
      <c r="AZ831" s="1">
        <v>0</v>
      </c>
      <c r="BA831" s="1">
        <v>0</v>
      </c>
      <c r="BB831" s="1">
        <v>1143125.3788500002</v>
      </c>
      <c r="BC831" s="7">
        <v>0.17157797160500882</v>
      </c>
      <c r="BD831" s="35">
        <v>1.2388123430372182</v>
      </c>
      <c r="BE831" s="35" t="s">
        <v>552</v>
      </c>
      <c r="BF831" s="35" t="s">
        <v>552</v>
      </c>
      <c r="BG831" s="35" t="s">
        <v>552</v>
      </c>
      <c r="BH831" s="35" t="s">
        <v>552</v>
      </c>
      <c r="BI831" s="35" t="s">
        <v>552</v>
      </c>
      <c r="BJ831" s="35" t="s">
        <v>552</v>
      </c>
      <c r="BK831" s="35" t="s">
        <v>552</v>
      </c>
      <c r="BL831" s="35" t="s">
        <v>552</v>
      </c>
      <c r="BM831" s="35" t="s">
        <v>552</v>
      </c>
      <c r="BN831" s="35">
        <v>1.2388123430372182</v>
      </c>
      <c r="BO831" s="1">
        <v>2917073.25</v>
      </c>
      <c r="BP831" s="1"/>
      <c r="BQ831" s="1">
        <v>2213817.5872799996</v>
      </c>
      <c r="BR831" s="1">
        <v>98403.696175539459</v>
      </c>
      <c r="BS831" s="1">
        <v>869547.40255101235</v>
      </c>
      <c r="BT831" s="1">
        <v>2213817.5872799996</v>
      </c>
      <c r="BU831" s="1">
        <v>98403.696175539459</v>
      </c>
      <c r="BV831" s="1">
        <v>255965.7264178897</v>
      </c>
      <c r="BW831" s="35">
        <v>6.3450026450052146</v>
      </c>
      <c r="BX831" s="1">
        <v>11832860.85957066</v>
      </c>
      <c r="BY831" s="1">
        <v>525968.01633654791</v>
      </c>
      <c r="BZ831" s="1">
        <v>4647733.1665925747</v>
      </c>
      <c r="CA831" s="1">
        <v>11832860.85957066</v>
      </c>
      <c r="CB831" s="1">
        <v>525968.01633654791</v>
      </c>
      <c r="CC831" s="1">
        <v>1368137.4847343017</v>
      </c>
    </row>
    <row r="832" spans="1:81" x14ac:dyDescent="0.25">
      <c r="A832" t="s">
        <v>679</v>
      </c>
      <c r="B832" t="s">
        <v>680</v>
      </c>
      <c r="C832" t="s">
        <v>54</v>
      </c>
      <c r="D832" t="s">
        <v>28</v>
      </c>
      <c r="E832">
        <v>50047</v>
      </c>
      <c r="F832" t="s">
        <v>39</v>
      </c>
      <c r="G832" t="s">
        <v>128</v>
      </c>
      <c r="H832" s="74">
        <v>0.76044080441945017</v>
      </c>
      <c r="I832" s="1">
        <v>7222777</v>
      </c>
      <c r="J832" s="1">
        <v>1174425</v>
      </c>
      <c r="K832" s="1">
        <v>0</v>
      </c>
      <c r="L832" s="1">
        <v>0</v>
      </c>
      <c r="M832" s="1">
        <v>0</v>
      </c>
      <c r="N832" s="1">
        <v>0</v>
      </c>
      <c r="O832" s="1">
        <v>0</v>
      </c>
      <c r="P832" s="1">
        <v>129630</v>
      </c>
      <c r="Q832" s="1">
        <v>0</v>
      </c>
      <c r="R832" s="1">
        <v>0</v>
      </c>
      <c r="S832" s="1">
        <v>64317</v>
      </c>
      <c r="T832" s="1">
        <v>1368372</v>
      </c>
      <c r="U832" s="1"/>
      <c r="V832" s="36"/>
      <c r="W832" s="1">
        <v>336691</v>
      </c>
      <c r="X832" s="1"/>
      <c r="Y832" s="1"/>
      <c r="Z832" s="1"/>
      <c r="AA832" s="1"/>
      <c r="AB832" s="1"/>
      <c r="AC832" s="1">
        <v>21125</v>
      </c>
      <c r="AD832" s="1"/>
      <c r="AE832" s="1"/>
      <c r="AF832" s="1">
        <v>15993</v>
      </c>
      <c r="AG832" s="1">
        <v>13678.527974999999</v>
      </c>
      <c r="AH832" s="1">
        <v>0</v>
      </c>
      <c r="AI832" s="1">
        <v>0</v>
      </c>
      <c r="AJ832" s="1">
        <v>0</v>
      </c>
      <c r="AK832" s="1">
        <v>0</v>
      </c>
      <c r="AL832" s="1">
        <v>0</v>
      </c>
      <c r="AM832" s="1">
        <v>185624.738075</v>
      </c>
      <c r="AN832" s="1">
        <v>0</v>
      </c>
      <c r="AO832" s="1">
        <v>0</v>
      </c>
      <c r="AP832" s="1">
        <v>91191.217868999986</v>
      </c>
      <c r="AQ832" s="1">
        <v>290494.48391900002</v>
      </c>
      <c r="AR832" s="1">
        <v>1246837.4781100003</v>
      </c>
      <c r="AS832" s="1">
        <v>0</v>
      </c>
      <c r="AT832" s="1">
        <v>0</v>
      </c>
      <c r="AU832" s="1">
        <v>0</v>
      </c>
      <c r="AV832" s="1">
        <v>0</v>
      </c>
      <c r="AW832" s="1">
        <v>0</v>
      </c>
      <c r="AX832" s="1">
        <v>54949.927499999998</v>
      </c>
      <c r="AY832" s="1">
        <v>0</v>
      </c>
      <c r="AZ832" s="1">
        <v>0</v>
      </c>
      <c r="BA832" s="1">
        <v>20510.355591899999</v>
      </c>
      <c r="BB832" s="1">
        <v>1322297.7612019002</v>
      </c>
      <c r="BC832" s="7">
        <v>0.22329254317569269</v>
      </c>
      <c r="BD832" s="35">
        <v>1.0733048139174493</v>
      </c>
      <c r="BE832" s="35" t="s">
        <v>552</v>
      </c>
      <c r="BF832" s="35" t="s">
        <v>552</v>
      </c>
      <c r="BG832" s="35" t="s">
        <v>552</v>
      </c>
      <c r="BH832" s="35" t="s">
        <v>552</v>
      </c>
      <c r="BI832" s="35" t="s">
        <v>552</v>
      </c>
      <c r="BJ832" s="35">
        <v>1.8558564034174188</v>
      </c>
      <c r="BK832" s="35" t="s">
        <v>552</v>
      </c>
      <c r="BL832" s="35" t="s">
        <v>552</v>
      </c>
      <c r="BM832" s="35">
        <v>1.7367348206679414</v>
      </c>
      <c r="BN832" s="35">
        <v>1.178621197394349</v>
      </c>
      <c r="BO832" s="1">
        <v>3181729.95</v>
      </c>
      <c r="BP832" s="1">
        <v>0</v>
      </c>
      <c r="BQ832" s="1">
        <v>2377449.2773199994</v>
      </c>
      <c r="BR832" s="1">
        <v>105677.08816768178</v>
      </c>
      <c r="BS832" s="1">
        <v>933818.96307471942</v>
      </c>
      <c r="BT832" s="1">
        <v>2377449.2773199994</v>
      </c>
      <c r="BU832" s="1">
        <v>105677.08816768178</v>
      </c>
      <c r="BV832" s="1">
        <v>274885.12820001045</v>
      </c>
      <c r="BW832" s="35">
        <v>6.3450026450052146</v>
      </c>
      <c r="BX832" s="1">
        <v>12707472.675641133</v>
      </c>
      <c r="BY832" s="1">
        <v>564844.31577270839</v>
      </c>
      <c r="BZ832" s="1">
        <v>4991264.8275904031</v>
      </c>
      <c r="CA832" s="1">
        <v>12707472.675641133</v>
      </c>
      <c r="CB832" s="1">
        <v>564844.31577270839</v>
      </c>
      <c r="CC832" s="1">
        <v>1469261.7373016535</v>
      </c>
    </row>
    <row r="833" spans="1:81" x14ac:dyDescent="0.25">
      <c r="A833" t="s">
        <v>679</v>
      </c>
      <c r="B833" t="s">
        <v>680</v>
      </c>
      <c r="C833" t="s">
        <v>54</v>
      </c>
      <c r="D833" t="s">
        <v>1730</v>
      </c>
      <c r="E833">
        <v>50047</v>
      </c>
      <c r="F833" t="s">
        <v>39</v>
      </c>
      <c r="G833" t="s">
        <v>128</v>
      </c>
      <c r="H833" s="74">
        <v>0.76044080441945017</v>
      </c>
      <c r="I833" s="1">
        <v>497119</v>
      </c>
      <c r="J833" s="1">
        <v>242908</v>
      </c>
      <c r="K833" s="1"/>
      <c r="L833" s="1"/>
      <c r="M833" s="1"/>
      <c r="N833" s="1"/>
      <c r="O833" s="1"/>
      <c r="P833" s="1">
        <v>129630</v>
      </c>
      <c r="Q833" s="1"/>
      <c r="R833" s="1"/>
      <c r="S833" s="1">
        <v>64317</v>
      </c>
      <c r="T833" s="1">
        <v>436855</v>
      </c>
      <c r="U833" s="1">
        <v>14.470588235294118</v>
      </c>
      <c r="V833" s="36">
        <v>9.4281050432850469E-2</v>
      </c>
      <c r="W833" s="1">
        <v>28006</v>
      </c>
      <c r="X833" s="1"/>
      <c r="Y833" s="1"/>
      <c r="Z833" s="1"/>
      <c r="AA833" s="1"/>
      <c r="AB833" s="1"/>
      <c r="AC833" s="1">
        <v>21125</v>
      </c>
      <c r="AD833" s="1"/>
      <c r="AE833" s="1"/>
      <c r="AF833" s="1">
        <v>15993</v>
      </c>
      <c r="AG833" s="1">
        <v>2829.149476</v>
      </c>
      <c r="AH833" s="1">
        <v>0</v>
      </c>
      <c r="AI833" s="1">
        <v>0</v>
      </c>
      <c r="AJ833" s="1">
        <v>0</v>
      </c>
      <c r="AK833" s="1"/>
      <c r="AL833" s="1">
        <v>0</v>
      </c>
      <c r="AM833" s="1">
        <v>185624.738075</v>
      </c>
      <c r="AN833" s="1"/>
      <c r="AO833" s="1">
        <v>0</v>
      </c>
      <c r="AP833" s="1">
        <v>91191.217868999986</v>
      </c>
      <c r="AQ833" s="1">
        <v>279645.10541999998</v>
      </c>
      <c r="AR833" s="1">
        <v>103712.09926</v>
      </c>
      <c r="AS833" s="1">
        <v>0</v>
      </c>
      <c r="AT833" s="1">
        <v>0</v>
      </c>
      <c r="AU833" s="1">
        <v>0</v>
      </c>
      <c r="AV833" s="1"/>
      <c r="AW833" s="1">
        <v>0</v>
      </c>
      <c r="AX833" s="1">
        <v>54949.927499999998</v>
      </c>
      <c r="AY833" s="1"/>
      <c r="AZ833" s="1">
        <v>0</v>
      </c>
      <c r="BA833" s="1">
        <v>20510.355591899999</v>
      </c>
      <c r="BB833" s="1">
        <v>179172.38235190001</v>
      </c>
      <c r="BC833" s="7">
        <v>0.92295303090789127</v>
      </c>
      <c r="BD833" s="35">
        <v>0.43860740994944591</v>
      </c>
      <c r="BE833" s="35" t="s">
        <v>552</v>
      </c>
      <c r="BF833" s="35" t="s">
        <v>552</v>
      </c>
      <c r="BG833" s="35" t="s">
        <v>552</v>
      </c>
      <c r="BH833" s="35" t="s">
        <v>552</v>
      </c>
      <c r="BI833" s="35" t="s">
        <v>552</v>
      </c>
      <c r="BJ833" s="35">
        <v>1.8558564034174188</v>
      </c>
      <c r="BK833" s="35" t="s">
        <v>552</v>
      </c>
      <c r="BL833" s="35" t="s">
        <v>552</v>
      </c>
      <c r="BM833" s="35">
        <v>1.7367348206679414</v>
      </c>
      <c r="BN833" s="35">
        <v>1.0502740904233672</v>
      </c>
      <c r="BO833" s="1">
        <v>264656.69999999995</v>
      </c>
      <c r="BP833" s="1">
        <v>0</v>
      </c>
      <c r="BQ833" s="1">
        <v>163631.69003999999</v>
      </c>
      <c r="BR833" s="1">
        <v>7273.3919921423303</v>
      </c>
      <c r="BS833" s="1">
        <v>64271.560523707376</v>
      </c>
      <c r="BT833" s="1">
        <v>163631.69003999999</v>
      </c>
      <c r="BU833" s="1">
        <v>7273.3919921423303</v>
      </c>
      <c r="BV833" s="1">
        <v>18919.401782120785</v>
      </c>
      <c r="BW833" s="35">
        <v>6.3450026450052146</v>
      </c>
      <c r="BX833" s="1">
        <v>874611.81607047329</v>
      </c>
      <c r="BY833" s="1">
        <v>38876.299436160502</v>
      </c>
      <c r="BZ833" s="1">
        <v>343531.66099782864</v>
      </c>
      <c r="CA833" s="1">
        <v>874611.81607047329</v>
      </c>
      <c r="CB833" s="1">
        <v>38876.299436160502</v>
      </c>
      <c r="CC833" s="1">
        <v>101124.25256735197</v>
      </c>
    </row>
    <row r="834" spans="1:81" x14ac:dyDescent="0.25">
      <c r="A834" t="s">
        <v>1565</v>
      </c>
      <c r="B834" t="s">
        <v>1566</v>
      </c>
      <c r="C834" t="s">
        <v>54</v>
      </c>
      <c r="D834" t="s">
        <v>28</v>
      </c>
      <c r="E834">
        <v>50194</v>
      </c>
      <c r="F834" t="s">
        <v>370</v>
      </c>
      <c r="G834" t="s">
        <v>55</v>
      </c>
      <c r="H834" s="74">
        <v>0.53246165051848993</v>
      </c>
      <c r="I834" s="1">
        <v>510627.77</v>
      </c>
      <c r="J834" s="1">
        <v>0</v>
      </c>
      <c r="K834" s="1">
        <v>0</v>
      </c>
      <c r="L834" s="1">
        <v>6428</v>
      </c>
      <c r="M834" s="1">
        <v>0</v>
      </c>
      <c r="N834" s="1">
        <v>0</v>
      </c>
      <c r="O834" s="1">
        <v>0</v>
      </c>
      <c r="P834" s="1">
        <v>162053</v>
      </c>
      <c r="Q834" s="1">
        <v>0</v>
      </c>
      <c r="R834" s="1">
        <v>0</v>
      </c>
      <c r="S834" s="1">
        <v>0</v>
      </c>
      <c r="T834" s="1">
        <v>168481</v>
      </c>
      <c r="U834" s="1"/>
      <c r="V834" s="36"/>
      <c r="W834" s="1"/>
      <c r="X834" s="1"/>
      <c r="Y834" s="1">
        <v>1491</v>
      </c>
      <c r="Z834" s="1"/>
      <c r="AA834" s="1"/>
      <c r="AB834" s="1"/>
      <c r="AC834" s="1">
        <v>19088</v>
      </c>
      <c r="AD834" s="1"/>
      <c r="AE834" s="1"/>
      <c r="AF834" s="1"/>
      <c r="AG834" s="1">
        <v>0</v>
      </c>
      <c r="AH834" s="1">
        <v>0</v>
      </c>
      <c r="AI834" s="1">
        <v>15298.23725</v>
      </c>
      <c r="AJ834" s="1">
        <v>0</v>
      </c>
      <c r="AK834" s="1">
        <v>0</v>
      </c>
      <c r="AL834" s="1">
        <v>0</v>
      </c>
      <c r="AM834" s="1">
        <v>167776.70519916667</v>
      </c>
      <c r="AN834" s="1">
        <v>0</v>
      </c>
      <c r="AO834" s="1">
        <v>0</v>
      </c>
      <c r="AP834" s="1">
        <v>0</v>
      </c>
      <c r="AQ834" s="1">
        <v>183074.94244916667</v>
      </c>
      <c r="AR834" s="1">
        <v>0</v>
      </c>
      <c r="AS834" s="1">
        <v>0</v>
      </c>
      <c r="AT834" s="1">
        <v>3232.5169253999998</v>
      </c>
      <c r="AU834" s="1">
        <v>0</v>
      </c>
      <c r="AV834" s="1">
        <v>0</v>
      </c>
      <c r="AW834" s="1">
        <v>0</v>
      </c>
      <c r="AX834" s="1">
        <v>49651.323839999997</v>
      </c>
      <c r="AY834" s="1">
        <v>0</v>
      </c>
      <c r="AZ834" s="1">
        <v>0</v>
      </c>
      <c r="BA834" s="1">
        <v>0</v>
      </c>
      <c r="BB834" s="1">
        <v>52883.840765399997</v>
      </c>
      <c r="BC834" s="7">
        <v>0.46209547752282776</v>
      </c>
      <c r="BD834" s="35" t="s">
        <v>552</v>
      </c>
      <c r="BE834" s="35" t="s">
        <v>552</v>
      </c>
      <c r="BF834" s="35">
        <v>2.8828180111076542</v>
      </c>
      <c r="BG834" s="35" t="s">
        <v>552</v>
      </c>
      <c r="BH834" s="35" t="s">
        <v>552</v>
      </c>
      <c r="BI834" s="35" t="s">
        <v>552</v>
      </c>
      <c r="BJ834" s="35">
        <v>1.3417093731011871</v>
      </c>
      <c r="BK834" s="35" t="s">
        <v>552</v>
      </c>
      <c r="BL834" s="35" t="s">
        <v>552</v>
      </c>
      <c r="BM834" s="35" t="s">
        <v>552</v>
      </c>
      <c r="BN834" s="35">
        <v>1.4005067824536102</v>
      </c>
      <c r="BO834" s="1">
        <v>0</v>
      </c>
      <c r="BP834" s="1">
        <v>0</v>
      </c>
      <c r="BQ834" s="1">
        <v>168078.23677319998</v>
      </c>
      <c r="BR834" s="1">
        <v>7471.0399990414689</v>
      </c>
      <c r="BS834" s="1">
        <v>66018.08344609788</v>
      </c>
      <c r="BT834" s="1">
        <v>168078.23677319998</v>
      </c>
      <c r="BU834" s="1">
        <v>7471.0399990414689</v>
      </c>
      <c r="BV834" s="1">
        <v>19433.519824706687</v>
      </c>
      <c r="BW834" s="35">
        <v>5.9858613852962899</v>
      </c>
      <c r="BX834" s="1">
        <v>838014.79043618473</v>
      </c>
      <c r="BY834" s="1">
        <v>37249.569839224889</v>
      </c>
      <c r="BZ834" s="1">
        <v>329157.01298516762</v>
      </c>
      <c r="CA834" s="1">
        <v>838014.79043618473</v>
      </c>
      <c r="CB834" s="1">
        <v>37249.569839224889</v>
      </c>
      <c r="CC834" s="1">
        <v>96892.836074394989</v>
      </c>
    </row>
    <row r="835" spans="1:81" x14ac:dyDescent="0.25">
      <c r="A835" t="s">
        <v>1565</v>
      </c>
      <c r="B835" t="s">
        <v>1566</v>
      </c>
      <c r="C835" t="s">
        <v>54</v>
      </c>
      <c r="D835" t="s">
        <v>1730</v>
      </c>
      <c r="E835">
        <v>50194</v>
      </c>
      <c r="F835" t="s">
        <v>370</v>
      </c>
      <c r="G835" t="s">
        <v>55</v>
      </c>
      <c r="H835" s="74">
        <v>0.53246165051848993</v>
      </c>
      <c r="I835" s="1">
        <v>510627.77</v>
      </c>
      <c r="J835" s="1"/>
      <c r="K835" s="1"/>
      <c r="L835" s="1">
        <v>6428</v>
      </c>
      <c r="M835" s="1"/>
      <c r="N835" s="1"/>
      <c r="O835" s="1"/>
      <c r="P835" s="1">
        <v>162053</v>
      </c>
      <c r="Q835" s="1"/>
      <c r="R835" s="1"/>
      <c r="S835" s="1"/>
      <c r="T835" s="1">
        <v>168481</v>
      </c>
      <c r="U835" s="1">
        <v>13</v>
      </c>
      <c r="V835" s="36">
        <v>0.2074601851276282</v>
      </c>
      <c r="W835" s="1"/>
      <c r="X835" s="1"/>
      <c r="Y835" s="1">
        <v>1491</v>
      </c>
      <c r="Z835" s="1"/>
      <c r="AA835" s="1"/>
      <c r="AB835" s="1"/>
      <c r="AC835" s="1">
        <v>19088</v>
      </c>
      <c r="AD835" s="1"/>
      <c r="AE835" s="1"/>
      <c r="AF835" s="1"/>
      <c r="AG835" s="1">
        <v>0</v>
      </c>
      <c r="AH835" s="1">
        <v>0</v>
      </c>
      <c r="AI835" s="1">
        <v>15298.23725</v>
      </c>
      <c r="AJ835" s="1">
        <v>0</v>
      </c>
      <c r="AK835" s="1"/>
      <c r="AL835" s="1">
        <v>0</v>
      </c>
      <c r="AM835" s="1">
        <v>167776.70519916667</v>
      </c>
      <c r="AN835" s="1"/>
      <c r="AO835" s="1">
        <v>0</v>
      </c>
      <c r="AP835" s="1">
        <v>0</v>
      </c>
      <c r="AQ835" s="1">
        <v>183074.94244916667</v>
      </c>
      <c r="AR835" s="1">
        <v>0</v>
      </c>
      <c r="AS835" s="1">
        <v>0</v>
      </c>
      <c r="AT835" s="1">
        <v>3232.5169253999998</v>
      </c>
      <c r="AU835" s="1">
        <v>0</v>
      </c>
      <c r="AV835" s="1"/>
      <c r="AW835" s="1">
        <v>0</v>
      </c>
      <c r="AX835" s="1">
        <v>49651.323839999997</v>
      </c>
      <c r="AY835" s="1"/>
      <c r="AZ835" s="1">
        <v>0</v>
      </c>
      <c r="BA835" s="1">
        <v>0</v>
      </c>
      <c r="BB835" s="1">
        <v>52883.840765399997</v>
      </c>
      <c r="BC835" s="7">
        <v>0.46209547752282776</v>
      </c>
      <c r="BD835" s="35" t="s">
        <v>552</v>
      </c>
      <c r="BE835" s="35" t="s">
        <v>552</v>
      </c>
      <c r="BF835" s="35">
        <v>2.8828180111076542</v>
      </c>
      <c r="BG835" s="35" t="s">
        <v>552</v>
      </c>
      <c r="BH835" s="35" t="s">
        <v>552</v>
      </c>
      <c r="BI835" s="35" t="s">
        <v>552</v>
      </c>
      <c r="BJ835" s="35">
        <v>1.3417093731011871</v>
      </c>
      <c r="BK835" s="35" t="s">
        <v>552</v>
      </c>
      <c r="BL835" s="35" t="s">
        <v>552</v>
      </c>
      <c r="BM835" s="35" t="s">
        <v>552</v>
      </c>
      <c r="BN835" s="35">
        <v>1.4005067824536102</v>
      </c>
      <c r="BO835" s="1">
        <v>0</v>
      </c>
      <c r="BP835" s="1">
        <v>0</v>
      </c>
      <c r="BQ835" s="1">
        <v>168078.23677319998</v>
      </c>
      <c r="BR835" s="1">
        <v>7471.0399990414689</v>
      </c>
      <c r="BS835" s="1">
        <v>66018.08344609788</v>
      </c>
      <c r="BT835" s="1">
        <v>168078.23677319998</v>
      </c>
      <c r="BU835" s="1">
        <v>7471.0399990414689</v>
      </c>
      <c r="BV835" s="1">
        <v>19433.519824706687</v>
      </c>
      <c r="BW835" s="35">
        <v>5.9858613852962899</v>
      </c>
      <c r="BX835" s="1">
        <v>838014.79043618473</v>
      </c>
      <c r="BY835" s="1">
        <v>37249.569839224889</v>
      </c>
      <c r="BZ835" s="1">
        <v>329157.01298516762</v>
      </c>
      <c r="CA835" s="1">
        <v>838014.79043618473</v>
      </c>
      <c r="CB835" s="1">
        <v>37249.569839224889</v>
      </c>
      <c r="CC835" s="1">
        <v>96892.836074394989</v>
      </c>
    </row>
    <row r="836" spans="1:81" x14ac:dyDescent="0.25">
      <c r="A836" t="s">
        <v>328</v>
      </c>
      <c r="B836" t="s">
        <v>329</v>
      </c>
      <c r="C836" t="s">
        <v>54</v>
      </c>
      <c r="D836" t="s">
        <v>38</v>
      </c>
      <c r="E836">
        <v>50060</v>
      </c>
      <c r="F836" t="s">
        <v>39</v>
      </c>
      <c r="G836" t="s">
        <v>128</v>
      </c>
      <c r="H836" s="74">
        <v>0.76044080441945017</v>
      </c>
      <c r="I836" s="1">
        <v>20961635</v>
      </c>
      <c r="J836" s="1">
        <v>3407294</v>
      </c>
      <c r="K836" s="1"/>
      <c r="L836" s="1"/>
      <c r="M836" s="1"/>
      <c r="N836" s="1"/>
      <c r="O836" s="1"/>
      <c r="P836" s="1"/>
      <c r="Q836" s="1"/>
      <c r="R836" s="1"/>
      <c r="S836" s="1"/>
      <c r="T836" s="1">
        <v>3407294</v>
      </c>
      <c r="U836" s="1">
        <v>38.186567164179102</v>
      </c>
      <c r="V836" s="36">
        <v>0.17607745613032688</v>
      </c>
      <c r="W836" s="1">
        <v>705547</v>
      </c>
      <c r="X836" s="1"/>
      <c r="Y836" s="1"/>
      <c r="Z836" s="1"/>
      <c r="AA836" s="1"/>
      <c r="AB836" s="1"/>
      <c r="AC836" s="1"/>
      <c r="AD836" s="1"/>
      <c r="AE836" s="1"/>
      <c r="AF836" s="1"/>
      <c r="AG836" s="1">
        <v>39684.753217999998</v>
      </c>
      <c r="AH836" s="1">
        <v>0</v>
      </c>
      <c r="AI836" s="1">
        <v>0</v>
      </c>
      <c r="AJ836" s="1">
        <v>0</v>
      </c>
      <c r="AK836" s="1">
        <v>0</v>
      </c>
      <c r="AL836" s="1">
        <v>0</v>
      </c>
      <c r="AM836" s="1">
        <v>0</v>
      </c>
      <c r="AN836" s="1">
        <v>0</v>
      </c>
      <c r="AO836" s="1">
        <v>0</v>
      </c>
      <c r="AP836" s="1">
        <v>0</v>
      </c>
      <c r="AQ836" s="1">
        <v>39684.753217999998</v>
      </c>
      <c r="AR836" s="1">
        <v>2612788.7058700002</v>
      </c>
      <c r="AS836" s="1">
        <v>0</v>
      </c>
      <c r="AT836" s="1">
        <v>0</v>
      </c>
      <c r="AU836" s="1">
        <v>0</v>
      </c>
      <c r="AV836" s="1">
        <v>0</v>
      </c>
      <c r="AW836" s="1">
        <v>0</v>
      </c>
      <c r="AX836" s="1">
        <v>0</v>
      </c>
      <c r="AY836" s="1">
        <v>0</v>
      </c>
      <c r="AZ836" s="1">
        <v>0</v>
      </c>
      <c r="BA836" s="1">
        <v>0</v>
      </c>
      <c r="BB836" s="1">
        <v>2612788.7058700002</v>
      </c>
      <c r="BC836" s="7">
        <v>0.12653943545377067</v>
      </c>
      <c r="BD836" s="35">
        <v>0.778469207261833</v>
      </c>
      <c r="BE836" s="35" t="s">
        <v>552</v>
      </c>
      <c r="BF836" s="35" t="s">
        <v>552</v>
      </c>
      <c r="BG836" s="35" t="s">
        <v>552</v>
      </c>
      <c r="BH836" s="35" t="s">
        <v>552</v>
      </c>
      <c r="BI836" s="35" t="s">
        <v>552</v>
      </c>
      <c r="BJ836" s="35" t="s">
        <v>552</v>
      </c>
      <c r="BK836" s="35" t="s">
        <v>552</v>
      </c>
      <c r="BL836" s="35" t="s">
        <v>552</v>
      </c>
      <c r="BM836" s="35" t="s">
        <v>552</v>
      </c>
      <c r="BN836" s="35">
        <v>0.778469207261833</v>
      </c>
      <c r="BO836" s="1">
        <v>6667419.1499999994</v>
      </c>
      <c r="BP836" s="1"/>
      <c r="BQ836" s="1">
        <v>6899731.7765999986</v>
      </c>
      <c r="BR836" s="1">
        <v>306691.53291507746</v>
      </c>
      <c r="BS836" s="1">
        <v>2710089.5209765923</v>
      </c>
      <c r="BT836" s="1">
        <v>6899731.7765999986</v>
      </c>
      <c r="BU836" s="1">
        <v>306691.53291507746</v>
      </c>
      <c r="BV836" s="1">
        <v>797759.8815880412</v>
      </c>
      <c r="BW836" s="35">
        <v>7.0494127183338291</v>
      </c>
      <c r="BX836" s="1">
        <v>41739325.162456103</v>
      </c>
      <c r="BY836" s="1">
        <v>1855303.6598217678</v>
      </c>
      <c r="BZ836" s="1">
        <v>16394450.016019033</v>
      </c>
      <c r="CA836" s="1">
        <v>41739325.162456103</v>
      </c>
      <c r="CB836" s="1">
        <v>1855303.6598217678</v>
      </c>
      <c r="CC836" s="1">
        <v>4825978.7738551861</v>
      </c>
    </row>
    <row r="837" spans="1:81" x14ac:dyDescent="0.25">
      <c r="A837" t="s">
        <v>328</v>
      </c>
      <c r="B837" t="s">
        <v>329</v>
      </c>
      <c r="C837" t="s">
        <v>54</v>
      </c>
      <c r="D837" t="s">
        <v>28</v>
      </c>
      <c r="E837">
        <v>50060</v>
      </c>
      <c r="F837" t="s">
        <v>39</v>
      </c>
      <c r="G837" t="s">
        <v>128</v>
      </c>
      <c r="H837" s="74">
        <v>0.76044080441945017</v>
      </c>
      <c r="I837" s="1">
        <v>21552913</v>
      </c>
      <c r="J837" s="1">
        <v>3407294</v>
      </c>
      <c r="K837" s="1">
        <v>0</v>
      </c>
      <c r="L837" s="1">
        <v>0</v>
      </c>
      <c r="M837" s="1">
        <v>0</v>
      </c>
      <c r="N837" s="1">
        <v>0</v>
      </c>
      <c r="O837" s="1">
        <v>0</v>
      </c>
      <c r="P837" s="1">
        <v>250091</v>
      </c>
      <c r="Q837" s="1">
        <v>0</v>
      </c>
      <c r="R837" s="1">
        <v>0</v>
      </c>
      <c r="S837" s="1">
        <v>0</v>
      </c>
      <c r="T837" s="1">
        <v>3657385</v>
      </c>
      <c r="U837" s="1"/>
      <c r="V837" s="36"/>
      <c r="W837" s="1">
        <v>705547</v>
      </c>
      <c r="X837" s="1"/>
      <c r="Y837" s="1">
        <v>2625</v>
      </c>
      <c r="Z837" s="1"/>
      <c r="AA837" s="1"/>
      <c r="AB837" s="1"/>
      <c r="AC837" s="1">
        <v>50614</v>
      </c>
      <c r="AD837" s="1"/>
      <c r="AE837" s="1"/>
      <c r="AF837" s="1"/>
      <c r="AG837" s="1">
        <v>39684.753217999998</v>
      </c>
      <c r="AH837" s="1">
        <v>0</v>
      </c>
      <c r="AI837" s="1">
        <v>26887.035000000003</v>
      </c>
      <c r="AJ837" s="1">
        <v>0</v>
      </c>
      <c r="AK837" s="1">
        <v>0</v>
      </c>
      <c r="AL837" s="1">
        <v>0</v>
      </c>
      <c r="AM837" s="1">
        <v>444674.98169416666</v>
      </c>
      <c r="AN837" s="1">
        <v>0</v>
      </c>
      <c r="AO837" s="1">
        <v>0</v>
      </c>
      <c r="AP837" s="1">
        <v>0</v>
      </c>
      <c r="AQ837" s="1">
        <v>511246.76991216664</v>
      </c>
      <c r="AR837" s="1">
        <v>2612788.7058700002</v>
      </c>
      <c r="AS837" s="1">
        <v>0</v>
      </c>
      <c r="AT837" s="1">
        <v>5691.0509249999996</v>
      </c>
      <c r="AU837" s="1">
        <v>0</v>
      </c>
      <c r="AV837" s="1">
        <v>0</v>
      </c>
      <c r="AW837" s="1">
        <v>0</v>
      </c>
      <c r="AX837" s="1">
        <v>131656.12451999998</v>
      </c>
      <c r="AY837" s="1">
        <v>0</v>
      </c>
      <c r="AZ837" s="1">
        <v>0</v>
      </c>
      <c r="BA837" s="1">
        <v>0</v>
      </c>
      <c r="BB837" s="1">
        <v>2750135.8813150004</v>
      </c>
      <c r="BC837" s="7">
        <v>0.15131980773212264</v>
      </c>
      <c r="BD837" s="35">
        <v>0.778469207261833</v>
      </c>
      <c r="BE837" s="35" t="s">
        <v>552</v>
      </c>
      <c r="BF837" s="35" t="s">
        <v>552</v>
      </c>
      <c r="BG837" s="35" t="s">
        <v>552</v>
      </c>
      <c r="BH837" s="35" t="s">
        <v>552</v>
      </c>
      <c r="BI837" s="35" t="s">
        <v>552</v>
      </c>
      <c r="BJ837" s="35">
        <v>2.3044855921011416</v>
      </c>
      <c r="BK837" s="35" t="s">
        <v>552</v>
      </c>
      <c r="BL837" s="35" t="s">
        <v>552</v>
      </c>
      <c r="BM837" s="35" t="s">
        <v>552</v>
      </c>
      <c r="BN837" s="35">
        <v>0.89172527672836377</v>
      </c>
      <c r="BO837" s="1">
        <v>6667419.1499999994</v>
      </c>
      <c r="BP837" s="1">
        <v>0</v>
      </c>
      <c r="BQ837" s="1">
        <v>7094356.8430799982</v>
      </c>
      <c r="BR837" s="1">
        <v>315342.5735518866</v>
      </c>
      <c r="BS837" s="1">
        <v>2786534.7177269408</v>
      </c>
      <c r="BT837" s="1">
        <v>7094356.8430799982</v>
      </c>
      <c r="BU837" s="1">
        <v>315342.5735518866</v>
      </c>
      <c r="BV837" s="1">
        <v>820262.7954716963</v>
      </c>
      <c r="BW837" s="35">
        <v>7.0494127183338291</v>
      </c>
      <c r="BX837" s="1">
        <v>42916692.514926776</v>
      </c>
      <c r="BY837" s="1">
        <v>1907637.3750769037</v>
      </c>
      <c r="BZ837" s="1">
        <v>16856898.561496124</v>
      </c>
      <c r="CA837" s="1">
        <v>42916692.514926776</v>
      </c>
      <c r="CB837" s="1">
        <v>1907637.3750769037</v>
      </c>
      <c r="CC837" s="1">
        <v>4962108.1873025401</v>
      </c>
    </row>
    <row r="838" spans="1:81" x14ac:dyDescent="0.25">
      <c r="A838" t="s">
        <v>328</v>
      </c>
      <c r="B838" t="s">
        <v>329</v>
      </c>
      <c r="C838" t="s">
        <v>54</v>
      </c>
      <c r="D838" t="s">
        <v>1730</v>
      </c>
      <c r="E838">
        <v>50060</v>
      </c>
      <c r="F838" t="s">
        <v>39</v>
      </c>
      <c r="G838" t="s">
        <v>128</v>
      </c>
      <c r="H838" s="74">
        <v>0.76044080441945017</v>
      </c>
      <c r="I838" s="1">
        <v>591278</v>
      </c>
      <c r="J838" s="1"/>
      <c r="K838" s="1"/>
      <c r="L838" s="1"/>
      <c r="M838" s="1"/>
      <c r="N838" s="1"/>
      <c r="O838" s="1"/>
      <c r="P838" s="1">
        <v>250091</v>
      </c>
      <c r="Q838" s="1"/>
      <c r="R838" s="1"/>
      <c r="S838" s="1"/>
      <c r="T838" s="1">
        <v>250091</v>
      </c>
      <c r="U838" s="1">
        <v>12.428571428571429</v>
      </c>
      <c r="V838" s="36">
        <v>0.13500639062506523</v>
      </c>
      <c r="W838" s="1"/>
      <c r="X838" s="1"/>
      <c r="Y838" s="1">
        <v>2625</v>
      </c>
      <c r="Z838" s="1"/>
      <c r="AA838" s="1"/>
      <c r="AB838" s="1"/>
      <c r="AC838" s="1">
        <v>50614</v>
      </c>
      <c r="AD838" s="1"/>
      <c r="AE838" s="1"/>
      <c r="AF838" s="1"/>
      <c r="AG838" s="1">
        <v>0</v>
      </c>
      <c r="AH838" s="1">
        <v>0</v>
      </c>
      <c r="AI838" s="1">
        <v>26887.035000000003</v>
      </c>
      <c r="AJ838" s="1">
        <v>0</v>
      </c>
      <c r="AK838" s="1"/>
      <c r="AL838" s="1">
        <v>0</v>
      </c>
      <c r="AM838" s="1">
        <v>444674.98169416666</v>
      </c>
      <c r="AN838" s="1"/>
      <c r="AO838" s="1">
        <v>0</v>
      </c>
      <c r="AP838" s="1">
        <v>0</v>
      </c>
      <c r="AQ838" s="1">
        <v>471562.0166941667</v>
      </c>
      <c r="AR838" s="1">
        <v>0</v>
      </c>
      <c r="AS838" s="1">
        <v>0</v>
      </c>
      <c r="AT838" s="1">
        <v>5691.0509249999996</v>
      </c>
      <c r="AU838" s="1">
        <v>0</v>
      </c>
      <c r="AV838" s="1"/>
      <c r="AW838" s="1">
        <v>0</v>
      </c>
      <c r="AX838" s="1">
        <v>131656.12451999998</v>
      </c>
      <c r="AY838" s="1"/>
      <c r="AZ838" s="1">
        <v>0</v>
      </c>
      <c r="BA838" s="1">
        <v>0</v>
      </c>
      <c r="BB838" s="1">
        <v>137347.17544499997</v>
      </c>
      <c r="BC838" s="7">
        <v>1.0298187859842014</v>
      </c>
      <c r="BD838" s="35" t="s">
        <v>552</v>
      </c>
      <c r="BE838" s="35" t="s">
        <v>552</v>
      </c>
      <c r="BF838" s="35" t="s">
        <v>552</v>
      </c>
      <c r="BG838" s="35" t="s">
        <v>552</v>
      </c>
      <c r="BH838" s="35" t="s">
        <v>552</v>
      </c>
      <c r="BI838" s="35" t="s">
        <v>552</v>
      </c>
      <c r="BJ838" s="35">
        <v>2.3044855921011416</v>
      </c>
      <c r="BK838" s="35" t="s">
        <v>552</v>
      </c>
      <c r="BL838" s="35" t="s">
        <v>552</v>
      </c>
      <c r="BM838" s="35" t="s">
        <v>552</v>
      </c>
      <c r="BN838" s="35">
        <v>2.4347505193676167</v>
      </c>
      <c r="BO838" s="1">
        <v>0</v>
      </c>
      <c r="BP838" s="1">
        <v>0</v>
      </c>
      <c r="BQ838" s="1">
        <v>194625.06647999998</v>
      </c>
      <c r="BR838" s="1">
        <v>8651.0406368091608</v>
      </c>
      <c r="BS838" s="1">
        <v>76445.196750348812</v>
      </c>
      <c r="BT838" s="1">
        <v>194625.06647999998</v>
      </c>
      <c r="BU838" s="1">
        <v>8651.0406368091608</v>
      </c>
      <c r="BV838" s="1">
        <v>22502.913883655252</v>
      </c>
      <c r="BW838" s="35">
        <v>7.0494127183338291</v>
      </c>
      <c r="BX838" s="1">
        <v>1177367.3524706787</v>
      </c>
      <c r="BY838" s="1">
        <v>52333.715255136114</v>
      </c>
      <c r="BZ838" s="1">
        <v>462448.54547709186</v>
      </c>
      <c r="CA838" s="1">
        <v>1177367.3524706787</v>
      </c>
      <c r="CB838" s="1">
        <v>52333.715255136114</v>
      </c>
      <c r="CC838" s="1">
        <v>136129.41344735495</v>
      </c>
    </row>
    <row r="839" spans="1:81" x14ac:dyDescent="0.25">
      <c r="A839" t="s">
        <v>52</v>
      </c>
      <c r="B839" t="s">
        <v>53</v>
      </c>
      <c r="C839" t="s">
        <v>54</v>
      </c>
      <c r="D839" t="s">
        <v>38</v>
      </c>
      <c r="E839">
        <v>50066</v>
      </c>
      <c r="F839" t="s">
        <v>39</v>
      </c>
      <c r="G839" t="s">
        <v>55</v>
      </c>
      <c r="H839" s="74">
        <v>0.53246165051848993</v>
      </c>
      <c r="I839" s="1">
        <v>591323738</v>
      </c>
      <c r="J839" s="1"/>
      <c r="K839" s="1"/>
      <c r="L839" s="1">
        <v>57810640</v>
      </c>
      <c r="M839" s="1"/>
      <c r="N839" s="1"/>
      <c r="O839" s="1"/>
      <c r="P839" s="1"/>
      <c r="Q839" s="1"/>
      <c r="R839" s="1"/>
      <c r="S839" s="1"/>
      <c r="T839" s="1">
        <v>57810640</v>
      </c>
      <c r="U839" s="1">
        <v>41.627906976744185</v>
      </c>
      <c r="V839" s="36">
        <v>0.27152997482728491</v>
      </c>
      <c r="W839" s="1"/>
      <c r="X839" s="1"/>
      <c r="Y839" s="1">
        <v>16734411</v>
      </c>
      <c r="Z839" s="1">
        <v>17306</v>
      </c>
      <c r="AA839" s="1"/>
      <c r="AB839" s="1"/>
      <c r="AC839" s="1"/>
      <c r="AD839" s="1"/>
      <c r="AE839" s="1"/>
      <c r="AF839" s="1"/>
      <c r="AG839" s="1">
        <v>0</v>
      </c>
      <c r="AH839" s="1">
        <v>0</v>
      </c>
      <c r="AI839" s="1">
        <v>171533998.16499999</v>
      </c>
      <c r="AJ839" s="1">
        <v>9214.7813238729868</v>
      </c>
      <c r="AK839" s="1">
        <v>0</v>
      </c>
      <c r="AL839" s="1">
        <v>0</v>
      </c>
      <c r="AM839" s="1">
        <v>0</v>
      </c>
      <c r="AN839" s="1">
        <v>0</v>
      </c>
      <c r="AO839" s="1">
        <v>0</v>
      </c>
      <c r="AP839" s="1">
        <v>0</v>
      </c>
      <c r="AQ839" s="1">
        <v>171543212.94632387</v>
      </c>
      <c r="AR839" s="1">
        <v>0</v>
      </c>
      <c r="AS839" s="1">
        <v>0</v>
      </c>
      <c r="AT839" s="1">
        <v>36280527.695573397</v>
      </c>
      <c r="AU839" s="1">
        <v>347.88988462000026</v>
      </c>
      <c r="AV839" s="1">
        <v>0</v>
      </c>
      <c r="AW839" s="1">
        <v>0</v>
      </c>
      <c r="AX839" s="1">
        <v>0</v>
      </c>
      <c r="AY839" s="1">
        <v>0</v>
      </c>
      <c r="AZ839" s="1">
        <v>0</v>
      </c>
      <c r="BA839" s="1">
        <v>0</v>
      </c>
      <c r="BB839" s="1">
        <v>36280875.585458018</v>
      </c>
      <c r="BC839" s="7">
        <v>0.35145568353926271</v>
      </c>
      <c r="BD839" s="35" t="s">
        <v>552</v>
      </c>
      <c r="BE839" s="35" t="s">
        <v>552</v>
      </c>
      <c r="BF839" s="35">
        <v>3.5947452901502799</v>
      </c>
      <c r="BG839" s="35" t="s">
        <v>552</v>
      </c>
      <c r="BH839" s="35" t="s">
        <v>552</v>
      </c>
      <c r="BI839" s="35" t="s">
        <v>552</v>
      </c>
      <c r="BJ839" s="35" t="s">
        <v>552</v>
      </c>
      <c r="BK839" s="35" t="s">
        <v>552</v>
      </c>
      <c r="BL839" s="35" t="s">
        <v>552</v>
      </c>
      <c r="BM839" s="35" t="s">
        <v>552</v>
      </c>
      <c r="BN839" s="35">
        <v>3.59491070383898</v>
      </c>
      <c r="BO839" s="1">
        <v>0</v>
      </c>
      <c r="BP839" s="1"/>
      <c r="BQ839" s="1">
        <v>194640121.60007998</v>
      </c>
      <c r="BR839" s="1">
        <v>8651709.8335265182</v>
      </c>
      <c r="BS839" s="1">
        <v>76451110.128504202</v>
      </c>
      <c r="BT839" s="1">
        <v>194640121.60007998</v>
      </c>
      <c r="BU839" s="1">
        <v>8651709.8335265182</v>
      </c>
      <c r="BV839" s="1">
        <v>22504654.584772509</v>
      </c>
      <c r="BW839" s="35">
        <v>7.7570518409441762</v>
      </c>
      <c r="BX839" s="1">
        <v>1315193391.9794188</v>
      </c>
      <c r="BY839" s="1">
        <v>58460051.857945196</v>
      </c>
      <c r="BZ839" s="1">
        <v>516584114.43603528</v>
      </c>
      <c r="CA839" s="1">
        <v>1315193391.9794188</v>
      </c>
      <c r="CB839" s="1">
        <v>58460051.857945196</v>
      </c>
      <c r="CC839" s="1">
        <v>152065117.69184989</v>
      </c>
    </row>
    <row r="840" spans="1:81" x14ac:dyDescent="0.25">
      <c r="A840" t="s">
        <v>52</v>
      </c>
      <c r="B840" t="s">
        <v>53</v>
      </c>
      <c r="C840" t="s">
        <v>54</v>
      </c>
      <c r="D840" t="s">
        <v>1728</v>
      </c>
      <c r="E840">
        <v>50066</v>
      </c>
      <c r="F840" t="s">
        <v>39</v>
      </c>
      <c r="G840" t="s">
        <v>55</v>
      </c>
      <c r="H840" s="74">
        <v>0.53246165051848993</v>
      </c>
      <c r="I840" s="1">
        <v>1401502999</v>
      </c>
      <c r="J840" s="1"/>
      <c r="K840" s="1"/>
      <c r="L840" s="1"/>
      <c r="M840" s="1"/>
      <c r="N840" s="1">
        <v>77032019</v>
      </c>
      <c r="O840" s="1"/>
      <c r="P840" s="1"/>
      <c r="Q840" s="1"/>
      <c r="R840" s="1"/>
      <c r="S840" s="1"/>
      <c r="T840" s="1">
        <v>77032019</v>
      </c>
      <c r="U840" s="1">
        <v>40.942087542087542</v>
      </c>
      <c r="V840" s="36">
        <v>0.46597641071961593</v>
      </c>
      <c r="W840" s="1"/>
      <c r="X840" s="1"/>
      <c r="Y840" s="1"/>
      <c r="Z840" s="1"/>
      <c r="AA840" s="1">
        <v>459662301</v>
      </c>
      <c r="AB840" s="1"/>
      <c r="AC840" s="1"/>
      <c r="AD840" s="1"/>
      <c r="AE840" s="1"/>
      <c r="AF840" s="1"/>
      <c r="AG840" s="1"/>
      <c r="AH840" s="1"/>
      <c r="AI840" s="1"/>
      <c r="AJ840" s="1"/>
      <c r="AK840" s="1">
        <v>244752547.47158691</v>
      </c>
      <c r="AL840" s="1"/>
      <c r="AM840" s="1"/>
      <c r="AN840" s="1"/>
      <c r="AO840" s="1"/>
      <c r="AP840" s="1"/>
      <c r="AQ840" s="1">
        <v>244752547.47158691</v>
      </c>
      <c r="AR840" s="1"/>
      <c r="AS840" s="1"/>
      <c r="AT840" s="1"/>
      <c r="AU840" s="1"/>
      <c r="AV840" s="1">
        <v>9240255.6835232768</v>
      </c>
      <c r="AW840" s="1"/>
      <c r="AX840" s="1"/>
      <c r="AY840" s="1"/>
      <c r="AZ840" s="1"/>
      <c r="BA840" s="1"/>
      <c r="BB840" s="1">
        <v>9240255.6835232768</v>
      </c>
      <c r="BC840" s="7">
        <v>0.18122886881893158</v>
      </c>
      <c r="BD840" s="35" t="s">
        <v>552</v>
      </c>
      <c r="BE840" s="35" t="s">
        <v>552</v>
      </c>
      <c r="BF840" s="35" t="s">
        <v>552</v>
      </c>
      <c r="BG840" s="35" t="s">
        <v>552</v>
      </c>
      <c r="BH840" s="35">
        <v>3.2972367393760011</v>
      </c>
      <c r="BI840" s="35" t="s">
        <v>552</v>
      </c>
      <c r="BJ840" s="35" t="s">
        <v>552</v>
      </c>
      <c r="BK840" s="35" t="s">
        <v>552</v>
      </c>
      <c r="BL840" s="35" t="s">
        <v>552</v>
      </c>
      <c r="BM840" s="35" t="s">
        <v>552</v>
      </c>
      <c r="BN840" s="35">
        <v>3.2972367393760011</v>
      </c>
      <c r="BO840" s="1"/>
      <c r="BP840" s="1"/>
      <c r="BQ840" s="1">
        <v>461318727.15083992</v>
      </c>
      <c r="BR840" s="1">
        <v>20505514.15232582</v>
      </c>
      <c r="BS840" s="1">
        <v>181197630.39510837</v>
      </c>
      <c r="BT840" s="1">
        <v>461318727.15083992</v>
      </c>
      <c r="BU840" s="1">
        <v>20505514.15232582</v>
      </c>
      <c r="BV840" s="1">
        <v>53338533.302746877</v>
      </c>
      <c r="BW840" s="35">
        <v>7.7570518409441762</v>
      </c>
      <c r="BX840" s="1">
        <v>3117154554.5566072</v>
      </c>
      <c r="BY840" s="1">
        <v>138556822.15248007</v>
      </c>
      <c r="BZ840" s="1">
        <v>1224361782.0359898</v>
      </c>
      <c r="CA840" s="1">
        <v>3117154554.5566072</v>
      </c>
      <c r="CB840" s="1">
        <v>138556822.15248007</v>
      </c>
      <c r="CC840" s="1">
        <v>360411234.64658809</v>
      </c>
    </row>
    <row r="841" spans="1:81" x14ac:dyDescent="0.25">
      <c r="A841" t="s">
        <v>52</v>
      </c>
      <c r="B841" t="s">
        <v>53</v>
      </c>
      <c r="C841" t="s">
        <v>54</v>
      </c>
      <c r="D841" t="s">
        <v>28</v>
      </c>
      <c r="E841">
        <v>50066</v>
      </c>
      <c r="F841" t="s">
        <v>39</v>
      </c>
      <c r="G841" t="s">
        <v>55</v>
      </c>
      <c r="H841" s="74">
        <v>0.53246165051848993</v>
      </c>
      <c r="I841" s="1">
        <v>1992826737</v>
      </c>
      <c r="J841" s="1">
        <v>0</v>
      </c>
      <c r="K841" s="1">
        <v>0</v>
      </c>
      <c r="L841" s="1">
        <v>57810640</v>
      </c>
      <c r="M841" s="1">
        <v>0</v>
      </c>
      <c r="N841" s="1">
        <v>77032019</v>
      </c>
      <c r="O841" s="1">
        <v>0</v>
      </c>
      <c r="P841" s="1">
        <v>0</v>
      </c>
      <c r="Q841" s="1">
        <v>0</v>
      </c>
      <c r="R841" s="1">
        <v>0</v>
      </c>
      <c r="S841" s="1">
        <v>0</v>
      </c>
      <c r="T841" s="1">
        <v>134842659</v>
      </c>
      <c r="U841" s="1"/>
      <c r="V841" s="36"/>
      <c r="W841" s="1"/>
      <c r="X841" s="1"/>
      <c r="Y841" s="1">
        <v>16734411</v>
      </c>
      <c r="Z841" s="1">
        <v>17306</v>
      </c>
      <c r="AA841" s="1">
        <v>459662301</v>
      </c>
      <c r="AB841" s="1"/>
      <c r="AC841" s="1"/>
      <c r="AD841" s="1"/>
      <c r="AE841" s="1"/>
      <c r="AF841" s="1"/>
      <c r="AG841" s="1">
        <v>0</v>
      </c>
      <c r="AH841" s="1">
        <v>0</v>
      </c>
      <c r="AI841" s="1">
        <v>171533998.16499999</v>
      </c>
      <c r="AJ841" s="1">
        <v>9214.7813238729868</v>
      </c>
      <c r="AK841" s="1">
        <v>244752547.47158691</v>
      </c>
      <c r="AL841" s="1">
        <v>0</v>
      </c>
      <c r="AM841" s="1">
        <v>0</v>
      </c>
      <c r="AN841" s="1">
        <v>0</v>
      </c>
      <c r="AO841" s="1">
        <v>0</v>
      </c>
      <c r="AP841" s="1">
        <v>0</v>
      </c>
      <c r="AQ841" s="1">
        <v>416295760.41791081</v>
      </c>
      <c r="AR841" s="1">
        <v>0</v>
      </c>
      <c r="AS841" s="1">
        <v>0</v>
      </c>
      <c r="AT841" s="1">
        <v>36280527.695573397</v>
      </c>
      <c r="AU841" s="1">
        <v>347.88988462000026</v>
      </c>
      <c r="AV841" s="1">
        <v>9240255.6835232768</v>
      </c>
      <c r="AW841" s="1">
        <v>0</v>
      </c>
      <c r="AX841" s="1">
        <v>0</v>
      </c>
      <c r="AY841" s="1">
        <v>0</v>
      </c>
      <c r="AZ841" s="1">
        <v>0</v>
      </c>
      <c r="BA841" s="1">
        <v>0</v>
      </c>
      <c r="BB841" s="1">
        <v>45521131.268981293</v>
      </c>
      <c r="BC841" s="7">
        <v>0.23173961043001207</v>
      </c>
      <c r="BD841" s="35" t="s">
        <v>552</v>
      </c>
      <c r="BE841" s="35" t="s">
        <v>552</v>
      </c>
      <c r="BF841" s="35">
        <v>3.5947452901502799</v>
      </c>
      <c r="BG841" s="35" t="s">
        <v>552</v>
      </c>
      <c r="BH841" s="35">
        <v>3.2972367393760011</v>
      </c>
      <c r="BI841" s="35" t="s">
        <v>552</v>
      </c>
      <c r="BJ841" s="35" t="s">
        <v>552</v>
      </c>
      <c r="BK841" s="35" t="s">
        <v>552</v>
      </c>
      <c r="BL841" s="35" t="s">
        <v>552</v>
      </c>
      <c r="BM841" s="35" t="s">
        <v>552</v>
      </c>
      <c r="BN841" s="35">
        <v>3.4248574977069541</v>
      </c>
      <c r="BO841" s="1">
        <v>0</v>
      </c>
      <c r="BP841" s="1">
        <v>0</v>
      </c>
      <c r="BQ841" s="1">
        <v>655958848.75091994</v>
      </c>
      <c r="BR841" s="1">
        <v>29157223.985852342</v>
      </c>
      <c r="BS841" s="1">
        <v>257648740.52361259</v>
      </c>
      <c r="BT841" s="1">
        <v>655958848.75091994</v>
      </c>
      <c r="BU841" s="1">
        <v>29157223.985852342</v>
      </c>
      <c r="BV841" s="1">
        <v>75843187.887519389</v>
      </c>
      <c r="BW841" s="35">
        <v>7.7570518409441762</v>
      </c>
      <c r="BX841" s="1">
        <v>4432347946.536026</v>
      </c>
      <c r="BY841" s="1">
        <v>197016874.01042527</v>
      </c>
      <c r="BZ841" s="1">
        <v>1740945896.4720249</v>
      </c>
      <c r="CA841" s="1">
        <v>4432347946.536026</v>
      </c>
      <c r="CB841" s="1">
        <v>197016874.01042527</v>
      </c>
      <c r="CC841" s="1">
        <v>512476352.33843797</v>
      </c>
    </row>
    <row r="842" spans="1:81" x14ac:dyDescent="0.25">
      <c r="A842" t="s">
        <v>1585</v>
      </c>
      <c r="B842" t="s">
        <v>53</v>
      </c>
      <c r="C842" t="s">
        <v>54</v>
      </c>
      <c r="D842" t="s">
        <v>1727</v>
      </c>
      <c r="E842">
        <v>50521</v>
      </c>
      <c r="F842" t="s">
        <v>39</v>
      </c>
      <c r="G842" t="s">
        <v>55</v>
      </c>
      <c r="H842" s="74">
        <v>0.53246165051848993</v>
      </c>
      <c r="I842" s="1">
        <v>743343</v>
      </c>
      <c r="J842" s="1"/>
      <c r="K842" s="1"/>
      <c r="L842" s="1">
        <v>45402</v>
      </c>
      <c r="M842" s="1"/>
      <c r="N842" s="1"/>
      <c r="O842" s="1"/>
      <c r="P842" s="1"/>
      <c r="Q842" s="1"/>
      <c r="R842" s="1"/>
      <c r="S842" s="1"/>
      <c r="T842" s="1">
        <v>45402</v>
      </c>
      <c r="U842" s="1">
        <v>98.75</v>
      </c>
      <c r="V842" s="36">
        <v>0.16581545147549204</v>
      </c>
      <c r="W842" s="1"/>
      <c r="X842" s="1"/>
      <c r="Y842" s="1">
        <v>31821</v>
      </c>
      <c r="Z842" s="1"/>
      <c r="AA842" s="1"/>
      <c r="AB842" s="1"/>
      <c r="AC842" s="1"/>
      <c r="AD842" s="1"/>
      <c r="AE842" s="1"/>
      <c r="AF842" s="1"/>
      <c r="AG842" s="1">
        <v>0</v>
      </c>
      <c r="AH842" s="1"/>
      <c r="AI842" s="1">
        <v>329384.89877999999</v>
      </c>
      <c r="AJ842" s="1"/>
      <c r="AK842" s="1"/>
      <c r="AL842" s="1"/>
      <c r="AM842" s="1"/>
      <c r="AN842" s="1"/>
      <c r="AO842" s="1"/>
      <c r="AP842" s="1"/>
      <c r="AQ842" s="1">
        <v>329384.89877999999</v>
      </c>
      <c r="AR842" s="1">
        <v>0</v>
      </c>
      <c r="AS842" s="1"/>
      <c r="AT842" s="1">
        <v>68988.545327400003</v>
      </c>
      <c r="AU842" s="1"/>
      <c r="AV842" s="1"/>
      <c r="AW842" s="1"/>
      <c r="AX842" s="1"/>
      <c r="AY842" s="1"/>
      <c r="AZ842" s="1"/>
      <c r="BA842" s="1"/>
      <c r="BB842" s="1">
        <v>68988.545327400003</v>
      </c>
      <c r="BC842" s="7">
        <v>0.53592143076264931</v>
      </c>
      <c r="BD842" s="35" t="s">
        <v>552</v>
      </c>
      <c r="BE842" s="35" t="s">
        <v>552</v>
      </c>
      <c r="BF842" s="35">
        <v>8.7743589292850537</v>
      </c>
      <c r="BG842" s="35" t="s">
        <v>552</v>
      </c>
      <c r="BH842" s="35" t="s">
        <v>552</v>
      </c>
      <c r="BI842" s="35" t="s">
        <v>552</v>
      </c>
      <c r="BJ842" s="35" t="s">
        <v>552</v>
      </c>
      <c r="BK842" s="35" t="s">
        <v>552</v>
      </c>
      <c r="BL842" s="35" t="s">
        <v>552</v>
      </c>
      <c r="BM842" s="35" t="s">
        <v>552</v>
      </c>
      <c r="BN842" s="35">
        <v>8.7743589292850537</v>
      </c>
      <c r="BO842" s="1">
        <v>0</v>
      </c>
      <c r="BP842" s="1"/>
      <c r="BQ842" s="1">
        <v>244678.78187999997</v>
      </c>
      <c r="BR842" s="1">
        <v>10875.917081453446</v>
      </c>
      <c r="BS842" s="1">
        <v>96105.388477153771</v>
      </c>
      <c r="BT842" s="1">
        <v>244678.78187999997</v>
      </c>
      <c r="BU842" s="1">
        <v>10875.917081453446</v>
      </c>
      <c r="BV842" s="1">
        <v>28290.217993935075</v>
      </c>
      <c r="BW842" s="35">
        <v>5.9751235095520929</v>
      </c>
      <c r="BX842" s="1">
        <v>1217307.1600197565</v>
      </c>
      <c r="BY842" s="1">
        <v>54109.030759878231</v>
      </c>
      <c r="BZ842" s="1">
        <v>478136.17760732456</v>
      </c>
      <c r="CA842" s="1">
        <v>1217307.1600197565</v>
      </c>
      <c r="CB842" s="1">
        <v>54109.030759878231</v>
      </c>
      <c r="CC842" s="1">
        <v>140747.32863198005</v>
      </c>
    </row>
    <row r="843" spans="1:81" x14ac:dyDescent="0.25">
      <c r="A843" t="s">
        <v>1585</v>
      </c>
      <c r="B843" t="s">
        <v>53</v>
      </c>
      <c r="C843" t="s">
        <v>54</v>
      </c>
      <c r="D843" t="s">
        <v>28</v>
      </c>
      <c r="E843">
        <v>50521</v>
      </c>
      <c r="F843" t="s">
        <v>39</v>
      </c>
      <c r="G843" t="s">
        <v>55</v>
      </c>
      <c r="H843" s="74">
        <v>0.53246165051848993</v>
      </c>
      <c r="I843" s="1">
        <v>743343</v>
      </c>
      <c r="J843" s="1">
        <v>0</v>
      </c>
      <c r="K843" s="1">
        <v>0</v>
      </c>
      <c r="L843" s="1">
        <v>45402</v>
      </c>
      <c r="M843" s="1">
        <v>0</v>
      </c>
      <c r="N843" s="1">
        <v>0</v>
      </c>
      <c r="O843" s="1">
        <v>0</v>
      </c>
      <c r="P843" s="1">
        <v>0</v>
      </c>
      <c r="Q843" s="1">
        <v>0</v>
      </c>
      <c r="R843" s="1">
        <v>0</v>
      </c>
      <c r="S843" s="1">
        <v>0</v>
      </c>
      <c r="T843" s="1">
        <v>45402</v>
      </c>
      <c r="U843" s="1"/>
      <c r="V843" s="36"/>
      <c r="W843" s="1"/>
      <c r="X843" s="1"/>
      <c r="Y843" s="1">
        <v>31821</v>
      </c>
      <c r="Z843" s="1"/>
      <c r="AA843" s="1"/>
      <c r="AB843" s="1"/>
      <c r="AC843" s="1"/>
      <c r="AD843" s="1"/>
      <c r="AE843" s="1"/>
      <c r="AF843" s="1"/>
      <c r="AG843" s="1">
        <v>0</v>
      </c>
      <c r="AH843" s="1">
        <v>0</v>
      </c>
      <c r="AI843" s="1">
        <v>329384.89877999999</v>
      </c>
      <c r="AJ843" s="1">
        <v>0</v>
      </c>
      <c r="AK843" s="1">
        <v>0</v>
      </c>
      <c r="AL843" s="1">
        <v>0</v>
      </c>
      <c r="AM843" s="1">
        <v>0</v>
      </c>
      <c r="AN843" s="1">
        <v>0</v>
      </c>
      <c r="AO843" s="1">
        <v>0</v>
      </c>
      <c r="AP843" s="1">
        <v>0</v>
      </c>
      <c r="AQ843" s="1">
        <v>329384.89877999999</v>
      </c>
      <c r="AR843" s="1">
        <v>0</v>
      </c>
      <c r="AS843" s="1">
        <v>0</v>
      </c>
      <c r="AT843" s="1">
        <v>68988.545327400003</v>
      </c>
      <c r="AU843" s="1">
        <v>0</v>
      </c>
      <c r="AV843" s="1">
        <v>0</v>
      </c>
      <c r="AW843" s="1">
        <v>0</v>
      </c>
      <c r="AX843" s="1">
        <v>0</v>
      </c>
      <c r="AY843" s="1">
        <v>0</v>
      </c>
      <c r="AZ843" s="1">
        <v>0</v>
      </c>
      <c r="BA843" s="1">
        <v>0</v>
      </c>
      <c r="BB843" s="1">
        <v>68988.545327400003</v>
      </c>
      <c r="BC843" s="7">
        <v>0.53592143076264931</v>
      </c>
      <c r="BD843" s="35" t="s">
        <v>552</v>
      </c>
      <c r="BE843" s="35" t="s">
        <v>552</v>
      </c>
      <c r="BF843" s="35">
        <v>8.7743589292850537</v>
      </c>
      <c r="BG843" s="35" t="s">
        <v>552</v>
      </c>
      <c r="BH843" s="35" t="s">
        <v>552</v>
      </c>
      <c r="BI843" s="35" t="s">
        <v>552</v>
      </c>
      <c r="BJ843" s="35" t="s">
        <v>552</v>
      </c>
      <c r="BK843" s="35" t="s">
        <v>552</v>
      </c>
      <c r="BL843" s="35" t="s">
        <v>552</v>
      </c>
      <c r="BM843" s="35" t="s">
        <v>552</v>
      </c>
      <c r="BN843" s="35">
        <v>8.7743589292850537</v>
      </c>
      <c r="BO843" s="1">
        <v>0</v>
      </c>
      <c r="BP843" s="1">
        <v>0</v>
      </c>
      <c r="BQ843" s="1">
        <v>244678.78187999997</v>
      </c>
      <c r="BR843" s="1">
        <v>10875.917081453446</v>
      </c>
      <c r="BS843" s="1">
        <v>96105.388477153771</v>
      </c>
      <c r="BT843" s="1">
        <v>244678.78187999997</v>
      </c>
      <c r="BU843" s="1">
        <v>10875.917081453446</v>
      </c>
      <c r="BV843" s="1">
        <v>28290.217993935075</v>
      </c>
      <c r="BW843" s="35">
        <v>5.9751235095520929</v>
      </c>
      <c r="BX843" s="1">
        <v>1217307.1600197565</v>
      </c>
      <c r="BY843" s="1">
        <v>54109.030759878231</v>
      </c>
      <c r="BZ843" s="1">
        <v>478136.17760732456</v>
      </c>
      <c r="CA843" s="1">
        <v>1217307.1600197565</v>
      </c>
      <c r="CB843" s="1">
        <v>54109.030759878231</v>
      </c>
      <c r="CC843" s="1">
        <v>140747.32863198005</v>
      </c>
    </row>
    <row r="844" spans="1:81" x14ac:dyDescent="0.25">
      <c r="A844" t="s">
        <v>912</v>
      </c>
      <c r="B844" t="s">
        <v>913</v>
      </c>
      <c r="C844" t="s">
        <v>54</v>
      </c>
      <c r="D844" t="s">
        <v>38</v>
      </c>
      <c r="E844">
        <v>50174</v>
      </c>
      <c r="F844" t="s">
        <v>370</v>
      </c>
      <c r="G844" t="s">
        <v>128</v>
      </c>
      <c r="H844" s="74">
        <v>0.76044080441945017</v>
      </c>
      <c r="I844" s="1">
        <v>2416298.1</v>
      </c>
      <c r="J844" s="1"/>
      <c r="K844" s="1"/>
      <c r="L844" s="1">
        <v>417920</v>
      </c>
      <c r="M844" s="1"/>
      <c r="N844" s="1"/>
      <c r="O844" s="1"/>
      <c r="P844" s="1"/>
      <c r="Q844" s="1"/>
      <c r="R844" s="1"/>
      <c r="S844" s="1"/>
      <c r="T844" s="1">
        <v>417920</v>
      </c>
      <c r="U844" s="1">
        <v>30.181818181818183</v>
      </c>
      <c r="V844" s="36">
        <v>0.13320522114881583</v>
      </c>
      <c r="W844" s="1"/>
      <c r="X844" s="1"/>
      <c r="Y844" s="1">
        <v>96966</v>
      </c>
      <c r="Z844" s="1"/>
      <c r="AA844" s="1"/>
      <c r="AB844" s="1"/>
      <c r="AC844" s="1"/>
      <c r="AD844" s="1"/>
      <c r="AE844" s="1"/>
      <c r="AF844" s="1"/>
      <c r="AG844" s="1">
        <v>0</v>
      </c>
      <c r="AH844" s="1">
        <v>0</v>
      </c>
      <c r="AI844" s="1">
        <v>994907.3</v>
      </c>
      <c r="AJ844" s="1">
        <v>0</v>
      </c>
      <c r="AK844" s="1">
        <v>0</v>
      </c>
      <c r="AL844" s="1">
        <v>0</v>
      </c>
      <c r="AM844" s="1">
        <v>0</v>
      </c>
      <c r="AN844" s="1">
        <v>0</v>
      </c>
      <c r="AO844" s="1">
        <v>0</v>
      </c>
      <c r="AP844" s="1">
        <v>0</v>
      </c>
      <c r="AQ844" s="1">
        <v>994907.3</v>
      </c>
      <c r="AR844" s="1">
        <v>0</v>
      </c>
      <c r="AS844" s="1">
        <v>0</v>
      </c>
      <c r="AT844" s="1">
        <v>210224.16914039999</v>
      </c>
      <c r="AU844" s="1">
        <v>0</v>
      </c>
      <c r="AV844" s="1">
        <v>0</v>
      </c>
      <c r="AW844" s="1">
        <v>0</v>
      </c>
      <c r="AX844" s="1">
        <v>0</v>
      </c>
      <c r="AY844" s="1">
        <v>0</v>
      </c>
      <c r="AZ844" s="1">
        <v>0</v>
      </c>
      <c r="BA844" s="1">
        <v>0</v>
      </c>
      <c r="BB844" s="1">
        <v>210224.16914039999</v>
      </c>
      <c r="BC844" s="7">
        <v>0.49875115538947778</v>
      </c>
      <c r="BD844" s="35" t="s">
        <v>552</v>
      </c>
      <c r="BE844" s="35" t="s">
        <v>552</v>
      </c>
      <c r="BF844" s="35">
        <v>2.883641532208078</v>
      </c>
      <c r="BG844" s="35" t="s">
        <v>552</v>
      </c>
      <c r="BH844" s="35" t="s">
        <v>552</v>
      </c>
      <c r="BI844" s="35" t="s">
        <v>552</v>
      </c>
      <c r="BJ844" s="35" t="s">
        <v>552</v>
      </c>
      <c r="BK844" s="35" t="s">
        <v>552</v>
      </c>
      <c r="BL844" s="35" t="s">
        <v>552</v>
      </c>
      <c r="BM844" s="35" t="s">
        <v>552</v>
      </c>
      <c r="BN844" s="35">
        <v>2.883641532208078</v>
      </c>
      <c r="BO844" s="1">
        <v>0</v>
      </c>
      <c r="BP844" s="1"/>
      <c r="BQ844" s="1">
        <v>795348.68259599991</v>
      </c>
      <c r="BR844" s="1">
        <v>35353.070896845078</v>
      </c>
      <c r="BS844" s="1">
        <v>312398.53953976638</v>
      </c>
      <c r="BT844" s="1">
        <v>795348.68259599991</v>
      </c>
      <c r="BU844" s="1">
        <v>35353.070896845078</v>
      </c>
      <c r="BV844" s="1">
        <v>91959.700955455468</v>
      </c>
      <c r="BW844" s="35">
        <v>6.0618285550002602</v>
      </c>
      <c r="BX844" s="1">
        <v>4025918.6727462709</v>
      </c>
      <c r="BY844" s="1">
        <v>178951.18377259906</v>
      </c>
      <c r="BZ844" s="1">
        <v>1581307.8479827675</v>
      </c>
      <c r="CA844" s="1">
        <v>4025918.6727462709</v>
      </c>
      <c r="CB844" s="1">
        <v>178951.18377259906</v>
      </c>
      <c r="CC844" s="1">
        <v>465484.24020560918</v>
      </c>
    </row>
    <row r="845" spans="1:81" x14ac:dyDescent="0.25">
      <c r="A845" t="s">
        <v>912</v>
      </c>
      <c r="B845" t="s">
        <v>913</v>
      </c>
      <c r="C845" t="s">
        <v>54</v>
      </c>
      <c r="D845" t="s">
        <v>28</v>
      </c>
      <c r="E845">
        <v>50174</v>
      </c>
      <c r="F845" t="s">
        <v>370</v>
      </c>
      <c r="G845" t="s">
        <v>128</v>
      </c>
      <c r="H845" s="74">
        <v>0.76044080441945017</v>
      </c>
      <c r="I845" s="1">
        <v>2588346.64</v>
      </c>
      <c r="J845" s="1">
        <v>0</v>
      </c>
      <c r="K845" s="1">
        <v>0</v>
      </c>
      <c r="L845" s="1">
        <v>602500</v>
      </c>
      <c r="M845" s="1">
        <v>0</v>
      </c>
      <c r="N845" s="1">
        <v>0</v>
      </c>
      <c r="O845" s="1">
        <v>0</v>
      </c>
      <c r="P845" s="1">
        <v>0</v>
      </c>
      <c r="Q845" s="1">
        <v>0</v>
      </c>
      <c r="R845" s="1">
        <v>0</v>
      </c>
      <c r="S845" s="1">
        <v>0</v>
      </c>
      <c r="T845" s="1">
        <v>602500</v>
      </c>
      <c r="U845" s="1"/>
      <c r="V845" s="36"/>
      <c r="W845" s="1"/>
      <c r="X845" s="1"/>
      <c r="Y845" s="1">
        <v>139792</v>
      </c>
      <c r="Z845" s="1"/>
      <c r="AA845" s="1"/>
      <c r="AB845" s="1"/>
      <c r="AC845" s="1"/>
      <c r="AD845" s="1"/>
      <c r="AE845" s="1"/>
      <c r="AF845" s="1"/>
      <c r="AG845" s="1">
        <v>0</v>
      </c>
      <c r="AH845" s="1">
        <v>0</v>
      </c>
      <c r="AI845" s="1">
        <v>1434318.0387500001</v>
      </c>
      <c r="AJ845" s="1">
        <v>0</v>
      </c>
      <c r="AK845" s="1">
        <v>0</v>
      </c>
      <c r="AL845" s="1">
        <v>0</v>
      </c>
      <c r="AM845" s="1">
        <v>0</v>
      </c>
      <c r="AN845" s="1">
        <v>0</v>
      </c>
      <c r="AO845" s="1">
        <v>0</v>
      </c>
      <c r="AP845" s="1">
        <v>0</v>
      </c>
      <c r="AQ845" s="1">
        <v>1434318.0387500001</v>
      </c>
      <c r="AR845" s="1">
        <v>0</v>
      </c>
      <c r="AS845" s="1">
        <v>0</v>
      </c>
      <c r="AT845" s="1">
        <v>303071.7679648</v>
      </c>
      <c r="AU845" s="1">
        <v>0</v>
      </c>
      <c r="AV845" s="1">
        <v>0</v>
      </c>
      <c r="AW845" s="1">
        <v>0</v>
      </c>
      <c r="AX845" s="1">
        <v>0</v>
      </c>
      <c r="AY845" s="1">
        <v>0</v>
      </c>
      <c r="AZ845" s="1">
        <v>0</v>
      </c>
      <c r="BA845" s="1">
        <v>0</v>
      </c>
      <c r="BB845" s="1">
        <v>303071.7679648</v>
      </c>
      <c r="BC845" s="7">
        <v>0.67123536695795893</v>
      </c>
      <c r="BD845" s="35" t="s">
        <v>552</v>
      </c>
      <c r="BE845" s="35" t="s">
        <v>552</v>
      </c>
      <c r="BF845" s="35">
        <v>2.8836345339664735</v>
      </c>
      <c r="BG845" s="35" t="s">
        <v>552</v>
      </c>
      <c r="BH845" s="35" t="s">
        <v>552</v>
      </c>
      <c r="BI845" s="35" t="s">
        <v>552</v>
      </c>
      <c r="BJ845" s="35" t="s">
        <v>552</v>
      </c>
      <c r="BK845" s="35" t="s">
        <v>552</v>
      </c>
      <c r="BL845" s="35" t="s">
        <v>552</v>
      </c>
      <c r="BM845" s="35" t="s">
        <v>552</v>
      </c>
      <c r="BN845" s="35">
        <v>2.8836345339664735</v>
      </c>
      <c r="BO845" s="1">
        <v>0</v>
      </c>
      <c r="BP845" s="1">
        <v>0</v>
      </c>
      <c r="BQ845" s="1">
        <v>851980.18002239987</v>
      </c>
      <c r="BR845" s="1">
        <v>37870.328280078829</v>
      </c>
      <c r="BS845" s="1">
        <v>334642.36476395914</v>
      </c>
      <c r="BT845" s="1">
        <v>851980.18002239987</v>
      </c>
      <c r="BU845" s="1">
        <v>37870.328280078829</v>
      </c>
      <c r="BV845" s="1">
        <v>98507.540515575442</v>
      </c>
      <c r="BW845" s="35">
        <v>6.0618285550002602</v>
      </c>
      <c r="BX845" s="1">
        <v>4312577.6035316456</v>
      </c>
      <c r="BY845" s="1">
        <v>191693.10907533689</v>
      </c>
      <c r="BZ845" s="1">
        <v>1693902.2776750212</v>
      </c>
      <c r="CA845" s="1">
        <v>4312577.6035316456</v>
      </c>
      <c r="CB845" s="1">
        <v>191693.10907533689</v>
      </c>
      <c r="CC845" s="1">
        <v>498628.28146458475</v>
      </c>
    </row>
    <row r="846" spans="1:81" x14ac:dyDescent="0.25">
      <c r="A846" t="s">
        <v>912</v>
      </c>
      <c r="B846" t="s">
        <v>913</v>
      </c>
      <c r="C846" t="s">
        <v>54</v>
      </c>
      <c r="D846" t="s">
        <v>1730</v>
      </c>
      <c r="E846">
        <v>50174</v>
      </c>
      <c r="F846" t="s">
        <v>370</v>
      </c>
      <c r="G846" t="s">
        <v>128</v>
      </c>
      <c r="H846" s="74">
        <v>0.76044080441945017</v>
      </c>
      <c r="I846" s="1">
        <v>172048.54</v>
      </c>
      <c r="J846" s="1"/>
      <c r="K846" s="1"/>
      <c r="L846" s="1">
        <v>184580</v>
      </c>
      <c r="M846" s="1"/>
      <c r="N846" s="1"/>
      <c r="O846" s="1"/>
      <c r="P846" s="1"/>
      <c r="Q846" s="1"/>
      <c r="R846" s="1"/>
      <c r="S846" s="1"/>
      <c r="T846" s="1">
        <v>184580</v>
      </c>
      <c r="U846" s="1">
        <v>24</v>
      </c>
      <c r="V846" s="36">
        <v>0.15699807640364133</v>
      </c>
      <c r="W846" s="1"/>
      <c r="X846" s="1"/>
      <c r="Y846" s="1">
        <v>42826</v>
      </c>
      <c r="Z846" s="1"/>
      <c r="AA846" s="1"/>
      <c r="AB846" s="1"/>
      <c r="AC846" s="1"/>
      <c r="AD846" s="1"/>
      <c r="AE846" s="1"/>
      <c r="AF846" s="1"/>
      <c r="AG846" s="1">
        <v>0</v>
      </c>
      <c r="AH846" s="1">
        <v>0</v>
      </c>
      <c r="AI846" s="1">
        <v>439410.73875000002</v>
      </c>
      <c r="AJ846" s="1">
        <v>0</v>
      </c>
      <c r="AK846" s="1"/>
      <c r="AL846" s="1">
        <v>0</v>
      </c>
      <c r="AM846" s="1">
        <v>0</v>
      </c>
      <c r="AN846" s="1"/>
      <c r="AO846" s="1">
        <v>0</v>
      </c>
      <c r="AP846" s="1">
        <v>0</v>
      </c>
      <c r="AQ846" s="1">
        <v>439410.73875000002</v>
      </c>
      <c r="AR846" s="1">
        <v>0</v>
      </c>
      <c r="AS846" s="1">
        <v>0</v>
      </c>
      <c r="AT846" s="1">
        <v>92847.598824400004</v>
      </c>
      <c r="AU846" s="1">
        <v>0</v>
      </c>
      <c r="AV846" s="1"/>
      <c r="AW846" s="1">
        <v>0</v>
      </c>
      <c r="AX846" s="1">
        <v>0</v>
      </c>
      <c r="AY846" s="1"/>
      <c r="AZ846" s="1">
        <v>0</v>
      </c>
      <c r="BA846" s="1">
        <v>0</v>
      </c>
      <c r="BB846" s="1">
        <v>92847.598824400004</v>
      </c>
      <c r="BC846" s="7">
        <v>3.0936521610378094</v>
      </c>
      <c r="BD846" s="35" t="s">
        <v>552</v>
      </c>
      <c r="BE846" s="35" t="s">
        <v>552</v>
      </c>
      <c r="BF846" s="35">
        <v>2.8836186887766821</v>
      </c>
      <c r="BG846" s="35" t="s">
        <v>552</v>
      </c>
      <c r="BH846" s="35" t="s">
        <v>552</v>
      </c>
      <c r="BI846" s="35" t="s">
        <v>552</v>
      </c>
      <c r="BJ846" s="35" t="s">
        <v>552</v>
      </c>
      <c r="BK846" s="35" t="s">
        <v>552</v>
      </c>
      <c r="BL846" s="35" t="s">
        <v>552</v>
      </c>
      <c r="BM846" s="35" t="s">
        <v>552</v>
      </c>
      <c r="BN846" s="35">
        <v>2.8836186887766821</v>
      </c>
      <c r="BO846" s="1">
        <v>0</v>
      </c>
      <c r="BP846" s="1">
        <v>0</v>
      </c>
      <c r="BQ846" s="1">
        <v>56631.497426399997</v>
      </c>
      <c r="BR846" s="1">
        <v>2517.2573832337521</v>
      </c>
      <c r="BS846" s="1">
        <v>22243.825224192777</v>
      </c>
      <c r="BT846" s="1">
        <v>56631.497426399997</v>
      </c>
      <c r="BU846" s="1">
        <v>2517.2573832337521</v>
      </c>
      <c r="BV846" s="1">
        <v>6547.8395601199709</v>
      </c>
      <c r="BW846" s="35">
        <v>6.0618285550002602</v>
      </c>
      <c r="BX846" s="1">
        <v>286658.93078537524</v>
      </c>
      <c r="BY846" s="1">
        <v>12741.925302737838</v>
      </c>
      <c r="BZ846" s="1">
        <v>112594.42969225407</v>
      </c>
      <c r="CA846" s="1">
        <v>286658.93078537524</v>
      </c>
      <c r="CB846" s="1">
        <v>12741.925302737838</v>
      </c>
      <c r="CC846" s="1">
        <v>33144.041258975609</v>
      </c>
    </row>
    <row r="847" spans="1:81" x14ac:dyDescent="0.25">
      <c r="A847" t="s">
        <v>658</v>
      </c>
      <c r="B847" t="s">
        <v>659</v>
      </c>
      <c r="C847" t="s">
        <v>54</v>
      </c>
      <c r="D847" t="s">
        <v>38</v>
      </c>
      <c r="E847">
        <v>50061</v>
      </c>
      <c r="F847" t="s">
        <v>39</v>
      </c>
      <c r="G847" t="s">
        <v>128</v>
      </c>
      <c r="H847" s="74">
        <v>0.76044080441945017</v>
      </c>
      <c r="I847" s="1">
        <v>3298158</v>
      </c>
      <c r="J847" s="1">
        <v>990777</v>
      </c>
      <c r="K847" s="1"/>
      <c r="L847" s="1"/>
      <c r="M847" s="1"/>
      <c r="N847" s="1"/>
      <c r="O847" s="1"/>
      <c r="P847" s="1"/>
      <c r="Q847" s="1"/>
      <c r="R847" s="1"/>
      <c r="S847" s="1"/>
      <c r="T847" s="1">
        <v>990777</v>
      </c>
      <c r="U847" s="1">
        <v>28.666666666666668</v>
      </c>
      <c r="V847" s="36">
        <v>0.11734637967114417</v>
      </c>
      <c r="W847" s="1">
        <v>211033</v>
      </c>
      <c r="X847" s="1"/>
      <c r="Y847" s="1"/>
      <c r="Z847" s="1"/>
      <c r="AA847" s="1"/>
      <c r="AB847" s="1"/>
      <c r="AC847" s="1"/>
      <c r="AD847" s="1"/>
      <c r="AE847" s="1"/>
      <c r="AF847" s="1"/>
      <c r="AG847" s="1">
        <v>11539.579718999999</v>
      </c>
      <c r="AH847" s="1">
        <v>0</v>
      </c>
      <c r="AI847" s="1">
        <v>0</v>
      </c>
      <c r="AJ847" s="1">
        <v>0</v>
      </c>
      <c r="AK847" s="1">
        <v>0</v>
      </c>
      <c r="AL847" s="1">
        <v>0</v>
      </c>
      <c r="AM847" s="1">
        <v>0</v>
      </c>
      <c r="AN847" s="1">
        <v>0</v>
      </c>
      <c r="AO847" s="1">
        <v>0</v>
      </c>
      <c r="AP847" s="1">
        <v>0</v>
      </c>
      <c r="AQ847" s="1">
        <v>11539.579718999999</v>
      </c>
      <c r="AR847" s="1">
        <v>781499.51593000011</v>
      </c>
      <c r="AS847" s="1">
        <v>0</v>
      </c>
      <c r="AT847" s="1">
        <v>0</v>
      </c>
      <c r="AU847" s="1">
        <v>0</v>
      </c>
      <c r="AV847" s="1">
        <v>0</v>
      </c>
      <c r="AW847" s="1">
        <v>0</v>
      </c>
      <c r="AX847" s="1">
        <v>0</v>
      </c>
      <c r="AY847" s="1">
        <v>0</v>
      </c>
      <c r="AZ847" s="1">
        <v>0</v>
      </c>
      <c r="BA847" s="1">
        <v>0</v>
      </c>
      <c r="BB847" s="1">
        <v>781499.51593000011</v>
      </c>
      <c r="BC847" s="7">
        <v>0.24044909178062426</v>
      </c>
      <c r="BD847" s="35">
        <v>0.8004213820556999</v>
      </c>
      <c r="BE847" s="35" t="s">
        <v>552</v>
      </c>
      <c r="BF847" s="35" t="s">
        <v>552</v>
      </c>
      <c r="BG847" s="35" t="s">
        <v>552</v>
      </c>
      <c r="BH847" s="35" t="s">
        <v>552</v>
      </c>
      <c r="BI847" s="35" t="s">
        <v>552</v>
      </c>
      <c r="BJ847" s="35" t="s">
        <v>552</v>
      </c>
      <c r="BK847" s="35" t="s">
        <v>552</v>
      </c>
      <c r="BL847" s="35" t="s">
        <v>552</v>
      </c>
      <c r="BM847" s="35" t="s">
        <v>552</v>
      </c>
      <c r="BN847" s="35">
        <v>0.8004213820556999</v>
      </c>
      <c r="BO847" s="1">
        <v>1994261.8499999999</v>
      </c>
      <c r="BP847" s="1"/>
      <c r="BQ847" s="1">
        <v>1085621.68728</v>
      </c>
      <c r="BR847" s="1">
        <v>48255.64097534024</v>
      </c>
      <c r="BS847" s="1">
        <v>426412.5119211892</v>
      </c>
      <c r="BT847" s="1">
        <v>1085621.68728</v>
      </c>
      <c r="BU847" s="1">
        <v>48255.64097534024</v>
      </c>
      <c r="BV847" s="1">
        <v>125521.60819223552</v>
      </c>
      <c r="BW847" s="35">
        <v>6.2166159534753254</v>
      </c>
      <c r="BX847" s="1">
        <v>5663271.4133036481</v>
      </c>
      <c r="BY847" s="1">
        <v>251731.14655713752</v>
      </c>
      <c r="BZ847" s="1">
        <v>2224430.3124495633</v>
      </c>
      <c r="CA847" s="1">
        <v>5663271.4133036481</v>
      </c>
      <c r="CB847" s="1">
        <v>251731.14655713752</v>
      </c>
      <c r="CC847" s="1">
        <v>654798.02380149497</v>
      </c>
    </row>
    <row r="848" spans="1:81" x14ac:dyDescent="0.25">
      <c r="A848" t="s">
        <v>658</v>
      </c>
      <c r="B848" t="s">
        <v>659</v>
      </c>
      <c r="C848" t="s">
        <v>54</v>
      </c>
      <c r="D848" t="s">
        <v>28</v>
      </c>
      <c r="E848">
        <v>50061</v>
      </c>
      <c r="F848" t="s">
        <v>39</v>
      </c>
      <c r="G848" t="s">
        <v>128</v>
      </c>
      <c r="H848" s="74">
        <v>0.76044080441945017</v>
      </c>
      <c r="I848" s="1">
        <v>3381444</v>
      </c>
      <c r="J848" s="1">
        <v>1024919</v>
      </c>
      <c r="K848" s="1">
        <v>0</v>
      </c>
      <c r="L848" s="1">
        <v>0</v>
      </c>
      <c r="M848" s="1">
        <v>0</v>
      </c>
      <c r="N848" s="1">
        <v>0</v>
      </c>
      <c r="O848" s="1">
        <v>0</v>
      </c>
      <c r="P848" s="1">
        <v>111318</v>
      </c>
      <c r="Q848" s="1">
        <v>0</v>
      </c>
      <c r="R848" s="1">
        <v>0</v>
      </c>
      <c r="S848" s="1">
        <v>0</v>
      </c>
      <c r="T848" s="1">
        <v>1136237</v>
      </c>
      <c r="U848" s="1"/>
      <c r="V848" s="36"/>
      <c r="W848" s="1">
        <v>215131</v>
      </c>
      <c r="X848" s="1"/>
      <c r="Y848" s="1"/>
      <c r="Z848" s="1"/>
      <c r="AA848" s="1"/>
      <c r="AB848" s="1"/>
      <c r="AC848" s="1">
        <v>18094</v>
      </c>
      <c r="AD848" s="1"/>
      <c r="AE848" s="1"/>
      <c r="AF848" s="1"/>
      <c r="AG848" s="1">
        <v>11937.231592999999</v>
      </c>
      <c r="AH848" s="1">
        <v>0</v>
      </c>
      <c r="AI848" s="1">
        <v>0</v>
      </c>
      <c r="AJ848" s="1">
        <v>0</v>
      </c>
      <c r="AK848" s="1">
        <v>0</v>
      </c>
      <c r="AL848" s="1">
        <v>0</v>
      </c>
      <c r="AM848" s="1">
        <v>158991.75869499997</v>
      </c>
      <c r="AN848" s="1">
        <v>0</v>
      </c>
      <c r="AO848" s="1">
        <v>0</v>
      </c>
      <c r="AP848" s="1">
        <v>0</v>
      </c>
      <c r="AQ848" s="1">
        <v>170928.99028799997</v>
      </c>
      <c r="AR848" s="1">
        <v>796675.27051000006</v>
      </c>
      <c r="AS848" s="1">
        <v>0</v>
      </c>
      <c r="AT848" s="1">
        <v>0</v>
      </c>
      <c r="AU848" s="1">
        <v>0</v>
      </c>
      <c r="AV848" s="1">
        <v>0</v>
      </c>
      <c r="AW848" s="1">
        <v>0</v>
      </c>
      <c r="AX848" s="1">
        <v>47065.750919999999</v>
      </c>
      <c r="AY848" s="1">
        <v>0</v>
      </c>
      <c r="AZ848" s="1">
        <v>0</v>
      </c>
      <c r="BA848" s="1">
        <v>0</v>
      </c>
      <c r="BB848" s="1">
        <v>843741.02143000008</v>
      </c>
      <c r="BC848" s="7">
        <v>0.30007003271915789</v>
      </c>
      <c r="BD848" s="35">
        <v>0.78895259245169624</v>
      </c>
      <c r="BE848" s="35" t="s">
        <v>552</v>
      </c>
      <c r="BF848" s="35" t="s">
        <v>552</v>
      </c>
      <c r="BG848" s="35" t="s">
        <v>552</v>
      </c>
      <c r="BH848" s="35" t="s">
        <v>552</v>
      </c>
      <c r="BI848" s="35" t="s">
        <v>552</v>
      </c>
      <c r="BJ848" s="35">
        <v>1.851070892533103</v>
      </c>
      <c r="BK848" s="35" t="s">
        <v>552</v>
      </c>
      <c r="BL848" s="35" t="s">
        <v>552</v>
      </c>
      <c r="BM848" s="35" t="s">
        <v>552</v>
      </c>
      <c r="BN848" s="35">
        <v>0.89300912724898063</v>
      </c>
      <c r="BO848" s="1">
        <v>2032987.95</v>
      </c>
      <c r="BP848" s="1">
        <v>0</v>
      </c>
      <c r="BQ848" s="1">
        <v>1113036.1070399999</v>
      </c>
      <c r="BR848" s="1">
        <v>49474.205796756374</v>
      </c>
      <c r="BS848" s="1">
        <v>437180.39886531624</v>
      </c>
      <c r="BT848" s="1">
        <v>1113036.1070399999</v>
      </c>
      <c r="BU848" s="1">
        <v>49474.205796756374</v>
      </c>
      <c r="BV848" s="1">
        <v>128691.31463440674</v>
      </c>
      <c r="BW848" s="35">
        <v>6.2166159534753254</v>
      </c>
      <c r="BX848" s="1">
        <v>5806281.9127789335</v>
      </c>
      <c r="BY848" s="1">
        <v>258087.93124488072</v>
      </c>
      <c r="BZ848" s="1">
        <v>2280602.2432675152</v>
      </c>
      <c r="CA848" s="1">
        <v>5806281.9127789335</v>
      </c>
      <c r="CB848" s="1">
        <v>258087.93124488072</v>
      </c>
      <c r="CC848" s="1">
        <v>671333.16499555879</v>
      </c>
    </row>
    <row r="849" spans="1:81" x14ac:dyDescent="0.25">
      <c r="A849" t="s">
        <v>658</v>
      </c>
      <c r="B849" t="s">
        <v>659</v>
      </c>
      <c r="C849" t="s">
        <v>54</v>
      </c>
      <c r="D849" t="s">
        <v>1730</v>
      </c>
      <c r="E849">
        <v>50061</v>
      </c>
      <c r="F849" t="s">
        <v>39</v>
      </c>
      <c r="G849" t="s">
        <v>128</v>
      </c>
      <c r="H849" s="74">
        <v>0.76044080441945017</v>
      </c>
      <c r="I849" s="1">
        <v>83286</v>
      </c>
      <c r="J849" s="1">
        <v>34142</v>
      </c>
      <c r="K849" s="1"/>
      <c r="L849" s="1"/>
      <c r="M849" s="1"/>
      <c r="N849" s="1"/>
      <c r="O849" s="1"/>
      <c r="P849" s="1">
        <v>111318</v>
      </c>
      <c r="Q849" s="1"/>
      <c r="R849" s="1"/>
      <c r="S849" s="1"/>
      <c r="T849" s="1">
        <v>145460</v>
      </c>
      <c r="U849" s="1">
        <v>12.272727272727273</v>
      </c>
      <c r="V849" s="36">
        <v>5.9885340463521029E-2</v>
      </c>
      <c r="W849" s="1">
        <v>4098</v>
      </c>
      <c r="X849" s="1"/>
      <c r="Y849" s="1"/>
      <c r="Z849" s="1"/>
      <c r="AA849" s="1"/>
      <c r="AB849" s="1"/>
      <c r="AC849" s="1">
        <v>18094</v>
      </c>
      <c r="AD849" s="1"/>
      <c r="AE849" s="1"/>
      <c r="AF849" s="1"/>
      <c r="AG849" s="1">
        <v>397.65187399999996</v>
      </c>
      <c r="AH849" s="1">
        <v>0</v>
      </c>
      <c r="AI849" s="1">
        <v>0</v>
      </c>
      <c r="AJ849" s="1">
        <v>0</v>
      </c>
      <c r="AK849" s="1"/>
      <c r="AL849" s="1">
        <v>0</v>
      </c>
      <c r="AM849" s="1">
        <v>158991.75869499997</v>
      </c>
      <c r="AN849" s="1"/>
      <c r="AO849" s="1">
        <v>0</v>
      </c>
      <c r="AP849" s="1">
        <v>0</v>
      </c>
      <c r="AQ849" s="1">
        <v>159389.41056899997</v>
      </c>
      <c r="AR849" s="1">
        <v>15175.754580000001</v>
      </c>
      <c r="AS849" s="1">
        <v>0</v>
      </c>
      <c r="AT849" s="1">
        <v>0</v>
      </c>
      <c r="AU849" s="1">
        <v>0</v>
      </c>
      <c r="AV849" s="1"/>
      <c r="AW849" s="1">
        <v>0</v>
      </c>
      <c r="AX849" s="1">
        <v>47065.750919999999</v>
      </c>
      <c r="AY849" s="1"/>
      <c r="AZ849" s="1">
        <v>0</v>
      </c>
      <c r="BA849" s="1">
        <v>0</v>
      </c>
      <c r="BB849" s="1">
        <v>62241.505499999999</v>
      </c>
      <c r="BC849" s="7">
        <v>2.6610824876810026</v>
      </c>
      <c r="BD849" s="35">
        <v>0.45613632634292073</v>
      </c>
      <c r="BE849" s="35" t="s">
        <v>552</v>
      </c>
      <c r="BF849" s="35" t="s">
        <v>552</v>
      </c>
      <c r="BG849" s="35" t="s">
        <v>552</v>
      </c>
      <c r="BH849" s="35" t="s">
        <v>552</v>
      </c>
      <c r="BI849" s="35" t="s">
        <v>552</v>
      </c>
      <c r="BJ849" s="35">
        <v>1.851070892533103</v>
      </c>
      <c r="BK849" s="35" t="s">
        <v>552</v>
      </c>
      <c r="BL849" s="35" t="s">
        <v>552</v>
      </c>
      <c r="BM849" s="35" t="s">
        <v>552</v>
      </c>
      <c r="BN849" s="35">
        <v>1.5236554108964662</v>
      </c>
      <c r="BO849" s="1">
        <v>38726.1</v>
      </c>
      <c r="BP849" s="1">
        <v>0</v>
      </c>
      <c r="BQ849" s="1">
        <v>27414.419759999997</v>
      </c>
      <c r="BR849" s="1">
        <v>1218.564821416132</v>
      </c>
      <c r="BS849" s="1">
        <v>10767.886944127044</v>
      </c>
      <c r="BT849" s="1">
        <v>27414.419759999997</v>
      </c>
      <c r="BU849" s="1">
        <v>1218.564821416132</v>
      </c>
      <c r="BV849" s="1">
        <v>3169.7064421712139</v>
      </c>
      <c r="BW849" s="35">
        <v>6.2166159534753254</v>
      </c>
      <c r="BX849" s="1">
        <v>143010.49947528518</v>
      </c>
      <c r="BY849" s="1">
        <v>6356.7846877432048</v>
      </c>
      <c r="BZ849" s="1">
        <v>56171.930817951805</v>
      </c>
      <c r="CA849" s="1">
        <v>143010.49947528518</v>
      </c>
      <c r="CB849" s="1">
        <v>6356.7846877432048</v>
      </c>
      <c r="CC849" s="1">
        <v>16535.141194063868</v>
      </c>
    </row>
    <row r="850" spans="1:81" x14ac:dyDescent="0.25">
      <c r="A850" t="s">
        <v>422</v>
      </c>
      <c r="B850" t="s">
        <v>423</v>
      </c>
      <c r="C850" t="s">
        <v>54</v>
      </c>
      <c r="D850" t="s">
        <v>38</v>
      </c>
      <c r="E850">
        <v>50056</v>
      </c>
      <c r="F850" t="s">
        <v>39</v>
      </c>
      <c r="G850" t="s">
        <v>128</v>
      </c>
      <c r="H850" s="74">
        <v>0.76044080441945017</v>
      </c>
      <c r="I850" s="1">
        <v>16383026</v>
      </c>
      <c r="J850" s="1">
        <v>2208951</v>
      </c>
      <c r="K850" s="1"/>
      <c r="L850" s="1"/>
      <c r="M850" s="1"/>
      <c r="N850" s="1"/>
      <c r="O850" s="1"/>
      <c r="P850" s="1"/>
      <c r="Q850" s="1"/>
      <c r="R850" s="1"/>
      <c r="S850" s="1"/>
      <c r="T850" s="1">
        <v>2208951</v>
      </c>
      <c r="U850" s="1">
        <v>32.075471698113205</v>
      </c>
      <c r="V850" s="36">
        <v>0.25501218642296092</v>
      </c>
      <c r="W850" s="1">
        <v>500007</v>
      </c>
      <c r="X850" s="1"/>
      <c r="Y850" s="1"/>
      <c r="Z850" s="1"/>
      <c r="AA850" s="1"/>
      <c r="AB850" s="1"/>
      <c r="AC850" s="1"/>
      <c r="AD850" s="1"/>
      <c r="AE850" s="1"/>
      <c r="AF850" s="1"/>
      <c r="AG850" s="1">
        <v>25727.652297000001</v>
      </c>
      <c r="AH850" s="1">
        <v>0</v>
      </c>
      <c r="AI850" s="1">
        <v>0</v>
      </c>
      <c r="AJ850" s="1">
        <v>0</v>
      </c>
      <c r="AK850" s="1">
        <v>0</v>
      </c>
      <c r="AL850" s="1">
        <v>0</v>
      </c>
      <c r="AM850" s="1">
        <v>0</v>
      </c>
      <c r="AN850" s="1">
        <v>0</v>
      </c>
      <c r="AO850" s="1">
        <v>0</v>
      </c>
      <c r="AP850" s="1">
        <v>0</v>
      </c>
      <c r="AQ850" s="1">
        <v>25727.652297000001</v>
      </c>
      <c r="AR850" s="1">
        <v>1851630.9224700001</v>
      </c>
      <c r="AS850" s="1">
        <v>0</v>
      </c>
      <c r="AT850" s="1">
        <v>0</v>
      </c>
      <c r="AU850" s="1">
        <v>0</v>
      </c>
      <c r="AV850" s="1">
        <v>0</v>
      </c>
      <c r="AW850" s="1">
        <v>0</v>
      </c>
      <c r="AX850" s="1">
        <v>0</v>
      </c>
      <c r="AY850" s="1">
        <v>0</v>
      </c>
      <c r="AZ850" s="1">
        <v>0</v>
      </c>
      <c r="BA850" s="1">
        <v>0</v>
      </c>
      <c r="BB850" s="1">
        <v>1851630.9224700001</v>
      </c>
      <c r="BC850" s="7">
        <v>0.11459168622249638</v>
      </c>
      <c r="BD850" s="35">
        <v>0.84988692586073666</v>
      </c>
      <c r="BE850" s="35" t="s">
        <v>552</v>
      </c>
      <c r="BF850" s="35" t="s">
        <v>552</v>
      </c>
      <c r="BG850" s="35" t="s">
        <v>552</v>
      </c>
      <c r="BH850" s="35" t="s">
        <v>552</v>
      </c>
      <c r="BI850" s="35" t="s">
        <v>552</v>
      </c>
      <c r="BJ850" s="35" t="s">
        <v>552</v>
      </c>
      <c r="BK850" s="35" t="s">
        <v>552</v>
      </c>
      <c r="BL850" s="35" t="s">
        <v>552</v>
      </c>
      <c r="BM850" s="35" t="s">
        <v>552</v>
      </c>
      <c r="BN850" s="35">
        <v>0.84988692586073666</v>
      </c>
      <c r="BO850" s="1">
        <v>4725066.1499999994</v>
      </c>
      <c r="BP850" s="1"/>
      <c r="BQ850" s="1">
        <v>5392636.8381599989</v>
      </c>
      <c r="BR850" s="1">
        <v>239701.50027550664</v>
      </c>
      <c r="BS850" s="1">
        <v>2118129.959065076</v>
      </c>
      <c r="BT850" s="1">
        <v>5392636.8381599989</v>
      </c>
      <c r="BU850" s="1">
        <v>239701.50027550664</v>
      </c>
      <c r="BV850" s="1">
        <v>623506.74848664226</v>
      </c>
      <c r="BW850" s="35">
        <v>6.4186433325258294</v>
      </c>
      <c r="BX850" s="1">
        <v>29220775.647828847</v>
      </c>
      <c r="BY850" s="1">
        <v>1298856.9362643124</v>
      </c>
      <c r="BZ850" s="1">
        <v>11477390.780111181</v>
      </c>
      <c r="CA850" s="1">
        <v>29220775.647828847</v>
      </c>
      <c r="CB850" s="1">
        <v>1298856.9362643124</v>
      </c>
      <c r="CC850" s="1">
        <v>3378560.6854720036</v>
      </c>
    </row>
    <row r="851" spans="1:81" x14ac:dyDescent="0.25">
      <c r="A851" t="s">
        <v>422</v>
      </c>
      <c r="B851" t="s">
        <v>423</v>
      </c>
      <c r="C851" t="s">
        <v>54</v>
      </c>
      <c r="D851" t="s">
        <v>28</v>
      </c>
      <c r="E851">
        <v>50056</v>
      </c>
      <c r="F851" t="s">
        <v>39</v>
      </c>
      <c r="G851" t="s">
        <v>128</v>
      </c>
      <c r="H851" s="74">
        <v>0.76044080441945017</v>
      </c>
      <c r="I851" s="1">
        <v>17310246</v>
      </c>
      <c r="J851" s="1">
        <v>2388563</v>
      </c>
      <c r="K851" s="1">
        <v>0</v>
      </c>
      <c r="L851" s="1">
        <v>0</v>
      </c>
      <c r="M851" s="1">
        <v>0</v>
      </c>
      <c r="N851" s="1">
        <v>0</v>
      </c>
      <c r="O851" s="1">
        <v>0</v>
      </c>
      <c r="P851" s="1">
        <v>882712</v>
      </c>
      <c r="Q851" s="1">
        <v>0</v>
      </c>
      <c r="R851" s="1">
        <v>0</v>
      </c>
      <c r="S851" s="1">
        <v>0</v>
      </c>
      <c r="T851" s="1">
        <v>3271275</v>
      </c>
      <c r="U851" s="1"/>
      <c r="V851" s="36"/>
      <c r="W851" s="1">
        <v>500007</v>
      </c>
      <c r="X851" s="1"/>
      <c r="Y851" s="1">
        <v>11424</v>
      </c>
      <c r="Z851" s="1"/>
      <c r="AA851" s="1"/>
      <c r="AB851" s="1"/>
      <c r="AC851" s="1">
        <v>135547</v>
      </c>
      <c r="AD851" s="1"/>
      <c r="AE851" s="1"/>
      <c r="AF851" s="1"/>
      <c r="AG851" s="1">
        <v>27819.593261000002</v>
      </c>
      <c r="AH851" s="1">
        <v>0</v>
      </c>
      <c r="AI851" s="1">
        <v>117012.37632000001</v>
      </c>
      <c r="AJ851" s="1">
        <v>0</v>
      </c>
      <c r="AK851" s="1">
        <v>0</v>
      </c>
      <c r="AL851" s="1">
        <v>0</v>
      </c>
      <c r="AM851" s="1">
        <v>1191105.2737133333</v>
      </c>
      <c r="AN851" s="1">
        <v>0</v>
      </c>
      <c r="AO851" s="1">
        <v>0</v>
      </c>
      <c r="AP851" s="1">
        <v>0</v>
      </c>
      <c r="AQ851" s="1">
        <v>1335937.2432943333</v>
      </c>
      <c r="AR851" s="1">
        <v>1851630.9224700001</v>
      </c>
      <c r="AS851" s="1">
        <v>0</v>
      </c>
      <c r="AT851" s="1">
        <v>24767.453625599999</v>
      </c>
      <c r="AU851" s="1">
        <v>0</v>
      </c>
      <c r="AV851" s="1">
        <v>0</v>
      </c>
      <c r="AW851" s="1">
        <v>0</v>
      </c>
      <c r="AX851" s="1">
        <v>352582.14545999997</v>
      </c>
      <c r="AY851" s="1">
        <v>0</v>
      </c>
      <c r="AZ851" s="1">
        <v>0</v>
      </c>
      <c r="BA851" s="1">
        <v>0</v>
      </c>
      <c r="BB851" s="1">
        <v>2228980.5215556002</v>
      </c>
      <c r="BC851" s="7">
        <v>0.20594264026345632</v>
      </c>
      <c r="BD851" s="35">
        <v>0.7868540690494662</v>
      </c>
      <c r="BE851" s="35" t="s">
        <v>552</v>
      </c>
      <c r="BF851" s="35" t="s">
        <v>552</v>
      </c>
      <c r="BG851" s="35" t="s">
        <v>552</v>
      </c>
      <c r="BH851" s="35" t="s">
        <v>552</v>
      </c>
      <c r="BI851" s="35" t="s">
        <v>552</v>
      </c>
      <c r="BJ851" s="35">
        <v>1.7488007630725915</v>
      </c>
      <c r="BK851" s="35" t="s">
        <v>552</v>
      </c>
      <c r="BL851" s="35" t="s">
        <v>552</v>
      </c>
      <c r="BM851" s="35" t="s">
        <v>552</v>
      </c>
      <c r="BN851" s="35">
        <v>1.0897640109284403</v>
      </c>
      <c r="BO851" s="1">
        <v>4725066.1499999994</v>
      </c>
      <c r="BP851" s="1">
        <v>0</v>
      </c>
      <c r="BQ851" s="1">
        <v>5697840.5733599989</v>
      </c>
      <c r="BR851" s="1">
        <v>253267.73798308615</v>
      </c>
      <c r="BS851" s="1">
        <v>2238008.4516368583</v>
      </c>
      <c r="BT851" s="1">
        <v>5697840.5733599989</v>
      </c>
      <c r="BU851" s="1">
        <v>253267.73798308615</v>
      </c>
      <c r="BV851" s="1">
        <v>658794.97468684393</v>
      </c>
      <c r="BW851" s="35">
        <v>6.4186433325258294</v>
      </c>
      <c r="BX851" s="1">
        <v>30874565.832632307</v>
      </c>
      <c r="BY851" s="1">
        <v>1372367.5397659484</v>
      </c>
      <c r="BZ851" s="1">
        <v>12126969.574598517</v>
      </c>
      <c r="CA851" s="1">
        <v>30874565.832632307</v>
      </c>
      <c r="CB851" s="1">
        <v>1372367.5397659484</v>
      </c>
      <c r="CC851" s="1">
        <v>3569774.9970883895</v>
      </c>
    </row>
    <row r="852" spans="1:81" x14ac:dyDescent="0.25">
      <c r="A852" t="s">
        <v>422</v>
      </c>
      <c r="B852" t="s">
        <v>423</v>
      </c>
      <c r="C852" t="s">
        <v>54</v>
      </c>
      <c r="D852" t="s">
        <v>1730</v>
      </c>
      <c r="E852">
        <v>50056</v>
      </c>
      <c r="F852" t="s">
        <v>39</v>
      </c>
      <c r="G852" t="s">
        <v>128</v>
      </c>
      <c r="H852" s="74">
        <v>0.76044080441945017</v>
      </c>
      <c r="I852" s="1">
        <v>927220</v>
      </c>
      <c r="J852" s="1">
        <v>179612</v>
      </c>
      <c r="K852" s="1"/>
      <c r="L852" s="1"/>
      <c r="M852" s="1"/>
      <c r="N852" s="1"/>
      <c r="O852" s="1"/>
      <c r="P852" s="1">
        <v>882712</v>
      </c>
      <c r="Q852" s="1"/>
      <c r="R852" s="1"/>
      <c r="S852" s="1"/>
      <c r="T852" s="1">
        <v>1062324</v>
      </c>
      <c r="U852" s="1">
        <v>13.631578947368421</v>
      </c>
      <c r="V852" s="36">
        <v>7.6353358223196069E-2</v>
      </c>
      <c r="W852" s="1"/>
      <c r="X852" s="1"/>
      <c r="Y852" s="1">
        <v>11424</v>
      </c>
      <c r="Z852" s="1"/>
      <c r="AA852" s="1"/>
      <c r="AB852" s="1"/>
      <c r="AC852" s="1">
        <v>135547</v>
      </c>
      <c r="AD852" s="1"/>
      <c r="AE852" s="1"/>
      <c r="AF852" s="1"/>
      <c r="AG852" s="1">
        <v>2091.9409639999999</v>
      </c>
      <c r="AH852" s="1">
        <v>0</v>
      </c>
      <c r="AI852" s="1">
        <v>117012.37632000001</v>
      </c>
      <c r="AJ852" s="1">
        <v>0</v>
      </c>
      <c r="AK852" s="1"/>
      <c r="AL852" s="1">
        <v>0</v>
      </c>
      <c r="AM852" s="1">
        <v>1191105.2737133333</v>
      </c>
      <c r="AN852" s="1"/>
      <c r="AO852" s="1">
        <v>0</v>
      </c>
      <c r="AP852" s="1">
        <v>0</v>
      </c>
      <c r="AQ852" s="1">
        <v>1310209.5909973334</v>
      </c>
      <c r="AR852" s="1">
        <v>0</v>
      </c>
      <c r="AS852" s="1">
        <v>0</v>
      </c>
      <c r="AT852" s="1">
        <v>24767.453625599999</v>
      </c>
      <c r="AU852" s="1">
        <v>0</v>
      </c>
      <c r="AV852" s="1"/>
      <c r="AW852" s="1">
        <v>0</v>
      </c>
      <c r="AX852" s="1">
        <v>352582.14545999997</v>
      </c>
      <c r="AY852" s="1"/>
      <c r="AZ852" s="1">
        <v>0</v>
      </c>
      <c r="BA852" s="1">
        <v>0</v>
      </c>
      <c r="BB852" s="1">
        <v>377349.5990856</v>
      </c>
      <c r="BC852" s="7">
        <v>1.8200202649672497</v>
      </c>
      <c r="BD852" s="35">
        <v>1.1646999999999999E-2</v>
      </c>
      <c r="BE852" s="35" t="s">
        <v>552</v>
      </c>
      <c r="BF852" s="35" t="s">
        <v>552</v>
      </c>
      <c r="BG852" s="35" t="s">
        <v>552</v>
      </c>
      <c r="BH852" s="35" t="s">
        <v>552</v>
      </c>
      <c r="BI852" s="35" t="s">
        <v>552</v>
      </c>
      <c r="BJ852" s="35">
        <v>1.7488007630725915</v>
      </c>
      <c r="BK852" s="35" t="s">
        <v>552</v>
      </c>
      <c r="BL852" s="35" t="s">
        <v>552</v>
      </c>
      <c r="BM852" s="35" t="s">
        <v>552</v>
      </c>
      <c r="BN852" s="35">
        <v>1.5885541417523592</v>
      </c>
      <c r="BO852" s="1">
        <v>0</v>
      </c>
      <c r="BP852" s="1">
        <v>0</v>
      </c>
      <c r="BQ852" s="1">
        <v>305203.73519999994</v>
      </c>
      <c r="BR852" s="1">
        <v>13566.237707579496</v>
      </c>
      <c r="BS852" s="1">
        <v>119878.4925717825</v>
      </c>
      <c r="BT852" s="1">
        <v>305203.73519999994</v>
      </c>
      <c r="BU852" s="1">
        <v>13566.237707579496</v>
      </c>
      <c r="BV852" s="1">
        <v>35288.226200201629</v>
      </c>
      <c r="BW852" s="35">
        <v>6.4186433325258294</v>
      </c>
      <c r="BX852" s="1">
        <v>1653790.1848034584</v>
      </c>
      <c r="BY852" s="1">
        <v>73510.603501636127</v>
      </c>
      <c r="BZ852" s="1">
        <v>649578.79448733642</v>
      </c>
      <c r="CA852" s="1">
        <v>1653790.1848034584</v>
      </c>
      <c r="CB852" s="1">
        <v>73510.603501636127</v>
      </c>
      <c r="CC852" s="1">
        <v>191214.31161638585</v>
      </c>
    </row>
    <row r="853" spans="1:81" x14ac:dyDescent="0.25">
      <c r="A853" t="s">
        <v>1294</v>
      </c>
      <c r="B853" t="s">
        <v>1295</v>
      </c>
      <c r="C853" t="s">
        <v>54</v>
      </c>
      <c r="D853" t="s">
        <v>38</v>
      </c>
      <c r="E853">
        <v>50204</v>
      </c>
      <c r="F853" t="s">
        <v>39</v>
      </c>
      <c r="G853" t="s">
        <v>128</v>
      </c>
      <c r="H853" s="74">
        <v>0.76044080441945017</v>
      </c>
      <c r="I853" s="1">
        <v>702902</v>
      </c>
      <c r="J853" s="1"/>
      <c r="K853" s="1"/>
      <c r="L853" s="1"/>
      <c r="M853" s="1"/>
      <c r="N853" s="1"/>
      <c r="O853" s="1"/>
      <c r="P853" s="1"/>
      <c r="Q853" s="1"/>
      <c r="R853" s="1"/>
      <c r="S853" s="1"/>
      <c r="T853" s="1">
        <v>0</v>
      </c>
      <c r="U853" s="1">
        <v>0</v>
      </c>
      <c r="V853" s="36" t="s">
        <v>552</v>
      </c>
      <c r="W853" s="1"/>
      <c r="X853" s="1"/>
      <c r="Y853" s="1"/>
      <c r="Z853" s="1"/>
      <c r="AA853" s="1"/>
      <c r="AB853" s="1"/>
      <c r="AC853" s="1">
        <v>60005</v>
      </c>
      <c r="AD853" s="1"/>
      <c r="AE853" s="1"/>
      <c r="AF853" s="1"/>
      <c r="AG853" s="1">
        <v>0</v>
      </c>
      <c r="AH853" s="1">
        <v>0</v>
      </c>
      <c r="AI853" s="1">
        <v>0</v>
      </c>
      <c r="AJ853" s="1">
        <v>0</v>
      </c>
      <c r="AK853" s="1">
        <v>0</v>
      </c>
      <c r="AL853" s="1">
        <v>0</v>
      </c>
      <c r="AM853" s="1">
        <v>528754.45919999992</v>
      </c>
      <c r="AN853" s="1">
        <v>0</v>
      </c>
      <c r="AO853" s="1">
        <v>0</v>
      </c>
      <c r="AP853" s="1">
        <v>0</v>
      </c>
      <c r="AQ853" s="1">
        <v>528754.45919999992</v>
      </c>
      <c r="AR853" s="1">
        <v>0</v>
      </c>
      <c r="AS853" s="1">
        <v>0</v>
      </c>
      <c r="AT853" s="1">
        <v>0</v>
      </c>
      <c r="AU853" s="1">
        <v>0</v>
      </c>
      <c r="AV853" s="1">
        <v>0</v>
      </c>
      <c r="AW853" s="1">
        <v>0</v>
      </c>
      <c r="AX853" s="1">
        <v>156083.80589999998</v>
      </c>
      <c r="AY853" s="1">
        <v>0</v>
      </c>
      <c r="AZ853" s="1">
        <v>0</v>
      </c>
      <c r="BA853" s="1">
        <v>0</v>
      </c>
      <c r="BB853" s="1">
        <v>156083.80589999998</v>
      </c>
      <c r="BC853" s="7">
        <v>0.97430120429305933</v>
      </c>
      <c r="BD853" s="35" t="s">
        <v>552</v>
      </c>
      <c r="BE853" s="35" t="s">
        <v>552</v>
      </c>
      <c r="BF853" s="35" t="s">
        <v>552</v>
      </c>
      <c r="BG853" s="35" t="s">
        <v>552</v>
      </c>
      <c r="BH853" s="35" t="s">
        <v>552</v>
      </c>
      <c r="BI853" s="35" t="s">
        <v>552</v>
      </c>
      <c r="BJ853" s="35" t="s">
        <v>552</v>
      </c>
      <c r="BK853" s="35" t="s">
        <v>552</v>
      </c>
      <c r="BL853" s="35" t="s">
        <v>552</v>
      </c>
      <c r="BM853" s="35" t="s">
        <v>552</v>
      </c>
      <c r="BN853" s="35" t="s">
        <v>552</v>
      </c>
      <c r="BO853" s="1">
        <v>0</v>
      </c>
      <c r="BP853" s="1"/>
      <c r="BQ853" s="1">
        <v>231367.22231999997</v>
      </c>
      <c r="BR853" s="1">
        <v>10284.2212389002</v>
      </c>
      <c r="BS853" s="1">
        <v>90876.849275998218</v>
      </c>
      <c r="BT853" s="1">
        <v>231367.22231999997</v>
      </c>
      <c r="BU853" s="1">
        <v>10284.2212389002</v>
      </c>
      <c r="BV853" s="1">
        <v>26751.110602202421</v>
      </c>
      <c r="BW853" s="35">
        <v>6.0430493157009204</v>
      </c>
      <c r="BX853" s="1">
        <v>1166796.3121964985</v>
      </c>
      <c r="BY853" s="1">
        <v>51863.834881352523</v>
      </c>
      <c r="BZ853" s="1">
        <v>458296.43255437847</v>
      </c>
      <c r="CA853" s="1">
        <v>1166796.3121964985</v>
      </c>
      <c r="CB853" s="1">
        <v>51863.834881352523</v>
      </c>
      <c r="CC853" s="1">
        <v>134907.17001667654</v>
      </c>
    </row>
    <row r="854" spans="1:81" x14ac:dyDescent="0.25">
      <c r="A854" t="s">
        <v>1294</v>
      </c>
      <c r="B854" t="s">
        <v>1295</v>
      </c>
      <c r="C854" t="s">
        <v>54</v>
      </c>
      <c r="D854" t="s">
        <v>28</v>
      </c>
      <c r="E854">
        <v>50204</v>
      </c>
      <c r="F854" t="s">
        <v>39</v>
      </c>
      <c r="G854" t="s">
        <v>128</v>
      </c>
      <c r="H854" s="74">
        <v>0.76044080441945017</v>
      </c>
      <c r="I854" s="1">
        <v>702902</v>
      </c>
      <c r="J854" s="1">
        <v>0</v>
      </c>
      <c r="K854" s="1">
        <v>0</v>
      </c>
      <c r="L854" s="1">
        <v>0</v>
      </c>
      <c r="M854" s="1">
        <v>0</v>
      </c>
      <c r="N854" s="1">
        <v>0</v>
      </c>
      <c r="O854" s="1">
        <v>0</v>
      </c>
      <c r="P854" s="1">
        <v>454338</v>
      </c>
      <c r="Q854" s="1">
        <v>0</v>
      </c>
      <c r="R854" s="1">
        <v>0</v>
      </c>
      <c r="S854" s="1">
        <v>0</v>
      </c>
      <c r="T854" s="1">
        <v>454338</v>
      </c>
      <c r="U854" s="1"/>
      <c r="V854" s="36"/>
      <c r="W854" s="1"/>
      <c r="X854" s="1"/>
      <c r="Y854" s="1"/>
      <c r="Z854" s="1"/>
      <c r="AA854" s="1"/>
      <c r="AB854" s="1"/>
      <c r="AC854" s="1">
        <v>60005</v>
      </c>
      <c r="AD854" s="1"/>
      <c r="AE854" s="1"/>
      <c r="AF854" s="1"/>
      <c r="AG854" s="1">
        <v>0</v>
      </c>
      <c r="AH854" s="1">
        <v>0</v>
      </c>
      <c r="AI854" s="1">
        <v>0</v>
      </c>
      <c r="AJ854" s="1">
        <v>0</v>
      </c>
      <c r="AK854" s="1">
        <v>0</v>
      </c>
      <c r="AL854" s="1">
        <v>0</v>
      </c>
      <c r="AM854" s="1">
        <v>529270.51144499995</v>
      </c>
      <c r="AN854" s="1">
        <v>0</v>
      </c>
      <c r="AO854" s="1">
        <v>0</v>
      </c>
      <c r="AP854" s="1">
        <v>0</v>
      </c>
      <c r="AQ854" s="1">
        <v>529270.51144499995</v>
      </c>
      <c r="AR854" s="1">
        <v>0</v>
      </c>
      <c r="AS854" s="1">
        <v>0</v>
      </c>
      <c r="AT854" s="1">
        <v>0</v>
      </c>
      <c r="AU854" s="1">
        <v>0</v>
      </c>
      <c r="AV854" s="1">
        <v>0</v>
      </c>
      <c r="AW854" s="1">
        <v>0</v>
      </c>
      <c r="AX854" s="1">
        <v>156083.80589999998</v>
      </c>
      <c r="AY854" s="1">
        <v>0</v>
      </c>
      <c r="AZ854" s="1">
        <v>0</v>
      </c>
      <c r="BA854" s="1">
        <v>0</v>
      </c>
      <c r="BB854" s="1">
        <v>156083.80589999998</v>
      </c>
      <c r="BC854" s="7">
        <v>0.97503537811103091</v>
      </c>
      <c r="BD854" s="35" t="s">
        <v>552</v>
      </c>
      <c r="BE854" s="35" t="s">
        <v>552</v>
      </c>
      <c r="BF854" s="35" t="s">
        <v>552</v>
      </c>
      <c r="BG854" s="35" t="s">
        <v>552</v>
      </c>
      <c r="BH854" s="35" t="s">
        <v>552</v>
      </c>
      <c r="BI854" s="35" t="s">
        <v>552</v>
      </c>
      <c r="BJ854" s="35">
        <v>1.5084679629372844</v>
      </c>
      <c r="BK854" s="35" t="s">
        <v>552</v>
      </c>
      <c r="BL854" s="35" t="s">
        <v>552</v>
      </c>
      <c r="BM854" s="35" t="s">
        <v>552</v>
      </c>
      <c r="BN854" s="35">
        <v>1.5084679629372844</v>
      </c>
      <c r="BO854" s="1">
        <v>0</v>
      </c>
      <c r="BP854" s="1">
        <v>0</v>
      </c>
      <c r="BQ854" s="1">
        <v>231367.22231999997</v>
      </c>
      <c r="BR854" s="1">
        <v>10284.2212389002</v>
      </c>
      <c r="BS854" s="1">
        <v>90876.849275998218</v>
      </c>
      <c r="BT854" s="1">
        <v>231367.22231999997</v>
      </c>
      <c r="BU854" s="1">
        <v>10284.2212389002</v>
      </c>
      <c r="BV854" s="1">
        <v>26751.110602202421</v>
      </c>
      <c r="BW854" s="35">
        <v>6.0430493157009204</v>
      </c>
      <c r="BX854" s="1">
        <v>1166796.3121964985</v>
      </c>
      <c r="BY854" s="1">
        <v>51863.834881352523</v>
      </c>
      <c r="BZ854" s="1">
        <v>458296.43255437847</v>
      </c>
      <c r="CA854" s="1">
        <v>1166796.3121964985</v>
      </c>
      <c r="CB854" s="1">
        <v>51863.834881352523</v>
      </c>
      <c r="CC854" s="1">
        <v>134907.17001667654</v>
      </c>
    </row>
    <row r="855" spans="1:81" x14ac:dyDescent="0.25">
      <c r="A855" t="s">
        <v>1294</v>
      </c>
      <c r="B855" t="s">
        <v>1295</v>
      </c>
      <c r="C855" t="s">
        <v>54</v>
      </c>
      <c r="D855" t="s">
        <v>1730</v>
      </c>
      <c r="E855">
        <v>50204</v>
      </c>
      <c r="F855" t="s">
        <v>39</v>
      </c>
      <c r="G855" t="s">
        <v>128</v>
      </c>
      <c r="H855" s="74">
        <v>0.76044080441945017</v>
      </c>
      <c r="I855" s="1"/>
      <c r="J855" s="1"/>
      <c r="K855" s="1"/>
      <c r="L855" s="1"/>
      <c r="M855" s="1"/>
      <c r="N855" s="1"/>
      <c r="O855" s="1"/>
      <c r="P855" s="1">
        <v>454338</v>
      </c>
      <c r="Q855" s="1"/>
      <c r="R855" s="1"/>
      <c r="S855" s="1"/>
      <c r="T855" s="1">
        <v>454338</v>
      </c>
      <c r="U855" s="1">
        <v>11.473684210526315</v>
      </c>
      <c r="V855" s="36" t="s">
        <v>552</v>
      </c>
      <c r="W855" s="1"/>
      <c r="X855" s="1"/>
      <c r="Y855" s="1"/>
      <c r="Z855" s="1"/>
      <c r="AA855" s="1"/>
      <c r="AB855" s="1"/>
      <c r="AC855" s="1"/>
      <c r="AD855" s="1"/>
      <c r="AE855" s="1"/>
      <c r="AF855" s="1"/>
      <c r="AG855" s="1">
        <v>0</v>
      </c>
      <c r="AH855" s="1">
        <v>0</v>
      </c>
      <c r="AI855" s="1">
        <v>0</v>
      </c>
      <c r="AJ855" s="1">
        <v>0</v>
      </c>
      <c r="AK855" s="1"/>
      <c r="AL855" s="1">
        <v>0</v>
      </c>
      <c r="AM855" s="1">
        <v>516.05224500000008</v>
      </c>
      <c r="AN855" s="1"/>
      <c r="AO855" s="1">
        <v>0</v>
      </c>
      <c r="AP855" s="1">
        <v>0</v>
      </c>
      <c r="AQ855" s="1">
        <v>516.05224500000008</v>
      </c>
      <c r="AR855" s="1">
        <v>0</v>
      </c>
      <c r="AS855" s="1">
        <v>0</v>
      </c>
      <c r="AT855" s="1">
        <v>0</v>
      </c>
      <c r="AU855" s="1">
        <v>0</v>
      </c>
      <c r="AV855" s="1"/>
      <c r="AW855" s="1">
        <v>0</v>
      </c>
      <c r="AX855" s="1">
        <v>0</v>
      </c>
      <c r="AY855" s="1"/>
      <c r="AZ855" s="1">
        <v>0</v>
      </c>
      <c r="BA855" s="1">
        <v>0</v>
      </c>
      <c r="BB855" s="1">
        <v>0</v>
      </c>
      <c r="BC855" s="7" t="s">
        <v>552</v>
      </c>
      <c r="BD855" s="35" t="s">
        <v>552</v>
      </c>
      <c r="BE855" s="35" t="s">
        <v>552</v>
      </c>
      <c r="BF855" s="35" t="s">
        <v>552</v>
      </c>
      <c r="BG855" s="35" t="s">
        <v>552</v>
      </c>
      <c r="BH855" s="35" t="s">
        <v>552</v>
      </c>
      <c r="BI855" s="35" t="s">
        <v>552</v>
      </c>
      <c r="BJ855" s="35">
        <v>1.1358333333333335E-3</v>
      </c>
      <c r="BK855" s="35" t="s">
        <v>552</v>
      </c>
      <c r="BL855" s="35" t="s">
        <v>552</v>
      </c>
      <c r="BM855" s="35" t="s">
        <v>552</v>
      </c>
      <c r="BN855" s="35">
        <v>1.1358333333333335E-3</v>
      </c>
      <c r="BO855" s="1">
        <v>0</v>
      </c>
      <c r="BP855" s="1">
        <v>0</v>
      </c>
      <c r="BQ855" s="1">
        <v>0</v>
      </c>
      <c r="BR855" s="1">
        <v>0</v>
      </c>
      <c r="BS855" s="1">
        <v>0</v>
      </c>
      <c r="BT855" s="1">
        <v>0</v>
      </c>
      <c r="BU855" s="1">
        <v>0</v>
      </c>
      <c r="BV855" s="1">
        <v>0</v>
      </c>
      <c r="BW855" s="35">
        <v>6.0430493157009204</v>
      </c>
      <c r="BX855" s="1">
        <v>0</v>
      </c>
      <c r="BY855" s="1">
        <v>0</v>
      </c>
      <c r="BZ855" s="1">
        <v>0</v>
      </c>
      <c r="CA855" s="1">
        <v>0</v>
      </c>
      <c r="CB855" s="1">
        <v>0</v>
      </c>
      <c r="CC855" s="1">
        <v>0</v>
      </c>
    </row>
    <row r="856" spans="1:81" x14ac:dyDescent="0.25">
      <c r="A856" t="s">
        <v>295</v>
      </c>
      <c r="B856" t="s">
        <v>296</v>
      </c>
      <c r="C856" t="s">
        <v>54</v>
      </c>
      <c r="D856" t="s">
        <v>38</v>
      </c>
      <c r="E856">
        <v>50146</v>
      </c>
      <c r="F856" t="s">
        <v>39</v>
      </c>
      <c r="G856" t="s">
        <v>128</v>
      </c>
      <c r="H856" s="74">
        <v>0.76044080441945017</v>
      </c>
      <c r="I856" s="1">
        <v>14346800</v>
      </c>
      <c r="J856" s="1">
        <v>4214600</v>
      </c>
      <c r="K856" s="1"/>
      <c r="L856" s="1"/>
      <c r="M856" s="1"/>
      <c r="N856" s="1"/>
      <c r="O856" s="1"/>
      <c r="P856" s="1"/>
      <c r="Q856" s="1"/>
      <c r="R856" s="1"/>
      <c r="S856" s="1"/>
      <c r="T856" s="1">
        <v>4214600</v>
      </c>
      <c r="U856" s="1">
        <v>31.815789473684209</v>
      </c>
      <c r="V856" s="36">
        <v>0.11799024103483931</v>
      </c>
      <c r="W856" s="1">
        <v>851386</v>
      </c>
      <c r="X856" s="1"/>
      <c r="Y856" s="1"/>
      <c r="Z856" s="1"/>
      <c r="AA856" s="1"/>
      <c r="AB856" s="1"/>
      <c r="AC856" s="1">
        <v>56977</v>
      </c>
      <c r="AD856" s="1"/>
      <c r="AE856" s="1"/>
      <c r="AF856" s="1"/>
      <c r="AG856" s="1">
        <v>49087.446199999998</v>
      </c>
      <c r="AH856" s="1">
        <v>0</v>
      </c>
      <c r="AI856" s="1">
        <v>0</v>
      </c>
      <c r="AJ856" s="1">
        <v>0</v>
      </c>
      <c r="AK856" s="1">
        <v>0</v>
      </c>
      <c r="AL856" s="1">
        <v>0</v>
      </c>
      <c r="AM856" s="1">
        <v>502072.20767999993</v>
      </c>
      <c r="AN856" s="1">
        <v>0</v>
      </c>
      <c r="AO856" s="1">
        <v>0</v>
      </c>
      <c r="AP856" s="1">
        <v>0</v>
      </c>
      <c r="AQ856" s="1">
        <v>551159.65387999988</v>
      </c>
      <c r="AR856" s="1">
        <v>3152861.1490600002</v>
      </c>
      <c r="AS856" s="1">
        <v>0</v>
      </c>
      <c r="AT856" s="1">
        <v>0</v>
      </c>
      <c r="AU856" s="1">
        <v>0</v>
      </c>
      <c r="AV856" s="1">
        <v>0</v>
      </c>
      <c r="AW856" s="1">
        <v>0</v>
      </c>
      <c r="AX856" s="1">
        <v>148207.43286</v>
      </c>
      <c r="AY856" s="1">
        <v>0</v>
      </c>
      <c r="AZ856" s="1">
        <v>0</v>
      </c>
      <c r="BA856" s="1">
        <v>0</v>
      </c>
      <c r="BB856" s="1">
        <v>3301068.5819200003</v>
      </c>
      <c r="BC856" s="7">
        <v>0.26850783699500935</v>
      </c>
      <c r="BD856" s="35">
        <v>0.75972775477150867</v>
      </c>
      <c r="BE856" s="35" t="s">
        <v>552</v>
      </c>
      <c r="BF856" s="35" t="s">
        <v>552</v>
      </c>
      <c r="BG856" s="35" t="s">
        <v>552</v>
      </c>
      <c r="BH856" s="35" t="s">
        <v>552</v>
      </c>
      <c r="BI856" s="35" t="s">
        <v>552</v>
      </c>
      <c r="BJ856" s="35" t="s">
        <v>552</v>
      </c>
      <c r="BK856" s="35" t="s">
        <v>552</v>
      </c>
      <c r="BL856" s="35" t="s">
        <v>552</v>
      </c>
      <c r="BM856" s="35" t="s">
        <v>552</v>
      </c>
      <c r="BN856" s="35">
        <v>0.91401989175722487</v>
      </c>
      <c r="BO856" s="1">
        <v>8045597.6999999993</v>
      </c>
      <c r="BP856" s="1"/>
      <c r="BQ856" s="1">
        <v>4722392.6879999992</v>
      </c>
      <c r="BR856" s="1">
        <v>209909.2978398886</v>
      </c>
      <c r="BS856" s="1">
        <v>1854870.2111999842</v>
      </c>
      <c r="BT856" s="1">
        <v>4722392.6879999992</v>
      </c>
      <c r="BU856" s="1">
        <v>209909.2978398886</v>
      </c>
      <c r="BV856" s="1">
        <v>546011.86735516135</v>
      </c>
      <c r="BW856" s="35">
        <v>6.0316292609954472</v>
      </c>
      <c r="BX856" s="1">
        <v>23761329.23085174</v>
      </c>
      <c r="BY856" s="1">
        <v>1056185.7651661918</v>
      </c>
      <c r="BZ856" s="1">
        <v>9333019.2300226446</v>
      </c>
      <c r="CA856" s="1">
        <v>23761329.23085174</v>
      </c>
      <c r="CB856" s="1">
        <v>1056185.7651661918</v>
      </c>
      <c r="CC856" s="1">
        <v>2747329.2886349945</v>
      </c>
    </row>
    <row r="857" spans="1:81" x14ac:dyDescent="0.25">
      <c r="A857" t="s">
        <v>295</v>
      </c>
      <c r="B857" t="s">
        <v>296</v>
      </c>
      <c r="C857" t="s">
        <v>54</v>
      </c>
      <c r="D857" t="s">
        <v>28</v>
      </c>
      <c r="E857">
        <v>50146</v>
      </c>
      <c r="F857" t="s">
        <v>39</v>
      </c>
      <c r="G857" t="s">
        <v>128</v>
      </c>
      <c r="H857" s="74">
        <v>0.76044080441945017</v>
      </c>
      <c r="I857" s="1">
        <v>19319298</v>
      </c>
      <c r="J857" s="1">
        <v>4939668</v>
      </c>
      <c r="K857" s="1">
        <v>0</v>
      </c>
      <c r="L857" s="1">
        <v>0</v>
      </c>
      <c r="M857" s="1">
        <v>0</v>
      </c>
      <c r="N857" s="1">
        <v>0</v>
      </c>
      <c r="O857" s="1">
        <v>0</v>
      </c>
      <c r="P857" s="1">
        <v>1218149</v>
      </c>
      <c r="Q857" s="1">
        <v>0</v>
      </c>
      <c r="R857" s="1">
        <v>0</v>
      </c>
      <c r="S857" s="1">
        <v>0</v>
      </c>
      <c r="T857" s="1">
        <v>6157817</v>
      </c>
      <c r="U857" s="1"/>
      <c r="V857" s="36"/>
      <c r="W857" s="1">
        <v>925288</v>
      </c>
      <c r="X857" s="1"/>
      <c r="Y857" s="1"/>
      <c r="Z857" s="1"/>
      <c r="AA857" s="1"/>
      <c r="AB857" s="1"/>
      <c r="AC857" s="1">
        <v>112690</v>
      </c>
      <c r="AD857" s="1"/>
      <c r="AE857" s="1"/>
      <c r="AF857" s="1"/>
      <c r="AG857" s="1">
        <v>57532.313195999996</v>
      </c>
      <c r="AH857" s="1">
        <v>0</v>
      </c>
      <c r="AI857" s="1">
        <v>0</v>
      </c>
      <c r="AJ857" s="1">
        <v>0</v>
      </c>
      <c r="AK857" s="1">
        <v>0</v>
      </c>
      <c r="AL857" s="1">
        <v>0</v>
      </c>
      <c r="AM857" s="1">
        <v>992615.96191916661</v>
      </c>
      <c r="AN857" s="1">
        <v>0</v>
      </c>
      <c r="AO857" s="1">
        <v>0</v>
      </c>
      <c r="AP857" s="1">
        <v>0</v>
      </c>
      <c r="AQ857" s="1">
        <v>1050148.2751151666</v>
      </c>
      <c r="AR857" s="1">
        <v>3426535.7744800001</v>
      </c>
      <c r="AS857" s="1">
        <v>0</v>
      </c>
      <c r="AT857" s="1">
        <v>0</v>
      </c>
      <c r="AU857" s="1">
        <v>0</v>
      </c>
      <c r="AV857" s="1">
        <v>0</v>
      </c>
      <c r="AW857" s="1">
        <v>0</v>
      </c>
      <c r="AX857" s="1">
        <v>293126.9742</v>
      </c>
      <c r="AY857" s="1">
        <v>0</v>
      </c>
      <c r="AZ857" s="1">
        <v>0</v>
      </c>
      <c r="BA857" s="1">
        <v>0</v>
      </c>
      <c r="BB857" s="1">
        <v>3719662.7486800002</v>
      </c>
      <c r="BC857" s="7">
        <v>0.24689359953944326</v>
      </c>
      <c r="BD857" s="35">
        <v>0.70532434318986625</v>
      </c>
      <c r="BE857" s="35" t="s">
        <v>552</v>
      </c>
      <c r="BF857" s="35" t="s">
        <v>552</v>
      </c>
      <c r="BG857" s="35" t="s">
        <v>552</v>
      </c>
      <c r="BH857" s="35" t="s">
        <v>552</v>
      </c>
      <c r="BI857" s="35" t="s">
        <v>552</v>
      </c>
      <c r="BJ857" s="35">
        <v>1.0554890543924977</v>
      </c>
      <c r="BK857" s="35" t="s">
        <v>552</v>
      </c>
      <c r="BL857" s="35" t="s">
        <v>552</v>
      </c>
      <c r="BM857" s="35" t="s">
        <v>552</v>
      </c>
      <c r="BN857" s="35">
        <v>0.77459447459954833</v>
      </c>
      <c r="BO857" s="1">
        <v>8743971.5999999996</v>
      </c>
      <c r="BP857" s="1">
        <v>0</v>
      </c>
      <c r="BQ857" s="1">
        <v>6359140.1296799984</v>
      </c>
      <c r="BR857" s="1">
        <v>282662.35522482812</v>
      </c>
      <c r="BS857" s="1">
        <v>2497754.9252443351</v>
      </c>
      <c r="BT857" s="1">
        <v>6359140.1296799984</v>
      </c>
      <c r="BU857" s="1">
        <v>282662.35522482812</v>
      </c>
      <c r="BV857" s="1">
        <v>735255.6651637184</v>
      </c>
      <c r="BW857" s="35">
        <v>6.0316292609954472</v>
      </c>
      <c r="BX857" s="1">
        <v>31996835.551268257</v>
      </c>
      <c r="BY857" s="1">
        <v>1422252.1775311341</v>
      </c>
      <c r="BZ857" s="1">
        <v>12567776.76865489</v>
      </c>
      <c r="CA857" s="1">
        <v>31996835.551268257</v>
      </c>
      <c r="CB857" s="1">
        <v>1422252.1775311341</v>
      </c>
      <c r="CC857" s="1">
        <v>3699533.9191504354</v>
      </c>
    </row>
    <row r="858" spans="1:81" x14ac:dyDescent="0.25">
      <c r="A858" t="s">
        <v>295</v>
      </c>
      <c r="B858" t="s">
        <v>296</v>
      </c>
      <c r="C858" t="s">
        <v>54</v>
      </c>
      <c r="D858" t="s">
        <v>1730</v>
      </c>
      <c r="E858">
        <v>50146</v>
      </c>
      <c r="F858" t="s">
        <v>39</v>
      </c>
      <c r="G858" t="s">
        <v>128</v>
      </c>
      <c r="H858" s="74">
        <v>0.76044080441945017</v>
      </c>
      <c r="I858" s="1">
        <v>4972498</v>
      </c>
      <c r="J858" s="1">
        <v>725068</v>
      </c>
      <c r="K858" s="1"/>
      <c r="L858" s="1"/>
      <c r="M858" s="1"/>
      <c r="N858" s="1"/>
      <c r="O858" s="1"/>
      <c r="P858" s="1">
        <v>1218149</v>
      </c>
      <c r="Q858" s="1"/>
      <c r="R858" s="1"/>
      <c r="S858" s="1"/>
      <c r="T858" s="1">
        <v>1943217</v>
      </c>
      <c r="U858" s="1">
        <v>13.391999999999999</v>
      </c>
      <c r="V858" s="36">
        <v>0.25467094344478636</v>
      </c>
      <c r="W858" s="1">
        <v>73902</v>
      </c>
      <c r="X858" s="1"/>
      <c r="Y858" s="1"/>
      <c r="Z858" s="1"/>
      <c r="AA858" s="1"/>
      <c r="AB858" s="1"/>
      <c r="AC858" s="1">
        <v>55713</v>
      </c>
      <c r="AD858" s="1"/>
      <c r="AE858" s="1"/>
      <c r="AF858" s="1"/>
      <c r="AG858" s="1">
        <v>8444.8669959999988</v>
      </c>
      <c r="AH858" s="1">
        <v>0</v>
      </c>
      <c r="AI858" s="1">
        <v>0</v>
      </c>
      <c r="AJ858" s="1">
        <v>0</v>
      </c>
      <c r="AK858" s="1"/>
      <c r="AL858" s="1">
        <v>0</v>
      </c>
      <c r="AM858" s="1">
        <v>490543.75423916662</v>
      </c>
      <c r="AN858" s="1"/>
      <c r="AO858" s="1">
        <v>0</v>
      </c>
      <c r="AP858" s="1">
        <v>0</v>
      </c>
      <c r="AQ858" s="1">
        <v>498988.62123516662</v>
      </c>
      <c r="AR858" s="1">
        <v>273674.62542</v>
      </c>
      <c r="AS858" s="1">
        <v>0</v>
      </c>
      <c r="AT858" s="1">
        <v>0</v>
      </c>
      <c r="AU858" s="1">
        <v>0</v>
      </c>
      <c r="AV858" s="1"/>
      <c r="AW858" s="1">
        <v>0</v>
      </c>
      <c r="AX858" s="1">
        <v>144919.54134</v>
      </c>
      <c r="AY858" s="1"/>
      <c r="AZ858" s="1">
        <v>0</v>
      </c>
      <c r="BA858" s="1">
        <v>0</v>
      </c>
      <c r="BB858" s="1">
        <v>418594.16675999999</v>
      </c>
      <c r="BC858" s="7">
        <v>0.18453155496395707</v>
      </c>
      <c r="BD858" s="35">
        <v>0.38909384004810582</v>
      </c>
      <c r="BE858" s="35" t="s">
        <v>552</v>
      </c>
      <c r="BF858" s="35" t="s">
        <v>552</v>
      </c>
      <c r="BG858" s="35" t="s">
        <v>552</v>
      </c>
      <c r="BH858" s="35" t="s">
        <v>552</v>
      </c>
      <c r="BI858" s="35" t="s">
        <v>552</v>
      </c>
      <c r="BJ858" s="35">
        <v>0.52166302774058559</v>
      </c>
      <c r="BK858" s="35" t="s">
        <v>552</v>
      </c>
      <c r="BL858" s="35" t="s">
        <v>552</v>
      </c>
      <c r="BM858" s="35" t="s">
        <v>552</v>
      </c>
      <c r="BN858" s="35">
        <v>0.47219779777305704</v>
      </c>
      <c r="BO858" s="1">
        <v>698373.89999999991</v>
      </c>
      <c r="BP858" s="1">
        <v>0</v>
      </c>
      <c r="BQ858" s="1">
        <v>1636747.4416799997</v>
      </c>
      <c r="BR858" s="1">
        <v>72753.05738493953</v>
      </c>
      <c r="BS858" s="1">
        <v>642884.71404435125</v>
      </c>
      <c r="BT858" s="1">
        <v>1636747.4416799997</v>
      </c>
      <c r="BU858" s="1">
        <v>72753.05738493953</v>
      </c>
      <c r="BV858" s="1">
        <v>189243.79780855699</v>
      </c>
      <c r="BW858" s="35">
        <v>6.0316292609954472</v>
      </c>
      <c r="BX858" s="1">
        <v>8235506.3204165269</v>
      </c>
      <c r="BY858" s="1">
        <v>366066.41236494266</v>
      </c>
      <c r="BZ858" s="1">
        <v>3234757.5386322485</v>
      </c>
      <c r="CA858" s="1">
        <v>8235506.3204165269</v>
      </c>
      <c r="CB858" s="1">
        <v>366066.41236494266</v>
      </c>
      <c r="CC858" s="1">
        <v>952204.63051544153</v>
      </c>
    </row>
    <row r="859" spans="1:81" x14ac:dyDescent="0.25">
      <c r="A859" t="s">
        <v>1535</v>
      </c>
      <c r="B859" t="s">
        <v>53</v>
      </c>
      <c r="C859" t="s">
        <v>54</v>
      </c>
      <c r="D859" t="s">
        <v>1726</v>
      </c>
      <c r="E859">
        <v>50118</v>
      </c>
      <c r="F859" t="s">
        <v>39</v>
      </c>
      <c r="G859" t="s">
        <v>55</v>
      </c>
      <c r="H859" s="74">
        <v>0.53246165051848993</v>
      </c>
      <c r="I859" s="1">
        <v>1518703416</v>
      </c>
      <c r="J859" s="1"/>
      <c r="K859" s="1"/>
      <c r="L859" s="1">
        <v>43718142.798409835</v>
      </c>
      <c r="M859" s="1"/>
      <c r="N859" s="1">
        <v>8231316.2015901664</v>
      </c>
      <c r="O859" s="1"/>
      <c r="P859" s="1"/>
      <c r="Q859" s="1"/>
      <c r="R859" s="1"/>
      <c r="S859" s="1"/>
      <c r="T859" s="1">
        <v>51949459</v>
      </c>
      <c r="U859" s="1">
        <v>126.91624365482234</v>
      </c>
      <c r="V859" s="36">
        <v>0.27398264574895509</v>
      </c>
      <c r="W859" s="1"/>
      <c r="X859" s="1"/>
      <c r="Y859" s="1">
        <v>25488586</v>
      </c>
      <c r="Z859" s="1"/>
      <c r="AA859" s="1">
        <v>76987722</v>
      </c>
      <c r="AB859" s="1"/>
      <c r="AC859" s="1"/>
      <c r="AD859" s="1"/>
      <c r="AE859" s="1"/>
      <c r="AF859" s="1"/>
      <c r="AG859" s="1">
        <v>0</v>
      </c>
      <c r="AH859" s="1"/>
      <c r="AI859" s="1">
        <v>262565570.96180004</v>
      </c>
      <c r="AJ859" s="1"/>
      <c r="AK859" s="1">
        <v>40993009.525778659</v>
      </c>
      <c r="AL859" s="1"/>
      <c r="AM859" s="1"/>
      <c r="AN859" s="1"/>
      <c r="AO859" s="1"/>
      <c r="AP859" s="1"/>
      <c r="AQ859" s="1">
        <v>303558580.48757869</v>
      </c>
      <c r="AR859" s="1">
        <v>0</v>
      </c>
      <c r="AS859" s="1"/>
      <c r="AT859" s="1">
        <v>55259748.926568396</v>
      </c>
      <c r="AU859" s="1"/>
      <c r="AV859" s="1">
        <v>1547627.9743289412</v>
      </c>
      <c r="AW859" s="1"/>
      <c r="AX859" s="1"/>
      <c r="AY859" s="1"/>
      <c r="AZ859" s="1"/>
      <c r="BA859" s="1"/>
      <c r="BB859" s="1">
        <v>56807376.900897339</v>
      </c>
      <c r="BC859" s="7">
        <v>0.23728527478894931</v>
      </c>
      <c r="BD859" s="35" t="s">
        <v>552</v>
      </c>
      <c r="BE859" s="35" t="s">
        <v>552</v>
      </c>
      <c r="BF859" s="35">
        <v>7.2698724040932667</v>
      </c>
      <c r="BG859" s="35" t="s">
        <v>552</v>
      </c>
      <c r="BH859" s="35">
        <v>5.1681452222536892</v>
      </c>
      <c r="BI859" s="35" t="s">
        <v>552</v>
      </c>
      <c r="BJ859" s="35" t="s">
        <v>552</v>
      </c>
      <c r="BK859" s="35" t="s">
        <v>552</v>
      </c>
      <c r="BL859" s="35" t="s">
        <v>552</v>
      </c>
      <c r="BM859" s="35" t="s">
        <v>552</v>
      </c>
      <c r="BN859" s="35">
        <v>6.9368567897593705</v>
      </c>
      <c r="BO859" s="1">
        <v>0</v>
      </c>
      <c r="BP859" s="1"/>
      <c r="BQ859" s="1">
        <v>499896416.41055995</v>
      </c>
      <c r="BR859" s="1">
        <v>22220283.804026004</v>
      </c>
      <c r="BS859" s="1">
        <v>196350247.16215864</v>
      </c>
      <c r="BT859" s="1">
        <v>499896416.41055995</v>
      </c>
      <c r="BU859" s="1">
        <v>22220283.804026004</v>
      </c>
      <c r="BV859" s="1">
        <v>57798957.825356357</v>
      </c>
      <c r="BW859" s="35">
        <v>7.2121982990062019</v>
      </c>
      <c r="BX859" s="1">
        <v>3105455667.7049766</v>
      </c>
      <c r="BY859" s="1">
        <v>138036809.25080541</v>
      </c>
      <c r="BZ859" s="1">
        <v>1219766671.4302092</v>
      </c>
      <c r="CA859" s="1">
        <v>3105455667.7049766</v>
      </c>
      <c r="CB859" s="1">
        <v>138036809.25080541</v>
      </c>
      <c r="CC859" s="1">
        <v>359058587.48701</v>
      </c>
    </row>
    <row r="860" spans="1:81" x14ac:dyDescent="0.25">
      <c r="A860" t="s">
        <v>1535</v>
      </c>
      <c r="B860" t="s">
        <v>53</v>
      </c>
      <c r="C860" t="s">
        <v>54</v>
      </c>
      <c r="D860" t="s">
        <v>28</v>
      </c>
      <c r="E860">
        <v>50118</v>
      </c>
      <c r="F860" t="s">
        <v>39</v>
      </c>
      <c r="G860" t="s">
        <v>55</v>
      </c>
      <c r="H860" s="74">
        <v>0.53246165051848993</v>
      </c>
      <c r="I860" s="1">
        <v>1518703416</v>
      </c>
      <c r="J860" s="1">
        <v>0</v>
      </c>
      <c r="K860" s="1">
        <v>0</v>
      </c>
      <c r="L860" s="1">
        <v>43718142.798409835</v>
      </c>
      <c r="M860" s="1">
        <v>0</v>
      </c>
      <c r="N860" s="1">
        <v>8231316.2015901664</v>
      </c>
      <c r="O860" s="1">
        <v>0</v>
      </c>
      <c r="P860" s="1">
        <v>0</v>
      </c>
      <c r="Q860" s="1">
        <v>0</v>
      </c>
      <c r="R860" s="1">
        <v>0</v>
      </c>
      <c r="S860" s="1">
        <v>0</v>
      </c>
      <c r="T860" s="1">
        <v>51949459</v>
      </c>
      <c r="U860" s="1"/>
      <c r="V860" s="36"/>
      <c r="W860" s="1"/>
      <c r="X860" s="1"/>
      <c r="Y860" s="1">
        <v>25488586</v>
      </c>
      <c r="Z860" s="1"/>
      <c r="AA860" s="1">
        <v>76987722</v>
      </c>
      <c r="AB860" s="1"/>
      <c r="AC860" s="1"/>
      <c r="AD860" s="1"/>
      <c r="AE860" s="1"/>
      <c r="AF860" s="1"/>
      <c r="AG860" s="1">
        <v>0</v>
      </c>
      <c r="AH860" s="1">
        <v>0</v>
      </c>
      <c r="AI860" s="1">
        <v>262565570.96180004</v>
      </c>
      <c r="AJ860" s="1">
        <v>0</v>
      </c>
      <c r="AK860" s="1">
        <v>40993009.525778659</v>
      </c>
      <c r="AL860" s="1">
        <v>0</v>
      </c>
      <c r="AM860" s="1">
        <v>0</v>
      </c>
      <c r="AN860" s="1">
        <v>0</v>
      </c>
      <c r="AO860" s="1">
        <v>0</v>
      </c>
      <c r="AP860" s="1">
        <v>0</v>
      </c>
      <c r="AQ860" s="1">
        <v>303558580.48757869</v>
      </c>
      <c r="AR860" s="1">
        <v>0</v>
      </c>
      <c r="AS860" s="1">
        <v>0</v>
      </c>
      <c r="AT860" s="1">
        <v>55259748.926568396</v>
      </c>
      <c r="AU860" s="1">
        <v>0</v>
      </c>
      <c r="AV860" s="1">
        <v>1547627.9743289412</v>
      </c>
      <c r="AW860" s="1">
        <v>0</v>
      </c>
      <c r="AX860" s="1">
        <v>0</v>
      </c>
      <c r="AY860" s="1">
        <v>0</v>
      </c>
      <c r="AZ860" s="1">
        <v>0</v>
      </c>
      <c r="BA860" s="1">
        <v>0</v>
      </c>
      <c r="BB860" s="1">
        <v>56807376.900897339</v>
      </c>
      <c r="BC860" s="7">
        <v>0.23728527478894931</v>
      </c>
      <c r="BD860" s="35" t="s">
        <v>552</v>
      </c>
      <c r="BE860" s="35" t="s">
        <v>552</v>
      </c>
      <c r="BF860" s="35">
        <v>7.2698724040932667</v>
      </c>
      <c r="BG860" s="35" t="s">
        <v>552</v>
      </c>
      <c r="BH860" s="35">
        <v>5.1681452222536892</v>
      </c>
      <c r="BI860" s="35" t="s">
        <v>552</v>
      </c>
      <c r="BJ860" s="35" t="s">
        <v>552</v>
      </c>
      <c r="BK860" s="35" t="s">
        <v>552</v>
      </c>
      <c r="BL860" s="35" t="s">
        <v>552</v>
      </c>
      <c r="BM860" s="35" t="s">
        <v>552</v>
      </c>
      <c r="BN860" s="35">
        <v>6.9368567897593705</v>
      </c>
      <c r="BO860" s="1">
        <v>0</v>
      </c>
      <c r="BP860" s="1">
        <v>0</v>
      </c>
      <c r="BQ860" s="1">
        <v>499896416.41055995</v>
      </c>
      <c r="BR860" s="1">
        <v>22220283.804026004</v>
      </c>
      <c r="BS860" s="1">
        <v>196350247.16215864</v>
      </c>
      <c r="BT860" s="1">
        <v>499896416.41055995</v>
      </c>
      <c r="BU860" s="1">
        <v>22220283.804026004</v>
      </c>
      <c r="BV860" s="1">
        <v>57798957.825356357</v>
      </c>
      <c r="BW860" s="35">
        <v>7.2121982990062019</v>
      </c>
      <c r="BX860" s="1">
        <v>3105455667.7049766</v>
      </c>
      <c r="BY860" s="1">
        <v>138036809.25080541</v>
      </c>
      <c r="BZ860" s="1">
        <v>1219766671.4302092</v>
      </c>
      <c r="CA860" s="1">
        <v>3105455667.7049766</v>
      </c>
      <c r="CB860" s="1">
        <v>138036809.25080541</v>
      </c>
      <c r="CC860" s="1">
        <v>359058587.48701</v>
      </c>
    </row>
    <row r="861" spans="1:81" x14ac:dyDescent="0.25">
      <c r="A861" t="s">
        <v>83</v>
      </c>
      <c r="B861" t="s">
        <v>84</v>
      </c>
      <c r="C861" t="s">
        <v>54</v>
      </c>
      <c r="D861" t="s">
        <v>38</v>
      </c>
      <c r="E861">
        <v>50113</v>
      </c>
      <c r="F861" t="s">
        <v>39</v>
      </c>
      <c r="G861" t="s">
        <v>55</v>
      </c>
      <c r="H861" s="74">
        <v>0.53246165051848993</v>
      </c>
      <c r="I861" s="1">
        <v>171090145</v>
      </c>
      <c r="J861" s="1"/>
      <c r="K861" s="1">
        <v>4761684</v>
      </c>
      <c r="L861" s="1">
        <v>25133174</v>
      </c>
      <c r="M861" s="1"/>
      <c r="N861" s="1"/>
      <c r="O861" s="1"/>
      <c r="P861" s="1"/>
      <c r="Q861" s="1"/>
      <c r="R861" s="1"/>
      <c r="S861" s="1"/>
      <c r="T861" s="1">
        <v>29894858</v>
      </c>
      <c r="U861" s="1">
        <v>33.813664596273291</v>
      </c>
      <c r="V861" s="36">
        <v>0.20894531679359643</v>
      </c>
      <c r="W861" s="1"/>
      <c r="X861" s="1">
        <v>1379933</v>
      </c>
      <c r="Y861" s="1">
        <v>5210253</v>
      </c>
      <c r="Z861" s="1"/>
      <c r="AA861" s="1"/>
      <c r="AB861" s="1"/>
      <c r="AC861" s="1"/>
      <c r="AD861" s="1"/>
      <c r="AE861" s="1"/>
      <c r="AF861" s="1"/>
      <c r="AG861" s="1">
        <v>0</v>
      </c>
      <c r="AH861" s="1">
        <v>11438870.839710291</v>
      </c>
      <c r="AI861" s="1">
        <v>53490427.101125009</v>
      </c>
      <c r="AJ861" s="1">
        <v>0</v>
      </c>
      <c r="AK861" s="1">
        <v>0</v>
      </c>
      <c r="AL861" s="1">
        <v>0</v>
      </c>
      <c r="AM861" s="1">
        <v>0</v>
      </c>
      <c r="AN861" s="1">
        <v>0</v>
      </c>
      <c r="AO861" s="1">
        <v>0</v>
      </c>
      <c r="AP861" s="1">
        <v>0</v>
      </c>
      <c r="AQ861" s="1">
        <v>64929297.940835297</v>
      </c>
      <c r="AR861" s="1">
        <v>0</v>
      </c>
      <c r="AS861" s="1">
        <v>2981050.6308045001</v>
      </c>
      <c r="AT861" s="1">
        <v>11295929.5829082</v>
      </c>
      <c r="AU861" s="1">
        <v>0</v>
      </c>
      <c r="AV861" s="1">
        <v>0</v>
      </c>
      <c r="AW861" s="1">
        <v>0</v>
      </c>
      <c r="AX861" s="1">
        <v>0</v>
      </c>
      <c r="AY861" s="1">
        <v>0</v>
      </c>
      <c r="AZ861" s="1">
        <v>0</v>
      </c>
      <c r="BA861" s="1">
        <v>0</v>
      </c>
      <c r="BB861" s="1">
        <v>14276980.2137127</v>
      </c>
      <c r="BC861" s="7">
        <v>0.46295055834190796</v>
      </c>
      <c r="BD861" s="35" t="s">
        <v>552</v>
      </c>
      <c r="BE861" s="35">
        <v>3.0283239019041983</v>
      </c>
      <c r="BF861" s="35">
        <v>2.5777228408967847</v>
      </c>
      <c r="BG861" s="35" t="s">
        <v>552</v>
      </c>
      <c r="BH861" s="35" t="s">
        <v>552</v>
      </c>
      <c r="BI861" s="35" t="s">
        <v>552</v>
      </c>
      <c r="BJ861" s="35" t="s">
        <v>552</v>
      </c>
      <c r="BK861" s="35" t="s">
        <v>552</v>
      </c>
      <c r="BL861" s="35" t="s">
        <v>552</v>
      </c>
      <c r="BM861" s="35" t="s">
        <v>552</v>
      </c>
      <c r="BN861" s="35">
        <v>2.6494950454204527</v>
      </c>
      <c r="BO861" s="1">
        <v>0</v>
      </c>
      <c r="BP861" s="1"/>
      <c r="BQ861" s="1">
        <v>56316032.128199995</v>
      </c>
      <c r="BR861" s="1">
        <v>2503235.0213479474</v>
      </c>
      <c r="BS861" s="1">
        <v>22119916.175759468</v>
      </c>
      <c r="BT861" s="1">
        <v>56316032.128199995</v>
      </c>
      <c r="BU861" s="1">
        <v>2503235.0213479474</v>
      </c>
      <c r="BV861" s="1">
        <v>6511364.8728298536</v>
      </c>
      <c r="BW861" s="35">
        <v>6.1329304496464836</v>
      </c>
      <c r="BX861" s="1">
        <v>289066276.11410743</v>
      </c>
      <c r="BY861" s="1">
        <v>12848931.263698345</v>
      </c>
      <c r="BZ861" s="1">
        <v>113539991.28218357</v>
      </c>
      <c r="CA861" s="1">
        <v>289066276.11410743</v>
      </c>
      <c r="CB861" s="1">
        <v>12848931.263698345</v>
      </c>
      <c r="CC861" s="1">
        <v>33422383.024506859</v>
      </c>
    </row>
    <row r="862" spans="1:81" x14ac:dyDescent="0.25">
      <c r="A862" t="s">
        <v>83</v>
      </c>
      <c r="B862" t="s">
        <v>84</v>
      </c>
      <c r="C862" t="s">
        <v>54</v>
      </c>
      <c r="D862" t="s">
        <v>28</v>
      </c>
      <c r="E862">
        <v>50113</v>
      </c>
      <c r="F862" t="s">
        <v>39</v>
      </c>
      <c r="G862" t="s">
        <v>55</v>
      </c>
      <c r="H862" s="74">
        <v>0.53246165051848993</v>
      </c>
      <c r="I862" s="1">
        <v>211420371</v>
      </c>
      <c r="J862" s="1">
        <v>0</v>
      </c>
      <c r="K862" s="1">
        <v>4761684</v>
      </c>
      <c r="L862" s="1">
        <v>26116363</v>
      </c>
      <c r="M862" s="1">
        <v>0</v>
      </c>
      <c r="N862" s="1">
        <v>0</v>
      </c>
      <c r="O862" s="1">
        <v>0</v>
      </c>
      <c r="P862" s="1">
        <v>20664307</v>
      </c>
      <c r="Q862" s="1">
        <v>0</v>
      </c>
      <c r="R862" s="1">
        <v>0</v>
      </c>
      <c r="S862" s="1">
        <v>0</v>
      </c>
      <c r="T862" s="1">
        <v>51542354</v>
      </c>
      <c r="U862" s="1"/>
      <c r="V862" s="36"/>
      <c r="W862" s="1"/>
      <c r="X862" s="1">
        <v>1379933</v>
      </c>
      <c r="Y862" s="1">
        <v>5283008</v>
      </c>
      <c r="Z862" s="1"/>
      <c r="AA862" s="1"/>
      <c r="AB862" s="1"/>
      <c r="AC862" s="1">
        <v>1138650</v>
      </c>
      <c r="AD862" s="1"/>
      <c r="AE862" s="1"/>
      <c r="AF862" s="1"/>
      <c r="AG862" s="1">
        <v>0</v>
      </c>
      <c r="AH862" s="1">
        <v>11438870.839710291</v>
      </c>
      <c r="AI862" s="1">
        <v>54244746.67256251</v>
      </c>
      <c r="AJ862" s="1">
        <v>0</v>
      </c>
      <c r="AK862" s="1">
        <v>0</v>
      </c>
      <c r="AL862" s="1">
        <v>0</v>
      </c>
      <c r="AM862" s="1">
        <v>10020818.208700832</v>
      </c>
      <c r="AN862" s="1">
        <v>0</v>
      </c>
      <c r="AO862" s="1">
        <v>0</v>
      </c>
      <c r="AP862" s="1">
        <v>0</v>
      </c>
      <c r="AQ862" s="1">
        <v>75704435.720973641</v>
      </c>
      <c r="AR862" s="1">
        <v>0</v>
      </c>
      <c r="AS862" s="1">
        <v>2981050.6308045001</v>
      </c>
      <c r="AT862" s="1">
        <v>11453663.8343552</v>
      </c>
      <c r="AU862" s="1">
        <v>0</v>
      </c>
      <c r="AV862" s="1">
        <v>0</v>
      </c>
      <c r="AW862" s="1">
        <v>0</v>
      </c>
      <c r="AX862" s="1">
        <v>2961833.6069999998</v>
      </c>
      <c r="AY862" s="1">
        <v>0</v>
      </c>
      <c r="AZ862" s="1">
        <v>0</v>
      </c>
      <c r="BA862" s="1">
        <v>0</v>
      </c>
      <c r="BB862" s="1">
        <v>17396548.0721597</v>
      </c>
      <c r="BC862" s="7">
        <v>0.44035957061646319</v>
      </c>
      <c r="BD862" s="35" t="s">
        <v>552</v>
      </c>
      <c r="BE862" s="35">
        <v>3.0283239019041983</v>
      </c>
      <c r="BF862" s="35">
        <v>2.5156033597372538</v>
      </c>
      <c r="BG862" s="35" t="s">
        <v>552</v>
      </c>
      <c r="BH862" s="35" t="s">
        <v>552</v>
      </c>
      <c r="BI862" s="35" t="s">
        <v>552</v>
      </c>
      <c r="BJ862" s="35">
        <v>0.62826456341849901</v>
      </c>
      <c r="BK862" s="35" t="s">
        <v>552</v>
      </c>
      <c r="BL862" s="35" t="s">
        <v>552</v>
      </c>
      <c r="BM862" s="35" t="s">
        <v>552</v>
      </c>
      <c r="BN862" s="35">
        <v>1.8063005774461396</v>
      </c>
      <c r="BO862" s="1">
        <v>0</v>
      </c>
      <c r="BP862" s="1">
        <v>0</v>
      </c>
      <c r="BQ862" s="1">
        <v>69591129.318360001</v>
      </c>
      <c r="BR862" s="1">
        <v>3093310.1197241722</v>
      </c>
      <c r="BS862" s="1">
        <v>27334133.619256493</v>
      </c>
      <c r="BT862" s="1">
        <v>69591129.318360001</v>
      </c>
      <c r="BU862" s="1">
        <v>3093310.1197241722</v>
      </c>
      <c r="BV862" s="1">
        <v>8046256.4172241213</v>
      </c>
      <c r="BW862" s="35">
        <v>6.1329304496464836</v>
      </c>
      <c r="BX862" s="1">
        <v>357206426.70349622</v>
      </c>
      <c r="BY862" s="1">
        <v>15877745.703731814</v>
      </c>
      <c r="BZ862" s="1">
        <v>140304206.7689873</v>
      </c>
      <c r="CA862" s="1">
        <v>357206426.70349622</v>
      </c>
      <c r="CB862" s="1">
        <v>15877745.703731814</v>
      </c>
      <c r="CC862" s="1">
        <v>41300874.569633119</v>
      </c>
    </row>
    <row r="863" spans="1:81" x14ac:dyDescent="0.25">
      <c r="A863" t="s">
        <v>83</v>
      </c>
      <c r="B863" t="s">
        <v>84</v>
      </c>
      <c r="C863" t="s">
        <v>54</v>
      </c>
      <c r="D863" t="s">
        <v>1730</v>
      </c>
      <c r="E863">
        <v>50113</v>
      </c>
      <c r="F863" t="s">
        <v>39</v>
      </c>
      <c r="G863" t="s">
        <v>55</v>
      </c>
      <c r="H863" s="74">
        <v>0.53246165051848993</v>
      </c>
      <c r="I863" s="1">
        <v>40330226</v>
      </c>
      <c r="J863" s="1"/>
      <c r="K863" s="1"/>
      <c r="L863" s="1">
        <v>983189</v>
      </c>
      <c r="M863" s="1"/>
      <c r="N863" s="1"/>
      <c r="O863" s="1"/>
      <c r="P863" s="1">
        <v>20664307</v>
      </c>
      <c r="Q863" s="1"/>
      <c r="R863" s="1"/>
      <c r="S863" s="1"/>
      <c r="T863" s="1">
        <v>21647496</v>
      </c>
      <c r="U863" s="1">
        <v>11.689873417721518</v>
      </c>
      <c r="V863" s="36">
        <v>0.30436052645047479</v>
      </c>
      <c r="W863" s="1"/>
      <c r="X863" s="1"/>
      <c r="Y863" s="1">
        <v>72755</v>
      </c>
      <c r="Z863" s="1"/>
      <c r="AA863" s="1"/>
      <c r="AB863" s="1"/>
      <c r="AC863" s="1">
        <v>1138650</v>
      </c>
      <c r="AD863" s="1"/>
      <c r="AE863" s="1"/>
      <c r="AF863" s="1"/>
      <c r="AG863" s="1">
        <v>0</v>
      </c>
      <c r="AH863" s="1">
        <v>0</v>
      </c>
      <c r="AI863" s="1">
        <v>754319.57143750007</v>
      </c>
      <c r="AJ863" s="1">
        <v>0</v>
      </c>
      <c r="AK863" s="1"/>
      <c r="AL863" s="1">
        <v>0</v>
      </c>
      <c r="AM863" s="1">
        <v>10020818.208700832</v>
      </c>
      <c r="AN863" s="1"/>
      <c r="AO863" s="1">
        <v>0</v>
      </c>
      <c r="AP863" s="1">
        <v>0</v>
      </c>
      <c r="AQ863" s="1">
        <v>10775137.780138332</v>
      </c>
      <c r="AR863" s="1">
        <v>0</v>
      </c>
      <c r="AS863" s="1">
        <v>0</v>
      </c>
      <c r="AT863" s="1">
        <v>157734.25144699999</v>
      </c>
      <c r="AU863" s="1">
        <v>0</v>
      </c>
      <c r="AV863" s="1"/>
      <c r="AW863" s="1">
        <v>0</v>
      </c>
      <c r="AX863" s="1">
        <v>2961833.6069999998</v>
      </c>
      <c r="AY863" s="1"/>
      <c r="AZ863" s="1">
        <v>0</v>
      </c>
      <c r="BA863" s="1">
        <v>0</v>
      </c>
      <c r="BB863" s="1">
        <v>3119567.8584469999</v>
      </c>
      <c r="BC863" s="7">
        <v>0.34452337655100995</v>
      </c>
      <c r="BD863" s="35" t="s">
        <v>552</v>
      </c>
      <c r="BE863" s="35" t="s">
        <v>552</v>
      </c>
      <c r="BF863" s="35">
        <v>0.92764852219105387</v>
      </c>
      <c r="BG863" s="35" t="s">
        <v>552</v>
      </c>
      <c r="BH863" s="35" t="s">
        <v>552</v>
      </c>
      <c r="BI863" s="35" t="s">
        <v>552</v>
      </c>
      <c r="BJ863" s="35">
        <v>0.62826456341849901</v>
      </c>
      <c r="BK863" s="35" t="s">
        <v>552</v>
      </c>
      <c r="BL863" s="35" t="s">
        <v>552</v>
      </c>
      <c r="BM863" s="35" t="s">
        <v>552</v>
      </c>
      <c r="BN863" s="35">
        <v>0.64186202591677732</v>
      </c>
      <c r="BO863" s="1">
        <v>0</v>
      </c>
      <c r="BP863" s="1">
        <v>0</v>
      </c>
      <c r="BQ863" s="1">
        <v>13275097.190159999</v>
      </c>
      <c r="BR863" s="1">
        <v>590075.09837622463</v>
      </c>
      <c r="BS863" s="1">
        <v>5214217.4434970235</v>
      </c>
      <c r="BT863" s="1">
        <v>13275097.190159999</v>
      </c>
      <c r="BU863" s="1">
        <v>590075.09837622463</v>
      </c>
      <c r="BV863" s="1">
        <v>1534891.544394268</v>
      </c>
      <c r="BW863" s="35">
        <v>6.1329304496464836</v>
      </c>
      <c r="BX863" s="1">
        <v>68140150.589388728</v>
      </c>
      <c r="BY863" s="1">
        <v>3028814.4400334675</v>
      </c>
      <c r="BZ863" s="1">
        <v>26764215.48680371</v>
      </c>
      <c r="CA863" s="1">
        <v>68140150.589388728</v>
      </c>
      <c r="CB863" s="1">
        <v>3028814.4400334675</v>
      </c>
      <c r="CC863" s="1">
        <v>7878491.5451262547</v>
      </c>
    </row>
    <row r="864" spans="1:81" x14ac:dyDescent="0.25">
      <c r="A864" t="s">
        <v>1559</v>
      </c>
      <c r="B864" t="s">
        <v>84</v>
      </c>
      <c r="C864" t="s">
        <v>54</v>
      </c>
      <c r="D864" t="s">
        <v>28</v>
      </c>
      <c r="E864">
        <v>50182</v>
      </c>
      <c r="F864" t="s">
        <v>39</v>
      </c>
      <c r="G864" t="s">
        <v>55</v>
      </c>
      <c r="H864" s="74">
        <v>0.53246165051848993</v>
      </c>
      <c r="I864" s="1">
        <v>36963176</v>
      </c>
      <c r="J864" s="1">
        <v>0</v>
      </c>
      <c r="K864" s="1">
        <v>0</v>
      </c>
      <c r="L864" s="1">
        <v>737987</v>
      </c>
      <c r="M864" s="1">
        <v>0</v>
      </c>
      <c r="N864" s="1">
        <v>0</v>
      </c>
      <c r="O864" s="1">
        <v>0</v>
      </c>
      <c r="P864" s="1">
        <v>37326620</v>
      </c>
      <c r="Q864" s="1">
        <v>0</v>
      </c>
      <c r="R864" s="1">
        <v>0</v>
      </c>
      <c r="S864" s="1">
        <v>0</v>
      </c>
      <c r="T864" s="1">
        <v>38064607</v>
      </c>
      <c r="U864" s="1"/>
      <c r="V864" s="36"/>
      <c r="W864" s="1">
        <v>300</v>
      </c>
      <c r="X864" s="1"/>
      <c r="Y864" s="1">
        <v>110800</v>
      </c>
      <c r="Z864" s="1"/>
      <c r="AA864" s="1"/>
      <c r="AB864" s="1"/>
      <c r="AC864" s="1">
        <v>3411423</v>
      </c>
      <c r="AD864" s="1"/>
      <c r="AE864" s="1"/>
      <c r="AF864" s="1"/>
      <c r="AG864" s="1">
        <v>1.9710000000000001</v>
      </c>
      <c r="AH864" s="1">
        <v>0</v>
      </c>
      <c r="AI864" s="1">
        <v>1139893.2230624999</v>
      </c>
      <c r="AJ864" s="1">
        <v>0</v>
      </c>
      <c r="AK864" s="1">
        <v>0</v>
      </c>
      <c r="AL864" s="1">
        <v>0</v>
      </c>
      <c r="AM864" s="1">
        <v>29994690.759216666</v>
      </c>
      <c r="AN864" s="1">
        <v>0</v>
      </c>
      <c r="AO864" s="1">
        <v>0</v>
      </c>
      <c r="AP864" s="1">
        <v>0</v>
      </c>
      <c r="AQ864" s="1">
        <v>31134585.953279167</v>
      </c>
      <c r="AR864" s="1">
        <v>1110.9630000000002</v>
      </c>
      <c r="AS864" s="1">
        <v>0</v>
      </c>
      <c r="AT864" s="1">
        <v>240216.54952</v>
      </c>
      <c r="AU864" s="1">
        <v>0</v>
      </c>
      <c r="AV864" s="1">
        <v>0</v>
      </c>
      <c r="AW864" s="1">
        <v>0</v>
      </c>
      <c r="AX864" s="1">
        <v>8873725.2791399993</v>
      </c>
      <c r="AY864" s="1">
        <v>0</v>
      </c>
      <c r="AZ864" s="1">
        <v>0</v>
      </c>
      <c r="BA864" s="1">
        <v>0</v>
      </c>
      <c r="BB864" s="1">
        <v>9115052.7916599996</v>
      </c>
      <c r="BC864" s="7">
        <v>1.0889118063052581</v>
      </c>
      <c r="BD864" s="35" t="s">
        <v>552</v>
      </c>
      <c r="BE864" s="35" t="s">
        <v>552</v>
      </c>
      <c r="BF864" s="35">
        <v>1.8701003846714099</v>
      </c>
      <c r="BG864" s="35" t="s">
        <v>552</v>
      </c>
      <c r="BH864" s="35" t="s">
        <v>552</v>
      </c>
      <c r="BI864" s="35" t="s">
        <v>552</v>
      </c>
      <c r="BJ864" s="35">
        <v>1.0413055357907215</v>
      </c>
      <c r="BK864" s="35" t="s">
        <v>552</v>
      </c>
      <c r="BL864" s="35" t="s">
        <v>552</v>
      </c>
      <c r="BM864" s="35" t="s">
        <v>552</v>
      </c>
      <c r="BN864" s="35">
        <v>1.0574032393120245</v>
      </c>
      <c r="BO864" s="1">
        <v>2835</v>
      </c>
      <c r="BP864" s="1">
        <v>0</v>
      </c>
      <c r="BQ864" s="1">
        <v>12166799.012159998</v>
      </c>
      <c r="BR864" s="1">
        <v>540811.49246467662</v>
      </c>
      <c r="BS864" s="1">
        <v>4778898.0172402328</v>
      </c>
      <c r="BT864" s="1">
        <v>12166799.012159998</v>
      </c>
      <c r="BU864" s="1">
        <v>540811.49246467662</v>
      </c>
      <c r="BV864" s="1">
        <v>1406748.0379692675</v>
      </c>
      <c r="BW864" s="35">
        <v>6.001899041199759</v>
      </c>
      <c r="BX864" s="1">
        <v>60857100.313393272</v>
      </c>
      <c r="BY864" s="1">
        <v>2705084.4856288768</v>
      </c>
      <c r="BZ864" s="1">
        <v>23903565.410425358</v>
      </c>
      <c r="CA864" s="1">
        <v>60857100.313393272</v>
      </c>
      <c r="CB864" s="1">
        <v>2705084.4856288768</v>
      </c>
      <c r="CC864" s="1">
        <v>7036411.6623281213</v>
      </c>
    </row>
    <row r="865" spans="1:81" x14ac:dyDescent="0.25">
      <c r="A865" t="s">
        <v>1559</v>
      </c>
      <c r="B865" t="s">
        <v>84</v>
      </c>
      <c r="C865" t="s">
        <v>54</v>
      </c>
      <c r="D865" t="s">
        <v>1730</v>
      </c>
      <c r="E865">
        <v>50182</v>
      </c>
      <c r="F865" t="s">
        <v>39</v>
      </c>
      <c r="G865" t="s">
        <v>55</v>
      </c>
      <c r="H865" s="74">
        <v>0.53246165051848993</v>
      </c>
      <c r="I865" s="1">
        <v>36963176</v>
      </c>
      <c r="J865" s="1"/>
      <c r="K865" s="1"/>
      <c r="L865" s="1">
        <v>737987</v>
      </c>
      <c r="M865" s="1"/>
      <c r="N865" s="1"/>
      <c r="O865" s="1"/>
      <c r="P865" s="1">
        <v>37326620</v>
      </c>
      <c r="Q865" s="1"/>
      <c r="R865" s="1"/>
      <c r="S865" s="1"/>
      <c r="T865" s="1">
        <v>38064607</v>
      </c>
      <c r="U865" s="1">
        <v>10.072100313479623</v>
      </c>
      <c r="V865" s="36">
        <v>0.11814819925819633</v>
      </c>
      <c r="W865" s="1">
        <v>300</v>
      </c>
      <c r="X865" s="1"/>
      <c r="Y865" s="1">
        <v>110800</v>
      </c>
      <c r="Z865" s="1"/>
      <c r="AA865" s="1"/>
      <c r="AB865" s="1"/>
      <c r="AC865" s="1">
        <v>3411423</v>
      </c>
      <c r="AD865" s="1"/>
      <c r="AE865" s="1"/>
      <c r="AF865" s="1"/>
      <c r="AG865" s="1">
        <v>1.9710000000000001</v>
      </c>
      <c r="AH865" s="1">
        <v>0</v>
      </c>
      <c r="AI865" s="1">
        <v>1139893.2230624999</v>
      </c>
      <c r="AJ865" s="1">
        <v>0</v>
      </c>
      <c r="AK865" s="1"/>
      <c r="AL865" s="1">
        <v>0</v>
      </c>
      <c r="AM865" s="1">
        <v>29994690.759216666</v>
      </c>
      <c r="AN865" s="1"/>
      <c r="AO865" s="1">
        <v>0</v>
      </c>
      <c r="AP865" s="1">
        <v>0</v>
      </c>
      <c r="AQ865" s="1">
        <v>31134585.953279167</v>
      </c>
      <c r="AR865" s="1">
        <v>1110.9630000000002</v>
      </c>
      <c r="AS865" s="1">
        <v>0</v>
      </c>
      <c r="AT865" s="1">
        <v>240216.54952</v>
      </c>
      <c r="AU865" s="1">
        <v>0</v>
      </c>
      <c r="AV865" s="1"/>
      <c r="AW865" s="1">
        <v>0</v>
      </c>
      <c r="AX865" s="1">
        <v>8873725.2791399993</v>
      </c>
      <c r="AY865" s="1"/>
      <c r="AZ865" s="1">
        <v>0</v>
      </c>
      <c r="BA865" s="1">
        <v>0</v>
      </c>
      <c r="BB865" s="1">
        <v>9115052.7916599996</v>
      </c>
      <c r="BC865" s="7">
        <v>1.0889118063052581</v>
      </c>
      <c r="BD865" s="35" t="s">
        <v>552</v>
      </c>
      <c r="BE865" s="35" t="s">
        <v>552</v>
      </c>
      <c r="BF865" s="35">
        <v>1.8701003846714099</v>
      </c>
      <c r="BG865" s="35" t="s">
        <v>552</v>
      </c>
      <c r="BH865" s="35" t="s">
        <v>552</v>
      </c>
      <c r="BI865" s="35" t="s">
        <v>552</v>
      </c>
      <c r="BJ865" s="35">
        <v>1.0413055357907215</v>
      </c>
      <c r="BK865" s="35" t="s">
        <v>552</v>
      </c>
      <c r="BL865" s="35" t="s">
        <v>552</v>
      </c>
      <c r="BM865" s="35" t="s">
        <v>552</v>
      </c>
      <c r="BN865" s="35">
        <v>1.0574032393120245</v>
      </c>
      <c r="BO865" s="1">
        <v>2835</v>
      </c>
      <c r="BP865" s="1">
        <v>0</v>
      </c>
      <c r="BQ865" s="1">
        <v>12166799.012159998</v>
      </c>
      <c r="BR865" s="1">
        <v>540811.49246467662</v>
      </c>
      <c r="BS865" s="1">
        <v>4778898.0172402328</v>
      </c>
      <c r="BT865" s="1">
        <v>12166799.012159998</v>
      </c>
      <c r="BU865" s="1">
        <v>540811.49246467662</v>
      </c>
      <c r="BV865" s="1">
        <v>1406748.0379692675</v>
      </c>
      <c r="BW865" s="35">
        <v>6.001899041199759</v>
      </c>
      <c r="BX865" s="1">
        <v>60857100.313393272</v>
      </c>
      <c r="BY865" s="1">
        <v>2705084.4856288768</v>
      </c>
      <c r="BZ865" s="1">
        <v>23903565.410425358</v>
      </c>
      <c r="CA865" s="1">
        <v>60857100.313393272</v>
      </c>
      <c r="CB865" s="1">
        <v>2705084.4856288768</v>
      </c>
      <c r="CC865" s="1">
        <v>7036411.6623281213</v>
      </c>
    </row>
    <row r="866" spans="1:81" x14ac:dyDescent="0.25">
      <c r="A866" t="s">
        <v>1162</v>
      </c>
      <c r="B866" t="s">
        <v>433</v>
      </c>
      <c r="C866" t="s">
        <v>54</v>
      </c>
      <c r="D866" t="s">
        <v>38</v>
      </c>
      <c r="E866">
        <v>50211</v>
      </c>
      <c r="F866" t="s">
        <v>39</v>
      </c>
      <c r="G866" t="s">
        <v>128</v>
      </c>
      <c r="H866" s="74">
        <v>0.76044080441945017</v>
      </c>
      <c r="I866" s="1">
        <v>10622485</v>
      </c>
      <c r="J866" s="1">
        <v>7953.1577408169042</v>
      </c>
      <c r="K866" s="1"/>
      <c r="L866" s="1">
        <v>64346.842259183097</v>
      </c>
      <c r="M866" s="1"/>
      <c r="N866" s="1"/>
      <c r="O866" s="1"/>
      <c r="P866" s="1"/>
      <c r="Q866" s="1"/>
      <c r="R866" s="1"/>
      <c r="S866" s="1"/>
      <c r="T866" s="1">
        <v>72300</v>
      </c>
      <c r="U866" s="1">
        <v>30.375</v>
      </c>
      <c r="V866" s="36">
        <v>7.7444319273906992E-2</v>
      </c>
      <c r="W866" s="1">
        <v>23697</v>
      </c>
      <c r="X866" s="1"/>
      <c r="Y866" s="1">
        <v>191726</v>
      </c>
      <c r="Z866" s="1"/>
      <c r="AA866" s="1"/>
      <c r="AB866" s="1"/>
      <c r="AC866" s="1"/>
      <c r="AD866" s="1"/>
      <c r="AE866" s="1"/>
      <c r="AF866" s="1"/>
      <c r="AG866" s="1">
        <v>92.630428207294472</v>
      </c>
      <c r="AH866" s="1">
        <v>0</v>
      </c>
      <c r="AI866" s="1">
        <v>1958274.5137189045</v>
      </c>
      <c r="AJ866" s="1">
        <v>0</v>
      </c>
      <c r="AK866" s="1">
        <v>0</v>
      </c>
      <c r="AL866" s="1">
        <v>0</v>
      </c>
      <c r="AM866" s="1">
        <v>0</v>
      </c>
      <c r="AN866" s="1">
        <v>0</v>
      </c>
      <c r="AO866" s="1">
        <v>0</v>
      </c>
      <c r="AP866" s="1">
        <v>0</v>
      </c>
      <c r="AQ866" s="1">
        <v>1958367.1441471118</v>
      </c>
      <c r="AR866" s="1">
        <v>87754.967370000013</v>
      </c>
      <c r="AS866" s="1">
        <v>0</v>
      </c>
      <c r="AT866" s="1">
        <v>415665.6874844</v>
      </c>
      <c r="AU866" s="1">
        <v>0</v>
      </c>
      <c r="AV866" s="1">
        <v>0</v>
      </c>
      <c r="AW866" s="1">
        <v>0</v>
      </c>
      <c r="AX866" s="1">
        <v>0</v>
      </c>
      <c r="AY866" s="1">
        <v>0</v>
      </c>
      <c r="AZ866" s="1">
        <v>0</v>
      </c>
      <c r="BA866" s="1">
        <v>0</v>
      </c>
      <c r="BB866" s="1">
        <v>503420.65485440003</v>
      </c>
      <c r="BC866" s="7">
        <v>0.23175253238780866</v>
      </c>
      <c r="BD866" s="35">
        <v>11.045624978284927</v>
      </c>
      <c r="BE866" s="35" t="s">
        <v>552</v>
      </c>
      <c r="BF866" s="35">
        <v>36.892878000777316</v>
      </c>
      <c r="BG866" s="35" t="s">
        <v>552</v>
      </c>
      <c r="BH866" s="35" t="s">
        <v>552</v>
      </c>
      <c r="BI866" s="35" t="s">
        <v>552</v>
      </c>
      <c r="BJ866" s="35" t="s">
        <v>552</v>
      </c>
      <c r="BK866" s="35" t="s">
        <v>552</v>
      </c>
      <c r="BL866" s="35" t="s">
        <v>552</v>
      </c>
      <c r="BM866" s="35" t="s">
        <v>552</v>
      </c>
      <c r="BN866" s="35">
        <v>34.049623775954515</v>
      </c>
      <c r="BO866" s="1">
        <v>223936.65</v>
      </c>
      <c r="BP866" s="1"/>
      <c r="BQ866" s="1">
        <v>3496497.1625999995</v>
      </c>
      <c r="BR866" s="1">
        <v>155418.51616142617</v>
      </c>
      <c r="BS866" s="1">
        <v>1373360.6794141314</v>
      </c>
      <c r="BT866" s="1">
        <v>3496497.1625999995</v>
      </c>
      <c r="BU866" s="1">
        <v>155418.51616142617</v>
      </c>
      <c r="BV866" s="1">
        <v>404271.53586877853</v>
      </c>
      <c r="BW866" s="35">
        <v>7.1166762953937033</v>
      </c>
      <c r="BX866" s="1">
        <v>21386941.31138676</v>
      </c>
      <c r="BY866" s="1">
        <v>950644.75366985868</v>
      </c>
      <c r="BZ866" s="1">
        <v>8400402.7127982099</v>
      </c>
      <c r="CA866" s="1">
        <v>21386941.31138676</v>
      </c>
      <c r="CB866" s="1">
        <v>950644.75366985868</v>
      </c>
      <c r="CC866" s="1">
        <v>2472798.120350963</v>
      </c>
    </row>
    <row r="867" spans="1:81" x14ac:dyDescent="0.25">
      <c r="A867" t="s">
        <v>1162</v>
      </c>
      <c r="B867" t="s">
        <v>433</v>
      </c>
      <c r="C867" t="s">
        <v>54</v>
      </c>
      <c r="D867" t="s">
        <v>28</v>
      </c>
      <c r="E867">
        <v>50211</v>
      </c>
      <c r="F867" t="s">
        <v>39</v>
      </c>
      <c r="G867" t="s">
        <v>128</v>
      </c>
      <c r="H867" s="74">
        <v>0.76044080441945017</v>
      </c>
      <c r="I867" s="1">
        <v>10622485</v>
      </c>
      <c r="J867" s="1">
        <v>139635.99950330282</v>
      </c>
      <c r="K867" s="1">
        <v>0</v>
      </c>
      <c r="L867" s="1">
        <v>1129757.0004966971</v>
      </c>
      <c r="M867" s="1">
        <v>0</v>
      </c>
      <c r="N867" s="1">
        <v>0</v>
      </c>
      <c r="O867" s="1">
        <v>248326</v>
      </c>
      <c r="P867" s="1">
        <v>3449274</v>
      </c>
      <c r="Q867" s="1">
        <v>0</v>
      </c>
      <c r="R867" s="1">
        <v>0</v>
      </c>
      <c r="S867" s="1">
        <v>0</v>
      </c>
      <c r="T867" s="1">
        <v>4966993</v>
      </c>
      <c r="U867" s="1"/>
      <c r="V867" s="36"/>
      <c r="W867" s="1">
        <v>23697</v>
      </c>
      <c r="X867" s="1"/>
      <c r="Y867" s="1">
        <v>191726</v>
      </c>
      <c r="Z867" s="1"/>
      <c r="AA867" s="1"/>
      <c r="AB867" s="1">
        <v>39197</v>
      </c>
      <c r="AC867" s="1">
        <v>352777</v>
      </c>
      <c r="AD867" s="1"/>
      <c r="AE867" s="1"/>
      <c r="AF867" s="1"/>
      <c r="AG867" s="1">
        <v>1626.3404862149678</v>
      </c>
      <c r="AH867" s="1">
        <v>0</v>
      </c>
      <c r="AI867" s="1">
        <v>1970726.4949433054</v>
      </c>
      <c r="AJ867" s="1">
        <v>0</v>
      </c>
      <c r="AK867" s="1">
        <v>0</v>
      </c>
      <c r="AL867" s="1">
        <v>2258.7732959999998</v>
      </c>
      <c r="AM867" s="1">
        <v>3101299.8603849993</v>
      </c>
      <c r="AN867" s="1">
        <v>0</v>
      </c>
      <c r="AO867" s="1">
        <v>0</v>
      </c>
      <c r="AP867" s="1">
        <v>0</v>
      </c>
      <c r="AQ867" s="1">
        <v>5075911.4691105196</v>
      </c>
      <c r="AR867" s="1">
        <v>87754.967370000013</v>
      </c>
      <c r="AS867" s="1">
        <v>0</v>
      </c>
      <c r="AT867" s="1">
        <v>415665.6874844</v>
      </c>
      <c r="AU867" s="1">
        <v>0</v>
      </c>
      <c r="AV867" s="1">
        <v>0</v>
      </c>
      <c r="AW867" s="1">
        <v>159992.74672</v>
      </c>
      <c r="AX867" s="1">
        <v>917636.47685999994</v>
      </c>
      <c r="AY867" s="1">
        <v>0</v>
      </c>
      <c r="AZ867" s="1">
        <v>0</v>
      </c>
      <c r="BA867" s="1">
        <v>0</v>
      </c>
      <c r="BB867" s="1">
        <v>1581049.8784344001</v>
      </c>
      <c r="BC867" s="7">
        <v>0.62668587882636873</v>
      </c>
      <c r="BD867" s="35">
        <v>0.64010218120077855</v>
      </c>
      <c r="BE867" s="35" t="s">
        <v>552</v>
      </c>
      <c r="BF867" s="35">
        <v>2.1123057271417918</v>
      </c>
      <c r="BG867" s="35" t="s">
        <v>552</v>
      </c>
      <c r="BH867" s="35" t="s">
        <v>552</v>
      </c>
      <c r="BI867" s="35">
        <v>0.65338112004381332</v>
      </c>
      <c r="BJ867" s="35">
        <v>1.1651542722454056</v>
      </c>
      <c r="BK867" s="35" t="s">
        <v>552</v>
      </c>
      <c r="BL867" s="35" t="s">
        <v>552</v>
      </c>
      <c r="BM867" s="35" t="s">
        <v>552</v>
      </c>
      <c r="BN867" s="35">
        <v>1.3402397280497313</v>
      </c>
      <c r="BO867" s="1">
        <v>223936.65</v>
      </c>
      <c r="BP867" s="1">
        <v>225382.75</v>
      </c>
      <c r="BQ867" s="1">
        <v>3496497.1625999995</v>
      </c>
      <c r="BR867" s="1">
        <v>155418.51616142617</v>
      </c>
      <c r="BS867" s="1">
        <v>1373360.6794141314</v>
      </c>
      <c r="BT867" s="1">
        <v>3496497.1625999995</v>
      </c>
      <c r="BU867" s="1">
        <v>155418.51616142617</v>
      </c>
      <c r="BV867" s="1">
        <v>404271.53586877853</v>
      </c>
      <c r="BW867" s="35">
        <v>7.1166762953937033</v>
      </c>
      <c r="BX867" s="1">
        <v>21386941.31138676</v>
      </c>
      <c r="BY867" s="1">
        <v>950644.75366985868</v>
      </c>
      <c r="BZ867" s="1">
        <v>8400402.7127982099</v>
      </c>
      <c r="CA867" s="1">
        <v>21386941.31138676</v>
      </c>
      <c r="CB867" s="1">
        <v>950644.75366985868</v>
      </c>
      <c r="CC867" s="1">
        <v>2472798.120350963</v>
      </c>
    </row>
    <row r="868" spans="1:81" x14ac:dyDescent="0.25">
      <c r="A868" t="s">
        <v>1162</v>
      </c>
      <c r="B868" t="s">
        <v>433</v>
      </c>
      <c r="C868" t="s">
        <v>54</v>
      </c>
      <c r="D868" t="s">
        <v>1730</v>
      </c>
      <c r="E868">
        <v>50211</v>
      </c>
      <c r="F868" t="s">
        <v>39</v>
      </c>
      <c r="G868" t="s">
        <v>128</v>
      </c>
      <c r="H868" s="74">
        <v>0.76044080441945017</v>
      </c>
      <c r="I868" s="1"/>
      <c r="J868" s="1">
        <v>131682.84176248591</v>
      </c>
      <c r="K868" s="1"/>
      <c r="L868" s="1">
        <v>1065410.1582375141</v>
      </c>
      <c r="M868" s="1"/>
      <c r="N868" s="1"/>
      <c r="O868" s="1">
        <v>248326</v>
      </c>
      <c r="P868" s="1">
        <v>3449274</v>
      </c>
      <c r="Q868" s="1"/>
      <c r="R868" s="1"/>
      <c r="S868" s="1"/>
      <c r="T868" s="1">
        <v>4894693</v>
      </c>
      <c r="U868" s="1">
        <v>16.61904761904762</v>
      </c>
      <c r="V868" s="36" t="s">
        <v>552</v>
      </c>
      <c r="W868" s="1"/>
      <c r="X868" s="1"/>
      <c r="Y868" s="1"/>
      <c r="Z868" s="1"/>
      <c r="AA868" s="1"/>
      <c r="AB868" s="1">
        <v>39197</v>
      </c>
      <c r="AC868" s="1">
        <v>352777</v>
      </c>
      <c r="AD868" s="1"/>
      <c r="AE868" s="1"/>
      <c r="AF868" s="1"/>
      <c r="AG868" s="1">
        <v>1533.7100580076733</v>
      </c>
      <c r="AH868" s="1">
        <v>0</v>
      </c>
      <c r="AI868" s="1">
        <v>12451.981224400944</v>
      </c>
      <c r="AJ868" s="1">
        <v>0</v>
      </c>
      <c r="AK868" s="1"/>
      <c r="AL868" s="1">
        <v>2258.7732959999998</v>
      </c>
      <c r="AM868" s="1">
        <v>3101299.8603849993</v>
      </c>
      <c r="AN868" s="1"/>
      <c r="AO868" s="1">
        <v>0</v>
      </c>
      <c r="AP868" s="1">
        <v>0</v>
      </c>
      <c r="AQ868" s="1">
        <v>3117544.3249634081</v>
      </c>
      <c r="AR868" s="1">
        <v>0</v>
      </c>
      <c r="AS868" s="1">
        <v>0</v>
      </c>
      <c r="AT868" s="1">
        <v>0</v>
      </c>
      <c r="AU868" s="1">
        <v>0</v>
      </c>
      <c r="AV868" s="1"/>
      <c r="AW868" s="1">
        <v>159992.74672</v>
      </c>
      <c r="AX868" s="1">
        <v>917636.47685999994</v>
      </c>
      <c r="AY868" s="1"/>
      <c r="AZ868" s="1">
        <v>0</v>
      </c>
      <c r="BA868" s="1">
        <v>0</v>
      </c>
      <c r="BB868" s="1">
        <v>1077629.22358</v>
      </c>
      <c r="BC868" s="7" t="s">
        <v>552</v>
      </c>
      <c r="BD868" s="35">
        <v>1.1646999999999999E-2</v>
      </c>
      <c r="BE868" s="35" t="s">
        <v>552</v>
      </c>
      <c r="BF868" s="35">
        <v>1.1687499999999998E-2</v>
      </c>
      <c r="BG868" s="35" t="s">
        <v>552</v>
      </c>
      <c r="BH868" s="35" t="s">
        <v>552</v>
      </c>
      <c r="BI868" s="35">
        <v>0.65338112004381332</v>
      </c>
      <c r="BJ868" s="35">
        <v>1.1651542722454056</v>
      </c>
      <c r="BK868" s="35" t="s">
        <v>552</v>
      </c>
      <c r="BL868" s="35" t="s">
        <v>552</v>
      </c>
      <c r="BM868" s="35" t="s">
        <v>552</v>
      </c>
      <c r="BN868" s="35">
        <v>0.85708614381809212</v>
      </c>
      <c r="BO868" s="1">
        <v>0</v>
      </c>
      <c r="BP868" s="1">
        <v>225382.75</v>
      </c>
      <c r="BQ868" s="1">
        <v>0</v>
      </c>
      <c r="BR868" s="1">
        <v>0</v>
      </c>
      <c r="BS868" s="1">
        <v>0</v>
      </c>
      <c r="BT868" s="1">
        <v>0</v>
      </c>
      <c r="BU868" s="1">
        <v>0</v>
      </c>
      <c r="BV868" s="1">
        <v>0</v>
      </c>
      <c r="BW868" s="35">
        <v>7.1166762953937033</v>
      </c>
      <c r="BX868" s="1">
        <v>0</v>
      </c>
      <c r="BY868" s="1">
        <v>0</v>
      </c>
      <c r="BZ868" s="1">
        <v>0</v>
      </c>
      <c r="CA868" s="1">
        <v>0</v>
      </c>
      <c r="CB868" s="1">
        <v>0</v>
      </c>
      <c r="CC868" s="1">
        <v>0</v>
      </c>
    </row>
    <row r="869" spans="1:81" x14ac:dyDescent="0.25">
      <c r="A869" t="s">
        <v>712</v>
      </c>
      <c r="B869" t="s">
        <v>713</v>
      </c>
      <c r="C869" t="s">
        <v>54</v>
      </c>
      <c r="D869" t="s">
        <v>38</v>
      </c>
      <c r="E869">
        <v>50159</v>
      </c>
      <c r="F869" t="s">
        <v>39</v>
      </c>
      <c r="G869" t="s">
        <v>55</v>
      </c>
      <c r="H869" s="74">
        <v>0.53246165051848993</v>
      </c>
      <c r="I869" s="1">
        <v>5920879</v>
      </c>
      <c r="J869" s="1"/>
      <c r="K869" s="1"/>
      <c r="L869" s="1">
        <v>847458</v>
      </c>
      <c r="M869" s="1"/>
      <c r="N869" s="1"/>
      <c r="O869" s="1"/>
      <c r="P869" s="1"/>
      <c r="Q869" s="1"/>
      <c r="R869" s="1"/>
      <c r="S869" s="1"/>
      <c r="T869" s="1">
        <v>847458</v>
      </c>
      <c r="U869" s="1">
        <v>31.111111111111111</v>
      </c>
      <c r="V869" s="36">
        <v>0.14729328240012604</v>
      </c>
      <c r="W869" s="1"/>
      <c r="X869" s="1"/>
      <c r="Y869" s="1">
        <v>275756</v>
      </c>
      <c r="Z869" s="1"/>
      <c r="AA869" s="1"/>
      <c r="AB869" s="1"/>
      <c r="AC869" s="1"/>
      <c r="AD869" s="1"/>
      <c r="AE869" s="1"/>
      <c r="AF869" s="1"/>
      <c r="AG869" s="1">
        <v>0</v>
      </c>
      <c r="AH869" s="1">
        <v>0</v>
      </c>
      <c r="AI869" s="1">
        <v>2825373.4253750006</v>
      </c>
      <c r="AJ869" s="1">
        <v>0</v>
      </c>
      <c r="AK869" s="1">
        <v>0</v>
      </c>
      <c r="AL869" s="1">
        <v>0</v>
      </c>
      <c r="AM869" s="1">
        <v>0</v>
      </c>
      <c r="AN869" s="1">
        <v>0</v>
      </c>
      <c r="AO869" s="1">
        <v>0</v>
      </c>
      <c r="AP869" s="1">
        <v>0</v>
      </c>
      <c r="AQ869" s="1">
        <v>2825373.4253750006</v>
      </c>
      <c r="AR869" s="1">
        <v>0</v>
      </c>
      <c r="AS869" s="1">
        <v>0</v>
      </c>
      <c r="AT869" s="1">
        <v>597844.35766640003</v>
      </c>
      <c r="AU869" s="1">
        <v>0</v>
      </c>
      <c r="AV869" s="1">
        <v>0</v>
      </c>
      <c r="AW869" s="1">
        <v>0</v>
      </c>
      <c r="AX869" s="1">
        <v>0</v>
      </c>
      <c r="AY869" s="1">
        <v>0</v>
      </c>
      <c r="AZ869" s="1">
        <v>0</v>
      </c>
      <c r="BA869" s="1">
        <v>0</v>
      </c>
      <c r="BB869" s="1">
        <v>597844.35766640003</v>
      </c>
      <c r="BC869" s="7">
        <v>0.57816040203513719</v>
      </c>
      <c r="BD869" s="35" t="s">
        <v>552</v>
      </c>
      <c r="BE869" s="35" t="s">
        <v>552</v>
      </c>
      <c r="BF869" s="35">
        <v>4.0393952066549623</v>
      </c>
      <c r="BG869" s="35" t="s">
        <v>552</v>
      </c>
      <c r="BH869" s="35" t="s">
        <v>552</v>
      </c>
      <c r="BI869" s="35" t="s">
        <v>552</v>
      </c>
      <c r="BJ869" s="35" t="s">
        <v>552</v>
      </c>
      <c r="BK869" s="35" t="s">
        <v>552</v>
      </c>
      <c r="BL869" s="35" t="s">
        <v>552</v>
      </c>
      <c r="BM869" s="35" t="s">
        <v>552</v>
      </c>
      <c r="BN869" s="35">
        <v>4.0393952066549623</v>
      </c>
      <c r="BO869" s="1">
        <v>0</v>
      </c>
      <c r="BP869" s="1"/>
      <c r="BQ869" s="1">
        <v>1948916.5316399997</v>
      </c>
      <c r="BR869" s="1">
        <v>86628.903552356045</v>
      </c>
      <c r="BS869" s="1">
        <v>765499.07165497181</v>
      </c>
      <c r="BT869" s="1">
        <v>1948916.5316399997</v>
      </c>
      <c r="BU869" s="1">
        <v>86628.903552356045</v>
      </c>
      <c r="BV869" s="1">
        <v>225337.37134231749</v>
      </c>
      <c r="BW869" s="35">
        <v>6.4842020382844199</v>
      </c>
      <c r="BX869" s="1">
        <v>10688252.015266288</v>
      </c>
      <c r="BY869" s="1">
        <v>475090.40943617548</v>
      </c>
      <c r="BZ869" s="1">
        <v>4198151.5690750284</v>
      </c>
      <c r="CA869" s="1">
        <v>10688252.015266288</v>
      </c>
      <c r="CB869" s="1">
        <v>475090.40943617548</v>
      </c>
      <c r="CC869" s="1">
        <v>1235795.6712171908</v>
      </c>
    </row>
    <row r="870" spans="1:81" x14ac:dyDescent="0.25">
      <c r="A870" t="s">
        <v>712</v>
      </c>
      <c r="B870" t="s">
        <v>713</v>
      </c>
      <c r="C870" t="s">
        <v>54</v>
      </c>
      <c r="D870" t="s">
        <v>28</v>
      </c>
      <c r="E870">
        <v>50159</v>
      </c>
      <c r="F870" t="s">
        <v>39</v>
      </c>
      <c r="G870" t="s">
        <v>55</v>
      </c>
      <c r="H870" s="74">
        <v>0.53246165051848993</v>
      </c>
      <c r="I870" s="1">
        <v>6060439</v>
      </c>
      <c r="J870" s="1">
        <v>0</v>
      </c>
      <c r="K870" s="1">
        <v>0</v>
      </c>
      <c r="L870" s="1">
        <v>1417511</v>
      </c>
      <c r="M870" s="1">
        <v>0</v>
      </c>
      <c r="N870" s="1">
        <v>0</v>
      </c>
      <c r="O870" s="1">
        <v>0</v>
      </c>
      <c r="P870" s="1">
        <v>50967</v>
      </c>
      <c r="Q870" s="1">
        <v>0</v>
      </c>
      <c r="R870" s="1">
        <v>0</v>
      </c>
      <c r="S870" s="1">
        <v>0</v>
      </c>
      <c r="T870" s="1">
        <v>1468478</v>
      </c>
      <c r="U870" s="1"/>
      <c r="V870" s="36"/>
      <c r="W870" s="1"/>
      <c r="X870" s="1"/>
      <c r="Y870" s="1">
        <v>297538</v>
      </c>
      <c r="Z870" s="1"/>
      <c r="AA870" s="1"/>
      <c r="AB870" s="1"/>
      <c r="AC870" s="1">
        <v>7165</v>
      </c>
      <c r="AD870" s="1"/>
      <c r="AE870" s="1"/>
      <c r="AF870" s="1"/>
      <c r="AG870" s="1">
        <v>0</v>
      </c>
      <c r="AH870" s="1">
        <v>0</v>
      </c>
      <c r="AI870" s="1">
        <v>3054430.1398125007</v>
      </c>
      <c r="AJ870" s="1">
        <v>0</v>
      </c>
      <c r="AK870" s="1">
        <v>0</v>
      </c>
      <c r="AL870" s="1">
        <v>0</v>
      </c>
      <c r="AM870" s="1">
        <v>62966.590017499999</v>
      </c>
      <c r="AN870" s="1">
        <v>0</v>
      </c>
      <c r="AO870" s="1">
        <v>0</v>
      </c>
      <c r="AP870" s="1">
        <v>0</v>
      </c>
      <c r="AQ870" s="1">
        <v>3117396.7298300005</v>
      </c>
      <c r="AR870" s="1">
        <v>0</v>
      </c>
      <c r="AS870" s="1">
        <v>0</v>
      </c>
      <c r="AT870" s="1">
        <v>645068.15623720002</v>
      </c>
      <c r="AU870" s="1">
        <v>0</v>
      </c>
      <c r="AV870" s="1">
        <v>0</v>
      </c>
      <c r="AW870" s="1">
        <v>0</v>
      </c>
      <c r="AX870" s="1">
        <v>18637.454699999998</v>
      </c>
      <c r="AY870" s="1">
        <v>0</v>
      </c>
      <c r="AZ870" s="1">
        <v>0</v>
      </c>
      <c r="BA870" s="1">
        <v>0</v>
      </c>
      <c r="BB870" s="1">
        <v>663705.61093720002</v>
      </c>
      <c r="BC870" s="7">
        <v>0.62389908400483873</v>
      </c>
      <c r="BD870" s="35" t="s">
        <v>552</v>
      </c>
      <c r="BE870" s="35" t="s">
        <v>552</v>
      </c>
      <c r="BF870" s="35">
        <v>2.6098550882848182</v>
      </c>
      <c r="BG870" s="35" t="s">
        <v>552</v>
      </c>
      <c r="BH870" s="35" t="s">
        <v>552</v>
      </c>
      <c r="BI870" s="35" t="s">
        <v>552</v>
      </c>
      <c r="BJ870" s="35">
        <v>1.6011153239841467</v>
      </c>
      <c r="BK870" s="35" t="s">
        <v>552</v>
      </c>
      <c r="BL870" s="35" t="s">
        <v>552</v>
      </c>
      <c r="BM870" s="35" t="s">
        <v>552</v>
      </c>
      <c r="BN870" s="35">
        <v>2.574844390428185</v>
      </c>
      <c r="BO870" s="1">
        <v>0</v>
      </c>
      <c r="BP870" s="1">
        <v>0</v>
      </c>
      <c r="BQ870" s="1">
        <v>1994854.1012399998</v>
      </c>
      <c r="BR870" s="1">
        <v>88670.818237619314</v>
      </c>
      <c r="BS870" s="1">
        <v>783542.51595440251</v>
      </c>
      <c r="BT870" s="1">
        <v>1994854.1012399998</v>
      </c>
      <c r="BU870" s="1">
        <v>88670.818237619314</v>
      </c>
      <c r="BV870" s="1">
        <v>230648.7589833306</v>
      </c>
      <c r="BW870" s="35">
        <v>6.4842020382844199</v>
      </c>
      <c r="BX870" s="1">
        <v>10940182.928100441</v>
      </c>
      <c r="BY870" s="1">
        <v>486288.6821150991</v>
      </c>
      <c r="BZ870" s="1">
        <v>4297105.4630796369</v>
      </c>
      <c r="CA870" s="1">
        <v>10940182.928100441</v>
      </c>
      <c r="CB870" s="1">
        <v>486288.6821150991</v>
      </c>
      <c r="CC870" s="1">
        <v>1264924.3941441535</v>
      </c>
    </row>
    <row r="871" spans="1:81" x14ac:dyDescent="0.25">
      <c r="A871" t="s">
        <v>712</v>
      </c>
      <c r="B871" t="s">
        <v>713</v>
      </c>
      <c r="C871" t="s">
        <v>54</v>
      </c>
      <c r="D871" t="s">
        <v>1730</v>
      </c>
      <c r="E871">
        <v>50159</v>
      </c>
      <c r="F871" t="s">
        <v>39</v>
      </c>
      <c r="G871" t="s">
        <v>55</v>
      </c>
      <c r="H871" s="74">
        <v>0.53246165051848993</v>
      </c>
      <c r="I871" s="1">
        <v>139560</v>
      </c>
      <c r="J871" s="1"/>
      <c r="K871" s="1"/>
      <c r="L871" s="1">
        <v>570053</v>
      </c>
      <c r="M871" s="1"/>
      <c r="N871" s="1"/>
      <c r="O871" s="1"/>
      <c r="P871" s="1">
        <v>50967</v>
      </c>
      <c r="Q871" s="1"/>
      <c r="R871" s="1"/>
      <c r="S871" s="1"/>
      <c r="T871" s="1">
        <v>621020</v>
      </c>
      <c r="U871" s="1">
        <v>21.846153846153847</v>
      </c>
      <c r="V871" s="36">
        <v>6.5367596712899226E-2</v>
      </c>
      <c r="W871" s="1"/>
      <c r="X871" s="1"/>
      <c r="Y871" s="1">
        <v>21782</v>
      </c>
      <c r="Z871" s="1"/>
      <c r="AA871" s="1"/>
      <c r="AB871" s="1"/>
      <c r="AC871" s="1">
        <v>7165</v>
      </c>
      <c r="AD871" s="1"/>
      <c r="AE871" s="1"/>
      <c r="AF871" s="1"/>
      <c r="AG871" s="1">
        <v>0</v>
      </c>
      <c r="AH871" s="1">
        <v>0</v>
      </c>
      <c r="AI871" s="1">
        <v>229056.71443750005</v>
      </c>
      <c r="AJ871" s="1">
        <v>0</v>
      </c>
      <c r="AK871" s="1"/>
      <c r="AL871" s="1">
        <v>0</v>
      </c>
      <c r="AM871" s="1">
        <v>62966.590017499999</v>
      </c>
      <c r="AN871" s="1"/>
      <c r="AO871" s="1">
        <v>0</v>
      </c>
      <c r="AP871" s="1">
        <v>0</v>
      </c>
      <c r="AQ871" s="1">
        <v>292023.30445500003</v>
      </c>
      <c r="AR871" s="1">
        <v>0</v>
      </c>
      <c r="AS871" s="1">
        <v>0</v>
      </c>
      <c r="AT871" s="1">
        <v>47223.798570799998</v>
      </c>
      <c r="AU871" s="1">
        <v>0</v>
      </c>
      <c r="AV871" s="1"/>
      <c r="AW871" s="1">
        <v>0</v>
      </c>
      <c r="AX871" s="1">
        <v>18637.454699999998</v>
      </c>
      <c r="AY871" s="1"/>
      <c r="AZ871" s="1">
        <v>0</v>
      </c>
      <c r="BA871" s="1">
        <v>0</v>
      </c>
      <c r="BB871" s="1">
        <v>65861.253270799993</v>
      </c>
      <c r="BC871" s="7">
        <v>2.5643777423746061</v>
      </c>
      <c r="BD871" s="35" t="s">
        <v>552</v>
      </c>
      <c r="BE871" s="35" t="s">
        <v>552</v>
      </c>
      <c r="BF871" s="35">
        <v>0.48465758974744461</v>
      </c>
      <c r="BG871" s="35" t="s">
        <v>552</v>
      </c>
      <c r="BH871" s="35" t="s">
        <v>552</v>
      </c>
      <c r="BI871" s="35" t="s">
        <v>552</v>
      </c>
      <c r="BJ871" s="35">
        <v>1.6011153239841467</v>
      </c>
      <c r="BK871" s="35" t="s">
        <v>552</v>
      </c>
      <c r="BL871" s="35" t="s">
        <v>552</v>
      </c>
      <c r="BM871" s="35" t="s">
        <v>552</v>
      </c>
      <c r="BN871" s="35">
        <v>0.57628507572348719</v>
      </c>
      <c r="BO871" s="1">
        <v>0</v>
      </c>
      <c r="BP871" s="1">
        <v>0</v>
      </c>
      <c r="BQ871" s="1">
        <v>45937.569599999995</v>
      </c>
      <c r="BR871" s="1">
        <v>2041.9146852632541</v>
      </c>
      <c r="BS871" s="1">
        <v>18043.444299430517</v>
      </c>
      <c r="BT871" s="1">
        <v>45937.569599999995</v>
      </c>
      <c r="BU871" s="1">
        <v>2041.9146852632541</v>
      </c>
      <c r="BV871" s="1">
        <v>5311.3876410130706</v>
      </c>
      <c r="BW871" s="35">
        <v>6.4842020382844199</v>
      </c>
      <c r="BX871" s="1">
        <v>251930.9128341524</v>
      </c>
      <c r="BY871" s="1">
        <v>11198.272678923629</v>
      </c>
      <c r="BZ871" s="1">
        <v>98953.894004608257</v>
      </c>
      <c r="CA871" s="1">
        <v>251930.9128341524</v>
      </c>
      <c r="CB871" s="1">
        <v>11198.272678923629</v>
      </c>
      <c r="CC871" s="1">
        <v>29128.722926962564</v>
      </c>
    </row>
    <row r="872" spans="1:81" x14ac:dyDescent="0.25">
      <c r="A872" t="s">
        <v>420</v>
      </c>
      <c r="B872" t="s">
        <v>421</v>
      </c>
      <c r="C872" t="s">
        <v>54</v>
      </c>
      <c r="D872" t="s">
        <v>38</v>
      </c>
      <c r="E872">
        <v>50057</v>
      </c>
      <c r="F872" t="s">
        <v>39</v>
      </c>
      <c r="G872" t="s">
        <v>78</v>
      </c>
      <c r="H872" s="74">
        <v>0.56654231323843995</v>
      </c>
      <c r="I872" s="1">
        <v>9374254</v>
      </c>
      <c r="J872" s="1"/>
      <c r="K872" s="1">
        <v>1907778</v>
      </c>
      <c r="L872" s="1">
        <v>298478</v>
      </c>
      <c r="M872" s="1">
        <v>17283</v>
      </c>
      <c r="N872" s="1"/>
      <c r="O872" s="1"/>
      <c r="P872" s="1"/>
      <c r="Q872" s="1"/>
      <c r="R872" s="1"/>
      <c r="S872" s="1"/>
      <c r="T872" s="1">
        <v>2223539</v>
      </c>
      <c r="U872" s="1">
        <v>36.086206896551722</v>
      </c>
      <c r="V872" s="36">
        <v>0.11245062715675558</v>
      </c>
      <c r="W872" s="1"/>
      <c r="X872" s="1">
        <v>576902</v>
      </c>
      <c r="Y872" s="1">
        <v>65408</v>
      </c>
      <c r="Z872" s="1">
        <v>36752</v>
      </c>
      <c r="AA872" s="1"/>
      <c r="AB872" s="1"/>
      <c r="AC872" s="1">
        <v>17020</v>
      </c>
      <c r="AD872" s="1"/>
      <c r="AE872" s="1"/>
      <c r="AF872" s="1"/>
      <c r="AG872" s="1">
        <v>0</v>
      </c>
      <c r="AH872" s="1">
        <v>4758955.5195325725</v>
      </c>
      <c r="AI872" s="1">
        <v>671304.14162500005</v>
      </c>
      <c r="AJ872" s="1">
        <v>20821.563096139143</v>
      </c>
      <c r="AK872" s="1">
        <v>0</v>
      </c>
      <c r="AL872" s="1">
        <v>0</v>
      </c>
      <c r="AM872" s="1">
        <v>149977.51679999998</v>
      </c>
      <c r="AN872" s="1">
        <v>0</v>
      </c>
      <c r="AO872" s="1">
        <v>0</v>
      </c>
      <c r="AP872" s="1">
        <v>0</v>
      </c>
      <c r="AQ872" s="1">
        <v>5601058.7410537126</v>
      </c>
      <c r="AR872" s="1">
        <v>0</v>
      </c>
      <c r="AS872" s="1">
        <v>1246273.6024230001</v>
      </c>
      <c r="AT872" s="1">
        <v>141805.81291519999</v>
      </c>
      <c r="AU872" s="1">
        <v>738.79862704000061</v>
      </c>
      <c r="AV872" s="1">
        <v>0</v>
      </c>
      <c r="AW872" s="1">
        <v>0</v>
      </c>
      <c r="AX872" s="1">
        <v>44272.083599999998</v>
      </c>
      <c r="AY872" s="1">
        <v>0</v>
      </c>
      <c r="AZ872" s="1">
        <v>0</v>
      </c>
      <c r="BA872" s="1">
        <v>0</v>
      </c>
      <c r="BB872" s="1">
        <v>1433090.2975652402</v>
      </c>
      <c r="BC872" s="7">
        <v>0.75036894014381872</v>
      </c>
      <c r="BD872" s="35" t="s">
        <v>552</v>
      </c>
      <c r="BE872" s="35">
        <v>3.1477609669236006</v>
      </c>
      <c r="BF872" s="35">
        <v>2.7241872249887766</v>
      </c>
      <c r="BG872" s="35">
        <v>1.2474895401943611</v>
      </c>
      <c r="BH872" s="35" t="s">
        <v>552</v>
      </c>
      <c r="BI872" s="35" t="s">
        <v>552</v>
      </c>
      <c r="BJ872" s="35" t="s">
        <v>552</v>
      </c>
      <c r="BK872" s="35" t="s">
        <v>552</v>
      </c>
      <c r="BL872" s="35" t="s">
        <v>552</v>
      </c>
      <c r="BM872" s="35" t="s">
        <v>552</v>
      </c>
      <c r="BN872" s="35">
        <v>3.1634925398740266</v>
      </c>
      <c r="BO872" s="1">
        <v>0</v>
      </c>
      <c r="BP872" s="1"/>
      <c r="BQ872" s="1">
        <v>3085629.4466399997</v>
      </c>
      <c r="BR872" s="1">
        <v>137155.53816270997</v>
      </c>
      <c r="BS872" s="1">
        <v>1211979.2913278432</v>
      </c>
      <c r="BT872" s="1">
        <v>3085629.4466399997</v>
      </c>
      <c r="BU872" s="1">
        <v>137155.53816270997</v>
      </c>
      <c r="BV872" s="1">
        <v>356766.24275807792</v>
      </c>
      <c r="BW872" s="35">
        <v>6.2206942335427442</v>
      </c>
      <c r="BX872" s="1">
        <v>16109127.858923137</v>
      </c>
      <c r="BY872" s="1">
        <v>716047.12718451174</v>
      </c>
      <c r="BZ872" s="1">
        <v>6327373.2974084914</v>
      </c>
      <c r="CA872" s="1">
        <v>16109127.858923137</v>
      </c>
      <c r="CB872" s="1">
        <v>716047.12718451174</v>
      </c>
      <c r="CC872" s="1">
        <v>1862567.466289808</v>
      </c>
    </row>
    <row r="873" spans="1:81" x14ac:dyDescent="0.25">
      <c r="A873" t="s">
        <v>420</v>
      </c>
      <c r="B873" t="s">
        <v>421</v>
      </c>
      <c r="C873" t="s">
        <v>54</v>
      </c>
      <c r="D873" t="s">
        <v>1727</v>
      </c>
      <c r="E873">
        <v>50057</v>
      </c>
      <c r="F873" t="s">
        <v>39</v>
      </c>
      <c r="G873" t="s">
        <v>78</v>
      </c>
      <c r="H873" s="74">
        <v>0.56654231323843995</v>
      </c>
      <c r="I873" s="1">
        <v>254150</v>
      </c>
      <c r="J873" s="1"/>
      <c r="K873" s="1"/>
      <c r="L873" s="1">
        <v>15084</v>
      </c>
      <c r="M873" s="1"/>
      <c r="N873" s="1"/>
      <c r="O873" s="1"/>
      <c r="P873" s="1"/>
      <c r="Q873" s="1"/>
      <c r="R873" s="1"/>
      <c r="S873" s="1"/>
      <c r="T873" s="1">
        <v>15084</v>
      </c>
      <c r="U873" s="1">
        <v>49</v>
      </c>
      <c r="V873" s="36">
        <v>0.35040769449247067</v>
      </c>
      <c r="W873" s="1"/>
      <c r="X873" s="1"/>
      <c r="Y873" s="1">
        <v>9802</v>
      </c>
      <c r="Z873" s="1"/>
      <c r="AA873" s="1"/>
      <c r="AB873" s="1"/>
      <c r="AC873" s="1"/>
      <c r="AD873" s="1"/>
      <c r="AE873" s="1"/>
      <c r="AF873" s="1"/>
      <c r="AG873" s="1">
        <v>0</v>
      </c>
      <c r="AH873" s="1"/>
      <c r="AI873" s="1">
        <v>101462.26636000001</v>
      </c>
      <c r="AJ873" s="1"/>
      <c r="AK873" s="1"/>
      <c r="AL873" s="1"/>
      <c r="AM873" s="1"/>
      <c r="AN873" s="1"/>
      <c r="AO873" s="1"/>
      <c r="AP873" s="1"/>
      <c r="AQ873" s="1">
        <v>101462.26636000001</v>
      </c>
      <c r="AR873" s="1">
        <v>0</v>
      </c>
      <c r="AS873" s="1"/>
      <c r="AT873" s="1">
        <v>21250.926158800001</v>
      </c>
      <c r="AU873" s="1"/>
      <c r="AV873" s="1"/>
      <c r="AW873" s="1"/>
      <c r="AX873" s="1"/>
      <c r="AY873" s="1"/>
      <c r="AZ873" s="1"/>
      <c r="BA873" s="1"/>
      <c r="BB873" s="1">
        <v>21250.926158800001</v>
      </c>
      <c r="BC873" s="7">
        <v>0.48283766483887469</v>
      </c>
      <c r="BD873" s="35" t="s">
        <v>552</v>
      </c>
      <c r="BE873" s="35" t="s">
        <v>552</v>
      </c>
      <c r="BF873" s="35">
        <v>8.1353216997348188</v>
      </c>
      <c r="BG873" s="35" t="s">
        <v>552</v>
      </c>
      <c r="BH873" s="35" t="s">
        <v>552</v>
      </c>
      <c r="BI873" s="35" t="s">
        <v>552</v>
      </c>
      <c r="BJ873" s="35" t="s">
        <v>552</v>
      </c>
      <c r="BK873" s="35" t="s">
        <v>552</v>
      </c>
      <c r="BL873" s="35" t="s">
        <v>552</v>
      </c>
      <c r="BM873" s="35" t="s">
        <v>552</v>
      </c>
      <c r="BN873" s="35">
        <v>8.1353216997348188</v>
      </c>
      <c r="BO873" s="1">
        <v>0</v>
      </c>
      <c r="BP873" s="1"/>
      <c r="BQ873" s="1">
        <v>83656.013999999981</v>
      </c>
      <c r="BR873" s="1">
        <v>3718.4910952970477</v>
      </c>
      <c r="BS873" s="1">
        <v>32858.565267270467</v>
      </c>
      <c r="BT873" s="1">
        <v>83656.013999999981</v>
      </c>
      <c r="BU873" s="1">
        <v>3718.4910952970477</v>
      </c>
      <c r="BV873" s="1">
        <v>9672.4646672647741</v>
      </c>
      <c r="BW873" s="35">
        <v>6.2206942335427442</v>
      </c>
      <c r="BX873" s="1">
        <v>436742.46989097097</v>
      </c>
      <c r="BY873" s="1">
        <v>19413.105018697341</v>
      </c>
      <c r="BZ873" s="1">
        <v>171544.5222133268</v>
      </c>
      <c r="CA873" s="1">
        <v>436742.46989097097</v>
      </c>
      <c r="CB873" s="1">
        <v>19413.105018697341</v>
      </c>
      <c r="CC873" s="1">
        <v>50496.980512535149</v>
      </c>
    </row>
    <row r="874" spans="1:81" x14ac:dyDescent="0.25">
      <c r="A874" t="s">
        <v>420</v>
      </c>
      <c r="B874" t="s">
        <v>421</v>
      </c>
      <c r="C874" t="s">
        <v>54</v>
      </c>
      <c r="D874" t="s">
        <v>28</v>
      </c>
      <c r="E874">
        <v>50057</v>
      </c>
      <c r="F874" t="s">
        <v>39</v>
      </c>
      <c r="G874" t="s">
        <v>78</v>
      </c>
      <c r="H874" s="74">
        <v>0.56654231323843995</v>
      </c>
      <c r="I874" s="1">
        <v>10254944</v>
      </c>
      <c r="J874" s="1">
        <v>0</v>
      </c>
      <c r="K874" s="1">
        <v>1907778</v>
      </c>
      <c r="L874" s="1">
        <v>313562</v>
      </c>
      <c r="M874" s="1">
        <v>17283</v>
      </c>
      <c r="N874" s="1">
        <v>0</v>
      </c>
      <c r="O874" s="1">
        <v>0</v>
      </c>
      <c r="P874" s="1">
        <v>351047</v>
      </c>
      <c r="Q874" s="1">
        <v>0</v>
      </c>
      <c r="R874" s="1">
        <v>0</v>
      </c>
      <c r="S874" s="1">
        <v>0</v>
      </c>
      <c r="T874" s="1">
        <v>2589670</v>
      </c>
      <c r="U874" s="1"/>
      <c r="V874" s="36"/>
      <c r="W874" s="1"/>
      <c r="X874" s="1">
        <v>576902</v>
      </c>
      <c r="Y874" s="1">
        <v>75210</v>
      </c>
      <c r="Z874" s="1">
        <v>36752</v>
      </c>
      <c r="AA874" s="1"/>
      <c r="AB874" s="1"/>
      <c r="AC874" s="1">
        <v>57004</v>
      </c>
      <c r="AD874" s="1"/>
      <c r="AE874" s="1"/>
      <c r="AF874" s="1"/>
      <c r="AG874" s="1">
        <v>0</v>
      </c>
      <c r="AH874" s="1">
        <v>4758955.5195325725</v>
      </c>
      <c r="AI874" s="1">
        <v>772766.40798500006</v>
      </c>
      <c r="AJ874" s="1">
        <v>20821.563096139143</v>
      </c>
      <c r="AK874" s="1">
        <v>0</v>
      </c>
      <c r="AL874" s="1">
        <v>0</v>
      </c>
      <c r="AM874" s="1">
        <v>501435.76768416661</v>
      </c>
      <c r="AN874" s="1">
        <v>0</v>
      </c>
      <c r="AO874" s="1">
        <v>0</v>
      </c>
      <c r="AP874" s="1">
        <v>0</v>
      </c>
      <c r="AQ874" s="1">
        <v>6053979.2582978783</v>
      </c>
      <c r="AR874" s="1">
        <v>0</v>
      </c>
      <c r="AS874" s="1">
        <v>1246273.6024230001</v>
      </c>
      <c r="AT874" s="1">
        <v>163056.73907399998</v>
      </c>
      <c r="AU874" s="1">
        <v>738.79862704000061</v>
      </c>
      <c r="AV874" s="1">
        <v>0</v>
      </c>
      <c r="AW874" s="1">
        <v>0</v>
      </c>
      <c r="AX874" s="1">
        <v>148277.66472</v>
      </c>
      <c r="AY874" s="1">
        <v>0</v>
      </c>
      <c r="AZ874" s="1">
        <v>0</v>
      </c>
      <c r="BA874" s="1">
        <v>0</v>
      </c>
      <c r="BB874" s="1">
        <v>1558346.8048440402</v>
      </c>
      <c r="BC874" s="7">
        <v>0.74230791149536446</v>
      </c>
      <c r="BD874" s="35" t="s">
        <v>552</v>
      </c>
      <c r="BE874" s="35">
        <v>3.1477609669236006</v>
      </c>
      <c r="BF874" s="35">
        <v>2.9844915744222837</v>
      </c>
      <c r="BG874" s="35">
        <v>1.2474895401943611</v>
      </c>
      <c r="BH874" s="35" t="s">
        <v>552</v>
      </c>
      <c r="BI874" s="35" t="s">
        <v>552</v>
      </c>
      <c r="BJ874" s="35">
        <v>1.8507875936959055</v>
      </c>
      <c r="BK874" s="35" t="s">
        <v>552</v>
      </c>
      <c r="BL874" s="35" t="s">
        <v>552</v>
      </c>
      <c r="BM874" s="35" t="s">
        <v>552</v>
      </c>
      <c r="BN874" s="35">
        <v>2.9394965625511817</v>
      </c>
      <c r="BO874" s="1">
        <v>0</v>
      </c>
      <c r="BP874" s="1">
        <v>0</v>
      </c>
      <c r="BQ874" s="1">
        <v>3375517.3670399999</v>
      </c>
      <c r="BR874" s="1">
        <v>150040.99133098524</v>
      </c>
      <c r="BS874" s="1">
        <v>1325842.0095856925</v>
      </c>
      <c r="BT874" s="1">
        <v>3375517.3670399999</v>
      </c>
      <c r="BU874" s="1">
        <v>150040.99133098524</v>
      </c>
      <c r="BV874" s="1">
        <v>390283.62583033217</v>
      </c>
      <c r="BW874" s="35">
        <v>6.2206942335427442</v>
      </c>
      <c r="BX874" s="1">
        <v>17622544.053329114</v>
      </c>
      <c r="BY874" s="1">
        <v>783318.13823671138</v>
      </c>
      <c r="BZ874" s="1">
        <v>6921815.7340327483</v>
      </c>
      <c r="CA874" s="1">
        <v>17622544.053329114</v>
      </c>
      <c r="CB874" s="1">
        <v>783318.13823671138</v>
      </c>
      <c r="CC874" s="1">
        <v>2037551.4748185687</v>
      </c>
    </row>
    <row r="875" spans="1:81" x14ac:dyDescent="0.25">
      <c r="A875" t="s">
        <v>420</v>
      </c>
      <c r="B875" t="s">
        <v>421</v>
      </c>
      <c r="C875" t="s">
        <v>54</v>
      </c>
      <c r="D875" t="s">
        <v>1730</v>
      </c>
      <c r="E875">
        <v>50057</v>
      </c>
      <c r="F875" t="s">
        <v>39</v>
      </c>
      <c r="G875" t="s">
        <v>78</v>
      </c>
      <c r="H875" s="74">
        <v>0.56654231323843995</v>
      </c>
      <c r="I875" s="1">
        <v>626540</v>
      </c>
      <c r="J875" s="1"/>
      <c r="K875" s="1"/>
      <c r="L875" s="1"/>
      <c r="M875" s="1"/>
      <c r="N875" s="1"/>
      <c r="O875" s="1"/>
      <c r="P875" s="1">
        <v>351047</v>
      </c>
      <c r="Q875" s="1"/>
      <c r="R875" s="1"/>
      <c r="S875" s="1"/>
      <c r="T875" s="1">
        <v>351047</v>
      </c>
      <c r="U875" s="1">
        <v>11.764705882352942</v>
      </c>
      <c r="V875" s="36">
        <v>0.20132500652107344</v>
      </c>
      <c r="W875" s="1"/>
      <c r="X875" s="1"/>
      <c r="Y875" s="1"/>
      <c r="Z875" s="1"/>
      <c r="AA875" s="1"/>
      <c r="AB875" s="1"/>
      <c r="AC875" s="1">
        <v>39984</v>
      </c>
      <c r="AD875" s="1"/>
      <c r="AE875" s="1"/>
      <c r="AF875" s="1"/>
      <c r="AG875" s="1">
        <v>0</v>
      </c>
      <c r="AH875" s="1">
        <v>0</v>
      </c>
      <c r="AI875" s="1">
        <v>0</v>
      </c>
      <c r="AJ875" s="1">
        <v>0</v>
      </c>
      <c r="AK875" s="1"/>
      <c r="AL875" s="1">
        <v>0</v>
      </c>
      <c r="AM875" s="1">
        <v>351458.25088416663</v>
      </c>
      <c r="AN875" s="1"/>
      <c r="AO875" s="1">
        <v>0</v>
      </c>
      <c r="AP875" s="1">
        <v>0</v>
      </c>
      <c r="AQ875" s="1">
        <v>351458.25088416663</v>
      </c>
      <c r="AR875" s="1">
        <v>0</v>
      </c>
      <c r="AS875" s="1">
        <v>0</v>
      </c>
      <c r="AT875" s="1">
        <v>0</v>
      </c>
      <c r="AU875" s="1">
        <v>0</v>
      </c>
      <c r="AV875" s="1"/>
      <c r="AW875" s="1">
        <v>0</v>
      </c>
      <c r="AX875" s="1">
        <v>104005.58111999999</v>
      </c>
      <c r="AY875" s="1"/>
      <c r="AZ875" s="1">
        <v>0</v>
      </c>
      <c r="BA875" s="1">
        <v>0</v>
      </c>
      <c r="BB875" s="1">
        <v>104005.58111999999</v>
      </c>
      <c r="BC875" s="7">
        <v>0.72695092412961126</v>
      </c>
      <c r="BD875" s="35" t="s">
        <v>552</v>
      </c>
      <c r="BE875" s="35" t="s">
        <v>552</v>
      </c>
      <c r="BF875" s="35" t="s">
        <v>552</v>
      </c>
      <c r="BG875" s="35" t="s">
        <v>552</v>
      </c>
      <c r="BH875" s="35" t="s">
        <v>552</v>
      </c>
      <c r="BI875" s="35" t="s">
        <v>552</v>
      </c>
      <c r="BJ875" s="35">
        <v>1.2974440231768585</v>
      </c>
      <c r="BK875" s="35" t="s">
        <v>552</v>
      </c>
      <c r="BL875" s="35" t="s">
        <v>552</v>
      </c>
      <c r="BM875" s="35" t="s">
        <v>552</v>
      </c>
      <c r="BN875" s="35">
        <v>1.2974440231768585</v>
      </c>
      <c r="BO875" s="1">
        <v>0</v>
      </c>
      <c r="BP875" s="1">
        <v>0</v>
      </c>
      <c r="BQ875" s="1">
        <v>206231.90639999998</v>
      </c>
      <c r="BR875" s="1">
        <v>9166.9620729782127</v>
      </c>
      <c r="BS875" s="1">
        <v>81004.152990578965</v>
      </c>
      <c r="BT875" s="1">
        <v>206231.90639999998</v>
      </c>
      <c r="BU875" s="1">
        <v>9166.9620729782127</v>
      </c>
      <c r="BV875" s="1">
        <v>23844.918404989465</v>
      </c>
      <c r="BW875" s="35">
        <v>6.2206942335427442</v>
      </c>
      <c r="BX875" s="1">
        <v>1076673.7245150069</v>
      </c>
      <c r="BY875" s="1">
        <v>47857.90603350239</v>
      </c>
      <c r="BZ875" s="1">
        <v>422897.91441092972</v>
      </c>
      <c r="CA875" s="1">
        <v>1076673.7245150069</v>
      </c>
      <c r="CB875" s="1">
        <v>47857.90603350239</v>
      </c>
      <c r="CC875" s="1">
        <v>124487.02801622574</v>
      </c>
    </row>
    <row r="876" spans="1:81" x14ac:dyDescent="0.25">
      <c r="A876" t="s">
        <v>577</v>
      </c>
      <c r="B876" t="s">
        <v>578</v>
      </c>
      <c r="C876" t="s">
        <v>54</v>
      </c>
      <c r="D876" t="s">
        <v>38</v>
      </c>
      <c r="E876">
        <v>50058</v>
      </c>
      <c r="F876" t="s">
        <v>39</v>
      </c>
      <c r="G876" t="s">
        <v>55</v>
      </c>
      <c r="H876" s="74">
        <v>0.53246165051848993</v>
      </c>
      <c r="I876" s="1">
        <v>6766280</v>
      </c>
      <c r="J876" s="1"/>
      <c r="K876" s="1"/>
      <c r="L876" s="1">
        <v>1231221</v>
      </c>
      <c r="M876" s="1"/>
      <c r="N876" s="1"/>
      <c r="O876" s="1"/>
      <c r="P876" s="1"/>
      <c r="Q876" s="1"/>
      <c r="R876" s="1"/>
      <c r="S876" s="1"/>
      <c r="T876" s="1">
        <v>1231221</v>
      </c>
      <c r="U876" s="1">
        <v>28.853658536585368</v>
      </c>
      <c r="V876" s="36">
        <v>0.19295685836838986</v>
      </c>
      <c r="W876" s="1"/>
      <c r="X876" s="1"/>
      <c r="Y876" s="1">
        <v>323017</v>
      </c>
      <c r="Z876" s="1"/>
      <c r="AA876" s="1"/>
      <c r="AB876" s="1"/>
      <c r="AC876" s="1"/>
      <c r="AD876" s="1"/>
      <c r="AE876" s="1"/>
      <c r="AF876" s="1"/>
      <c r="AG876" s="1">
        <v>0</v>
      </c>
      <c r="AH876" s="1">
        <v>0</v>
      </c>
      <c r="AI876" s="1">
        <v>3312393.4654375003</v>
      </c>
      <c r="AJ876" s="1">
        <v>0</v>
      </c>
      <c r="AK876" s="1">
        <v>0</v>
      </c>
      <c r="AL876" s="1">
        <v>0</v>
      </c>
      <c r="AM876" s="1">
        <v>0</v>
      </c>
      <c r="AN876" s="1">
        <v>0</v>
      </c>
      <c r="AO876" s="1">
        <v>0</v>
      </c>
      <c r="AP876" s="1">
        <v>0</v>
      </c>
      <c r="AQ876" s="1">
        <v>3312393.4654375003</v>
      </c>
      <c r="AR876" s="1">
        <v>0</v>
      </c>
      <c r="AS876" s="1">
        <v>0</v>
      </c>
      <c r="AT876" s="1">
        <v>700307.12252979993</v>
      </c>
      <c r="AU876" s="1">
        <v>0</v>
      </c>
      <c r="AV876" s="1">
        <v>0</v>
      </c>
      <c r="AW876" s="1">
        <v>0</v>
      </c>
      <c r="AX876" s="1">
        <v>0</v>
      </c>
      <c r="AY876" s="1">
        <v>0</v>
      </c>
      <c r="AZ876" s="1">
        <v>0</v>
      </c>
      <c r="BA876" s="1">
        <v>0</v>
      </c>
      <c r="BB876" s="1">
        <v>700307.12252979993</v>
      </c>
      <c r="BC876" s="7">
        <v>0.59304382732717242</v>
      </c>
      <c r="BD876" s="35" t="s">
        <v>552</v>
      </c>
      <c r="BE876" s="35" t="s">
        <v>552</v>
      </c>
      <c r="BF876" s="35">
        <v>3.2591229259144381</v>
      </c>
      <c r="BG876" s="35" t="s">
        <v>552</v>
      </c>
      <c r="BH876" s="35" t="s">
        <v>552</v>
      </c>
      <c r="BI876" s="35" t="s">
        <v>552</v>
      </c>
      <c r="BJ876" s="35" t="s">
        <v>552</v>
      </c>
      <c r="BK876" s="35" t="s">
        <v>552</v>
      </c>
      <c r="BL876" s="35" t="s">
        <v>552</v>
      </c>
      <c r="BM876" s="35" t="s">
        <v>552</v>
      </c>
      <c r="BN876" s="35">
        <v>3.2591229259144381</v>
      </c>
      <c r="BO876" s="1">
        <v>0</v>
      </c>
      <c r="BP876" s="1"/>
      <c r="BQ876" s="1">
        <v>2227188.7247999995</v>
      </c>
      <c r="BR876" s="1">
        <v>98998.040245077747</v>
      </c>
      <c r="BS876" s="1">
        <v>874799.34289445926</v>
      </c>
      <c r="BT876" s="1">
        <v>2227188.7247999995</v>
      </c>
      <c r="BU876" s="1">
        <v>98998.040245077747</v>
      </c>
      <c r="BV876" s="1">
        <v>257511.72232469131</v>
      </c>
      <c r="BW876" s="35">
        <v>6.1176408461314971</v>
      </c>
      <c r="BX876" s="1">
        <v>11397951.990079999</v>
      </c>
      <c r="BY876" s="1">
        <v>506636.41444517963</v>
      </c>
      <c r="BZ876" s="1">
        <v>4476908.8493656777</v>
      </c>
      <c r="CA876" s="1">
        <v>11397951.990079999</v>
      </c>
      <c r="CB876" s="1">
        <v>506636.41444517963</v>
      </c>
      <c r="CC876" s="1">
        <v>1317852.5085265122</v>
      </c>
    </row>
    <row r="877" spans="1:81" x14ac:dyDescent="0.25">
      <c r="A877" t="s">
        <v>577</v>
      </c>
      <c r="B877" t="s">
        <v>578</v>
      </c>
      <c r="C877" t="s">
        <v>54</v>
      </c>
      <c r="D877" t="s">
        <v>28</v>
      </c>
      <c r="E877">
        <v>50058</v>
      </c>
      <c r="F877" t="s">
        <v>39</v>
      </c>
      <c r="G877" t="s">
        <v>55</v>
      </c>
      <c r="H877" s="74">
        <v>0.53246165051848993</v>
      </c>
      <c r="I877" s="1">
        <v>7753766</v>
      </c>
      <c r="J877" s="1">
        <v>0</v>
      </c>
      <c r="K877" s="1">
        <v>0</v>
      </c>
      <c r="L877" s="1">
        <v>1719126</v>
      </c>
      <c r="M877" s="1">
        <v>0</v>
      </c>
      <c r="N877" s="1">
        <v>0</v>
      </c>
      <c r="O877" s="1">
        <v>0</v>
      </c>
      <c r="P877" s="1">
        <v>475988</v>
      </c>
      <c r="Q877" s="1">
        <v>0</v>
      </c>
      <c r="R877" s="1">
        <v>0</v>
      </c>
      <c r="S877" s="1">
        <v>0</v>
      </c>
      <c r="T877" s="1">
        <v>2195114</v>
      </c>
      <c r="U877" s="1"/>
      <c r="V877" s="36"/>
      <c r="W877" s="1"/>
      <c r="X877" s="1"/>
      <c r="Y877" s="1">
        <v>379399</v>
      </c>
      <c r="Z877" s="1"/>
      <c r="AA877" s="1"/>
      <c r="AB877" s="1"/>
      <c r="AC877" s="1">
        <v>68207</v>
      </c>
      <c r="AD877" s="1"/>
      <c r="AE877" s="1"/>
      <c r="AF877" s="1"/>
      <c r="AG877" s="1">
        <v>0</v>
      </c>
      <c r="AH877" s="1">
        <v>0</v>
      </c>
      <c r="AI877" s="1">
        <v>3893756.0751250004</v>
      </c>
      <c r="AJ877" s="1">
        <v>0</v>
      </c>
      <c r="AK877" s="1">
        <v>0</v>
      </c>
      <c r="AL877" s="1">
        <v>0</v>
      </c>
      <c r="AM877" s="1">
        <v>599398.10303666652</v>
      </c>
      <c r="AN877" s="1">
        <v>0</v>
      </c>
      <c r="AO877" s="1">
        <v>0</v>
      </c>
      <c r="AP877" s="1">
        <v>0</v>
      </c>
      <c r="AQ877" s="1">
        <v>4493154.1781616667</v>
      </c>
      <c r="AR877" s="1">
        <v>0</v>
      </c>
      <c r="AS877" s="1">
        <v>0</v>
      </c>
      <c r="AT877" s="1">
        <v>822544.39234059991</v>
      </c>
      <c r="AU877" s="1">
        <v>0</v>
      </c>
      <c r="AV877" s="1">
        <v>0</v>
      </c>
      <c r="AW877" s="1">
        <v>0</v>
      </c>
      <c r="AX877" s="1">
        <v>177418.68425999998</v>
      </c>
      <c r="AY877" s="1">
        <v>0</v>
      </c>
      <c r="AZ877" s="1">
        <v>0</v>
      </c>
      <c r="BA877" s="1">
        <v>0</v>
      </c>
      <c r="BB877" s="1">
        <v>999963.07660059992</v>
      </c>
      <c r="BC877" s="7">
        <v>0.70844506459986889</v>
      </c>
      <c r="BD877" s="35" t="s">
        <v>552</v>
      </c>
      <c r="BE877" s="35" t="s">
        <v>552</v>
      </c>
      <c r="BF877" s="35">
        <v>2.7434292003411036</v>
      </c>
      <c r="BG877" s="35" t="s">
        <v>552</v>
      </c>
      <c r="BH877" s="35" t="s">
        <v>552</v>
      </c>
      <c r="BI877" s="35" t="s">
        <v>552</v>
      </c>
      <c r="BJ877" s="35">
        <v>1.6320091836278783</v>
      </c>
      <c r="BK877" s="35" t="s">
        <v>552</v>
      </c>
      <c r="BL877" s="35" t="s">
        <v>552</v>
      </c>
      <c r="BM877" s="35" t="s">
        <v>552</v>
      </c>
      <c r="BN877" s="35">
        <v>2.5024291470794986</v>
      </c>
      <c r="BO877" s="1">
        <v>0</v>
      </c>
      <c r="BP877" s="1">
        <v>0</v>
      </c>
      <c r="BQ877" s="1">
        <v>2552229.6165599995</v>
      </c>
      <c r="BR877" s="1">
        <v>113446.03512105846</v>
      </c>
      <c r="BS877" s="1">
        <v>1002469.510832747</v>
      </c>
      <c r="BT877" s="1">
        <v>2552229.6165599995</v>
      </c>
      <c r="BU877" s="1">
        <v>113446.03512105846</v>
      </c>
      <c r="BV877" s="1">
        <v>295093.55763619486</v>
      </c>
      <c r="BW877" s="35">
        <v>6.1176408461314971</v>
      </c>
      <c r="BX877" s="1">
        <v>13061394.534413982</v>
      </c>
      <c r="BY877" s="1">
        <v>580576.06316719716</v>
      </c>
      <c r="BZ877" s="1">
        <v>5130278.9156391267</v>
      </c>
      <c r="CA877" s="1">
        <v>13061394.534413982</v>
      </c>
      <c r="CB877" s="1">
        <v>580576.06316719716</v>
      </c>
      <c r="CC877" s="1">
        <v>1510182.8439892498</v>
      </c>
    </row>
    <row r="878" spans="1:81" x14ac:dyDescent="0.25">
      <c r="A878" t="s">
        <v>577</v>
      </c>
      <c r="B878" t="s">
        <v>578</v>
      </c>
      <c r="C878" t="s">
        <v>54</v>
      </c>
      <c r="D878" t="s">
        <v>1730</v>
      </c>
      <c r="E878">
        <v>50058</v>
      </c>
      <c r="F878" t="s">
        <v>39</v>
      </c>
      <c r="G878" t="s">
        <v>55</v>
      </c>
      <c r="H878" s="74">
        <v>0.53246165051848993</v>
      </c>
      <c r="I878" s="1">
        <v>987486</v>
      </c>
      <c r="J878" s="1"/>
      <c r="K878" s="1"/>
      <c r="L878" s="1">
        <v>487905</v>
      </c>
      <c r="M878" s="1"/>
      <c r="N878" s="1"/>
      <c r="O878" s="1"/>
      <c r="P878" s="1">
        <v>475988</v>
      </c>
      <c r="Q878" s="1"/>
      <c r="R878" s="1"/>
      <c r="S878" s="1"/>
      <c r="T878" s="1">
        <v>963893</v>
      </c>
      <c r="U878" s="1">
        <v>16.057142857142857</v>
      </c>
      <c r="V878" s="36">
        <v>7.2319728721707707E-2</v>
      </c>
      <c r="W878" s="1"/>
      <c r="X878" s="1"/>
      <c r="Y878" s="1">
        <v>56382</v>
      </c>
      <c r="Z878" s="1"/>
      <c r="AA878" s="1"/>
      <c r="AB878" s="1"/>
      <c r="AC878" s="1">
        <v>68207</v>
      </c>
      <c r="AD878" s="1"/>
      <c r="AE878" s="1"/>
      <c r="AF878" s="1"/>
      <c r="AG878" s="1">
        <v>0</v>
      </c>
      <c r="AH878" s="1">
        <v>0</v>
      </c>
      <c r="AI878" s="1">
        <v>581362.60968750005</v>
      </c>
      <c r="AJ878" s="1">
        <v>0</v>
      </c>
      <c r="AK878" s="1"/>
      <c r="AL878" s="1">
        <v>0</v>
      </c>
      <c r="AM878" s="1">
        <v>599398.10303666652</v>
      </c>
      <c r="AN878" s="1"/>
      <c r="AO878" s="1">
        <v>0</v>
      </c>
      <c r="AP878" s="1">
        <v>0</v>
      </c>
      <c r="AQ878" s="1">
        <v>1180760.7127241665</v>
      </c>
      <c r="AR878" s="1">
        <v>0</v>
      </c>
      <c r="AS878" s="1">
        <v>0</v>
      </c>
      <c r="AT878" s="1">
        <v>122237.26981079999</v>
      </c>
      <c r="AU878" s="1">
        <v>0</v>
      </c>
      <c r="AV878" s="1"/>
      <c r="AW878" s="1">
        <v>0</v>
      </c>
      <c r="AX878" s="1">
        <v>177418.68425999998</v>
      </c>
      <c r="AY878" s="1"/>
      <c r="AZ878" s="1">
        <v>0</v>
      </c>
      <c r="BA878" s="1">
        <v>0</v>
      </c>
      <c r="BB878" s="1">
        <v>299655.95407079998</v>
      </c>
      <c r="BC878" s="7">
        <v>1.4991773724336006</v>
      </c>
      <c r="BD878" s="35" t="s">
        <v>552</v>
      </c>
      <c r="BE878" s="35" t="s">
        <v>552</v>
      </c>
      <c r="BF878" s="35">
        <v>1.4420837652786915</v>
      </c>
      <c r="BG878" s="35" t="s">
        <v>552</v>
      </c>
      <c r="BH878" s="35" t="s">
        <v>552</v>
      </c>
      <c r="BI878" s="35" t="s">
        <v>552</v>
      </c>
      <c r="BJ878" s="35">
        <v>1.6320091836278783</v>
      </c>
      <c r="BK878" s="35" t="s">
        <v>552</v>
      </c>
      <c r="BL878" s="35" t="s">
        <v>552</v>
      </c>
      <c r="BM878" s="35" t="s">
        <v>552</v>
      </c>
      <c r="BN878" s="35">
        <v>1.5358724119741158</v>
      </c>
      <c r="BO878" s="1">
        <v>0</v>
      </c>
      <c r="BP878" s="1">
        <v>0</v>
      </c>
      <c r="BQ878" s="1">
        <v>325040.89175999997</v>
      </c>
      <c r="BR878" s="1">
        <v>14447.994875980723</v>
      </c>
      <c r="BS878" s="1">
        <v>127670.16793828781</v>
      </c>
      <c r="BT878" s="1">
        <v>325040.89175999997</v>
      </c>
      <c r="BU878" s="1">
        <v>14447.994875980723</v>
      </c>
      <c r="BV878" s="1">
        <v>37581.835311503535</v>
      </c>
      <c r="BW878" s="35">
        <v>6.1176408461314971</v>
      </c>
      <c r="BX878" s="1">
        <v>1663442.5443339825</v>
      </c>
      <c r="BY878" s="1">
        <v>73939.648722017519</v>
      </c>
      <c r="BZ878" s="1">
        <v>653370.06627344945</v>
      </c>
      <c r="CA878" s="1">
        <v>1663442.5443339825</v>
      </c>
      <c r="CB878" s="1">
        <v>73939.648722017519</v>
      </c>
      <c r="CC878" s="1">
        <v>192330.33546273751</v>
      </c>
    </row>
    <row r="879" spans="1:81" x14ac:dyDescent="0.25">
      <c r="A879" t="s">
        <v>609</v>
      </c>
      <c r="B879" t="s">
        <v>273</v>
      </c>
      <c r="C879" t="s">
        <v>54</v>
      </c>
      <c r="D879" t="s">
        <v>38</v>
      </c>
      <c r="E879">
        <v>50059</v>
      </c>
      <c r="F879" t="s">
        <v>39</v>
      </c>
      <c r="G879" t="s">
        <v>128</v>
      </c>
      <c r="H879" s="74">
        <v>0.76044080441945017</v>
      </c>
      <c r="I879" s="1">
        <v>5677827</v>
      </c>
      <c r="J879" s="1"/>
      <c r="K879" s="1">
        <v>295826</v>
      </c>
      <c r="L879" s="1">
        <v>840013</v>
      </c>
      <c r="M879" s="1"/>
      <c r="N879" s="1"/>
      <c r="O879" s="1"/>
      <c r="P879" s="1">
        <v>1504</v>
      </c>
      <c r="Q879" s="1"/>
      <c r="R879" s="1"/>
      <c r="S879" s="1"/>
      <c r="T879" s="1">
        <v>1137343</v>
      </c>
      <c r="U879" s="1">
        <v>29.967741935483872</v>
      </c>
      <c r="V879" s="36">
        <v>0.13838878469306637</v>
      </c>
      <c r="W879" s="1"/>
      <c r="X879" s="1">
        <v>204400</v>
      </c>
      <c r="Y879" s="1">
        <v>204540</v>
      </c>
      <c r="Z879" s="1"/>
      <c r="AA879" s="1"/>
      <c r="AB879" s="1"/>
      <c r="AC879" s="1">
        <v>408</v>
      </c>
      <c r="AD879" s="1"/>
      <c r="AE879" s="1"/>
      <c r="AF879" s="1"/>
      <c r="AG879" s="1">
        <v>0</v>
      </c>
      <c r="AH879" s="1">
        <v>1579595.8025449708</v>
      </c>
      <c r="AI879" s="1">
        <v>2098171.0519375</v>
      </c>
      <c r="AJ879" s="1">
        <v>0</v>
      </c>
      <c r="AK879" s="1">
        <v>0</v>
      </c>
      <c r="AL879" s="1">
        <v>0</v>
      </c>
      <c r="AM879" s="1">
        <v>3583.9482933333329</v>
      </c>
      <c r="AN879" s="1">
        <v>0</v>
      </c>
      <c r="AO879" s="1">
        <v>0</v>
      </c>
      <c r="AP879" s="1">
        <v>0</v>
      </c>
      <c r="AQ879" s="1">
        <v>3681350.8027758044</v>
      </c>
      <c r="AR879" s="1">
        <v>0</v>
      </c>
      <c r="AS879" s="1">
        <v>441562.56060000003</v>
      </c>
      <c r="AT879" s="1">
        <v>443446.68807599996</v>
      </c>
      <c r="AU879" s="1">
        <v>0</v>
      </c>
      <c r="AV879" s="1">
        <v>0</v>
      </c>
      <c r="AW879" s="1">
        <v>0</v>
      </c>
      <c r="AX879" s="1">
        <v>1061.28144</v>
      </c>
      <c r="AY879" s="1">
        <v>0</v>
      </c>
      <c r="AZ879" s="1">
        <v>0</v>
      </c>
      <c r="BA879" s="1">
        <v>0</v>
      </c>
      <c r="BB879" s="1">
        <v>886070.53011599998</v>
      </c>
      <c r="BC879" s="7">
        <v>0.80443122569458425</v>
      </c>
      <c r="BD879" s="35" t="s">
        <v>552</v>
      </c>
      <c r="BE879" s="35">
        <v>6.8322539707293162</v>
      </c>
      <c r="BF879" s="35">
        <v>3.025688578645211</v>
      </c>
      <c r="BG879" s="35" t="s">
        <v>552</v>
      </c>
      <c r="BH879" s="35" t="s">
        <v>552</v>
      </c>
      <c r="BI879" s="35" t="s">
        <v>552</v>
      </c>
      <c r="BJ879" s="35">
        <v>3.0885835992907795</v>
      </c>
      <c r="BK879" s="35" t="s">
        <v>552</v>
      </c>
      <c r="BL879" s="35" t="s">
        <v>552</v>
      </c>
      <c r="BM879" s="35" t="s">
        <v>552</v>
      </c>
      <c r="BN879" s="35">
        <v>4.0158697357717106</v>
      </c>
      <c r="BO879" s="1">
        <v>0</v>
      </c>
      <c r="BP879" s="1"/>
      <c r="BQ879" s="1">
        <v>1868913.5353199998</v>
      </c>
      <c r="BR879" s="1">
        <v>83072.788275180617</v>
      </c>
      <c r="BS879" s="1">
        <v>734075.34548798157</v>
      </c>
      <c r="BT879" s="1">
        <v>1868913.5353199998</v>
      </c>
      <c r="BU879" s="1">
        <v>83072.788275180617</v>
      </c>
      <c r="BV879" s="1">
        <v>216087.27540563431</v>
      </c>
      <c r="BW879" s="35">
        <v>6.2319673648713083</v>
      </c>
      <c r="BX879" s="1">
        <v>9778094.6245605014</v>
      </c>
      <c r="BY879" s="1">
        <v>434634.11716460891</v>
      </c>
      <c r="BZ879" s="1">
        <v>3840658.2509497502</v>
      </c>
      <c r="CA879" s="1">
        <v>9778094.6245605014</v>
      </c>
      <c r="CB879" s="1">
        <v>434634.11716460891</v>
      </c>
      <c r="CC879" s="1">
        <v>1130561.5728862374</v>
      </c>
    </row>
    <row r="880" spans="1:81" x14ac:dyDescent="0.25">
      <c r="A880" t="s">
        <v>609</v>
      </c>
      <c r="B880" t="s">
        <v>273</v>
      </c>
      <c r="C880" t="s">
        <v>54</v>
      </c>
      <c r="D880" t="s">
        <v>28</v>
      </c>
      <c r="E880">
        <v>50059</v>
      </c>
      <c r="F880" t="s">
        <v>39</v>
      </c>
      <c r="G880" t="s">
        <v>128</v>
      </c>
      <c r="H880" s="74">
        <v>0.76044080441945017</v>
      </c>
      <c r="I880" s="1">
        <v>6171048</v>
      </c>
      <c r="J880" s="1">
        <v>0</v>
      </c>
      <c r="K880" s="1">
        <v>295826</v>
      </c>
      <c r="L880" s="1">
        <v>840013</v>
      </c>
      <c r="M880" s="1">
        <v>0</v>
      </c>
      <c r="N880" s="1">
        <v>0</v>
      </c>
      <c r="O880" s="1">
        <v>0</v>
      </c>
      <c r="P880" s="1">
        <v>447332</v>
      </c>
      <c r="Q880" s="1">
        <v>0</v>
      </c>
      <c r="R880" s="1">
        <v>0</v>
      </c>
      <c r="S880" s="1">
        <v>0</v>
      </c>
      <c r="T880" s="1">
        <v>1583171</v>
      </c>
      <c r="U880" s="1"/>
      <c r="V880" s="36"/>
      <c r="W880" s="1"/>
      <c r="X880" s="1">
        <v>204400</v>
      </c>
      <c r="Y880" s="1">
        <v>208013</v>
      </c>
      <c r="Z880" s="1"/>
      <c r="AA880" s="1"/>
      <c r="AB880" s="1"/>
      <c r="AC880" s="1">
        <v>68626</v>
      </c>
      <c r="AD880" s="1"/>
      <c r="AE880" s="1"/>
      <c r="AF880" s="1"/>
      <c r="AG880" s="1">
        <v>0</v>
      </c>
      <c r="AH880" s="1">
        <v>1579595.8025449708</v>
      </c>
      <c r="AI880" s="1">
        <v>2133743.8795774998</v>
      </c>
      <c r="AJ880" s="1">
        <v>0</v>
      </c>
      <c r="AK880" s="1">
        <v>0</v>
      </c>
      <c r="AL880" s="1">
        <v>0</v>
      </c>
      <c r="AM880" s="1">
        <v>603044.37459666654</v>
      </c>
      <c r="AN880" s="1">
        <v>0</v>
      </c>
      <c r="AO880" s="1">
        <v>0</v>
      </c>
      <c r="AP880" s="1">
        <v>0</v>
      </c>
      <c r="AQ880" s="1">
        <v>4316384.0567191374</v>
      </c>
      <c r="AR880" s="1">
        <v>0</v>
      </c>
      <c r="AS880" s="1">
        <v>441562.56060000003</v>
      </c>
      <c r="AT880" s="1">
        <v>450976.21945219993</v>
      </c>
      <c r="AU880" s="1">
        <v>0</v>
      </c>
      <c r="AV880" s="1">
        <v>0</v>
      </c>
      <c r="AW880" s="1">
        <v>0</v>
      </c>
      <c r="AX880" s="1">
        <v>178508.57867999998</v>
      </c>
      <c r="AY880" s="1">
        <v>0</v>
      </c>
      <c r="AZ880" s="1">
        <v>0</v>
      </c>
      <c r="BA880" s="1">
        <v>0</v>
      </c>
      <c r="BB880" s="1">
        <v>1071047.3587322</v>
      </c>
      <c r="BC880" s="7">
        <v>0.87301725986434353</v>
      </c>
      <c r="BD880" s="35" t="s">
        <v>552</v>
      </c>
      <c r="BE880" s="35">
        <v>6.8322539707293162</v>
      </c>
      <c r="BF880" s="35">
        <v>3.0770001167002174</v>
      </c>
      <c r="BG880" s="35" t="s">
        <v>552</v>
      </c>
      <c r="BH880" s="35" t="s">
        <v>552</v>
      </c>
      <c r="BI880" s="35" t="s">
        <v>552</v>
      </c>
      <c r="BJ880" s="35">
        <v>1.7471429570803487</v>
      </c>
      <c r="BK880" s="35" t="s">
        <v>552</v>
      </c>
      <c r="BL880" s="35" t="s">
        <v>552</v>
      </c>
      <c r="BM880" s="35" t="s">
        <v>552</v>
      </c>
      <c r="BN880" s="35">
        <v>3.4029371529994785</v>
      </c>
      <c r="BO880" s="1">
        <v>0</v>
      </c>
      <c r="BP880" s="1">
        <v>0</v>
      </c>
      <c r="BQ880" s="1">
        <v>2031262.1596799998</v>
      </c>
      <c r="BR880" s="1">
        <v>90289.148285070463</v>
      </c>
      <c r="BS880" s="1">
        <v>797842.9410799091</v>
      </c>
      <c r="BT880" s="1">
        <v>2031262.1596799998</v>
      </c>
      <c r="BU880" s="1">
        <v>90289.148285070463</v>
      </c>
      <c r="BV880" s="1">
        <v>234858.32673615956</v>
      </c>
      <c r="BW880" s="35">
        <v>6.2319673648713083</v>
      </c>
      <c r="BX880" s="1">
        <v>10627497.328943772</v>
      </c>
      <c r="BY880" s="1">
        <v>472389.877229515</v>
      </c>
      <c r="BZ880" s="1">
        <v>4174288.2300230269</v>
      </c>
      <c r="CA880" s="1">
        <v>10627497.328943772</v>
      </c>
      <c r="CB880" s="1">
        <v>472389.877229515</v>
      </c>
      <c r="CC880" s="1">
        <v>1228771.1008518697</v>
      </c>
    </row>
    <row r="881" spans="1:81" x14ac:dyDescent="0.25">
      <c r="A881" t="s">
        <v>609</v>
      </c>
      <c r="B881" t="s">
        <v>273</v>
      </c>
      <c r="C881" t="s">
        <v>54</v>
      </c>
      <c r="D881" t="s">
        <v>1730</v>
      </c>
      <c r="E881">
        <v>50059</v>
      </c>
      <c r="F881" t="s">
        <v>39</v>
      </c>
      <c r="G881" t="s">
        <v>128</v>
      </c>
      <c r="H881" s="74">
        <v>0.76044080441945017</v>
      </c>
      <c r="I881" s="1">
        <v>493221</v>
      </c>
      <c r="J881" s="1"/>
      <c r="K881" s="1"/>
      <c r="L881" s="1"/>
      <c r="M881" s="1"/>
      <c r="N881" s="1"/>
      <c r="O881" s="1"/>
      <c r="P881" s="1">
        <v>445828</v>
      </c>
      <c r="Q881" s="1"/>
      <c r="R881" s="1"/>
      <c r="S881" s="1"/>
      <c r="T881" s="1">
        <v>445828</v>
      </c>
      <c r="U881" s="1">
        <v>13.782608695652174</v>
      </c>
      <c r="V881" s="36">
        <v>9.170777850324445E-2</v>
      </c>
      <c r="W881" s="1"/>
      <c r="X881" s="1"/>
      <c r="Y881" s="1">
        <v>3473</v>
      </c>
      <c r="Z881" s="1"/>
      <c r="AA881" s="1"/>
      <c r="AB881" s="1"/>
      <c r="AC881" s="1">
        <v>68218</v>
      </c>
      <c r="AD881" s="1"/>
      <c r="AE881" s="1"/>
      <c r="AF881" s="1"/>
      <c r="AG881" s="1">
        <v>0</v>
      </c>
      <c r="AH881" s="1">
        <v>0</v>
      </c>
      <c r="AI881" s="1">
        <v>35572.827640000003</v>
      </c>
      <c r="AJ881" s="1">
        <v>0</v>
      </c>
      <c r="AK881" s="1"/>
      <c r="AL881" s="1">
        <v>0</v>
      </c>
      <c r="AM881" s="1">
        <v>599460.42630333325</v>
      </c>
      <c r="AN881" s="1"/>
      <c r="AO881" s="1">
        <v>0</v>
      </c>
      <c r="AP881" s="1">
        <v>0</v>
      </c>
      <c r="AQ881" s="1">
        <v>635033.25394333329</v>
      </c>
      <c r="AR881" s="1">
        <v>0</v>
      </c>
      <c r="AS881" s="1">
        <v>0</v>
      </c>
      <c r="AT881" s="1">
        <v>7529.5313761999996</v>
      </c>
      <c r="AU881" s="1">
        <v>0</v>
      </c>
      <c r="AV881" s="1"/>
      <c r="AW881" s="1">
        <v>0</v>
      </c>
      <c r="AX881" s="1">
        <v>177447.29723999999</v>
      </c>
      <c r="AY881" s="1"/>
      <c r="AZ881" s="1">
        <v>0</v>
      </c>
      <c r="BA881" s="1">
        <v>0</v>
      </c>
      <c r="BB881" s="1">
        <v>184976.82861619999</v>
      </c>
      <c r="BC881" s="7">
        <v>1.662561169454531</v>
      </c>
      <c r="BD881" s="35" t="s">
        <v>552</v>
      </c>
      <c r="BE881" s="35" t="s">
        <v>552</v>
      </c>
      <c r="BF881" s="35" t="s">
        <v>552</v>
      </c>
      <c r="BG881" s="35" t="s">
        <v>552</v>
      </c>
      <c r="BH881" s="35" t="s">
        <v>552</v>
      </c>
      <c r="BI881" s="35" t="s">
        <v>552</v>
      </c>
      <c r="BJ881" s="35">
        <v>1.7426176093545789</v>
      </c>
      <c r="BK881" s="35" t="s">
        <v>552</v>
      </c>
      <c r="BL881" s="35" t="s">
        <v>552</v>
      </c>
      <c r="BM881" s="35" t="s">
        <v>552</v>
      </c>
      <c r="BN881" s="35">
        <v>1.8392969543400892</v>
      </c>
      <c r="BO881" s="1">
        <v>0</v>
      </c>
      <c r="BP881" s="1">
        <v>0</v>
      </c>
      <c r="BQ881" s="1">
        <v>162348.62435999999</v>
      </c>
      <c r="BR881" s="1">
        <v>7216.3600098898505</v>
      </c>
      <c r="BS881" s="1">
        <v>63767.595591927638</v>
      </c>
      <c r="BT881" s="1">
        <v>162348.62435999999</v>
      </c>
      <c r="BU881" s="1">
        <v>7216.3600098898505</v>
      </c>
      <c r="BV881" s="1">
        <v>18771.051330525279</v>
      </c>
      <c r="BW881" s="35">
        <v>6.2319673648713083</v>
      </c>
      <c r="BX881" s="1">
        <v>849402.70438327105</v>
      </c>
      <c r="BY881" s="1">
        <v>37755.760064906091</v>
      </c>
      <c r="BZ881" s="1">
        <v>333629.97907327686</v>
      </c>
      <c r="CA881" s="1">
        <v>849402.70438327105</v>
      </c>
      <c r="CB881" s="1">
        <v>37755.760064906091</v>
      </c>
      <c r="CC881" s="1">
        <v>98209.527965632427</v>
      </c>
    </row>
    <row r="882" spans="1:81" x14ac:dyDescent="0.25">
      <c r="A882" t="s">
        <v>1132</v>
      </c>
      <c r="B882" t="s">
        <v>1133</v>
      </c>
      <c r="C882" t="s">
        <v>54</v>
      </c>
      <c r="D882" t="s">
        <v>38</v>
      </c>
      <c r="E882">
        <v>50215</v>
      </c>
      <c r="F882" t="s">
        <v>370</v>
      </c>
      <c r="G882" t="s">
        <v>55</v>
      </c>
      <c r="H882" s="74">
        <v>0.53246165051848993</v>
      </c>
      <c r="I882" s="1">
        <v>587891.39</v>
      </c>
      <c r="J882" s="1"/>
      <c r="K882" s="1"/>
      <c r="L882" s="1">
        <v>107539</v>
      </c>
      <c r="M882" s="1"/>
      <c r="N882" s="1"/>
      <c r="O882" s="1"/>
      <c r="P882" s="1"/>
      <c r="Q882" s="1"/>
      <c r="R882" s="1"/>
      <c r="S882" s="1"/>
      <c r="T882" s="1">
        <v>107539</v>
      </c>
      <c r="U882" s="1">
        <v>34.4</v>
      </c>
      <c r="V882" s="36">
        <v>9.3666197080771119E-2</v>
      </c>
      <c r="W882" s="1"/>
      <c r="X882" s="1"/>
      <c r="Y882" s="1">
        <v>24951</v>
      </c>
      <c r="Z882" s="1"/>
      <c r="AA882" s="1"/>
      <c r="AB882" s="1"/>
      <c r="AC882" s="1"/>
      <c r="AD882" s="1"/>
      <c r="AE882" s="1"/>
      <c r="AF882" s="1"/>
      <c r="AG882" s="1">
        <v>0</v>
      </c>
      <c r="AH882" s="1">
        <v>0</v>
      </c>
      <c r="AI882" s="1">
        <v>256006.57206250002</v>
      </c>
      <c r="AJ882" s="1">
        <v>0</v>
      </c>
      <c r="AK882" s="1">
        <v>0</v>
      </c>
      <c r="AL882" s="1">
        <v>0</v>
      </c>
      <c r="AM882" s="1">
        <v>0</v>
      </c>
      <c r="AN882" s="1">
        <v>0</v>
      </c>
      <c r="AO882" s="1">
        <v>0</v>
      </c>
      <c r="AP882" s="1">
        <v>0</v>
      </c>
      <c r="AQ882" s="1">
        <v>256006.57206250002</v>
      </c>
      <c r="AR882" s="1">
        <v>0</v>
      </c>
      <c r="AS882" s="1">
        <v>0</v>
      </c>
      <c r="AT882" s="1">
        <v>54094.252049399998</v>
      </c>
      <c r="AU882" s="1">
        <v>0</v>
      </c>
      <c r="AV882" s="1">
        <v>0</v>
      </c>
      <c r="AW882" s="1">
        <v>0</v>
      </c>
      <c r="AX882" s="1">
        <v>0</v>
      </c>
      <c r="AY882" s="1">
        <v>0</v>
      </c>
      <c r="AZ882" s="1">
        <v>0</v>
      </c>
      <c r="BA882" s="1">
        <v>0</v>
      </c>
      <c r="BB882" s="1">
        <v>54094.252049399998</v>
      </c>
      <c r="BC882" s="7">
        <v>0.52747978518940375</v>
      </c>
      <c r="BD882" s="35" t="s">
        <v>552</v>
      </c>
      <c r="BE882" s="35" t="s">
        <v>552</v>
      </c>
      <c r="BF882" s="35">
        <v>2.883612681091511</v>
      </c>
      <c r="BG882" s="35" t="s">
        <v>552</v>
      </c>
      <c r="BH882" s="35" t="s">
        <v>552</v>
      </c>
      <c r="BI882" s="35" t="s">
        <v>552</v>
      </c>
      <c r="BJ882" s="35" t="s">
        <v>552</v>
      </c>
      <c r="BK882" s="35" t="s">
        <v>552</v>
      </c>
      <c r="BL882" s="35" t="s">
        <v>552</v>
      </c>
      <c r="BM882" s="35" t="s">
        <v>552</v>
      </c>
      <c r="BN882" s="35">
        <v>2.883612681091511</v>
      </c>
      <c r="BO882" s="1">
        <v>0</v>
      </c>
      <c r="BP882" s="1"/>
      <c r="BQ882" s="1">
        <v>193510.32993239997</v>
      </c>
      <c r="BR882" s="1">
        <v>8601.4908468101676</v>
      </c>
      <c r="BS882" s="1">
        <v>76007.348449267578</v>
      </c>
      <c r="BT882" s="1">
        <v>193510.32993239997</v>
      </c>
      <c r="BU882" s="1">
        <v>8601.4908468101676</v>
      </c>
      <c r="BV882" s="1">
        <v>22374.02596090567</v>
      </c>
      <c r="BW882" s="35">
        <v>6.1436842299128891</v>
      </c>
      <c r="BX882" s="1">
        <v>995356.03239852586</v>
      </c>
      <c r="BY882" s="1">
        <v>44243.352822477522</v>
      </c>
      <c r="BZ882" s="1">
        <v>390957.79957599158</v>
      </c>
      <c r="CA882" s="1">
        <v>995356.03239852586</v>
      </c>
      <c r="CB882" s="1">
        <v>44243.352822477522</v>
      </c>
      <c r="CC882" s="1">
        <v>115084.92449477207</v>
      </c>
    </row>
    <row r="883" spans="1:81" x14ac:dyDescent="0.25">
      <c r="A883" t="s">
        <v>1132</v>
      </c>
      <c r="B883" t="s">
        <v>1133</v>
      </c>
      <c r="C883" t="s">
        <v>54</v>
      </c>
      <c r="D883" t="s">
        <v>28</v>
      </c>
      <c r="E883">
        <v>50215</v>
      </c>
      <c r="F883" t="s">
        <v>370</v>
      </c>
      <c r="G883" t="s">
        <v>55</v>
      </c>
      <c r="H883" s="74">
        <v>0.53246165051848993</v>
      </c>
      <c r="I883" s="1">
        <v>1737349.54</v>
      </c>
      <c r="J883" s="1">
        <v>0</v>
      </c>
      <c r="K883" s="1">
        <v>0</v>
      </c>
      <c r="L883" s="1">
        <v>193330</v>
      </c>
      <c r="M883" s="1">
        <v>0</v>
      </c>
      <c r="N883" s="1">
        <v>0</v>
      </c>
      <c r="O883" s="1">
        <v>0</v>
      </c>
      <c r="P883" s="1">
        <v>622707</v>
      </c>
      <c r="Q883" s="1">
        <v>0</v>
      </c>
      <c r="R883" s="1">
        <v>0</v>
      </c>
      <c r="S883" s="1">
        <v>0</v>
      </c>
      <c r="T883" s="1">
        <v>816037</v>
      </c>
      <c r="U883" s="1"/>
      <c r="V883" s="36"/>
      <c r="W883" s="1"/>
      <c r="X883" s="1"/>
      <c r="Y883" s="1">
        <v>44856</v>
      </c>
      <c r="Z883" s="1"/>
      <c r="AA883" s="1"/>
      <c r="AB883" s="1"/>
      <c r="AC883" s="1">
        <v>73347</v>
      </c>
      <c r="AD883" s="1"/>
      <c r="AE883" s="1"/>
      <c r="AF883" s="1"/>
      <c r="AG883" s="1">
        <v>0</v>
      </c>
      <c r="AH883" s="1">
        <v>0</v>
      </c>
      <c r="AI883" s="1">
        <v>460239.30437500007</v>
      </c>
      <c r="AJ883" s="1">
        <v>0</v>
      </c>
      <c r="AK883" s="1">
        <v>0</v>
      </c>
      <c r="AL883" s="1">
        <v>0</v>
      </c>
      <c r="AM883" s="1">
        <v>644693.95136749989</v>
      </c>
      <c r="AN883" s="1">
        <v>0</v>
      </c>
      <c r="AO883" s="1">
        <v>0</v>
      </c>
      <c r="AP883" s="1">
        <v>0</v>
      </c>
      <c r="AQ883" s="1">
        <v>1104933.2557425001</v>
      </c>
      <c r="AR883" s="1">
        <v>0</v>
      </c>
      <c r="AS883" s="1">
        <v>0</v>
      </c>
      <c r="AT883" s="1">
        <v>97248.6782064</v>
      </c>
      <c r="AU883" s="1">
        <v>0</v>
      </c>
      <c r="AV883" s="1">
        <v>0</v>
      </c>
      <c r="AW883" s="1">
        <v>0</v>
      </c>
      <c r="AX883" s="1">
        <v>190788.74945999999</v>
      </c>
      <c r="AY883" s="1">
        <v>0</v>
      </c>
      <c r="AZ883" s="1">
        <v>0</v>
      </c>
      <c r="BA883" s="1">
        <v>0</v>
      </c>
      <c r="BB883" s="1">
        <v>288037.42766639998</v>
      </c>
      <c r="BC883" s="7">
        <v>0.80177917646261332</v>
      </c>
      <c r="BD883" s="35" t="s">
        <v>552</v>
      </c>
      <c r="BE883" s="35" t="s">
        <v>552</v>
      </c>
      <c r="BF883" s="35">
        <v>2.8836082479770346</v>
      </c>
      <c r="BG883" s="35" t="s">
        <v>552</v>
      </c>
      <c r="BH883" s="35" t="s">
        <v>552</v>
      </c>
      <c r="BI883" s="35" t="s">
        <v>552</v>
      </c>
      <c r="BJ883" s="35">
        <v>1.3416947309529199</v>
      </c>
      <c r="BK883" s="35" t="s">
        <v>552</v>
      </c>
      <c r="BL883" s="35" t="s">
        <v>552</v>
      </c>
      <c r="BM883" s="35" t="s">
        <v>552</v>
      </c>
      <c r="BN883" s="35">
        <v>1.706994515455672</v>
      </c>
      <c r="BO883" s="1">
        <v>0</v>
      </c>
      <c r="BP883" s="1">
        <v>0</v>
      </c>
      <c r="BQ883" s="1">
        <v>571865.97458639985</v>
      </c>
      <c r="BR883" s="1">
        <v>25419.314554036679</v>
      </c>
      <c r="BS883" s="1">
        <v>224618.58450581276</v>
      </c>
      <c r="BT883" s="1">
        <v>571865.97458639985</v>
      </c>
      <c r="BU883" s="1">
        <v>25419.314554036679</v>
      </c>
      <c r="BV883" s="1">
        <v>66120.212631669128</v>
      </c>
      <c r="BW883" s="35">
        <v>6.1436842299128891</v>
      </c>
      <c r="BX883" s="1">
        <v>2941497.99510383</v>
      </c>
      <c r="BY883" s="1">
        <v>130748.92740679365</v>
      </c>
      <c r="BZ883" s="1">
        <v>1155367.0708679047</v>
      </c>
      <c r="CA883" s="1">
        <v>2941497.99510383</v>
      </c>
      <c r="CB883" s="1">
        <v>130748.92740679365</v>
      </c>
      <c r="CC883" s="1">
        <v>340101.49499200349</v>
      </c>
    </row>
    <row r="884" spans="1:81" x14ac:dyDescent="0.25">
      <c r="A884" t="s">
        <v>1132</v>
      </c>
      <c r="B884" t="s">
        <v>1133</v>
      </c>
      <c r="C884" t="s">
        <v>54</v>
      </c>
      <c r="D884" t="s">
        <v>1730</v>
      </c>
      <c r="E884">
        <v>50215</v>
      </c>
      <c r="F884" t="s">
        <v>370</v>
      </c>
      <c r="G884" t="s">
        <v>55</v>
      </c>
      <c r="H884" s="74">
        <v>0.53246165051848993</v>
      </c>
      <c r="I884" s="1">
        <v>1149458.1499999999</v>
      </c>
      <c r="J884" s="1"/>
      <c r="K884" s="1"/>
      <c r="L884" s="1">
        <v>85791</v>
      </c>
      <c r="M884" s="1"/>
      <c r="N884" s="1"/>
      <c r="O884" s="1"/>
      <c r="P884" s="1">
        <v>622707</v>
      </c>
      <c r="Q884" s="1"/>
      <c r="R884" s="1"/>
      <c r="S884" s="1"/>
      <c r="T884" s="1">
        <v>708498</v>
      </c>
      <c r="U884" s="1">
        <v>11.521739130434783</v>
      </c>
      <c r="V884" s="36">
        <v>0.19460773338200449</v>
      </c>
      <c r="W884" s="1"/>
      <c r="X884" s="1"/>
      <c r="Y884" s="1">
        <v>19905</v>
      </c>
      <c r="Z884" s="1"/>
      <c r="AA884" s="1"/>
      <c r="AB884" s="1"/>
      <c r="AC884" s="1">
        <v>73347</v>
      </c>
      <c r="AD884" s="1"/>
      <c r="AE884" s="1"/>
      <c r="AF884" s="1"/>
      <c r="AG884" s="1">
        <v>0</v>
      </c>
      <c r="AH884" s="1">
        <v>0</v>
      </c>
      <c r="AI884" s="1">
        <v>204232.73231250004</v>
      </c>
      <c r="AJ884" s="1">
        <v>0</v>
      </c>
      <c r="AK884" s="1"/>
      <c r="AL884" s="1">
        <v>0</v>
      </c>
      <c r="AM884" s="1">
        <v>644693.95136749989</v>
      </c>
      <c r="AN884" s="1"/>
      <c r="AO884" s="1">
        <v>0</v>
      </c>
      <c r="AP884" s="1">
        <v>0</v>
      </c>
      <c r="AQ884" s="1">
        <v>848926.6836799999</v>
      </c>
      <c r="AR884" s="1">
        <v>0</v>
      </c>
      <c r="AS884" s="1">
        <v>0</v>
      </c>
      <c r="AT884" s="1">
        <v>43154.426157000002</v>
      </c>
      <c r="AU884" s="1">
        <v>0</v>
      </c>
      <c r="AV884" s="1"/>
      <c r="AW884" s="1">
        <v>0</v>
      </c>
      <c r="AX884" s="1">
        <v>190788.74945999999</v>
      </c>
      <c r="AY884" s="1"/>
      <c r="AZ884" s="1">
        <v>0</v>
      </c>
      <c r="BA884" s="1">
        <v>0</v>
      </c>
      <c r="BB884" s="1">
        <v>233943.175617</v>
      </c>
      <c r="BC884" s="7">
        <v>0.9420698433405339</v>
      </c>
      <c r="BD884" s="35" t="s">
        <v>552</v>
      </c>
      <c r="BE884" s="35" t="s">
        <v>552</v>
      </c>
      <c r="BF884" s="35">
        <v>2.8836026910689938</v>
      </c>
      <c r="BG884" s="35" t="s">
        <v>552</v>
      </c>
      <c r="BH884" s="35" t="s">
        <v>552</v>
      </c>
      <c r="BI884" s="35" t="s">
        <v>552</v>
      </c>
      <c r="BJ884" s="35">
        <v>1.3416947309529199</v>
      </c>
      <c r="BK884" s="35" t="s">
        <v>552</v>
      </c>
      <c r="BL884" s="35" t="s">
        <v>552</v>
      </c>
      <c r="BM884" s="35" t="s">
        <v>552</v>
      </c>
      <c r="BN884" s="35">
        <v>1.5284021398747771</v>
      </c>
      <c r="BO884" s="1">
        <v>0</v>
      </c>
      <c r="BP884" s="1">
        <v>0</v>
      </c>
      <c r="BQ884" s="1">
        <v>378355.64465399989</v>
      </c>
      <c r="BR884" s="1">
        <v>16817.823707226511</v>
      </c>
      <c r="BS884" s="1">
        <v>148611.23605654517</v>
      </c>
      <c r="BT884" s="1">
        <v>378355.64465399989</v>
      </c>
      <c r="BU884" s="1">
        <v>16817.823707226511</v>
      </c>
      <c r="BV884" s="1">
        <v>43746.186670763454</v>
      </c>
      <c r="BW884" s="35">
        <v>6.1436842299128891</v>
      </c>
      <c r="BX884" s="1">
        <v>1946141.9627053041</v>
      </c>
      <c r="BY884" s="1">
        <v>86505.574584316128</v>
      </c>
      <c r="BZ884" s="1">
        <v>764409.27129191323</v>
      </c>
      <c r="CA884" s="1">
        <v>1946141.9627053041</v>
      </c>
      <c r="CB884" s="1">
        <v>86505.574584316128</v>
      </c>
      <c r="CC884" s="1">
        <v>225016.57049723141</v>
      </c>
    </row>
    <row r="885" spans="1:81" x14ac:dyDescent="0.25">
      <c r="A885" t="s">
        <v>1580</v>
      </c>
      <c r="B885" t="s">
        <v>1581</v>
      </c>
      <c r="C885" t="s">
        <v>210</v>
      </c>
      <c r="D885" t="s">
        <v>28</v>
      </c>
      <c r="E885">
        <v>50256</v>
      </c>
      <c r="F885" t="s">
        <v>370</v>
      </c>
      <c r="G885" t="s">
        <v>55</v>
      </c>
      <c r="H885" s="74">
        <v>0.53246165051848993</v>
      </c>
      <c r="I885" s="1">
        <v>1356474.1400000001</v>
      </c>
      <c r="J885" s="1">
        <v>0</v>
      </c>
      <c r="K885" s="1">
        <v>0</v>
      </c>
      <c r="L885" s="1">
        <v>0</v>
      </c>
      <c r="M885" s="1">
        <v>0</v>
      </c>
      <c r="N885" s="1">
        <v>0</v>
      </c>
      <c r="O885" s="1">
        <v>0</v>
      </c>
      <c r="P885" s="1">
        <v>809716</v>
      </c>
      <c r="Q885" s="1">
        <v>0</v>
      </c>
      <c r="R885" s="1">
        <v>0</v>
      </c>
      <c r="S885" s="1">
        <v>0</v>
      </c>
      <c r="T885" s="1">
        <v>809716</v>
      </c>
      <c r="U885" s="1"/>
      <c r="V885" s="36"/>
      <c r="W885" s="1"/>
      <c r="X885" s="1"/>
      <c r="Y885" s="1"/>
      <c r="Z885" s="1"/>
      <c r="AA885" s="1"/>
      <c r="AB885" s="1"/>
      <c r="AC885" s="1">
        <v>95373</v>
      </c>
      <c r="AD885" s="1"/>
      <c r="AE885" s="1"/>
      <c r="AF885" s="1"/>
      <c r="AG885" s="1">
        <v>0</v>
      </c>
      <c r="AH885" s="1">
        <v>0</v>
      </c>
      <c r="AI885" s="1">
        <v>0</v>
      </c>
      <c r="AJ885" s="1">
        <v>0</v>
      </c>
      <c r="AK885" s="1">
        <v>0</v>
      </c>
      <c r="AL885" s="1">
        <v>0</v>
      </c>
      <c r="AM885" s="1">
        <v>838294.64242333325</v>
      </c>
      <c r="AN885" s="1">
        <v>0</v>
      </c>
      <c r="AO885" s="1">
        <v>0</v>
      </c>
      <c r="AP885" s="1">
        <v>0</v>
      </c>
      <c r="AQ885" s="1">
        <v>838294.64242333325</v>
      </c>
      <c r="AR885" s="1">
        <v>0</v>
      </c>
      <c r="AS885" s="1">
        <v>0</v>
      </c>
      <c r="AT885" s="1">
        <v>0</v>
      </c>
      <c r="AU885" s="1">
        <v>0</v>
      </c>
      <c r="AV885" s="1">
        <v>0</v>
      </c>
      <c r="AW885" s="1">
        <v>0</v>
      </c>
      <c r="AX885" s="1">
        <v>248082.34013999999</v>
      </c>
      <c r="AY885" s="1">
        <v>0</v>
      </c>
      <c r="AZ885" s="1">
        <v>0</v>
      </c>
      <c r="BA885" s="1">
        <v>0</v>
      </c>
      <c r="BB885" s="1">
        <v>248082.34013999999</v>
      </c>
      <c r="BC885" s="7">
        <v>0.8008829291528794</v>
      </c>
      <c r="BD885" s="35" t="s">
        <v>552</v>
      </c>
      <c r="BE885" s="35" t="s">
        <v>552</v>
      </c>
      <c r="BF885" s="35" t="s">
        <v>552</v>
      </c>
      <c r="BG885" s="35" t="s">
        <v>552</v>
      </c>
      <c r="BH885" s="35" t="s">
        <v>552</v>
      </c>
      <c r="BI885" s="35" t="s">
        <v>552</v>
      </c>
      <c r="BJ885" s="35">
        <v>1.3416765663063754</v>
      </c>
      <c r="BK885" s="35" t="s">
        <v>552</v>
      </c>
      <c r="BL885" s="35" t="s">
        <v>552</v>
      </c>
      <c r="BM885" s="35" t="s">
        <v>552</v>
      </c>
      <c r="BN885" s="35">
        <v>1.3416765663063754</v>
      </c>
      <c r="BO885" s="1">
        <v>0</v>
      </c>
      <c r="BP885" s="1">
        <v>0</v>
      </c>
      <c r="BQ885" s="1">
        <v>446497.02792239998</v>
      </c>
      <c r="BR885" s="1">
        <v>19846.692939566092</v>
      </c>
      <c r="BS885" s="1">
        <v>175375.93571731096</v>
      </c>
      <c r="BT885" s="1">
        <v>446497.02792239998</v>
      </c>
      <c r="BU885" s="1">
        <v>19846.692939566092</v>
      </c>
      <c r="BV885" s="1">
        <v>51624.820740540526</v>
      </c>
      <c r="BW885" s="35">
        <v>5.980546901982982</v>
      </c>
      <c r="BX885" s="1">
        <v>2223799.3891635183</v>
      </c>
      <c r="BY885" s="1">
        <v>98847.385034763414</v>
      </c>
      <c r="BZ885" s="1">
        <v>873468.07331921963</v>
      </c>
      <c r="CA885" s="1">
        <v>2223799.3891635183</v>
      </c>
      <c r="CB885" s="1">
        <v>98847.385034763414</v>
      </c>
      <c r="CC885" s="1">
        <v>257119.84100472589</v>
      </c>
    </row>
    <row r="886" spans="1:81" x14ac:dyDescent="0.25">
      <c r="A886" t="s">
        <v>1580</v>
      </c>
      <c r="B886" t="s">
        <v>1581</v>
      </c>
      <c r="C886" t="s">
        <v>210</v>
      </c>
      <c r="D886" t="s">
        <v>1730</v>
      </c>
      <c r="E886">
        <v>50256</v>
      </c>
      <c r="F886" t="s">
        <v>370</v>
      </c>
      <c r="G886" t="s">
        <v>55</v>
      </c>
      <c r="H886" s="74">
        <v>0.53246165051848993</v>
      </c>
      <c r="I886" s="1">
        <v>1356474.1400000001</v>
      </c>
      <c r="J886" s="1"/>
      <c r="K886" s="1"/>
      <c r="L886" s="1"/>
      <c r="M886" s="1"/>
      <c r="N886" s="1"/>
      <c r="O886" s="1"/>
      <c r="P886" s="1">
        <v>809716</v>
      </c>
      <c r="Q886" s="1"/>
      <c r="R886" s="1"/>
      <c r="S886" s="1"/>
      <c r="T886" s="1">
        <v>809716</v>
      </c>
      <c r="U886" s="1">
        <v>9.5789473684210531</v>
      </c>
      <c r="V886" s="36">
        <v>0.16199896548990117</v>
      </c>
      <c r="W886" s="1"/>
      <c r="X886" s="1"/>
      <c r="Y886" s="1"/>
      <c r="Z886" s="1"/>
      <c r="AA886" s="1"/>
      <c r="AB886" s="1"/>
      <c r="AC886" s="1">
        <v>95373</v>
      </c>
      <c r="AD886" s="1"/>
      <c r="AE886" s="1"/>
      <c r="AF886" s="1"/>
      <c r="AG886" s="1">
        <v>0</v>
      </c>
      <c r="AH886" s="1">
        <v>0</v>
      </c>
      <c r="AI886" s="1">
        <v>0</v>
      </c>
      <c r="AJ886" s="1">
        <v>0</v>
      </c>
      <c r="AK886" s="1"/>
      <c r="AL886" s="1">
        <v>0</v>
      </c>
      <c r="AM886" s="1">
        <v>838294.64242333325</v>
      </c>
      <c r="AN886" s="1"/>
      <c r="AO886" s="1">
        <v>0</v>
      </c>
      <c r="AP886" s="1">
        <v>0</v>
      </c>
      <c r="AQ886" s="1">
        <v>838294.64242333325</v>
      </c>
      <c r="AR886" s="1">
        <v>0</v>
      </c>
      <c r="AS886" s="1">
        <v>0</v>
      </c>
      <c r="AT886" s="1">
        <v>0</v>
      </c>
      <c r="AU886" s="1">
        <v>0</v>
      </c>
      <c r="AV886" s="1"/>
      <c r="AW886" s="1">
        <v>0</v>
      </c>
      <c r="AX886" s="1">
        <v>248082.34013999999</v>
      </c>
      <c r="AY886" s="1"/>
      <c r="AZ886" s="1">
        <v>0</v>
      </c>
      <c r="BA886" s="1">
        <v>0</v>
      </c>
      <c r="BB886" s="1">
        <v>248082.34013999999</v>
      </c>
      <c r="BC886" s="7">
        <v>0.8008829291528794</v>
      </c>
      <c r="BD886" s="35" t="s">
        <v>552</v>
      </c>
      <c r="BE886" s="35" t="s">
        <v>552</v>
      </c>
      <c r="BF886" s="35" t="s">
        <v>552</v>
      </c>
      <c r="BG886" s="35" t="s">
        <v>552</v>
      </c>
      <c r="BH886" s="35" t="s">
        <v>552</v>
      </c>
      <c r="BI886" s="35" t="s">
        <v>552</v>
      </c>
      <c r="BJ886" s="35">
        <v>1.3416765663063754</v>
      </c>
      <c r="BK886" s="35" t="s">
        <v>552</v>
      </c>
      <c r="BL886" s="35" t="s">
        <v>552</v>
      </c>
      <c r="BM886" s="35" t="s">
        <v>552</v>
      </c>
      <c r="BN886" s="35">
        <v>1.3416765663063754</v>
      </c>
      <c r="BO886" s="1">
        <v>0</v>
      </c>
      <c r="BP886" s="1">
        <v>0</v>
      </c>
      <c r="BQ886" s="1">
        <v>446497.02792239998</v>
      </c>
      <c r="BR886" s="1">
        <v>19846.692939566092</v>
      </c>
      <c r="BS886" s="1">
        <v>175375.93571731096</v>
      </c>
      <c r="BT886" s="1">
        <v>446497.02792239998</v>
      </c>
      <c r="BU886" s="1">
        <v>19846.692939566092</v>
      </c>
      <c r="BV886" s="1">
        <v>51624.820740540526</v>
      </c>
      <c r="BW886" s="35">
        <v>5.980546901982982</v>
      </c>
      <c r="BX886" s="1">
        <v>2223799.3891635183</v>
      </c>
      <c r="BY886" s="1">
        <v>98847.385034763414</v>
      </c>
      <c r="BZ886" s="1">
        <v>873468.07331921963</v>
      </c>
      <c r="CA886" s="1">
        <v>2223799.3891635183</v>
      </c>
      <c r="CB886" s="1">
        <v>98847.385034763414</v>
      </c>
      <c r="CC886" s="1">
        <v>257119.84100472589</v>
      </c>
    </row>
    <row r="887" spans="1:81" x14ac:dyDescent="0.25">
      <c r="A887" t="s">
        <v>640</v>
      </c>
      <c r="B887" t="s">
        <v>641</v>
      </c>
      <c r="C887" t="s">
        <v>210</v>
      </c>
      <c r="D887" t="s">
        <v>38</v>
      </c>
      <c r="E887">
        <v>50110</v>
      </c>
      <c r="F887" t="s">
        <v>39</v>
      </c>
      <c r="G887" t="s">
        <v>55</v>
      </c>
      <c r="H887" s="74">
        <v>0.53246165051848993</v>
      </c>
      <c r="I887" s="1">
        <v>6510947</v>
      </c>
      <c r="J887" s="1"/>
      <c r="K887" s="1"/>
      <c r="L887" s="1">
        <v>1058092</v>
      </c>
      <c r="M887" s="1"/>
      <c r="N887" s="1"/>
      <c r="O887" s="1"/>
      <c r="P887" s="1"/>
      <c r="Q887" s="1"/>
      <c r="R887" s="1"/>
      <c r="S887" s="1"/>
      <c r="T887" s="1">
        <v>1058092</v>
      </c>
      <c r="U887" s="1">
        <v>31.23076923076923</v>
      </c>
      <c r="V887" s="36">
        <v>0.21209632554702307</v>
      </c>
      <c r="W887" s="1"/>
      <c r="X887" s="1"/>
      <c r="Y887" s="1">
        <v>274913</v>
      </c>
      <c r="Z887" s="1"/>
      <c r="AA887" s="1"/>
      <c r="AB887" s="1"/>
      <c r="AC887" s="1">
        <v>6162</v>
      </c>
      <c r="AD887" s="1"/>
      <c r="AE887" s="1"/>
      <c r="AF887" s="1"/>
      <c r="AG887" s="1">
        <v>0</v>
      </c>
      <c r="AH887" s="1">
        <v>0</v>
      </c>
      <c r="AI887" s="1">
        <v>2819228.1802500002</v>
      </c>
      <c r="AJ887" s="1">
        <v>0</v>
      </c>
      <c r="AK887" s="1">
        <v>0</v>
      </c>
      <c r="AL887" s="1">
        <v>0</v>
      </c>
      <c r="AM887" s="1">
        <v>54298.558079999995</v>
      </c>
      <c r="AN887" s="1">
        <v>0</v>
      </c>
      <c r="AO887" s="1">
        <v>0</v>
      </c>
      <c r="AP887" s="1">
        <v>0</v>
      </c>
      <c r="AQ887" s="1">
        <v>2873526.7383300001</v>
      </c>
      <c r="AR887" s="1">
        <v>0</v>
      </c>
      <c r="AS887" s="1">
        <v>0</v>
      </c>
      <c r="AT887" s="1">
        <v>596016.71731219999</v>
      </c>
      <c r="AU887" s="1">
        <v>0</v>
      </c>
      <c r="AV887" s="1">
        <v>0</v>
      </c>
      <c r="AW887" s="1">
        <v>0</v>
      </c>
      <c r="AX887" s="1">
        <v>16028.471159999999</v>
      </c>
      <c r="AY887" s="1">
        <v>0</v>
      </c>
      <c r="AZ887" s="1">
        <v>0</v>
      </c>
      <c r="BA887" s="1">
        <v>0</v>
      </c>
      <c r="BB887" s="1">
        <v>612045.18847219995</v>
      </c>
      <c r="BC887" s="7">
        <v>0.53534023956917487</v>
      </c>
      <c r="BD887" s="35" t="s">
        <v>552</v>
      </c>
      <c r="BE887" s="35" t="s">
        <v>552</v>
      </c>
      <c r="BF887" s="35">
        <v>3.2277390789857594</v>
      </c>
      <c r="BG887" s="35" t="s">
        <v>552</v>
      </c>
      <c r="BH887" s="35" t="s">
        <v>552</v>
      </c>
      <c r="BI887" s="35" t="s">
        <v>552</v>
      </c>
      <c r="BJ887" s="35" t="s">
        <v>552</v>
      </c>
      <c r="BK887" s="35" t="s">
        <v>552</v>
      </c>
      <c r="BL887" s="35" t="s">
        <v>552</v>
      </c>
      <c r="BM887" s="35" t="s">
        <v>552</v>
      </c>
      <c r="BN887" s="35">
        <v>3.2942049715924515</v>
      </c>
      <c r="BO887" s="1">
        <v>0</v>
      </c>
      <c r="BP887" s="1"/>
      <c r="BQ887" s="1">
        <v>2143143.3145199995</v>
      </c>
      <c r="BR887" s="1">
        <v>95262.240572303868</v>
      </c>
      <c r="BS887" s="1">
        <v>841787.82982978097</v>
      </c>
      <c r="BT887" s="1">
        <v>2143143.3145199995</v>
      </c>
      <c r="BU887" s="1">
        <v>95262.240572303868</v>
      </c>
      <c r="BV887" s="1">
        <v>247794.23493186536</v>
      </c>
      <c r="BW887" s="35">
        <v>6.3939624431071342</v>
      </c>
      <c r="BX887" s="1">
        <v>11560034.548717018</v>
      </c>
      <c r="BY887" s="1">
        <v>513840.94789324375</v>
      </c>
      <c r="BZ887" s="1">
        <v>4540571.9391664974</v>
      </c>
      <c r="CA887" s="1">
        <v>11560034.548717018</v>
      </c>
      <c r="CB887" s="1">
        <v>513840.94789324375</v>
      </c>
      <c r="CC887" s="1">
        <v>1336592.7968409476</v>
      </c>
    </row>
    <row r="888" spans="1:81" x14ac:dyDescent="0.25">
      <c r="A888" t="s">
        <v>640</v>
      </c>
      <c r="B888" t="s">
        <v>641</v>
      </c>
      <c r="C888" t="s">
        <v>210</v>
      </c>
      <c r="D888" t="s">
        <v>28</v>
      </c>
      <c r="E888">
        <v>50110</v>
      </c>
      <c r="F888" t="s">
        <v>39</v>
      </c>
      <c r="G888" t="s">
        <v>55</v>
      </c>
      <c r="H888" s="74">
        <v>0.53246165051848993</v>
      </c>
      <c r="I888" s="1">
        <v>6670254</v>
      </c>
      <c r="J888" s="1">
        <v>0</v>
      </c>
      <c r="K888" s="1">
        <v>0</v>
      </c>
      <c r="L888" s="1">
        <v>1058092</v>
      </c>
      <c r="M888" s="1">
        <v>0</v>
      </c>
      <c r="N888" s="1">
        <v>0</v>
      </c>
      <c r="O888" s="1">
        <v>0</v>
      </c>
      <c r="P888" s="1">
        <v>208514</v>
      </c>
      <c r="Q888" s="1">
        <v>0</v>
      </c>
      <c r="R888" s="1">
        <v>0</v>
      </c>
      <c r="S888" s="1">
        <v>0</v>
      </c>
      <c r="T888" s="1">
        <v>1266606</v>
      </c>
      <c r="U888" s="1"/>
      <c r="V888" s="36"/>
      <c r="W888" s="1"/>
      <c r="X888" s="1"/>
      <c r="Y888" s="1">
        <v>274913</v>
      </c>
      <c r="Z888" s="1"/>
      <c r="AA888" s="1"/>
      <c r="AB888" s="1"/>
      <c r="AC888" s="1">
        <v>34919</v>
      </c>
      <c r="AD888" s="1"/>
      <c r="AE888" s="1"/>
      <c r="AF888" s="1"/>
      <c r="AG888" s="1">
        <v>0</v>
      </c>
      <c r="AH888" s="1">
        <v>0</v>
      </c>
      <c r="AI888" s="1">
        <v>2819228.1802500002</v>
      </c>
      <c r="AJ888" s="1">
        <v>0</v>
      </c>
      <c r="AK888" s="1">
        <v>0</v>
      </c>
      <c r="AL888" s="1">
        <v>0</v>
      </c>
      <c r="AM888" s="1">
        <v>307021.85523166665</v>
      </c>
      <c r="AN888" s="1">
        <v>0</v>
      </c>
      <c r="AO888" s="1">
        <v>0</v>
      </c>
      <c r="AP888" s="1">
        <v>0</v>
      </c>
      <c r="AQ888" s="1">
        <v>3126250.0354816667</v>
      </c>
      <c r="AR888" s="1">
        <v>0</v>
      </c>
      <c r="AS888" s="1">
        <v>0</v>
      </c>
      <c r="AT888" s="1">
        <v>596016.71731219999</v>
      </c>
      <c r="AU888" s="1">
        <v>0</v>
      </c>
      <c r="AV888" s="1">
        <v>0</v>
      </c>
      <c r="AW888" s="1">
        <v>0</v>
      </c>
      <c r="AX888" s="1">
        <v>90830.604419999989</v>
      </c>
      <c r="AY888" s="1">
        <v>0</v>
      </c>
      <c r="AZ888" s="1">
        <v>0</v>
      </c>
      <c r="BA888" s="1">
        <v>0</v>
      </c>
      <c r="BB888" s="1">
        <v>686847.32173219998</v>
      </c>
      <c r="BC888" s="7">
        <v>0.57165699495309574</v>
      </c>
      <c r="BD888" s="35" t="s">
        <v>552</v>
      </c>
      <c r="BE888" s="35" t="s">
        <v>552</v>
      </c>
      <c r="BF888" s="35">
        <v>3.2277390789857594</v>
      </c>
      <c r="BG888" s="35" t="s">
        <v>552</v>
      </c>
      <c r="BH888" s="35" t="s">
        <v>552</v>
      </c>
      <c r="BI888" s="35" t="s">
        <v>552</v>
      </c>
      <c r="BJ888" s="35">
        <v>1.908037156505878</v>
      </c>
      <c r="BK888" s="35" t="s">
        <v>552</v>
      </c>
      <c r="BL888" s="35" t="s">
        <v>552</v>
      </c>
      <c r="BM888" s="35" t="s">
        <v>552</v>
      </c>
      <c r="BN888" s="35">
        <v>3.0104842052018284</v>
      </c>
      <c r="BO888" s="1">
        <v>0</v>
      </c>
      <c r="BP888" s="1">
        <v>0</v>
      </c>
      <c r="BQ888" s="1">
        <v>2195580.8066399996</v>
      </c>
      <c r="BR888" s="1">
        <v>97593.075358526519</v>
      </c>
      <c r="BS888" s="1">
        <v>862384.32582440251</v>
      </c>
      <c r="BT888" s="1">
        <v>2195580.8066399996</v>
      </c>
      <c r="BU888" s="1">
        <v>97593.075358526519</v>
      </c>
      <c r="BV888" s="1">
        <v>253857.155761092</v>
      </c>
      <c r="BW888" s="35">
        <v>6.3939624431071342</v>
      </c>
      <c r="BX888" s="1">
        <v>11842880.411823025</v>
      </c>
      <c r="BY888" s="1">
        <v>526413.38319121639</v>
      </c>
      <c r="BZ888" s="1">
        <v>4651668.6650210936</v>
      </c>
      <c r="CA888" s="1">
        <v>11842880.411823025</v>
      </c>
      <c r="CB888" s="1">
        <v>526413.38319121639</v>
      </c>
      <c r="CC888" s="1">
        <v>1369295.9640893282</v>
      </c>
    </row>
    <row r="889" spans="1:81" x14ac:dyDescent="0.25">
      <c r="A889" t="s">
        <v>640</v>
      </c>
      <c r="B889" t="s">
        <v>641</v>
      </c>
      <c r="C889" t="s">
        <v>210</v>
      </c>
      <c r="D889" t="s">
        <v>1730</v>
      </c>
      <c r="E889">
        <v>50110</v>
      </c>
      <c r="F889" t="s">
        <v>39</v>
      </c>
      <c r="G889" t="s">
        <v>55</v>
      </c>
      <c r="H889" s="74">
        <v>0.53246165051848993</v>
      </c>
      <c r="I889" s="1">
        <v>159307</v>
      </c>
      <c r="J889" s="1"/>
      <c r="K889" s="1"/>
      <c r="L889" s="1"/>
      <c r="M889" s="1"/>
      <c r="N889" s="1"/>
      <c r="O889" s="1"/>
      <c r="P889" s="1">
        <v>208514</v>
      </c>
      <c r="Q889" s="1"/>
      <c r="R889" s="1"/>
      <c r="S889" s="1"/>
      <c r="T889" s="1">
        <v>208514</v>
      </c>
      <c r="U889" s="1">
        <v>7.384615384615385</v>
      </c>
      <c r="V889" s="36">
        <v>0.15347549776373889</v>
      </c>
      <c r="W889" s="1"/>
      <c r="X889" s="1"/>
      <c r="Y889" s="1"/>
      <c r="Z889" s="1"/>
      <c r="AA889" s="1"/>
      <c r="AB889" s="1"/>
      <c r="AC889" s="1">
        <v>28757</v>
      </c>
      <c r="AD889" s="1"/>
      <c r="AE889" s="1"/>
      <c r="AF889" s="1"/>
      <c r="AG889" s="1">
        <v>0</v>
      </c>
      <c r="AH889" s="1">
        <v>0</v>
      </c>
      <c r="AI889" s="1">
        <v>0</v>
      </c>
      <c r="AJ889" s="1">
        <v>0</v>
      </c>
      <c r="AK889" s="1"/>
      <c r="AL889" s="1">
        <v>0</v>
      </c>
      <c r="AM889" s="1">
        <v>252723.29715166666</v>
      </c>
      <c r="AN889" s="1"/>
      <c r="AO889" s="1">
        <v>0</v>
      </c>
      <c r="AP889" s="1">
        <v>0</v>
      </c>
      <c r="AQ889" s="1">
        <v>252723.29715166666</v>
      </c>
      <c r="AR889" s="1">
        <v>0</v>
      </c>
      <c r="AS889" s="1">
        <v>0</v>
      </c>
      <c r="AT889" s="1">
        <v>0</v>
      </c>
      <c r="AU889" s="1">
        <v>0</v>
      </c>
      <c r="AV889" s="1"/>
      <c r="AW889" s="1">
        <v>0</v>
      </c>
      <c r="AX889" s="1">
        <v>74802.133259999988</v>
      </c>
      <c r="AY889" s="1"/>
      <c r="AZ889" s="1">
        <v>0</v>
      </c>
      <c r="BA889" s="1">
        <v>0</v>
      </c>
      <c r="BB889" s="1">
        <v>74802.133259999988</v>
      </c>
      <c r="BC889" s="7">
        <v>2.0559387246741614</v>
      </c>
      <c r="BD889" s="35" t="s">
        <v>552</v>
      </c>
      <c r="BE889" s="35" t="s">
        <v>552</v>
      </c>
      <c r="BF889" s="35" t="s">
        <v>552</v>
      </c>
      <c r="BG889" s="35" t="s">
        <v>552</v>
      </c>
      <c r="BH889" s="35" t="s">
        <v>552</v>
      </c>
      <c r="BI889" s="35" t="s">
        <v>552</v>
      </c>
      <c r="BJ889" s="35">
        <v>1.5707599029881285</v>
      </c>
      <c r="BK889" s="35" t="s">
        <v>552</v>
      </c>
      <c r="BL889" s="35" t="s">
        <v>552</v>
      </c>
      <c r="BM889" s="35" t="s">
        <v>552</v>
      </c>
      <c r="BN889" s="35">
        <v>1.5707599029881285</v>
      </c>
      <c r="BO889" s="1">
        <v>0</v>
      </c>
      <c r="BP889" s="1">
        <v>0</v>
      </c>
      <c r="BQ889" s="1">
        <v>52437.492119999995</v>
      </c>
      <c r="BR889" s="1">
        <v>2330.8347862226515</v>
      </c>
      <c r="BS889" s="1">
        <v>20596.495994621509</v>
      </c>
      <c r="BT889" s="1">
        <v>52437.492119999995</v>
      </c>
      <c r="BU889" s="1">
        <v>2330.8347862226515</v>
      </c>
      <c r="BV889" s="1">
        <v>6062.9208292266358</v>
      </c>
      <c r="BW889" s="35">
        <v>6.3939624431071342</v>
      </c>
      <c r="BX889" s="1">
        <v>282845.86310600623</v>
      </c>
      <c r="BY889" s="1">
        <v>12572.435297972626</v>
      </c>
      <c r="BZ889" s="1">
        <v>111096.72585459493</v>
      </c>
      <c r="CA889" s="1">
        <v>282845.86310600623</v>
      </c>
      <c r="CB889" s="1">
        <v>12572.435297972626</v>
      </c>
      <c r="CC889" s="1">
        <v>32703.167248380432</v>
      </c>
    </row>
    <row r="890" spans="1:81" x14ac:dyDescent="0.25">
      <c r="A890" t="s">
        <v>1302</v>
      </c>
      <c r="B890" t="s">
        <v>209</v>
      </c>
      <c r="C890" t="s">
        <v>210</v>
      </c>
      <c r="D890" t="s">
        <v>38</v>
      </c>
      <c r="E890">
        <v>50209</v>
      </c>
      <c r="F890" t="s">
        <v>39</v>
      </c>
      <c r="G890" t="s">
        <v>55</v>
      </c>
      <c r="H890" s="74">
        <v>0.53246165051848993</v>
      </c>
      <c r="I890" s="1">
        <v>293525</v>
      </c>
      <c r="J890" s="1"/>
      <c r="K890" s="1"/>
      <c r="L890" s="1"/>
      <c r="M890" s="1"/>
      <c r="N890" s="1"/>
      <c r="O890" s="1"/>
      <c r="P890" s="1"/>
      <c r="Q890" s="1"/>
      <c r="R890" s="1"/>
      <c r="S890" s="1"/>
      <c r="T890" s="1">
        <v>0</v>
      </c>
      <c r="U890" s="1">
        <v>0</v>
      </c>
      <c r="V890" s="36" t="s">
        <v>552</v>
      </c>
      <c r="W890" s="1"/>
      <c r="X890" s="1"/>
      <c r="Y890" s="1"/>
      <c r="Z890" s="1"/>
      <c r="AA890" s="1"/>
      <c r="AB890" s="1"/>
      <c r="AC890" s="1">
        <v>24118</v>
      </c>
      <c r="AD890" s="1"/>
      <c r="AE890" s="1"/>
      <c r="AF890" s="1"/>
      <c r="AG890" s="1">
        <v>0</v>
      </c>
      <c r="AH890" s="1">
        <v>0</v>
      </c>
      <c r="AI890" s="1">
        <v>0</v>
      </c>
      <c r="AJ890" s="1">
        <v>0</v>
      </c>
      <c r="AK890" s="1">
        <v>0</v>
      </c>
      <c r="AL890" s="1">
        <v>0</v>
      </c>
      <c r="AM890" s="1">
        <v>212523.95711999998</v>
      </c>
      <c r="AN890" s="1">
        <v>0</v>
      </c>
      <c r="AO890" s="1">
        <v>0</v>
      </c>
      <c r="AP890" s="1">
        <v>0</v>
      </c>
      <c r="AQ890" s="1">
        <v>212523.95711999998</v>
      </c>
      <c r="AR890" s="1">
        <v>0</v>
      </c>
      <c r="AS890" s="1">
        <v>0</v>
      </c>
      <c r="AT890" s="1">
        <v>0</v>
      </c>
      <c r="AU890" s="1">
        <v>0</v>
      </c>
      <c r="AV890" s="1">
        <v>0</v>
      </c>
      <c r="AW890" s="1">
        <v>0</v>
      </c>
      <c r="AX890" s="1">
        <v>62735.259239999999</v>
      </c>
      <c r="AY890" s="1">
        <v>0</v>
      </c>
      <c r="AZ890" s="1">
        <v>0</v>
      </c>
      <c r="BA890" s="1">
        <v>0</v>
      </c>
      <c r="BB890" s="1">
        <v>62735.259239999999</v>
      </c>
      <c r="BC890" s="7">
        <v>0.93777094407631367</v>
      </c>
      <c r="BD890" s="35" t="s">
        <v>552</v>
      </c>
      <c r="BE890" s="35" t="s">
        <v>552</v>
      </c>
      <c r="BF890" s="35" t="s">
        <v>552</v>
      </c>
      <c r="BG890" s="35" t="s">
        <v>552</v>
      </c>
      <c r="BH890" s="35" t="s">
        <v>552</v>
      </c>
      <c r="BI890" s="35" t="s">
        <v>552</v>
      </c>
      <c r="BJ890" s="35" t="s">
        <v>552</v>
      </c>
      <c r="BK890" s="35" t="s">
        <v>552</v>
      </c>
      <c r="BL890" s="35" t="s">
        <v>552</v>
      </c>
      <c r="BM890" s="35" t="s">
        <v>552</v>
      </c>
      <c r="BN890" s="35" t="s">
        <v>552</v>
      </c>
      <c r="BO890" s="1">
        <v>0</v>
      </c>
      <c r="BP890" s="1"/>
      <c r="BQ890" s="1">
        <v>96616.688999999984</v>
      </c>
      <c r="BR890" s="1">
        <v>4294.5901977063386</v>
      </c>
      <c r="BS890" s="1">
        <v>37949.283376256397</v>
      </c>
      <c r="BT890" s="1">
        <v>96616.688999999984</v>
      </c>
      <c r="BU890" s="1">
        <v>4294.5901977063386</v>
      </c>
      <c r="BV890" s="1">
        <v>11171.002130469773</v>
      </c>
      <c r="BW890" s="35">
        <v>5.9853855157946896</v>
      </c>
      <c r="BX890" s="1">
        <v>481671.44192463998</v>
      </c>
      <c r="BY890" s="1">
        <v>21410.187767919033</v>
      </c>
      <c r="BZ890" s="1">
        <v>189191.80767877685</v>
      </c>
      <c r="CA890" s="1">
        <v>481671.44192463998</v>
      </c>
      <c r="CB890" s="1">
        <v>21410.187767919033</v>
      </c>
      <c r="CC890" s="1">
        <v>55691.752218155627</v>
      </c>
    </row>
    <row r="891" spans="1:81" x14ac:dyDescent="0.25">
      <c r="A891" t="s">
        <v>1302</v>
      </c>
      <c r="B891" t="s">
        <v>209</v>
      </c>
      <c r="C891" t="s">
        <v>210</v>
      </c>
      <c r="D891" t="s">
        <v>28</v>
      </c>
      <c r="E891">
        <v>50209</v>
      </c>
      <c r="F891" t="s">
        <v>39</v>
      </c>
      <c r="G891" t="s">
        <v>55</v>
      </c>
      <c r="H891" s="74">
        <v>0.53246165051848993</v>
      </c>
      <c r="I891" s="1">
        <v>2745473</v>
      </c>
      <c r="J891" s="1">
        <v>0</v>
      </c>
      <c r="K891" s="1">
        <v>0</v>
      </c>
      <c r="L891" s="1">
        <v>0</v>
      </c>
      <c r="M891" s="1">
        <v>0</v>
      </c>
      <c r="N891" s="1">
        <v>0</v>
      </c>
      <c r="O891" s="1">
        <v>0</v>
      </c>
      <c r="P891" s="1">
        <v>383655</v>
      </c>
      <c r="Q891" s="1">
        <v>0</v>
      </c>
      <c r="R891" s="1">
        <v>0</v>
      </c>
      <c r="S891" s="1">
        <v>0</v>
      </c>
      <c r="T891" s="1">
        <v>383655</v>
      </c>
      <c r="U891" s="1"/>
      <c r="V891" s="36"/>
      <c r="W891" s="1"/>
      <c r="X891" s="1"/>
      <c r="Y891" s="1"/>
      <c r="Z891" s="1"/>
      <c r="AA891" s="1"/>
      <c r="AB891" s="1"/>
      <c r="AC891" s="1">
        <v>47042</v>
      </c>
      <c r="AD891" s="1"/>
      <c r="AE891" s="1"/>
      <c r="AF891" s="1"/>
      <c r="AG891" s="1">
        <v>0</v>
      </c>
      <c r="AH891" s="1">
        <v>0</v>
      </c>
      <c r="AI891" s="1">
        <v>0</v>
      </c>
      <c r="AJ891" s="1">
        <v>0</v>
      </c>
      <c r="AK891" s="1">
        <v>0</v>
      </c>
      <c r="AL891" s="1">
        <v>0</v>
      </c>
      <c r="AM891" s="1">
        <v>414232.44525749993</v>
      </c>
      <c r="AN891" s="1">
        <v>0</v>
      </c>
      <c r="AO891" s="1">
        <v>0</v>
      </c>
      <c r="AP891" s="1">
        <v>0</v>
      </c>
      <c r="AQ891" s="1">
        <v>414232.44525749993</v>
      </c>
      <c r="AR891" s="1">
        <v>0</v>
      </c>
      <c r="AS891" s="1">
        <v>0</v>
      </c>
      <c r="AT891" s="1">
        <v>0</v>
      </c>
      <c r="AU891" s="1">
        <v>0</v>
      </c>
      <c r="AV891" s="1">
        <v>0</v>
      </c>
      <c r="AW891" s="1">
        <v>0</v>
      </c>
      <c r="AX891" s="1">
        <v>122364.70955999999</v>
      </c>
      <c r="AY891" s="1">
        <v>0</v>
      </c>
      <c r="AZ891" s="1">
        <v>0</v>
      </c>
      <c r="BA891" s="1">
        <v>0</v>
      </c>
      <c r="BB891" s="1">
        <v>122364.70955999999</v>
      </c>
      <c r="BC891" s="7">
        <v>0.19544798102822353</v>
      </c>
      <c r="BD891" s="35" t="s">
        <v>552</v>
      </c>
      <c r="BE891" s="35" t="s">
        <v>552</v>
      </c>
      <c r="BF891" s="35" t="s">
        <v>552</v>
      </c>
      <c r="BG891" s="35" t="s">
        <v>552</v>
      </c>
      <c r="BH891" s="35" t="s">
        <v>552</v>
      </c>
      <c r="BI891" s="35" t="s">
        <v>552</v>
      </c>
      <c r="BJ891" s="35">
        <v>1.3986450191382882</v>
      </c>
      <c r="BK891" s="35" t="s">
        <v>552</v>
      </c>
      <c r="BL891" s="35" t="s">
        <v>552</v>
      </c>
      <c r="BM891" s="35" t="s">
        <v>552</v>
      </c>
      <c r="BN891" s="35">
        <v>1.3986450191382882</v>
      </c>
      <c r="BO891" s="1">
        <v>0</v>
      </c>
      <c r="BP891" s="1">
        <v>0</v>
      </c>
      <c r="BQ891" s="1">
        <v>903699.89267999993</v>
      </c>
      <c r="BR891" s="1">
        <v>40169.257929877916</v>
      </c>
      <c r="BS891" s="1">
        <v>354956.93000208086</v>
      </c>
      <c r="BT891" s="1">
        <v>903699.89267999993</v>
      </c>
      <c r="BU891" s="1">
        <v>40169.257929877916</v>
      </c>
      <c r="BV891" s="1">
        <v>104487.47034203983</v>
      </c>
      <c r="BW891" s="35">
        <v>5.9853855157946896</v>
      </c>
      <c r="BX891" s="1">
        <v>4505292.3555920878</v>
      </c>
      <c r="BY891" s="1">
        <v>200259.2366638344</v>
      </c>
      <c r="BZ891" s="1">
        <v>1769597.1375633238</v>
      </c>
      <c r="CA891" s="1">
        <v>4505292.3555920878</v>
      </c>
      <c r="CB891" s="1">
        <v>200259.2366638344</v>
      </c>
      <c r="CC891" s="1">
        <v>520910.32122523274</v>
      </c>
    </row>
    <row r="892" spans="1:81" x14ac:dyDescent="0.25">
      <c r="A892" t="s">
        <v>1302</v>
      </c>
      <c r="B892" t="s">
        <v>209</v>
      </c>
      <c r="C892" t="s">
        <v>210</v>
      </c>
      <c r="D892" t="s">
        <v>1730</v>
      </c>
      <c r="E892">
        <v>50209</v>
      </c>
      <c r="F892" t="s">
        <v>39</v>
      </c>
      <c r="G892" t="s">
        <v>55</v>
      </c>
      <c r="H892" s="74">
        <v>0.53246165051848993</v>
      </c>
      <c r="I892" s="1">
        <v>2451948</v>
      </c>
      <c r="J892" s="1"/>
      <c r="K892" s="1"/>
      <c r="L892" s="1"/>
      <c r="M892" s="1"/>
      <c r="N892" s="1"/>
      <c r="O892" s="1"/>
      <c r="P892" s="1">
        <v>383655</v>
      </c>
      <c r="Q892" s="1"/>
      <c r="R892" s="1"/>
      <c r="S892" s="1"/>
      <c r="T892" s="1">
        <v>383655</v>
      </c>
      <c r="U892" s="1">
        <v>12.96</v>
      </c>
      <c r="V892" s="36">
        <v>0.54782489422018721</v>
      </c>
      <c r="W892" s="1"/>
      <c r="X892" s="1"/>
      <c r="Y892" s="1"/>
      <c r="Z892" s="1"/>
      <c r="AA892" s="1"/>
      <c r="AB892" s="1"/>
      <c r="AC892" s="1">
        <v>22924</v>
      </c>
      <c r="AD892" s="1"/>
      <c r="AE892" s="1"/>
      <c r="AF892" s="1"/>
      <c r="AG892" s="1">
        <v>0</v>
      </c>
      <c r="AH892" s="1">
        <v>0</v>
      </c>
      <c r="AI892" s="1">
        <v>0</v>
      </c>
      <c r="AJ892" s="1">
        <v>0</v>
      </c>
      <c r="AK892" s="1"/>
      <c r="AL892" s="1">
        <v>0</v>
      </c>
      <c r="AM892" s="1">
        <v>201708.48813749995</v>
      </c>
      <c r="AN892" s="1"/>
      <c r="AO892" s="1">
        <v>0</v>
      </c>
      <c r="AP892" s="1">
        <v>0</v>
      </c>
      <c r="AQ892" s="1">
        <v>201708.48813749995</v>
      </c>
      <c r="AR892" s="1">
        <v>0</v>
      </c>
      <c r="AS892" s="1">
        <v>0</v>
      </c>
      <c r="AT892" s="1">
        <v>0</v>
      </c>
      <c r="AU892" s="1">
        <v>0</v>
      </c>
      <c r="AV892" s="1"/>
      <c r="AW892" s="1">
        <v>0</v>
      </c>
      <c r="AX892" s="1">
        <v>59629.450319999996</v>
      </c>
      <c r="AY892" s="1"/>
      <c r="AZ892" s="1">
        <v>0</v>
      </c>
      <c r="BA892" s="1">
        <v>0</v>
      </c>
      <c r="BB892" s="1">
        <v>59629.450319999996</v>
      </c>
      <c r="BC892" s="7">
        <v>0.10658380131124312</v>
      </c>
      <c r="BD892" s="35" t="s">
        <v>552</v>
      </c>
      <c r="BE892" s="35" t="s">
        <v>552</v>
      </c>
      <c r="BF892" s="35" t="s">
        <v>552</v>
      </c>
      <c r="BG892" s="35" t="s">
        <v>552</v>
      </c>
      <c r="BH892" s="35" t="s">
        <v>552</v>
      </c>
      <c r="BI892" s="35" t="s">
        <v>552</v>
      </c>
      <c r="BJ892" s="35">
        <v>0.68117954531414937</v>
      </c>
      <c r="BK892" s="35" t="s">
        <v>552</v>
      </c>
      <c r="BL892" s="35" t="s">
        <v>552</v>
      </c>
      <c r="BM892" s="35" t="s">
        <v>552</v>
      </c>
      <c r="BN892" s="35">
        <v>0.68117954531414937</v>
      </c>
      <c r="BO892" s="1">
        <v>0</v>
      </c>
      <c r="BP892" s="1">
        <v>0</v>
      </c>
      <c r="BQ892" s="1">
        <v>807083.20367999992</v>
      </c>
      <c r="BR892" s="1">
        <v>35874.667732171576</v>
      </c>
      <c r="BS892" s="1">
        <v>317007.64662582445</v>
      </c>
      <c r="BT892" s="1">
        <v>807083.20367999992</v>
      </c>
      <c r="BU892" s="1">
        <v>35874.667732171576</v>
      </c>
      <c r="BV892" s="1">
        <v>93316.468211570056</v>
      </c>
      <c r="BW892" s="35">
        <v>5.9853855157946896</v>
      </c>
      <c r="BX892" s="1">
        <v>4023620.9136674474</v>
      </c>
      <c r="BY892" s="1">
        <v>178849.04889591533</v>
      </c>
      <c r="BZ892" s="1">
        <v>1580405.3298845468</v>
      </c>
      <c r="CA892" s="1">
        <v>4023620.9136674474</v>
      </c>
      <c r="CB892" s="1">
        <v>178849.04889591533</v>
      </c>
      <c r="CC892" s="1">
        <v>465218.56900707702</v>
      </c>
    </row>
    <row r="893" spans="1:81" x14ac:dyDescent="0.25">
      <c r="A893" t="s">
        <v>1023</v>
      </c>
      <c r="B893" t="s">
        <v>1024</v>
      </c>
      <c r="C893" t="s">
        <v>210</v>
      </c>
      <c r="D893" t="s">
        <v>38</v>
      </c>
      <c r="E893">
        <v>50041</v>
      </c>
      <c r="F893" t="s">
        <v>370</v>
      </c>
      <c r="G893" t="s">
        <v>55</v>
      </c>
      <c r="H893" s="74">
        <v>0.53246165051848993</v>
      </c>
      <c r="I893" s="1">
        <v>820904.24</v>
      </c>
      <c r="J893" s="1"/>
      <c r="K893" s="1"/>
      <c r="L893" s="1">
        <v>217907</v>
      </c>
      <c r="M893" s="1"/>
      <c r="N893" s="1"/>
      <c r="O893" s="1"/>
      <c r="P893" s="1"/>
      <c r="Q893" s="1"/>
      <c r="R893" s="1"/>
      <c r="S893" s="1"/>
      <c r="T893" s="1">
        <v>217907</v>
      </c>
      <c r="U893" s="1">
        <v>24</v>
      </c>
      <c r="V893" s="36">
        <v>0.10313820976411889</v>
      </c>
      <c r="W893" s="1"/>
      <c r="X893" s="1"/>
      <c r="Y893" s="1">
        <v>50559</v>
      </c>
      <c r="Z893" s="1"/>
      <c r="AA893" s="1"/>
      <c r="AB893" s="1"/>
      <c r="AC893" s="1"/>
      <c r="AD893" s="1"/>
      <c r="AE893" s="1"/>
      <c r="AF893" s="1"/>
      <c r="AG893" s="1">
        <v>0</v>
      </c>
      <c r="AH893" s="1">
        <v>0</v>
      </c>
      <c r="AI893" s="1">
        <v>518754.17806250008</v>
      </c>
      <c r="AJ893" s="1">
        <v>0</v>
      </c>
      <c r="AK893" s="1">
        <v>0</v>
      </c>
      <c r="AL893" s="1">
        <v>0</v>
      </c>
      <c r="AM893" s="1">
        <v>0</v>
      </c>
      <c r="AN893" s="1">
        <v>0</v>
      </c>
      <c r="AO893" s="1">
        <v>0</v>
      </c>
      <c r="AP893" s="1">
        <v>0</v>
      </c>
      <c r="AQ893" s="1">
        <v>518754.17806250008</v>
      </c>
      <c r="AR893" s="1">
        <v>0</v>
      </c>
      <c r="AS893" s="1">
        <v>0</v>
      </c>
      <c r="AT893" s="1">
        <v>109612.89284459999</v>
      </c>
      <c r="AU893" s="1">
        <v>0</v>
      </c>
      <c r="AV893" s="1">
        <v>0</v>
      </c>
      <c r="AW893" s="1">
        <v>0</v>
      </c>
      <c r="AX893" s="1">
        <v>0</v>
      </c>
      <c r="AY893" s="1">
        <v>0</v>
      </c>
      <c r="AZ893" s="1">
        <v>0</v>
      </c>
      <c r="BA893" s="1">
        <v>0</v>
      </c>
      <c r="BB893" s="1">
        <v>109612.89284459999</v>
      </c>
      <c r="BC893" s="7">
        <v>0.76545721204595085</v>
      </c>
      <c r="BD893" s="35" t="s">
        <v>552</v>
      </c>
      <c r="BE893" s="35" t="s">
        <v>552</v>
      </c>
      <c r="BF893" s="35">
        <v>2.883647936537606</v>
      </c>
      <c r="BG893" s="35" t="s">
        <v>552</v>
      </c>
      <c r="BH893" s="35" t="s">
        <v>552</v>
      </c>
      <c r="BI893" s="35" t="s">
        <v>552</v>
      </c>
      <c r="BJ893" s="35" t="s">
        <v>552</v>
      </c>
      <c r="BK893" s="35" t="s">
        <v>552</v>
      </c>
      <c r="BL893" s="35" t="s">
        <v>552</v>
      </c>
      <c r="BM893" s="35" t="s">
        <v>552</v>
      </c>
      <c r="BN893" s="35">
        <v>2.883647936537606</v>
      </c>
      <c r="BO893" s="1">
        <v>0</v>
      </c>
      <c r="BP893" s="1"/>
      <c r="BQ893" s="1">
        <v>270208.83963839995</v>
      </c>
      <c r="BR893" s="1">
        <v>12010.722433726503</v>
      </c>
      <c r="BS893" s="1">
        <v>106133.13219838307</v>
      </c>
      <c r="BT893" s="1">
        <v>270208.83963839995</v>
      </c>
      <c r="BU893" s="1">
        <v>12010.722433726503</v>
      </c>
      <c r="BV893" s="1">
        <v>31242.050980160704</v>
      </c>
      <c r="BW893" s="35">
        <v>6.0677077337005798</v>
      </c>
      <c r="BX893" s="1">
        <v>1369339.4263497794</v>
      </c>
      <c r="BY893" s="1">
        <v>60866.830964726854</v>
      </c>
      <c r="BZ893" s="1">
        <v>537851.69484361203</v>
      </c>
      <c r="CA893" s="1">
        <v>1369339.4263497794</v>
      </c>
      <c r="CB893" s="1">
        <v>60866.830964726854</v>
      </c>
      <c r="CC893" s="1">
        <v>158325.5833688282</v>
      </c>
    </row>
    <row r="894" spans="1:81" x14ac:dyDescent="0.25">
      <c r="A894" t="s">
        <v>1023</v>
      </c>
      <c r="B894" t="s">
        <v>1024</v>
      </c>
      <c r="C894" t="s">
        <v>210</v>
      </c>
      <c r="D894" t="s">
        <v>28</v>
      </c>
      <c r="E894">
        <v>50041</v>
      </c>
      <c r="F894" t="s">
        <v>370</v>
      </c>
      <c r="G894" t="s">
        <v>55</v>
      </c>
      <c r="H894" s="74">
        <v>0.53246165051848993</v>
      </c>
      <c r="I894" s="1">
        <v>1239317.6200000001</v>
      </c>
      <c r="J894" s="1">
        <v>0</v>
      </c>
      <c r="K894" s="1">
        <v>0</v>
      </c>
      <c r="L894" s="1">
        <v>439599</v>
      </c>
      <c r="M894" s="1">
        <v>0</v>
      </c>
      <c r="N894" s="1">
        <v>0</v>
      </c>
      <c r="O894" s="1">
        <v>0</v>
      </c>
      <c r="P894" s="1">
        <v>0</v>
      </c>
      <c r="Q894" s="1">
        <v>0</v>
      </c>
      <c r="R894" s="1">
        <v>0</v>
      </c>
      <c r="S894" s="1">
        <v>0</v>
      </c>
      <c r="T894" s="1">
        <v>439599</v>
      </c>
      <c r="U894" s="1"/>
      <c r="V894" s="36"/>
      <c r="W894" s="1"/>
      <c r="X894" s="1"/>
      <c r="Y894" s="1">
        <v>101995</v>
      </c>
      <c r="Z894" s="1"/>
      <c r="AA894" s="1"/>
      <c r="AB894" s="1"/>
      <c r="AC894" s="1"/>
      <c r="AD894" s="1"/>
      <c r="AE894" s="1"/>
      <c r="AF894" s="1"/>
      <c r="AG894" s="1">
        <v>0</v>
      </c>
      <c r="AH894" s="1">
        <v>0</v>
      </c>
      <c r="AI894" s="1">
        <v>1046506.7633125002</v>
      </c>
      <c r="AJ894" s="1">
        <v>0</v>
      </c>
      <c r="AK894" s="1">
        <v>0</v>
      </c>
      <c r="AL894" s="1">
        <v>0</v>
      </c>
      <c r="AM894" s="1">
        <v>0</v>
      </c>
      <c r="AN894" s="1">
        <v>0</v>
      </c>
      <c r="AO894" s="1">
        <v>0</v>
      </c>
      <c r="AP894" s="1">
        <v>0</v>
      </c>
      <c r="AQ894" s="1">
        <v>1046506.7633125002</v>
      </c>
      <c r="AR894" s="1">
        <v>0</v>
      </c>
      <c r="AS894" s="1">
        <v>0</v>
      </c>
      <c r="AT894" s="1">
        <v>221127.13870299998</v>
      </c>
      <c r="AU894" s="1">
        <v>0</v>
      </c>
      <c r="AV894" s="1">
        <v>0</v>
      </c>
      <c r="AW894" s="1">
        <v>0</v>
      </c>
      <c r="AX894" s="1">
        <v>0</v>
      </c>
      <c r="AY894" s="1">
        <v>0</v>
      </c>
      <c r="AZ894" s="1">
        <v>0</v>
      </c>
      <c r="BA894" s="1">
        <v>0</v>
      </c>
      <c r="BB894" s="1">
        <v>221127.13870299998</v>
      </c>
      <c r="BC894" s="7">
        <v>1.0228482848613902</v>
      </c>
      <c r="BD894" s="35" t="s">
        <v>552</v>
      </c>
      <c r="BE894" s="35" t="s">
        <v>552</v>
      </c>
      <c r="BF894" s="35">
        <v>2.8836141620328988</v>
      </c>
      <c r="BG894" s="35" t="s">
        <v>552</v>
      </c>
      <c r="BH894" s="35" t="s">
        <v>552</v>
      </c>
      <c r="BI894" s="35" t="s">
        <v>552</v>
      </c>
      <c r="BJ894" s="35" t="s">
        <v>552</v>
      </c>
      <c r="BK894" s="35" t="s">
        <v>552</v>
      </c>
      <c r="BL894" s="35" t="s">
        <v>552</v>
      </c>
      <c r="BM894" s="35" t="s">
        <v>552</v>
      </c>
      <c r="BN894" s="35">
        <v>2.8836141620328988</v>
      </c>
      <c r="BO894" s="1">
        <v>0</v>
      </c>
      <c r="BP894" s="1">
        <v>0</v>
      </c>
      <c r="BQ894" s="1">
        <v>407933.78779919993</v>
      </c>
      <c r="BR894" s="1">
        <v>18132.565548749677</v>
      </c>
      <c r="BS894" s="1">
        <v>160228.99430906275</v>
      </c>
      <c r="BT894" s="1">
        <v>407933.78779919993</v>
      </c>
      <c r="BU894" s="1">
        <v>18132.565548749677</v>
      </c>
      <c r="BV894" s="1">
        <v>47166.06685409668</v>
      </c>
      <c r="BW894" s="35">
        <v>6.0677077337005798</v>
      </c>
      <c r="BX894" s="1">
        <v>2067289.2112677768</v>
      </c>
      <c r="BY894" s="1">
        <v>91890.542663231448</v>
      </c>
      <c r="BZ894" s="1">
        <v>811993.71362310369</v>
      </c>
      <c r="CA894" s="1">
        <v>2067289.2112677768</v>
      </c>
      <c r="CB894" s="1">
        <v>91890.542663231448</v>
      </c>
      <c r="CC894" s="1">
        <v>239023.84176474437</v>
      </c>
    </row>
    <row r="895" spans="1:81" x14ac:dyDescent="0.25">
      <c r="A895" t="s">
        <v>1023</v>
      </c>
      <c r="B895" t="s">
        <v>1024</v>
      </c>
      <c r="C895" t="s">
        <v>210</v>
      </c>
      <c r="D895" t="s">
        <v>1730</v>
      </c>
      <c r="E895">
        <v>50041</v>
      </c>
      <c r="F895" t="s">
        <v>370</v>
      </c>
      <c r="G895" t="s">
        <v>55</v>
      </c>
      <c r="H895" s="74">
        <v>0.53246165051848993</v>
      </c>
      <c r="I895" s="1">
        <v>418413.38</v>
      </c>
      <c r="J895" s="1"/>
      <c r="K895" s="1"/>
      <c r="L895" s="1">
        <v>221692</v>
      </c>
      <c r="M895" s="1"/>
      <c r="N895" s="1"/>
      <c r="O895" s="1"/>
      <c r="P895" s="1"/>
      <c r="Q895" s="1"/>
      <c r="R895" s="1"/>
      <c r="S895" s="1"/>
      <c r="T895" s="1">
        <v>221692</v>
      </c>
      <c r="U895" s="1">
        <v>18.5</v>
      </c>
      <c r="V895" s="36">
        <v>0.23072153038917298</v>
      </c>
      <c r="W895" s="1"/>
      <c r="X895" s="1"/>
      <c r="Y895" s="1">
        <v>51436</v>
      </c>
      <c r="Z895" s="1"/>
      <c r="AA895" s="1"/>
      <c r="AB895" s="1"/>
      <c r="AC895" s="1"/>
      <c r="AD895" s="1"/>
      <c r="AE895" s="1"/>
      <c r="AF895" s="1"/>
      <c r="AG895" s="1">
        <v>0</v>
      </c>
      <c r="AH895" s="1">
        <v>0</v>
      </c>
      <c r="AI895" s="1">
        <v>527752.58525000012</v>
      </c>
      <c r="AJ895" s="1">
        <v>0</v>
      </c>
      <c r="AK895" s="1"/>
      <c r="AL895" s="1">
        <v>0</v>
      </c>
      <c r="AM895" s="1">
        <v>0</v>
      </c>
      <c r="AN895" s="1"/>
      <c r="AO895" s="1">
        <v>0</v>
      </c>
      <c r="AP895" s="1">
        <v>0</v>
      </c>
      <c r="AQ895" s="1">
        <v>527752.58525000012</v>
      </c>
      <c r="AR895" s="1">
        <v>0</v>
      </c>
      <c r="AS895" s="1">
        <v>0</v>
      </c>
      <c r="AT895" s="1">
        <v>111514.2458584</v>
      </c>
      <c r="AU895" s="1">
        <v>0</v>
      </c>
      <c r="AV895" s="1"/>
      <c r="AW895" s="1">
        <v>0</v>
      </c>
      <c r="AX895" s="1">
        <v>0</v>
      </c>
      <c r="AY895" s="1"/>
      <c r="AZ895" s="1">
        <v>0</v>
      </c>
      <c r="BA895" s="1">
        <v>0</v>
      </c>
      <c r="BB895" s="1">
        <v>111514.2458584</v>
      </c>
      <c r="BC895" s="7">
        <v>1.5278355369715952</v>
      </c>
      <c r="BD895" s="35" t="s">
        <v>552</v>
      </c>
      <c r="BE895" s="35" t="s">
        <v>552</v>
      </c>
      <c r="BF895" s="35">
        <v>2.8835809641683063</v>
      </c>
      <c r="BG895" s="35" t="s">
        <v>552</v>
      </c>
      <c r="BH895" s="35" t="s">
        <v>552</v>
      </c>
      <c r="BI895" s="35" t="s">
        <v>552</v>
      </c>
      <c r="BJ895" s="35" t="s">
        <v>552</v>
      </c>
      <c r="BK895" s="35" t="s">
        <v>552</v>
      </c>
      <c r="BL895" s="35" t="s">
        <v>552</v>
      </c>
      <c r="BM895" s="35" t="s">
        <v>552</v>
      </c>
      <c r="BN895" s="35">
        <v>2.8835809641683063</v>
      </c>
      <c r="BO895" s="1">
        <v>0</v>
      </c>
      <c r="BP895" s="1">
        <v>0</v>
      </c>
      <c r="BQ895" s="1">
        <v>137724.94816079998</v>
      </c>
      <c r="BR895" s="1">
        <v>6121.8431150231754</v>
      </c>
      <c r="BS895" s="1">
        <v>54095.862110679678</v>
      </c>
      <c r="BT895" s="1">
        <v>137724.94816079998</v>
      </c>
      <c r="BU895" s="1">
        <v>6121.8431150231754</v>
      </c>
      <c r="BV895" s="1">
        <v>15924.015873935983</v>
      </c>
      <c r="BW895" s="35">
        <v>6.0677077337005798</v>
      </c>
      <c r="BX895" s="1">
        <v>697949.78491799743</v>
      </c>
      <c r="BY895" s="1">
        <v>31023.71169850459</v>
      </c>
      <c r="BZ895" s="1">
        <v>274142.01877949154</v>
      </c>
      <c r="CA895" s="1">
        <v>697949.78491799743</v>
      </c>
      <c r="CB895" s="1">
        <v>31023.71169850459</v>
      </c>
      <c r="CC895" s="1">
        <v>80698.258395916171</v>
      </c>
    </row>
    <row r="896" spans="1:81" x14ac:dyDescent="0.25">
      <c r="A896" t="s">
        <v>1020</v>
      </c>
      <c r="B896" t="s">
        <v>134</v>
      </c>
      <c r="C896" t="s">
        <v>210</v>
      </c>
      <c r="D896" t="s">
        <v>38</v>
      </c>
      <c r="E896">
        <v>50177</v>
      </c>
      <c r="F896" t="s">
        <v>370</v>
      </c>
      <c r="G896" t="s">
        <v>55</v>
      </c>
      <c r="H896" s="74">
        <v>0.53246165051848993</v>
      </c>
      <c r="I896" s="1">
        <v>932436.22</v>
      </c>
      <c r="J896" s="1"/>
      <c r="K896" s="1"/>
      <c r="L896" s="1">
        <v>237675</v>
      </c>
      <c r="M896" s="1"/>
      <c r="N896" s="1"/>
      <c r="O896" s="1"/>
      <c r="P896" s="1"/>
      <c r="Q896" s="1"/>
      <c r="R896" s="1"/>
      <c r="S896" s="1"/>
      <c r="T896" s="1">
        <v>237675</v>
      </c>
      <c r="U896" s="1">
        <v>22</v>
      </c>
      <c r="V896" s="36">
        <v>0.16249770744926501</v>
      </c>
      <c r="W896" s="1"/>
      <c r="X896" s="1"/>
      <c r="Y896" s="1">
        <v>55145</v>
      </c>
      <c r="Z896" s="1"/>
      <c r="AA896" s="1"/>
      <c r="AB896" s="1"/>
      <c r="AC896" s="1"/>
      <c r="AD896" s="1"/>
      <c r="AE896" s="1"/>
      <c r="AF896" s="1"/>
      <c r="AG896" s="1">
        <v>0</v>
      </c>
      <c r="AH896" s="1">
        <v>0</v>
      </c>
      <c r="AI896" s="1">
        <v>565808.27656250005</v>
      </c>
      <c r="AJ896" s="1">
        <v>0</v>
      </c>
      <c r="AK896" s="1">
        <v>0</v>
      </c>
      <c r="AL896" s="1">
        <v>0</v>
      </c>
      <c r="AM896" s="1">
        <v>0</v>
      </c>
      <c r="AN896" s="1">
        <v>0</v>
      </c>
      <c r="AO896" s="1">
        <v>0</v>
      </c>
      <c r="AP896" s="1">
        <v>0</v>
      </c>
      <c r="AQ896" s="1">
        <v>565808.27656250005</v>
      </c>
      <c r="AR896" s="1">
        <v>0</v>
      </c>
      <c r="AS896" s="1">
        <v>0</v>
      </c>
      <c r="AT896" s="1">
        <v>119555.429813</v>
      </c>
      <c r="AU896" s="1">
        <v>0</v>
      </c>
      <c r="AV896" s="1">
        <v>0</v>
      </c>
      <c r="AW896" s="1">
        <v>0</v>
      </c>
      <c r="AX896" s="1">
        <v>0</v>
      </c>
      <c r="AY896" s="1">
        <v>0</v>
      </c>
      <c r="AZ896" s="1">
        <v>0</v>
      </c>
      <c r="BA896" s="1">
        <v>0</v>
      </c>
      <c r="BB896" s="1">
        <v>119555.429813</v>
      </c>
      <c r="BC896" s="7">
        <v>0.73502475737750739</v>
      </c>
      <c r="BD896" s="35" t="s">
        <v>552</v>
      </c>
      <c r="BE896" s="35" t="s">
        <v>552</v>
      </c>
      <c r="BF896" s="35">
        <v>2.8836171510487012</v>
      </c>
      <c r="BG896" s="35" t="s">
        <v>552</v>
      </c>
      <c r="BH896" s="35" t="s">
        <v>552</v>
      </c>
      <c r="BI896" s="35" t="s">
        <v>552</v>
      </c>
      <c r="BJ896" s="35" t="s">
        <v>552</v>
      </c>
      <c r="BK896" s="35" t="s">
        <v>552</v>
      </c>
      <c r="BL896" s="35" t="s">
        <v>552</v>
      </c>
      <c r="BM896" s="35" t="s">
        <v>552</v>
      </c>
      <c r="BN896" s="35">
        <v>2.8836171510487012</v>
      </c>
      <c r="BO896" s="1">
        <v>0</v>
      </c>
      <c r="BP896" s="1"/>
      <c r="BQ896" s="1">
        <v>306920.70617519994</v>
      </c>
      <c r="BR896" s="1">
        <v>13642.556683070781</v>
      </c>
      <c r="BS896" s="1">
        <v>120552.88763500674</v>
      </c>
      <c r="BT896" s="1">
        <v>306920.70617519994</v>
      </c>
      <c r="BU896" s="1">
        <v>13642.556683070781</v>
      </c>
      <c r="BV896" s="1">
        <v>35486.745592870051</v>
      </c>
      <c r="BW896" s="35">
        <v>6.1168761300190369</v>
      </c>
      <c r="BX896" s="1">
        <v>1570475.2352364671</v>
      </c>
      <c r="BY896" s="1">
        <v>69807.272644036566</v>
      </c>
      <c r="BZ896" s="1">
        <v>616854.19314443308</v>
      </c>
      <c r="CA896" s="1">
        <v>1570475.2352364671</v>
      </c>
      <c r="CB896" s="1">
        <v>69807.272644036566</v>
      </c>
      <c r="CC896" s="1">
        <v>181581.28145621502</v>
      </c>
    </row>
    <row r="897" spans="1:81" x14ac:dyDescent="0.25">
      <c r="A897" t="s">
        <v>1020</v>
      </c>
      <c r="B897" t="s">
        <v>134</v>
      </c>
      <c r="C897" t="s">
        <v>210</v>
      </c>
      <c r="D897" t="s">
        <v>28</v>
      </c>
      <c r="E897">
        <v>50177</v>
      </c>
      <c r="F897" t="s">
        <v>370</v>
      </c>
      <c r="G897" t="s">
        <v>55</v>
      </c>
      <c r="H897" s="74">
        <v>0.53246165051848993</v>
      </c>
      <c r="I897" s="1">
        <v>1174645.22</v>
      </c>
      <c r="J897" s="1">
        <v>0</v>
      </c>
      <c r="K897" s="1">
        <v>0</v>
      </c>
      <c r="L897" s="1">
        <v>237675</v>
      </c>
      <c r="M897" s="1">
        <v>0</v>
      </c>
      <c r="N897" s="1">
        <v>0</v>
      </c>
      <c r="O897" s="1">
        <v>0</v>
      </c>
      <c r="P897" s="1">
        <v>110564</v>
      </c>
      <c r="Q897" s="1">
        <v>0</v>
      </c>
      <c r="R897" s="1">
        <v>0</v>
      </c>
      <c r="S897" s="1">
        <v>0</v>
      </c>
      <c r="T897" s="1">
        <v>348239</v>
      </c>
      <c r="U897" s="1"/>
      <c r="V897" s="36"/>
      <c r="W897" s="1"/>
      <c r="X897" s="1"/>
      <c r="Y897" s="1">
        <v>55145</v>
      </c>
      <c r="Z897" s="1"/>
      <c r="AA897" s="1"/>
      <c r="AB897" s="1"/>
      <c r="AC897" s="1">
        <v>13023</v>
      </c>
      <c r="AD897" s="1"/>
      <c r="AE897" s="1"/>
      <c r="AF897" s="1"/>
      <c r="AG897" s="1">
        <v>0</v>
      </c>
      <c r="AH897" s="1">
        <v>0</v>
      </c>
      <c r="AI897" s="1">
        <v>565808.27656250005</v>
      </c>
      <c r="AJ897" s="1">
        <v>0</v>
      </c>
      <c r="AK897" s="1">
        <v>0</v>
      </c>
      <c r="AL897" s="1">
        <v>0</v>
      </c>
      <c r="AM897" s="1">
        <v>114467.52227666666</v>
      </c>
      <c r="AN897" s="1">
        <v>0</v>
      </c>
      <c r="AO897" s="1">
        <v>0</v>
      </c>
      <c r="AP897" s="1">
        <v>0</v>
      </c>
      <c r="AQ897" s="1">
        <v>680275.79883916676</v>
      </c>
      <c r="AR897" s="1">
        <v>0</v>
      </c>
      <c r="AS897" s="1">
        <v>0</v>
      </c>
      <c r="AT897" s="1">
        <v>119555.429813</v>
      </c>
      <c r="AU897" s="1">
        <v>0</v>
      </c>
      <c r="AV897" s="1">
        <v>0</v>
      </c>
      <c r="AW897" s="1">
        <v>0</v>
      </c>
      <c r="AX897" s="1">
        <v>33875.167139999998</v>
      </c>
      <c r="AY897" s="1">
        <v>0</v>
      </c>
      <c r="AZ897" s="1">
        <v>0</v>
      </c>
      <c r="BA897" s="1">
        <v>0</v>
      </c>
      <c r="BB897" s="1">
        <v>153430.596953</v>
      </c>
      <c r="BC897" s="7">
        <v>0.70975166083948882</v>
      </c>
      <c r="BD897" s="35" t="s">
        <v>552</v>
      </c>
      <c r="BE897" s="35" t="s">
        <v>552</v>
      </c>
      <c r="BF897" s="35">
        <v>2.8836171510487012</v>
      </c>
      <c r="BG897" s="35" t="s">
        <v>552</v>
      </c>
      <c r="BH897" s="35" t="s">
        <v>552</v>
      </c>
      <c r="BI897" s="35" t="s">
        <v>552</v>
      </c>
      <c r="BJ897" s="35">
        <v>1.3416906897061129</v>
      </c>
      <c r="BK897" s="35" t="s">
        <v>552</v>
      </c>
      <c r="BL897" s="35" t="s">
        <v>552</v>
      </c>
      <c r="BM897" s="35" t="s">
        <v>552</v>
      </c>
      <c r="BN897" s="35">
        <v>2.3940638348725063</v>
      </c>
      <c r="BO897" s="1">
        <v>0</v>
      </c>
      <c r="BP897" s="1">
        <v>0</v>
      </c>
      <c r="BQ897" s="1">
        <v>386646.22061519994</v>
      </c>
      <c r="BR897" s="1">
        <v>17186.337952796544</v>
      </c>
      <c r="BS897" s="1">
        <v>151867.62395143529</v>
      </c>
      <c r="BT897" s="1">
        <v>386646.22061519994</v>
      </c>
      <c r="BU897" s="1">
        <v>17186.337952796544</v>
      </c>
      <c r="BV897" s="1">
        <v>44704.758556055313</v>
      </c>
      <c r="BW897" s="35">
        <v>6.1168761300190369</v>
      </c>
      <c r="BX897" s="1">
        <v>1978420.8170279909</v>
      </c>
      <c r="BY897" s="1">
        <v>87940.362433104878</v>
      </c>
      <c r="BZ897" s="1">
        <v>777087.81991980656</v>
      </c>
      <c r="CA897" s="1">
        <v>1978420.8170279909</v>
      </c>
      <c r="CB897" s="1">
        <v>87940.362433104878</v>
      </c>
      <c r="CC897" s="1">
        <v>228748.71195374374</v>
      </c>
    </row>
    <row r="898" spans="1:81" x14ac:dyDescent="0.25">
      <c r="A898" t="s">
        <v>1020</v>
      </c>
      <c r="B898" t="s">
        <v>134</v>
      </c>
      <c r="C898" t="s">
        <v>210</v>
      </c>
      <c r="D898" t="s">
        <v>1730</v>
      </c>
      <c r="E898">
        <v>50177</v>
      </c>
      <c r="F898" t="s">
        <v>370</v>
      </c>
      <c r="G898" t="s">
        <v>55</v>
      </c>
      <c r="H898" s="74">
        <v>0.53246165051848993</v>
      </c>
      <c r="I898" s="1">
        <v>242209</v>
      </c>
      <c r="J898" s="1"/>
      <c r="K898" s="1"/>
      <c r="L898" s="1"/>
      <c r="M898" s="1"/>
      <c r="N898" s="1"/>
      <c r="O898" s="1"/>
      <c r="P898" s="1">
        <v>110564</v>
      </c>
      <c r="Q898" s="1"/>
      <c r="R898" s="1"/>
      <c r="S898" s="1"/>
      <c r="T898" s="1">
        <v>110564</v>
      </c>
      <c r="U898" s="1">
        <v>15.875</v>
      </c>
      <c r="V898" s="36">
        <v>0.18721483069745368</v>
      </c>
      <c r="W898" s="1"/>
      <c r="X898" s="1"/>
      <c r="Y898" s="1"/>
      <c r="Z898" s="1"/>
      <c r="AA898" s="1"/>
      <c r="AB898" s="1"/>
      <c r="AC898" s="1">
        <v>13023</v>
      </c>
      <c r="AD898" s="1"/>
      <c r="AE898" s="1"/>
      <c r="AF898" s="1"/>
      <c r="AG898" s="1">
        <v>0</v>
      </c>
      <c r="AH898" s="1">
        <v>0</v>
      </c>
      <c r="AI898" s="1">
        <v>0</v>
      </c>
      <c r="AJ898" s="1">
        <v>0</v>
      </c>
      <c r="AK898" s="1"/>
      <c r="AL898" s="1">
        <v>0</v>
      </c>
      <c r="AM898" s="1">
        <v>114467.52227666666</v>
      </c>
      <c r="AN898" s="1"/>
      <c r="AO898" s="1">
        <v>0</v>
      </c>
      <c r="AP898" s="1">
        <v>0</v>
      </c>
      <c r="AQ898" s="1">
        <v>114467.52227666666</v>
      </c>
      <c r="AR898" s="1">
        <v>0</v>
      </c>
      <c r="AS898" s="1">
        <v>0</v>
      </c>
      <c r="AT898" s="1">
        <v>0</v>
      </c>
      <c r="AU898" s="1">
        <v>0</v>
      </c>
      <c r="AV898" s="1"/>
      <c r="AW898" s="1">
        <v>0</v>
      </c>
      <c r="AX898" s="1">
        <v>33875.167139999998</v>
      </c>
      <c r="AY898" s="1"/>
      <c r="AZ898" s="1">
        <v>0</v>
      </c>
      <c r="BA898" s="1">
        <v>0</v>
      </c>
      <c r="BB898" s="1">
        <v>33875.167139999998</v>
      </c>
      <c r="BC898" s="7">
        <v>0.61245737943951983</v>
      </c>
      <c r="BD898" s="35" t="s">
        <v>552</v>
      </c>
      <c r="BE898" s="35" t="s">
        <v>552</v>
      </c>
      <c r="BF898" s="35" t="s">
        <v>552</v>
      </c>
      <c r="BG898" s="35" t="s">
        <v>552</v>
      </c>
      <c r="BH898" s="35" t="s">
        <v>552</v>
      </c>
      <c r="BI898" s="35" t="s">
        <v>552</v>
      </c>
      <c r="BJ898" s="35">
        <v>1.3416906897061129</v>
      </c>
      <c r="BK898" s="35" t="s">
        <v>552</v>
      </c>
      <c r="BL898" s="35" t="s">
        <v>552</v>
      </c>
      <c r="BM898" s="35" t="s">
        <v>552</v>
      </c>
      <c r="BN898" s="35">
        <v>1.3416906897061129</v>
      </c>
      <c r="BO898" s="1">
        <v>0</v>
      </c>
      <c r="BP898" s="1">
        <v>0</v>
      </c>
      <c r="BQ898" s="1">
        <v>79725.514439999984</v>
      </c>
      <c r="BR898" s="1">
        <v>3543.7812697257632</v>
      </c>
      <c r="BS898" s="1">
        <v>31314.736316428538</v>
      </c>
      <c r="BT898" s="1">
        <v>79725.514439999984</v>
      </c>
      <c r="BU898" s="1">
        <v>3543.7812697257632</v>
      </c>
      <c r="BV898" s="1">
        <v>9218.0129631852597</v>
      </c>
      <c r="BW898" s="35">
        <v>6.1168761300190369</v>
      </c>
      <c r="BX898" s="1">
        <v>407945.58179152396</v>
      </c>
      <c r="BY898" s="1">
        <v>18133.089789068312</v>
      </c>
      <c r="BZ898" s="1">
        <v>160233.62677537344</v>
      </c>
      <c r="CA898" s="1">
        <v>407945.58179152396</v>
      </c>
      <c r="CB898" s="1">
        <v>18133.089789068312</v>
      </c>
      <c r="CC898" s="1">
        <v>47167.430497528709</v>
      </c>
    </row>
    <row r="899" spans="1:81" x14ac:dyDescent="0.25">
      <c r="A899" t="s">
        <v>1111</v>
      </c>
      <c r="B899" t="s">
        <v>1112</v>
      </c>
      <c r="C899" t="s">
        <v>210</v>
      </c>
      <c r="D899" t="s">
        <v>38</v>
      </c>
      <c r="E899">
        <v>50042</v>
      </c>
      <c r="F899" t="s">
        <v>370</v>
      </c>
      <c r="G899" t="s">
        <v>55</v>
      </c>
      <c r="H899" s="74">
        <v>0.53246165051848993</v>
      </c>
      <c r="I899" s="1">
        <v>470931.27</v>
      </c>
      <c r="J899" s="1"/>
      <c r="K899" s="1"/>
      <c r="L899" s="1">
        <v>127478</v>
      </c>
      <c r="M899" s="1"/>
      <c r="N899" s="1"/>
      <c r="O899" s="1"/>
      <c r="P899" s="1"/>
      <c r="Q899" s="1"/>
      <c r="R899" s="1"/>
      <c r="S899" s="1"/>
      <c r="T899" s="1">
        <v>127478</v>
      </c>
      <c r="U899" s="1">
        <v>32</v>
      </c>
      <c r="V899" s="36">
        <v>0.12099881758423364</v>
      </c>
      <c r="W899" s="1"/>
      <c r="X899" s="1"/>
      <c r="Y899" s="1">
        <v>29577</v>
      </c>
      <c r="Z899" s="1"/>
      <c r="AA899" s="1"/>
      <c r="AB899" s="1"/>
      <c r="AC899" s="1"/>
      <c r="AD899" s="1"/>
      <c r="AE899" s="1"/>
      <c r="AF899" s="1"/>
      <c r="AG899" s="1">
        <v>0</v>
      </c>
      <c r="AH899" s="1">
        <v>0</v>
      </c>
      <c r="AI899" s="1">
        <v>303471.06912500004</v>
      </c>
      <c r="AJ899" s="1">
        <v>0</v>
      </c>
      <c r="AK899" s="1">
        <v>0</v>
      </c>
      <c r="AL899" s="1">
        <v>0</v>
      </c>
      <c r="AM899" s="1">
        <v>0</v>
      </c>
      <c r="AN899" s="1">
        <v>0</v>
      </c>
      <c r="AO899" s="1">
        <v>0</v>
      </c>
      <c r="AP899" s="1">
        <v>0</v>
      </c>
      <c r="AQ899" s="1">
        <v>303471.06912500004</v>
      </c>
      <c r="AR899" s="1">
        <v>0</v>
      </c>
      <c r="AS899" s="1">
        <v>0</v>
      </c>
      <c r="AT899" s="1">
        <v>64123.509793799996</v>
      </c>
      <c r="AU899" s="1">
        <v>0</v>
      </c>
      <c r="AV899" s="1">
        <v>0</v>
      </c>
      <c r="AW899" s="1">
        <v>0</v>
      </c>
      <c r="AX899" s="1">
        <v>0</v>
      </c>
      <c r="AY899" s="1">
        <v>0</v>
      </c>
      <c r="AZ899" s="1">
        <v>0</v>
      </c>
      <c r="BA899" s="1">
        <v>0</v>
      </c>
      <c r="BB899" s="1">
        <v>64123.509793799996</v>
      </c>
      <c r="BC899" s="7">
        <v>0.78056948505203327</v>
      </c>
      <c r="BD899" s="35" t="s">
        <v>552</v>
      </c>
      <c r="BE899" s="35" t="s">
        <v>552</v>
      </c>
      <c r="BF899" s="35">
        <v>2.8835922976419464</v>
      </c>
      <c r="BG899" s="35" t="s">
        <v>552</v>
      </c>
      <c r="BH899" s="35" t="s">
        <v>552</v>
      </c>
      <c r="BI899" s="35" t="s">
        <v>552</v>
      </c>
      <c r="BJ899" s="35" t="s">
        <v>552</v>
      </c>
      <c r="BK899" s="35" t="s">
        <v>552</v>
      </c>
      <c r="BL899" s="35" t="s">
        <v>552</v>
      </c>
      <c r="BM899" s="35" t="s">
        <v>552</v>
      </c>
      <c r="BN899" s="35">
        <v>2.8835922976419464</v>
      </c>
      <c r="BO899" s="1">
        <v>0</v>
      </c>
      <c r="BP899" s="1"/>
      <c r="BQ899" s="1">
        <v>155011.73683319998</v>
      </c>
      <c r="BR899" s="1">
        <v>6890.2370017388539</v>
      </c>
      <c r="BS899" s="1">
        <v>60885.799219726818</v>
      </c>
      <c r="BT899" s="1">
        <v>155011.73683319998</v>
      </c>
      <c r="BU899" s="1">
        <v>6890.2370017388539</v>
      </c>
      <c r="BV899" s="1">
        <v>17922.746684183072</v>
      </c>
      <c r="BW899" s="35">
        <v>5.9749997594250939</v>
      </c>
      <c r="BX899" s="1">
        <v>771183.35345323582</v>
      </c>
      <c r="BY899" s="1">
        <v>34278.927426032678</v>
      </c>
      <c r="BZ899" s="1">
        <v>302906.83647054544</v>
      </c>
      <c r="CA899" s="1">
        <v>771183.35345323582</v>
      </c>
      <c r="CB899" s="1">
        <v>34278.927426032678</v>
      </c>
      <c r="CC899" s="1">
        <v>89165.66044204768</v>
      </c>
    </row>
    <row r="900" spans="1:81" x14ac:dyDescent="0.25">
      <c r="A900" t="s">
        <v>1111</v>
      </c>
      <c r="B900" t="s">
        <v>1112</v>
      </c>
      <c r="C900" t="s">
        <v>210</v>
      </c>
      <c r="D900" t="s">
        <v>28</v>
      </c>
      <c r="E900">
        <v>50042</v>
      </c>
      <c r="F900" t="s">
        <v>370</v>
      </c>
      <c r="G900" t="s">
        <v>55</v>
      </c>
      <c r="H900" s="74">
        <v>0.53246165051848993</v>
      </c>
      <c r="I900" s="1">
        <v>581096.12</v>
      </c>
      <c r="J900" s="1">
        <v>0</v>
      </c>
      <c r="K900" s="1">
        <v>0</v>
      </c>
      <c r="L900" s="1">
        <v>127478</v>
      </c>
      <c r="M900" s="1">
        <v>0</v>
      </c>
      <c r="N900" s="1">
        <v>0</v>
      </c>
      <c r="O900" s="1">
        <v>0</v>
      </c>
      <c r="P900" s="1">
        <v>30789</v>
      </c>
      <c r="Q900" s="1">
        <v>0</v>
      </c>
      <c r="R900" s="1">
        <v>0</v>
      </c>
      <c r="S900" s="1">
        <v>0</v>
      </c>
      <c r="T900" s="1">
        <v>158267</v>
      </c>
      <c r="U900" s="1"/>
      <c r="V900" s="36"/>
      <c r="W900" s="1"/>
      <c r="X900" s="1"/>
      <c r="Y900" s="1">
        <v>29577</v>
      </c>
      <c r="Z900" s="1"/>
      <c r="AA900" s="1"/>
      <c r="AB900" s="1"/>
      <c r="AC900" s="1">
        <v>3627</v>
      </c>
      <c r="AD900" s="1"/>
      <c r="AE900" s="1"/>
      <c r="AF900" s="1"/>
      <c r="AG900" s="1">
        <v>0</v>
      </c>
      <c r="AH900" s="1">
        <v>0</v>
      </c>
      <c r="AI900" s="1">
        <v>303471.06912500004</v>
      </c>
      <c r="AJ900" s="1">
        <v>0</v>
      </c>
      <c r="AK900" s="1">
        <v>0</v>
      </c>
      <c r="AL900" s="1">
        <v>0</v>
      </c>
      <c r="AM900" s="1">
        <v>31880.031172499999</v>
      </c>
      <c r="AN900" s="1">
        <v>0</v>
      </c>
      <c r="AO900" s="1">
        <v>0</v>
      </c>
      <c r="AP900" s="1">
        <v>0</v>
      </c>
      <c r="AQ900" s="1">
        <v>335351.10029750003</v>
      </c>
      <c r="AR900" s="1">
        <v>0</v>
      </c>
      <c r="AS900" s="1">
        <v>0</v>
      </c>
      <c r="AT900" s="1">
        <v>64123.509793799996</v>
      </c>
      <c r="AU900" s="1">
        <v>0</v>
      </c>
      <c r="AV900" s="1">
        <v>0</v>
      </c>
      <c r="AW900" s="1">
        <v>0</v>
      </c>
      <c r="AX900" s="1">
        <v>9434.4798599999995</v>
      </c>
      <c r="AY900" s="1">
        <v>0</v>
      </c>
      <c r="AZ900" s="1">
        <v>0</v>
      </c>
      <c r="BA900" s="1">
        <v>0</v>
      </c>
      <c r="BB900" s="1">
        <v>73557.989653800003</v>
      </c>
      <c r="BC900" s="7">
        <v>0.70368580322184915</v>
      </c>
      <c r="BD900" s="35" t="s">
        <v>552</v>
      </c>
      <c r="BE900" s="35" t="s">
        <v>552</v>
      </c>
      <c r="BF900" s="35">
        <v>2.8835922976419464</v>
      </c>
      <c r="BG900" s="35" t="s">
        <v>552</v>
      </c>
      <c r="BH900" s="35" t="s">
        <v>552</v>
      </c>
      <c r="BI900" s="35" t="s">
        <v>552</v>
      </c>
      <c r="BJ900" s="35">
        <v>1.341859463850726</v>
      </c>
      <c r="BK900" s="35" t="s">
        <v>552</v>
      </c>
      <c r="BL900" s="35" t="s">
        <v>552</v>
      </c>
      <c r="BM900" s="35" t="s">
        <v>552</v>
      </c>
      <c r="BN900" s="35">
        <v>2.5836661461410153</v>
      </c>
      <c r="BO900" s="1">
        <v>0</v>
      </c>
      <c r="BP900" s="1">
        <v>0</v>
      </c>
      <c r="BQ900" s="1">
        <v>191273.59885919996</v>
      </c>
      <c r="BR900" s="1">
        <v>8502.0686513148321</v>
      </c>
      <c r="BS900" s="1">
        <v>75128.801044964115</v>
      </c>
      <c r="BT900" s="1">
        <v>191273.59885919996</v>
      </c>
      <c r="BU900" s="1">
        <v>8502.0686513148321</v>
      </c>
      <c r="BV900" s="1">
        <v>22115.410934427113</v>
      </c>
      <c r="BW900" s="35">
        <v>5.9749997594250939</v>
      </c>
      <c r="BX900" s="1">
        <v>951586.10830889177</v>
      </c>
      <c r="BY900" s="1">
        <v>42297.78949490693</v>
      </c>
      <c r="BZ900" s="1">
        <v>373765.76712459227</v>
      </c>
      <c r="CA900" s="1">
        <v>951586.10830889177</v>
      </c>
      <c r="CB900" s="1">
        <v>42297.78949490693</v>
      </c>
      <c r="CC900" s="1">
        <v>110024.164078362</v>
      </c>
    </row>
    <row r="901" spans="1:81" x14ac:dyDescent="0.25">
      <c r="A901" t="s">
        <v>1111</v>
      </c>
      <c r="B901" t="s">
        <v>1112</v>
      </c>
      <c r="C901" t="s">
        <v>210</v>
      </c>
      <c r="D901" t="s">
        <v>1730</v>
      </c>
      <c r="E901">
        <v>50042</v>
      </c>
      <c r="F901" t="s">
        <v>370</v>
      </c>
      <c r="G901" t="s">
        <v>55</v>
      </c>
      <c r="H901" s="74">
        <v>0.53246165051848993</v>
      </c>
      <c r="I901" s="1">
        <v>110164.85</v>
      </c>
      <c r="J901" s="1"/>
      <c r="K901" s="1"/>
      <c r="L901" s="1"/>
      <c r="M901" s="1"/>
      <c r="N901" s="1"/>
      <c r="O901" s="1"/>
      <c r="P901" s="1">
        <v>30789</v>
      </c>
      <c r="Q901" s="1"/>
      <c r="R901" s="1"/>
      <c r="S901" s="1"/>
      <c r="T901" s="1">
        <v>30789</v>
      </c>
      <c r="U901" s="1">
        <v>12</v>
      </c>
      <c r="V901" s="36">
        <v>0.45746482791841075</v>
      </c>
      <c r="W901" s="1"/>
      <c r="X901" s="1"/>
      <c r="Y901" s="1"/>
      <c r="Z901" s="1"/>
      <c r="AA901" s="1"/>
      <c r="AB901" s="1"/>
      <c r="AC901" s="1">
        <v>3627</v>
      </c>
      <c r="AD901" s="1"/>
      <c r="AE901" s="1"/>
      <c r="AF901" s="1"/>
      <c r="AG901" s="1">
        <v>0</v>
      </c>
      <c r="AH901" s="1">
        <v>0</v>
      </c>
      <c r="AI901" s="1">
        <v>0</v>
      </c>
      <c r="AJ901" s="1">
        <v>0</v>
      </c>
      <c r="AK901" s="1"/>
      <c r="AL901" s="1">
        <v>0</v>
      </c>
      <c r="AM901" s="1">
        <v>31880.031172499999</v>
      </c>
      <c r="AN901" s="1"/>
      <c r="AO901" s="1">
        <v>0</v>
      </c>
      <c r="AP901" s="1">
        <v>0</v>
      </c>
      <c r="AQ901" s="1">
        <v>31880.031172499999</v>
      </c>
      <c r="AR901" s="1">
        <v>0</v>
      </c>
      <c r="AS901" s="1">
        <v>0</v>
      </c>
      <c r="AT901" s="1">
        <v>0</v>
      </c>
      <c r="AU901" s="1">
        <v>0</v>
      </c>
      <c r="AV901" s="1"/>
      <c r="AW901" s="1">
        <v>0</v>
      </c>
      <c r="AX901" s="1">
        <v>9434.4798599999995</v>
      </c>
      <c r="AY901" s="1"/>
      <c r="AZ901" s="1">
        <v>0</v>
      </c>
      <c r="BA901" s="1">
        <v>0</v>
      </c>
      <c r="BB901" s="1">
        <v>9434.4798599999995</v>
      </c>
      <c r="BC901" s="7">
        <v>0.37502443867077384</v>
      </c>
      <c r="BD901" s="35" t="s">
        <v>552</v>
      </c>
      <c r="BE901" s="35" t="s">
        <v>552</v>
      </c>
      <c r="BF901" s="35" t="s">
        <v>552</v>
      </c>
      <c r="BG901" s="35" t="s">
        <v>552</v>
      </c>
      <c r="BH901" s="35" t="s">
        <v>552</v>
      </c>
      <c r="BI901" s="35" t="s">
        <v>552</v>
      </c>
      <c r="BJ901" s="35">
        <v>1.341859463850726</v>
      </c>
      <c r="BK901" s="35" t="s">
        <v>552</v>
      </c>
      <c r="BL901" s="35" t="s">
        <v>552</v>
      </c>
      <c r="BM901" s="35" t="s">
        <v>552</v>
      </c>
      <c r="BN901" s="35">
        <v>1.341859463850726</v>
      </c>
      <c r="BO901" s="1">
        <v>0</v>
      </c>
      <c r="BP901" s="1">
        <v>0</v>
      </c>
      <c r="BQ901" s="1">
        <v>36261.862025999995</v>
      </c>
      <c r="BR901" s="1">
        <v>1611.8316495759789</v>
      </c>
      <c r="BS901" s="1">
        <v>14243.001825237307</v>
      </c>
      <c r="BT901" s="1">
        <v>36261.862025999995</v>
      </c>
      <c r="BU901" s="1">
        <v>1611.8316495759789</v>
      </c>
      <c r="BV901" s="1">
        <v>4192.6642502440445</v>
      </c>
      <c r="BW901" s="35">
        <v>5.9749997594250939</v>
      </c>
      <c r="BX901" s="1">
        <v>180402.75485565592</v>
      </c>
      <c r="BY901" s="1">
        <v>8018.8620688742467</v>
      </c>
      <c r="BZ901" s="1">
        <v>70858.930654046766</v>
      </c>
      <c r="CA901" s="1">
        <v>180402.75485565592</v>
      </c>
      <c r="CB901" s="1">
        <v>8018.8620688742467</v>
      </c>
      <c r="CC901" s="1">
        <v>20858.503636314312</v>
      </c>
    </row>
    <row r="902" spans="1:81" x14ac:dyDescent="0.25">
      <c r="A902" t="s">
        <v>1077</v>
      </c>
      <c r="B902" t="s">
        <v>1078</v>
      </c>
      <c r="C902" t="s">
        <v>210</v>
      </c>
      <c r="D902" t="s">
        <v>38</v>
      </c>
      <c r="E902">
        <v>50145</v>
      </c>
      <c r="F902" t="s">
        <v>39</v>
      </c>
      <c r="G902" t="s">
        <v>55</v>
      </c>
      <c r="H902" s="74">
        <v>0.53246165051848993</v>
      </c>
      <c r="I902" s="1">
        <v>1623988</v>
      </c>
      <c r="J902" s="1"/>
      <c r="K902" s="1"/>
      <c r="L902" s="1">
        <v>161484</v>
      </c>
      <c r="M902" s="1"/>
      <c r="N902" s="1"/>
      <c r="O902" s="1"/>
      <c r="P902" s="1"/>
      <c r="Q902" s="1"/>
      <c r="R902" s="1"/>
      <c r="S902" s="1"/>
      <c r="T902" s="1">
        <v>161484</v>
      </c>
      <c r="U902" s="1">
        <v>30.571428571428573</v>
      </c>
      <c r="V902" s="36">
        <v>0.35014437093795026</v>
      </c>
      <c r="W902" s="1"/>
      <c r="X902" s="1"/>
      <c r="Y902" s="1">
        <v>30304</v>
      </c>
      <c r="Z902" s="1"/>
      <c r="AA902" s="1"/>
      <c r="AB902" s="1"/>
      <c r="AC902" s="1"/>
      <c r="AD902" s="1"/>
      <c r="AE902" s="1"/>
      <c r="AF902" s="1"/>
      <c r="AG902" s="1">
        <v>0</v>
      </c>
      <c r="AH902" s="1">
        <v>0</v>
      </c>
      <c r="AI902" s="1">
        <v>311291.18424999999</v>
      </c>
      <c r="AJ902" s="1">
        <v>0</v>
      </c>
      <c r="AK902" s="1">
        <v>0</v>
      </c>
      <c r="AL902" s="1">
        <v>0</v>
      </c>
      <c r="AM902" s="1">
        <v>0</v>
      </c>
      <c r="AN902" s="1">
        <v>0</v>
      </c>
      <c r="AO902" s="1">
        <v>0</v>
      </c>
      <c r="AP902" s="1">
        <v>0</v>
      </c>
      <c r="AQ902" s="1">
        <v>311291.18424999999</v>
      </c>
      <c r="AR902" s="1">
        <v>0</v>
      </c>
      <c r="AS902" s="1">
        <v>0</v>
      </c>
      <c r="AT902" s="1">
        <v>65699.659897599995</v>
      </c>
      <c r="AU902" s="1">
        <v>0</v>
      </c>
      <c r="AV902" s="1">
        <v>0</v>
      </c>
      <c r="AW902" s="1">
        <v>0</v>
      </c>
      <c r="AX902" s="1">
        <v>0</v>
      </c>
      <c r="AY902" s="1">
        <v>0</v>
      </c>
      <c r="AZ902" s="1">
        <v>0</v>
      </c>
      <c r="BA902" s="1">
        <v>0</v>
      </c>
      <c r="BB902" s="1">
        <v>65699.659897599995</v>
      </c>
      <c r="BC902" s="7">
        <v>0.2321389346150341</v>
      </c>
      <c r="BD902" s="35" t="s">
        <v>552</v>
      </c>
      <c r="BE902" s="35" t="s">
        <v>552</v>
      </c>
      <c r="BF902" s="35">
        <v>2.3345399181813677</v>
      </c>
      <c r="BG902" s="35" t="s">
        <v>552</v>
      </c>
      <c r="BH902" s="35" t="s">
        <v>552</v>
      </c>
      <c r="BI902" s="35" t="s">
        <v>552</v>
      </c>
      <c r="BJ902" s="35" t="s">
        <v>552</v>
      </c>
      <c r="BK902" s="35" t="s">
        <v>552</v>
      </c>
      <c r="BL902" s="35" t="s">
        <v>552</v>
      </c>
      <c r="BM902" s="35" t="s">
        <v>552</v>
      </c>
      <c r="BN902" s="35">
        <v>2.3345399181813677</v>
      </c>
      <c r="BO902" s="1">
        <v>0</v>
      </c>
      <c r="BP902" s="1"/>
      <c r="BQ902" s="1">
        <v>534551.89007999992</v>
      </c>
      <c r="BR902" s="1">
        <v>23760.711850754524</v>
      </c>
      <c r="BS902" s="1">
        <v>209962.28877145002</v>
      </c>
      <c r="BT902" s="1">
        <v>534551.89007999992</v>
      </c>
      <c r="BU902" s="1">
        <v>23760.711850754524</v>
      </c>
      <c r="BV902" s="1">
        <v>61805.888451945648</v>
      </c>
      <c r="BW902" s="35">
        <v>6.1844459444963755</v>
      </c>
      <c r="BX902" s="1">
        <v>2771355.3786481279</v>
      </c>
      <c r="BY902" s="1">
        <v>123186.12619299126</v>
      </c>
      <c r="BZ902" s="1">
        <v>1088538.1365183212</v>
      </c>
      <c r="CA902" s="1">
        <v>2771355.3786481279</v>
      </c>
      <c r="CB902" s="1">
        <v>123186.12619299126</v>
      </c>
      <c r="CC902" s="1">
        <v>320429.28773068497</v>
      </c>
    </row>
    <row r="903" spans="1:81" x14ac:dyDescent="0.25">
      <c r="A903" t="s">
        <v>1077</v>
      </c>
      <c r="B903" t="s">
        <v>1078</v>
      </c>
      <c r="C903" t="s">
        <v>210</v>
      </c>
      <c r="D903" t="s">
        <v>28</v>
      </c>
      <c r="E903">
        <v>50145</v>
      </c>
      <c r="F903" t="s">
        <v>39</v>
      </c>
      <c r="G903" t="s">
        <v>55</v>
      </c>
      <c r="H903" s="74">
        <v>0.53246165051848993</v>
      </c>
      <c r="I903" s="1">
        <v>1948348</v>
      </c>
      <c r="J903" s="1">
        <v>0</v>
      </c>
      <c r="K903" s="1">
        <v>0</v>
      </c>
      <c r="L903" s="1">
        <v>227707</v>
      </c>
      <c r="M903" s="1">
        <v>0</v>
      </c>
      <c r="N903" s="1">
        <v>0</v>
      </c>
      <c r="O903" s="1">
        <v>0</v>
      </c>
      <c r="P903" s="1">
        <v>367322</v>
      </c>
      <c r="Q903" s="1">
        <v>0</v>
      </c>
      <c r="R903" s="1">
        <v>0</v>
      </c>
      <c r="S903" s="1">
        <v>0</v>
      </c>
      <c r="T903" s="1">
        <v>595029</v>
      </c>
      <c r="U903" s="1"/>
      <c r="V903" s="36"/>
      <c r="W903" s="1"/>
      <c r="X903" s="1"/>
      <c r="Y903" s="1">
        <v>37639</v>
      </c>
      <c r="Z903" s="1"/>
      <c r="AA903" s="1"/>
      <c r="AB903" s="1"/>
      <c r="AC903" s="1">
        <v>54346</v>
      </c>
      <c r="AD903" s="1"/>
      <c r="AE903" s="1"/>
      <c r="AF903" s="1"/>
      <c r="AG903" s="1">
        <v>0</v>
      </c>
      <c r="AH903" s="1">
        <v>0</v>
      </c>
      <c r="AI903" s="1">
        <v>386955.51556249999</v>
      </c>
      <c r="AJ903" s="1">
        <v>0</v>
      </c>
      <c r="AK903" s="1">
        <v>0</v>
      </c>
      <c r="AL903" s="1">
        <v>0</v>
      </c>
      <c r="AM903" s="1">
        <v>477575.0965716666</v>
      </c>
      <c r="AN903" s="1">
        <v>0</v>
      </c>
      <c r="AO903" s="1">
        <v>0</v>
      </c>
      <c r="AP903" s="1">
        <v>0</v>
      </c>
      <c r="AQ903" s="1">
        <v>864530.61213416653</v>
      </c>
      <c r="AR903" s="1">
        <v>0</v>
      </c>
      <c r="AS903" s="1">
        <v>0</v>
      </c>
      <c r="AT903" s="1">
        <v>81602.082196599993</v>
      </c>
      <c r="AU903" s="1">
        <v>0</v>
      </c>
      <c r="AV903" s="1">
        <v>0</v>
      </c>
      <c r="AW903" s="1">
        <v>0</v>
      </c>
      <c r="AX903" s="1">
        <v>141363.72827999998</v>
      </c>
      <c r="AY903" s="1">
        <v>0</v>
      </c>
      <c r="AZ903" s="1">
        <v>0</v>
      </c>
      <c r="BA903" s="1">
        <v>0</v>
      </c>
      <c r="BB903" s="1">
        <v>222965.81047659996</v>
      </c>
      <c r="BC903" s="7">
        <v>0.55816333766389092</v>
      </c>
      <c r="BD903" s="35" t="s">
        <v>552</v>
      </c>
      <c r="BE903" s="35" t="s">
        <v>552</v>
      </c>
      <c r="BF903" s="35">
        <v>2.0577215358293772</v>
      </c>
      <c r="BG903" s="35" t="s">
        <v>552</v>
      </c>
      <c r="BH903" s="35" t="s">
        <v>552</v>
      </c>
      <c r="BI903" s="35" t="s">
        <v>552</v>
      </c>
      <c r="BJ903" s="35">
        <v>1.6850034162170155</v>
      </c>
      <c r="BK903" s="35" t="s">
        <v>552</v>
      </c>
      <c r="BL903" s="35" t="s">
        <v>552</v>
      </c>
      <c r="BM903" s="35" t="s">
        <v>552</v>
      </c>
      <c r="BN903" s="35">
        <v>1.8276360019608564</v>
      </c>
      <c r="BO903" s="1">
        <v>0</v>
      </c>
      <c r="BP903" s="1">
        <v>0</v>
      </c>
      <c r="BQ903" s="1">
        <v>641318.22767999989</v>
      </c>
      <c r="BR903" s="1">
        <v>28506.451656658715</v>
      </c>
      <c r="BS903" s="1">
        <v>251898.17006238789</v>
      </c>
      <c r="BT903" s="1">
        <v>641318.22767999989</v>
      </c>
      <c r="BU903" s="1">
        <v>28506.451656658715</v>
      </c>
      <c r="BV903" s="1">
        <v>74150.411920267507</v>
      </c>
      <c r="BW903" s="35">
        <v>6.1844459444963755</v>
      </c>
      <c r="BX903" s="1">
        <v>3324879.6846271786</v>
      </c>
      <c r="BY903" s="1">
        <v>147790.15768334628</v>
      </c>
      <c r="BZ903" s="1">
        <v>1305952.4462060053</v>
      </c>
      <c r="CA903" s="1">
        <v>3324879.6846271786</v>
      </c>
      <c r="CB903" s="1">
        <v>147790.15768334628</v>
      </c>
      <c r="CC903" s="1">
        <v>384428.80236276664</v>
      </c>
    </row>
    <row r="904" spans="1:81" x14ac:dyDescent="0.25">
      <c r="A904" t="s">
        <v>1077</v>
      </c>
      <c r="B904" t="s">
        <v>1078</v>
      </c>
      <c r="C904" t="s">
        <v>210</v>
      </c>
      <c r="D904" t="s">
        <v>1730</v>
      </c>
      <c r="E904">
        <v>50145</v>
      </c>
      <c r="F904" t="s">
        <v>39</v>
      </c>
      <c r="G904" t="s">
        <v>55</v>
      </c>
      <c r="H904" s="74">
        <v>0.53246165051848993</v>
      </c>
      <c r="I904" s="1">
        <v>324360</v>
      </c>
      <c r="J904" s="1"/>
      <c r="K904" s="1"/>
      <c r="L904" s="1">
        <v>66223</v>
      </c>
      <c r="M904" s="1"/>
      <c r="N904" s="1"/>
      <c r="O904" s="1"/>
      <c r="P904" s="1">
        <v>367322</v>
      </c>
      <c r="Q904" s="1"/>
      <c r="R904" s="1"/>
      <c r="S904" s="1"/>
      <c r="T904" s="1">
        <v>433545</v>
      </c>
      <c r="U904" s="1">
        <v>11.6875</v>
      </c>
      <c r="V904" s="36">
        <v>7.0632543953881535E-2</v>
      </c>
      <c r="W904" s="1"/>
      <c r="X904" s="1"/>
      <c r="Y904" s="1">
        <v>7335</v>
      </c>
      <c r="Z904" s="1"/>
      <c r="AA904" s="1"/>
      <c r="AB904" s="1"/>
      <c r="AC904" s="1">
        <v>54346</v>
      </c>
      <c r="AD904" s="1"/>
      <c r="AE904" s="1"/>
      <c r="AF904" s="1"/>
      <c r="AG904" s="1">
        <v>0</v>
      </c>
      <c r="AH904" s="1">
        <v>0</v>
      </c>
      <c r="AI904" s="1">
        <v>75664.331312499999</v>
      </c>
      <c r="AJ904" s="1">
        <v>0</v>
      </c>
      <c r="AK904" s="1"/>
      <c r="AL904" s="1">
        <v>0</v>
      </c>
      <c r="AM904" s="1">
        <v>477575.0965716666</v>
      </c>
      <c r="AN904" s="1"/>
      <c r="AO904" s="1">
        <v>0</v>
      </c>
      <c r="AP904" s="1">
        <v>0</v>
      </c>
      <c r="AQ904" s="1">
        <v>553239.42788416659</v>
      </c>
      <c r="AR904" s="1">
        <v>0</v>
      </c>
      <c r="AS904" s="1">
        <v>0</v>
      </c>
      <c r="AT904" s="1">
        <v>15902.422299</v>
      </c>
      <c r="AU904" s="1">
        <v>0</v>
      </c>
      <c r="AV904" s="1"/>
      <c r="AW904" s="1">
        <v>0</v>
      </c>
      <c r="AX904" s="1">
        <v>141363.72827999998</v>
      </c>
      <c r="AY904" s="1"/>
      <c r="AZ904" s="1">
        <v>0</v>
      </c>
      <c r="BA904" s="1">
        <v>0</v>
      </c>
      <c r="BB904" s="1">
        <v>157266.15057899998</v>
      </c>
      <c r="BC904" s="7">
        <v>2.1904845802909318</v>
      </c>
      <c r="BD904" s="35" t="s">
        <v>552</v>
      </c>
      <c r="BE904" s="35" t="s">
        <v>552</v>
      </c>
      <c r="BF904" s="35">
        <v>1.3827031939280914</v>
      </c>
      <c r="BG904" s="35" t="s">
        <v>552</v>
      </c>
      <c r="BH904" s="35" t="s">
        <v>552</v>
      </c>
      <c r="BI904" s="35" t="s">
        <v>552</v>
      </c>
      <c r="BJ904" s="35">
        <v>1.6850034162170155</v>
      </c>
      <c r="BK904" s="35" t="s">
        <v>552</v>
      </c>
      <c r="BL904" s="35" t="s">
        <v>552</v>
      </c>
      <c r="BM904" s="35" t="s">
        <v>552</v>
      </c>
      <c r="BN904" s="35">
        <v>1.6388277536660938</v>
      </c>
      <c r="BO904" s="1">
        <v>0</v>
      </c>
      <c r="BP904" s="1">
        <v>0</v>
      </c>
      <c r="BQ904" s="1">
        <v>106766.33759999998</v>
      </c>
      <c r="BR904" s="1">
        <v>4745.7398059041925</v>
      </c>
      <c r="BS904" s="1">
        <v>41935.881290937832</v>
      </c>
      <c r="BT904" s="1">
        <v>106766.33759999998</v>
      </c>
      <c r="BU904" s="1">
        <v>4745.7398059041925</v>
      </c>
      <c r="BV904" s="1">
        <v>12344.523468321866</v>
      </c>
      <c r="BW904" s="35">
        <v>6.1844459444963755</v>
      </c>
      <c r="BX904" s="1">
        <v>553524.30597905081</v>
      </c>
      <c r="BY904" s="1">
        <v>24604.031490355006</v>
      </c>
      <c r="BZ904" s="1">
        <v>217414.30968768406</v>
      </c>
      <c r="CA904" s="1">
        <v>553524.30597905081</v>
      </c>
      <c r="CB904" s="1">
        <v>24604.031490355006</v>
      </c>
      <c r="CC904" s="1">
        <v>63999.514632081627</v>
      </c>
    </row>
    <row r="905" spans="1:81" x14ac:dyDescent="0.25">
      <c r="A905" t="s">
        <v>1547</v>
      </c>
      <c r="B905" t="s">
        <v>1548</v>
      </c>
      <c r="C905" t="s">
        <v>210</v>
      </c>
      <c r="D905" t="s">
        <v>28</v>
      </c>
      <c r="E905">
        <v>50162</v>
      </c>
      <c r="F905" t="s">
        <v>370</v>
      </c>
      <c r="G905" t="s">
        <v>55</v>
      </c>
      <c r="H905" s="74">
        <v>0.53246165051848993</v>
      </c>
      <c r="I905" s="1">
        <v>730119.31</v>
      </c>
      <c r="J905" s="1">
        <v>0</v>
      </c>
      <c r="K905" s="1">
        <v>0</v>
      </c>
      <c r="L905" s="1">
        <v>0</v>
      </c>
      <c r="M905" s="1">
        <v>0</v>
      </c>
      <c r="N905" s="1">
        <v>0</v>
      </c>
      <c r="O905" s="1">
        <v>0</v>
      </c>
      <c r="P905" s="1">
        <v>0</v>
      </c>
      <c r="Q905" s="1">
        <v>0</v>
      </c>
      <c r="R905" s="1">
        <v>0</v>
      </c>
      <c r="S905" s="1">
        <v>126385</v>
      </c>
      <c r="T905" s="1">
        <v>126385</v>
      </c>
      <c r="U905" s="1"/>
      <c r="V905" s="36"/>
      <c r="W905" s="1"/>
      <c r="X905" s="1"/>
      <c r="Y905" s="1"/>
      <c r="Z905" s="1"/>
      <c r="AA905" s="1"/>
      <c r="AB905" s="1"/>
      <c r="AC905" s="1"/>
      <c r="AD905" s="1"/>
      <c r="AE905" s="1"/>
      <c r="AF905" s="1">
        <v>29529</v>
      </c>
      <c r="AG905" s="1">
        <v>0</v>
      </c>
      <c r="AH905" s="1">
        <v>0</v>
      </c>
      <c r="AI905" s="1">
        <v>0</v>
      </c>
      <c r="AJ905" s="1">
        <v>0</v>
      </c>
      <c r="AK905" s="1">
        <v>0</v>
      </c>
      <c r="AL905" s="1">
        <v>0</v>
      </c>
      <c r="AM905" s="1">
        <v>0</v>
      </c>
      <c r="AN905" s="1">
        <v>0</v>
      </c>
      <c r="AO905" s="1">
        <v>0</v>
      </c>
      <c r="AP905" s="1">
        <v>168414.40294500001</v>
      </c>
      <c r="AQ905" s="1">
        <v>168414.40294500001</v>
      </c>
      <c r="AR905" s="1">
        <v>0</v>
      </c>
      <c r="AS905" s="1">
        <v>0</v>
      </c>
      <c r="AT905" s="1">
        <v>0</v>
      </c>
      <c r="AU905" s="1">
        <v>0</v>
      </c>
      <c r="AV905" s="1">
        <v>0</v>
      </c>
      <c r="AW905" s="1">
        <v>0</v>
      </c>
      <c r="AX905" s="1">
        <v>0</v>
      </c>
      <c r="AY905" s="1">
        <v>0</v>
      </c>
      <c r="AZ905" s="1">
        <v>0</v>
      </c>
      <c r="BA905" s="1">
        <v>37869.711140700005</v>
      </c>
      <c r="BB905" s="1">
        <v>37869.711140700005</v>
      </c>
      <c r="BC905" s="7">
        <v>0.28253480117612556</v>
      </c>
      <c r="BD905" s="35" t="s">
        <v>552</v>
      </c>
      <c r="BE905" s="35" t="s">
        <v>552</v>
      </c>
      <c r="BF905" s="35" t="s">
        <v>552</v>
      </c>
      <c r="BG905" s="35" t="s">
        <v>552</v>
      </c>
      <c r="BH905" s="35" t="s">
        <v>552</v>
      </c>
      <c r="BI905" s="35" t="s">
        <v>552</v>
      </c>
      <c r="BJ905" s="35" t="s">
        <v>552</v>
      </c>
      <c r="BK905" s="35" t="s">
        <v>552</v>
      </c>
      <c r="BL905" s="35" t="s">
        <v>552</v>
      </c>
      <c r="BM905" s="35">
        <v>1.6321882666906675</v>
      </c>
      <c r="BN905" s="35">
        <v>1.6321882666906675</v>
      </c>
      <c r="BO905" s="1">
        <v>0</v>
      </c>
      <c r="BP905" s="1">
        <v>0</v>
      </c>
      <c r="BQ905" s="1">
        <v>240326.07207959998</v>
      </c>
      <c r="BR905" s="1">
        <v>10682.440105211195</v>
      </c>
      <c r="BS905" s="1">
        <v>94395.723000312733</v>
      </c>
      <c r="BT905" s="1">
        <v>240326.07207959998</v>
      </c>
      <c r="BU905" s="1">
        <v>10682.440105211195</v>
      </c>
      <c r="BV905" s="1">
        <v>27786.949552873255</v>
      </c>
      <c r="BW905" s="35">
        <v>6.0476692355367581</v>
      </c>
      <c r="BX905" s="1">
        <v>1213086.5205335862</v>
      </c>
      <c r="BY905" s="1">
        <v>53921.424279538594</v>
      </c>
      <c r="BZ905" s="1">
        <v>476478.38695492805</v>
      </c>
      <c r="CA905" s="1">
        <v>1213086.5205335862</v>
      </c>
      <c r="CB905" s="1">
        <v>53921.424279538594</v>
      </c>
      <c r="CC905" s="1">
        <v>140259.33040745018</v>
      </c>
    </row>
    <row r="906" spans="1:81" x14ac:dyDescent="0.25">
      <c r="A906" t="s">
        <v>1547</v>
      </c>
      <c r="B906" t="s">
        <v>1548</v>
      </c>
      <c r="C906" t="s">
        <v>210</v>
      </c>
      <c r="D906" t="s">
        <v>1730</v>
      </c>
      <c r="E906">
        <v>50162</v>
      </c>
      <c r="F906" t="s">
        <v>370</v>
      </c>
      <c r="G906" t="s">
        <v>55</v>
      </c>
      <c r="H906" s="74">
        <v>0.53246165051848993</v>
      </c>
      <c r="I906" s="1">
        <v>730119.31</v>
      </c>
      <c r="J906" s="1"/>
      <c r="K906" s="1"/>
      <c r="L906" s="1"/>
      <c r="M906" s="1"/>
      <c r="N906" s="1"/>
      <c r="O906" s="1"/>
      <c r="P906" s="1"/>
      <c r="Q906" s="1"/>
      <c r="R906" s="1"/>
      <c r="S906" s="1">
        <v>126385</v>
      </c>
      <c r="T906" s="1">
        <v>126385</v>
      </c>
      <c r="U906" s="1">
        <v>13.285714285714286</v>
      </c>
      <c r="V906" s="36">
        <v>0.43855762061560166</v>
      </c>
      <c r="W906" s="1"/>
      <c r="X906" s="1"/>
      <c r="Y906" s="1"/>
      <c r="Z906" s="1"/>
      <c r="AA906" s="1"/>
      <c r="AB906" s="1"/>
      <c r="AC906" s="1"/>
      <c r="AD906" s="1"/>
      <c r="AE906" s="1"/>
      <c r="AF906" s="1">
        <v>29529</v>
      </c>
      <c r="AG906" s="1">
        <v>0</v>
      </c>
      <c r="AH906" s="1">
        <v>0</v>
      </c>
      <c r="AI906" s="1">
        <v>0</v>
      </c>
      <c r="AJ906" s="1">
        <v>0</v>
      </c>
      <c r="AK906" s="1"/>
      <c r="AL906" s="1">
        <v>0</v>
      </c>
      <c r="AM906" s="1">
        <v>0</v>
      </c>
      <c r="AN906" s="1"/>
      <c r="AO906" s="1">
        <v>0</v>
      </c>
      <c r="AP906" s="1">
        <v>168414.40294500001</v>
      </c>
      <c r="AQ906" s="1">
        <v>168414.40294500001</v>
      </c>
      <c r="AR906" s="1">
        <v>0</v>
      </c>
      <c r="AS906" s="1">
        <v>0</v>
      </c>
      <c r="AT906" s="1">
        <v>0</v>
      </c>
      <c r="AU906" s="1">
        <v>0</v>
      </c>
      <c r="AV906" s="1"/>
      <c r="AW906" s="1">
        <v>0</v>
      </c>
      <c r="AX906" s="1">
        <v>0</v>
      </c>
      <c r="AY906" s="1"/>
      <c r="AZ906" s="1">
        <v>0</v>
      </c>
      <c r="BA906" s="1">
        <v>37869.711140700005</v>
      </c>
      <c r="BB906" s="1">
        <v>37869.711140700005</v>
      </c>
      <c r="BC906" s="7">
        <v>0.28253480117612556</v>
      </c>
      <c r="BD906" s="35" t="s">
        <v>552</v>
      </c>
      <c r="BE906" s="35" t="s">
        <v>552</v>
      </c>
      <c r="BF906" s="35" t="s">
        <v>552</v>
      </c>
      <c r="BG906" s="35" t="s">
        <v>552</v>
      </c>
      <c r="BH906" s="35" t="s">
        <v>552</v>
      </c>
      <c r="BI906" s="35" t="s">
        <v>552</v>
      </c>
      <c r="BJ906" s="35" t="s">
        <v>552</v>
      </c>
      <c r="BK906" s="35" t="s">
        <v>552</v>
      </c>
      <c r="BL906" s="35" t="s">
        <v>552</v>
      </c>
      <c r="BM906" s="35">
        <v>1.6321882666906675</v>
      </c>
      <c r="BN906" s="35">
        <v>1.6321882666906675</v>
      </c>
      <c r="BO906" s="1">
        <v>0</v>
      </c>
      <c r="BP906" s="1">
        <v>0</v>
      </c>
      <c r="BQ906" s="1">
        <v>240326.07207959998</v>
      </c>
      <c r="BR906" s="1">
        <v>10682.440105211195</v>
      </c>
      <c r="BS906" s="1">
        <v>94395.723000312733</v>
      </c>
      <c r="BT906" s="1">
        <v>240326.07207959998</v>
      </c>
      <c r="BU906" s="1">
        <v>10682.440105211195</v>
      </c>
      <c r="BV906" s="1">
        <v>27786.949552873255</v>
      </c>
      <c r="BW906" s="35">
        <v>6.0476692355367581</v>
      </c>
      <c r="BX906" s="1">
        <v>1213086.5205335862</v>
      </c>
      <c r="BY906" s="1">
        <v>53921.424279538594</v>
      </c>
      <c r="BZ906" s="1">
        <v>476478.38695492805</v>
      </c>
      <c r="CA906" s="1">
        <v>1213086.5205335862</v>
      </c>
      <c r="CB906" s="1">
        <v>53921.424279538594</v>
      </c>
      <c r="CC906" s="1">
        <v>140259.33040745018</v>
      </c>
    </row>
    <row r="907" spans="1:81" x14ac:dyDescent="0.25">
      <c r="A907" t="s">
        <v>1529</v>
      </c>
      <c r="B907" t="s">
        <v>1530</v>
      </c>
      <c r="C907" t="s">
        <v>210</v>
      </c>
      <c r="D907" t="s">
        <v>28</v>
      </c>
      <c r="E907">
        <v>50098</v>
      </c>
      <c r="F907" t="s">
        <v>370</v>
      </c>
      <c r="G907" t="s">
        <v>55</v>
      </c>
      <c r="H907" s="74">
        <v>0.53246165051848993</v>
      </c>
      <c r="I907" s="1">
        <v>769232.31</v>
      </c>
      <c r="J907" s="1">
        <v>0</v>
      </c>
      <c r="K907" s="1">
        <v>0</v>
      </c>
      <c r="L907" s="1">
        <v>375401</v>
      </c>
      <c r="M907" s="1">
        <v>0</v>
      </c>
      <c r="N907" s="1">
        <v>0</v>
      </c>
      <c r="O907" s="1">
        <v>0</v>
      </c>
      <c r="P907" s="1">
        <v>0</v>
      </c>
      <c r="Q907" s="1">
        <v>0</v>
      </c>
      <c r="R907" s="1">
        <v>0</v>
      </c>
      <c r="S907" s="1">
        <v>0</v>
      </c>
      <c r="T907" s="1">
        <v>375401</v>
      </c>
      <c r="U907" s="1"/>
      <c r="V907" s="36"/>
      <c r="W907" s="1"/>
      <c r="X907" s="1"/>
      <c r="Y907" s="1">
        <v>87099</v>
      </c>
      <c r="Z907" s="1"/>
      <c r="AA907" s="1"/>
      <c r="AB907" s="1"/>
      <c r="AC907" s="1"/>
      <c r="AD907" s="1"/>
      <c r="AE907" s="1"/>
      <c r="AF907" s="1"/>
      <c r="AG907" s="1">
        <v>0</v>
      </c>
      <c r="AH907" s="1">
        <v>0</v>
      </c>
      <c r="AI907" s="1">
        <v>893668.28918750002</v>
      </c>
      <c r="AJ907" s="1">
        <v>0</v>
      </c>
      <c r="AK907" s="1">
        <v>0</v>
      </c>
      <c r="AL907" s="1">
        <v>0</v>
      </c>
      <c r="AM907" s="1">
        <v>0</v>
      </c>
      <c r="AN907" s="1">
        <v>0</v>
      </c>
      <c r="AO907" s="1">
        <v>0</v>
      </c>
      <c r="AP907" s="1">
        <v>0</v>
      </c>
      <c r="AQ907" s="1">
        <v>893668.28918750002</v>
      </c>
      <c r="AR907" s="1">
        <v>0</v>
      </c>
      <c r="AS907" s="1">
        <v>0</v>
      </c>
      <c r="AT907" s="1">
        <v>188832.32172059998</v>
      </c>
      <c r="AU907" s="1">
        <v>0</v>
      </c>
      <c r="AV907" s="1">
        <v>0</v>
      </c>
      <c r="AW907" s="1">
        <v>0</v>
      </c>
      <c r="AX907" s="1">
        <v>0</v>
      </c>
      <c r="AY907" s="1">
        <v>0</v>
      </c>
      <c r="AZ907" s="1">
        <v>0</v>
      </c>
      <c r="BA907" s="1">
        <v>0</v>
      </c>
      <c r="BB907" s="1">
        <v>188832.32172059998</v>
      </c>
      <c r="BC907" s="7">
        <v>1.4072479754628349</v>
      </c>
      <c r="BD907" s="35" t="s">
        <v>552</v>
      </c>
      <c r="BE907" s="35" t="s">
        <v>552</v>
      </c>
      <c r="BF907" s="35">
        <v>2.8835847824275906</v>
      </c>
      <c r="BG907" s="35" t="s">
        <v>552</v>
      </c>
      <c r="BH907" s="35" t="s">
        <v>552</v>
      </c>
      <c r="BI907" s="35" t="s">
        <v>552</v>
      </c>
      <c r="BJ907" s="35" t="s">
        <v>552</v>
      </c>
      <c r="BK907" s="35" t="s">
        <v>552</v>
      </c>
      <c r="BL907" s="35" t="s">
        <v>552</v>
      </c>
      <c r="BM907" s="35" t="s">
        <v>552</v>
      </c>
      <c r="BN907" s="35">
        <v>2.8835847824275906</v>
      </c>
      <c r="BO907" s="1">
        <v>0</v>
      </c>
      <c r="BP907" s="1">
        <v>0</v>
      </c>
      <c r="BQ907" s="1">
        <v>253200.50715959998</v>
      </c>
      <c r="BR907" s="1">
        <v>11254.705862481915</v>
      </c>
      <c r="BS907" s="1">
        <v>99452.567632611579</v>
      </c>
      <c r="BT907" s="1">
        <v>253200.50715959998</v>
      </c>
      <c r="BU907" s="1">
        <v>11254.705862481915</v>
      </c>
      <c r="BV907" s="1">
        <v>29275.515795370706</v>
      </c>
      <c r="BW907" s="35">
        <v>6.0516151946929879</v>
      </c>
      <c r="BX907" s="1">
        <v>1279071.5292714059</v>
      </c>
      <c r="BY907" s="1">
        <v>56854.443146713886</v>
      </c>
      <c r="BZ907" s="1">
        <v>502396.10180413263</v>
      </c>
      <c r="CA907" s="1">
        <v>1279071.5292714059</v>
      </c>
      <c r="CB907" s="1">
        <v>56854.443146713886</v>
      </c>
      <c r="CC907" s="1">
        <v>147888.64042436922</v>
      </c>
    </row>
    <row r="908" spans="1:81" x14ac:dyDescent="0.25">
      <c r="A908" t="s">
        <v>1529</v>
      </c>
      <c r="B908" t="s">
        <v>1530</v>
      </c>
      <c r="C908" t="s">
        <v>210</v>
      </c>
      <c r="D908" t="s">
        <v>1730</v>
      </c>
      <c r="E908">
        <v>50098</v>
      </c>
      <c r="F908" t="s">
        <v>370</v>
      </c>
      <c r="G908" t="s">
        <v>55</v>
      </c>
      <c r="H908" s="74">
        <v>0.53246165051848993</v>
      </c>
      <c r="I908" s="1">
        <v>769232.31</v>
      </c>
      <c r="J908" s="1"/>
      <c r="K908" s="1"/>
      <c r="L908" s="1">
        <v>375401</v>
      </c>
      <c r="M908" s="1"/>
      <c r="N908" s="1"/>
      <c r="O908" s="1"/>
      <c r="P908" s="1"/>
      <c r="Q908" s="1"/>
      <c r="R908" s="1"/>
      <c r="S908" s="1"/>
      <c r="T908" s="1">
        <v>375401</v>
      </c>
      <c r="U908" s="1">
        <v>29.083333333333332</v>
      </c>
      <c r="V908" s="36">
        <v>7.1287739727334473E-2</v>
      </c>
      <c r="W908" s="1"/>
      <c r="X908" s="1"/>
      <c r="Y908" s="1">
        <v>87099</v>
      </c>
      <c r="Z908" s="1"/>
      <c r="AA908" s="1"/>
      <c r="AB908" s="1"/>
      <c r="AC908" s="1"/>
      <c r="AD908" s="1"/>
      <c r="AE908" s="1"/>
      <c r="AF908" s="1"/>
      <c r="AG908" s="1">
        <v>0</v>
      </c>
      <c r="AH908" s="1">
        <v>0</v>
      </c>
      <c r="AI908" s="1">
        <v>893668.28918750002</v>
      </c>
      <c r="AJ908" s="1">
        <v>0</v>
      </c>
      <c r="AK908" s="1"/>
      <c r="AL908" s="1">
        <v>0</v>
      </c>
      <c r="AM908" s="1">
        <v>0</v>
      </c>
      <c r="AN908" s="1"/>
      <c r="AO908" s="1">
        <v>0</v>
      </c>
      <c r="AP908" s="1">
        <v>0</v>
      </c>
      <c r="AQ908" s="1">
        <v>893668.28918750002</v>
      </c>
      <c r="AR908" s="1">
        <v>0</v>
      </c>
      <c r="AS908" s="1">
        <v>0</v>
      </c>
      <c r="AT908" s="1">
        <v>188832.32172059998</v>
      </c>
      <c r="AU908" s="1">
        <v>0</v>
      </c>
      <c r="AV908" s="1"/>
      <c r="AW908" s="1">
        <v>0</v>
      </c>
      <c r="AX908" s="1">
        <v>0</v>
      </c>
      <c r="AY908" s="1"/>
      <c r="AZ908" s="1">
        <v>0</v>
      </c>
      <c r="BA908" s="1">
        <v>0</v>
      </c>
      <c r="BB908" s="1">
        <v>188832.32172059998</v>
      </c>
      <c r="BC908" s="7">
        <v>1.4072479754628349</v>
      </c>
      <c r="BD908" s="35" t="s">
        <v>552</v>
      </c>
      <c r="BE908" s="35" t="s">
        <v>552</v>
      </c>
      <c r="BF908" s="35">
        <v>2.8835847824275906</v>
      </c>
      <c r="BG908" s="35" t="s">
        <v>552</v>
      </c>
      <c r="BH908" s="35" t="s">
        <v>552</v>
      </c>
      <c r="BI908" s="35" t="s">
        <v>552</v>
      </c>
      <c r="BJ908" s="35" t="s">
        <v>552</v>
      </c>
      <c r="BK908" s="35" t="s">
        <v>552</v>
      </c>
      <c r="BL908" s="35" t="s">
        <v>552</v>
      </c>
      <c r="BM908" s="35" t="s">
        <v>552</v>
      </c>
      <c r="BN908" s="35">
        <v>2.8835847824275906</v>
      </c>
      <c r="BO908" s="1">
        <v>0</v>
      </c>
      <c r="BP908" s="1">
        <v>0</v>
      </c>
      <c r="BQ908" s="1">
        <v>253200.50715959998</v>
      </c>
      <c r="BR908" s="1">
        <v>11254.705862481915</v>
      </c>
      <c r="BS908" s="1">
        <v>99452.567632611579</v>
      </c>
      <c r="BT908" s="1">
        <v>253200.50715959998</v>
      </c>
      <c r="BU908" s="1">
        <v>11254.705862481915</v>
      </c>
      <c r="BV908" s="1">
        <v>29275.515795370706</v>
      </c>
      <c r="BW908" s="35">
        <v>6.0516151946929879</v>
      </c>
      <c r="BX908" s="1">
        <v>1279071.5292714059</v>
      </c>
      <c r="BY908" s="1">
        <v>56854.443146713886</v>
      </c>
      <c r="BZ908" s="1">
        <v>502396.10180413263</v>
      </c>
      <c r="CA908" s="1">
        <v>1279071.5292714059</v>
      </c>
      <c r="CB908" s="1">
        <v>56854.443146713886</v>
      </c>
      <c r="CC908" s="1">
        <v>147888.64042436922</v>
      </c>
    </row>
    <row r="909" spans="1:81" x14ac:dyDescent="0.25">
      <c r="A909" t="s">
        <v>1298</v>
      </c>
      <c r="B909" t="s">
        <v>1299</v>
      </c>
      <c r="C909" t="s">
        <v>210</v>
      </c>
      <c r="D909" t="s">
        <v>38</v>
      </c>
      <c r="E909">
        <v>50053</v>
      </c>
      <c r="F909" t="s">
        <v>39</v>
      </c>
      <c r="G909" t="s">
        <v>55</v>
      </c>
      <c r="H909" s="74">
        <v>0.53246165051848993</v>
      </c>
      <c r="I909" s="1">
        <v>427275</v>
      </c>
      <c r="J909" s="1"/>
      <c r="K909" s="1"/>
      <c r="L909" s="1"/>
      <c r="M909" s="1"/>
      <c r="N909" s="1"/>
      <c r="O909" s="1"/>
      <c r="P909" s="1"/>
      <c r="Q909" s="1"/>
      <c r="R909" s="1"/>
      <c r="S909" s="1"/>
      <c r="T909" s="1">
        <v>0</v>
      </c>
      <c r="U909" s="1">
        <v>0</v>
      </c>
      <c r="V909" s="36" t="s">
        <v>552</v>
      </c>
      <c r="W909" s="1"/>
      <c r="X909" s="1"/>
      <c r="Y909" s="1">
        <v>35656</v>
      </c>
      <c r="Z909" s="1"/>
      <c r="AA909" s="1"/>
      <c r="AB909" s="1"/>
      <c r="AC909" s="1">
        <v>22939</v>
      </c>
      <c r="AD909" s="1"/>
      <c r="AE909" s="1"/>
      <c r="AF909" s="1"/>
      <c r="AG909" s="1">
        <v>0</v>
      </c>
      <c r="AH909" s="1">
        <v>0</v>
      </c>
      <c r="AI909" s="1">
        <v>365212.99808000005</v>
      </c>
      <c r="AJ909" s="1">
        <v>0</v>
      </c>
      <c r="AK909" s="1">
        <v>0</v>
      </c>
      <c r="AL909" s="1">
        <v>0</v>
      </c>
      <c r="AM909" s="1">
        <v>202134.79775999999</v>
      </c>
      <c r="AN909" s="1">
        <v>0</v>
      </c>
      <c r="AO909" s="1">
        <v>0</v>
      </c>
      <c r="AP909" s="1">
        <v>0</v>
      </c>
      <c r="AQ909" s="1">
        <v>567347.79584000004</v>
      </c>
      <c r="AR909" s="1">
        <v>0</v>
      </c>
      <c r="AS909" s="1">
        <v>0</v>
      </c>
      <c r="AT909" s="1">
        <v>77302.899726399992</v>
      </c>
      <c r="AU909" s="1">
        <v>0</v>
      </c>
      <c r="AV909" s="1">
        <v>0</v>
      </c>
      <c r="AW909" s="1">
        <v>0</v>
      </c>
      <c r="AX909" s="1">
        <v>59668.468019999993</v>
      </c>
      <c r="AY909" s="1">
        <v>0</v>
      </c>
      <c r="AZ909" s="1">
        <v>0</v>
      </c>
      <c r="BA909" s="1">
        <v>0</v>
      </c>
      <c r="BB909" s="1">
        <v>136971.36774639998</v>
      </c>
      <c r="BC909" s="7">
        <v>1.6483977850012286</v>
      </c>
      <c r="BD909" s="35" t="s">
        <v>552</v>
      </c>
      <c r="BE909" s="35" t="s">
        <v>552</v>
      </c>
      <c r="BF909" s="35" t="s">
        <v>552</v>
      </c>
      <c r="BG909" s="35" t="s">
        <v>552</v>
      </c>
      <c r="BH909" s="35" t="s">
        <v>552</v>
      </c>
      <c r="BI909" s="35" t="s">
        <v>552</v>
      </c>
      <c r="BJ909" s="35" t="s">
        <v>552</v>
      </c>
      <c r="BK909" s="35" t="s">
        <v>552</v>
      </c>
      <c r="BL909" s="35" t="s">
        <v>552</v>
      </c>
      <c r="BM909" s="35" t="s">
        <v>552</v>
      </c>
      <c r="BN909" s="35" t="s">
        <v>552</v>
      </c>
      <c r="BO909" s="1">
        <v>0</v>
      </c>
      <c r="BP909" s="1"/>
      <c r="BQ909" s="1">
        <v>140641.83899999998</v>
      </c>
      <c r="BR909" s="1">
        <v>6251.4982598585329</v>
      </c>
      <c r="BS909" s="1">
        <v>55241.563936938765</v>
      </c>
      <c r="BT909" s="1">
        <v>140641.83899999998</v>
      </c>
      <c r="BU909" s="1">
        <v>6251.4982598585329</v>
      </c>
      <c r="BV909" s="1">
        <v>16261.272243578818</v>
      </c>
      <c r="BW909" s="35">
        <v>6.0108596094058866</v>
      </c>
      <c r="BX909" s="1">
        <v>704736.51043766551</v>
      </c>
      <c r="BY909" s="1">
        <v>31325.380128596309</v>
      </c>
      <c r="BZ909" s="1">
        <v>276807.72149201931</v>
      </c>
      <c r="CA909" s="1">
        <v>704736.51043766551</v>
      </c>
      <c r="CB909" s="1">
        <v>31325.380128596309</v>
      </c>
      <c r="CC909" s="1">
        <v>81482.952282902144</v>
      </c>
    </row>
    <row r="910" spans="1:81" x14ac:dyDescent="0.25">
      <c r="A910" t="s">
        <v>1298</v>
      </c>
      <c r="B910" t="s">
        <v>1299</v>
      </c>
      <c r="C910" t="s">
        <v>210</v>
      </c>
      <c r="D910" t="s">
        <v>28</v>
      </c>
      <c r="E910">
        <v>50053</v>
      </c>
      <c r="F910" t="s">
        <v>39</v>
      </c>
      <c r="G910" t="s">
        <v>55</v>
      </c>
      <c r="H910" s="74">
        <v>0.53246165051848993</v>
      </c>
      <c r="I910" s="1">
        <v>511039</v>
      </c>
      <c r="J910" s="1">
        <v>0</v>
      </c>
      <c r="K910" s="1">
        <v>0</v>
      </c>
      <c r="L910" s="1">
        <v>306430</v>
      </c>
      <c r="M910" s="1">
        <v>0</v>
      </c>
      <c r="N910" s="1">
        <v>0</v>
      </c>
      <c r="O910" s="1">
        <v>0</v>
      </c>
      <c r="P910" s="1">
        <v>208410</v>
      </c>
      <c r="Q910" s="1">
        <v>0</v>
      </c>
      <c r="R910" s="1">
        <v>0</v>
      </c>
      <c r="S910" s="1">
        <v>0</v>
      </c>
      <c r="T910" s="1">
        <v>514840</v>
      </c>
      <c r="U910" s="1"/>
      <c r="V910" s="36"/>
      <c r="W910" s="1"/>
      <c r="X910" s="1"/>
      <c r="Y910" s="1">
        <v>36966</v>
      </c>
      <c r="Z910" s="1"/>
      <c r="AA910" s="1"/>
      <c r="AB910" s="1"/>
      <c r="AC910" s="1">
        <v>35439</v>
      </c>
      <c r="AD910" s="1"/>
      <c r="AE910" s="1"/>
      <c r="AF910" s="1"/>
      <c r="AG910" s="1">
        <v>0</v>
      </c>
      <c r="AH910" s="1">
        <v>0</v>
      </c>
      <c r="AI910" s="1">
        <v>382169.49870500003</v>
      </c>
      <c r="AJ910" s="1">
        <v>0</v>
      </c>
      <c r="AK910" s="1">
        <v>0</v>
      </c>
      <c r="AL910" s="1">
        <v>0</v>
      </c>
      <c r="AM910" s="1">
        <v>312121.51678499999</v>
      </c>
      <c r="AN910" s="1">
        <v>0</v>
      </c>
      <c r="AO910" s="1">
        <v>0</v>
      </c>
      <c r="AP910" s="1">
        <v>0</v>
      </c>
      <c r="AQ910" s="1">
        <v>694291.01549000002</v>
      </c>
      <c r="AR910" s="1">
        <v>0</v>
      </c>
      <c r="AS910" s="1">
        <v>0</v>
      </c>
      <c r="AT910" s="1">
        <v>80143.005140399997</v>
      </c>
      <c r="AU910" s="1">
        <v>0</v>
      </c>
      <c r="AV910" s="1">
        <v>0</v>
      </c>
      <c r="AW910" s="1">
        <v>0</v>
      </c>
      <c r="AX910" s="1">
        <v>92183.218019999986</v>
      </c>
      <c r="AY910" s="1">
        <v>0</v>
      </c>
      <c r="AZ910" s="1">
        <v>0</v>
      </c>
      <c r="BA910" s="1">
        <v>0</v>
      </c>
      <c r="BB910" s="1">
        <v>172326.2231604</v>
      </c>
      <c r="BC910" s="7">
        <v>1.6957947214408293</v>
      </c>
      <c r="BD910" s="35" t="s">
        <v>552</v>
      </c>
      <c r="BE910" s="35" t="s">
        <v>552</v>
      </c>
      <c r="BF910" s="35">
        <v>1.5087051001710017</v>
      </c>
      <c r="BG910" s="35" t="s">
        <v>552</v>
      </c>
      <c r="BH910" s="35" t="s">
        <v>552</v>
      </c>
      <c r="BI910" s="35" t="s">
        <v>552</v>
      </c>
      <c r="BJ910" s="35">
        <v>1.93994882589607</v>
      </c>
      <c r="BK910" s="35" t="s">
        <v>552</v>
      </c>
      <c r="BL910" s="35" t="s">
        <v>552</v>
      </c>
      <c r="BM910" s="35" t="s">
        <v>552</v>
      </c>
      <c r="BN910" s="35">
        <v>1.6832748788951906</v>
      </c>
      <c r="BO910" s="1">
        <v>0</v>
      </c>
      <c r="BP910" s="1">
        <v>0</v>
      </c>
      <c r="BQ910" s="1">
        <v>168213.59723999997</v>
      </c>
      <c r="BR910" s="1">
        <v>7477.0567414893103</v>
      </c>
      <c r="BS910" s="1">
        <v>66071.250582807916</v>
      </c>
      <c r="BT910" s="1">
        <v>168213.59723999997</v>
      </c>
      <c r="BU910" s="1">
        <v>7477.0567414893103</v>
      </c>
      <c r="BV910" s="1">
        <v>19449.170454827163</v>
      </c>
      <c r="BW910" s="35">
        <v>6.0108596094058866</v>
      </c>
      <c r="BX910" s="1">
        <v>842894.72016278538</v>
      </c>
      <c r="BY910" s="1">
        <v>37466.481623164771</v>
      </c>
      <c r="BZ910" s="1">
        <v>331073.76088832732</v>
      </c>
      <c r="CA910" s="1">
        <v>842894.72016278538</v>
      </c>
      <c r="CB910" s="1">
        <v>37466.481623164771</v>
      </c>
      <c r="CC910" s="1">
        <v>97457.062668543731</v>
      </c>
    </row>
    <row r="911" spans="1:81" x14ac:dyDescent="0.25">
      <c r="A911" t="s">
        <v>1298</v>
      </c>
      <c r="B911" t="s">
        <v>1299</v>
      </c>
      <c r="C911" t="s">
        <v>210</v>
      </c>
      <c r="D911" t="s">
        <v>1730</v>
      </c>
      <c r="E911">
        <v>50053</v>
      </c>
      <c r="F911" t="s">
        <v>39</v>
      </c>
      <c r="G911" t="s">
        <v>55</v>
      </c>
      <c r="H911" s="74">
        <v>0.53246165051848993</v>
      </c>
      <c r="I911" s="1">
        <v>83764</v>
      </c>
      <c r="J911" s="1"/>
      <c r="K911" s="1"/>
      <c r="L911" s="1">
        <v>306430</v>
      </c>
      <c r="M911" s="1"/>
      <c r="N911" s="1"/>
      <c r="O911" s="1"/>
      <c r="P911" s="1">
        <v>208410</v>
      </c>
      <c r="Q911" s="1"/>
      <c r="R911" s="1"/>
      <c r="S911" s="1"/>
      <c r="T911" s="1">
        <v>514840</v>
      </c>
      <c r="U911" s="1">
        <v>20.75</v>
      </c>
      <c r="V911" s="36">
        <v>9.9669628095117119E-2</v>
      </c>
      <c r="W911" s="1"/>
      <c r="X911" s="1"/>
      <c r="Y911" s="1">
        <v>1310</v>
      </c>
      <c r="Z911" s="1"/>
      <c r="AA911" s="1"/>
      <c r="AB911" s="1"/>
      <c r="AC911" s="1">
        <v>12500</v>
      </c>
      <c r="AD911" s="1"/>
      <c r="AE911" s="1"/>
      <c r="AF911" s="1"/>
      <c r="AG911" s="1">
        <v>0</v>
      </c>
      <c r="AH911" s="1">
        <v>0</v>
      </c>
      <c r="AI911" s="1">
        <v>16956.500625000001</v>
      </c>
      <c r="AJ911" s="1">
        <v>0</v>
      </c>
      <c r="AK911" s="1"/>
      <c r="AL911" s="1">
        <v>0</v>
      </c>
      <c r="AM911" s="1">
        <v>109986.71902499998</v>
      </c>
      <c r="AN911" s="1"/>
      <c r="AO911" s="1">
        <v>0</v>
      </c>
      <c r="AP911" s="1">
        <v>0</v>
      </c>
      <c r="AQ911" s="1">
        <v>126943.21964999998</v>
      </c>
      <c r="AR911" s="1">
        <v>0</v>
      </c>
      <c r="AS911" s="1">
        <v>0</v>
      </c>
      <c r="AT911" s="1">
        <v>2840.1054140000001</v>
      </c>
      <c r="AU911" s="1">
        <v>0</v>
      </c>
      <c r="AV911" s="1"/>
      <c r="AW911" s="1">
        <v>0</v>
      </c>
      <c r="AX911" s="1">
        <v>32514.749999999996</v>
      </c>
      <c r="AY911" s="1"/>
      <c r="AZ911" s="1">
        <v>0</v>
      </c>
      <c r="BA911" s="1">
        <v>0</v>
      </c>
      <c r="BB911" s="1">
        <v>35354.855413999998</v>
      </c>
      <c r="BC911" s="7">
        <v>1.9375635722267319</v>
      </c>
      <c r="BD911" s="35" t="s">
        <v>552</v>
      </c>
      <c r="BE911" s="35" t="s">
        <v>552</v>
      </c>
      <c r="BF911" s="35">
        <v>6.4604007567796898E-2</v>
      </c>
      <c r="BG911" s="35" t="s">
        <v>552</v>
      </c>
      <c r="BH911" s="35" t="s">
        <v>552</v>
      </c>
      <c r="BI911" s="35" t="s">
        <v>552</v>
      </c>
      <c r="BJ911" s="35">
        <v>0.68375542932200939</v>
      </c>
      <c r="BK911" s="35" t="s">
        <v>552</v>
      </c>
      <c r="BL911" s="35" t="s">
        <v>552</v>
      </c>
      <c r="BM911" s="35" t="s">
        <v>552</v>
      </c>
      <c r="BN911" s="35">
        <v>0.31523983191671195</v>
      </c>
      <c r="BO911" s="1">
        <v>0</v>
      </c>
      <c r="BP911" s="1">
        <v>0</v>
      </c>
      <c r="BQ911" s="1">
        <v>27571.758239999996</v>
      </c>
      <c r="BR911" s="1">
        <v>1225.5584816307769</v>
      </c>
      <c r="BS911" s="1">
        <v>10829.686645869147</v>
      </c>
      <c r="BT911" s="1">
        <v>27571.758239999996</v>
      </c>
      <c r="BU911" s="1">
        <v>1225.5584816307769</v>
      </c>
      <c r="BV911" s="1">
        <v>3187.8982112483441</v>
      </c>
      <c r="BW911" s="35">
        <v>6.0108596094058866</v>
      </c>
      <c r="BX911" s="1">
        <v>138158.2097251199</v>
      </c>
      <c r="BY911" s="1">
        <v>6141.1014945684656</v>
      </c>
      <c r="BZ911" s="1">
        <v>54266.039396308013</v>
      </c>
      <c r="CA911" s="1">
        <v>138158.2097251199</v>
      </c>
      <c r="CB911" s="1">
        <v>6141.1014945684656</v>
      </c>
      <c r="CC911" s="1">
        <v>15974.110385641599</v>
      </c>
    </row>
    <row r="912" spans="1:81" x14ac:dyDescent="0.25">
      <c r="A912" t="s">
        <v>1115</v>
      </c>
      <c r="B912" t="s">
        <v>1116</v>
      </c>
      <c r="C912" t="s">
        <v>210</v>
      </c>
      <c r="D912" t="s">
        <v>38</v>
      </c>
      <c r="E912">
        <v>50183</v>
      </c>
      <c r="F912" t="s">
        <v>370</v>
      </c>
      <c r="G912" t="s">
        <v>55</v>
      </c>
      <c r="H912" s="74">
        <v>0.53246165051848993</v>
      </c>
      <c r="I912" s="1">
        <v>698058.23999999999</v>
      </c>
      <c r="J912" s="1"/>
      <c r="K912" s="1"/>
      <c r="L912" s="1">
        <v>123972</v>
      </c>
      <c r="M912" s="1"/>
      <c r="N912" s="1"/>
      <c r="O912" s="1"/>
      <c r="P912" s="1"/>
      <c r="Q912" s="1"/>
      <c r="R912" s="1"/>
      <c r="S912" s="1"/>
      <c r="T912" s="1">
        <v>123972</v>
      </c>
      <c r="U912" s="1">
        <v>53</v>
      </c>
      <c r="V912" s="36">
        <v>4.263216900424753E-2</v>
      </c>
      <c r="W912" s="1"/>
      <c r="X912" s="1"/>
      <c r="Y912" s="1">
        <v>28764</v>
      </c>
      <c r="Z912" s="1"/>
      <c r="AA912" s="1"/>
      <c r="AB912" s="1"/>
      <c r="AC912" s="1"/>
      <c r="AD912" s="1"/>
      <c r="AE912" s="1"/>
      <c r="AF912" s="1"/>
      <c r="AG912" s="1">
        <v>0</v>
      </c>
      <c r="AH912" s="1">
        <v>0</v>
      </c>
      <c r="AI912" s="1">
        <v>295129.36274999997</v>
      </c>
      <c r="AJ912" s="1">
        <v>0</v>
      </c>
      <c r="AK912" s="1">
        <v>0</v>
      </c>
      <c r="AL912" s="1">
        <v>0</v>
      </c>
      <c r="AM912" s="1">
        <v>0</v>
      </c>
      <c r="AN912" s="1">
        <v>0</v>
      </c>
      <c r="AO912" s="1">
        <v>0</v>
      </c>
      <c r="AP912" s="1">
        <v>0</v>
      </c>
      <c r="AQ912" s="1">
        <v>295129.36274999997</v>
      </c>
      <c r="AR912" s="1">
        <v>0</v>
      </c>
      <c r="AS912" s="1">
        <v>0</v>
      </c>
      <c r="AT912" s="1">
        <v>62360.910021600001</v>
      </c>
      <c r="AU912" s="1">
        <v>0</v>
      </c>
      <c r="AV912" s="1">
        <v>0</v>
      </c>
      <c r="AW912" s="1">
        <v>0</v>
      </c>
      <c r="AX912" s="1">
        <v>0</v>
      </c>
      <c r="AY912" s="1">
        <v>0</v>
      </c>
      <c r="AZ912" s="1">
        <v>0</v>
      </c>
      <c r="BA912" s="1">
        <v>0</v>
      </c>
      <c r="BB912" s="1">
        <v>62360.910021600001</v>
      </c>
      <c r="BC912" s="7">
        <v>0.51212098401932771</v>
      </c>
      <c r="BD912" s="35" t="s">
        <v>552</v>
      </c>
      <c r="BE912" s="35" t="s">
        <v>552</v>
      </c>
      <c r="BF912" s="35">
        <v>2.8836372146258831</v>
      </c>
      <c r="BG912" s="35" t="s">
        <v>552</v>
      </c>
      <c r="BH912" s="35" t="s">
        <v>552</v>
      </c>
      <c r="BI912" s="35" t="s">
        <v>552</v>
      </c>
      <c r="BJ912" s="35" t="s">
        <v>552</v>
      </c>
      <c r="BK912" s="35" t="s">
        <v>552</v>
      </c>
      <c r="BL912" s="35" t="s">
        <v>552</v>
      </c>
      <c r="BM912" s="35" t="s">
        <v>552</v>
      </c>
      <c r="BN912" s="35">
        <v>2.8836372146258831</v>
      </c>
      <c r="BO912" s="1">
        <v>0</v>
      </c>
      <c r="BP912" s="1"/>
      <c r="BQ912" s="1">
        <v>229772.85027839997</v>
      </c>
      <c r="BR912" s="1">
        <v>10213.351758562776</v>
      </c>
      <c r="BS912" s="1">
        <v>90250.6088506628</v>
      </c>
      <c r="BT912" s="1">
        <v>229772.85027839997</v>
      </c>
      <c r="BU912" s="1">
        <v>10213.351758562776</v>
      </c>
      <c r="BV912" s="1">
        <v>26566.766327338319</v>
      </c>
      <c r="BW912" s="35">
        <v>5.9750889693299953</v>
      </c>
      <c r="BX912" s="1">
        <v>1143140.3728715803</v>
      </c>
      <c r="BY912" s="1">
        <v>50812.333673912784</v>
      </c>
      <c r="BZ912" s="1">
        <v>449004.80856824864</v>
      </c>
      <c r="CA912" s="1">
        <v>1143140.3728715803</v>
      </c>
      <c r="CB912" s="1">
        <v>50812.333673912784</v>
      </c>
      <c r="CC912" s="1">
        <v>132172.02610590844</v>
      </c>
    </row>
    <row r="913" spans="1:81" x14ac:dyDescent="0.25">
      <c r="A913" t="s">
        <v>1115</v>
      </c>
      <c r="B913" t="s">
        <v>1116</v>
      </c>
      <c r="C913" t="s">
        <v>210</v>
      </c>
      <c r="D913" t="s">
        <v>28</v>
      </c>
      <c r="E913">
        <v>50183</v>
      </c>
      <c r="F913" t="s">
        <v>370</v>
      </c>
      <c r="G913" t="s">
        <v>55</v>
      </c>
      <c r="H913" s="74">
        <v>0.53246165051848993</v>
      </c>
      <c r="I913" s="1">
        <v>698058.23999999999</v>
      </c>
      <c r="J913" s="1">
        <v>0</v>
      </c>
      <c r="K913" s="1">
        <v>0</v>
      </c>
      <c r="L913" s="1">
        <v>123972</v>
      </c>
      <c r="M913" s="1">
        <v>0</v>
      </c>
      <c r="N913" s="1">
        <v>0</v>
      </c>
      <c r="O913" s="1">
        <v>0</v>
      </c>
      <c r="P913" s="1">
        <v>206258</v>
      </c>
      <c r="Q913" s="1">
        <v>0</v>
      </c>
      <c r="R913" s="1">
        <v>0</v>
      </c>
      <c r="S913" s="1">
        <v>0</v>
      </c>
      <c r="T913" s="1">
        <v>330230</v>
      </c>
      <c r="U913" s="1"/>
      <c r="V913" s="36"/>
      <c r="W913" s="1"/>
      <c r="X913" s="1"/>
      <c r="Y913" s="1">
        <v>28764</v>
      </c>
      <c r="Z913" s="1"/>
      <c r="AA913" s="1"/>
      <c r="AB913" s="1"/>
      <c r="AC913" s="1">
        <v>24295</v>
      </c>
      <c r="AD913" s="1"/>
      <c r="AE913" s="1"/>
      <c r="AF913" s="1"/>
      <c r="AG913" s="1">
        <v>0</v>
      </c>
      <c r="AH913" s="1">
        <v>0</v>
      </c>
      <c r="AI913" s="1">
        <v>295129.36274999997</v>
      </c>
      <c r="AJ913" s="1">
        <v>0</v>
      </c>
      <c r="AK913" s="1">
        <v>0</v>
      </c>
      <c r="AL913" s="1">
        <v>0</v>
      </c>
      <c r="AM913" s="1">
        <v>213544.37471166663</v>
      </c>
      <c r="AN913" s="1">
        <v>0</v>
      </c>
      <c r="AO913" s="1">
        <v>0</v>
      </c>
      <c r="AP913" s="1">
        <v>0</v>
      </c>
      <c r="AQ913" s="1">
        <v>508673.73746166658</v>
      </c>
      <c r="AR913" s="1">
        <v>0</v>
      </c>
      <c r="AS913" s="1">
        <v>0</v>
      </c>
      <c r="AT913" s="1">
        <v>62360.910021600001</v>
      </c>
      <c r="AU913" s="1">
        <v>0</v>
      </c>
      <c r="AV913" s="1">
        <v>0</v>
      </c>
      <c r="AW913" s="1">
        <v>0</v>
      </c>
      <c r="AX913" s="1">
        <v>63195.668099999995</v>
      </c>
      <c r="AY913" s="1">
        <v>0</v>
      </c>
      <c r="AZ913" s="1">
        <v>0</v>
      </c>
      <c r="BA913" s="1">
        <v>0</v>
      </c>
      <c r="BB913" s="1">
        <v>125556.5781216</v>
      </c>
      <c r="BC913" s="7">
        <v>0.90856361151652121</v>
      </c>
      <c r="BD913" s="35" t="s">
        <v>552</v>
      </c>
      <c r="BE913" s="35" t="s">
        <v>552</v>
      </c>
      <c r="BF913" s="35">
        <v>2.8836372146258831</v>
      </c>
      <c r="BG913" s="35" t="s">
        <v>552</v>
      </c>
      <c r="BH913" s="35" t="s">
        <v>552</v>
      </c>
      <c r="BI913" s="35" t="s">
        <v>552</v>
      </c>
      <c r="BJ913" s="35">
        <v>1.3417178621516093</v>
      </c>
      <c r="BK913" s="35" t="s">
        <v>552</v>
      </c>
      <c r="BL913" s="35" t="s">
        <v>552</v>
      </c>
      <c r="BM913" s="35" t="s">
        <v>552</v>
      </c>
      <c r="BN913" s="35">
        <v>1.9205714671085805</v>
      </c>
      <c r="BO913" s="1">
        <v>0</v>
      </c>
      <c r="BP913" s="1">
        <v>0</v>
      </c>
      <c r="BQ913" s="1">
        <v>229772.85027839997</v>
      </c>
      <c r="BR913" s="1">
        <v>10213.351758562776</v>
      </c>
      <c r="BS913" s="1">
        <v>90250.6088506628</v>
      </c>
      <c r="BT913" s="1">
        <v>229772.85027839997</v>
      </c>
      <c r="BU913" s="1">
        <v>10213.351758562776</v>
      </c>
      <c r="BV913" s="1">
        <v>26566.766327338319</v>
      </c>
      <c r="BW913" s="35">
        <v>5.9750889693299953</v>
      </c>
      <c r="BX913" s="1">
        <v>1143140.3728715803</v>
      </c>
      <c r="BY913" s="1">
        <v>50812.333673912784</v>
      </c>
      <c r="BZ913" s="1">
        <v>449004.80856824864</v>
      </c>
      <c r="CA913" s="1">
        <v>1143140.3728715803</v>
      </c>
      <c r="CB913" s="1">
        <v>50812.333673912784</v>
      </c>
      <c r="CC913" s="1">
        <v>132172.02610590844</v>
      </c>
    </row>
    <row r="914" spans="1:81" x14ac:dyDescent="0.25">
      <c r="A914" t="s">
        <v>1115</v>
      </c>
      <c r="B914" t="s">
        <v>1116</v>
      </c>
      <c r="C914" t="s">
        <v>210</v>
      </c>
      <c r="D914" t="s">
        <v>1730</v>
      </c>
      <c r="E914">
        <v>50183</v>
      </c>
      <c r="F914" t="s">
        <v>370</v>
      </c>
      <c r="G914" t="s">
        <v>55</v>
      </c>
      <c r="H914" s="74">
        <v>0.53246165051848993</v>
      </c>
      <c r="I914" s="1"/>
      <c r="J914" s="1"/>
      <c r="K914" s="1"/>
      <c r="L914" s="1"/>
      <c r="M914" s="1"/>
      <c r="N914" s="1"/>
      <c r="O914" s="1"/>
      <c r="P914" s="1">
        <v>206258</v>
      </c>
      <c r="Q914" s="1"/>
      <c r="R914" s="1"/>
      <c r="S914" s="1"/>
      <c r="T914" s="1">
        <v>206258</v>
      </c>
      <c r="U914" s="1">
        <v>14.666666666666666</v>
      </c>
      <c r="V914" s="36" t="s">
        <v>552</v>
      </c>
      <c r="W914" s="1"/>
      <c r="X914" s="1"/>
      <c r="Y914" s="1"/>
      <c r="Z914" s="1"/>
      <c r="AA914" s="1"/>
      <c r="AB914" s="1"/>
      <c r="AC914" s="1">
        <v>24295</v>
      </c>
      <c r="AD914" s="1"/>
      <c r="AE914" s="1"/>
      <c r="AF914" s="1"/>
      <c r="AG914" s="1">
        <v>0</v>
      </c>
      <c r="AH914" s="1">
        <v>0</v>
      </c>
      <c r="AI914" s="1">
        <v>0</v>
      </c>
      <c r="AJ914" s="1">
        <v>0</v>
      </c>
      <c r="AK914" s="1"/>
      <c r="AL914" s="1">
        <v>0</v>
      </c>
      <c r="AM914" s="1">
        <v>213544.37471166663</v>
      </c>
      <c r="AN914" s="1"/>
      <c r="AO914" s="1">
        <v>0</v>
      </c>
      <c r="AP914" s="1">
        <v>0</v>
      </c>
      <c r="AQ914" s="1">
        <v>213544.37471166663</v>
      </c>
      <c r="AR914" s="1">
        <v>0</v>
      </c>
      <c r="AS914" s="1">
        <v>0</v>
      </c>
      <c r="AT914" s="1">
        <v>0</v>
      </c>
      <c r="AU914" s="1">
        <v>0</v>
      </c>
      <c r="AV914" s="1"/>
      <c r="AW914" s="1">
        <v>0</v>
      </c>
      <c r="AX914" s="1">
        <v>63195.668099999995</v>
      </c>
      <c r="AY914" s="1"/>
      <c r="AZ914" s="1">
        <v>0</v>
      </c>
      <c r="BA914" s="1">
        <v>0</v>
      </c>
      <c r="BB914" s="1">
        <v>63195.668099999995</v>
      </c>
      <c r="BC914" s="7" t="s">
        <v>552</v>
      </c>
      <c r="BD914" s="35" t="s">
        <v>552</v>
      </c>
      <c r="BE914" s="35" t="s">
        <v>552</v>
      </c>
      <c r="BF914" s="35" t="s">
        <v>552</v>
      </c>
      <c r="BG914" s="35" t="s">
        <v>552</v>
      </c>
      <c r="BH914" s="35" t="s">
        <v>552</v>
      </c>
      <c r="BI914" s="35" t="s">
        <v>552</v>
      </c>
      <c r="BJ914" s="35">
        <v>1.3417178621516093</v>
      </c>
      <c r="BK914" s="35" t="s">
        <v>552</v>
      </c>
      <c r="BL914" s="35" t="s">
        <v>552</v>
      </c>
      <c r="BM914" s="35" t="s">
        <v>552</v>
      </c>
      <c r="BN914" s="35">
        <v>1.3417178621516093</v>
      </c>
      <c r="BO914" s="1">
        <v>0</v>
      </c>
      <c r="BP914" s="1">
        <v>0</v>
      </c>
      <c r="BQ914" s="1">
        <v>0</v>
      </c>
      <c r="BR914" s="1">
        <v>0</v>
      </c>
      <c r="BS914" s="1">
        <v>0</v>
      </c>
      <c r="BT914" s="1">
        <v>0</v>
      </c>
      <c r="BU914" s="1">
        <v>0</v>
      </c>
      <c r="BV914" s="1">
        <v>0</v>
      </c>
      <c r="BW914" s="35">
        <v>5.9750889693299953</v>
      </c>
      <c r="BX914" s="1">
        <v>0</v>
      </c>
      <c r="BY914" s="1">
        <v>0</v>
      </c>
      <c r="BZ914" s="1">
        <v>0</v>
      </c>
      <c r="CA914" s="1">
        <v>0</v>
      </c>
      <c r="CB914" s="1">
        <v>0</v>
      </c>
      <c r="CC914" s="1">
        <v>0</v>
      </c>
    </row>
    <row r="915" spans="1:81" x14ac:dyDescent="0.25">
      <c r="A915" t="s">
        <v>555</v>
      </c>
      <c r="B915" t="s">
        <v>556</v>
      </c>
      <c r="C915" t="s">
        <v>210</v>
      </c>
      <c r="D915" t="s">
        <v>38</v>
      </c>
      <c r="E915">
        <v>50044</v>
      </c>
      <c r="F915" t="s">
        <v>39</v>
      </c>
      <c r="G915" t="s">
        <v>55</v>
      </c>
      <c r="H915" s="74">
        <v>0.53246165051848993</v>
      </c>
      <c r="I915" s="1">
        <v>5137688</v>
      </c>
      <c r="J915" s="1">
        <v>1324446</v>
      </c>
      <c r="K915" s="1"/>
      <c r="L915" s="1"/>
      <c r="M915" s="1"/>
      <c r="N915" s="1"/>
      <c r="O915" s="1"/>
      <c r="P915" s="1"/>
      <c r="Q915" s="1"/>
      <c r="R915" s="1"/>
      <c r="S915" s="1"/>
      <c r="T915" s="1">
        <v>1324446</v>
      </c>
      <c r="U915" s="1">
        <v>36.484848484848484</v>
      </c>
      <c r="V915" s="36">
        <v>9.806466185386109E-2</v>
      </c>
      <c r="W915" s="1">
        <v>285130</v>
      </c>
      <c r="X915" s="1"/>
      <c r="Y915" s="1"/>
      <c r="Z915" s="1"/>
      <c r="AA915" s="1"/>
      <c r="AB915" s="1"/>
      <c r="AC915" s="1"/>
      <c r="AD915" s="1"/>
      <c r="AE915" s="1"/>
      <c r="AF915" s="1"/>
      <c r="AG915" s="1">
        <v>15425.822561999999</v>
      </c>
      <c r="AH915" s="1">
        <v>0</v>
      </c>
      <c r="AI915" s="1">
        <v>0</v>
      </c>
      <c r="AJ915" s="1">
        <v>0</v>
      </c>
      <c r="AK915" s="1">
        <v>0</v>
      </c>
      <c r="AL915" s="1">
        <v>0</v>
      </c>
      <c r="AM915" s="1">
        <v>0</v>
      </c>
      <c r="AN915" s="1">
        <v>0</v>
      </c>
      <c r="AO915" s="1">
        <v>0</v>
      </c>
      <c r="AP915" s="1">
        <v>0</v>
      </c>
      <c r="AQ915" s="1">
        <v>15425.822561999999</v>
      </c>
      <c r="AR915" s="1">
        <v>1055896.2673000002</v>
      </c>
      <c r="AS915" s="1">
        <v>0</v>
      </c>
      <c r="AT915" s="1">
        <v>0</v>
      </c>
      <c r="AU915" s="1">
        <v>0</v>
      </c>
      <c r="AV915" s="1">
        <v>0</v>
      </c>
      <c r="AW915" s="1">
        <v>0</v>
      </c>
      <c r="AX915" s="1">
        <v>0</v>
      </c>
      <c r="AY915" s="1">
        <v>0</v>
      </c>
      <c r="AZ915" s="1">
        <v>0</v>
      </c>
      <c r="BA915" s="1">
        <v>0</v>
      </c>
      <c r="BB915" s="1">
        <v>1055896.2673000002</v>
      </c>
      <c r="BC915" s="7">
        <v>0.20852221658107697</v>
      </c>
      <c r="BD915" s="35">
        <v>0.80888317822093181</v>
      </c>
      <c r="BE915" s="35" t="s">
        <v>552</v>
      </c>
      <c r="BF915" s="35" t="s">
        <v>552</v>
      </c>
      <c r="BG915" s="35" t="s">
        <v>552</v>
      </c>
      <c r="BH915" s="35" t="s">
        <v>552</v>
      </c>
      <c r="BI915" s="35" t="s">
        <v>552</v>
      </c>
      <c r="BJ915" s="35" t="s">
        <v>552</v>
      </c>
      <c r="BK915" s="35" t="s">
        <v>552</v>
      </c>
      <c r="BL915" s="35" t="s">
        <v>552</v>
      </c>
      <c r="BM915" s="35" t="s">
        <v>552</v>
      </c>
      <c r="BN915" s="35">
        <v>0.80888317822093181</v>
      </c>
      <c r="BO915" s="1">
        <v>2694478.5</v>
      </c>
      <c r="BP915" s="1"/>
      <c r="BQ915" s="1">
        <v>1691121.3820799997</v>
      </c>
      <c r="BR915" s="1">
        <v>75169.966863720241</v>
      </c>
      <c r="BS915" s="1">
        <v>664241.81180748483</v>
      </c>
      <c r="BT915" s="1">
        <v>1691121.3820799997</v>
      </c>
      <c r="BU915" s="1">
        <v>75169.966863720241</v>
      </c>
      <c r="BV915" s="1">
        <v>195530.61440657181</v>
      </c>
      <c r="BW915" s="35">
        <v>6.096926691298691</v>
      </c>
      <c r="BX915" s="1">
        <v>8619521.7105494812</v>
      </c>
      <c r="BY915" s="1">
        <v>383135.81049173378</v>
      </c>
      <c r="BZ915" s="1">
        <v>3385591.8200781709</v>
      </c>
      <c r="CA915" s="1">
        <v>8619521.7105494812</v>
      </c>
      <c r="CB915" s="1">
        <v>383135.81049173378</v>
      </c>
      <c r="CC915" s="1">
        <v>996605.20753488794</v>
      </c>
    </row>
    <row r="916" spans="1:81" x14ac:dyDescent="0.25">
      <c r="A916" t="s">
        <v>555</v>
      </c>
      <c r="B916" t="s">
        <v>556</v>
      </c>
      <c r="C916" t="s">
        <v>210</v>
      </c>
      <c r="D916" t="s">
        <v>28</v>
      </c>
      <c r="E916">
        <v>50044</v>
      </c>
      <c r="F916" t="s">
        <v>39</v>
      </c>
      <c r="G916" t="s">
        <v>55</v>
      </c>
      <c r="H916" s="74">
        <v>0.53246165051848993</v>
      </c>
      <c r="I916" s="1">
        <v>5774841</v>
      </c>
      <c r="J916" s="1">
        <v>2031924</v>
      </c>
      <c r="K916" s="1">
        <v>0</v>
      </c>
      <c r="L916" s="1">
        <v>0</v>
      </c>
      <c r="M916" s="1">
        <v>0</v>
      </c>
      <c r="N916" s="1">
        <v>0</v>
      </c>
      <c r="O916" s="1">
        <v>0</v>
      </c>
      <c r="P916" s="1">
        <v>0</v>
      </c>
      <c r="Q916" s="1">
        <v>0</v>
      </c>
      <c r="R916" s="1">
        <v>0</v>
      </c>
      <c r="S916" s="1">
        <v>0</v>
      </c>
      <c r="T916" s="1">
        <v>2031924</v>
      </c>
      <c r="U916" s="1"/>
      <c r="V916" s="36"/>
      <c r="W916" s="1">
        <v>341603</v>
      </c>
      <c r="X916" s="1"/>
      <c r="Y916" s="1"/>
      <c r="Z916" s="1"/>
      <c r="AA916" s="1"/>
      <c r="AB916" s="1"/>
      <c r="AC916" s="1"/>
      <c r="AD916" s="1"/>
      <c r="AE916" s="1"/>
      <c r="AF916" s="1"/>
      <c r="AG916" s="1">
        <v>23665.818827999996</v>
      </c>
      <c r="AH916" s="1">
        <v>0</v>
      </c>
      <c r="AI916" s="1">
        <v>0</v>
      </c>
      <c r="AJ916" s="1">
        <v>0</v>
      </c>
      <c r="AK916" s="1">
        <v>0</v>
      </c>
      <c r="AL916" s="1">
        <v>0</v>
      </c>
      <c r="AM916" s="1">
        <v>0</v>
      </c>
      <c r="AN916" s="1">
        <v>0</v>
      </c>
      <c r="AO916" s="1">
        <v>0</v>
      </c>
      <c r="AP916" s="1">
        <v>0</v>
      </c>
      <c r="AQ916" s="1">
        <v>23665.818827999996</v>
      </c>
      <c r="AR916" s="1">
        <v>1265027.6456300002</v>
      </c>
      <c r="AS916" s="1">
        <v>0</v>
      </c>
      <c r="AT916" s="1">
        <v>0</v>
      </c>
      <c r="AU916" s="1">
        <v>0</v>
      </c>
      <c r="AV916" s="1">
        <v>0</v>
      </c>
      <c r="AW916" s="1">
        <v>0</v>
      </c>
      <c r="AX916" s="1">
        <v>0</v>
      </c>
      <c r="AY916" s="1">
        <v>0</v>
      </c>
      <c r="AZ916" s="1">
        <v>0</v>
      </c>
      <c r="BA916" s="1">
        <v>0</v>
      </c>
      <c r="BB916" s="1">
        <v>1265027.6456300002</v>
      </c>
      <c r="BC916" s="7">
        <v>0.22315652750577897</v>
      </c>
      <c r="BD916" s="35">
        <v>0.63422326054419365</v>
      </c>
      <c r="BE916" s="35" t="s">
        <v>552</v>
      </c>
      <c r="BF916" s="35" t="s">
        <v>552</v>
      </c>
      <c r="BG916" s="35" t="s">
        <v>552</v>
      </c>
      <c r="BH916" s="35" t="s">
        <v>552</v>
      </c>
      <c r="BI916" s="35" t="s">
        <v>552</v>
      </c>
      <c r="BJ916" s="35" t="s">
        <v>552</v>
      </c>
      <c r="BK916" s="35" t="s">
        <v>552</v>
      </c>
      <c r="BL916" s="35" t="s">
        <v>552</v>
      </c>
      <c r="BM916" s="35" t="s">
        <v>552</v>
      </c>
      <c r="BN916" s="35">
        <v>0.63422326054419365</v>
      </c>
      <c r="BO916" s="1">
        <v>3228148.35</v>
      </c>
      <c r="BP916" s="1">
        <v>0</v>
      </c>
      <c r="BQ916" s="1">
        <v>1900846.6635599995</v>
      </c>
      <c r="BR916" s="1">
        <v>84492.208676987211</v>
      </c>
      <c r="BS916" s="1">
        <v>746618.09918004891</v>
      </c>
      <c r="BT916" s="1">
        <v>1900846.6635599995</v>
      </c>
      <c r="BU916" s="1">
        <v>84492.208676987211</v>
      </c>
      <c r="BV916" s="1">
        <v>219779.44336640558</v>
      </c>
      <c r="BW916" s="35">
        <v>6.096926691298691</v>
      </c>
      <c r="BX916" s="1">
        <v>9688476.0955650248</v>
      </c>
      <c r="BY916" s="1">
        <v>430650.59361251496</v>
      </c>
      <c r="BZ916" s="1">
        <v>3805457.7179174842</v>
      </c>
      <c r="CA916" s="1">
        <v>9688476.0955650248</v>
      </c>
      <c r="CB916" s="1">
        <v>430650.59361251496</v>
      </c>
      <c r="CC916" s="1">
        <v>1120199.7110930015</v>
      </c>
    </row>
    <row r="917" spans="1:81" x14ac:dyDescent="0.25">
      <c r="A917" t="s">
        <v>555</v>
      </c>
      <c r="B917" t="s">
        <v>556</v>
      </c>
      <c r="C917" t="s">
        <v>210</v>
      </c>
      <c r="D917" t="s">
        <v>1730</v>
      </c>
      <c r="E917">
        <v>50044</v>
      </c>
      <c r="F917" t="s">
        <v>39</v>
      </c>
      <c r="G917" t="s">
        <v>55</v>
      </c>
      <c r="H917" s="74">
        <v>0.53246165051848993</v>
      </c>
      <c r="I917" s="1">
        <v>637153</v>
      </c>
      <c r="J917" s="1">
        <v>707478</v>
      </c>
      <c r="K917" s="1"/>
      <c r="L917" s="1"/>
      <c r="M917" s="1"/>
      <c r="N917" s="1"/>
      <c r="O917" s="1"/>
      <c r="P917" s="1"/>
      <c r="Q917" s="1"/>
      <c r="R917" s="1"/>
      <c r="S917" s="1"/>
      <c r="T917" s="1">
        <v>707478</v>
      </c>
      <c r="U917" s="1">
        <v>12.538461538461538</v>
      </c>
      <c r="V917" s="36">
        <v>0.12846795103458405</v>
      </c>
      <c r="W917" s="1">
        <v>56473</v>
      </c>
      <c r="X917" s="1"/>
      <c r="Y917" s="1"/>
      <c r="Z917" s="1"/>
      <c r="AA917" s="1"/>
      <c r="AB917" s="1"/>
      <c r="AC917" s="1"/>
      <c r="AD917" s="1"/>
      <c r="AE917" s="1"/>
      <c r="AF917" s="1"/>
      <c r="AG917" s="1">
        <v>8239.9962659999983</v>
      </c>
      <c r="AH917" s="1">
        <v>0</v>
      </c>
      <c r="AI917" s="1">
        <v>0</v>
      </c>
      <c r="AJ917" s="1">
        <v>0</v>
      </c>
      <c r="AK917" s="1"/>
      <c r="AL917" s="1">
        <v>0</v>
      </c>
      <c r="AM917" s="1">
        <v>0</v>
      </c>
      <c r="AN917" s="1"/>
      <c r="AO917" s="1">
        <v>0</v>
      </c>
      <c r="AP917" s="1">
        <v>0</v>
      </c>
      <c r="AQ917" s="1">
        <v>8239.9962659999983</v>
      </c>
      <c r="AR917" s="1">
        <v>209131.37833000001</v>
      </c>
      <c r="AS917" s="1">
        <v>0</v>
      </c>
      <c r="AT917" s="1">
        <v>0</v>
      </c>
      <c r="AU917" s="1">
        <v>0</v>
      </c>
      <c r="AV917" s="1"/>
      <c r="AW917" s="1">
        <v>0</v>
      </c>
      <c r="AX917" s="1">
        <v>0</v>
      </c>
      <c r="AY917" s="1"/>
      <c r="AZ917" s="1">
        <v>0</v>
      </c>
      <c r="BA917" s="1">
        <v>0</v>
      </c>
      <c r="BB917" s="1">
        <v>209131.37833000001</v>
      </c>
      <c r="BC917" s="7">
        <v>0.34116040353886745</v>
      </c>
      <c r="BD917" s="35">
        <v>0.30724824601754402</v>
      </c>
      <c r="BE917" s="35" t="s">
        <v>552</v>
      </c>
      <c r="BF917" s="35" t="s">
        <v>552</v>
      </c>
      <c r="BG917" s="35" t="s">
        <v>552</v>
      </c>
      <c r="BH917" s="35" t="s">
        <v>552</v>
      </c>
      <c r="BI917" s="35" t="s">
        <v>552</v>
      </c>
      <c r="BJ917" s="35" t="s">
        <v>552</v>
      </c>
      <c r="BK917" s="35" t="s">
        <v>552</v>
      </c>
      <c r="BL917" s="35" t="s">
        <v>552</v>
      </c>
      <c r="BM917" s="35" t="s">
        <v>552</v>
      </c>
      <c r="BN917" s="35">
        <v>0.30724824601754402</v>
      </c>
      <c r="BO917" s="1">
        <v>533669.85</v>
      </c>
      <c r="BP917" s="1">
        <v>0</v>
      </c>
      <c r="BQ917" s="1">
        <v>209725.28147999998</v>
      </c>
      <c r="BR917" s="1">
        <v>9322.2418132669682</v>
      </c>
      <c r="BS917" s="1">
        <v>82376.287372564155</v>
      </c>
      <c r="BT917" s="1">
        <v>209725.28147999998</v>
      </c>
      <c r="BU917" s="1">
        <v>9322.2418132669682</v>
      </c>
      <c r="BV917" s="1">
        <v>24248.828959833772</v>
      </c>
      <c r="BW917" s="35">
        <v>6.096926691298691</v>
      </c>
      <c r="BX917" s="1">
        <v>1068954.3850155431</v>
      </c>
      <c r="BY917" s="1">
        <v>47514.783120781125</v>
      </c>
      <c r="BZ917" s="1">
        <v>419865.89783931361</v>
      </c>
      <c r="CA917" s="1">
        <v>1068954.3850155431</v>
      </c>
      <c r="CB917" s="1">
        <v>47514.783120781125</v>
      </c>
      <c r="CC917" s="1">
        <v>123594.50355811344</v>
      </c>
    </row>
    <row r="918" spans="1:81" x14ac:dyDescent="0.25">
      <c r="A918" t="s">
        <v>687</v>
      </c>
      <c r="B918" t="s">
        <v>688</v>
      </c>
      <c r="C918" t="s">
        <v>210</v>
      </c>
      <c r="D918" t="s">
        <v>38</v>
      </c>
      <c r="E918">
        <v>50045</v>
      </c>
      <c r="F918" t="s">
        <v>39</v>
      </c>
      <c r="G918" t="s">
        <v>55</v>
      </c>
      <c r="H918" s="74">
        <v>0.53246165051848993</v>
      </c>
      <c r="I918" s="1">
        <v>985028</v>
      </c>
      <c r="J918" s="1"/>
      <c r="K918" s="1"/>
      <c r="L918" s="1">
        <v>916222</v>
      </c>
      <c r="M918" s="1"/>
      <c r="N918" s="1"/>
      <c r="O918" s="1"/>
      <c r="P918" s="1"/>
      <c r="Q918" s="1"/>
      <c r="R918" s="1"/>
      <c r="S918" s="1"/>
      <c r="T918" s="1">
        <v>916222</v>
      </c>
      <c r="U918" s="1">
        <v>33.049999999999997</v>
      </c>
      <c r="V918" s="36">
        <v>3.2529461223524979E-2</v>
      </c>
      <c r="W918" s="1"/>
      <c r="X918" s="1"/>
      <c r="Y918" s="1">
        <v>201769</v>
      </c>
      <c r="Z918" s="1"/>
      <c r="AA918" s="1"/>
      <c r="AB918" s="1"/>
      <c r="AC918" s="1"/>
      <c r="AD918" s="1"/>
      <c r="AE918" s="1"/>
      <c r="AF918" s="1"/>
      <c r="AG918" s="1">
        <v>0</v>
      </c>
      <c r="AH918" s="1">
        <v>0</v>
      </c>
      <c r="AI918" s="1">
        <v>2070769.8346250001</v>
      </c>
      <c r="AJ918" s="1">
        <v>0</v>
      </c>
      <c r="AK918" s="1">
        <v>0</v>
      </c>
      <c r="AL918" s="1">
        <v>0</v>
      </c>
      <c r="AM918" s="1">
        <v>0</v>
      </c>
      <c r="AN918" s="1">
        <v>0</v>
      </c>
      <c r="AO918" s="1">
        <v>0</v>
      </c>
      <c r="AP918" s="1">
        <v>0</v>
      </c>
      <c r="AQ918" s="1">
        <v>2070769.8346250001</v>
      </c>
      <c r="AR918" s="1">
        <v>0</v>
      </c>
      <c r="AS918" s="1">
        <v>0</v>
      </c>
      <c r="AT918" s="1">
        <v>437439.10631860001</v>
      </c>
      <c r="AU918" s="1">
        <v>0</v>
      </c>
      <c r="AV918" s="1">
        <v>0</v>
      </c>
      <c r="AW918" s="1">
        <v>0</v>
      </c>
      <c r="AX918" s="1">
        <v>0</v>
      </c>
      <c r="AY918" s="1">
        <v>0</v>
      </c>
      <c r="AZ918" s="1">
        <v>0</v>
      </c>
      <c r="BA918" s="1">
        <v>0</v>
      </c>
      <c r="BB918" s="1">
        <v>437439.10631860001</v>
      </c>
      <c r="BC918" s="7">
        <v>2.5463326331267742</v>
      </c>
      <c r="BD918" s="35" t="s">
        <v>552</v>
      </c>
      <c r="BE918" s="35" t="s">
        <v>552</v>
      </c>
      <c r="BF918" s="35">
        <v>2.7375558990545961</v>
      </c>
      <c r="BG918" s="35" t="s">
        <v>552</v>
      </c>
      <c r="BH918" s="35" t="s">
        <v>552</v>
      </c>
      <c r="BI918" s="35" t="s">
        <v>552</v>
      </c>
      <c r="BJ918" s="35" t="s">
        <v>552</v>
      </c>
      <c r="BK918" s="35" t="s">
        <v>552</v>
      </c>
      <c r="BL918" s="35" t="s">
        <v>552</v>
      </c>
      <c r="BM918" s="35" t="s">
        <v>552</v>
      </c>
      <c r="BN918" s="35">
        <v>2.7375558990545961</v>
      </c>
      <c r="BO918" s="1">
        <v>0</v>
      </c>
      <c r="BP918" s="1"/>
      <c r="BQ918" s="1">
        <v>324231.81647999998</v>
      </c>
      <c r="BR918" s="1">
        <v>14412.03166090207</v>
      </c>
      <c r="BS918" s="1">
        <v>127352.37784020814</v>
      </c>
      <c r="BT918" s="1">
        <v>324231.81647999998</v>
      </c>
      <c r="BU918" s="1">
        <v>14412.03166090207</v>
      </c>
      <c r="BV918" s="1">
        <v>37488.288515705244</v>
      </c>
      <c r="BW918" s="35">
        <v>5.9753704178325187</v>
      </c>
      <c r="BX918" s="1">
        <v>1613173.388234694</v>
      </c>
      <c r="BY918" s="1">
        <v>71705.195986517821</v>
      </c>
      <c r="BZ918" s="1">
        <v>633625.25334680115</v>
      </c>
      <c r="CA918" s="1">
        <v>1613173.388234694</v>
      </c>
      <c r="CB918" s="1">
        <v>71705.195986517821</v>
      </c>
      <c r="CC918" s="1">
        <v>186518.12169621041</v>
      </c>
    </row>
    <row r="919" spans="1:81" x14ac:dyDescent="0.25">
      <c r="A919" t="s">
        <v>687</v>
      </c>
      <c r="B919" t="s">
        <v>688</v>
      </c>
      <c r="C919" t="s">
        <v>210</v>
      </c>
      <c r="D919" t="s">
        <v>28</v>
      </c>
      <c r="E919">
        <v>50045</v>
      </c>
      <c r="F919" t="s">
        <v>39</v>
      </c>
      <c r="G919" t="s">
        <v>55</v>
      </c>
      <c r="H919" s="74">
        <v>0.53246165051848993</v>
      </c>
      <c r="I919" s="1">
        <v>1067049</v>
      </c>
      <c r="J919" s="1">
        <v>0</v>
      </c>
      <c r="K919" s="1">
        <v>0</v>
      </c>
      <c r="L919" s="1">
        <v>916222</v>
      </c>
      <c r="M919" s="1">
        <v>0</v>
      </c>
      <c r="N919" s="1">
        <v>0</v>
      </c>
      <c r="O919" s="1">
        <v>0</v>
      </c>
      <c r="P919" s="1">
        <v>261468</v>
      </c>
      <c r="Q919" s="1">
        <v>0</v>
      </c>
      <c r="R919" s="1">
        <v>0</v>
      </c>
      <c r="S919" s="1">
        <v>0</v>
      </c>
      <c r="T919" s="1">
        <v>1177690</v>
      </c>
      <c r="U919" s="1"/>
      <c r="V919" s="36"/>
      <c r="W919" s="1"/>
      <c r="X919" s="1"/>
      <c r="Y919" s="1">
        <v>201769</v>
      </c>
      <c r="Z919" s="1"/>
      <c r="AA919" s="1"/>
      <c r="AB919" s="1"/>
      <c r="AC919" s="1">
        <v>27441</v>
      </c>
      <c r="AD919" s="1"/>
      <c r="AE919" s="1"/>
      <c r="AF919" s="1"/>
      <c r="AG919" s="1">
        <v>0</v>
      </c>
      <c r="AH919" s="1">
        <v>0</v>
      </c>
      <c r="AI919" s="1">
        <v>2070769.8346250001</v>
      </c>
      <c r="AJ919" s="1">
        <v>0</v>
      </c>
      <c r="AK919" s="1">
        <v>0</v>
      </c>
      <c r="AL919" s="1">
        <v>0</v>
      </c>
      <c r="AM919" s="1">
        <v>241228.96406999999</v>
      </c>
      <c r="AN919" s="1">
        <v>0</v>
      </c>
      <c r="AO919" s="1">
        <v>0</v>
      </c>
      <c r="AP919" s="1">
        <v>0</v>
      </c>
      <c r="AQ919" s="1">
        <v>2311998.7986949999</v>
      </c>
      <c r="AR919" s="1">
        <v>0</v>
      </c>
      <c r="AS919" s="1">
        <v>0</v>
      </c>
      <c r="AT919" s="1">
        <v>437439.10631860001</v>
      </c>
      <c r="AU919" s="1">
        <v>0</v>
      </c>
      <c r="AV919" s="1">
        <v>0</v>
      </c>
      <c r="AW919" s="1">
        <v>0</v>
      </c>
      <c r="AX919" s="1">
        <v>71378.980379999994</v>
      </c>
      <c r="AY919" s="1">
        <v>0</v>
      </c>
      <c r="AZ919" s="1">
        <v>0</v>
      </c>
      <c r="BA919" s="1">
        <v>0</v>
      </c>
      <c r="BB919" s="1">
        <v>508818.08669859997</v>
      </c>
      <c r="BC919" s="7">
        <v>2.6435682760525525</v>
      </c>
      <c r="BD919" s="35" t="s">
        <v>552</v>
      </c>
      <c r="BE919" s="35" t="s">
        <v>552</v>
      </c>
      <c r="BF919" s="35">
        <v>2.7375558990545961</v>
      </c>
      <c r="BG919" s="35" t="s">
        <v>552</v>
      </c>
      <c r="BH919" s="35" t="s">
        <v>552</v>
      </c>
      <c r="BI919" s="35" t="s">
        <v>552</v>
      </c>
      <c r="BJ919" s="35">
        <v>1.1955877753683049</v>
      </c>
      <c r="BK919" s="35" t="s">
        <v>552</v>
      </c>
      <c r="BL919" s="35" t="s">
        <v>552</v>
      </c>
      <c r="BM919" s="35" t="s">
        <v>552</v>
      </c>
      <c r="BN919" s="35">
        <v>2.395211715641298</v>
      </c>
      <c r="BO919" s="1">
        <v>0</v>
      </c>
      <c r="BP919" s="1">
        <v>0</v>
      </c>
      <c r="BQ919" s="1">
        <v>351229.84883999999</v>
      </c>
      <c r="BR919" s="1">
        <v>15612.088155599529</v>
      </c>
      <c r="BS919" s="1">
        <v>137956.71536445286</v>
      </c>
      <c r="BT919" s="1">
        <v>351229.84883999999</v>
      </c>
      <c r="BU919" s="1">
        <v>15612.088155599529</v>
      </c>
      <c r="BV919" s="1">
        <v>40609.851468582383</v>
      </c>
      <c r="BW919" s="35">
        <v>5.9753704178325187</v>
      </c>
      <c r="BX919" s="1">
        <v>1747498.599778323</v>
      </c>
      <c r="BY919" s="1">
        <v>77675.921569963335</v>
      </c>
      <c r="BZ919" s="1">
        <v>686385.76056563947</v>
      </c>
      <c r="CA919" s="1">
        <v>1747498.599778323</v>
      </c>
      <c r="CB919" s="1">
        <v>77675.921569963335</v>
      </c>
      <c r="CC919" s="1">
        <v>202049.05366935721</v>
      </c>
    </row>
    <row r="920" spans="1:81" x14ac:dyDescent="0.25">
      <c r="A920" t="s">
        <v>687</v>
      </c>
      <c r="B920" t="s">
        <v>688</v>
      </c>
      <c r="C920" t="s">
        <v>210</v>
      </c>
      <c r="D920" t="s">
        <v>1730</v>
      </c>
      <c r="E920">
        <v>50045</v>
      </c>
      <c r="F920" t="s">
        <v>39</v>
      </c>
      <c r="G920" t="s">
        <v>55</v>
      </c>
      <c r="H920" s="74">
        <v>0.53246165051848993</v>
      </c>
      <c r="I920" s="1">
        <v>82021</v>
      </c>
      <c r="J920" s="1"/>
      <c r="K920" s="1"/>
      <c r="L920" s="1"/>
      <c r="M920" s="1"/>
      <c r="N920" s="1"/>
      <c r="O920" s="1"/>
      <c r="P920" s="1">
        <v>261468</v>
      </c>
      <c r="Q920" s="1"/>
      <c r="R920" s="1"/>
      <c r="S920" s="1"/>
      <c r="T920" s="1">
        <v>261468</v>
      </c>
      <c r="U920" s="1">
        <v>16</v>
      </c>
      <c r="V920" s="36">
        <v>5.6039972233154052E-2</v>
      </c>
      <c r="W920" s="1"/>
      <c r="X920" s="1"/>
      <c r="Y920" s="1"/>
      <c r="Z920" s="1"/>
      <c r="AA920" s="1"/>
      <c r="AB920" s="1"/>
      <c r="AC920" s="1">
        <v>27441</v>
      </c>
      <c r="AD920" s="1"/>
      <c r="AE920" s="1"/>
      <c r="AF920" s="1"/>
      <c r="AG920" s="1">
        <v>0</v>
      </c>
      <c r="AH920" s="1">
        <v>0</v>
      </c>
      <c r="AI920" s="1">
        <v>0</v>
      </c>
      <c r="AJ920" s="1">
        <v>0</v>
      </c>
      <c r="AK920" s="1"/>
      <c r="AL920" s="1">
        <v>0</v>
      </c>
      <c r="AM920" s="1">
        <v>241228.96406999999</v>
      </c>
      <c r="AN920" s="1"/>
      <c r="AO920" s="1">
        <v>0</v>
      </c>
      <c r="AP920" s="1">
        <v>0</v>
      </c>
      <c r="AQ920" s="1">
        <v>241228.96406999999</v>
      </c>
      <c r="AR920" s="1">
        <v>0</v>
      </c>
      <c r="AS920" s="1">
        <v>0</v>
      </c>
      <c r="AT920" s="1">
        <v>0</v>
      </c>
      <c r="AU920" s="1">
        <v>0</v>
      </c>
      <c r="AV920" s="1"/>
      <c r="AW920" s="1">
        <v>0</v>
      </c>
      <c r="AX920" s="1">
        <v>71378.980379999994</v>
      </c>
      <c r="AY920" s="1"/>
      <c r="AZ920" s="1">
        <v>0</v>
      </c>
      <c r="BA920" s="1">
        <v>0</v>
      </c>
      <c r="BB920" s="1">
        <v>71378.980379999994</v>
      </c>
      <c r="BC920" s="7">
        <v>3.8113159367722895</v>
      </c>
      <c r="BD920" s="35" t="s">
        <v>552</v>
      </c>
      <c r="BE920" s="35" t="s">
        <v>552</v>
      </c>
      <c r="BF920" s="35" t="s">
        <v>552</v>
      </c>
      <c r="BG920" s="35" t="s">
        <v>552</v>
      </c>
      <c r="BH920" s="35" t="s">
        <v>552</v>
      </c>
      <c r="BI920" s="35" t="s">
        <v>552</v>
      </c>
      <c r="BJ920" s="35">
        <v>1.1955877753683049</v>
      </c>
      <c r="BK920" s="35" t="s">
        <v>552</v>
      </c>
      <c r="BL920" s="35" t="s">
        <v>552</v>
      </c>
      <c r="BM920" s="35" t="s">
        <v>552</v>
      </c>
      <c r="BN920" s="35">
        <v>1.1955877753683049</v>
      </c>
      <c r="BO920" s="1">
        <v>0</v>
      </c>
      <c r="BP920" s="1">
        <v>0</v>
      </c>
      <c r="BQ920" s="1">
        <v>26998.032359999997</v>
      </c>
      <c r="BR920" s="1">
        <v>1200.0564946974589</v>
      </c>
      <c r="BS920" s="1">
        <v>10604.337524244702</v>
      </c>
      <c r="BT920" s="1">
        <v>26998.032359999997</v>
      </c>
      <c r="BU920" s="1">
        <v>1200.0564946974589</v>
      </c>
      <c r="BV920" s="1">
        <v>3121.562952877136</v>
      </c>
      <c r="BW920" s="35">
        <v>5.9753704178325187</v>
      </c>
      <c r="BX920" s="1">
        <v>134325.21154362906</v>
      </c>
      <c r="BY920" s="1">
        <v>5970.7255834455245</v>
      </c>
      <c r="BZ920" s="1">
        <v>52760.507218838429</v>
      </c>
      <c r="CA920" s="1">
        <v>134325.21154362906</v>
      </c>
      <c r="CB920" s="1">
        <v>5970.7255834455245</v>
      </c>
      <c r="CC920" s="1">
        <v>15530.931973146828</v>
      </c>
    </row>
    <row r="921" spans="1:81" x14ac:dyDescent="0.25">
      <c r="A921" t="s">
        <v>468</v>
      </c>
      <c r="B921" t="s">
        <v>469</v>
      </c>
      <c r="C921" t="s">
        <v>210</v>
      </c>
      <c r="D921" t="s">
        <v>38</v>
      </c>
      <c r="E921">
        <v>50051</v>
      </c>
      <c r="F921" t="s">
        <v>39</v>
      </c>
      <c r="G921" t="s">
        <v>55</v>
      </c>
      <c r="H921" s="74">
        <v>0.53246165051848993</v>
      </c>
      <c r="I921" s="1">
        <v>11757492</v>
      </c>
      <c r="J921" s="1"/>
      <c r="K921" s="1">
        <v>1065014</v>
      </c>
      <c r="L921" s="1">
        <v>807731</v>
      </c>
      <c r="M921" s="1"/>
      <c r="N921" s="1"/>
      <c r="O921" s="1"/>
      <c r="P921" s="1"/>
      <c r="Q921" s="1"/>
      <c r="R921" s="1"/>
      <c r="S921" s="1"/>
      <c r="T921" s="1">
        <v>1872745</v>
      </c>
      <c r="U921" s="1">
        <v>42.771428571428572</v>
      </c>
      <c r="V921" s="36">
        <v>0.15235341269470162</v>
      </c>
      <c r="W921" s="1"/>
      <c r="X921" s="1">
        <v>281944</v>
      </c>
      <c r="Y921" s="1">
        <v>201600</v>
      </c>
      <c r="Z921" s="1"/>
      <c r="AA921" s="1"/>
      <c r="AB921" s="1"/>
      <c r="AC921" s="1"/>
      <c r="AD921" s="1"/>
      <c r="AE921" s="1"/>
      <c r="AF921" s="1"/>
      <c r="AG921" s="1">
        <v>0</v>
      </c>
      <c r="AH921" s="1">
        <v>2362975.7468386549</v>
      </c>
      <c r="AI921" s="1">
        <v>2067776.3560625003</v>
      </c>
      <c r="AJ921" s="1">
        <v>0</v>
      </c>
      <c r="AK921" s="1">
        <v>0</v>
      </c>
      <c r="AL921" s="1">
        <v>0</v>
      </c>
      <c r="AM921" s="1">
        <v>0</v>
      </c>
      <c r="AN921" s="1">
        <v>0</v>
      </c>
      <c r="AO921" s="1">
        <v>0</v>
      </c>
      <c r="AP921" s="1">
        <v>0</v>
      </c>
      <c r="AQ921" s="1">
        <v>4430752.1029011551</v>
      </c>
      <c r="AR921" s="1">
        <v>0</v>
      </c>
      <c r="AS921" s="1">
        <v>609079.81695600005</v>
      </c>
      <c r="AT921" s="1">
        <v>437072.71103999997</v>
      </c>
      <c r="AU921" s="1">
        <v>0</v>
      </c>
      <c r="AV921" s="1">
        <v>0</v>
      </c>
      <c r="AW921" s="1">
        <v>0</v>
      </c>
      <c r="AX921" s="1">
        <v>0</v>
      </c>
      <c r="AY921" s="1">
        <v>0</v>
      </c>
      <c r="AZ921" s="1">
        <v>0</v>
      </c>
      <c r="BA921" s="1">
        <v>0</v>
      </c>
      <c r="BB921" s="1">
        <v>1046152.527996</v>
      </c>
      <c r="BC921" s="7">
        <v>0.46582252668316976</v>
      </c>
      <c r="BD921" s="35" t="s">
        <v>552</v>
      </c>
      <c r="BE921" s="35">
        <v>2.7906258169325988</v>
      </c>
      <c r="BF921" s="35">
        <v>3.1010931449981496</v>
      </c>
      <c r="BG921" s="35" t="s">
        <v>552</v>
      </c>
      <c r="BH921" s="35" t="s">
        <v>552</v>
      </c>
      <c r="BI921" s="35" t="s">
        <v>552</v>
      </c>
      <c r="BJ921" s="35" t="s">
        <v>552</v>
      </c>
      <c r="BK921" s="35" t="s">
        <v>552</v>
      </c>
      <c r="BL921" s="35" t="s">
        <v>552</v>
      </c>
      <c r="BM921" s="35" t="s">
        <v>552</v>
      </c>
      <c r="BN921" s="35">
        <v>2.9245330415497865</v>
      </c>
      <c r="BO921" s="1">
        <v>0</v>
      </c>
      <c r="BP921" s="1"/>
      <c r="BQ921" s="1">
        <v>3870096.0667199995</v>
      </c>
      <c r="BR921" s="1">
        <v>172024.90381674713</v>
      </c>
      <c r="BS921" s="1">
        <v>1520103.5540484376</v>
      </c>
      <c r="BT921" s="1">
        <v>3870096.0667199995</v>
      </c>
      <c r="BU921" s="1">
        <v>172024.90381674713</v>
      </c>
      <c r="BV921" s="1">
        <v>447467.73931004625</v>
      </c>
      <c r="BW921" s="35">
        <v>6.5326039791358239</v>
      </c>
      <c r="BX921" s="1">
        <v>21411708.898372971</v>
      </c>
      <c r="BY921" s="1">
        <v>951745.66736699257</v>
      </c>
      <c r="BZ921" s="1">
        <v>8410130.9718268942</v>
      </c>
      <c r="CA921" s="1">
        <v>21411708.898372971</v>
      </c>
      <c r="CB921" s="1">
        <v>951745.66736699257</v>
      </c>
      <c r="CC921" s="1">
        <v>2475661.7950416734</v>
      </c>
    </row>
    <row r="922" spans="1:81" x14ac:dyDescent="0.25">
      <c r="A922" t="s">
        <v>468</v>
      </c>
      <c r="B922" t="s">
        <v>469</v>
      </c>
      <c r="C922" t="s">
        <v>210</v>
      </c>
      <c r="D922" t="s">
        <v>28</v>
      </c>
      <c r="E922">
        <v>50051</v>
      </c>
      <c r="F922" t="s">
        <v>39</v>
      </c>
      <c r="G922" t="s">
        <v>55</v>
      </c>
      <c r="H922" s="74">
        <v>0.53246165051848993</v>
      </c>
      <c r="I922" s="1">
        <v>11912461</v>
      </c>
      <c r="J922" s="1">
        <v>0</v>
      </c>
      <c r="K922" s="1">
        <v>1201483</v>
      </c>
      <c r="L922" s="1">
        <v>811661</v>
      </c>
      <c r="M922" s="1">
        <v>0</v>
      </c>
      <c r="N922" s="1">
        <v>0</v>
      </c>
      <c r="O922" s="1">
        <v>0</v>
      </c>
      <c r="P922" s="1">
        <v>0</v>
      </c>
      <c r="Q922" s="1">
        <v>0</v>
      </c>
      <c r="R922" s="1">
        <v>0</v>
      </c>
      <c r="S922" s="1">
        <v>0</v>
      </c>
      <c r="T922" s="1">
        <v>2013144</v>
      </c>
      <c r="U922" s="1"/>
      <c r="V922" s="36"/>
      <c r="W922" s="1"/>
      <c r="X922" s="1">
        <v>299174</v>
      </c>
      <c r="Y922" s="1">
        <v>202140</v>
      </c>
      <c r="Z922" s="1"/>
      <c r="AA922" s="1"/>
      <c r="AB922" s="1"/>
      <c r="AC922" s="1"/>
      <c r="AD922" s="1"/>
      <c r="AE922" s="1"/>
      <c r="AF922" s="1"/>
      <c r="AG922" s="1">
        <v>0</v>
      </c>
      <c r="AH922" s="1">
        <v>2527387.1352172219</v>
      </c>
      <c r="AI922" s="1">
        <v>2073335.6879375002</v>
      </c>
      <c r="AJ922" s="1">
        <v>0</v>
      </c>
      <c r="AK922" s="1">
        <v>0</v>
      </c>
      <c r="AL922" s="1">
        <v>0</v>
      </c>
      <c r="AM922" s="1">
        <v>0</v>
      </c>
      <c r="AN922" s="1">
        <v>0</v>
      </c>
      <c r="AO922" s="1">
        <v>0</v>
      </c>
      <c r="AP922" s="1">
        <v>0</v>
      </c>
      <c r="AQ922" s="1">
        <v>4600722.8231547223</v>
      </c>
      <c r="AR922" s="1">
        <v>0</v>
      </c>
      <c r="AS922" s="1">
        <v>646301.55335100007</v>
      </c>
      <c r="AT922" s="1">
        <v>438243.44151599996</v>
      </c>
      <c r="AU922" s="1">
        <v>0</v>
      </c>
      <c r="AV922" s="1">
        <v>0</v>
      </c>
      <c r="AW922" s="1">
        <v>0</v>
      </c>
      <c r="AX922" s="1">
        <v>0</v>
      </c>
      <c r="AY922" s="1">
        <v>0</v>
      </c>
      <c r="AZ922" s="1">
        <v>0</v>
      </c>
      <c r="BA922" s="1">
        <v>0</v>
      </c>
      <c r="BB922" s="1">
        <v>1084544.994867</v>
      </c>
      <c r="BC922" s="7">
        <v>0.47725384519804281</v>
      </c>
      <c r="BD922" s="35" t="s">
        <v>552</v>
      </c>
      <c r="BE922" s="35">
        <v>2.6414761495320547</v>
      </c>
      <c r="BF922" s="35">
        <v>3.0943696068352433</v>
      </c>
      <c r="BG922" s="35" t="s">
        <v>552</v>
      </c>
      <c r="BH922" s="35" t="s">
        <v>552</v>
      </c>
      <c r="BI922" s="35" t="s">
        <v>552</v>
      </c>
      <c r="BJ922" s="35" t="s">
        <v>552</v>
      </c>
      <c r="BK922" s="35" t="s">
        <v>552</v>
      </c>
      <c r="BL922" s="35" t="s">
        <v>552</v>
      </c>
      <c r="BM922" s="35" t="s">
        <v>552</v>
      </c>
      <c r="BN922" s="35">
        <v>2.824074094064668</v>
      </c>
      <c r="BO922" s="1">
        <v>0</v>
      </c>
      <c r="BP922" s="1">
        <v>0</v>
      </c>
      <c r="BQ922" s="1">
        <v>3921105.6627599997</v>
      </c>
      <c r="BR922" s="1">
        <v>174292.26894185864</v>
      </c>
      <c r="BS922" s="1">
        <v>1540139.1983565378</v>
      </c>
      <c r="BT922" s="1">
        <v>3921105.6627599997</v>
      </c>
      <c r="BU922" s="1">
        <v>174292.26894185864</v>
      </c>
      <c r="BV922" s="1">
        <v>453365.5641261838</v>
      </c>
      <c r="BW922" s="35">
        <v>6.5326039791358239</v>
      </c>
      <c r="BX922" s="1">
        <v>21693924.792397987</v>
      </c>
      <c r="BY922" s="1">
        <v>964290.10068033822</v>
      </c>
      <c r="BZ922" s="1">
        <v>8520980.2572504375</v>
      </c>
      <c r="CA922" s="1">
        <v>21693924.792397987</v>
      </c>
      <c r="CB922" s="1">
        <v>964290.10068033822</v>
      </c>
      <c r="CC922" s="1">
        <v>2508292.124087682</v>
      </c>
    </row>
    <row r="923" spans="1:81" x14ac:dyDescent="0.25">
      <c r="A923" t="s">
        <v>468</v>
      </c>
      <c r="B923" t="s">
        <v>469</v>
      </c>
      <c r="C923" t="s">
        <v>210</v>
      </c>
      <c r="D923" t="s">
        <v>1730</v>
      </c>
      <c r="E923">
        <v>50051</v>
      </c>
      <c r="F923" t="s">
        <v>39</v>
      </c>
      <c r="G923" t="s">
        <v>55</v>
      </c>
      <c r="H923" s="74">
        <v>0.53246165051848993</v>
      </c>
      <c r="I923" s="1">
        <v>154969</v>
      </c>
      <c r="J923" s="1"/>
      <c r="K923" s="1">
        <v>136469</v>
      </c>
      <c r="L923" s="1">
        <v>3930</v>
      </c>
      <c r="M923" s="1"/>
      <c r="N923" s="1"/>
      <c r="O923" s="1"/>
      <c r="P923" s="1"/>
      <c r="Q923" s="1"/>
      <c r="R923" s="1"/>
      <c r="S923" s="1"/>
      <c r="T923" s="1">
        <v>140399</v>
      </c>
      <c r="U923" s="1">
        <v>10.166666666666666</v>
      </c>
      <c r="V923" s="36">
        <v>0.14527655956288321</v>
      </c>
      <c r="W923" s="1"/>
      <c r="X923" s="1">
        <v>17230</v>
      </c>
      <c r="Y923" s="1">
        <v>540</v>
      </c>
      <c r="Z923" s="1"/>
      <c r="AA923" s="1"/>
      <c r="AB923" s="1"/>
      <c r="AC923" s="1"/>
      <c r="AD923" s="1"/>
      <c r="AE923" s="1"/>
      <c r="AF923" s="1"/>
      <c r="AG923" s="1">
        <v>0</v>
      </c>
      <c r="AH923" s="1">
        <v>164411.38837856727</v>
      </c>
      <c r="AI923" s="1">
        <v>5559.3318749999999</v>
      </c>
      <c r="AJ923" s="1">
        <v>0</v>
      </c>
      <c r="AK923" s="1"/>
      <c r="AL923" s="1">
        <v>0</v>
      </c>
      <c r="AM923" s="1">
        <v>0</v>
      </c>
      <c r="AN923" s="1"/>
      <c r="AO923" s="1">
        <v>0</v>
      </c>
      <c r="AP923" s="1">
        <v>0</v>
      </c>
      <c r="AQ923" s="1">
        <v>169970.72025356727</v>
      </c>
      <c r="AR923" s="1">
        <v>0</v>
      </c>
      <c r="AS923" s="1">
        <v>37221.736395000007</v>
      </c>
      <c r="AT923" s="1">
        <v>1170.730476</v>
      </c>
      <c r="AU923" s="1">
        <v>0</v>
      </c>
      <c r="AV923" s="1"/>
      <c r="AW923" s="1">
        <v>0</v>
      </c>
      <c r="AX923" s="1">
        <v>0</v>
      </c>
      <c r="AY923" s="1"/>
      <c r="AZ923" s="1">
        <v>0</v>
      </c>
      <c r="BA923" s="1">
        <v>0</v>
      </c>
      <c r="BB923" s="1">
        <v>38392.466871000004</v>
      </c>
      <c r="BC923" s="7">
        <v>1.3445475361173349</v>
      </c>
      <c r="BD923" s="35" t="s">
        <v>552</v>
      </c>
      <c r="BE923" s="35">
        <v>1.4775012990024641</v>
      </c>
      <c r="BF923" s="35">
        <v>1.7124840587786259</v>
      </c>
      <c r="BG923" s="35" t="s">
        <v>552</v>
      </c>
      <c r="BH923" s="35" t="s">
        <v>552</v>
      </c>
      <c r="BI923" s="35" t="s">
        <v>552</v>
      </c>
      <c r="BJ923" s="35" t="s">
        <v>552</v>
      </c>
      <c r="BK923" s="35" t="s">
        <v>552</v>
      </c>
      <c r="BL923" s="35" t="s">
        <v>552</v>
      </c>
      <c r="BM923" s="35" t="s">
        <v>552</v>
      </c>
      <c r="BN923" s="35">
        <v>1.4840788547252279</v>
      </c>
      <c r="BO923" s="1">
        <v>0</v>
      </c>
      <c r="BP923" s="1">
        <v>0</v>
      </c>
      <c r="BQ923" s="1">
        <v>51009.596039999989</v>
      </c>
      <c r="BR923" s="1">
        <v>2267.365125111502</v>
      </c>
      <c r="BS923" s="1">
        <v>20035.644308100087</v>
      </c>
      <c r="BT923" s="1">
        <v>51009.596039999989</v>
      </c>
      <c r="BU923" s="1">
        <v>2267.365125111502</v>
      </c>
      <c r="BV923" s="1">
        <v>5897.8248161375368</v>
      </c>
      <c r="BW923" s="35">
        <v>6.5326039791358239</v>
      </c>
      <c r="BX923" s="1">
        <v>282215.89402501495</v>
      </c>
      <c r="BY923" s="1">
        <v>12544.433313345693</v>
      </c>
      <c r="BZ923" s="1">
        <v>110849.28542354457</v>
      </c>
      <c r="CA923" s="1">
        <v>282215.89402501495</v>
      </c>
      <c r="CB923" s="1">
        <v>12544.433313345693</v>
      </c>
      <c r="CC923" s="1">
        <v>32630.329046008548</v>
      </c>
    </row>
    <row r="924" spans="1:81" x14ac:dyDescent="0.25">
      <c r="A924" t="s">
        <v>1583</v>
      </c>
      <c r="B924" t="s">
        <v>1584</v>
      </c>
      <c r="C924" t="s">
        <v>210</v>
      </c>
      <c r="D924" t="s">
        <v>28</v>
      </c>
      <c r="E924">
        <v>50351</v>
      </c>
      <c r="F924" t="s">
        <v>370</v>
      </c>
      <c r="G924" t="s">
        <v>55</v>
      </c>
      <c r="H924" s="74">
        <v>0.53246165051848993</v>
      </c>
      <c r="I924" s="1">
        <v>1088814.23</v>
      </c>
      <c r="J924" s="1">
        <v>0</v>
      </c>
      <c r="K924" s="1">
        <v>0</v>
      </c>
      <c r="L924" s="1">
        <v>0</v>
      </c>
      <c r="M924" s="1">
        <v>0</v>
      </c>
      <c r="N924" s="1">
        <v>0</v>
      </c>
      <c r="O924" s="1">
        <v>0</v>
      </c>
      <c r="P924" s="1">
        <v>549644</v>
      </c>
      <c r="Q924" s="1">
        <v>0</v>
      </c>
      <c r="R924" s="1">
        <v>0</v>
      </c>
      <c r="S924" s="1">
        <v>0</v>
      </c>
      <c r="T924" s="1">
        <v>549644</v>
      </c>
      <c r="U924" s="1"/>
      <c r="V924" s="36"/>
      <c r="W924" s="1"/>
      <c r="X924" s="1"/>
      <c r="Y924" s="1"/>
      <c r="Z924" s="1"/>
      <c r="AA924" s="1"/>
      <c r="AB924" s="1"/>
      <c r="AC924" s="1">
        <v>64741</v>
      </c>
      <c r="AD924" s="1"/>
      <c r="AE924" s="1"/>
      <c r="AF924" s="1"/>
      <c r="AG924" s="1">
        <v>0</v>
      </c>
      <c r="AH924" s="1">
        <v>0</v>
      </c>
      <c r="AI924" s="1">
        <v>0</v>
      </c>
      <c r="AJ924" s="1">
        <v>0</v>
      </c>
      <c r="AK924" s="1">
        <v>0</v>
      </c>
      <c r="AL924" s="1">
        <v>0</v>
      </c>
      <c r="AM924" s="1">
        <v>569050.28397666663</v>
      </c>
      <c r="AN924" s="1">
        <v>0</v>
      </c>
      <c r="AO924" s="1">
        <v>0</v>
      </c>
      <c r="AP924" s="1">
        <v>0</v>
      </c>
      <c r="AQ924" s="1">
        <v>569050.28397666663</v>
      </c>
      <c r="AR924" s="1">
        <v>0</v>
      </c>
      <c r="AS924" s="1">
        <v>0</v>
      </c>
      <c r="AT924" s="1">
        <v>0</v>
      </c>
      <c r="AU924" s="1">
        <v>0</v>
      </c>
      <c r="AV924" s="1">
        <v>0</v>
      </c>
      <c r="AW924" s="1">
        <v>0</v>
      </c>
      <c r="AX924" s="1">
        <v>168402.99437999999</v>
      </c>
      <c r="AY924" s="1">
        <v>0</v>
      </c>
      <c r="AZ924" s="1">
        <v>0</v>
      </c>
      <c r="BA924" s="1">
        <v>0</v>
      </c>
      <c r="BB924" s="1">
        <v>168402.99437999999</v>
      </c>
      <c r="BC924" s="7">
        <v>0.67729944928866948</v>
      </c>
      <c r="BD924" s="35" t="s">
        <v>552</v>
      </c>
      <c r="BE924" s="35" t="s">
        <v>552</v>
      </c>
      <c r="BF924" s="35" t="s">
        <v>552</v>
      </c>
      <c r="BG924" s="35" t="s">
        <v>552</v>
      </c>
      <c r="BH924" s="35" t="s">
        <v>552</v>
      </c>
      <c r="BI924" s="35" t="s">
        <v>552</v>
      </c>
      <c r="BJ924" s="35">
        <v>1.3416925834843403</v>
      </c>
      <c r="BK924" s="35" t="s">
        <v>552</v>
      </c>
      <c r="BL924" s="35" t="s">
        <v>552</v>
      </c>
      <c r="BM924" s="35" t="s">
        <v>552</v>
      </c>
      <c r="BN924" s="35">
        <v>1.3416925834843403</v>
      </c>
      <c r="BO924" s="1">
        <v>0</v>
      </c>
      <c r="BP924" s="1">
        <v>0</v>
      </c>
      <c r="BQ924" s="1">
        <v>358394.09194679995</v>
      </c>
      <c r="BR924" s="1">
        <v>15930.537157929222</v>
      </c>
      <c r="BS924" s="1">
        <v>140770.70013923998</v>
      </c>
      <c r="BT924" s="1">
        <v>358394.09194679995</v>
      </c>
      <c r="BU924" s="1">
        <v>15930.537157929222</v>
      </c>
      <c r="BV924" s="1">
        <v>41438.194644462332</v>
      </c>
      <c r="BW924" s="35">
        <v>5.9793643359753172</v>
      </c>
      <c r="BX924" s="1">
        <v>1784574.7596641544</v>
      </c>
      <c r="BY924" s="1">
        <v>79323.94857712237</v>
      </c>
      <c r="BZ924" s="1">
        <v>700948.60382360721</v>
      </c>
      <c r="CA924" s="1">
        <v>1784574.7596641544</v>
      </c>
      <c r="CB924" s="1">
        <v>79323.94857712237</v>
      </c>
      <c r="CC924" s="1">
        <v>206335.86855983915</v>
      </c>
    </row>
    <row r="925" spans="1:81" x14ac:dyDescent="0.25">
      <c r="A925" t="s">
        <v>1583</v>
      </c>
      <c r="B925" t="s">
        <v>1584</v>
      </c>
      <c r="C925" t="s">
        <v>210</v>
      </c>
      <c r="D925" t="s">
        <v>1730</v>
      </c>
      <c r="E925">
        <v>50351</v>
      </c>
      <c r="F925" t="s">
        <v>370</v>
      </c>
      <c r="G925" t="s">
        <v>55</v>
      </c>
      <c r="H925" s="74">
        <v>0.53246165051848993</v>
      </c>
      <c r="I925" s="1">
        <v>1088814.23</v>
      </c>
      <c r="J925" s="1"/>
      <c r="K925" s="1"/>
      <c r="L925" s="1"/>
      <c r="M925" s="1"/>
      <c r="N925" s="1"/>
      <c r="O925" s="1"/>
      <c r="P925" s="1">
        <v>549644</v>
      </c>
      <c r="Q925" s="1"/>
      <c r="R925" s="1"/>
      <c r="S925" s="1"/>
      <c r="T925" s="1">
        <v>549644</v>
      </c>
      <c r="U925" s="1">
        <v>13</v>
      </c>
      <c r="V925" s="36">
        <v>0.16012828773065385</v>
      </c>
      <c r="W925" s="1"/>
      <c r="X925" s="1"/>
      <c r="Y925" s="1"/>
      <c r="Z925" s="1"/>
      <c r="AA925" s="1"/>
      <c r="AB925" s="1"/>
      <c r="AC925" s="1">
        <v>64741</v>
      </c>
      <c r="AD925" s="1"/>
      <c r="AE925" s="1"/>
      <c r="AF925" s="1"/>
      <c r="AG925" s="1">
        <v>0</v>
      </c>
      <c r="AH925" s="1">
        <v>0</v>
      </c>
      <c r="AI925" s="1">
        <v>0</v>
      </c>
      <c r="AJ925" s="1">
        <v>0</v>
      </c>
      <c r="AK925" s="1"/>
      <c r="AL925" s="1">
        <v>0</v>
      </c>
      <c r="AM925" s="1">
        <v>569050.28397666663</v>
      </c>
      <c r="AN925" s="1"/>
      <c r="AO925" s="1">
        <v>0</v>
      </c>
      <c r="AP925" s="1">
        <v>0</v>
      </c>
      <c r="AQ925" s="1">
        <v>569050.28397666663</v>
      </c>
      <c r="AR925" s="1">
        <v>0</v>
      </c>
      <c r="AS925" s="1">
        <v>0</v>
      </c>
      <c r="AT925" s="1">
        <v>0</v>
      </c>
      <c r="AU925" s="1">
        <v>0</v>
      </c>
      <c r="AV925" s="1"/>
      <c r="AW925" s="1">
        <v>0</v>
      </c>
      <c r="AX925" s="1">
        <v>168402.99437999999</v>
      </c>
      <c r="AY925" s="1"/>
      <c r="AZ925" s="1">
        <v>0</v>
      </c>
      <c r="BA925" s="1">
        <v>0</v>
      </c>
      <c r="BB925" s="1">
        <v>168402.99437999999</v>
      </c>
      <c r="BC925" s="7">
        <v>0.67729944928866948</v>
      </c>
      <c r="BD925" s="35" t="s">
        <v>552</v>
      </c>
      <c r="BE925" s="35" t="s">
        <v>552</v>
      </c>
      <c r="BF925" s="35" t="s">
        <v>552</v>
      </c>
      <c r="BG925" s="35" t="s">
        <v>552</v>
      </c>
      <c r="BH925" s="35" t="s">
        <v>552</v>
      </c>
      <c r="BI925" s="35" t="s">
        <v>552</v>
      </c>
      <c r="BJ925" s="35">
        <v>1.3416925834843403</v>
      </c>
      <c r="BK925" s="35" t="s">
        <v>552</v>
      </c>
      <c r="BL925" s="35" t="s">
        <v>552</v>
      </c>
      <c r="BM925" s="35" t="s">
        <v>552</v>
      </c>
      <c r="BN925" s="35">
        <v>1.3416925834843403</v>
      </c>
      <c r="BO925" s="1">
        <v>0</v>
      </c>
      <c r="BP925" s="1">
        <v>0</v>
      </c>
      <c r="BQ925" s="1">
        <v>358394.09194679995</v>
      </c>
      <c r="BR925" s="1">
        <v>15930.537157929222</v>
      </c>
      <c r="BS925" s="1">
        <v>140770.70013923998</v>
      </c>
      <c r="BT925" s="1">
        <v>358394.09194679995</v>
      </c>
      <c r="BU925" s="1">
        <v>15930.537157929222</v>
      </c>
      <c r="BV925" s="1">
        <v>41438.194644462332</v>
      </c>
      <c r="BW925" s="35">
        <v>5.9793643359753172</v>
      </c>
      <c r="BX925" s="1">
        <v>1784574.7596641544</v>
      </c>
      <c r="BY925" s="1">
        <v>79323.94857712237</v>
      </c>
      <c r="BZ925" s="1">
        <v>700948.60382360721</v>
      </c>
      <c r="CA925" s="1">
        <v>1784574.7596641544</v>
      </c>
      <c r="CB925" s="1">
        <v>79323.94857712237</v>
      </c>
      <c r="CC925" s="1">
        <v>206335.86855983915</v>
      </c>
    </row>
    <row r="926" spans="1:81" x14ac:dyDescent="0.25">
      <c r="A926" t="s">
        <v>1572</v>
      </c>
      <c r="B926" t="s">
        <v>1573</v>
      </c>
      <c r="C926" t="s">
        <v>210</v>
      </c>
      <c r="D926" t="s">
        <v>28</v>
      </c>
      <c r="E926">
        <v>50201</v>
      </c>
      <c r="F926" t="s">
        <v>370</v>
      </c>
      <c r="G926" t="s">
        <v>55</v>
      </c>
      <c r="H926" s="74">
        <v>0.53246165051848993</v>
      </c>
      <c r="I926" s="1">
        <v>400253.38</v>
      </c>
      <c r="J926" s="1">
        <v>0</v>
      </c>
      <c r="K926" s="1">
        <v>0</v>
      </c>
      <c r="L926" s="1">
        <v>0</v>
      </c>
      <c r="M926" s="1">
        <v>0</v>
      </c>
      <c r="N926" s="1">
        <v>0</v>
      </c>
      <c r="O926" s="1">
        <v>0</v>
      </c>
      <c r="P926" s="1">
        <v>198682</v>
      </c>
      <c r="Q926" s="1">
        <v>0</v>
      </c>
      <c r="R926" s="1">
        <v>0</v>
      </c>
      <c r="S926" s="1">
        <v>0</v>
      </c>
      <c r="T926" s="1">
        <v>198682</v>
      </c>
      <c r="U926" s="1"/>
      <c r="V926" s="36"/>
      <c r="W926" s="1"/>
      <c r="X926" s="1"/>
      <c r="Y926" s="1"/>
      <c r="Z926" s="1"/>
      <c r="AA926" s="1"/>
      <c r="AB926" s="1"/>
      <c r="AC926" s="1">
        <v>23401</v>
      </c>
      <c r="AD926" s="1"/>
      <c r="AE926" s="1"/>
      <c r="AF926" s="1"/>
      <c r="AG926" s="1">
        <v>0</v>
      </c>
      <c r="AH926" s="1">
        <v>0</v>
      </c>
      <c r="AI926" s="1">
        <v>0</v>
      </c>
      <c r="AJ926" s="1">
        <v>0</v>
      </c>
      <c r="AK926" s="1">
        <v>0</v>
      </c>
      <c r="AL926" s="1">
        <v>0</v>
      </c>
      <c r="AM926" s="1">
        <v>205686.44963833335</v>
      </c>
      <c r="AN926" s="1">
        <v>0</v>
      </c>
      <c r="AO926" s="1">
        <v>0</v>
      </c>
      <c r="AP926" s="1">
        <v>0</v>
      </c>
      <c r="AQ926" s="1">
        <v>205686.44963833335</v>
      </c>
      <c r="AR926" s="1">
        <v>0</v>
      </c>
      <c r="AS926" s="1">
        <v>0</v>
      </c>
      <c r="AT926" s="1">
        <v>0</v>
      </c>
      <c r="AU926" s="1">
        <v>0</v>
      </c>
      <c r="AV926" s="1">
        <v>0</v>
      </c>
      <c r="AW926" s="1">
        <v>0</v>
      </c>
      <c r="AX926" s="1">
        <v>60870.213179999999</v>
      </c>
      <c r="AY926" s="1">
        <v>0</v>
      </c>
      <c r="AZ926" s="1">
        <v>0</v>
      </c>
      <c r="BA926" s="1">
        <v>0</v>
      </c>
      <c r="BB926" s="1">
        <v>60870.213179999999</v>
      </c>
      <c r="BC926" s="7">
        <v>0.66596979847698812</v>
      </c>
      <c r="BD926" s="35" t="s">
        <v>552</v>
      </c>
      <c r="BE926" s="35" t="s">
        <v>552</v>
      </c>
      <c r="BF926" s="35" t="s">
        <v>552</v>
      </c>
      <c r="BG926" s="35" t="s">
        <v>552</v>
      </c>
      <c r="BH926" s="35" t="s">
        <v>552</v>
      </c>
      <c r="BI926" s="35" t="s">
        <v>552</v>
      </c>
      <c r="BJ926" s="35">
        <v>1.3416246203397055</v>
      </c>
      <c r="BK926" s="35" t="s">
        <v>552</v>
      </c>
      <c r="BL926" s="35" t="s">
        <v>552</v>
      </c>
      <c r="BM926" s="35" t="s">
        <v>552</v>
      </c>
      <c r="BN926" s="35">
        <v>1.3416246203397055</v>
      </c>
      <c r="BO926" s="1">
        <v>0</v>
      </c>
      <c r="BP926" s="1">
        <v>0</v>
      </c>
      <c r="BQ926" s="1">
        <v>131747.40256079999</v>
      </c>
      <c r="BR926" s="1">
        <v>5856.1425512199321</v>
      </c>
      <c r="BS926" s="1">
        <v>51747.990596795629</v>
      </c>
      <c r="BT926" s="1">
        <v>131747.40256079999</v>
      </c>
      <c r="BU926" s="1">
        <v>5856.1425512199321</v>
      </c>
      <c r="BV926" s="1">
        <v>15232.880881382262</v>
      </c>
      <c r="BW926" s="35">
        <v>5.9763234046137601</v>
      </c>
      <c r="BX926" s="1">
        <v>655617.68286037992</v>
      </c>
      <c r="BY926" s="1">
        <v>29142.059238390288</v>
      </c>
      <c r="BZ926" s="1">
        <v>257514.73674856691</v>
      </c>
      <c r="CA926" s="1">
        <v>655617.68286037992</v>
      </c>
      <c r="CB926" s="1">
        <v>29142.059238390288</v>
      </c>
      <c r="CC926" s="1">
        <v>75803.741649716045</v>
      </c>
    </row>
    <row r="927" spans="1:81" x14ac:dyDescent="0.25">
      <c r="A927" t="s">
        <v>1572</v>
      </c>
      <c r="B927" t="s">
        <v>1573</v>
      </c>
      <c r="C927" t="s">
        <v>210</v>
      </c>
      <c r="D927" t="s">
        <v>1730</v>
      </c>
      <c r="E927">
        <v>50201</v>
      </c>
      <c r="F927" t="s">
        <v>370</v>
      </c>
      <c r="G927" t="s">
        <v>55</v>
      </c>
      <c r="H927" s="74">
        <v>0.53246165051848993</v>
      </c>
      <c r="I927" s="1">
        <v>400253.38</v>
      </c>
      <c r="J927" s="1"/>
      <c r="K927" s="1"/>
      <c r="L927" s="1"/>
      <c r="M927" s="1"/>
      <c r="N927" s="1"/>
      <c r="O927" s="1"/>
      <c r="P927" s="1">
        <v>198682</v>
      </c>
      <c r="Q927" s="1"/>
      <c r="R927" s="1"/>
      <c r="S927" s="1"/>
      <c r="T927" s="1">
        <v>198682</v>
      </c>
      <c r="U927" s="1">
        <v>4.583333333333333</v>
      </c>
      <c r="V927" s="36">
        <v>0.47328150502838884</v>
      </c>
      <c r="W927" s="1"/>
      <c r="X927" s="1"/>
      <c r="Y927" s="1"/>
      <c r="Z927" s="1"/>
      <c r="AA927" s="1"/>
      <c r="AB927" s="1"/>
      <c r="AC927" s="1">
        <v>23401</v>
      </c>
      <c r="AD927" s="1"/>
      <c r="AE927" s="1"/>
      <c r="AF927" s="1"/>
      <c r="AG927" s="1">
        <v>0</v>
      </c>
      <c r="AH927" s="1">
        <v>0</v>
      </c>
      <c r="AI927" s="1">
        <v>0</v>
      </c>
      <c r="AJ927" s="1">
        <v>0</v>
      </c>
      <c r="AK927" s="1"/>
      <c r="AL927" s="1">
        <v>0</v>
      </c>
      <c r="AM927" s="1">
        <v>205686.44963833335</v>
      </c>
      <c r="AN927" s="1"/>
      <c r="AO927" s="1">
        <v>0</v>
      </c>
      <c r="AP927" s="1">
        <v>0</v>
      </c>
      <c r="AQ927" s="1">
        <v>205686.44963833335</v>
      </c>
      <c r="AR927" s="1">
        <v>0</v>
      </c>
      <c r="AS927" s="1">
        <v>0</v>
      </c>
      <c r="AT927" s="1">
        <v>0</v>
      </c>
      <c r="AU927" s="1">
        <v>0</v>
      </c>
      <c r="AV927" s="1"/>
      <c r="AW927" s="1">
        <v>0</v>
      </c>
      <c r="AX927" s="1">
        <v>60870.213179999999</v>
      </c>
      <c r="AY927" s="1"/>
      <c r="AZ927" s="1">
        <v>0</v>
      </c>
      <c r="BA927" s="1">
        <v>0</v>
      </c>
      <c r="BB927" s="1">
        <v>60870.213179999999</v>
      </c>
      <c r="BC927" s="7">
        <v>0.66596979847698812</v>
      </c>
      <c r="BD927" s="35" t="s">
        <v>552</v>
      </c>
      <c r="BE927" s="35" t="s">
        <v>552</v>
      </c>
      <c r="BF927" s="35" t="s">
        <v>552</v>
      </c>
      <c r="BG927" s="35" t="s">
        <v>552</v>
      </c>
      <c r="BH927" s="35" t="s">
        <v>552</v>
      </c>
      <c r="BI927" s="35" t="s">
        <v>552</v>
      </c>
      <c r="BJ927" s="35">
        <v>1.3416246203397055</v>
      </c>
      <c r="BK927" s="35" t="s">
        <v>552</v>
      </c>
      <c r="BL927" s="35" t="s">
        <v>552</v>
      </c>
      <c r="BM927" s="35" t="s">
        <v>552</v>
      </c>
      <c r="BN927" s="35">
        <v>1.3416246203397055</v>
      </c>
      <c r="BO927" s="1">
        <v>0</v>
      </c>
      <c r="BP927" s="1">
        <v>0</v>
      </c>
      <c r="BQ927" s="1">
        <v>131747.40256079999</v>
      </c>
      <c r="BR927" s="1">
        <v>5856.1425512199321</v>
      </c>
      <c r="BS927" s="1">
        <v>51747.990596795629</v>
      </c>
      <c r="BT927" s="1">
        <v>131747.40256079999</v>
      </c>
      <c r="BU927" s="1">
        <v>5856.1425512199321</v>
      </c>
      <c r="BV927" s="1">
        <v>15232.880881382262</v>
      </c>
      <c r="BW927" s="35">
        <v>5.9763234046137601</v>
      </c>
      <c r="BX927" s="1">
        <v>655617.68286037992</v>
      </c>
      <c r="BY927" s="1">
        <v>29142.059238390288</v>
      </c>
      <c r="BZ927" s="1">
        <v>257514.73674856691</v>
      </c>
      <c r="CA927" s="1">
        <v>655617.68286037992</v>
      </c>
      <c r="CB927" s="1">
        <v>29142.059238390288</v>
      </c>
      <c r="CC927" s="1">
        <v>75803.741649716045</v>
      </c>
    </row>
    <row r="928" spans="1:81" x14ac:dyDescent="0.25">
      <c r="A928" t="s">
        <v>208</v>
      </c>
      <c r="B928" t="s">
        <v>209</v>
      </c>
      <c r="C928" t="s">
        <v>210</v>
      </c>
      <c r="D928" t="s">
        <v>38</v>
      </c>
      <c r="E928">
        <v>50050</v>
      </c>
      <c r="F928" t="s">
        <v>39</v>
      </c>
      <c r="G928" t="s">
        <v>55</v>
      </c>
      <c r="H928" s="74">
        <v>0.53246165051848993</v>
      </c>
      <c r="I928" s="1">
        <v>41887194</v>
      </c>
      <c r="J928" s="1"/>
      <c r="K928" s="1"/>
      <c r="L928" s="1">
        <v>7683942</v>
      </c>
      <c r="M928" s="1">
        <v>359000</v>
      </c>
      <c r="N928" s="1"/>
      <c r="O928" s="1"/>
      <c r="P928" s="1"/>
      <c r="Q928" s="1"/>
      <c r="R928" s="1"/>
      <c r="S928" s="1"/>
      <c r="T928" s="1">
        <v>8042942</v>
      </c>
      <c r="U928" s="1">
        <v>38.777227722772274</v>
      </c>
      <c r="V928" s="36">
        <v>0.14581962133055998</v>
      </c>
      <c r="W928" s="1"/>
      <c r="X928" s="1"/>
      <c r="Y928" s="1">
        <v>1832599</v>
      </c>
      <c r="Z928" s="1">
        <v>975491</v>
      </c>
      <c r="AA928" s="1"/>
      <c r="AB928" s="1"/>
      <c r="AC928" s="1"/>
      <c r="AD928" s="1"/>
      <c r="AE928" s="1"/>
      <c r="AF928" s="1"/>
      <c r="AG928" s="1">
        <v>0</v>
      </c>
      <c r="AH928" s="1">
        <v>0</v>
      </c>
      <c r="AI928" s="1">
        <v>18800641.862125002</v>
      </c>
      <c r="AJ928" s="1">
        <v>519411.54792593227</v>
      </c>
      <c r="AK928" s="1">
        <v>0</v>
      </c>
      <c r="AL928" s="1">
        <v>0</v>
      </c>
      <c r="AM928" s="1">
        <v>0</v>
      </c>
      <c r="AN928" s="1">
        <v>0</v>
      </c>
      <c r="AO928" s="1">
        <v>0</v>
      </c>
      <c r="AP928" s="1">
        <v>0</v>
      </c>
      <c r="AQ928" s="1">
        <v>19320053.410050932</v>
      </c>
      <c r="AR928" s="1">
        <v>0</v>
      </c>
      <c r="AS928" s="1">
        <v>0</v>
      </c>
      <c r="AT928" s="1">
        <v>3973110.1844206001</v>
      </c>
      <c r="AU928" s="1">
        <v>19609.583464570016</v>
      </c>
      <c r="AV928" s="1">
        <v>0</v>
      </c>
      <c r="AW928" s="1">
        <v>0</v>
      </c>
      <c r="AX928" s="1">
        <v>0</v>
      </c>
      <c r="AY928" s="1">
        <v>0</v>
      </c>
      <c r="AZ928" s="1">
        <v>0</v>
      </c>
      <c r="BA928" s="1">
        <v>0</v>
      </c>
      <c r="BB928" s="1">
        <v>3992719.7678851699</v>
      </c>
      <c r="BC928" s="7">
        <v>0.55656087103700724</v>
      </c>
      <c r="BD928" s="35" t="s">
        <v>552</v>
      </c>
      <c r="BE928" s="35" t="s">
        <v>552</v>
      </c>
      <c r="BF928" s="35">
        <v>2.963811029097513</v>
      </c>
      <c r="BG928" s="35">
        <v>1.5014516194721512</v>
      </c>
      <c r="BH928" s="35" t="s">
        <v>552</v>
      </c>
      <c r="BI928" s="35" t="s">
        <v>552</v>
      </c>
      <c r="BJ928" s="35" t="s">
        <v>552</v>
      </c>
      <c r="BK928" s="35" t="s">
        <v>552</v>
      </c>
      <c r="BL928" s="35" t="s">
        <v>552</v>
      </c>
      <c r="BM928" s="35" t="s">
        <v>552</v>
      </c>
      <c r="BN928" s="35">
        <v>2.8985380197863049</v>
      </c>
      <c r="BO928" s="1">
        <v>0</v>
      </c>
      <c r="BP928" s="1"/>
      <c r="BQ928" s="1">
        <v>13787588.777039997</v>
      </c>
      <c r="BR928" s="1">
        <v>612855.23468809726</v>
      </c>
      <c r="BS928" s="1">
        <v>5415514.8452166822</v>
      </c>
      <c r="BT928" s="1">
        <v>13787588.777039997</v>
      </c>
      <c r="BU928" s="1">
        <v>612855.23468809726</v>
      </c>
      <c r="BV928" s="1">
        <v>1594146.7793659847</v>
      </c>
      <c r="BW928" s="35">
        <v>6.179769019057666</v>
      </c>
      <c r="BX928" s="1">
        <v>71416525.194818944</v>
      </c>
      <c r="BY928" s="1">
        <v>3174448.5578047209</v>
      </c>
      <c r="BZ928" s="1">
        <v>28051116.01750024</v>
      </c>
      <c r="CA928" s="1">
        <v>71416525.194818944</v>
      </c>
      <c r="CB928" s="1">
        <v>3174448.5578047209</v>
      </c>
      <c r="CC928" s="1">
        <v>8257312.0995904831</v>
      </c>
    </row>
    <row r="929" spans="1:81" x14ac:dyDescent="0.25">
      <c r="A929" t="s">
        <v>208</v>
      </c>
      <c r="B929" t="s">
        <v>209</v>
      </c>
      <c r="C929" t="s">
        <v>210</v>
      </c>
      <c r="D929" t="s">
        <v>28</v>
      </c>
      <c r="E929">
        <v>50050</v>
      </c>
      <c r="F929" t="s">
        <v>39</v>
      </c>
      <c r="G929" t="s">
        <v>55</v>
      </c>
      <c r="H929" s="74">
        <v>0.53246165051848993</v>
      </c>
      <c r="I929" s="1">
        <v>45589009</v>
      </c>
      <c r="J929" s="1">
        <v>0</v>
      </c>
      <c r="K929" s="1">
        <v>0</v>
      </c>
      <c r="L929" s="1">
        <v>9783233</v>
      </c>
      <c r="M929" s="1">
        <v>359000</v>
      </c>
      <c r="N929" s="1">
        <v>0</v>
      </c>
      <c r="O929" s="1">
        <v>0</v>
      </c>
      <c r="P929" s="1">
        <v>1295515</v>
      </c>
      <c r="Q929" s="1">
        <v>0</v>
      </c>
      <c r="R929" s="1">
        <v>0</v>
      </c>
      <c r="S929" s="1">
        <v>0</v>
      </c>
      <c r="T929" s="1">
        <v>11437748</v>
      </c>
      <c r="U929" s="1"/>
      <c r="V929" s="36"/>
      <c r="W929" s="1"/>
      <c r="X929" s="1"/>
      <c r="Y929" s="1">
        <v>1988624</v>
      </c>
      <c r="Z929" s="1">
        <v>975491</v>
      </c>
      <c r="AA929" s="1"/>
      <c r="AB929" s="1"/>
      <c r="AC929" s="1">
        <v>283194</v>
      </c>
      <c r="AD929" s="1"/>
      <c r="AE929" s="1"/>
      <c r="AF929" s="1"/>
      <c r="AG929" s="1">
        <v>0</v>
      </c>
      <c r="AH929" s="1">
        <v>0</v>
      </c>
      <c r="AI929" s="1">
        <v>20418192.575687502</v>
      </c>
      <c r="AJ929" s="1">
        <v>519411.54792593227</v>
      </c>
      <c r="AK929" s="1">
        <v>0</v>
      </c>
      <c r="AL929" s="1">
        <v>0</v>
      </c>
      <c r="AM929" s="1">
        <v>2487914.8091208334</v>
      </c>
      <c r="AN929" s="1">
        <v>0</v>
      </c>
      <c r="AO929" s="1">
        <v>0</v>
      </c>
      <c r="AP929" s="1">
        <v>0</v>
      </c>
      <c r="AQ929" s="1">
        <v>23425518.932734266</v>
      </c>
      <c r="AR929" s="1">
        <v>0</v>
      </c>
      <c r="AS929" s="1">
        <v>0</v>
      </c>
      <c r="AT929" s="1">
        <v>4311375.4113055998</v>
      </c>
      <c r="AU929" s="1">
        <v>19609.583464570016</v>
      </c>
      <c r="AV929" s="1">
        <v>0</v>
      </c>
      <c r="AW929" s="1">
        <v>0</v>
      </c>
      <c r="AX929" s="1">
        <v>736638.56891999999</v>
      </c>
      <c r="AY929" s="1">
        <v>0</v>
      </c>
      <c r="AZ929" s="1">
        <v>0</v>
      </c>
      <c r="BA929" s="1">
        <v>0</v>
      </c>
      <c r="BB929" s="1">
        <v>5067623.5636901706</v>
      </c>
      <c r="BC929" s="7">
        <v>0.62500026040101986</v>
      </c>
      <c r="BD929" s="35" t="s">
        <v>552</v>
      </c>
      <c r="BE929" s="35" t="s">
        <v>552</v>
      </c>
      <c r="BF929" s="35">
        <v>2.5277500788331526</v>
      </c>
      <c r="BG929" s="35">
        <v>1.5014516194721512</v>
      </c>
      <c r="BH929" s="35" t="s">
        <v>552</v>
      </c>
      <c r="BI929" s="35" t="s">
        <v>552</v>
      </c>
      <c r="BJ929" s="35">
        <v>2.4890127694706998</v>
      </c>
      <c r="BK929" s="35" t="s">
        <v>552</v>
      </c>
      <c r="BL929" s="35" t="s">
        <v>552</v>
      </c>
      <c r="BM929" s="35" t="s">
        <v>552</v>
      </c>
      <c r="BN929" s="35">
        <v>2.4911496997856952</v>
      </c>
      <c r="BO929" s="1">
        <v>0</v>
      </c>
      <c r="BP929" s="1">
        <v>0</v>
      </c>
      <c r="BQ929" s="1">
        <v>15006078.202439997</v>
      </c>
      <c r="BR929" s="1">
        <v>667016.81687946874</v>
      </c>
      <c r="BS929" s="1">
        <v>5894115.3952259729</v>
      </c>
      <c r="BT929" s="1">
        <v>15006078.202439997</v>
      </c>
      <c r="BU929" s="1">
        <v>667016.81687946874</v>
      </c>
      <c r="BV929" s="1">
        <v>1735030.8037305365</v>
      </c>
      <c r="BW929" s="35">
        <v>6.179769019057666</v>
      </c>
      <c r="BX929" s="1">
        <v>77728018.970555246</v>
      </c>
      <c r="BY929" s="1">
        <v>3454993.0432627322</v>
      </c>
      <c r="BZ929" s="1">
        <v>30530156.31894232</v>
      </c>
      <c r="CA929" s="1">
        <v>77728018.970555246</v>
      </c>
      <c r="CB929" s="1">
        <v>3454993.0432627322</v>
      </c>
      <c r="CC929" s="1">
        <v>8987058.804274153</v>
      </c>
    </row>
    <row r="930" spans="1:81" x14ac:dyDescent="0.25">
      <c r="A930" t="s">
        <v>208</v>
      </c>
      <c r="B930" t="s">
        <v>209</v>
      </c>
      <c r="C930" t="s">
        <v>210</v>
      </c>
      <c r="D930" t="s">
        <v>1730</v>
      </c>
      <c r="E930">
        <v>50050</v>
      </c>
      <c r="F930" t="s">
        <v>39</v>
      </c>
      <c r="G930" t="s">
        <v>55</v>
      </c>
      <c r="H930" s="74">
        <v>0.53246165051848993</v>
      </c>
      <c r="I930" s="1">
        <v>3701815</v>
      </c>
      <c r="J930" s="1"/>
      <c r="K930" s="1"/>
      <c r="L930" s="1">
        <v>2099291</v>
      </c>
      <c r="M930" s="1"/>
      <c r="N930" s="1"/>
      <c r="O930" s="1"/>
      <c r="P930" s="1">
        <v>1295515</v>
      </c>
      <c r="Q930" s="1"/>
      <c r="R930" s="1"/>
      <c r="S930" s="1"/>
      <c r="T930" s="1">
        <v>3394806</v>
      </c>
      <c r="U930" s="1">
        <v>10.7875</v>
      </c>
      <c r="V930" s="36">
        <v>0.11326548062804156</v>
      </c>
      <c r="W930" s="1"/>
      <c r="X930" s="1"/>
      <c r="Y930" s="1">
        <v>156025</v>
      </c>
      <c r="Z930" s="1"/>
      <c r="AA930" s="1"/>
      <c r="AB930" s="1"/>
      <c r="AC930" s="1">
        <v>283194</v>
      </c>
      <c r="AD930" s="1"/>
      <c r="AE930" s="1"/>
      <c r="AF930" s="1"/>
      <c r="AG930" s="1">
        <v>0</v>
      </c>
      <c r="AH930" s="1">
        <v>0</v>
      </c>
      <c r="AI930" s="1">
        <v>1617550.7135625002</v>
      </c>
      <c r="AJ930" s="1">
        <v>0</v>
      </c>
      <c r="AK930" s="1"/>
      <c r="AL930" s="1">
        <v>0</v>
      </c>
      <c r="AM930" s="1">
        <v>2487914.8091208334</v>
      </c>
      <c r="AN930" s="1"/>
      <c r="AO930" s="1">
        <v>0</v>
      </c>
      <c r="AP930" s="1">
        <v>0</v>
      </c>
      <c r="AQ930" s="1">
        <v>4105465.5226833336</v>
      </c>
      <c r="AR930" s="1">
        <v>0</v>
      </c>
      <c r="AS930" s="1">
        <v>0</v>
      </c>
      <c r="AT930" s="1">
        <v>338265.22688500001</v>
      </c>
      <c r="AU930" s="1">
        <v>0</v>
      </c>
      <c r="AV930" s="1"/>
      <c r="AW930" s="1">
        <v>0</v>
      </c>
      <c r="AX930" s="1">
        <v>736638.56891999999</v>
      </c>
      <c r="AY930" s="1"/>
      <c r="AZ930" s="1">
        <v>0</v>
      </c>
      <c r="BA930" s="1">
        <v>0</v>
      </c>
      <c r="BB930" s="1">
        <v>1074903.795805</v>
      </c>
      <c r="BC930" s="7">
        <v>1.399413346828065</v>
      </c>
      <c r="BD930" s="35" t="s">
        <v>552</v>
      </c>
      <c r="BE930" s="35" t="s">
        <v>552</v>
      </c>
      <c r="BF930" s="35">
        <v>0.93165546865465543</v>
      </c>
      <c r="BG930" s="35" t="s">
        <v>552</v>
      </c>
      <c r="BH930" s="35" t="s">
        <v>552</v>
      </c>
      <c r="BI930" s="35" t="s">
        <v>552</v>
      </c>
      <c r="BJ930" s="35">
        <v>2.4890127694706998</v>
      </c>
      <c r="BK930" s="35" t="s">
        <v>552</v>
      </c>
      <c r="BL930" s="35" t="s">
        <v>552</v>
      </c>
      <c r="BM930" s="35" t="s">
        <v>552</v>
      </c>
      <c r="BN930" s="35">
        <v>1.5259691771748765</v>
      </c>
      <c r="BO930" s="1">
        <v>0</v>
      </c>
      <c r="BP930" s="1">
        <v>0</v>
      </c>
      <c r="BQ930" s="1">
        <v>1218489.4253999998</v>
      </c>
      <c r="BR930" s="1">
        <v>54161.582191371403</v>
      </c>
      <c r="BS930" s="1">
        <v>478600.55000928912</v>
      </c>
      <c r="BT930" s="1">
        <v>1218489.4253999998</v>
      </c>
      <c r="BU930" s="1">
        <v>54161.582191371403</v>
      </c>
      <c r="BV930" s="1">
        <v>140884.02436455144</v>
      </c>
      <c r="BW930" s="35">
        <v>6.179769019057666</v>
      </c>
      <c r="BX930" s="1">
        <v>6311493.7757362956</v>
      </c>
      <c r="BY930" s="1">
        <v>280544.48545801098</v>
      </c>
      <c r="BZ930" s="1">
        <v>2479040.3014420741</v>
      </c>
      <c r="CA930" s="1">
        <v>6311493.7757362956</v>
      </c>
      <c r="CB930" s="1">
        <v>280544.48545801098</v>
      </c>
      <c r="CC930" s="1">
        <v>729746.70468366891</v>
      </c>
    </row>
    <row r="931" spans="1:81" x14ac:dyDescent="0.25">
      <c r="A931" t="s">
        <v>1582</v>
      </c>
      <c r="B931" t="s">
        <v>913</v>
      </c>
      <c r="C931" t="s">
        <v>210</v>
      </c>
      <c r="D931" t="s">
        <v>28</v>
      </c>
      <c r="E931">
        <v>50342</v>
      </c>
      <c r="F931" t="s">
        <v>39</v>
      </c>
      <c r="G931" t="s">
        <v>55</v>
      </c>
      <c r="H931" s="74">
        <v>0.53246165051848993</v>
      </c>
      <c r="I931" s="1">
        <v>392694</v>
      </c>
      <c r="J931" s="1">
        <v>0</v>
      </c>
      <c r="K931" s="1">
        <v>0</v>
      </c>
      <c r="L931" s="1">
        <v>0</v>
      </c>
      <c r="M931" s="1">
        <v>0</v>
      </c>
      <c r="N931" s="1">
        <v>0</v>
      </c>
      <c r="O931" s="1">
        <v>0</v>
      </c>
      <c r="P931" s="1">
        <v>577045</v>
      </c>
      <c r="Q931" s="1">
        <v>0</v>
      </c>
      <c r="R931" s="1">
        <v>0</v>
      </c>
      <c r="S931" s="1">
        <v>0</v>
      </c>
      <c r="T931" s="1">
        <v>577045</v>
      </c>
      <c r="U931" s="1"/>
      <c r="V931" s="36"/>
      <c r="W931" s="1"/>
      <c r="X931" s="1"/>
      <c r="Y931" s="1"/>
      <c r="Z931" s="1"/>
      <c r="AA931" s="1"/>
      <c r="AB931" s="1"/>
      <c r="AC931" s="1">
        <v>50446</v>
      </c>
      <c r="AD931" s="1"/>
      <c r="AE931" s="1"/>
      <c r="AF931" s="1"/>
      <c r="AG931" s="1">
        <v>0</v>
      </c>
      <c r="AH931" s="1">
        <v>0</v>
      </c>
      <c r="AI931" s="1">
        <v>0</v>
      </c>
      <c r="AJ931" s="1">
        <v>0</v>
      </c>
      <c r="AK931" s="1">
        <v>0</v>
      </c>
      <c r="AL931" s="1">
        <v>0</v>
      </c>
      <c r="AM931" s="1">
        <v>443571.30694583326</v>
      </c>
      <c r="AN931" s="1">
        <v>0</v>
      </c>
      <c r="AO931" s="1">
        <v>0</v>
      </c>
      <c r="AP931" s="1">
        <v>0</v>
      </c>
      <c r="AQ931" s="1">
        <v>443571.30694583326</v>
      </c>
      <c r="AR931" s="1">
        <v>0</v>
      </c>
      <c r="AS931" s="1">
        <v>0</v>
      </c>
      <c r="AT931" s="1">
        <v>0</v>
      </c>
      <c r="AU931" s="1">
        <v>0</v>
      </c>
      <c r="AV931" s="1">
        <v>0</v>
      </c>
      <c r="AW931" s="1">
        <v>0</v>
      </c>
      <c r="AX931" s="1">
        <v>131219.12628</v>
      </c>
      <c r="AY931" s="1">
        <v>0</v>
      </c>
      <c r="AZ931" s="1">
        <v>0</v>
      </c>
      <c r="BA931" s="1">
        <v>0</v>
      </c>
      <c r="BB931" s="1">
        <v>131219.12628</v>
      </c>
      <c r="BC931" s="7">
        <v>1.4637107600977688</v>
      </c>
      <c r="BD931" s="35" t="s">
        <v>552</v>
      </c>
      <c r="BE931" s="35" t="s">
        <v>552</v>
      </c>
      <c r="BF931" s="35" t="s">
        <v>552</v>
      </c>
      <c r="BG931" s="35" t="s">
        <v>552</v>
      </c>
      <c r="BH931" s="35" t="s">
        <v>552</v>
      </c>
      <c r="BI931" s="35" t="s">
        <v>552</v>
      </c>
      <c r="BJ931" s="35">
        <v>0.99609290995647348</v>
      </c>
      <c r="BK931" s="35" t="s">
        <v>552</v>
      </c>
      <c r="BL931" s="35" t="s">
        <v>552</v>
      </c>
      <c r="BM931" s="35" t="s">
        <v>552</v>
      </c>
      <c r="BN931" s="35">
        <v>0.99609290995647348</v>
      </c>
      <c r="BO931" s="1">
        <v>0</v>
      </c>
      <c r="BP931" s="1">
        <v>0</v>
      </c>
      <c r="BQ931" s="1">
        <v>129259.15703999998</v>
      </c>
      <c r="BR931" s="1">
        <v>5745.5405948321031</v>
      </c>
      <c r="BS931" s="1">
        <v>50770.652878479283</v>
      </c>
      <c r="BT931" s="1">
        <v>129259.15703999998</v>
      </c>
      <c r="BU931" s="1">
        <v>5745.5405948321031</v>
      </c>
      <c r="BV931" s="1">
        <v>14945.185284465369</v>
      </c>
      <c r="BW931" s="35">
        <v>5.9762900296302446</v>
      </c>
      <c r="BX931" s="1">
        <v>643231.05441656196</v>
      </c>
      <c r="BY931" s="1">
        <v>28591.47637689882</v>
      </c>
      <c r="BZ931" s="1">
        <v>252649.4937169945</v>
      </c>
      <c r="CA931" s="1">
        <v>643231.05441656196</v>
      </c>
      <c r="CB931" s="1">
        <v>28591.47637689882</v>
      </c>
      <c r="CC931" s="1">
        <v>74371.576522061659</v>
      </c>
    </row>
    <row r="932" spans="1:81" x14ac:dyDescent="0.25">
      <c r="A932" t="s">
        <v>1582</v>
      </c>
      <c r="B932" t="s">
        <v>913</v>
      </c>
      <c r="C932" t="s">
        <v>210</v>
      </c>
      <c r="D932" t="s">
        <v>1730</v>
      </c>
      <c r="E932">
        <v>50342</v>
      </c>
      <c r="F932" t="s">
        <v>39</v>
      </c>
      <c r="G932" t="s">
        <v>55</v>
      </c>
      <c r="H932" s="74">
        <v>0.53246165051848993</v>
      </c>
      <c r="I932" s="1">
        <v>392694</v>
      </c>
      <c r="J932" s="1"/>
      <c r="K932" s="1"/>
      <c r="L932" s="1"/>
      <c r="M932" s="1"/>
      <c r="N932" s="1"/>
      <c r="O932" s="1"/>
      <c r="P932" s="1">
        <v>577045</v>
      </c>
      <c r="Q932" s="1"/>
      <c r="R932" s="1"/>
      <c r="S932" s="1"/>
      <c r="T932" s="1">
        <v>577045</v>
      </c>
      <c r="U932" s="1">
        <v>8.2666666666666675</v>
      </c>
      <c r="V932" s="36">
        <v>8.8601768277949397E-2</v>
      </c>
      <c r="W932" s="1"/>
      <c r="X932" s="1"/>
      <c r="Y932" s="1"/>
      <c r="Z932" s="1"/>
      <c r="AA932" s="1"/>
      <c r="AB932" s="1"/>
      <c r="AC932" s="1">
        <v>50446</v>
      </c>
      <c r="AD932" s="1"/>
      <c r="AE932" s="1"/>
      <c r="AF932" s="1"/>
      <c r="AG932" s="1">
        <v>0</v>
      </c>
      <c r="AH932" s="1">
        <v>0</v>
      </c>
      <c r="AI932" s="1">
        <v>0</v>
      </c>
      <c r="AJ932" s="1">
        <v>0</v>
      </c>
      <c r="AK932" s="1"/>
      <c r="AL932" s="1">
        <v>0</v>
      </c>
      <c r="AM932" s="1">
        <v>443571.30694583326</v>
      </c>
      <c r="AN932" s="1"/>
      <c r="AO932" s="1">
        <v>0</v>
      </c>
      <c r="AP932" s="1">
        <v>0</v>
      </c>
      <c r="AQ932" s="1">
        <v>443571.30694583326</v>
      </c>
      <c r="AR932" s="1">
        <v>0</v>
      </c>
      <c r="AS932" s="1">
        <v>0</v>
      </c>
      <c r="AT932" s="1">
        <v>0</v>
      </c>
      <c r="AU932" s="1">
        <v>0</v>
      </c>
      <c r="AV932" s="1"/>
      <c r="AW932" s="1">
        <v>0</v>
      </c>
      <c r="AX932" s="1">
        <v>131219.12628</v>
      </c>
      <c r="AY932" s="1"/>
      <c r="AZ932" s="1">
        <v>0</v>
      </c>
      <c r="BA932" s="1">
        <v>0</v>
      </c>
      <c r="BB932" s="1">
        <v>131219.12628</v>
      </c>
      <c r="BC932" s="7">
        <v>1.4637107600977688</v>
      </c>
      <c r="BD932" s="35" t="s">
        <v>552</v>
      </c>
      <c r="BE932" s="35" t="s">
        <v>552</v>
      </c>
      <c r="BF932" s="35" t="s">
        <v>552</v>
      </c>
      <c r="BG932" s="35" t="s">
        <v>552</v>
      </c>
      <c r="BH932" s="35" t="s">
        <v>552</v>
      </c>
      <c r="BI932" s="35" t="s">
        <v>552</v>
      </c>
      <c r="BJ932" s="35">
        <v>0.99609290995647348</v>
      </c>
      <c r="BK932" s="35" t="s">
        <v>552</v>
      </c>
      <c r="BL932" s="35" t="s">
        <v>552</v>
      </c>
      <c r="BM932" s="35" t="s">
        <v>552</v>
      </c>
      <c r="BN932" s="35">
        <v>0.99609290995647348</v>
      </c>
      <c r="BO932" s="1">
        <v>0</v>
      </c>
      <c r="BP932" s="1">
        <v>0</v>
      </c>
      <c r="BQ932" s="1">
        <v>129259.15703999998</v>
      </c>
      <c r="BR932" s="1">
        <v>5745.5405948321031</v>
      </c>
      <c r="BS932" s="1">
        <v>50770.652878479283</v>
      </c>
      <c r="BT932" s="1">
        <v>129259.15703999998</v>
      </c>
      <c r="BU932" s="1">
        <v>5745.5405948321031</v>
      </c>
      <c r="BV932" s="1">
        <v>14945.185284465369</v>
      </c>
      <c r="BW932" s="35">
        <v>5.9762900296302446</v>
      </c>
      <c r="BX932" s="1">
        <v>643231.05441656196</v>
      </c>
      <c r="BY932" s="1">
        <v>28591.47637689882</v>
      </c>
      <c r="BZ932" s="1">
        <v>252649.4937169945</v>
      </c>
      <c r="CA932" s="1">
        <v>643231.05441656196</v>
      </c>
      <c r="CB932" s="1">
        <v>28591.47637689882</v>
      </c>
      <c r="CC932" s="1">
        <v>74371.576522061659</v>
      </c>
    </row>
    <row r="933" spans="1:81" x14ac:dyDescent="0.25">
      <c r="A933" t="s">
        <v>591</v>
      </c>
      <c r="B933" t="s">
        <v>592</v>
      </c>
      <c r="C933" t="s">
        <v>210</v>
      </c>
      <c r="D933" t="s">
        <v>38</v>
      </c>
      <c r="E933">
        <v>50043</v>
      </c>
      <c r="F933" t="s">
        <v>39</v>
      </c>
      <c r="G933" t="s">
        <v>55</v>
      </c>
      <c r="H933" s="74">
        <v>0.53246165051848993</v>
      </c>
      <c r="I933" s="1">
        <v>5155655</v>
      </c>
      <c r="J933" s="1"/>
      <c r="K933" s="1"/>
      <c r="L933" s="1">
        <v>1181709</v>
      </c>
      <c r="M933" s="1"/>
      <c r="N933" s="1"/>
      <c r="O933" s="1"/>
      <c r="P933" s="1"/>
      <c r="Q933" s="1"/>
      <c r="R933" s="1"/>
      <c r="S933" s="1"/>
      <c r="T933" s="1">
        <v>1181709</v>
      </c>
      <c r="U933" s="1">
        <v>26.03125</v>
      </c>
      <c r="V933" s="36">
        <v>0.17128133387570238</v>
      </c>
      <c r="W933" s="1"/>
      <c r="X933" s="1"/>
      <c r="Y933" s="1">
        <v>191328</v>
      </c>
      <c r="Z933" s="1"/>
      <c r="AA933" s="1"/>
      <c r="AB933" s="1"/>
      <c r="AC933" s="1"/>
      <c r="AD933" s="1"/>
      <c r="AE933" s="1"/>
      <c r="AF933" s="1"/>
      <c r="AG933" s="1">
        <v>0</v>
      </c>
      <c r="AH933" s="1">
        <v>0</v>
      </c>
      <c r="AI933" s="1">
        <v>1967270.1039374999</v>
      </c>
      <c r="AJ933" s="1">
        <v>0</v>
      </c>
      <c r="AK933" s="1">
        <v>0</v>
      </c>
      <c r="AL933" s="1">
        <v>0</v>
      </c>
      <c r="AM933" s="1">
        <v>0</v>
      </c>
      <c r="AN933" s="1">
        <v>0</v>
      </c>
      <c r="AO933" s="1">
        <v>0</v>
      </c>
      <c r="AP933" s="1">
        <v>0</v>
      </c>
      <c r="AQ933" s="1">
        <v>1967270.1039374999</v>
      </c>
      <c r="AR933" s="1">
        <v>0</v>
      </c>
      <c r="AS933" s="1">
        <v>0</v>
      </c>
      <c r="AT933" s="1">
        <v>414802.81576319999</v>
      </c>
      <c r="AU933" s="1">
        <v>0</v>
      </c>
      <c r="AV933" s="1">
        <v>0</v>
      </c>
      <c r="AW933" s="1">
        <v>0</v>
      </c>
      <c r="AX933" s="1">
        <v>0</v>
      </c>
      <c r="AY933" s="1">
        <v>0</v>
      </c>
      <c r="AZ933" s="1">
        <v>0</v>
      </c>
      <c r="BA933" s="1">
        <v>0</v>
      </c>
      <c r="BB933" s="1">
        <v>414802.81576319999</v>
      </c>
      <c r="BC933" s="7">
        <v>0.46203109395425018</v>
      </c>
      <c r="BD933" s="35" t="s">
        <v>552</v>
      </c>
      <c r="BE933" s="35" t="s">
        <v>552</v>
      </c>
      <c r="BF933" s="35">
        <v>2.0157863904740507</v>
      </c>
      <c r="BG933" s="35" t="s">
        <v>552</v>
      </c>
      <c r="BH933" s="35" t="s">
        <v>552</v>
      </c>
      <c r="BI933" s="35" t="s">
        <v>552</v>
      </c>
      <c r="BJ933" s="35" t="s">
        <v>552</v>
      </c>
      <c r="BK933" s="35" t="s">
        <v>552</v>
      </c>
      <c r="BL933" s="35" t="s">
        <v>552</v>
      </c>
      <c r="BM933" s="35" t="s">
        <v>552</v>
      </c>
      <c r="BN933" s="35">
        <v>2.0157863904740507</v>
      </c>
      <c r="BO933" s="1">
        <v>0</v>
      </c>
      <c r="BP933" s="1"/>
      <c r="BQ933" s="1">
        <v>1697035.3997999998</v>
      </c>
      <c r="BR933" s="1">
        <v>75432.843627478665</v>
      </c>
      <c r="BS933" s="1">
        <v>666564.73072212993</v>
      </c>
      <c r="BT933" s="1">
        <v>1697035.3997999998</v>
      </c>
      <c r="BU933" s="1">
        <v>75432.843627478665</v>
      </c>
      <c r="BV933" s="1">
        <v>196214.40418692495</v>
      </c>
      <c r="BW933" s="35">
        <v>6.1362738257050777</v>
      </c>
      <c r="BX933" s="1">
        <v>8716438.505287692</v>
      </c>
      <c r="BY933" s="1">
        <v>387443.74032232276</v>
      </c>
      <c r="BZ933" s="1">
        <v>3423658.9795462298</v>
      </c>
      <c r="CA933" s="1">
        <v>8716438.505287692</v>
      </c>
      <c r="CB933" s="1">
        <v>387443.74032232276</v>
      </c>
      <c r="CC933" s="1">
        <v>1007810.9084516194</v>
      </c>
    </row>
    <row r="934" spans="1:81" x14ac:dyDescent="0.25">
      <c r="A934" t="s">
        <v>591</v>
      </c>
      <c r="B934" t="s">
        <v>592</v>
      </c>
      <c r="C934" t="s">
        <v>210</v>
      </c>
      <c r="D934" t="s">
        <v>28</v>
      </c>
      <c r="E934">
        <v>50043</v>
      </c>
      <c r="F934" t="s">
        <v>39</v>
      </c>
      <c r="G934" t="s">
        <v>55</v>
      </c>
      <c r="H934" s="74">
        <v>0.53246165051848993</v>
      </c>
      <c r="I934" s="1">
        <v>5562383</v>
      </c>
      <c r="J934" s="1">
        <v>0</v>
      </c>
      <c r="K934" s="1">
        <v>19138</v>
      </c>
      <c r="L934" s="1">
        <v>1629510</v>
      </c>
      <c r="M934" s="1">
        <v>0</v>
      </c>
      <c r="N934" s="1">
        <v>0</v>
      </c>
      <c r="O934" s="1">
        <v>0</v>
      </c>
      <c r="P934" s="1">
        <v>0</v>
      </c>
      <c r="Q934" s="1">
        <v>0</v>
      </c>
      <c r="R934" s="1">
        <v>0</v>
      </c>
      <c r="S934" s="1">
        <v>0</v>
      </c>
      <c r="T934" s="1">
        <v>1648648</v>
      </c>
      <c r="U934" s="1"/>
      <c r="V934" s="36"/>
      <c r="W934" s="1"/>
      <c r="X934" s="1">
        <v>2576</v>
      </c>
      <c r="Y934" s="1">
        <v>259084</v>
      </c>
      <c r="Z934" s="1"/>
      <c r="AA934" s="1"/>
      <c r="AB934" s="1"/>
      <c r="AC934" s="1"/>
      <c r="AD934" s="1"/>
      <c r="AE934" s="1"/>
      <c r="AF934" s="1"/>
      <c r="AG934" s="1">
        <v>0</v>
      </c>
      <c r="AH934" s="1">
        <v>24226.057300994151</v>
      </c>
      <c r="AI934" s="1">
        <v>2664292.538125</v>
      </c>
      <c r="AJ934" s="1">
        <v>0</v>
      </c>
      <c r="AK934" s="1">
        <v>0</v>
      </c>
      <c r="AL934" s="1">
        <v>0</v>
      </c>
      <c r="AM934" s="1">
        <v>0</v>
      </c>
      <c r="AN934" s="1">
        <v>0</v>
      </c>
      <c r="AO934" s="1">
        <v>0</v>
      </c>
      <c r="AP934" s="1">
        <v>0</v>
      </c>
      <c r="AQ934" s="1">
        <v>2688518.5954259941</v>
      </c>
      <c r="AR934" s="1">
        <v>0</v>
      </c>
      <c r="AS934" s="1">
        <v>5564.898024000001</v>
      </c>
      <c r="AT934" s="1">
        <v>561699.13822959992</v>
      </c>
      <c r="AU934" s="1">
        <v>0</v>
      </c>
      <c r="AV934" s="1">
        <v>0</v>
      </c>
      <c r="AW934" s="1">
        <v>0</v>
      </c>
      <c r="AX934" s="1">
        <v>0</v>
      </c>
      <c r="AY934" s="1">
        <v>0</v>
      </c>
      <c r="AZ934" s="1">
        <v>0</v>
      </c>
      <c r="BA934" s="1">
        <v>0</v>
      </c>
      <c r="BB934" s="1">
        <v>567264.03625359992</v>
      </c>
      <c r="BC934" s="7">
        <v>0.58532154863834329</v>
      </c>
      <c r="BD934" s="35" t="s">
        <v>552</v>
      </c>
      <c r="BE934" s="35">
        <v>1.5566389029676118</v>
      </c>
      <c r="BF934" s="35">
        <v>1.9797311316620334</v>
      </c>
      <c r="BG934" s="35" t="s">
        <v>552</v>
      </c>
      <c r="BH934" s="35" t="s">
        <v>552</v>
      </c>
      <c r="BI934" s="35" t="s">
        <v>552</v>
      </c>
      <c r="BJ934" s="35" t="s">
        <v>552</v>
      </c>
      <c r="BK934" s="35" t="s">
        <v>552</v>
      </c>
      <c r="BL934" s="35" t="s">
        <v>552</v>
      </c>
      <c r="BM934" s="35" t="s">
        <v>552</v>
      </c>
      <c r="BN934" s="35">
        <v>1.9748197502921145</v>
      </c>
      <c r="BO934" s="1">
        <v>0</v>
      </c>
      <c r="BP934" s="1">
        <v>0</v>
      </c>
      <c r="BQ934" s="1">
        <v>1830913.9882799997</v>
      </c>
      <c r="BR934" s="1">
        <v>81383.716915725672</v>
      </c>
      <c r="BS934" s="1">
        <v>719149.81250071106</v>
      </c>
      <c r="BT934" s="1">
        <v>1830913.9882799997</v>
      </c>
      <c r="BU934" s="1">
        <v>81383.716915725672</v>
      </c>
      <c r="BV934" s="1">
        <v>211693.69676684728</v>
      </c>
      <c r="BW934" s="35">
        <v>6.1362738257050777</v>
      </c>
      <c r="BX934" s="1">
        <v>9404075.5951198563</v>
      </c>
      <c r="BY934" s="1">
        <v>418009.05503283336</v>
      </c>
      <c r="BZ934" s="1">
        <v>3693750.3587081167</v>
      </c>
      <c r="CA934" s="1">
        <v>9404075.5951198563</v>
      </c>
      <c r="CB934" s="1">
        <v>418009.05503283336</v>
      </c>
      <c r="CC934" s="1">
        <v>1087316.7937703053</v>
      </c>
    </row>
    <row r="935" spans="1:81" x14ac:dyDescent="0.25">
      <c r="A935" t="s">
        <v>591</v>
      </c>
      <c r="B935" t="s">
        <v>592</v>
      </c>
      <c r="C935" t="s">
        <v>210</v>
      </c>
      <c r="D935" t="s">
        <v>1730</v>
      </c>
      <c r="E935">
        <v>50043</v>
      </c>
      <c r="F935" t="s">
        <v>39</v>
      </c>
      <c r="G935" t="s">
        <v>55</v>
      </c>
      <c r="H935" s="74">
        <v>0.53246165051848993</v>
      </c>
      <c r="I935" s="1">
        <v>406728</v>
      </c>
      <c r="J935" s="1"/>
      <c r="K935" s="1">
        <v>19138</v>
      </c>
      <c r="L935" s="1">
        <v>447801</v>
      </c>
      <c r="M935" s="1"/>
      <c r="N935" s="1"/>
      <c r="O935" s="1"/>
      <c r="P935" s="1"/>
      <c r="Q935" s="1"/>
      <c r="R935" s="1"/>
      <c r="S935" s="1"/>
      <c r="T935" s="1">
        <v>466939</v>
      </c>
      <c r="U935" s="1">
        <v>16.25</v>
      </c>
      <c r="V935" s="36">
        <v>7.1130340611216245E-2</v>
      </c>
      <c r="W935" s="1"/>
      <c r="X935" s="1">
        <v>2576</v>
      </c>
      <c r="Y935" s="1">
        <v>67756</v>
      </c>
      <c r="Z935" s="1"/>
      <c r="AA935" s="1"/>
      <c r="AB935" s="1"/>
      <c r="AC935" s="1"/>
      <c r="AD935" s="1"/>
      <c r="AE935" s="1"/>
      <c r="AF935" s="1"/>
      <c r="AG935" s="1">
        <v>0</v>
      </c>
      <c r="AH935" s="1">
        <v>24226.057300994151</v>
      </c>
      <c r="AI935" s="1">
        <v>697022.43418750004</v>
      </c>
      <c r="AJ935" s="1">
        <v>0</v>
      </c>
      <c r="AK935" s="1"/>
      <c r="AL935" s="1">
        <v>0</v>
      </c>
      <c r="AM935" s="1">
        <v>0</v>
      </c>
      <c r="AN935" s="1"/>
      <c r="AO935" s="1">
        <v>0</v>
      </c>
      <c r="AP935" s="1">
        <v>0</v>
      </c>
      <c r="AQ935" s="1">
        <v>721248.49148849421</v>
      </c>
      <c r="AR935" s="1">
        <v>0</v>
      </c>
      <c r="AS935" s="1">
        <v>5564.898024000001</v>
      </c>
      <c r="AT935" s="1">
        <v>146896.32246639999</v>
      </c>
      <c r="AU935" s="1">
        <v>0</v>
      </c>
      <c r="AV935" s="1"/>
      <c r="AW935" s="1">
        <v>0</v>
      </c>
      <c r="AX935" s="1">
        <v>0</v>
      </c>
      <c r="AY935" s="1"/>
      <c r="AZ935" s="1">
        <v>0</v>
      </c>
      <c r="BA935" s="1">
        <v>0</v>
      </c>
      <c r="BB935" s="1">
        <v>152461.22049039998</v>
      </c>
      <c r="BC935" s="7">
        <v>2.1481425227151663</v>
      </c>
      <c r="BD935" s="35" t="s">
        <v>552</v>
      </c>
      <c r="BE935" s="35">
        <v>1.5566389029676118</v>
      </c>
      <c r="BF935" s="35">
        <v>1.884584350311634</v>
      </c>
      <c r="BG935" s="35" t="s">
        <v>552</v>
      </c>
      <c r="BH935" s="35" t="s">
        <v>552</v>
      </c>
      <c r="BI935" s="35" t="s">
        <v>552</v>
      </c>
      <c r="BJ935" s="35" t="s">
        <v>552</v>
      </c>
      <c r="BK935" s="35" t="s">
        <v>552</v>
      </c>
      <c r="BL935" s="35" t="s">
        <v>552</v>
      </c>
      <c r="BM935" s="35" t="s">
        <v>552</v>
      </c>
      <c r="BN935" s="35">
        <v>1.8711431514156971</v>
      </c>
      <c r="BO935" s="1">
        <v>0</v>
      </c>
      <c r="BP935" s="1">
        <v>0</v>
      </c>
      <c r="BQ935" s="1">
        <v>133878.58847999998</v>
      </c>
      <c r="BR935" s="1">
        <v>5950.8732882470104</v>
      </c>
      <c r="BS935" s="1">
        <v>52585.08177858108</v>
      </c>
      <c r="BT935" s="1">
        <v>133878.58847999998</v>
      </c>
      <c r="BU935" s="1">
        <v>5950.8732882470104</v>
      </c>
      <c r="BV935" s="1">
        <v>15479.292579922358</v>
      </c>
      <c r="BW935" s="35">
        <v>6.1362738257050777</v>
      </c>
      <c r="BX935" s="1">
        <v>687637.08983216528</v>
      </c>
      <c r="BY935" s="1">
        <v>30565.314710510629</v>
      </c>
      <c r="BZ935" s="1">
        <v>270091.37916188705</v>
      </c>
      <c r="CA935" s="1">
        <v>687637.08983216528</v>
      </c>
      <c r="CB935" s="1">
        <v>30565.314710510629</v>
      </c>
      <c r="CC935" s="1">
        <v>79505.885318686036</v>
      </c>
    </row>
    <row r="936" spans="1:81" x14ac:dyDescent="0.25">
      <c r="A936" t="s">
        <v>793</v>
      </c>
      <c r="B936" t="s">
        <v>541</v>
      </c>
      <c r="C936" t="s">
        <v>210</v>
      </c>
      <c r="D936" t="s">
        <v>38</v>
      </c>
      <c r="E936">
        <v>50149</v>
      </c>
      <c r="F936" t="s">
        <v>39</v>
      </c>
      <c r="G936" t="s">
        <v>55</v>
      </c>
      <c r="H936" s="74">
        <v>0.53246165051848993</v>
      </c>
      <c r="I936" s="1">
        <v>2449714</v>
      </c>
      <c r="J936" s="1"/>
      <c r="K936" s="1"/>
      <c r="L936" s="1">
        <v>632836</v>
      </c>
      <c r="M936" s="1"/>
      <c r="N936" s="1"/>
      <c r="O936" s="1"/>
      <c r="P936" s="1"/>
      <c r="Q936" s="1"/>
      <c r="R936" s="1"/>
      <c r="S936" s="1"/>
      <c r="T936" s="1">
        <v>632836</v>
      </c>
      <c r="U936" s="1">
        <v>25.923076923076923</v>
      </c>
      <c r="V936" s="36">
        <v>0.1585224484684899</v>
      </c>
      <c r="W936" s="1"/>
      <c r="X936" s="1"/>
      <c r="Y936" s="1">
        <v>112724</v>
      </c>
      <c r="Z936" s="1"/>
      <c r="AA936" s="1"/>
      <c r="AB936" s="1"/>
      <c r="AC936" s="1"/>
      <c r="AD936" s="1"/>
      <c r="AE936" s="1"/>
      <c r="AF936" s="1"/>
      <c r="AG936" s="1">
        <v>0</v>
      </c>
      <c r="AH936" s="1">
        <v>0</v>
      </c>
      <c r="AI936" s="1">
        <v>1158308.3107500002</v>
      </c>
      <c r="AJ936" s="1">
        <v>0</v>
      </c>
      <c r="AK936" s="1">
        <v>0</v>
      </c>
      <c r="AL936" s="1">
        <v>0</v>
      </c>
      <c r="AM936" s="1">
        <v>0</v>
      </c>
      <c r="AN936" s="1">
        <v>0</v>
      </c>
      <c r="AO936" s="1">
        <v>0</v>
      </c>
      <c r="AP936" s="1">
        <v>0</v>
      </c>
      <c r="AQ936" s="1">
        <v>1158308.3107500002</v>
      </c>
      <c r="AR936" s="1">
        <v>0</v>
      </c>
      <c r="AS936" s="1">
        <v>0</v>
      </c>
      <c r="AT936" s="1">
        <v>244387.81884560001</v>
      </c>
      <c r="AU936" s="1">
        <v>0</v>
      </c>
      <c r="AV936" s="1">
        <v>0</v>
      </c>
      <c r="AW936" s="1">
        <v>0</v>
      </c>
      <c r="AX936" s="1">
        <v>0</v>
      </c>
      <c r="AY936" s="1">
        <v>0</v>
      </c>
      <c r="AZ936" s="1">
        <v>0</v>
      </c>
      <c r="BA936" s="1">
        <v>0</v>
      </c>
      <c r="BB936" s="1">
        <v>244387.81884560001</v>
      </c>
      <c r="BC936" s="7">
        <v>0.57259587429210101</v>
      </c>
      <c r="BD936" s="35" t="s">
        <v>552</v>
      </c>
      <c r="BE936" s="35" t="s">
        <v>552</v>
      </c>
      <c r="BF936" s="35">
        <v>2.2165239170900519</v>
      </c>
      <c r="BG936" s="35" t="s">
        <v>552</v>
      </c>
      <c r="BH936" s="35" t="s">
        <v>552</v>
      </c>
      <c r="BI936" s="35" t="s">
        <v>552</v>
      </c>
      <c r="BJ936" s="35" t="s">
        <v>552</v>
      </c>
      <c r="BK936" s="35" t="s">
        <v>552</v>
      </c>
      <c r="BL936" s="35" t="s">
        <v>552</v>
      </c>
      <c r="BM936" s="35" t="s">
        <v>552</v>
      </c>
      <c r="BN936" s="35">
        <v>2.2165239170900519</v>
      </c>
      <c r="BO936" s="1">
        <v>0</v>
      </c>
      <c r="BP936" s="1"/>
      <c r="BQ936" s="1">
        <v>806347.86023999983</v>
      </c>
      <c r="BR936" s="1">
        <v>35841.981880875515</v>
      </c>
      <c r="BS936" s="1">
        <v>316718.8170574315</v>
      </c>
      <c r="BT936" s="1">
        <v>806347.86023999983</v>
      </c>
      <c r="BU936" s="1">
        <v>35841.981880875515</v>
      </c>
      <c r="BV936" s="1">
        <v>93231.446428895768</v>
      </c>
      <c r="BW936" s="35">
        <v>6.097078669310636</v>
      </c>
      <c r="BX936" s="1">
        <v>4110018.4784735772</v>
      </c>
      <c r="BY936" s="1">
        <v>182689.40131082889</v>
      </c>
      <c r="BZ936" s="1">
        <v>1614340.7265927314</v>
      </c>
      <c r="CA936" s="1">
        <v>4110018.4784735772</v>
      </c>
      <c r="CB936" s="1">
        <v>182689.40131082889</v>
      </c>
      <c r="CC936" s="1">
        <v>475208.01690170186</v>
      </c>
    </row>
    <row r="937" spans="1:81" x14ac:dyDescent="0.25">
      <c r="A937" t="s">
        <v>793</v>
      </c>
      <c r="B937" t="s">
        <v>541</v>
      </c>
      <c r="C937" t="s">
        <v>210</v>
      </c>
      <c r="D937" t="s">
        <v>28</v>
      </c>
      <c r="E937">
        <v>50149</v>
      </c>
      <c r="F937" t="s">
        <v>39</v>
      </c>
      <c r="G937" t="s">
        <v>55</v>
      </c>
      <c r="H937" s="74">
        <v>0.53246165051848993</v>
      </c>
      <c r="I937" s="1">
        <v>2648357</v>
      </c>
      <c r="J937" s="1">
        <v>0</v>
      </c>
      <c r="K937" s="1">
        <v>0</v>
      </c>
      <c r="L937" s="1">
        <v>632836</v>
      </c>
      <c r="M937" s="1">
        <v>0</v>
      </c>
      <c r="N937" s="1">
        <v>0</v>
      </c>
      <c r="O937" s="1">
        <v>0</v>
      </c>
      <c r="P937" s="1">
        <v>392361</v>
      </c>
      <c r="Q937" s="1">
        <v>0</v>
      </c>
      <c r="R937" s="1">
        <v>0</v>
      </c>
      <c r="S937" s="1">
        <v>0</v>
      </c>
      <c r="T937" s="1">
        <v>1025197</v>
      </c>
      <c r="U937" s="1"/>
      <c r="V937" s="36"/>
      <c r="W937" s="1"/>
      <c r="X937" s="1"/>
      <c r="Y937" s="1">
        <v>112724</v>
      </c>
      <c r="Z937" s="1"/>
      <c r="AA937" s="1"/>
      <c r="AB937" s="1"/>
      <c r="AC937" s="1">
        <v>25393</v>
      </c>
      <c r="AD937" s="1"/>
      <c r="AE937" s="1"/>
      <c r="AF937" s="1"/>
      <c r="AG937" s="1">
        <v>0</v>
      </c>
      <c r="AH937" s="1">
        <v>0</v>
      </c>
      <c r="AI937" s="1">
        <v>1158308.3107500002</v>
      </c>
      <c r="AJ937" s="1">
        <v>0</v>
      </c>
      <c r="AK937" s="1">
        <v>0</v>
      </c>
      <c r="AL937" s="1">
        <v>0</v>
      </c>
      <c r="AM937" s="1">
        <v>223396.19670249999</v>
      </c>
      <c r="AN937" s="1">
        <v>0</v>
      </c>
      <c r="AO937" s="1">
        <v>0</v>
      </c>
      <c r="AP937" s="1">
        <v>0</v>
      </c>
      <c r="AQ937" s="1">
        <v>1381704.5074525001</v>
      </c>
      <c r="AR937" s="1">
        <v>0</v>
      </c>
      <c r="AS937" s="1">
        <v>0</v>
      </c>
      <c r="AT937" s="1">
        <v>244387.81884560001</v>
      </c>
      <c r="AU937" s="1">
        <v>0</v>
      </c>
      <c r="AV937" s="1">
        <v>0</v>
      </c>
      <c r="AW937" s="1">
        <v>0</v>
      </c>
      <c r="AX937" s="1">
        <v>66051.763739999995</v>
      </c>
      <c r="AY937" s="1">
        <v>0</v>
      </c>
      <c r="AZ937" s="1">
        <v>0</v>
      </c>
      <c r="BA937" s="1">
        <v>0</v>
      </c>
      <c r="BB937" s="1">
        <v>310439.58258559997</v>
      </c>
      <c r="BC937" s="7">
        <v>0.63894108310854614</v>
      </c>
      <c r="BD937" s="35" t="s">
        <v>552</v>
      </c>
      <c r="BE937" s="35" t="s">
        <v>552</v>
      </c>
      <c r="BF937" s="35">
        <v>2.2165239170900519</v>
      </c>
      <c r="BG937" s="35" t="s">
        <v>552</v>
      </c>
      <c r="BH937" s="35" t="s">
        <v>552</v>
      </c>
      <c r="BI937" s="35" t="s">
        <v>552</v>
      </c>
      <c r="BJ937" s="35">
        <v>0.73770828508057618</v>
      </c>
      <c r="BK937" s="35" t="s">
        <v>552</v>
      </c>
      <c r="BL937" s="35" t="s">
        <v>552</v>
      </c>
      <c r="BM937" s="35" t="s">
        <v>552</v>
      </c>
      <c r="BN937" s="35">
        <v>1.650555054334045</v>
      </c>
      <c r="BO937" s="1">
        <v>0</v>
      </c>
      <c r="BP937" s="1">
        <v>0</v>
      </c>
      <c r="BQ937" s="1">
        <v>871733.19011999981</v>
      </c>
      <c r="BR937" s="1">
        <v>38748.345157063166</v>
      </c>
      <c r="BS937" s="1">
        <v>342400.98892595951</v>
      </c>
      <c r="BT937" s="1">
        <v>871733.19011999981</v>
      </c>
      <c r="BU937" s="1">
        <v>38748.345157063166</v>
      </c>
      <c r="BV937" s="1">
        <v>100791.42045564955</v>
      </c>
      <c r="BW937" s="35">
        <v>6.097078669310636</v>
      </c>
      <c r="BX937" s="1">
        <v>4443292.6486907648</v>
      </c>
      <c r="BY937" s="1">
        <v>197503.36357115276</v>
      </c>
      <c r="BZ937" s="1">
        <v>1745244.7770053758</v>
      </c>
      <c r="CA937" s="1">
        <v>4443292.6486907648</v>
      </c>
      <c r="CB937" s="1">
        <v>197503.36357115276</v>
      </c>
      <c r="CC937" s="1">
        <v>513741.79925401113</v>
      </c>
    </row>
    <row r="938" spans="1:81" x14ac:dyDescent="0.25">
      <c r="A938" t="s">
        <v>793</v>
      </c>
      <c r="B938" t="s">
        <v>541</v>
      </c>
      <c r="C938" t="s">
        <v>210</v>
      </c>
      <c r="D938" t="s">
        <v>1730</v>
      </c>
      <c r="E938">
        <v>50149</v>
      </c>
      <c r="F938" t="s">
        <v>39</v>
      </c>
      <c r="G938" t="s">
        <v>55</v>
      </c>
      <c r="H938" s="74">
        <v>0.53246165051848993</v>
      </c>
      <c r="I938" s="1">
        <v>198643</v>
      </c>
      <c r="J938" s="1"/>
      <c r="K938" s="1"/>
      <c r="L938" s="1"/>
      <c r="M938" s="1"/>
      <c r="N938" s="1"/>
      <c r="O938" s="1"/>
      <c r="P938" s="1">
        <v>392361</v>
      </c>
      <c r="Q938" s="1"/>
      <c r="R938" s="1"/>
      <c r="S938" s="1"/>
      <c r="T938" s="1">
        <v>392361</v>
      </c>
      <c r="U938" s="1">
        <v>4.333333333333333</v>
      </c>
      <c r="V938" s="36">
        <v>0.13478790428466253</v>
      </c>
      <c r="W938" s="1"/>
      <c r="X938" s="1"/>
      <c r="Y938" s="1"/>
      <c r="Z938" s="1"/>
      <c r="AA938" s="1"/>
      <c r="AB938" s="1"/>
      <c r="AC938" s="1">
        <v>25393</v>
      </c>
      <c r="AD938" s="1"/>
      <c r="AE938" s="1"/>
      <c r="AF938" s="1"/>
      <c r="AG938" s="1">
        <v>0</v>
      </c>
      <c r="AH938" s="1">
        <v>0</v>
      </c>
      <c r="AI938" s="1">
        <v>0</v>
      </c>
      <c r="AJ938" s="1">
        <v>0</v>
      </c>
      <c r="AK938" s="1"/>
      <c r="AL938" s="1">
        <v>0</v>
      </c>
      <c r="AM938" s="1">
        <v>223396.19670249999</v>
      </c>
      <c r="AN938" s="1"/>
      <c r="AO938" s="1">
        <v>0</v>
      </c>
      <c r="AP938" s="1">
        <v>0</v>
      </c>
      <c r="AQ938" s="1">
        <v>223396.19670249999</v>
      </c>
      <c r="AR938" s="1">
        <v>0</v>
      </c>
      <c r="AS938" s="1">
        <v>0</v>
      </c>
      <c r="AT938" s="1">
        <v>0</v>
      </c>
      <c r="AU938" s="1">
        <v>0</v>
      </c>
      <c r="AV938" s="1"/>
      <c r="AW938" s="1">
        <v>0</v>
      </c>
      <c r="AX938" s="1">
        <v>66051.763739999995</v>
      </c>
      <c r="AY938" s="1"/>
      <c r="AZ938" s="1">
        <v>0</v>
      </c>
      <c r="BA938" s="1">
        <v>0</v>
      </c>
      <c r="BB938" s="1">
        <v>66051.763739999995</v>
      </c>
      <c r="BC938" s="7">
        <v>1.4571264048695396</v>
      </c>
      <c r="BD938" s="35" t="s">
        <v>552</v>
      </c>
      <c r="BE938" s="35" t="s">
        <v>552</v>
      </c>
      <c r="BF938" s="35" t="s">
        <v>552</v>
      </c>
      <c r="BG938" s="35" t="s">
        <v>552</v>
      </c>
      <c r="BH938" s="35" t="s">
        <v>552</v>
      </c>
      <c r="BI938" s="35" t="s">
        <v>552</v>
      </c>
      <c r="BJ938" s="35">
        <v>0.73770828508057618</v>
      </c>
      <c r="BK938" s="35" t="s">
        <v>552</v>
      </c>
      <c r="BL938" s="35" t="s">
        <v>552</v>
      </c>
      <c r="BM938" s="35" t="s">
        <v>552</v>
      </c>
      <c r="BN938" s="35">
        <v>0.73770828508057618</v>
      </c>
      <c r="BO938" s="1">
        <v>0</v>
      </c>
      <c r="BP938" s="1">
        <v>0</v>
      </c>
      <c r="BQ938" s="1">
        <v>65385.32987999999</v>
      </c>
      <c r="BR938" s="1">
        <v>2906.3632761876511</v>
      </c>
      <c r="BS938" s="1">
        <v>25682.171868528065</v>
      </c>
      <c r="BT938" s="1">
        <v>65385.32987999999</v>
      </c>
      <c r="BU938" s="1">
        <v>2906.3632761876511</v>
      </c>
      <c r="BV938" s="1">
        <v>7559.9740267537936</v>
      </c>
      <c r="BW938" s="35">
        <v>6.097078669310636</v>
      </c>
      <c r="BX938" s="1">
        <v>333274.17021718732</v>
      </c>
      <c r="BY938" s="1">
        <v>14813.962260323853</v>
      </c>
      <c r="BZ938" s="1">
        <v>130904.05041264408</v>
      </c>
      <c r="CA938" s="1">
        <v>333274.17021718732</v>
      </c>
      <c r="CB938" s="1">
        <v>14813.962260323853</v>
      </c>
      <c r="CC938" s="1">
        <v>38533.782352309201</v>
      </c>
    </row>
    <row r="939" spans="1:81" x14ac:dyDescent="0.25">
      <c r="A939" t="s">
        <v>721</v>
      </c>
      <c r="B939" t="s">
        <v>722</v>
      </c>
      <c r="C939" t="s">
        <v>210</v>
      </c>
      <c r="D939" t="s">
        <v>38</v>
      </c>
      <c r="E939">
        <v>50054</v>
      </c>
      <c r="F939" t="s">
        <v>39</v>
      </c>
      <c r="G939" t="s">
        <v>55</v>
      </c>
      <c r="H939" s="74">
        <v>0.53246165051848993</v>
      </c>
      <c r="I939" s="1">
        <v>4565015</v>
      </c>
      <c r="J939" s="1">
        <v>822535</v>
      </c>
      <c r="K939" s="1"/>
      <c r="L939" s="1"/>
      <c r="M939" s="1"/>
      <c r="N939" s="1"/>
      <c r="O939" s="1"/>
      <c r="P939" s="1"/>
      <c r="Q939" s="1"/>
      <c r="R939" s="1"/>
      <c r="S939" s="1"/>
      <c r="T939" s="1">
        <v>822535</v>
      </c>
      <c r="U939" s="1">
        <v>33.470588235294116</v>
      </c>
      <c r="V939" s="36">
        <v>0.1837579812692261</v>
      </c>
      <c r="W939" s="1">
        <v>169381</v>
      </c>
      <c r="X939" s="1"/>
      <c r="Y939" s="1"/>
      <c r="Z939" s="1"/>
      <c r="AA939" s="1"/>
      <c r="AB939" s="1"/>
      <c r="AC939" s="1"/>
      <c r="AD939" s="1"/>
      <c r="AE939" s="1"/>
      <c r="AF939" s="1"/>
      <c r="AG939" s="1">
        <v>9580.0651449999987</v>
      </c>
      <c r="AH939" s="1">
        <v>0</v>
      </c>
      <c r="AI939" s="1">
        <v>0</v>
      </c>
      <c r="AJ939" s="1">
        <v>0</v>
      </c>
      <c r="AK939" s="1">
        <v>0</v>
      </c>
      <c r="AL939" s="1">
        <v>0</v>
      </c>
      <c r="AM939" s="1">
        <v>0</v>
      </c>
      <c r="AN939" s="1">
        <v>0</v>
      </c>
      <c r="AO939" s="1">
        <v>0</v>
      </c>
      <c r="AP939" s="1">
        <v>0</v>
      </c>
      <c r="AQ939" s="1">
        <v>9580.0651449999987</v>
      </c>
      <c r="AR939" s="1">
        <v>627253.41301000002</v>
      </c>
      <c r="AS939" s="1">
        <v>0</v>
      </c>
      <c r="AT939" s="1">
        <v>0</v>
      </c>
      <c r="AU939" s="1">
        <v>0</v>
      </c>
      <c r="AV939" s="1">
        <v>0</v>
      </c>
      <c r="AW939" s="1">
        <v>0</v>
      </c>
      <c r="AX939" s="1">
        <v>0</v>
      </c>
      <c r="AY939" s="1">
        <v>0</v>
      </c>
      <c r="AZ939" s="1">
        <v>0</v>
      </c>
      <c r="BA939" s="1">
        <v>0</v>
      </c>
      <c r="BB939" s="1">
        <v>627253.41301000002</v>
      </c>
      <c r="BC939" s="7">
        <v>0.13950304175451778</v>
      </c>
      <c r="BD939" s="35">
        <v>0.77423268086464403</v>
      </c>
      <c r="BE939" s="35" t="s">
        <v>552</v>
      </c>
      <c r="BF939" s="35" t="s">
        <v>552</v>
      </c>
      <c r="BG939" s="35" t="s">
        <v>552</v>
      </c>
      <c r="BH939" s="35" t="s">
        <v>552</v>
      </c>
      <c r="BI939" s="35" t="s">
        <v>552</v>
      </c>
      <c r="BJ939" s="35" t="s">
        <v>552</v>
      </c>
      <c r="BK939" s="35" t="s">
        <v>552</v>
      </c>
      <c r="BL939" s="35" t="s">
        <v>552</v>
      </c>
      <c r="BM939" s="35" t="s">
        <v>552</v>
      </c>
      <c r="BN939" s="35">
        <v>0.77423268086464403</v>
      </c>
      <c r="BO939" s="1">
        <v>1600650.45</v>
      </c>
      <c r="BP939" s="1"/>
      <c r="BQ939" s="1">
        <v>1502620.3373999998</v>
      </c>
      <c r="BR939" s="1">
        <v>66791.137625014569</v>
      </c>
      <c r="BS939" s="1">
        <v>590202.01976615656</v>
      </c>
      <c r="BT939" s="1">
        <v>1502620.3373999998</v>
      </c>
      <c r="BU939" s="1">
        <v>66791.137625014569</v>
      </c>
      <c r="BV939" s="1">
        <v>173735.77136743537</v>
      </c>
      <c r="BW939" s="35">
        <v>6.3354140607955536</v>
      </c>
      <c r="BX939" s="1">
        <v>8017101.6762013184</v>
      </c>
      <c r="BY939" s="1">
        <v>356358.37482103374</v>
      </c>
      <c r="BZ939" s="1">
        <v>3148972.1549702873</v>
      </c>
      <c r="CA939" s="1">
        <v>8017101.6762013184</v>
      </c>
      <c r="CB939" s="1">
        <v>356358.37482103374</v>
      </c>
      <c r="CC939" s="1">
        <v>926952.27741697652</v>
      </c>
    </row>
    <row r="940" spans="1:81" x14ac:dyDescent="0.25">
      <c r="A940" t="s">
        <v>721</v>
      </c>
      <c r="B940" t="s">
        <v>722</v>
      </c>
      <c r="C940" t="s">
        <v>210</v>
      </c>
      <c r="D940" t="s">
        <v>28</v>
      </c>
      <c r="E940">
        <v>50054</v>
      </c>
      <c r="F940" t="s">
        <v>39</v>
      </c>
      <c r="G940" t="s">
        <v>55</v>
      </c>
      <c r="H940" s="74">
        <v>0.53246165051848993</v>
      </c>
      <c r="I940" s="1">
        <v>4810538</v>
      </c>
      <c r="J940" s="1">
        <v>855166</v>
      </c>
      <c r="K940" s="1">
        <v>0</v>
      </c>
      <c r="L940" s="1">
        <v>0</v>
      </c>
      <c r="M940" s="1">
        <v>0</v>
      </c>
      <c r="N940" s="1">
        <v>0</v>
      </c>
      <c r="O940" s="1">
        <v>0</v>
      </c>
      <c r="P940" s="1">
        <v>0</v>
      </c>
      <c r="Q940" s="1">
        <v>0</v>
      </c>
      <c r="R940" s="1">
        <v>0</v>
      </c>
      <c r="S940" s="1">
        <v>209991</v>
      </c>
      <c r="T940" s="1">
        <v>1065157</v>
      </c>
      <c r="U940" s="1"/>
      <c r="V940" s="36"/>
      <c r="W940" s="1">
        <v>169381</v>
      </c>
      <c r="X940" s="1"/>
      <c r="Y940" s="1">
        <v>4424</v>
      </c>
      <c r="Z940" s="1"/>
      <c r="AA940" s="1"/>
      <c r="AB940" s="1"/>
      <c r="AC940" s="1"/>
      <c r="AD940" s="1"/>
      <c r="AE940" s="1"/>
      <c r="AF940" s="1">
        <v>46656</v>
      </c>
      <c r="AG940" s="1">
        <v>9960.1184019999982</v>
      </c>
      <c r="AH940" s="1">
        <v>0</v>
      </c>
      <c r="AI940" s="1">
        <v>45313.616320000001</v>
      </c>
      <c r="AJ940" s="1">
        <v>0</v>
      </c>
      <c r="AK940" s="1">
        <v>0</v>
      </c>
      <c r="AL940" s="1">
        <v>0</v>
      </c>
      <c r="AM940" s="1">
        <v>0</v>
      </c>
      <c r="AN940" s="1">
        <v>0</v>
      </c>
      <c r="AO940" s="1">
        <v>0</v>
      </c>
      <c r="AP940" s="1">
        <v>266152.00088699994</v>
      </c>
      <c r="AQ940" s="1">
        <v>321425.73560899997</v>
      </c>
      <c r="AR940" s="1">
        <v>627253.41301000002</v>
      </c>
      <c r="AS940" s="1">
        <v>0</v>
      </c>
      <c r="AT940" s="1">
        <v>9591.3178255999992</v>
      </c>
      <c r="AU940" s="1">
        <v>0</v>
      </c>
      <c r="AV940" s="1">
        <v>0</v>
      </c>
      <c r="AW940" s="1">
        <v>0</v>
      </c>
      <c r="AX940" s="1">
        <v>0</v>
      </c>
      <c r="AY940" s="1">
        <v>0</v>
      </c>
      <c r="AZ940" s="1">
        <v>0</v>
      </c>
      <c r="BA940" s="1">
        <v>59834.3744448</v>
      </c>
      <c r="BB940" s="1">
        <v>696679.10528040002</v>
      </c>
      <c r="BC940" s="7">
        <v>0.21164053602515975</v>
      </c>
      <c r="BD940" s="35">
        <v>0.74513431475526393</v>
      </c>
      <c r="BE940" s="35" t="s">
        <v>552</v>
      </c>
      <c r="BF940" s="35" t="s">
        <v>552</v>
      </c>
      <c r="BG940" s="35" t="s">
        <v>552</v>
      </c>
      <c r="BH940" s="35" t="s">
        <v>552</v>
      </c>
      <c r="BI940" s="35" t="s">
        <v>552</v>
      </c>
      <c r="BJ940" s="35" t="s">
        <v>552</v>
      </c>
      <c r="BK940" s="35" t="s">
        <v>552</v>
      </c>
      <c r="BL940" s="35" t="s">
        <v>552</v>
      </c>
      <c r="BM940" s="35">
        <v>1.5523826036915866</v>
      </c>
      <c r="BN940" s="35">
        <v>0.95582608093398436</v>
      </c>
      <c r="BO940" s="1">
        <v>1600650.45</v>
      </c>
      <c r="BP940" s="1">
        <v>0</v>
      </c>
      <c r="BQ940" s="1">
        <v>1583436.6880799998</v>
      </c>
      <c r="BR940" s="1">
        <v>70383.406321416769</v>
      </c>
      <c r="BS940" s="1">
        <v>621945.21677625331</v>
      </c>
      <c r="BT940" s="1">
        <v>1583436.6880799998</v>
      </c>
      <c r="BU940" s="1">
        <v>70383.406321416769</v>
      </c>
      <c r="BV940" s="1">
        <v>183079.90885514286</v>
      </c>
      <c r="BW940" s="35">
        <v>6.3354140607955536</v>
      </c>
      <c r="BX940" s="1">
        <v>8448290.3699615747</v>
      </c>
      <c r="BY940" s="1">
        <v>375524.61573397368</v>
      </c>
      <c r="BZ940" s="1">
        <v>3318335.2546325596</v>
      </c>
      <c r="CA940" s="1">
        <v>8448290.3699615747</v>
      </c>
      <c r="CB940" s="1">
        <v>375524.61573397368</v>
      </c>
      <c r="CC940" s="1">
        <v>976807.11995489756</v>
      </c>
    </row>
    <row r="941" spans="1:81" x14ac:dyDescent="0.25">
      <c r="A941" t="s">
        <v>721</v>
      </c>
      <c r="B941" t="s">
        <v>722</v>
      </c>
      <c r="C941" t="s">
        <v>210</v>
      </c>
      <c r="D941" t="s">
        <v>1730</v>
      </c>
      <c r="E941">
        <v>50054</v>
      </c>
      <c r="F941" t="s">
        <v>39</v>
      </c>
      <c r="G941" t="s">
        <v>55</v>
      </c>
      <c r="H941" s="74">
        <v>0.53246165051848993</v>
      </c>
      <c r="I941" s="1">
        <v>245523</v>
      </c>
      <c r="J941" s="1">
        <v>32631</v>
      </c>
      <c r="K941" s="1"/>
      <c r="L941" s="1"/>
      <c r="M941" s="1"/>
      <c r="N941" s="1"/>
      <c r="O941" s="1"/>
      <c r="P941" s="1"/>
      <c r="Q941" s="1"/>
      <c r="R941" s="1"/>
      <c r="S941" s="1">
        <v>209991</v>
      </c>
      <c r="T941" s="1">
        <v>242622</v>
      </c>
      <c r="U941" s="1">
        <v>13</v>
      </c>
      <c r="V941" s="36">
        <v>8.8458746237252597E-2</v>
      </c>
      <c r="W941" s="1"/>
      <c r="X941" s="1"/>
      <c r="Y941" s="1">
        <v>4424</v>
      </c>
      <c r="Z941" s="1"/>
      <c r="AA941" s="1"/>
      <c r="AB941" s="1"/>
      <c r="AC941" s="1"/>
      <c r="AD941" s="1"/>
      <c r="AE941" s="1"/>
      <c r="AF941" s="1">
        <v>46656</v>
      </c>
      <c r="AG941" s="1">
        <v>380.05325699999997</v>
      </c>
      <c r="AH941" s="1">
        <v>0</v>
      </c>
      <c r="AI941" s="1">
        <v>45313.616320000001</v>
      </c>
      <c r="AJ941" s="1">
        <v>0</v>
      </c>
      <c r="AK941" s="1"/>
      <c r="AL941" s="1">
        <v>0</v>
      </c>
      <c r="AM941" s="1">
        <v>0</v>
      </c>
      <c r="AN941" s="1"/>
      <c r="AO941" s="1">
        <v>0</v>
      </c>
      <c r="AP941" s="1">
        <v>266152.00088699994</v>
      </c>
      <c r="AQ941" s="1">
        <v>311845.67046399997</v>
      </c>
      <c r="AR941" s="1">
        <v>0</v>
      </c>
      <c r="AS941" s="1">
        <v>0</v>
      </c>
      <c r="AT941" s="1">
        <v>9591.3178255999992</v>
      </c>
      <c r="AU941" s="1">
        <v>0</v>
      </c>
      <c r="AV941" s="1"/>
      <c r="AW941" s="1">
        <v>0</v>
      </c>
      <c r="AX941" s="1">
        <v>0</v>
      </c>
      <c r="AY941" s="1"/>
      <c r="AZ941" s="1">
        <v>0</v>
      </c>
      <c r="BA941" s="1">
        <v>59834.3744448</v>
      </c>
      <c r="BB941" s="1">
        <v>69425.692270400003</v>
      </c>
      <c r="BC941" s="7">
        <v>1.5528946890287263</v>
      </c>
      <c r="BD941" s="35">
        <v>1.1646999999999999E-2</v>
      </c>
      <c r="BE941" s="35" t="s">
        <v>552</v>
      </c>
      <c r="BF941" s="35" t="s">
        <v>552</v>
      </c>
      <c r="BG941" s="35" t="s">
        <v>552</v>
      </c>
      <c r="BH941" s="35" t="s">
        <v>552</v>
      </c>
      <c r="BI941" s="35" t="s">
        <v>552</v>
      </c>
      <c r="BJ941" s="35" t="s">
        <v>552</v>
      </c>
      <c r="BK941" s="35" t="s">
        <v>552</v>
      </c>
      <c r="BL941" s="35" t="s">
        <v>552</v>
      </c>
      <c r="BM941" s="35">
        <v>1.5523826036915866</v>
      </c>
      <c r="BN941" s="35">
        <v>1.5714624507851718</v>
      </c>
      <c r="BO941" s="1">
        <v>0</v>
      </c>
      <c r="BP941" s="1">
        <v>0</v>
      </c>
      <c r="BQ941" s="1">
        <v>80816.350679999989</v>
      </c>
      <c r="BR941" s="1">
        <v>3592.2686964021923</v>
      </c>
      <c r="BS941" s="1">
        <v>31743.197010096585</v>
      </c>
      <c r="BT941" s="1">
        <v>80816.350679999989</v>
      </c>
      <c r="BU941" s="1">
        <v>3592.2686964021923</v>
      </c>
      <c r="BV941" s="1">
        <v>9344.1374877074541</v>
      </c>
      <c r="BW941" s="35">
        <v>6.3354140607955536</v>
      </c>
      <c r="BX941" s="1">
        <v>431188.69376025622</v>
      </c>
      <c r="BY941" s="1">
        <v>19166.240912939968</v>
      </c>
      <c r="BZ941" s="1">
        <v>169363.0996622727</v>
      </c>
      <c r="CA941" s="1">
        <v>431188.69376025622</v>
      </c>
      <c r="CB941" s="1">
        <v>19166.240912939968</v>
      </c>
      <c r="CC941" s="1">
        <v>49854.842537921184</v>
      </c>
    </row>
    <row r="942" spans="1:81" x14ac:dyDescent="0.25">
      <c r="A942" t="s">
        <v>1531</v>
      </c>
      <c r="B942" t="s">
        <v>1532</v>
      </c>
      <c r="C942" t="s">
        <v>210</v>
      </c>
      <c r="D942" t="s">
        <v>28</v>
      </c>
      <c r="E942">
        <v>50103</v>
      </c>
      <c r="F942" t="s">
        <v>370</v>
      </c>
      <c r="G942" t="s">
        <v>55</v>
      </c>
      <c r="H942" s="74">
        <v>0.53246165051848993</v>
      </c>
      <c r="I942" s="1">
        <v>309889.91999999998</v>
      </c>
      <c r="J942" s="1">
        <v>0</v>
      </c>
      <c r="K942" s="1">
        <v>0</v>
      </c>
      <c r="L942" s="1">
        <v>0</v>
      </c>
      <c r="M942" s="1">
        <v>0</v>
      </c>
      <c r="N942" s="1">
        <v>0</v>
      </c>
      <c r="O942" s="1">
        <v>0</v>
      </c>
      <c r="P942" s="1">
        <v>108283</v>
      </c>
      <c r="Q942" s="1">
        <v>0</v>
      </c>
      <c r="R942" s="1">
        <v>0</v>
      </c>
      <c r="S942" s="1">
        <v>0</v>
      </c>
      <c r="T942" s="1">
        <v>108283</v>
      </c>
      <c r="U942" s="1"/>
      <c r="V942" s="36"/>
      <c r="W942" s="1"/>
      <c r="X942" s="1"/>
      <c r="Y942" s="1"/>
      <c r="Z942" s="1"/>
      <c r="AA942" s="1"/>
      <c r="AB942" s="1"/>
      <c r="AC942" s="1">
        <v>12755</v>
      </c>
      <c r="AD942" s="1"/>
      <c r="AE942" s="1"/>
      <c r="AF942" s="1"/>
      <c r="AG942" s="1">
        <v>0</v>
      </c>
      <c r="AH942" s="1">
        <v>0</v>
      </c>
      <c r="AI942" s="1">
        <v>0</v>
      </c>
      <c r="AJ942" s="1">
        <v>0</v>
      </c>
      <c r="AK942" s="1">
        <v>0</v>
      </c>
      <c r="AL942" s="1">
        <v>0</v>
      </c>
      <c r="AM942" s="1">
        <v>112111.89144083332</v>
      </c>
      <c r="AN942" s="1">
        <v>0</v>
      </c>
      <c r="AO942" s="1">
        <v>0</v>
      </c>
      <c r="AP942" s="1">
        <v>0</v>
      </c>
      <c r="AQ942" s="1">
        <v>112111.89144083332</v>
      </c>
      <c r="AR942" s="1">
        <v>0</v>
      </c>
      <c r="AS942" s="1">
        <v>0</v>
      </c>
      <c r="AT942" s="1">
        <v>0</v>
      </c>
      <c r="AU942" s="1">
        <v>0</v>
      </c>
      <c r="AV942" s="1">
        <v>0</v>
      </c>
      <c r="AW942" s="1">
        <v>0</v>
      </c>
      <c r="AX942" s="1">
        <v>33178.050899999995</v>
      </c>
      <c r="AY942" s="1">
        <v>0</v>
      </c>
      <c r="AZ942" s="1">
        <v>0</v>
      </c>
      <c r="BA942" s="1">
        <v>0</v>
      </c>
      <c r="BB942" s="1">
        <v>33178.050899999995</v>
      </c>
      <c r="BC942" s="7">
        <v>0.46884371824947813</v>
      </c>
      <c r="BD942" s="35" t="s">
        <v>552</v>
      </c>
      <c r="BE942" s="35" t="s">
        <v>552</v>
      </c>
      <c r="BF942" s="35" t="s">
        <v>552</v>
      </c>
      <c r="BG942" s="35" t="s">
        <v>552</v>
      </c>
      <c r="BH942" s="35" t="s">
        <v>552</v>
      </c>
      <c r="BI942" s="35" t="s">
        <v>552</v>
      </c>
      <c r="BJ942" s="35">
        <v>1.3417613322574486</v>
      </c>
      <c r="BK942" s="35" t="s">
        <v>552</v>
      </c>
      <c r="BL942" s="35" t="s">
        <v>552</v>
      </c>
      <c r="BM942" s="35" t="s">
        <v>552</v>
      </c>
      <c r="BN942" s="35">
        <v>1.3417613322574486</v>
      </c>
      <c r="BO942" s="1">
        <v>0</v>
      </c>
      <c r="BP942" s="1">
        <v>0</v>
      </c>
      <c r="BQ942" s="1">
        <v>102003.36606719998</v>
      </c>
      <c r="BR942" s="1">
        <v>4534.0267874968113</v>
      </c>
      <c r="BS942" s="1">
        <v>40065.072445363854</v>
      </c>
      <c r="BT942" s="1">
        <v>102003.36606719998</v>
      </c>
      <c r="BU942" s="1">
        <v>4534.0267874968113</v>
      </c>
      <c r="BV942" s="1">
        <v>11793.819799100955</v>
      </c>
      <c r="BW942" s="35">
        <v>5.9747929096786789</v>
      </c>
      <c r="BX942" s="1">
        <v>507445.62227446528</v>
      </c>
      <c r="BY942" s="1">
        <v>22555.844314732338</v>
      </c>
      <c r="BZ942" s="1">
        <v>199315.43832695871</v>
      </c>
      <c r="CA942" s="1">
        <v>507445.62227446528</v>
      </c>
      <c r="CB942" s="1">
        <v>22555.844314732338</v>
      </c>
      <c r="CC942" s="1">
        <v>58671.811114595461</v>
      </c>
    </row>
    <row r="943" spans="1:81" x14ac:dyDescent="0.25">
      <c r="A943" t="s">
        <v>1531</v>
      </c>
      <c r="B943" t="s">
        <v>1532</v>
      </c>
      <c r="C943" t="s">
        <v>210</v>
      </c>
      <c r="D943" t="s">
        <v>1730</v>
      </c>
      <c r="E943">
        <v>50103</v>
      </c>
      <c r="F943" t="s">
        <v>370</v>
      </c>
      <c r="G943" t="s">
        <v>55</v>
      </c>
      <c r="H943" s="74">
        <v>0.53246165051848993</v>
      </c>
      <c r="I943" s="1">
        <v>309889.91999999998</v>
      </c>
      <c r="J943" s="1"/>
      <c r="K943" s="1"/>
      <c r="L943" s="1"/>
      <c r="M943" s="1"/>
      <c r="N943" s="1"/>
      <c r="O943" s="1"/>
      <c r="P943" s="1">
        <v>108283</v>
      </c>
      <c r="Q943" s="1"/>
      <c r="R943" s="1"/>
      <c r="S943" s="1"/>
      <c r="T943" s="1">
        <v>108283</v>
      </c>
      <c r="U943" s="1">
        <v>14.125</v>
      </c>
      <c r="V943" s="36">
        <v>0.2030365034522324</v>
      </c>
      <c r="W943" s="1"/>
      <c r="X943" s="1"/>
      <c r="Y943" s="1"/>
      <c r="Z943" s="1"/>
      <c r="AA943" s="1"/>
      <c r="AB943" s="1"/>
      <c r="AC943" s="1">
        <v>12755</v>
      </c>
      <c r="AD943" s="1"/>
      <c r="AE943" s="1"/>
      <c r="AF943" s="1"/>
      <c r="AG943" s="1">
        <v>0</v>
      </c>
      <c r="AH943" s="1">
        <v>0</v>
      </c>
      <c r="AI943" s="1">
        <v>0</v>
      </c>
      <c r="AJ943" s="1">
        <v>0</v>
      </c>
      <c r="AK943" s="1"/>
      <c r="AL943" s="1">
        <v>0</v>
      </c>
      <c r="AM943" s="1">
        <v>112111.89144083332</v>
      </c>
      <c r="AN943" s="1"/>
      <c r="AO943" s="1">
        <v>0</v>
      </c>
      <c r="AP943" s="1">
        <v>0</v>
      </c>
      <c r="AQ943" s="1">
        <v>112111.89144083332</v>
      </c>
      <c r="AR943" s="1">
        <v>0</v>
      </c>
      <c r="AS943" s="1">
        <v>0</v>
      </c>
      <c r="AT943" s="1">
        <v>0</v>
      </c>
      <c r="AU943" s="1">
        <v>0</v>
      </c>
      <c r="AV943" s="1"/>
      <c r="AW943" s="1">
        <v>0</v>
      </c>
      <c r="AX943" s="1">
        <v>33178.050899999995</v>
      </c>
      <c r="AY943" s="1"/>
      <c r="AZ943" s="1">
        <v>0</v>
      </c>
      <c r="BA943" s="1">
        <v>0</v>
      </c>
      <c r="BB943" s="1">
        <v>33178.050899999995</v>
      </c>
      <c r="BC943" s="7">
        <v>0.46884371824947813</v>
      </c>
      <c r="BD943" s="35" t="s">
        <v>552</v>
      </c>
      <c r="BE943" s="35" t="s">
        <v>552</v>
      </c>
      <c r="BF943" s="35" t="s">
        <v>552</v>
      </c>
      <c r="BG943" s="35" t="s">
        <v>552</v>
      </c>
      <c r="BH943" s="35" t="s">
        <v>552</v>
      </c>
      <c r="BI943" s="35" t="s">
        <v>552</v>
      </c>
      <c r="BJ943" s="35">
        <v>1.3417613322574486</v>
      </c>
      <c r="BK943" s="35" t="s">
        <v>552</v>
      </c>
      <c r="BL943" s="35" t="s">
        <v>552</v>
      </c>
      <c r="BM943" s="35" t="s">
        <v>552</v>
      </c>
      <c r="BN943" s="35">
        <v>1.3417613322574486</v>
      </c>
      <c r="BO943" s="1">
        <v>0</v>
      </c>
      <c r="BP943" s="1">
        <v>0</v>
      </c>
      <c r="BQ943" s="1">
        <v>102003.36606719998</v>
      </c>
      <c r="BR943" s="1">
        <v>4534.0267874968113</v>
      </c>
      <c r="BS943" s="1">
        <v>40065.072445363854</v>
      </c>
      <c r="BT943" s="1">
        <v>102003.36606719998</v>
      </c>
      <c r="BU943" s="1">
        <v>4534.0267874968113</v>
      </c>
      <c r="BV943" s="1">
        <v>11793.819799100955</v>
      </c>
      <c r="BW943" s="35">
        <v>5.9747929096786789</v>
      </c>
      <c r="BX943" s="1">
        <v>507445.62227446528</v>
      </c>
      <c r="BY943" s="1">
        <v>22555.844314732338</v>
      </c>
      <c r="BZ943" s="1">
        <v>199315.43832695871</v>
      </c>
      <c r="CA943" s="1">
        <v>507445.62227446528</v>
      </c>
      <c r="CB943" s="1">
        <v>22555.844314732338</v>
      </c>
      <c r="CC943" s="1">
        <v>58671.811114595461</v>
      </c>
    </row>
    <row r="944" spans="1:81" x14ac:dyDescent="0.25">
      <c r="A944" t="s">
        <v>1533</v>
      </c>
      <c r="B944" t="s">
        <v>1534</v>
      </c>
      <c r="C944" t="s">
        <v>210</v>
      </c>
      <c r="D944" t="s">
        <v>1726</v>
      </c>
      <c r="E944">
        <v>50104</v>
      </c>
      <c r="F944" t="s">
        <v>39</v>
      </c>
      <c r="G944" t="s">
        <v>55</v>
      </c>
      <c r="H944" s="74">
        <v>0.53246165051848993</v>
      </c>
      <c r="I944" s="1">
        <v>110846664</v>
      </c>
      <c r="J944" s="1"/>
      <c r="K944" s="1"/>
      <c r="L944" s="1"/>
      <c r="M944" s="1"/>
      <c r="N944" s="1">
        <v>4541559</v>
      </c>
      <c r="O944" s="1"/>
      <c r="P944" s="1"/>
      <c r="Q944" s="1"/>
      <c r="R944" s="1"/>
      <c r="S944" s="1"/>
      <c r="T944" s="1">
        <v>4541559</v>
      </c>
      <c r="U944" s="1">
        <v>102.23170731707317</v>
      </c>
      <c r="V944" s="36">
        <v>0.25747285888825605</v>
      </c>
      <c r="W944" s="1"/>
      <c r="X944" s="1"/>
      <c r="Y944" s="1"/>
      <c r="Z944" s="1"/>
      <c r="AA944" s="1">
        <v>21190750</v>
      </c>
      <c r="AB944" s="1"/>
      <c r="AC944" s="1"/>
      <c r="AD944" s="1"/>
      <c r="AE944" s="1"/>
      <c r="AF944" s="1"/>
      <c r="AG944" s="1">
        <v>0</v>
      </c>
      <c r="AH944" s="1"/>
      <c r="AI944" s="1">
        <v>0</v>
      </c>
      <c r="AJ944" s="1"/>
      <c r="AK944" s="1">
        <v>11283261.720724691</v>
      </c>
      <c r="AL944" s="1"/>
      <c r="AM944" s="1"/>
      <c r="AN944" s="1"/>
      <c r="AO944" s="1"/>
      <c r="AP944" s="1"/>
      <c r="AQ944" s="1">
        <v>11283261.720724691</v>
      </c>
      <c r="AR944" s="1">
        <v>0</v>
      </c>
      <c r="AS944" s="1"/>
      <c r="AT944" s="1">
        <v>0</v>
      </c>
      <c r="AU944" s="1"/>
      <c r="AV944" s="1">
        <v>425982.17800250032</v>
      </c>
      <c r="AW944" s="1"/>
      <c r="AX944" s="1"/>
      <c r="AY944" s="1"/>
      <c r="AZ944" s="1"/>
      <c r="BA944" s="1"/>
      <c r="BB944" s="1">
        <v>425982.17800250032</v>
      </c>
      <c r="BC944" s="7">
        <v>0.10563460799079341</v>
      </c>
      <c r="BD944" s="35" t="s">
        <v>552</v>
      </c>
      <c r="BE944" s="35" t="s">
        <v>552</v>
      </c>
      <c r="BF944" s="35" t="s">
        <v>552</v>
      </c>
      <c r="BG944" s="35" t="s">
        <v>552</v>
      </c>
      <c r="BH944" s="35">
        <v>2.5782432637618915</v>
      </c>
      <c r="BI944" s="35" t="s">
        <v>552</v>
      </c>
      <c r="BJ944" s="35" t="s">
        <v>552</v>
      </c>
      <c r="BK944" s="35" t="s">
        <v>552</v>
      </c>
      <c r="BL944" s="35" t="s">
        <v>552</v>
      </c>
      <c r="BM944" s="35" t="s">
        <v>552</v>
      </c>
      <c r="BN944" s="35">
        <v>2.5782432637618915</v>
      </c>
      <c r="BO944" s="1">
        <v>0</v>
      </c>
      <c r="BP944" s="1"/>
      <c r="BQ944" s="1">
        <v>36486287.922239996</v>
      </c>
      <c r="BR944" s="1">
        <v>1621807.330424489</v>
      </c>
      <c r="BS944" s="1">
        <v>14331152.247504229</v>
      </c>
      <c r="BT944" s="1">
        <v>36486287.922239996</v>
      </c>
      <c r="BU944" s="1">
        <v>1621807.330424489</v>
      </c>
      <c r="BV944" s="1">
        <v>4218612.7917535724</v>
      </c>
      <c r="BW944" s="35">
        <v>6.0571032379357934</v>
      </c>
      <c r="BX944" s="1">
        <v>184514924.79181752</v>
      </c>
      <c r="BY944" s="1">
        <v>8201647.1019976884</v>
      </c>
      <c r="BZ944" s="1">
        <v>72474116.434204459</v>
      </c>
      <c r="CA944" s="1">
        <v>184514924.79181752</v>
      </c>
      <c r="CB944" s="1">
        <v>8201647.1019976884</v>
      </c>
      <c r="CC944" s="1">
        <v>21333960.408774346</v>
      </c>
    </row>
    <row r="945" spans="1:81" x14ac:dyDescent="0.25">
      <c r="A945" t="s">
        <v>1533</v>
      </c>
      <c r="B945" t="s">
        <v>1534</v>
      </c>
      <c r="C945" t="s">
        <v>210</v>
      </c>
      <c r="D945" t="s">
        <v>28</v>
      </c>
      <c r="E945">
        <v>50104</v>
      </c>
      <c r="F945" t="s">
        <v>39</v>
      </c>
      <c r="G945" t="s">
        <v>55</v>
      </c>
      <c r="H945" s="74">
        <v>0.53246165051848993</v>
      </c>
      <c r="I945" s="1">
        <v>110846664</v>
      </c>
      <c r="J945" s="1">
        <v>0</v>
      </c>
      <c r="K945" s="1">
        <v>0</v>
      </c>
      <c r="L945" s="1">
        <v>0</v>
      </c>
      <c r="M945" s="1">
        <v>0</v>
      </c>
      <c r="N945" s="1">
        <v>4541559</v>
      </c>
      <c r="O945" s="1">
        <v>0</v>
      </c>
      <c r="P945" s="1">
        <v>0</v>
      </c>
      <c r="Q945" s="1">
        <v>0</v>
      </c>
      <c r="R945" s="1">
        <v>0</v>
      </c>
      <c r="S945" s="1">
        <v>0</v>
      </c>
      <c r="T945" s="1">
        <v>4541559</v>
      </c>
      <c r="U945" s="1"/>
      <c r="V945" s="36"/>
      <c r="W945" s="1"/>
      <c r="X945" s="1"/>
      <c r="Y945" s="1"/>
      <c r="Z945" s="1"/>
      <c r="AA945" s="1">
        <v>21190750</v>
      </c>
      <c r="AB945" s="1"/>
      <c r="AC945" s="1"/>
      <c r="AD945" s="1"/>
      <c r="AE945" s="1"/>
      <c r="AF945" s="1"/>
      <c r="AG945" s="1">
        <v>0</v>
      </c>
      <c r="AH945" s="1">
        <v>0</v>
      </c>
      <c r="AI945" s="1">
        <v>0</v>
      </c>
      <c r="AJ945" s="1">
        <v>0</v>
      </c>
      <c r="AK945" s="1">
        <v>11283261.720724691</v>
      </c>
      <c r="AL945" s="1">
        <v>0</v>
      </c>
      <c r="AM945" s="1">
        <v>0</v>
      </c>
      <c r="AN945" s="1">
        <v>0</v>
      </c>
      <c r="AO945" s="1">
        <v>0</v>
      </c>
      <c r="AP945" s="1">
        <v>0</v>
      </c>
      <c r="AQ945" s="1">
        <v>11283261.720724691</v>
      </c>
      <c r="AR945" s="1">
        <v>0</v>
      </c>
      <c r="AS945" s="1">
        <v>0</v>
      </c>
      <c r="AT945" s="1">
        <v>0</v>
      </c>
      <c r="AU945" s="1">
        <v>0</v>
      </c>
      <c r="AV945" s="1">
        <v>425982.17800250032</v>
      </c>
      <c r="AW945" s="1">
        <v>0</v>
      </c>
      <c r="AX945" s="1">
        <v>0</v>
      </c>
      <c r="AY945" s="1">
        <v>0</v>
      </c>
      <c r="AZ945" s="1">
        <v>0</v>
      </c>
      <c r="BA945" s="1">
        <v>0</v>
      </c>
      <c r="BB945" s="1">
        <v>425982.17800250032</v>
      </c>
      <c r="BC945" s="7">
        <v>0.10563460799079341</v>
      </c>
      <c r="BD945" s="35" t="s">
        <v>552</v>
      </c>
      <c r="BE945" s="35" t="s">
        <v>552</v>
      </c>
      <c r="BF945" s="35" t="s">
        <v>552</v>
      </c>
      <c r="BG945" s="35" t="s">
        <v>552</v>
      </c>
      <c r="BH945" s="35">
        <v>2.5782432637618915</v>
      </c>
      <c r="BI945" s="35" t="s">
        <v>552</v>
      </c>
      <c r="BJ945" s="35" t="s">
        <v>552</v>
      </c>
      <c r="BK945" s="35" t="s">
        <v>552</v>
      </c>
      <c r="BL945" s="35" t="s">
        <v>552</v>
      </c>
      <c r="BM945" s="35" t="s">
        <v>552</v>
      </c>
      <c r="BN945" s="35">
        <v>2.5782432637618915</v>
      </c>
      <c r="BO945" s="1">
        <v>0</v>
      </c>
      <c r="BP945" s="1">
        <v>0</v>
      </c>
      <c r="BQ945" s="1">
        <v>36486287.922239996</v>
      </c>
      <c r="BR945" s="1">
        <v>1621807.330424489</v>
      </c>
      <c r="BS945" s="1">
        <v>14331152.247504229</v>
      </c>
      <c r="BT945" s="1">
        <v>36486287.922239996</v>
      </c>
      <c r="BU945" s="1">
        <v>1621807.330424489</v>
      </c>
      <c r="BV945" s="1">
        <v>4218612.7917535724</v>
      </c>
      <c r="BW945" s="35">
        <v>6.0571032379357934</v>
      </c>
      <c r="BX945" s="1">
        <v>184514924.79181752</v>
      </c>
      <c r="BY945" s="1">
        <v>8201647.1019976884</v>
      </c>
      <c r="BZ945" s="1">
        <v>72474116.434204459</v>
      </c>
      <c r="CA945" s="1">
        <v>184514924.79181752</v>
      </c>
      <c r="CB945" s="1">
        <v>8201647.1019976884</v>
      </c>
      <c r="CC945" s="1">
        <v>21333960.408774346</v>
      </c>
    </row>
    <row r="946" spans="1:81" x14ac:dyDescent="0.25">
      <c r="A946" t="s">
        <v>1536</v>
      </c>
      <c r="B946" t="s">
        <v>1116</v>
      </c>
      <c r="C946" t="s">
        <v>210</v>
      </c>
      <c r="D946" t="s">
        <v>28</v>
      </c>
      <c r="E946">
        <v>50131</v>
      </c>
      <c r="F946" t="s">
        <v>370</v>
      </c>
      <c r="G946" t="s">
        <v>55</v>
      </c>
      <c r="H946" s="74">
        <v>0.53246165051848993</v>
      </c>
      <c r="I946" s="1">
        <v>1559228.08</v>
      </c>
      <c r="J946" s="1">
        <v>0</v>
      </c>
      <c r="K946" s="1">
        <v>0</v>
      </c>
      <c r="L946" s="1">
        <v>0</v>
      </c>
      <c r="M946" s="1">
        <v>0</v>
      </c>
      <c r="N946" s="1">
        <v>0</v>
      </c>
      <c r="O946" s="1">
        <v>0</v>
      </c>
      <c r="P946" s="1">
        <v>436646</v>
      </c>
      <c r="Q946" s="1">
        <v>0</v>
      </c>
      <c r="R946" s="1">
        <v>0</v>
      </c>
      <c r="S946" s="1">
        <v>0</v>
      </c>
      <c r="T946" s="1">
        <v>436646</v>
      </c>
      <c r="U946" s="1"/>
      <c r="V946" s="36"/>
      <c r="W946" s="1"/>
      <c r="X946" s="1"/>
      <c r="Y946" s="1"/>
      <c r="Z946" s="1"/>
      <c r="AA946" s="1"/>
      <c r="AB946" s="1"/>
      <c r="AC946" s="1">
        <v>51431</v>
      </c>
      <c r="AD946" s="1"/>
      <c r="AE946" s="1"/>
      <c r="AF946" s="1"/>
      <c r="AG946" s="1">
        <v>0</v>
      </c>
      <c r="AH946" s="1">
        <v>0</v>
      </c>
      <c r="AI946" s="1">
        <v>0</v>
      </c>
      <c r="AJ946" s="1">
        <v>0</v>
      </c>
      <c r="AK946" s="1">
        <v>0</v>
      </c>
      <c r="AL946" s="1">
        <v>0</v>
      </c>
      <c r="AM946" s="1">
        <v>452060.13708166662</v>
      </c>
      <c r="AN946" s="1">
        <v>0</v>
      </c>
      <c r="AO946" s="1">
        <v>0</v>
      </c>
      <c r="AP946" s="1">
        <v>0</v>
      </c>
      <c r="AQ946" s="1">
        <v>452060.13708166662</v>
      </c>
      <c r="AR946" s="1">
        <v>0</v>
      </c>
      <c r="AS946" s="1">
        <v>0</v>
      </c>
      <c r="AT946" s="1">
        <v>0</v>
      </c>
      <c r="AU946" s="1">
        <v>0</v>
      </c>
      <c r="AV946" s="1">
        <v>0</v>
      </c>
      <c r="AW946" s="1">
        <v>0</v>
      </c>
      <c r="AX946" s="1">
        <v>133781.28857999999</v>
      </c>
      <c r="AY946" s="1">
        <v>0</v>
      </c>
      <c r="AZ946" s="1">
        <v>0</v>
      </c>
      <c r="BA946" s="1">
        <v>0</v>
      </c>
      <c r="BB946" s="1">
        <v>133781.28857999999</v>
      </c>
      <c r="BC946" s="7">
        <v>0.37572529200581517</v>
      </c>
      <c r="BD946" s="35" t="s">
        <v>552</v>
      </c>
      <c r="BE946" s="35" t="s">
        <v>552</v>
      </c>
      <c r="BF946" s="35" t="s">
        <v>552</v>
      </c>
      <c r="BG946" s="35" t="s">
        <v>552</v>
      </c>
      <c r="BH946" s="35" t="s">
        <v>552</v>
      </c>
      <c r="BI946" s="35" t="s">
        <v>552</v>
      </c>
      <c r="BJ946" s="35">
        <v>1.3416850850841793</v>
      </c>
      <c r="BK946" s="35" t="s">
        <v>552</v>
      </c>
      <c r="BL946" s="35" t="s">
        <v>552</v>
      </c>
      <c r="BM946" s="35" t="s">
        <v>552</v>
      </c>
      <c r="BN946" s="35">
        <v>1.3416850850841793</v>
      </c>
      <c r="BO946" s="1">
        <v>0</v>
      </c>
      <c r="BP946" s="1">
        <v>0</v>
      </c>
      <c r="BQ946" s="1">
        <v>513235.51481279993</v>
      </c>
      <c r="BR946" s="1">
        <v>22813.203741952049</v>
      </c>
      <c r="BS946" s="1">
        <v>201589.60312115212</v>
      </c>
      <c r="BT946" s="1">
        <v>513235.51481279993</v>
      </c>
      <c r="BU946" s="1">
        <v>22813.203741952049</v>
      </c>
      <c r="BV946" s="1">
        <v>59341.249309490828</v>
      </c>
      <c r="BW946" s="35">
        <v>5.9757458524012845</v>
      </c>
      <c r="BX946" s="1">
        <v>2553729.4841348273</v>
      </c>
      <c r="BY946" s="1">
        <v>113512.70389900338</v>
      </c>
      <c r="BZ946" s="1">
        <v>1003058.6316172938</v>
      </c>
      <c r="CA946" s="1">
        <v>2553729.4841348273</v>
      </c>
      <c r="CB946" s="1">
        <v>113512.70389900338</v>
      </c>
      <c r="CC946" s="1">
        <v>295266.97512800957</v>
      </c>
    </row>
    <row r="947" spans="1:81" x14ac:dyDescent="0.25">
      <c r="A947" t="s">
        <v>1536</v>
      </c>
      <c r="B947" t="s">
        <v>1116</v>
      </c>
      <c r="C947" t="s">
        <v>210</v>
      </c>
      <c r="D947" t="s">
        <v>1730</v>
      </c>
      <c r="E947">
        <v>50131</v>
      </c>
      <c r="F947" t="s">
        <v>370</v>
      </c>
      <c r="G947" t="s">
        <v>55</v>
      </c>
      <c r="H947" s="74">
        <v>0.53246165051848993</v>
      </c>
      <c r="I947" s="1">
        <v>1559228.08</v>
      </c>
      <c r="J947" s="1"/>
      <c r="K947" s="1"/>
      <c r="L947" s="1"/>
      <c r="M947" s="1"/>
      <c r="N947" s="1"/>
      <c r="O947" s="1"/>
      <c r="P947" s="1">
        <v>436646</v>
      </c>
      <c r="Q947" s="1"/>
      <c r="R947" s="1"/>
      <c r="S947" s="1"/>
      <c r="T947" s="1">
        <v>436646</v>
      </c>
      <c r="U947" s="1">
        <v>14</v>
      </c>
      <c r="V947" s="36">
        <v>0.28157099047566075</v>
      </c>
      <c r="W947" s="1"/>
      <c r="X947" s="1"/>
      <c r="Y947" s="1"/>
      <c r="Z947" s="1"/>
      <c r="AA947" s="1"/>
      <c r="AB947" s="1"/>
      <c r="AC947" s="1">
        <v>51431</v>
      </c>
      <c r="AD947" s="1"/>
      <c r="AE947" s="1"/>
      <c r="AF947" s="1"/>
      <c r="AG947" s="1">
        <v>0</v>
      </c>
      <c r="AH947" s="1">
        <v>0</v>
      </c>
      <c r="AI947" s="1">
        <v>0</v>
      </c>
      <c r="AJ947" s="1">
        <v>0</v>
      </c>
      <c r="AK947" s="1"/>
      <c r="AL947" s="1">
        <v>0</v>
      </c>
      <c r="AM947" s="1">
        <v>452060.13708166662</v>
      </c>
      <c r="AN947" s="1"/>
      <c r="AO947" s="1">
        <v>0</v>
      </c>
      <c r="AP947" s="1">
        <v>0</v>
      </c>
      <c r="AQ947" s="1">
        <v>452060.13708166662</v>
      </c>
      <c r="AR947" s="1">
        <v>0</v>
      </c>
      <c r="AS947" s="1">
        <v>0</v>
      </c>
      <c r="AT947" s="1">
        <v>0</v>
      </c>
      <c r="AU947" s="1">
        <v>0</v>
      </c>
      <c r="AV947" s="1"/>
      <c r="AW947" s="1">
        <v>0</v>
      </c>
      <c r="AX947" s="1">
        <v>133781.28857999999</v>
      </c>
      <c r="AY947" s="1"/>
      <c r="AZ947" s="1">
        <v>0</v>
      </c>
      <c r="BA947" s="1">
        <v>0</v>
      </c>
      <c r="BB947" s="1">
        <v>133781.28857999999</v>
      </c>
      <c r="BC947" s="7">
        <v>0.37572529200581517</v>
      </c>
      <c r="BD947" s="35" t="s">
        <v>552</v>
      </c>
      <c r="BE947" s="35" t="s">
        <v>552</v>
      </c>
      <c r="BF947" s="35" t="s">
        <v>552</v>
      </c>
      <c r="BG947" s="35" t="s">
        <v>552</v>
      </c>
      <c r="BH947" s="35" t="s">
        <v>552</v>
      </c>
      <c r="BI947" s="35" t="s">
        <v>552</v>
      </c>
      <c r="BJ947" s="35">
        <v>1.3416850850841793</v>
      </c>
      <c r="BK947" s="35" t="s">
        <v>552</v>
      </c>
      <c r="BL947" s="35" t="s">
        <v>552</v>
      </c>
      <c r="BM947" s="35" t="s">
        <v>552</v>
      </c>
      <c r="BN947" s="35">
        <v>1.3416850850841793</v>
      </c>
      <c r="BO947" s="1">
        <v>0</v>
      </c>
      <c r="BP947" s="1">
        <v>0</v>
      </c>
      <c r="BQ947" s="1">
        <v>513235.51481279993</v>
      </c>
      <c r="BR947" s="1">
        <v>22813.203741952049</v>
      </c>
      <c r="BS947" s="1">
        <v>201589.60312115212</v>
      </c>
      <c r="BT947" s="1">
        <v>513235.51481279993</v>
      </c>
      <c r="BU947" s="1">
        <v>22813.203741952049</v>
      </c>
      <c r="BV947" s="1">
        <v>59341.249309490828</v>
      </c>
      <c r="BW947" s="35">
        <v>5.9757458524012845</v>
      </c>
      <c r="BX947" s="1">
        <v>2553729.4841348273</v>
      </c>
      <c r="BY947" s="1">
        <v>113512.70389900338</v>
      </c>
      <c r="BZ947" s="1">
        <v>1003058.6316172938</v>
      </c>
      <c r="CA947" s="1">
        <v>2553729.4841348273</v>
      </c>
      <c r="CB947" s="1">
        <v>113512.70389900338</v>
      </c>
      <c r="CC947" s="1">
        <v>295266.97512800957</v>
      </c>
    </row>
    <row r="948" spans="1:81" x14ac:dyDescent="0.25">
      <c r="A948" t="s">
        <v>1556</v>
      </c>
      <c r="B948" t="s">
        <v>1116</v>
      </c>
      <c r="C948" t="s">
        <v>210</v>
      </c>
      <c r="D948" t="s">
        <v>28</v>
      </c>
      <c r="E948">
        <v>50179</v>
      </c>
      <c r="F948" t="s">
        <v>370</v>
      </c>
      <c r="G948" t="s">
        <v>55</v>
      </c>
      <c r="H948" s="74">
        <v>0.53246165051848993</v>
      </c>
      <c r="I948" s="1">
        <v>404688.62</v>
      </c>
      <c r="J948" s="1">
        <v>0</v>
      </c>
      <c r="K948" s="1">
        <v>0</v>
      </c>
      <c r="L948" s="1">
        <v>0</v>
      </c>
      <c r="M948" s="1">
        <v>0</v>
      </c>
      <c r="N948" s="1">
        <v>0</v>
      </c>
      <c r="O948" s="1">
        <v>0</v>
      </c>
      <c r="P948" s="1">
        <v>238713</v>
      </c>
      <c r="Q948" s="1">
        <v>0</v>
      </c>
      <c r="R948" s="1">
        <v>0</v>
      </c>
      <c r="S948" s="1">
        <v>0</v>
      </c>
      <c r="T948" s="1">
        <v>238713</v>
      </c>
      <c r="U948" s="1"/>
      <c r="V948" s="36"/>
      <c r="W948" s="1"/>
      <c r="X948" s="1"/>
      <c r="Y948" s="1"/>
      <c r="Z948" s="1"/>
      <c r="AA948" s="1"/>
      <c r="AB948" s="1"/>
      <c r="AC948" s="1">
        <v>28117</v>
      </c>
      <c r="AD948" s="1"/>
      <c r="AE948" s="1"/>
      <c r="AF948" s="1"/>
      <c r="AG948" s="1">
        <v>0</v>
      </c>
      <c r="AH948" s="1">
        <v>0</v>
      </c>
      <c r="AI948" s="1">
        <v>0</v>
      </c>
      <c r="AJ948" s="1">
        <v>0</v>
      </c>
      <c r="AK948" s="1">
        <v>0</v>
      </c>
      <c r="AL948" s="1">
        <v>0</v>
      </c>
      <c r="AM948" s="1">
        <v>247138.39818249998</v>
      </c>
      <c r="AN948" s="1">
        <v>0</v>
      </c>
      <c r="AO948" s="1">
        <v>0</v>
      </c>
      <c r="AP948" s="1">
        <v>0</v>
      </c>
      <c r="AQ948" s="1">
        <v>247138.39818249998</v>
      </c>
      <c r="AR948" s="1">
        <v>0</v>
      </c>
      <c r="AS948" s="1">
        <v>0</v>
      </c>
      <c r="AT948" s="1">
        <v>0</v>
      </c>
      <c r="AU948" s="1">
        <v>0</v>
      </c>
      <c r="AV948" s="1">
        <v>0</v>
      </c>
      <c r="AW948" s="1">
        <v>0</v>
      </c>
      <c r="AX948" s="1">
        <v>73137.378059999988</v>
      </c>
      <c r="AY948" s="1">
        <v>0</v>
      </c>
      <c r="AZ948" s="1">
        <v>0</v>
      </c>
      <c r="BA948" s="1">
        <v>0</v>
      </c>
      <c r="BB948" s="1">
        <v>73137.378059999988</v>
      </c>
      <c r="BC948" s="7">
        <v>0.79141285525276184</v>
      </c>
      <c r="BD948" s="35" t="s">
        <v>552</v>
      </c>
      <c r="BE948" s="35" t="s">
        <v>552</v>
      </c>
      <c r="BF948" s="35" t="s">
        <v>552</v>
      </c>
      <c r="BG948" s="35" t="s">
        <v>552</v>
      </c>
      <c r="BH948" s="35" t="s">
        <v>552</v>
      </c>
      <c r="BI948" s="35" t="s">
        <v>552</v>
      </c>
      <c r="BJ948" s="35">
        <v>1.341677144698864</v>
      </c>
      <c r="BK948" s="35" t="s">
        <v>552</v>
      </c>
      <c r="BL948" s="35" t="s">
        <v>552</v>
      </c>
      <c r="BM948" s="35" t="s">
        <v>552</v>
      </c>
      <c r="BN948" s="35">
        <v>1.341677144698864</v>
      </c>
      <c r="BO948" s="1">
        <v>0</v>
      </c>
      <c r="BP948" s="1">
        <v>0</v>
      </c>
      <c r="BQ948" s="1">
        <v>133207.30615919997</v>
      </c>
      <c r="BR948" s="1">
        <v>5921.0349393588458</v>
      </c>
      <c r="BS948" s="1">
        <v>52321.414256114949</v>
      </c>
      <c r="BT948" s="1">
        <v>133207.30615919997</v>
      </c>
      <c r="BU948" s="1">
        <v>5921.0349393588458</v>
      </c>
      <c r="BV948" s="1">
        <v>15401.677663561442</v>
      </c>
      <c r="BW948" s="35">
        <v>5.9748652119758434</v>
      </c>
      <c r="BX948" s="1">
        <v>662688.39339241944</v>
      </c>
      <c r="BY948" s="1">
        <v>29456.350738709822</v>
      </c>
      <c r="BZ948" s="1">
        <v>260291.98362412321</v>
      </c>
      <c r="CA948" s="1">
        <v>662688.39339241944</v>
      </c>
      <c r="CB948" s="1">
        <v>29456.350738709822</v>
      </c>
      <c r="CC948" s="1">
        <v>76621.270414517203</v>
      </c>
    </row>
    <row r="949" spans="1:81" x14ac:dyDescent="0.25">
      <c r="A949" t="s">
        <v>1556</v>
      </c>
      <c r="B949" t="s">
        <v>1116</v>
      </c>
      <c r="C949" t="s">
        <v>210</v>
      </c>
      <c r="D949" t="s">
        <v>1730</v>
      </c>
      <c r="E949">
        <v>50179</v>
      </c>
      <c r="F949" t="s">
        <v>370</v>
      </c>
      <c r="G949" t="s">
        <v>55</v>
      </c>
      <c r="H949" s="74">
        <v>0.53246165051848993</v>
      </c>
      <c r="I949" s="1">
        <v>404688.62</v>
      </c>
      <c r="J949" s="1"/>
      <c r="K949" s="1"/>
      <c r="L949" s="1"/>
      <c r="M949" s="1"/>
      <c r="N949" s="1"/>
      <c r="O949" s="1"/>
      <c r="P949" s="1">
        <v>238713</v>
      </c>
      <c r="Q949" s="1"/>
      <c r="R949" s="1"/>
      <c r="S949" s="1"/>
      <c r="T949" s="1">
        <v>238713</v>
      </c>
      <c r="U949" s="1">
        <v>12.5</v>
      </c>
      <c r="V949" s="36">
        <v>0.16562011888805903</v>
      </c>
      <c r="W949" s="1"/>
      <c r="X949" s="1"/>
      <c r="Y949" s="1"/>
      <c r="Z949" s="1"/>
      <c r="AA949" s="1"/>
      <c r="AB949" s="1"/>
      <c r="AC949" s="1">
        <v>28117</v>
      </c>
      <c r="AD949" s="1"/>
      <c r="AE949" s="1"/>
      <c r="AF949" s="1"/>
      <c r="AG949" s="1">
        <v>0</v>
      </c>
      <c r="AH949" s="1">
        <v>0</v>
      </c>
      <c r="AI949" s="1">
        <v>0</v>
      </c>
      <c r="AJ949" s="1">
        <v>0</v>
      </c>
      <c r="AK949" s="1"/>
      <c r="AL949" s="1">
        <v>0</v>
      </c>
      <c r="AM949" s="1">
        <v>247138.39818249998</v>
      </c>
      <c r="AN949" s="1"/>
      <c r="AO949" s="1">
        <v>0</v>
      </c>
      <c r="AP949" s="1">
        <v>0</v>
      </c>
      <c r="AQ949" s="1">
        <v>247138.39818249998</v>
      </c>
      <c r="AR949" s="1">
        <v>0</v>
      </c>
      <c r="AS949" s="1">
        <v>0</v>
      </c>
      <c r="AT949" s="1">
        <v>0</v>
      </c>
      <c r="AU949" s="1">
        <v>0</v>
      </c>
      <c r="AV949" s="1"/>
      <c r="AW949" s="1">
        <v>0</v>
      </c>
      <c r="AX949" s="1">
        <v>73137.378059999988</v>
      </c>
      <c r="AY949" s="1"/>
      <c r="AZ949" s="1">
        <v>0</v>
      </c>
      <c r="BA949" s="1">
        <v>0</v>
      </c>
      <c r="BB949" s="1">
        <v>73137.378059999988</v>
      </c>
      <c r="BC949" s="7">
        <v>0.79141285525276184</v>
      </c>
      <c r="BD949" s="35" t="s">
        <v>552</v>
      </c>
      <c r="BE949" s="35" t="s">
        <v>552</v>
      </c>
      <c r="BF949" s="35" t="s">
        <v>552</v>
      </c>
      <c r="BG949" s="35" t="s">
        <v>552</v>
      </c>
      <c r="BH949" s="35" t="s">
        <v>552</v>
      </c>
      <c r="BI949" s="35" t="s">
        <v>552</v>
      </c>
      <c r="BJ949" s="35">
        <v>1.341677144698864</v>
      </c>
      <c r="BK949" s="35" t="s">
        <v>552</v>
      </c>
      <c r="BL949" s="35" t="s">
        <v>552</v>
      </c>
      <c r="BM949" s="35" t="s">
        <v>552</v>
      </c>
      <c r="BN949" s="35">
        <v>1.341677144698864</v>
      </c>
      <c r="BO949" s="1">
        <v>0</v>
      </c>
      <c r="BP949" s="1">
        <v>0</v>
      </c>
      <c r="BQ949" s="1">
        <v>133207.30615919997</v>
      </c>
      <c r="BR949" s="1">
        <v>5921.0349393588458</v>
      </c>
      <c r="BS949" s="1">
        <v>52321.414256114949</v>
      </c>
      <c r="BT949" s="1">
        <v>133207.30615919997</v>
      </c>
      <c r="BU949" s="1">
        <v>5921.0349393588458</v>
      </c>
      <c r="BV949" s="1">
        <v>15401.677663561442</v>
      </c>
      <c r="BW949" s="35">
        <v>5.9748652119758434</v>
      </c>
      <c r="BX949" s="1">
        <v>662688.39339241944</v>
      </c>
      <c r="BY949" s="1">
        <v>29456.350738709822</v>
      </c>
      <c r="BZ949" s="1">
        <v>260291.98362412321</v>
      </c>
      <c r="CA949" s="1">
        <v>662688.39339241944</v>
      </c>
      <c r="CB949" s="1">
        <v>29456.350738709822</v>
      </c>
      <c r="CC949" s="1">
        <v>76621.270414517203</v>
      </c>
    </row>
    <row r="950" spans="1:81" x14ac:dyDescent="0.25">
      <c r="A950" t="s">
        <v>540</v>
      </c>
      <c r="B950" t="s">
        <v>541</v>
      </c>
      <c r="C950" t="s">
        <v>210</v>
      </c>
      <c r="D950" t="s">
        <v>38</v>
      </c>
      <c r="E950">
        <v>50052</v>
      </c>
      <c r="F950" t="s">
        <v>39</v>
      </c>
      <c r="G950" t="s">
        <v>55</v>
      </c>
      <c r="H950" s="74">
        <v>0.53246165051848993</v>
      </c>
      <c r="I950" s="1">
        <v>4388359</v>
      </c>
      <c r="J950" s="1">
        <v>690255</v>
      </c>
      <c r="K950" s="1">
        <v>752492</v>
      </c>
      <c r="L950" s="1"/>
      <c r="M950" s="1"/>
      <c r="N950" s="1"/>
      <c r="O950" s="1"/>
      <c r="P950" s="1"/>
      <c r="Q950" s="1"/>
      <c r="R950" s="1"/>
      <c r="S950" s="1"/>
      <c r="T950" s="1">
        <v>1442747</v>
      </c>
      <c r="U950" s="1">
        <v>25.888888888888889</v>
      </c>
      <c r="V950" s="36">
        <v>0.12586593391737716</v>
      </c>
      <c r="W950" s="1">
        <v>148554</v>
      </c>
      <c r="X950" s="1">
        <v>206498</v>
      </c>
      <c r="Y950" s="1"/>
      <c r="Z950" s="1"/>
      <c r="AA950" s="1"/>
      <c r="AB950" s="1"/>
      <c r="AC950" s="1"/>
      <c r="AD950" s="1"/>
      <c r="AE950" s="1"/>
      <c r="AF950" s="1"/>
      <c r="AG950" s="1">
        <v>8039.3999849999991</v>
      </c>
      <c r="AH950" s="1">
        <v>1722945.56663731</v>
      </c>
      <c r="AI950" s="1">
        <v>0</v>
      </c>
      <c r="AJ950" s="1">
        <v>0</v>
      </c>
      <c r="AK950" s="1">
        <v>0</v>
      </c>
      <c r="AL950" s="1">
        <v>0</v>
      </c>
      <c r="AM950" s="1">
        <v>0</v>
      </c>
      <c r="AN950" s="1">
        <v>0</v>
      </c>
      <c r="AO950" s="1">
        <v>0</v>
      </c>
      <c r="AP950" s="1">
        <v>0</v>
      </c>
      <c r="AQ950" s="1">
        <v>1730984.96662231</v>
      </c>
      <c r="AR950" s="1">
        <v>550126.65834000008</v>
      </c>
      <c r="AS950" s="1">
        <v>446094.84167700005</v>
      </c>
      <c r="AT950" s="1">
        <v>0</v>
      </c>
      <c r="AU950" s="1">
        <v>0</v>
      </c>
      <c r="AV950" s="1">
        <v>0</v>
      </c>
      <c r="AW950" s="1">
        <v>0</v>
      </c>
      <c r="AX950" s="1">
        <v>0</v>
      </c>
      <c r="AY950" s="1">
        <v>0</v>
      </c>
      <c r="AZ950" s="1">
        <v>0</v>
      </c>
      <c r="BA950" s="1">
        <v>0</v>
      </c>
      <c r="BB950" s="1">
        <v>996221.50001700013</v>
      </c>
      <c r="BC950" s="7">
        <v>0.62146384710989011</v>
      </c>
      <c r="BD950" s="35">
        <v>0.80863747212986525</v>
      </c>
      <c r="BE950" s="35">
        <v>2.8824763696016835</v>
      </c>
      <c r="BF950" s="35" t="s">
        <v>552</v>
      </c>
      <c r="BG950" s="35" t="s">
        <v>552</v>
      </c>
      <c r="BH950" s="35" t="s">
        <v>552</v>
      </c>
      <c r="BI950" s="35" t="s">
        <v>552</v>
      </c>
      <c r="BJ950" s="35" t="s">
        <v>552</v>
      </c>
      <c r="BK950" s="35" t="s">
        <v>552</v>
      </c>
      <c r="BL950" s="35" t="s">
        <v>552</v>
      </c>
      <c r="BM950" s="35" t="s">
        <v>552</v>
      </c>
      <c r="BN950" s="35">
        <v>1.8902873938669151</v>
      </c>
      <c r="BO950" s="1">
        <v>1403835.2999999998</v>
      </c>
      <c r="BP950" s="1"/>
      <c r="BQ950" s="1">
        <v>1444472.2484399998</v>
      </c>
      <c r="BR950" s="1">
        <v>64206.468087612266</v>
      </c>
      <c r="BS950" s="1">
        <v>567362.50488968624</v>
      </c>
      <c r="BT950" s="1">
        <v>1444472.2484399998</v>
      </c>
      <c r="BU950" s="1">
        <v>64206.468087612266</v>
      </c>
      <c r="BV950" s="1">
        <v>167012.58066013525</v>
      </c>
      <c r="BW950" s="35">
        <v>6.0939187908918999</v>
      </c>
      <c r="BX950" s="1">
        <v>7358024.3292503878</v>
      </c>
      <c r="BY950" s="1">
        <v>327062.53428828926</v>
      </c>
      <c r="BZ950" s="1">
        <v>2890098.5249050702</v>
      </c>
      <c r="CA950" s="1">
        <v>7358024.3292503878</v>
      </c>
      <c r="CB950" s="1">
        <v>327062.53428828926</v>
      </c>
      <c r="CC950" s="1">
        <v>850748.52294001216</v>
      </c>
    </row>
    <row r="951" spans="1:81" x14ac:dyDescent="0.25">
      <c r="A951" t="s">
        <v>540</v>
      </c>
      <c r="B951" t="s">
        <v>541</v>
      </c>
      <c r="C951" t="s">
        <v>210</v>
      </c>
      <c r="D951" t="s">
        <v>28</v>
      </c>
      <c r="E951">
        <v>50052</v>
      </c>
      <c r="F951" t="s">
        <v>39</v>
      </c>
      <c r="G951" t="s">
        <v>55</v>
      </c>
      <c r="H951" s="74">
        <v>0.53246165051848993</v>
      </c>
      <c r="I951" s="1">
        <v>4999571</v>
      </c>
      <c r="J951" s="1">
        <v>719168</v>
      </c>
      <c r="K951" s="1">
        <v>752492</v>
      </c>
      <c r="L951" s="1">
        <v>0</v>
      </c>
      <c r="M951" s="1">
        <v>0</v>
      </c>
      <c r="N951" s="1">
        <v>0</v>
      </c>
      <c r="O951" s="1">
        <v>0</v>
      </c>
      <c r="P951" s="1">
        <v>330124</v>
      </c>
      <c r="Q951" s="1">
        <v>0</v>
      </c>
      <c r="R951" s="1">
        <v>0</v>
      </c>
      <c r="S951" s="1">
        <v>0</v>
      </c>
      <c r="T951" s="1">
        <v>1801784</v>
      </c>
      <c r="U951" s="1"/>
      <c r="V951" s="36"/>
      <c r="W951" s="1">
        <v>148554</v>
      </c>
      <c r="X951" s="1">
        <v>206498</v>
      </c>
      <c r="Y951" s="1">
        <v>16913</v>
      </c>
      <c r="Z951" s="1"/>
      <c r="AA951" s="1"/>
      <c r="AB951" s="1"/>
      <c r="AC951" s="1">
        <v>35548</v>
      </c>
      <c r="AD951" s="1"/>
      <c r="AE951" s="1"/>
      <c r="AF951" s="1"/>
      <c r="AG951" s="1">
        <v>8376.1496959999986</v>
      </c>
      <c r="AH951" s="1">
        <v>1722945.56663731</v>
      </c>
      <c r="AI951" s="1">
        <v>173234.44683999999</v>
      </c>
      <c r="AJ951" s="1">
        <v>0</v>
      </c>
      <c r="AK951" s="1">
        <v>0</v>
      </c>
      <c r="AL951" s="1">
        <v>0</v>
      </c>
      <c r="AM951" s="1">
        <v>312486.40584333334</v>
      </c>
      <c r="AN951" s="1">
        <v>0</v>
      </c>
      <c r="AO951" s="1">
        <v>0</v>
      </c>
      <c r="AP951" s="1">
        <v>0</v>
      </c>
      <c r="AQ951" s="1">
        <v>2217042.5690166433</v>
      </c>
      <c r="AR951" s="1">
        <v>550126.65834000008</v>
      </c>
      <c r="AS951" s="1">
        <v>446094.84167700005</v>
      </c>
      <c r="AT951" s="1">
        <v>36667.712112199995</v>
      </c>
      <c r="AU951" s="1">
        <v>0</v>
      </c>
      <c r="AV951" s="1">
        <v>0</v>
      </c>
      <c r="AW951" s="1">
        <v>0</v>
      </c>
      <c r="AX951" s="1">
        <v>92466.746639999998</v>
      </c>
      <c r="AY951" s="1">
        <v>0</v>
      </c>
      <c r="AZ951" s="1">
        <v>0</v>
      </c>
      <c r="BA951" s="1">
        <v>0</v>
      </c>
      <c r="BB951" s="1">
        <v>1125355.9587692001</v>
      </c>
      <c r="BC951" s="7">
        <v>0.66853706603743468</v>
      </c>
      <c r="BD951" s="35">
        <v>0.77659574402086873</v>
      </c>
      <c r="BE951" s="35">
        <v>2.8824763696016835</v>
      </c>
      <c r="BF951" s="35" t="s">
        <v>552</v>
      </c>
      <c r="BG951" s="35" t="s">
        <v>552</v>
      </c>
      <c r="BH951" s="35" t="s">
        <v>552</v>
      </c>
      <c r="BI951" s="35" t="s">
        <v>552</v>
      </c>
      <c r="BJ951" s="35">
        <v>1.2266698346176994</v>
      </c>
      <c r="BK951" s="35" t="s">
        <v>552</v>
      </c>
      <c r="BL951" s="35" t="s">
        <v>552</v>
      </c>
      <c r="BM951" s="35" t="s">
        <v>552</v>
      </c>
      <c r="BN951" s="35">
        <v>1.8550495108103098</v>
      </c>
      <c r="BO951" s="1">
        <v>1403835.2999999998</v>
      </c>
      <c r="BP951" s="1">
        <v>0</v>
      </c>
      <c r="BQ951" s="1">
        <v>1645658.7903599998</v>
      </c>
      <c r="BR951" s="1">
        <v>73149.164838895755</v>
      </c>
      <c r="BS951" s="1">
        <v>646384.93020599114</v>
      </c>
      <c r="BT951" s="1">
        <v>1645658.7903599998</v>
      </c>
      <c r="BU951" s="1">
        <v>73149.164838895755</v>
      </c>
      <c r="BV951" s="1">
        <v>190274.14459563885</v>
      </c>
      <c r="BW951" s="35">
        <v>6.0939187908918999</v>
      </c>
      <c r="BX951" s="1">
        <v>8382852.2356112357</v>
      </c>
      <c r="BY951" s="1">
        <v>372615.90531090013</v>
      </c>
      <c r="BZ951" s="1">
        <v>3292632.3421256477</v>
      </c>
      <c r="CA951" s="1">
        <v>8382852.2356112357</v>
      </c>
      <c r="CB951" s="1">
        <v>372615.90531090013</v>
      </c>
      <c r="CC951" s="1">
        <v>969241.04057660711</v>
      </c>
    </row>
    <row r="952" spans="1:81" x14ac:dyDescent="0.25">
      <c r="A952" t="s">
        <v>540</v>
      </c>
      <c r="B952" t="s">
        <v>541</v>
      </c>
      <c r="C952" t="s">
        <v>210</v>
      </c>
      <c r="D952" t="s">
        <v>1730</v>
      </c>
      <c r="E952">
        <v>50052</v>
      </c>
      <c r="F952" t="s">
        <v>39</v>
      </c>
      <c r="G952" t="s">
        <v>55</v>
      </c>
      <c r="H952" s="74">
        <v>0.53246165051848993</v>
      </c>
      <c r="I952" s="1">
        <v>611212</v>
      </c>
      <c r="J952" s="1">
        <v>28913</v>
      </c>
      <c r="K952" s="1"/>
      <c r="L952" s="1"/>
      <c r="M952" s="1"/>
      <c r="N952" s="1"/>
      <c r="O952" s="1"/>
      <c r="P952" s="1">
        <v>330124</v>
      </c>
      <c r="Q952" s="1"/>
      <c r="R952" s="1"/>
      <c r="S952" s="1"/>
      <c r="T952" s="1">
        <v>359037</v>
      </c>
      <c r="U952" s="1">
        <v>13.333333333333334</v>
      </c>
      <c r="V952" s="36">
        <v>0.13046444316056999</v>
      </c>
      <c r="W952" s="1"/>
      <c r="X952" s="1"/>
      <c r="Y952" s="1">
        <v>16913</v>
      </c>
      <c r="Z952" s="1"/>
      <c r="AA952" s="1"/>
      <c r="AB952" s="1"/>
      <c r="AC952" s="1">
        <v>35548</v>
      </c>
      <c r="AD952" s="1"/>
      <c r="AE952" s="1"/>
      <c r="AF952" s="1"/>
      <c r="AG952" s="1">
        <v>336.74971099999993</v>
      </c>
      <c r="AH952" s="1">
        <v>0</v>
      </c>
      <c r="AI952" s="1">
        <v>173234.44683999999</v>
      </c>
      <c r="AJ952" s="1">
        <v>0</v>
      </c>
      <c r="AK952" s="1"/>
      <c r="AL952" s="1">
        <v>0</v>
      </c>
      <c r="AM952" s="1">
        <v>312486.40584333334</v>
      </c>
      <c r="AN952" s="1"/>
      <c r="AO952" s="1">
        <v>0</v>
      </c>
      <c r="AP952" s="1">
        <v>0</v>
      </c>
      <c r="AQ952" s="1">
        <v>486057.60239433334</v>
      </c>
      <c r="AR952" s="1">
        <v>0</v>
      </c>
      <c r="AS952" s="1">
        <v>0</v>
      </c>
      <c r="AT952" s="1">
        <v>36667.712112199995</v>
      </c>
      <c r="AU952" s="1">
        <v>0</v>
      </c>
      <c r="AV952" s="1"/>
      <c r="AW952" s="1">
        <v>0</v>
      </c>
      <c r="AX952" s="1">
        <v>92466.746639999998</v>
      </c>
      <c r="AY952" s="1"/>
      <c r="AZ952" s="1">
        <v>0</v>
      </c>
      <c r="BA952" s="1">
        <v>0</v>
      </c>
      <c r="BB952" s="1">
        <v>129134.45875219999</v>
      </c>
      <c r="BC952" s="7">
        <v>1.0065117522995841</v>
      </c>
      <c r="BD952" s="35">
        <v>1.1646999999999998E-2</v>
      </c>
      <c r="BE952" s="35" t="s">
        <v>552</v>
      </c>
      <c r="BF952" s="35" t="s">
        <v>552</v>
      </c>
      <c r="BG952" s="35" t="s">
        <v>552</v>
      </c>
      <c r="BH952" s="35" t="s">
        <v>552</v>
      </c>
      <c r="BI952" s="35" t="s">
        <v>552</v>
      </c>
      <c r="BJ952" s="35">
        <v>1.2266698346176994</v>
      </c>
      <c r="BK952" s="35" t="s">
        <v>552</v>
      </c>
      <c r="BL952" s="35" t="s">
        <v>552</v>
      </c>
      <c r="BM952" s="35" t="s">
        <v>552</v>
      </c>
      <c r="BN952" s="35">
        <v>1.7134503161137524</v>
      </c>
      <c r="BO952" s="1">
        <v>0</v>
      </c>
      <c r="BP952" s="1">
        <v>0</v>
      </c>
      <c r="BQ952" s="1">
        <v>201186.54191999996</v>
      </c>
      <c r="BR952" s="1">
        <v>8942.6967512834908</v>
      </c>
      <c r="BS952" s="1">
        <v>79022.425316305002</v>
      </c>
      <c r="BT952" s="1">
        <v>201186.54191999996</v>
      </c>
      <c r="BU952" s="1">
        <v>8942.6967512834908</v>
      </c>
      <c r="BV952" s="1">
        <v>23261.563935503589</v>
      </c>
      <c r="BW952" s="35">
        <v>6.0939187908918999</v>
      </c>
      <c r="BX952" s="1">
        <v>1024827.9063608488</v>
      </c>
      <c r="BY952" s="1">
        <v>45553.371022610925</v>
      </c>
      <c r="BZ952" s="1">
        <v>402533.81722057791</v>
      </c>
      <c r="CA952" s="1">
        <v>1024827.9063608488</v>
      </c>
      <c r="CB952" s="1">
        <v>45553.371022610925</v>
      </c>
      <c r="CC952" s="1">
        <v>118492.51763659508</v>
      </c>
    </row>
    <row r="953" spans="1:81" x14ac:dyDescent="0.25">
      <c r="A953" t="s">
        <v>1552</v>
      </c>
      <c r="B953" t="s">
        <v>1553</v>
      </c>
      <c r="C953" t="s">
        <v>210</v>
      </c>
      <c r="D953" t="s">
        <v>28</v>
      </c>
      <c r="E953">
        <v>50167</v>
      </c>
      <c r="F953" t="s">
        <v>370</v>
      </c>
      <c r="G953" t="s">
        <v>55</v>
      </c>
      <c r="H953" s="74">
        <v>0.53246165051848993</v>
      </c>
      <c r="I953" s="1">
        <v>771293.62</v>
      </c>
      <c r="J953" s="1">
        <v>0</v>
      </c>
      <c r="K953" s="1">
        <v>0</v>
      </c>
      <c r="L953" s="1">
        <v>0</v>
      </c>
      <c r="M953" s="1">
        <v>0</v>
      </c>
      <c r="N953" s="1">
        <v>0</v>
      </c>
      <c r="O953" s="1">
        <v>0</v>
      </c>
      <c r="P953" s="1">
        <v>375970</v>
      </c>
      <c r="Q953" s="1">
        <v>0</v>
      </c>
      <c r="R953" s="1">
        <v>0</v>
      </c>
      <c r="S953" s="1">
        <v>0</v>
      </c>
      <c r="T953" s="1">
        <v>375970</v>
      </c>
      <c r="U953" s="1"/>
      <c r="V953" s="36"/>
      <c r="W953" s="1"/>
      <c r="X953" s="1"/>
      <c r="Y953" s="1"/>
      <c r="Z953" s="1"/>
      <c r="AA953" s="1"/>
      <c r="AB953" s="1"/>
      <c r="AC953" s="1">
        <v>44283</v>
      </c>
      <c r="AD953" s="1"/>
      <c r="AE953" s="1"/>
      <c r="AF953" s="1"/>
      <c r="AG953" s="1">
        <v>0</v>
      </c>
      <c r="AH953" s="1">
        <v>0</v>
      </c>
      <c r="AI953" s="1">
        <v>0</v>
      </c>
      <c r="AJ953" s="1">
        <v>0</v>
      </c>
      <c r="AK953" s="1">
        <v>0</v>
      </c>
      <c r="AL953" s="1">
        <v>0</v>
      </c>
      <c r="AM953" s="1">
        <v>389231.77925833332</v>
      </c>
      <c r="AN953" s="1">
        <v>0</v>
      </c>
      <c r="AO953" s="1">
        <v>0</v>
      </c>
      <c r="AP953" s="1">
        <v>0</v>
      </c>
      <c r="AQ953" s="1">
        <v>389231.77925833332</v>
      </c>
      <c r="AR953" s="1">
        <v>0</v>
      </c>
      <c r="AS953" s="1">
        <v>0</v>
      </c>
      <c r="AT953" s="1">
        <v>0</v>
      </c>
      <c r="AU953" s="1">
        <v>0</v>
      </c>
      <c r="AV953" s="1">
        <v>0</v>
      </c>
      <c r="AW953" s="1">
        <v>0</v>
      </c>
      <c r="AX953" s="1">
        <v>115188.05394</v>
      </c>
      <c r="AY953" s="1">
        <v>0</v>
      </c>
      <c r="AZ953" s="1">
        <v>0</v>
      </c>
      <c r="BA953" s="1">
        <v>0</v>
      </c>
      <c r="BB953" s="1">
        <v>115188.05394</v>
      </c>
      <c r="BC953" s="7">
        <v>0.65399196897069278</v>
      </c>
      <c r="BD953" s="35" t="s">
        <v>552</v>
      </c>
      <c r="BE953" s="35" t="s">
        <v>552</v>
      </c>
      <c r="BF953" s="35" t="s">
        <v>552</v>
      </c>
      <c r="BG953" s="35" t="s">
        <v>552</v>
      </c>
      <c r="BH953" s="35" t="s">
        <v>552</v>
      </c>
      <c r="BI953" s="35" t="s">
        <v>552</v>
      </c>
      <c r="BJ953" s="35">
        <v>1.3416491560452519</v>
      </c>
      <c r="BK953" s="35" t="s">
        <v>552</v>
      </c>
      <c r="BL953" s="35" t="s">
        <v>552</v>
      </c>
      <c r="BM953" s="35" t="s">
        <v>552</v>
      </c>
      <c r="BN953" s="35">
        <v>1.3416491560452519</v>
      </c>
      <c r="BO953" s="1">
        <v>0</v>
      </c>
      <c r="BP953" s="1">
        <v>0</v>
      </c>
      <c r="BQ953" s="1">
        <v>253879.00795919995</v>
      </c>
      <c r="BR953" s="1">
        <v>11284.865071136828</v>
      </c>
      <c r="BS953" s="1">
        <v>99719.07044264923</v>
      </c>
      <c r="BT953" s="1">
        <v>253879.00795919995</v>
      </c>
      <c r="BU953" s="1">
        <v>11284.865071136828</v>
      </c>
      <c r="BV953" s="1">
        <v>29353.965325739693</v>
      </c>
      <c r="BW953" s="35">
        <v>5.975144828553252</v>
      </c>
      <c r="BX953" s="1">
        <v>1263084.8335264437</v>
      </c>
      <c r="BY953" s="1">
        <v>56143.838099587629</v>
      </c>
      <c r="BZ953" s="1">
        <v>496116.81762088393</v>
      </c>
      <c r="CA953" s="1">
        <v>1263084.8335264437</v>
      </c>
      <c r="CB953" s="1">
        <v>56143.838099587629</v>
      </c>
      <c r="CC953" s="1">
        <v>146040.22878788534</v>
      </c>
    </row>
    <row r="954" spans="1:81" x14ac:dyDescent="0.25">
      <c r="A954" t="s">
        <v>1552</v>
      </c>
      <c r="B954" t="s">
        <v>1553</v>
      </c>
      <c r="C954" t="s">
        <v>210</v>
      </c>
      <c r="D954" t="s">
        <v>1730</v>
      </c>
      <c r="E954">
        <v>50167</v>
      </c>
      <c r="F954" t="s">
        <v>370</v>
      </c>
      <c r="G954" t="s">
        <v>55</v>
      </c>
      <c r="H954" s="74">
        <v>0.53246165051848993</v>
      </c>
      <c r="I954" s="1">
        <v>771293.62</v>
      </c>
      <c r="J954" s="1"/>
      <c r="K954" s="1"/>
      <c r="L954" s="1"/>
      <c r="M954" s="1"/>
      <c r="N954" s="1"/>
      <c r="O954" s="1"/>
      <c r="P954" s="1">
        <v>375970</v>
      </c>
      <c r="Q954" s="1"/>
      <c r="R954" s="1"/>
      <c r="S954" s="1"/>
      <c r="T954" s="1">
        <v>375970</v>
      </c>
      <c r="U954" s="1">
        <v>13.95</v>
      </c>
      <c r="V954" s="36">
        <v>0.18961769506414888</v>
      </c>
      <c r="W954" s="1"/>
      <c r="X954" s="1"/>
      <c r="Y954" s="1"/>
      <c r="Z954" s="1"/>
      <c r="AA954" s="1"/>
      <c r="AB954" s="1"/>
      <c r="AC954" s="1">
        <v>44283</v>
      </c>
      <c r="AD954" s="1"/>
      <c r="AE954" s="1"/>
      <c r="AF954" s="1"/>
      <c r="AG954" s="1">
        <v>0</v>
      </c>
      <c r="AH954" s="1">
        <v>0</v>
      </c>
      <c r="AI954" s="1">
        <v>0</v>
      </c>
      <c r="AJ954" s="1">
        <v>0</v>
      </c>
      <c r="AK954" s="1"/>
      <c r="AL954" s="1">
        <v>0</v>
      </c>
      <c r="AM954" s="1">
        <v>389231.77925833332</v>
      </c>
      <c r="AN954" s="1"/>
      <c r="AO954" s="1">
        <v>0</v>
      </c>
      <c r="AP954" s="1">
        <v>0</v>
      </c>
      <c r="AQ954" s="1">
        <v>389231.77925833332</v>
      </c>
      <c r="AR954" s="1">
        <v>0</v>
      </c>
      <c r="AS954" s="1">
        <v>0</v>
      </c>
      <c r="AT954" s="1">
        <v>0</v>
      </c>
      <c r="AU954" s="1">
        <v>0</v>
      </c>
      <c r="AV954" s="1"/>
      <c r="AW954" s="1">
        <v>0</v>
      </c>
      <c r="AX954" s="1">
        <v>115188.05394</v>
      </c>
      <c r="AY954" s="1"/>
      <c r="AZ954" s="1">
        <v>0</v>
      </c>
      <c r="BA954" s="1">
        <v>0</v>
      </c>
      <c r="BB954" s="1">
        <v>115188.05394</v>
      </c>
      <c r="BC954" s="7">
        <v>0.65399196897069278</v>
      </c>
      <c r="BD954" s="35" t="s">
        <v>552</v>
      </c>
      <c r="BE954" s="35" t="s">
        <v>552</v>
      </c>
      <c r="BF954" s="35" t="s">
        <v>552</v>
      </c>
      <c r="BG954" s="35" t="s">
        <v>552</v>
      </c>
      <c r="BH954" s="35" t="s">
        <v>552</v>
      </c>
      <c r="BI954" s="35" t="s">
        <v>552</v>
      </c>
      <c r="BJ954" s="35">
        <v>1.3416491560452519</v>
      </c>
      <c r="BK954" s="35" t="s">
        <v>552</v>
      </c>
      <c r="BL954" s="35" t="s">
        <v>552</v>
      </c>
      <c r="BM954" s="35" t="s">
        <v>552</v>
      </c>
      <c r="BN954" s="35">
        <v>1.3416491560452519</v>
      </c>
      <c r="BO954" s="1">
        <v>0</v>
      </c>
      <c r="BP954" s="1">
        <v>0</v>
      </c>
      <c r="BQ954" s="1">
        <v>253879.00795919995</v>
      </c>
      <c r="BR954" s="1">
        <v>11284.865071136828</v>
      </c>
      <c r="BS954" s="1">
        <v>99719.07044264923</v>
      </c>
      <c r="BT954" s="1">
        <v>253879.00795919995</v>
      </c>
      <c r="BU954" s="1">
        <v>11284.865071136828</v>
      </c>
      <c r="BV954" s="1">
        <v>29353.965325739693</v>
      </c>
      <c r="BW954" s="35">
        <v>5.975144828553252</v>
      </c>
      <c r="BX954" s="1">
        <v>1263084.8335264437</v>
      </c>
      <c r="BY954" s="1">
        <v>56143.838099587629</v>
      </c>
      <c r="BZ954" s="1">
        <v>496116.81762088393</v>
      </c>
      <c r="CA954" s="1">
        <v>1263084.8335264437</v>
      </c>
      <c r="CB954" s="1">
        <v>56143.838099587629</v>
      </c>
      <c r="CC954" s="1">
        <v>146040.22878788534</v>
      </c>
    </row>
    <row r="955" spans="1:81" x14ac:dyDescent="0.25">
      <c r="A955" t="s">
        <v>1628</v>
      </c>
      <c r="B955" t="s">
        <v>821</v>
      </c>
      <c r="C955" t="s">
        <v>455</v>
      </c>
      <c r="D955" t="s">
        <v>28</v>
      </c>
      <c r="E955">
        <v>70056</v>
      </c>
      <c r="F955" t="s">
        <v>370</v>
      </c>
      <c r="G955" t="s">
        <v>207</v>
      </c>
      <c r="H955" s="74">
        <v>0.53135125639672998</v>
      </c>
      <c r="I955" s="1">
        <v>330058</v>
      </c>
      <c r="J955" s="1">
        <v>0</v>
      </c>
      <c r="K955" s="1">
        <v>0</v>
      </c>
      <c r="L955" s="1">
        <v>0</v>
      </c>
      <c r="M955" s="1">
        <v>0</v>
      </c>
      <c r="N955" s="1">
        <v>0</v>
      </c>
      <c r="O955" s="1">
        <v>0</v>
      </c>
      <c r="P955" s="1">
        <v>89686</v>
      </c>
      <c r="Q955" s="1">
        <v>0</v>
      </c>
      <c r="R955" s="1">
        <v>0</v>
      </c>
      <c r="S955" s="1">
        <v>0</v>
      </c>
      <c r="T955" s="1">
        <v>89686</v>
      </c>
      <c r="U955" s="1"/>
      <c r="V955" s="36"/>
      <c r="W955" s="1"/>
      <c r="X955" s="1"/>
      <c r="Y955" s="1"/>
      <c r="Z955" s="1"/>
      <c r="AA955" s="1"/>
      <c r="AB955" s="1"/>
      <c r="AC955" s="1">
        <v>10565</v>
      </c>
      <c r="AD955" s="1"/>
      <c r="AE955" s="1"/>
      <c r="AF955" s="1"/>
      <c r="AG955" s="1">
        <v>0</v>
      </c>
      <c r="AH955" s="1">
        <v>0</v>
      </c>
      <c r="AI955" s="1">
        <v>0</v>
      </c>
      <c r="AJ955" s="1">
        <v>0</v>
      </c>
      <c r="AK955" s="1">
        <v>0</v>
      </c>
      <c r="AL955" s="1">
        <v>0</v>
      </c>
      <c r="AM955" s="1">
        <v>92862.568348333341</v>
      </c>
      <c r="AN955" s="1">
        <v>0</v>
      </c>
      <c r="AO955" s="1">
        <v>0</v>
      </c>
      <c r="AP955" s="1">
        <v>0</v>
      </c>
      <c r="AQ955" s="1">
        <v>92862.568348333341</v>
      </c>
      <c r="AR955" s="1">
        <v>0</v>
      </c>
      <c r="AS955" s="1">
        <v>0</v>
      </c>
      <c r="AT955" s="1">
        <v>0</v>
      </c>
      <c r="AU955" s="1">
        <v>0</v>
      </c>
      <c r="AV955" s="1">
        <v>0</v>
      </c>
      <c r="AW955" s="1">
        <v>0</v>
      </c>
      <c r="AX955" s="1">
        <v>27481.466699999997</v>
      </c>
      <c r="AY955" s="1">
        <v>0</v>
      </c>
      <c r="AZ955" s="1">
        <v>0</v>
      </c>
      <c r="BA955" s="1">
        <v>0</v>
      </c>
      <c r="BB955" s="1">
        <v>27481.466699999997</v>
      </c>
      <c r="BC955" s="7">
        <v>0.36461481027072012</v>
      </c>
      <c r="BD955" s="35" t="s">
        <v>552</v>
      </c>
      <c r="BE955" s="35" t="s">
        <v>552</v>
      </c>
      <c r="BF955" s="35" t="s">
        <v>552</v>
      </c>
      <c r="BG955" s="35" t="s">
        <v>552</v>
      </c>
      <c r="BH955" s="35" t="s">
        <v>552</v>
      </c>
      <c r="BI955" s="35" t="s">
        <v>552</v>
      </c>
      <c r="BJ955" s="35">
        <v>1.3418374668101303</v>
      </c>
      <c r="BK955" s="35" t="s">
        <v>552</v>
      </c>
      <c r="BL955" s="35" t="s">
        <v>552</v>
      </c>
      <c r="BM955" s="35" t="s">
        <v>552</v>
      </c>
      <c r="BN955" s="35">
        <v>1.3418374668101303</v>
      </c>
      <c r="BO955" s="1">
        <v>0</v>
      </c>
      <c r="BP955" s="1">
        <v>0</v>
      </c>
      <c r="BQ955" s="1">
        <v>108641.89127999998</v>
      </c>
      <c r="BR955" s="1">
        <v>4829.1077471239541</v>
      </c>
      <c r="BS955" s="1">
        <v>42672.564764842631</v>
      </c>
      <c r="BT955" s="1">
        <v>108641.89127999998</v>
      </c>
      <c r="BU955" s="1">
        <v>4829.1077471239541</v>
      </c>
      <c r="BV955" s="1">
        <v>12561.378489663886</v>
      </c>
      <c r="BW955" s="35">
        <v>5.9791409501576398</v>
      </c>
      <c r="BX955" s="1">
        <v>540943.28977482207</v>
      </c>
      <c r="BY955" s="1">
        <v>24044.808136428386</v>
      </c>
      <c r="BZ955" s="1">
        <v>212472.71466888196</v>
      </c>
      <c r="CA955" s="1">
        <v>540943.28977482207</v>
      </c>
      <c r="CB955" s="1">
        <v>24044.808136428386</v>
      </c>
      <c r="CC955" s="1">
        <v>62544.874028314785</v>
      </c>
    </row>
    <row r="956" spans="1:81" x14ac:dyDescent="0.25">
      <c r="A956" t="s">
        <v>1628</v>
      </c>
      <c r="B956" t="s">
        <v>821</v>
      </c>
      <c r="C956" t="s">
        <v>455</v>
      </c>
      <c r="D956" t="s">
        <v>1730</v>
      </c>
      <c r="E956">
        <v>70056</v>
      </c>
      <c r="F956" t="s">
        <v>370</v>
      </c>
      <c r="G956" t="s">
        <v>207</v>
      </c>
      <c r="H956" s="74">
        <v>0.53135125639672998</v>
      </c>
      <c r="I956" s="1">
        <v>330058</v>
      </c>
      <c r="J956" s="1"/>
      <c r="K956" s="1"/>
      <c r="L956" s="1"/>
      <c r="M956" s="1"/>
      <c r="N956" s="1"/>
      <c r="O956" s="1"/>
      <c r="P956" s="1">
        <v>89686</v>
      </c>
      <c r="Q956" s="1"/>
      <c r="R956" s="1"/>
      <c r="S956" s="1"/>
      <c r="T956" s="1">
        <v>89686</v>
      </c>
      <c r="U956" s="1">
        <v>11.5</v>
      </c>
      <c r="V956" s="36">
        <v>0.40595617550706392</v>
      </c>
      <c r="W956" s="1"/>
      <c r="X956" s="1"/>
      <c r="Y956" s="1"/>
      <c r="Z956" s="1"/>
      <c r="AA956" s="1"/>
      <c r="AB956" s="1"/>
      <c r="AC956" s="1">
        <v>10565</v>
      </c>
      <c r="AD956" s="1"/>
      <c r="AE956" s="1"/>
      <c r="AF956" s="1"/>
      <c r="AG956" s="1">
        <v>0</v>
      </c>
      <c r="AH956" s="1">
        <v>0</v>
      </c>
      <c r="AI956" s="1">
        <v>0</v>
      </c>
      <c r="AJ956" s="1">
        <v>0</v>
      </c>
      <c r="AK956" s="1"/>
      <c r="AL956" s="1">
        <v>0</v>
      </c>
      <c r="AM956" s="1">
        <v>92862.568348333341</v>
      </c>
      <c r="AN956" s="1"/>
      <c r="AO956" s="1">
        <v>0</v>
      </c>
      <c r="AP956" s="1">
        <v>0</v>
      </c>
      <c r="AQ956" s="1">
        <v>92862.568348333341</v>
      </c>
      <c r="AR956" s="1">
        <v>0</v>
      </c>
      <c r="AS956" s="1">
        <v>0</v>
      </c>
      <c r="AT956" s="1">
        <v>0</v>
      </c>
      <c r="AU956" s="1">
        <v>0</v>
      </c>
      <c r="AV956" s="1"/>
      <c r="AW956" s="1">
        <v>0</v>
      </c>
      <c r="AX956" s="1">
        <v>27481.466699999997</v>
      </c>
      <c r="AY956" s="1"/>
      <c r="AZ956" s="1">
        <v>0</v>
      </c>
      <c r="BA956" s="1">
        <v>0</v>
      </c>
      <c r="BB956" s="1">
        <v>27481.466699999997</v>
      </c>
      <c r="BC956" s="7">
        <v>0.36461481027072012</v>
      </c>
      <c r="BD956" s="35" t="s">
        <v>552</v>
      </c>
      <c r="BE956" s="35" t="s">
        <v>552</v>
      </c>
      <c r="BF956" s="35" t="s">
        <v>552</v>
      </c>
      <c r="BG956" s="35" t="s">
        <v>552</v>
      </c>
      <c r="BH956" s="35" t="s">
        <v>552</v>
      </c>
      <c r="BI956" s="35" t="s">
        <v>552</v>
      </c>
      <c r="BJ956" s="35">
        <v>1.3418374668101303</v>
      </c>
      <c r="BK956" s="35" t="s">
        <v>552</v>
      </c>
      <c r="BL956" s="35" t="s">
        <v>552</v>
      </c>
      <c r="BM956" s="35" t="s">
        <v>552</v>
      </c>
      <c r="BN956" s="35">
        <v>1.3418374668101303</v>
      </c>
      <c r="BO956" s="1">
        <v>0</v>
      </c>
      <c r="BP956" s="1">
        <v>0</v>
      </c>
      <c r="BQ956" s="1">
        <v>108641.89127999998</v>
      </c>
      <c r="BR956" s="1">
        <v>4829.1077471239541</v>
      </c>
      <c r="BS956" s="1">
        <v>42672.564764842631</v>
      </c>
      <c r="BT956" s="1">
        <v>108641.89127999998</v>
      </c>
      <c r="BU956" s="1">
        <v>4829.1077471239541</v>
      </c>
      <c r="BV956" s="1">
        <v>12561.378489663886</v>
      </c>
      <c r="BW956" s="35">
        <v>5.9791409501576398</v>
      </c>
      <c r="BX956" s="1">
        <v>540943.28977482207</v>
      </c>
      <c r="BY956" s="1">
        <v>24044.808136428386</v>
      </c>
      <c r="BZ956" s="1">
        <v>212472.71466888196</v>
      </c>
      <c r="CA956" s="1">
        <v>540943.28977482207</v>
      </c>
      <c r="CB956" s="1">
        <v>24044.808136428386</v>
      </c>
      <c r="CC956" s="1">
        <v>62544.874028314785</v>
      </c>
    </row>
    <row r="957" spans="1:81" x14ac:dyDescent="0.25">
      <c r="A957" t="s">
        <v>1627</v>
      </c>
      <c r="B957" t="s">
        <v>1326</v>
      </c>
      <c r="C957" t="s">
        <v>455</v>
      </c>
      <c r="D957" t="s">
        <v>28</v>
      </c>
      <c r="E957">
        <v>70055</v>
      </c>
      <c r="F957" t="s">
        <v>370</v>
      </c>
      <c r="G957" t="s">
        <v>207</v>
      </c>
      <c r="H957" s="74">
        <v>0.53135125639672998</v>
      </c>
      <c r="I957" s="1">
        <v>192303.92</v>
      </c>
      <c r="J957" s="1">
        <v>0</v>
      </c>
      <c r="K957" s="1">
        <v>0</v>
      </c>
      <c r="L957" s="1">
        <v>0</v>
      </c>
      <c r="M957" s="1">
        <v>0</v>
      </c>
      <c r="N957" s="1">
        <v>0</v>
      </c>
      <c r="O957" s="1">
        <v>0</v>
      </c>
      <c r="P957" s="1">
        <v>29443</v>
      </c>
      <c r="Q957" s="1">
        <v>0</v>
      </c>
      <c r="R957" s="1">
        <v>0</v>
      </c>
      <c r="S957" s="1">
        <v>0</v>
      </c>
      <c r="T957" s="1">
        <v>29443</v>
      </c>
      <c r="U957" s="1"/>
      <c r="V957" s="36"/>
      <c r="W957" s="1"/>
      <c r="X957" s="1"/>
      <c r="Y957" s="1"/>
      <c r="Z957" s="1"/>
      <c r="AA957" s="1"/>
      <c r="AB957" s="1"/>
      <c r="AC957" s="1">
        <v>3468</v>
      </c>
      <c r="AD957" s="1"/>
      <c r="AE957" s="1"/>
      <c r="AF957" s="1"/>
      <c r="AG957" s="1">
        <v>0</v>
      </c>
      <c r="AH957" s="1">
        <v>0</v>
      </c>
      <c r="AI957" s="1">
        <v>0</v>
      </c>
      <c r="AJ957" s="1">
        <v>0</v>
      </c>
      <c r="AK957" s="1">
        <v>0</v>
      </c>
      <c r="AL957" s="1">
        <v>0</v>
      </c>
      <c r="AM957" s="1">
        <v>30482.482340833329</v>
      </c>
      <c r="AN957" s="1">
        <v>0</v>
      </c>
      <c r="AO957" s="1">
        <v>0</v>
      </c>
      <c r="AP957" s="1">
        <v>0</v>
      </c>
      <c r="AQ957" s="1">
        <v>30482.482340833329</v>
      </c>
      <c r="AR957" s="1">
        <v>0</v>
      </c>
      <c r="AS957" s="1">
        <v>0</v>
      </c>
      <c r="AT957" s="1">
        <v>0</v>
      </c>
      <c r="AU957" s="1">
        <v>0</v>
      </c>
      <c r="AV957" s="1">
        <v>0</v>
      </c>
      <c r="AW957" s="1">
        <v>0</v>
      </c>
      <c r="AX957" s="1">
        <v>9020.8922399999992</v>
      </c>
      <c r="AY957" s="1">
        <v>0</v>
      </c>
      <c r="AZ957" s="1">
        <v>0</v>
      </c>
      <c r="BA957" s="1">
        <v>0</v>
      </c>
      <c r="BB957" s="1">
        <v>9020.8922399999992</v>
      </c>
      <c r="BC957" s="7">
        <v>0.20542157736999497</v>
      </c>
      <c r="BD957" s="35" t="s">
        <v>552</v>
      </c>
      <c r="BE957" s="35" t="s">
        <v>552</v>
      </c>
      <c r="BF957" s="35" t="s">
        <v>552</v>
      </c>
      <c r="BG957" s="35" t="s">
        <v>552</v>
      </c>
      <c r="BH957" s="35" t="s">
        <v>552</v>
      </c>
      <c r="BI957" s="35" t="s">
        <v>552</v>
      </c>
      <c r="BJ957" s="35">
        <v>1.3416898611158281</v>
      </c>
      <c r="BK957" s="35" t="s">
        <v>552</v>
      </c>
      <c r="BL957" s="35" t="s">
        <v>552</v>
      </c>
      <c r="BM957" s="35" t="s">
        <v>552</v>
      </c>
      <c r="BN957" s="35">
        <v>1.3416898611158281</v>
      </c>
      <c r="BO957" s="1">
        <v>0</v>
      </c>
      <c r="BP957" s="1">
        <v>0</v>
      </c>
      <c r="BQ957" s="1">
        <v>63298.758307199998</v>
      </c>
      <c r="BR957" s="1">
        <v>2813.6156368708084</v>
      </c>
      <c r="BS957" s="1">
        <v>24862.604392964622</v>
      </c>
      <c r="BT957" s="1">
        <v>63298.758307199998</v>
      </c>
      <c r="BU957" s="1">
        <v>2813.6156368708084</v>
      </c>
      <c r="BV957" s="1">
        <v>7318.7207223156092</v>
      </c>
      <c r="BW957" s="35">
        <v>5.9772271012310485</v>
      </c>
      <c r="BX957" s="1">
        <v>315052.29532086983</v>
      </c>
      <c r="BY957" s="1">
        <v>14004.004000280846</v>
      </c>
      <c r="BZ957" s="1">
        <v>123746.82839184966</v>
      </c>
      <c r="CA957" s="1">
        <v>315052.29532086983</v>
      </c>
      <c r="CB957" s="1">
        <v>14004.004000280846</v>
      </c>
      <c r="CC957" s="1">
        <v>36426.935125450524</v>
      </c>
    </row>
    <row r="958" spans="1:81" x14ac:dyDescent="0.25">
      <c r="A958" t="s">
        <v>1627</v>
      </c>
      <c r="B958" t="s">
        <v>1326</v>
      </c>
      <c r="C958" t="s">
        <v>455</v>
      </c>
      <c r="D958" t="s">
        <v>1730</v>
      </c>
      <c r="E958">
        <v>70055</v>
      </c>
      <c r="F958" t="s">
        <v>370</v>
      </c>
      <c r="G958" t="s">
        <v>207</v>
      </c>
      <c r="H958" s="74">
        <v>0.53135125639672998</v>
      </c>
      <c r="I958" s="1">
        <v>192303.92</v>
      </c>
      <c r="J958" s="1"/>
      <c r="K958" s="1"/>
      <c r="L958" s="1"/>
      <c r="M958" s="1"/>
      <c r="N958" s="1"/>
      <c r="O958" s="1"/>
      <c r="P958" s="1">
        <v>29443</v>
      </c>
      <c r="Q958" s="1"/>
      <c r="R958" s="1"/>
      <c r="S958" s="1"/>
      <c r="T958" s="1">
        <v>29443</v>
      </c>
      <c r="U958" s="1">
        <v>14</v>
      </c>
      <c r="V958" s="36">
        <v>0.49656547920303257</v>
      </c>
      <c r="W958" s="1"/>
      <c r="X958" s="1"/>
      <c r="Y958" s="1"/>
      <c r="Z958" s="1"/>
      <c r="AA958" s="1"/>
      <c r="AB958" s="1"/>
      <c r="AC958" s="1">
        <v>3468</v>
      </c>
      <c r="AD958" s="1"/>
      <c r="AE958" s="1"/>
      <c r="AF958" s="1"/>
      <c r="AG958" s="1">
        <v>0</v>
      </c>
      <c r="AH958" s="1">
        <v>0</v>
      </c>
      <c r="AI958" s="1">
        <v>0</v>
      </c>
      <c r="AJ958" s="1">
        <v>0</v>
      </c>
      <c r="AK958" s="1"/>
      <c r="AL958" s="1">
        <v>0</v>
      </c>
      <c r="AM958" s="1">
        <v>30482.482340833329</v>
      </c>
      <c r="AN958" s="1"/>
      <c r="AO958" s="1">
        <v>0</v>
      </c>
      <c r="AP958" s="1">
        <v>0</v>
      </c>
      <c r="AQ958" s="1">
        <v>30482.482340833329</v>
      </c>
      <c r="AR958" s="1">
        <v>0</v>
      </c>
      <c r="AS958" s="1">
        <v>0</v>
      </c>
      <c r="AT958" s="1">
        <v>0</v>
      </c>
      <c r="AU958" s="1">
        <v>0</v>
      </c>
      <c r="AV958" s="1"/>
      <c r="AW958" s="1">
        <v>0</v>
      </c>
      <c r="AX958" s="1">
        <v>9020.8922399999992</v>
      </c>
      <c r="AY958" s="1"/>
      <c r="AZ958" s="1">
        <v>0</v>
      </c>
      <c r="BA958" s="1">
        <v>0</v>
      </c>
      <c r="BB958" s="1">
        <v>9020.8922399999992</v>
      </c>
      <c r="BC958" s="7">
        <v>0.20542157736999497</v>
      </c>
      <c r="BD958" s="35" t="s">
        <v>552</v>
      </c>
      <c r="BE958" s="35" t="s">
        <v>552</v>
      </c>
      <c r="BF958" s="35" t="s">
        <v>552</v>
      </c>
      <c r="BG958" s="35" t="s">
        <v>552</v>
      </c>
      <c r="BH958" s="35" t="s">
        <v>552</v>
      </c>
      <c r="BI958" s="35" t="s">
        <v>552</v>
      </c>
      <c r="BJ958" s="35">
        <v>1.3416898611158281</v>
      </c>
      <c r="BK958" s="35" t="s">
        <v>552</v>
      </c>
      <c r="BL958" s="35" t="s">
        <v>552</v>
      </c>
      <c r="BM958" s="35" t="s">
        <v>552</v>
      </c>
      <c r="BN958" s="35">
        <v>1.3416898611158281</v>
      </c>
      <c r="BO958" s="1">
        <v>0</v>
      </c>
      <c r="BP958" s="1">
        <v>0</v>
      </c>
      <c r="BQ958" s="1">
        <v>63298.758307199998</v>
      </c>
      <c r="BR958" s="1">
        <v>2813.6156368708084</v>
      </c>
      <c r="BS958" s="1">
        <v>24862.604392964622</v>
      </c>
      <c r="BT958" s="1">
        <v>63298.758307199998</v>
      </c>
      <c r="BU958" s="1">
        <v>2813.6156368708084</v>
      </c>
      <c r="BV958" s="1">
        <v>7318.7207223156092</v>
      </c>
      <c r="BW958" s="35">
        <v>5.9772271012310485</v>
      </c>
      <c r="BX958" s="1">
        <v>315052.29532086983</v>
      </c>
      <c r="BY958" s="1">
        <v>14004.004000280846</v>
      </c>
      <c r="BZ958" s="1">
        <v>123746.82839184966</v>
      </c>
      <c r="CA958" s="1">
        <v>315052.29532086983</v>
      </c>
      <c r="CB958" s="1">
        <v>14004.004000280846</v>
      </c>
      <c r="CC958" s="1">
        <v>36426.935125450524</v>
      </c>
    </row>
    <row r="959" spans="1:81" x14ac:dyDescent="0.25">
      <c r="A959" t="s">
        <v>882</v>
      </c>
      <c r="B959" t="s">
        <v>847</v>
      </c>
      <c r="C959" t="s">
        <v>455</v>
      </c>
      <c r="D959" t="s">
        <v>38</v>
      </c>
      <c r="E959">
        <v>70048</v>
      </c>
      <c r="F959" t="s">
        <v>39</v>
      </c>
      <c r="G959" t="s">
        <v>207</v>
      </c>
      <c r="H959" s="74">
        <v>0.53135125639672998</v>
      </c>
      <c r="I959" s="1">
        <v>3292113</v>
      </c>
      <c r="J959" s="1"/>
      <c r="K959" s="1"/>
      <c r="L959" s="1">
        <v>475312</v>
      </c>
      <c r="M959" s="1"/>
      <c r="N959" s="1"/>
      <c r="O959" s="1"/>
      <c r="P959" s="1"/>
      <c r="Q959" s="1"/>
      <c r="R959" s="1"/>
      <c r="S959" s="1"/>
      <c r="T959" s="1">
        <v>475312</v>
      </c>
      <c r="U959" s="1">
        <v>34.166666666666664</v>
      </c>
      <c r="V959" s="36">
        <v>0.11451160075687994</v>
      </c>
      <c r="W959" s="1"/>
      <c r="X959" s="1"/>
      <c r="Y959" s="1">
        <v>130702</v>
      </c>
      <c r="Z959" s="1"/>
      <c r="AA959" s="1"/>
      <c r="AB959" s="1"/>
      <c r="AC959" s="1">
        <v>59738</v>
      </c>
      <c r="AD959" s="1"/>
      <c r="AE959" s="1"/>
      <c r="AF959" s="1"/>
      <c r="AG959" s="1">
        <v>0</v>
      </c>
      <c r="AH959" s="1">
        <v>0</v>
      </c>
      <c r="AI959" s="1">
        <v>1340022.629</v>
      </c>
      <c r="AJ959" s="1">
        <v>0</v>
      </c>
      <c r="AK959" s="1">
        <v>0</v>
      </c>
      <c r="AL959" s="1">
        <v>0</v>
      </c>
      <c r="AM959" s="1">
        <v>526401.69791999995</v>
      </c>
      <c r="AN959" s="1">
        <v>0</v>
      </c>
      <c r="AO959" s="1">
        <v>0</v>
      </c>
      <c r="AP959" s="1">
        <v>0</v>
      </c>
      <c r="AQ959" s="1">
        <v>1866424.3269199999</v>
      </c>
      <c r="AR959" s="1">
        <v>0</v>
      </c>
      <c r="AS959" s="1">
        <v>0</v>
      </c>
      <c r="AT959" s="1">
        <v>283364.47161880002</v>
      </c>
      <c r="AU959" s="1">
        <v>0</v>
      </c>
      <c r="AV959" s="1">
        <v>0</v>
      </c>
      <c r="AW959" s="1">
        <v>0</v>
      </c>
      <c r="AX959" s="1">
        <v>155389.29084</v>
      </c>
      <c r="AY959" s="1">
        <v>0</v>
      </c>
      <c r="AZ959" s="1">
        <v>0</v>
      </c>
      <c r="BA959" s="1">
        <v>0</v>
      </c>
      <c r="BB959" s="1">
        <v>438753.76245879999</v>
      </c>
      <c r="BC959" s="7">
        <v>0.70021232241384179</v>
      </c>
      <c r="BD959" s="35" t="s">
        <v>552</v>
      </c>
      <c r="BE959" s="35" t="s">
        <v>552</v>
      </c>
      <c r="BF959" s="35">
        <v>3.4154136664313124</v>
      </c>
      <c r="BG959" s="35" t="s">
        <v>552</v>
      </c>
      <c r="BH959" s="35" t="s">
        <v>552</v>
      </c>
      <c r="BI959" s="35" t="s">
        <v>552</v>
      </c>
      <c r="BJ959" s="35" t="s">
        <v>552</v>
      </c>
      <c r="BK959" s="35" t="s">
        <v>552</v>
      </c>
      <c r="BL959" s="35" t="s">
        <v>552</v>
      </c>
      <c r="BM959" s="35" t="s">
        <v>552</v>
      </c>
      <c r="BN959" s="35">
        <v>4.8498209373607226</v>
      </c>
      <c r="BO959" s="1">
        <v>0</v>
      </c>
      <c r="BP959" s="1"/>
      <c r="BQ959" s="1">
        <v>1083631.9150799999</v>
      </c>
      <c r="BR959" s="1">
        <v>48167.196046475117</v>
      </c>
      <c r="BS959" s="1">
        <v>425630.96548388584</v>
      </c>
      <c r="BT959" s="1">
        <v>1083631.9150799999</v>
      </c>
      <c r="BU959" s="1">
        <v>48167.196046475117</v>
      </c>
      <c r="BV959" s="1">
        <v>125291.54701217014</v>
      </c>
      <c r="BW959" s="35">
        <v>6.257006364232895</v>
      </c>
      <c r="BX959" s="1">
        <v>5696659.8740614401</v>
      </c>
      <c r="BY959" s="1">
        <v>253215.25616357327</v>
      </c>
      <c r="BZ959" s="1">
        <v>2237544.6943633799</v>
      </c>
      <c r="CA959" s="1">
        <v>5696659.8740614401</v>
      </c>
      <c r="CB959" s="1">
        <v>253215.25616357327</v>
      </c>
      <c r="CC959" s="1">
        <v>658658.4600275635</v>
      </c>
    </row>
    <row r="960" spans="1:81" x14ac:dyDescent="0.25">
      <c r="A960" t="s">
        <v>882</v>
      </c>
      <c r="B960" t="s">
        <v>847</v>
      </c>
      <c r="C960" t="s">
        <v>455</v>
      </c>
      <c r="D960" t="s">
        <v>28</v>
      </c>
      <c r="E960">
        <v>70048</v>
      </c>
      <c r="F960" t="s">
        <v>39</v>
      </c>
      <c r="G960" t="s">
        <v>207</v>
      </c>
      <c r="H960" s="74">
        <v>0.53135125639672998</v>
      </c>
      <c r="I960" s="1">
        <v>3687336</v>
      </c>
      <c r="J960" s="1">
        <v>0</v>
      </c>
      <c r="K960" s="1">
        <v>0</v>
      </c>
      <c r="L960" s="1">
        <v>475312</v>
      </c>
      <c r="M960" s="1">
        <v>0</v>
      </c>
      <c r="N960" s="1">
        <v>0</v>
      </c>
      <c r="O960" s="1">
        <v>0</v>
      </c>
      <c r="P960" s="1">
        <v>884346</v>
      </c>
      <c r="Q960" s="1">
        <v>0</v>
      </c>
      <c r="R960" s="1">
        <v>0</v>
      </c>
      <c r="S960" s="1">
        <v>0</v>
      </c>
      <c r="T960" s="1">
        <v>1359658</v>
      </c>
      <c r="U960" s="1"/>
      <c r="V960" s="36"/>
      <c r="W960" s="1"/>
      <c r="X960" s="1"/>
      <c r="Y960" s="1">
        <v>130702</v>
      </c>
      <c r="Z960" s="1"/>
      <c r="AA960" s="1"/>
      <c r="AB960" s="1"/>
      <c r="AC960" s="1">
        <v>165115</v>
      </c>
      <c r="AD960" s="1"/>
      <c r="AE960" s="1"/>
      <c r="AF960" s="1"/>
      <c r="AG960" s="1">
        <v>0</v>
      </c>
      <c r="AH960" s="1">
        <v>0</v>
      </c>
      <c r="AI960" s="1">
        <v>1340022.629</v>
      </c>
      <c r="AJ960" s="1">
        <v>0</v>
      </c>
      <c r="AK960" s="1">
        <v>0</v>
      </c>
      <c r="AL960" s="1">
        <v>0</v>
      </c>
      <c r="AM960" s="1">
        <v>1452616.227585</v>
      </c>
      <c r="AN960" s="1">
        <v>0</v>
      </c>
      <c r="AO960" s="1">
        <v>0</v>
      </c>
      <c r="AP960" s="1">
        <v>0</v>
      </c>
      <c r="AQ960" s="1">
        <v>2792638.8565849997</v>
      </c>
      <c r="AR960" s="1">
        <v>0</v>
      </c>
      <c r="AS960" s="1">
        <v>0</v>
      </c>
      <c r="AT960" s="1">
        <v>283364.47161880002</v>
      </c>
      <c r="AU960" s="1">
        <v>0</v>
      </c>
      <c r="AV960" s="1">
        <v>0</v>
      </c>
      <c r="AW960" s="1">
        <v>0</v>
      </c>
      <c r="AX960" s="1">
        <v>429493.83569999994</v>
      </c>
      <c r="AY960" s="1">
        <v>0</v>
      </c>
      <c r="AZ960" s="1">
        <v>0</v>
      </c>
      <c r="BA960" s="1">
        <v>0</v>
      </c>
      <c r="BB960" s="1">
        <v>712858.3073187999</v>
      </c>
      <c r="BC960" s="7">
        <v>0.95068558002411496</v>
      </c>
      <c r="BD960" s="35" t="s">
        <v>552</v>
      </c>
      <c r="BE960" s="35" t="s">
        <v>552</v>
      </c>
      <c r="BF960" s="35">
        <v>3.4154136664313124</v>
      </c>
      <c r="BG960" s="35" t="s">
        <v>552</v>
      </c>
      <c r="BH960" s="35" t="s">
        <v>552</v>
      </c>
      <c r="BI960" s="35" t="s">
        <v>552</v>
      </c>
      <c r="BJ960" s="35">
        <v>2.1282507788637024</v>
      </c>
      <c r="BK960" s="35" t="s">
        <v>552</v>
      </c>
      <c r="BL960" s="35" t="s">
        <v>552</v>
      </c>
      <c r="BM960" s="35" t="s">
        <v>552</v>
      </c>
      <c r="BN960" s="35">
        <v>2.5782197904942272</v>
      </c>
      <c r="BO960" s="1">
        <v>0</v>
      </c>
      <c r="BP960" s="1">
        <v>0</v>
      </c>
      <c r="BQ960" s="1">
        <v>1213723.51776</v>
      </c>
      <c r="BR960" s="1">
        <v>53949.738663656259</v>
      </c>
      <c r="BS960" s="1">
        <v>476728.58791405096</v>
      </c>
      <c r="BT960" s="1">
        <v>1213723.51776</v>
      </c>
      <c r="BU960" s="1">
        <v>53949.738663656259</v>
      </c>
      <c r="BV960" s="1">
        <v>140332.98121712939</v>
      </c>
      <c r="BW960" s="35">
        <v>6.257006364232895</v>
      </c>
      <c r="BX960" s="1">
        <v>6380552.2572834566</v>
      </c>
      <c r="BY960" s="1">
        <v>283614.11950354243</v>
      </c>
      <c r="BZ960" s="1">
        <v>2506165.2206759267</v>
      </c>
      <c r="CA960" s="1">
        <v>6380552.2572834566</v>
      </c>
      <c r="CB960" s="1">
        <v>283614.11950354243</v>
      </c>
      <c r="CC960" s="1">
        <v>737731.37537022447</v>
      </c>
    </row>
    <row r="961" spans="1:81" x14ac:dyDescent="0.25">
      <c r="A961" t="s">
        <v>882</v>
      </c>
      <c r="B961" t="s">
        <v>847</v>
      </c>
      <c r="C961" t="s">
        <v>455</v>
      </c>
      <c r="D961" t="s">
        <v>1730</v>
      </c>
      <c r="E961">
        <v>70048</v>
      </c>
      <c r="F961" t="s">
        <v>39</v>
      </c>
      <c r="G961" t="s">
        <v>207</v>
      </c>
      <c r="H961" s="74">
        <v>0.53135125639672998</v>
      </c>
      <c r="I961" s="1">
        <v>395223</v>
      </c>
      <c r="J961" s="1"/>
      <c r="K961" s="1"/>
      <c r="L961" s="1"/>
      <c r="M961" s="1"/>
      <c r="N961" s="1"/>
      <c r="O961" s="1"/>
      <c r="P961" s="1">
        <v>884346</v>
      </c>
      <c r="Q961" s="1"/>
      <c r="R961" s="1"/>
      <c r="S961" s="1"/>
      <c r="T961" s="1">
        <v>884346</v>
      </c>
      <c r="U961" s="1">
        <v>12.25</v>
      </c>
      <c r="V961" s="36">
        <v>7.3520060070132051E-2</v>
      </c>
      <c r="W961" s="1"/>
      <c r="X961" s="1"/>
      <c r="Y961" s="1"/>
      <c r="Z961" s="1"/>
      <c r="AA961" s="1"/>
      <c r="AB961" s="1"/>
      <c r="AC961" s="1">
        <v>105377</v>
      </c>
      <c r="AD961" s="1"/>
      <c r="AE961" s="1"/>
      <c r="AF961" s="1"/>
      <c r="AG961" s="1">
        <v>0</v>
      </c>
      <c r="AH961" s="1">
        <v>0</v>
      </c>
      <c r="AI961" s="1">
        <v>0</v>
      </c>
      <c r="AJ961" s="1">
        <v>0</v>
      </c>
      <c r="AK961" s="1"/>
      <c r="AL961" s="1">
        <v>0</v>
      </c>
      <c r="AM961" s="1">
        <v>926214.52966499992</v>
      </c>
      <c r="AN961" s="1"/>
      <c r="AO961" s="1">
        <v>0</v>
      </c>
      <c r="AP961" s="1">
        <v>0</v>
      </c>
      <c r="AQ961" s="1">
        <v>926214.52966499992</v>
      </c>
      <c r="AR961" s="1">
        <v>0</v>
      </c>
      <c r="AS961" s="1">
        <v>0</v>
      </c>
      <c r="AT961" s="1">
        <v>0</v>
      </c>
      <c r="AU961" s="1">
        <v>0</v>
      </c>
      <c r="AV961" s="1"/>
      <c r="AW961" s="1">
        <v>0</v>
      </c>
      <c r="AX961" s="1">
        <v>274104.54485999997</v>
      </c>
      <c r="AY961" s="1"/>
      <c r="AZ961" s="1">
        <v>0</v>
      </c>
      <c r="BA961" s="1">
        <v>0</v>
      </c>
      <c r="BB961" s="1">
        <v>274104.54485999997</v>
      </c>
      <c r="BC961" s="7">
        <v>3.0370678693421178</v>
      </c>
      <c r="BD961" s="35" t="s">
        <v>552</v>
      </c>
      <c r="BE961" s="35" t="s">
        <v>552</v>
      </c>
      <c r="BF961" s="35" t="s">
        <v>552</v>
      </c>
      <c r="BG961" s="35" t="s">
        <v>552</v>
      </c>
      <c r="BH961" s="35" t="s">
        <v>552</v>
      </c>
      <c r="BI961" s="35" t="s">
        <v>552</v>
      </c>
      <c r="BJ961" s="35">
        <v>1.357295758136521</v>
      </c>
      <c r="BK961" s="35" t="s">
        <v>552</v>
      </c>
      <c r="BL961" s="35" t="s">
        <v>552</v>
      </c>
      <c r="BM961" s="35" t="s">
        <v>552</v>
      </c>
      <c r="BN961" s="35">
        <v>1.357295758136521</v>
      </c>
      <c r="BO961" s="1">
        <v>0</v>
      </c>
      <c r="BP961" s="1">
        <v>0</v>
      </c>
      <c r="BQ961" s="1">
        <v>130091.60267999998</v>
      </c>
      <c r="BR961" s="1">
        <v>5782.5426171811341</v>
      </c>
      <c r="BS961" s="1">
        <v>51097.622430165007</v>
      </c>
      <c r="BT961" s="1">
        <v>130091.60267999998</v>
      </c>
      <c r="BU961" s="1">
        <v>5782.5426171811341</v>
      </c>
      <c r="BV961" s="1">
        <v>15041.434204959221</v>
      </c>
      <c r="BW961" s="35">
        <v>6.257006364232895</v>
      </c>
      <c r="BX961" s="1">
        <v>683892.38322201697</v>
      </c>
      <c r="BY961" s="1">
        <v>30398.863339969161</v>
      </c>
      <c r="BZ961" s="1">
        <v>268620.52631254692</v>
      </c>
      <c r="CA961" s="1">
        <v>683892.38322201697</v>
      </c>
      <c r="CB961" s="1">
        <v>30398.863339969161</v>
      </c>
      <c r="CC961" s="1">
        <v>79072.91534266097</v>
      </c>
    </row>
    <row r="962" spans="1:81" x14ac:dyDescent="0.25">
      <c r="A962" t="s">
        <v>453</v>
      </c>
      <c r="B962" t="s">
        <v>454</v>
      </c>
      <c r="C962" t="s">
        <v>455</v>
      </c>
      <c r="D962" t="s">
        <v>38</v>
      </c>
      <c r="E962">
        <v>70015</v>
      </c>
      <c r="F962" t="s">
        <v>39</v>
      </c>
      <c r="G962" t="s">
        <v>207</v>
      </c>
      <c r="H962" s="74">
        <v>0.53135125639672998</v>
      </c>
      <c r="I962" s="1">
        <v>7413153</v>
      </c>
      <c r="J962" s="1"/>
      <c r="K962" s="1"/>
      <c r="L962" s="1">
        <v>1966821</v>
      </c>
      <c r="M962" s="1"/>
      <c r="N962" s="1"/>
      <c r="O962" s="1"/>
      <c r="P962" s="1"/>
      <c r="Q962" s="1"/>
      <c r="R962" s="1"/>
      <c r="S962" s="1"/>
      <c r="T962" s="1">
        <v>1966821</v>
      </c>
      <c r="U962" s="1">
        <v>33.418181818181822</v>
      </c>
      <c r="V962" s="36">
        <v>0.12551023777036924</v>
      </c>
      <c r="W962" s="1"/>
      <c r="X962" s="1"/>
      <c r="Y962" s="1">
        <v>369956</v>
      </c>
      <c r="Z962" s="1"/>
      <c r="AA962" s="1"/>
      <c r="AB962" s="1"/>
      <c r="AC962" s="1"/>
      <c r="AD962" s="1"/>
      <c r="AE962" s="1"/>
      <c r="AF962" s="1"/>
      <c r="AG962" s="1">
        <v>0</v>
      </c>
      <c r="AH962" s="1">
        <v>0</v>
      </c>
      <c r="AI962" s="1">
        <v>3800237.9804374999</v>
      </c>
      <c r="AJ962" s="1">
        <v>0</v>
      </c>
      <c r="AK962" s="1">
        <v>0</v>
      </c>
      <c r="AL962" s="1">
        <v>0</v>
      </c>
      <c r="AM962" s="1">
        <v>0</v>
      </c>
      <c r="AN962" s="1">
        <v>0</v>
      </c>
      <c r="AO962" s="1">
        <v>0</v>
      </c>
      <c r="AP962" s="1">
        <v>0</v>
      </c>
      <c r="AQ962" s="1">
        <v>3800237.9804374999</v>
      </c>
      <c r="AR962" s="1">
        <v>0</v>
      </c>
      <c r="AS962" s="1">
        <v>0</v>
      </c>
      <c r="AT962" s="1">
        <v>802071.78514639998</v>
      </c>
      <c r="AU962" s="1">
        <v>0</v>
      </c>
      <c r="AV962" s="1">
        <v>0</v>
      </c>
      <c r="AW962" s="1">
        <v>0</v>
      </c>
      <c r="AX962" s="1">
        <v>0</v>
      </c>
      <c r="AY962" s="1">
        <v>0</v>
      </c>
      <c r="AZ962" s="1">
        <v>0</v>
      </c>
      <c r="BA962" s="1">
        <v>0</v>
      </c>
      <c r="BB962" s="1">
        <v>802071.78514639998</v>
      </c>
      <c r="BC962" s="7">
        <v>0.62083026825210541</v>
      </c>
      <c r="BD962" s="35" t="s">
        <v>552</v>
      </c>
      <c r="BE962" s="35" t="s">
        <v>552</v>
      </c>
      <c r="BF962" s="35">
        <v>2.3399738794653402</v>
      </c>
      <c r="BG962" s="35" t="s">
        <v>552</v>
      </c>
      <c r="BH962" s="35" t="s">
        <v>552</v>
      </c>
      <c r="BI962" s="35" t="s">
        <v>552</v>
      </c>
      <c r="BJ962" s="35" t="s">
        <v>552</v>
      </c>
      <c r="BK962" s="35" t="s">
        <v>552</v>
      </c>
      <c r="BL962" s="35" t="s">
        <v>552</v>
      </c>
      <c r="BM962" s="35" t="s">
        <v>552</v>
      </c>
      <c r="BN962" s="35">
        <v>2.3399738794653402</v>
      </c>
      <c r="BO962" s="1">
        <v>0</v>
      </c>
      <c r="BP962" s="1"/>
      <c r="BQ962" s="1">
        <v>2440113.4414799996</v>
      </c>
      <c r="BR962" s="1">
        <v>108462.49623676804</v>
      </c>
      <c r="BS962" s="1">
        <v>958432.31039449875</v>
      </c>
      <c r="BT962" s="1">
        <v>2440113.4414799996</v>
      </c>
      <c r="BU962" s="1">
        <v>108462.49623676804</v>
      </c>
      <c r="BV962" s="1">
        <v>282130.47596115625</v>
      </c>
      <c r="BW962" s="35">
        <v>6.0896247774234507</v>
      </c>
      <c r="BX962" s="1">
        <v>12419261.831480613</v>
      </c>
      <c r="BY962" s="1">
        <v>552033.40826785238</v>
      </c>
      <c r="BZ962" s="1">
        <v>4878060.8344670441</v>
      </c>
      <c r="CA962" s="1">
        <v>12419261.831480613</v>
      </c>
      <c r="CB962" s="1">
        <v>552033.40826785238</v>
      </c>
      <c r="CC962" s="1">
        <v>1435938.2609181721</v>
      </c>
    </row>
    <row r="963" spans="1:81" x14ac:dyDescent="0.25">
      <c r="A963" t="s">
        <v>453</v>
      </c>
      <c r="B963" t="s">
        <v>454</v>
      </c>
      <c r="C963" t="s">
        <v>455</v>
      </c>
      <c r="D963" t="s">
        <v>28</v>
      </c>
      <c r="E963">
        <v>70015</v>
      </c>
      <c r="F963" t="s">
        <v>39</v>
      </c>
      <c r="G963" t="s">
        <v>207</v>
      </c>
      <c r="H963" s="74">
        <v>0.53135125639672998</v>
      </c>
      <c r="I963" s="1">
        <v>8196704</v>
      </c>
      <c r="J963" s="1">
        <v>0</v>
      </c>
      <c r="K963" s="1">
        <v>0</v>
      </c>
      <c r="L963" s="1">
        <v>1966821</v>
      </c>
      <c r="M963" s="1">
        <v>0</v>
      </c>
      <c r="N963" s="1">
        <v>0</v>
      </c>
      <c r="O963" s="1">
        <v>0</v>
      </c>
      <c r="P963" s="1">
        <v>821054</v>
      </c>
      <c r="Q963" s="1">
        <v>0</v>
      </c>
      <c r="R963" s="1">
        <v>0</v>
      </c>
      <c r="S963" s="1">
        <v>0</v>
      </c>
      <c r="T963" s="1">
        <v>2787875</v>
      </c>
      <c r="U963" s="1"/>
      <c r="V963" s="36"/>
      <c r="W963" s="1"/>
      <c r="X963" s="1"/>
      <c r="Y963" s="1">
        <v>369956</v>
      </c>
      <c r="Z963" s="1"/>
      <c r="AA963" s="1"/>
      <c r="AB963" s="1"/>
      <c r="AC963" s="1">
        <v>106991</v>
      </c>
      <c r="AD963" s="1"/>
      <c r="AE963" s="1"/>
      <c r="AF963" s="1"/>
      <c r="AG963" s="1">
        <v>0</v>
      </c>
      <c r="AH963" s="1">
        <v>0</v>
      </c>
      <c r="AI963" s="1">
        <v>3800237.9804374999</v>
      </c>
      <c r="AJ963" s="1">
        <v>0</v>
      </c>
      <c r="AK963" s="1">
        <v>0</v>
      </c>
      <c r="AL963" s="1">
        <v>0</v>
      </c>
      <c r="AM963" s="1">
        <v>940313.56050166662</v>
      </c>
      <c r="AN963" s="1">
        <v>0</v>
      </c>
      <c r="AO963" s="1">
        <v>0</v>
      </c>
      <c r="AP963" s="1">
        <v>0</v>
      </c>
      <c r="AQ963" s="1">
        <v>4740551.5409391662</v>
      </c>
      <c r="AR963" s="1">
        <v>0</v>
      </c>
      <c r="AS963" s="1">
        <v>0</v>
      </c>
      <c r="AT963" s="1">
        <v>802071.78514639998</v>
      </c>
      <c r="AU963" s="1">
        <v>0</v>
      </c>
      <c r="AV963" s="1">
        <v>0</v>
      </c>
      <c r="AW963" s="1">
        <v>0</v>
      </c>
      <c r="AX963" s="1">
        <v>278302.84937999997</v>
      </c>
      <c r="AY963" s="1">
        <v>0</v>
      </c>
      <c r="AZ963" s="1">
        <v>0</v>
      </c>
      <c r="BA963" s="1">
        <v>0</v>
      </c>
      <c r="BB963" s="1">
        <v>1080374.6345263999</v>
      </c>
      <c r="BC963" s="7">
        <v>0.71015449325308877</v>
      </c>
      <c r="BD963" s="35" t="s">
        <v>552</v>
      </c>
      <c r="BE963" s="35" t="s">
        <v>552</v>
      </c>
      <c r="BF963" s="35">
        <v>2.3399738794653402</v>
      </c>
      <c r="BG963" s="35" t="s">
        <v>552</v>
      </c>
      <c r="BH963" s="35" t="s">
        <v>552</v>
      </c>
      <c r="BI963" s="35" t="s">
        <v>552</v>
      </c>
      <c r="BJ963" s="35">
        <v>1.4842098204036112</v>
      </c>
      <c r="BK963" s="35" t="s">
        <v>552</v>
      </c>
      <c r="BL963" s="35" t="s">
        <v>552</v>
      </c>
      <c r="BM963" s="35" t="s">
        <v>552</v>
      </c>
      <c r="BN963" s="35">
        <v>2.0879437476449145</v>
      </c>
      <c r="BO963" s="1">
        <v>0</v>
      </c>
      <c r="BP963" s="1">
        <v>0</v>
      </c>
      <c r="BQ963" s="1">
        <v>2698027.0886399997</v>
      </c>
      <c r="BR963" s="1">
        <v>119926.70011719731</v>
      </c>
      <c r="BS963" s="1">
        <v>1059736.1139504109</v>
      </c>
      <c r="BT963" s="1">
        <v>2698027.0886399997</v>
      </c>
      <c r="BU963" s="1">
        <v>119926.70011719731</v>
      </c>
      <c r="BV963" s="1">
        <v>311950.9338108513</v>
      </c>
      <c r="BW963" s="35">
        <v>6.0896247774234507</v>
      </c>
      <c r="BX963" s="1">
        <v>13731945.5205018</v>
      </c>
      <c r="BY963" s="1">
        <v>610381.90439111926</v>
      </c>
      <c r="BZ963" s="1">
        <v>5393659.1830924526</v>
      </c>
      <c r="CA963" s="1">
        <v>13731945.5205018</v>
      </c>
      <c r="CB963" s="1">
        <v>610381.90439111926</v>
      </c>
      <c r="CC963" s="1">
        <v>1587713.2020640916</v>
      </c>
    </row>
    <row r="964" spans="1:81" x14ac:dyDescent="0.25">
      <c r="A964" t="s">
        <v>453</v>
      </c>
      <c r="B964" t="s">
        <v>454</v>
      </c>
      <c r="C964" t="s">
        <v>455</v>
      </c>
      <c r="D964" t="s">
        <v>1730</v>
      </c>
      <c r="E964">
        <v>70015</v>
      </c>
      <c r="F964" t="s">
        <v>39</v>
      </c>
      <c r="G964" t="s">
        <v>207</v>
      </c>
      <c r="H964" s="74">
        <v>0.53135125639672998</v>
      </c>
      <c r="I964" s="1">
        <v>783551</v>
      </c>
      <c r="J964" s="1"/>
      <c r="K964" s="1"/>
      <c r="L964" s="1"/>
      <c r="M964" s="1"/>
      <c r="N964" s="1"/>
      <c r="O964" s="1"/>
      <c r="P964" s="1">
        <v>821054</v>
      </c>
      <c r="Q964" s="1"/>
      <c r="R964" s="1"/>
      <c r="S964" s="1"/>
      <c r="T964" s="1">
        <v>821054</v>
      </c>
      <c r="U964" s="1">
        <v>14.1875</v>
      </c>
      <c r="V964" s="36">
        <v>8.0778269358844371E-2</v>
      </c>
      <c r="W964" s="1"/>
      <c r="X964" s="1"/>
      <c r="Y964" s="1"/>
      <c r="Z964" s="1"/>
      <c r="AA964" s="1"/>
      <c r="AB964" s="1"/>
      <c r="AC964" s="1">
        <v>106991</v>
      </c>
      <c r="AD964" s="1"/>
      <c r="AE964" s="1"/>
      <c r="AF964" s="1"/>
      <c r="AG964" s="1">
        <v>0</v>
      </c>
      <c r="AH964" s="1">
        <v>0</v>
      </c>
      <c r="AI964" s="1">
        <v>0</v>
      </c>
      <c r="AJ964" s="1">
        <v>0</v>
      </c>
      <c r="AK964" s="1"/>
      <c r="AL964" s="1">
        <v>0</v>
      </c>
      <c r="AM964" s="1">
        <v>940313.56050166662</v>
      </c>
      <c r="AN964" s="1"/>
      <c r="AO964" s="1">
        <v>0</v>
      </c>
      <c r="AP964" s="1">
        <v>0</v>
      </c>
      <c r="AQ964" s="1">
        <v>940313.56050166662</v>
      </c>
      <c r="AR964" s="1">
        <v>0</v>
      </c>
      <c r="AS964" s="1">
        <v>0</v>
      </c>
      <c r="AT964" s="1">
        <v>0</v>
      </c>
      <c r="AU964" s="1">
        <v>0</v>
      </c>
      <c r="AV964" s="1"/>
      <c r="AW964" s="1">
        <v>0</v>
      </c>
      <c r="AX964" s="1">
        <v>278302.84937999997</v>
      </c>
      <c r="AY964" s="1"/>
      <c r="AZ964" s="1">
        <v>0</v>
      </c>
      <c r="BA964" s="1">
        <v>0</v>
      </c>
      <c r="BB964" s="1">
        <v>278302.84937999997</v>
      </c>
      <c r="BC964" s="7">
        <v>1.5552483627506908</v>
      </c>
      <c r="BD964" s="35" t="s">
        <v>552</v>
      </c>
      <c r="BE964" s="35" t="s">
        <v>552</v>
      </c>
      <c r="BF964" s="35" t="s">
        <v>552</v>
      </c>
      <c r="BG964" s="35" t="s">
        <v>552</v>
      </c>
      <c r="BH964" s="35" t="s">
        <v>552</v>
      </c>
      <c r="BI964" s="35" t="s">
        <v>552</v>
      </c>
      <c r="BJ964" s="35">
        <v>1.4842098204036112</v>
      </c>
      <c r="BK964" s="35" t="s">
        <v>552</v>
      </c>
      <c r="BL964" s="35" t="s">
        <v>552</v>
      </c>
      <c r="BM964" s="35" t="s">
        <v>552</v>
      </c>
      <c r="BN964" s="35">
        <v>1.4842098204036112</v>
      </c>
      <c r="BO964" s="1">
        <v>0</v>
      </c>
      <c r="BP964" s="1">
        <v>0</v>
      </c>
      <c r="BQ964" s="1">
        <v>257913.64715999996</v>
      </c>
      <c r="BR964" s="1">
        <v>11464.203880429264</v>
      </c>
      <c r="BS964" s="1">
        <v>101303.80355591203</v>
      </c>
      <c r="BT964" s="1">
        <v>257913.64715999996</v>
      </c>
      <c r="BU964" s="1">
        <v>11464.203880429264</v>
      </c>
      <c r="BV964" s="1">
        <v>29820.457849694991</v>
      </c>
      <c r="BW964" s="35">
        <v>6.0896247774234507</v>
      </c>
      <c r="BX964" s="1">
        <v>1312683.6890211853</v>
      </c>
      <c r="BY964" s="1">
        <v>58348.49612326685</v>
      </c>
      <c r="BZ964" s="1">
        <v>515598.34862540779</v>
      </c>
      <c r="CA964" s="1">
        <v>1312683.6890211853</v>
      </c>
      <c r="CB964" s="1">
        <v>58348.49612326685</v>
      </c>
      <c r="CC964" s="1">
        <v>151774.94114591926</v>
      </c>
    </row>
    <row r="965" spans="1:81" x14ac:dyDescent="0.25">
      <c r="A965" t="s">
        <v>1625</v>
      </c>
      <c r="B965" t="s">
        <v>1626</v>
      </c>
      <c r="C965" t="s">
        <v>455</v>
      </c>
      <c r="D965" t="s">
        <v>28</v>
      </c>
      <c r="E965">
        <v>70053</v>
      </c>
      <c r="F965" t="s">
        <v>370</v>
      </c>
      <c r="G965" t="s">
        <v>207</v>
      </c>
      <c r="H965" s="74">
        <v>0.53135125639672998</v>
      </c>
      <c r="I965" s="1">
        <v>1553174.3</v>
      </c>
      <c r="J965" s="1">
        <v>0</v>
      </c>
      <c r="K965" s="1">
        <v>0</v>
      </c>
      <c r="L965" s="1">
        <v>0</v>
      </c>
      <c r="M965" s="1">
        <v>0</v>
      </c>
      <c r="N965" s="1">
        <v>0</v>
      </c>
      <c r="O965" s="1">
        <v>0</v>
      </c>
      <c r="P965" s="1">
        <v>751187</v>
      </c>
      <c r="Q965" s="1">
        <v>0</v>
      </c>
      <c r="R965" s="1">
        <v>0</v>
      </c>
      <c r="S965" s="1">
        <v>0</v>
      </c>
      <c r="T965" s="1">
        <v>751187</v>
      </c>
      <c r="U965" s="1"/>
      <c r="V965" s="36"/>
      <c r="W965" s="1"/>
      <c r="X965" s="1"/>
      <c r="Y965" s="1"/>
      <c r="Z965" s="1"/>
      <c r="AA965" s="1"/>
      <c r="AB965" s="1"/>
      <c r="AC965" s="1">
        <v>88479</v>
      </c>
      <c r="AD965" s="1"/>
      <c r="AE965" s="1"/>
      <c r="AF965" s="1"/>
      <c r="AG965" s="1">
        <v>0</v>
      </c>
      <c r="AH965" s="1">
        <v>0</v>
      </c>
      <c r="AI965" s="1">
        <v>0</v>
      </c>
      <c r="AJ965" s="1">
        <v>0</v>
      </c>
      <c r="AK965" s="1">
        <v>0</v>
      </c>
      <c r="AL965" s="1">
        <v>0</v>
      </c>
      <c r="AM965" s="1">
        <v>777698.84323416662</v>
      </c>
      <c r="AN965" s="1">
        <v>0</v>
      </c>
      <c r="AO965" s="1">
        <v>0</v>
      </c>
      <c r="AP965" s="1">
        <v>0</v>
      </c>
      <c r="AQ965" s="1">
        <v>777698.84323416662</v>
      </c>
      <c r="AR965" s="1">
        <v>0</v>
      </c>
      <c r="AS965" s="1">
        <v>0</v>
      </c>
      <c r="AT965" s="1">
        <v>0</v>
      </c>
      <c r="AU965" s="1">
        <v>0</v>
      </c>
      <c r="AV965" s="1">
        <v>0</v>
      </c>
      <c r="AW965" s="1">
        <v>0</v>
      </c>
      <c r="AX965" s="1">
        <v>230149.80521999998</v>
      </c>
      <c r="AY965" s="1">
        <v>0</v>
      </c>
      <c r="AZ965" s="1">
        <v>0</v>
      </c>
      <c r="BA965" s="1">
        <v>0</v>
      </c>
      <c r="BB965" s="1">
        <v>230149.80521999998</v>
      </c>
      <c r="BC965" s="7">
        <v>0.6488960372664978</v>
      </c>
      <c r="BD965" s="35" t="s">
        <v>552</v>
      </c>
      <c r="BE965" s="35" t="s">
        <v>552</v>
      </c>
      <c r="BF965" s="35" t="s">
        <v>552</v>
      </c>
      <c r="BG965" s="35" t="s">
        <v>552</v>
      </c>
      <c r="BH965" s="35" t="s">
        <v>552</v>
      </c>
      <c r="BI965" s="35" t="s">
        <v>552</v>
      </c>
      <c r="BJ965" s="35">
        <v>1.3416747739965769</v>
      </c>
      <c r="BK965" s="35" t="s">
        <v>552</v>
      </c>
      <c r="BL965" s="35" t="s">
        <v>552</v>
      </c>
      <c r="BM965" s="35" t="s">
        <v>552</v>
      </c>
      <c r="BN965" s="35">
        <v>1.3416747739965769</v>
      </c>
      <c r="BO965" s="1">
        <v>0</v>
      </c>
      <c r="BP965" s="1">
        <v>0</v>
      </c>
      <c r="BQ965" s="1">
        <v>511242.85258799995</v>
      </c>
      <c r="BR965" s="1">
        <v>22724.63035213152</v>
      </c>
      <c r="BS965" s="1">
        <v>200806.92153451551</v>
      </c>
      <c r="BT965" s="1">
        <v>511242.85258799995</v>
      </c>
      <c r="BU965" s="1">
        <v>22724.63035213152</v>
      </c>
      <c r="BV965" s="1">
        <v>59110.853979357467</v>
      </c>
      <c r="BW965" s="35">
        <v>6.1646751458982987</v>
      </c>
      <c r="BX965" s="1">
        <v>2640403.2542793914</v>
      </c>
      <c r="BY965" s="1">
        <v>117365.33357937979</v>
      </c>
      <c r="BZ965" s="1">
        <v>1037102.5167736624</v>
      </c>
      <c r="CA965" s="1">
        <v>2640403.2542793914</v>
      </c>
      <c r="CB965" s="1">
        <v>117365.33357937979</v>
      </c>
      <c r="CC965" s="1">
        <v>305288.35840001109</v>
      </c>
    </row>
    <row r="966" spans="1:81" x14ac:dyDescent="0.25">
      <c r="A966" t="s">
        <v>1625</v>
      </c>
      <c r="B966" t="s">
        <v>1626</v>
      </c>
      <c r="C966" t="s">
        <v>455</v>
      </c>
      <c r="D966" t="s">
        <v>1730</v>
      </c>
      <c r="E966">
        <v>70053</v>
      </c>
      <c r="F966" t="s">
        <v>370</v>
      </c>
      <c r="G966" t="s">
        <v>207</v>
      </c>
      <c r="H966" s="74">
        <v>0.53135125639672998</v>
      </c>
      <c r="I966" s="1">
        <v>1553174.3</v>
      </c>
      <c r="J966" s="1"/>
      <c r="K966" s="1"/>
      <c r="L966" s="1"/>
      <c r="M966" s="1"/>
      <c r="N966" s="1"/>
      <c r="O966" s="1"/>
      <c r="P966" s="1">
        <v>751187</v>
      </c>
      <c r="Q966" s="1"/>
      <c r="R966" s="1"/>
      <c r="S966" s="1"/>
      <c r="T966" s="1">
        <v>751187</v>
      </c>
      <c r="U966" s="1">
        <v>13.933333333333334</v>
      </c>
      <c r="V966" s="36">
        <v>0.14829555348558465</v>
      </c>
      <c r="W966" s="1"/>
      <c r="X966" s="1"/>
      <c r="Y966" s="1"/>
      <c r="Z966" s="1"/>
      <c r="AA966" s="1"/>
      <c r="AB966" s="1"/>
      <c r="AC966" s="1">
        <v>88479</v>
      </c>
      <c r="AD966" s="1"/>
      <c r="AE966" s="1"/>
      <c r="AF966" s="1"/>
      <c r="AG966" s="1">
        <v>0</v>
      </c>
      <c r="AH966" s="1">
        <v>0</v>
      </c>
      <c r="AI966" s="1">
        <v>0</v>
      </c>
      <c r="AJ966" s="1">
        <v>0</v>
      </c>
      <c r="AK966" s="1"/>
      <c r="AL966" s="1">
        <v>0</v>
      </c>
      <c r="AM966" s="1">
        <v>777698.84323416662</v>
      </c>
      <c r="AN966" s="1"/>
      <c r="AO966" s="1">
        <v>0</v>
      </c>
      <c r="AP966" s="1">
        <v>0</v>
      </c>
      <c r="AQ966" s="1">
        <v>777698.84323416662</v>
      </c>
      <c r="AR966" s="1">
        <v>0</v>
      </c>
      <c r="AS966" s="1">
        <v>0</v>
      </c>
      <c r="AT966" s="1">
        <v>0</v>
      </c>
      <c r="AU966" s="1">
        <v>0</v>
      </c>
      <c r="AV966" s="1"/>
      <c r="AW966" s="1">
        <v>0</v>
      </c>
      <c r="AX966" s="1">
        <v>230149.80521999998</v>
      </c>
      <c r="AY966" s="1"/>
      <c r="AZ966" s="1">
        <v>0</v>
      </c>
      <c r="BA966" s="1">
        <v>0</v>
      </c>
      <c r="BB966" s="1">
        <v>230149.80521999998</v>
      </c>
      <c r="BC966" s="7">
        <v>0.6488960372664978</v>
      </c>
      <c r="BD966" s="35" t="s">
        <v>552</v>
      </c>
      <c r="BE966" s="35" t="s">
        <v>552</v>
      </c>
      <c r="BF966" s="35" t="s">
        <v>552</v>
      </c>
      <c r="BG966" s="35" t="s">
        <v>552</v>
      </c>
      <c r="BH966" s="35" t="s">
        <v>552</v>
      </c>
      <c r="BI966" s="35" t="s">
        <v>552</v>
      </c>
      <c r="BJ966" s="35">
        <v>1.3416747739965769</v>
      </c>
      <c r="BK966" s="35" t="s">
        <v>552</v>
      </c>
      <c r="BL966" s="35" t="s">
        <v>552</v>
      </c>
      <c r="BM966" s="35" t="s">
        <v>552</v>
      </c>
      <c r="BN966" s="35">
        <v>1.3416747739965769</v>
      </c>
      <c r="BO966" s="1">
        <v>0</v>
      </c>
      <c r="BP966" s="1">
        <v>0</v>
      </c>
      <c r="BQ966" s="1">
        <v>511242.85258799995</v>
      </c>
      <c r="BR966" s="1">
        <v>22724.63035213152</v>
      </c>
      <c r="BS966" s="1">
        <v>200806.92153451551</v>
      </c>
      <c r="BT966" s="1">
        <v>511242.85258799995</v>
      </c>
      <c r="BU966" s="1">
        <v>22724.63035213152</v>
      </c>
      <c r="BV966" s="1">
        <v>59110.853979357467</v>
      </c>
      <c r="BW966" s="35">
        <v>6.1646751458982987</v>
      </c>
      <c r="BX966" s="1">
        <v>2640403.2542793914</v>
      </c>
      <c r="BY966" s="1">
        <v>117365.33357937979</v>
      </c>
      <c r="BZ966" s="1">
        <v>1037102.5167736624</v>
      </c>
      <c r="CA966" s="1">
        <v>2640403.2542793914</v>
      </c>
      <c r="CB966" s="1">
        <v>117365.33357937979</v>
      </c>
      <c r="CC966" s="1">
        <v>305288.35840001109</v>
      </c>
    </row>
    <row r="967" spans="1:81" x14ac:dyDescent="0.25">
      <c r="A967" t="s">
        <v>458</v>
      </c>
      <c r="B967" t="s">
        <v>459</v>
      </c>
      <c r="C967" t="s">
        <v>455</v>
      </c>
      <c r="D967" t="s">
        <v>38</v>
      </c>
      <c r="E967">
        <v>70035</v>
      </c>
      <c r="F967" t="s">
        <v>39</v>
      </c>
      <c r="G967" t="s">
        <v>207</v>
      </c>
      <c r="H967" s="74">
        <v>0.53135125639672998</v>
      </c>
      <c r="I967" s="1">
        <v>7666997</v>
      </c>
      <c r="J967" s="1"/>
      <c r="K967" s="1">
        <v>100325</v>
      </c>
      <c r="L967" s="1">
        <v>1802508</v>
      </c>
      <c r="M967" s="1"/>
      <c r="N967" s="1"/>
      <c r="O967" s="1"/>
      <c r="P967" s="1"/>
      <c r="Q967" s="1"/>
      <c r="R967" s="1"/>
      <c r="S967" s="1"/>
      <c r="T967" s="1">
        <v>1902833</v>
      </c>
      <c r="U967" s="1">
        <v>34.885245901639344</v>
      </c>
      <c r="V967" s="36">
        <v>0.14371587108177086</v>
      </c>
      <c r="W967" s="1"/>
      <c r="X967" s="1">
        <v>38475</v>
      </c>
      <c r="Y967" s="1">
        <v>369632</v>
      </c>
      <c r="Z967" s="1"/>
      <c r="AA967" s="1"/>
      <c r="AB967" s="1"/>
      <c r="AC967" s="1">
        <v>9221</v>
      </c>
      <c r="AD967" s="1"/>
      <c r="AE967" s="1"/>
      <c r="AF967" s="1"/>
      <c r="AG967" s="1">
        <v>0</v>
      </c>
      <c r="AH967" s="1">
        <v>309844.58612499997</v>
      </c>
      <c r="AI967" s="1">
        <v>3795009.5322500006</v>
      </c>
      <c r="AJ967" s="1">
        <v>0</v>
      </c>
      <c r="AK967" s="1">
        <v>0</v>
      </c>
      <c r="AL967" s="1">
        <v>0</v>
      </c>
      <c r="AM967" s="1">
        <v>81253.976639999979</v>
      </c>
      <c r="AN967" s="1">
        <v>0</v>
      </c>
      <c r="AO967" s="1">
        <v>0</v>
      </c>
      <c r="AP967" s="1">
        <v>0</v>
      </c>
      <c r="AQ967" s="1">
        <v>4186108.0950150006</v>
      </c>
      <c r="AR967" s="1">
        <v>0</v>
      </c>
      <c r="AS967" s="1">
        <v>83117.023087500012</v>
      </c>
      <c r="AT967" s="1">
        <v>801369.34686079994</v>
      </c>
      <c r="AU967" s="1">
        <v>0</v>
      </c>
      <c r="AV967" s="1">
        <v>0</v>
      </c>
      <c r="AW967" s="1">
        <v>0</v>
      </c>
      <c r="AX967" s="1">
        <v>23985.480779999998</v>
      </c>
      <c r="AY967" s="1">
        <v>0</v>
      </c>
      <c r="AZ967" s="1">
        <v>0</v>
      </c>
      <c r="BA967" s="1">
        <v>0</v>
      </c>
      <c r="BB967" s="1">
        <v>908471.85072829993</v>
      </c>
      <c r="BC967" s="7">
        <v>0.66448179720734202</v>
      </c>
      <c r="BD967" s="35" t="s">
        <v>552</v>
      </c>
      <c r="BE967" s="35">
        <v>3.9168862119362071</v>
      </c>
      <c r="BF967" s="35">
        <v>2.5499908344988205</v>
      </c>
      <c r="BG967" s="35" t="s">
        <v>552</v>
      </c>
      <c r="BH967" s="35" t="s">
        <v>552</v>
      </c>
      <c r="BI967" s="35" t="s">
        <v>552</v>
      </c>
      <c r="BJ967" s="35" t="s">
        <v>552</v>
      </c>
      <c r="BK967" s="35" t="s">
        <v>552</v>
      </c>
      <c r="BL967" s="35" t="s">
        <v>552</v>
      </c>
      <c r="BM967" s="35" t="s">
        <v>552</v>
      </c>
      <c r="BN967" s="35">
        <v>2.6773657728993032</v>
      </c>
      <c r="BO967" s="1">
        <v>0</v>
      </c>
      <c r="BP967" s="1"/>
      <c r="BQ967" s="1">
        <v>2523668.7325199996</v>
      </c>
      <c r="BR967" s="1">
        <v>112176.51021904065</v>
      </c>
      <c r="BS967" s="1">
        <v>991251.31350960792</v>
      </c>
      <c r="BT967" s="1">
        <v>2523668.7325199996</v>
      </c>
      <c r="BU967" s="1">
        <v>112176.51021904065</v>
      </c>
      <c r="BV967" s="1">
        <v>291791.2948515641</v>
      </c>
      <c r="BW967" s="35">
        <v>6.0073335697676979</v>
      </c>
      <c r="BX967" s="1">
        <v>12636851.163320491</v>
      </c>
      <c r="BY967" s="1">
        <v>561705.2053591914</v>
      </c>
      <c r="BZ967" s="1">
        <v>4963525.9782129843</v>
      </c>
      <c r="CA967" s="1">
        <v>12636851.163320491</v>
      </c>
      <c r="CB967" s="1">
        <v>561705.2053591914</v>
      </c>
      <c r="CC967" s="1">
        <v>1461096.3460762214</v>
      </c>
    </row>
    <row r="968" spans="1:81" x14ac:dyDescent="0.25">
      <c r="A968" t="s">
        <v>458</v>
      </c>
      <c r="B968" t="s">
        <v>459</v>
      </c>
      <c r="C968" t="s">
        <v>455</v>
      </c>
      <c r="D968" t="s">
        <v>28</v>
      </c>
      <c r="E968">
        <v>70035</v>
      </c>
      <c r="F968" t="s">
        <v>39</v>
      </c>
      <c r="G968" t="s">
        <v>207</v>
      </c>
      <c r="H968" s="74">
        <v>0.53135125639672998</v>
      </c>
      <c r="I968" s="1">
        <v>8000086</v>
      </c>
      <c r="J968" s="1">
        <v>0</v>
      </c>
      <c r="K968" s="1">
        <v>120855</v>
      </c>
      <c r="L968" s="1">
        <v>1882633</v>
      </c>
      <c r="M968" s="1">
        <v>0</v>
      </c>
      <c r="N968" s="1">
        <v>0</v>
      </c>
      <c r="O968" s="1">
        <v>0</v>
      </c>
      <c r="P968" s="1">
        <v>528848</v>
      </c>
      <c r="Q968" s="1">
        <v>0</v>
      </c>
      <c r="R968" s="1">
        <v>0</v>
      </c>
      <c r="S968" s="1">
        <v>0</v>
      </c>
      <c r="T968" s="1">
        <v>2532336</v>
      </c>
      <c r="U968" s="1"/>
      <c r="V968" s="36"/>
      <c r="W968" s="1"/>
      <c r="X968" s="1">
        <v>38475</v>
      </c>
      <c r="Y968" s="1">
        <v>386164</v>
      </c>
      <c r="Z968" s="1"/>
      <c r="AA968" s="1"/>
      <c r="AB968" s="1"/>
      <c r="AC968" s="1">
        <v>67213</v>
      </c>
      <c r="AD968" s="1"/>
      <c r="AE968" s="1"/>
      <c r="AF968" s="1"/>
      <c r="AG968" s="1">
        <v>0</v>
      </c>
      <c r="AH968" s="1">
        <v>315598.42657499999</v>
      </c>
      <c r="AI968" s="1">
        <v>3964737.7131875008</v>
      </c>
      <c r="AJ968" s="1">
        <v>0</v>
      </c>
      <c r="AK968" s="1">
        <v>0</v>
      </c>
      <c r="AL968" s="1">
        <v>0</v>
      </c>
      <c r="AM968" s="1">
        <v>591024.41982666659</v>
      </c>
      <c r="AN968" s="1">
        <v>0</v>
      </c>
      <c r="AO968" s="1">
        <v>0</v>
      </c>
      <c r="AP968" s="1">
        <v>0</v>
      </c>
      <c r="AQ968" s="1">
        <v>4871360.5595891681</v>
      </c>
      <c r="AR968" s="1">
        <v>0</v>
      </c>
      <c r="AS968" s="1">
        <v>83117.023087500012</v>
      </c>
      <c r="AT968" s="1">
        <v>837211.04358159995</v>
      </c>
      <c r="AU968" s="1">
        <v>0</v>
      </c>
      <c r="AV968" s="1">
        <v>0</v>
      </c>
      <c r="AW968" s="1">
        <v>0</v>
      </c>
      <c r="AX968" s="1">
        <v>174833.11134</v>
      </c>
      <c r="AY968" s="1">
        <v>0</v>
      </c>
      <c r="AZ968" s="1">
        <v>0</v>
      </c>
      <c r="BA968" s="1">
        <v>0</v>
      </c>
      <c r="BB968" s="1">
        <v>1095161.1780091</v>
      </c>
      <c r="BC968" s="7">
        <v>0.74580719977238596</v>
      </c>
      <c r="BD968" s="35" t="s">
        <v>552</v>
      </c>
      <c r="BE968" s="35">
        <v>3.2991224993794215</v>
      </c>
      <c r="BF968" s="35">
        <v>2.550655787277234</v>
      </c>
      <c r="BG968" s="35" t="s">
        <v>552</v>
      </c>
      <c r="BH968" s="35" t="s">
        <v>552</v>
      </c>
      <c r="BI968" s="35" t="s">
        <v>552</v>
      </c>
      <c r="BJ968" s="35">
        <v>1.4481619126226566</v>
      </c>
      <c r="BK968" s="35" t="s">
        <v>552</v>
      </c>
      <c r="BL968" s="35" t="s">
        <v>552</v>
      </c>
      <c r="BM968" s="35" t="s">
        <v>552</v>
      </c>
      <c r="BN968" s="35">
        <v>2.3561335216173007</v>
      </c>
      <c r="BO968" s="1">
        <v>0</v>
      </c>
      <c r="BP968" s="1">
        <v>0</v>
      </c>
      <c r="BQ968" s="1">
        <v>2633308.3077599998</v>
      </c>
      <c r="BR968" s="1">
        <v>117049.96479484785</v>
      </c>
      <c r="BS968" s="1">
        <v>1034315.7504417736</v>
      </c>
      <c r="BT968" s="1">
        <v>2633308.3077599998</v>
      </c>
      <c r="BU968" s="1">
        <v>117049.96479484785</v>
      </c>
      <c r="BV968" s="1">
        <v>304468.02742506232</v>
      </c>
      <c r="BW968" s="35">
        <v>6.0073335697676979</v>
      </c>
      <c r="BX968" s="1">
        <v>13185853.088994814</v>
      </c>
      <c r="BY968" s="1">
        <v>586108.21805736877</v>
      </c>
      <c r="BZ968" s="1">
        <v>5179163.9789265608</v>
      </c>
      <c r="CA968" s="1">
        <v>13185853.088994814</v>
      </c>
      <c r="CB968" s="1">
        <v>586108.21805736877</v>
      </c>
      <c r="CC968" s="1">
        <v>1524572.9746464663</v>
      </c>
    </row>
    <row r="969" spans="1:81" x14ac:dyDescent="0.25">
      <c r="A969" t="s">
        <v>458</v>
      </c>
      <c r="B969" t="s">
        <v>459</v>
      </c>
      <c r="C969" t="s">
        <v>455</v>
      </c>
      <c r="D969" t="s">
        <v>1730</v>
      </c>
      <c r="E969">
        <v>70035</v>
      </c>
      <c r="F969" t="s">
        <v>39</v>
      </c>
      <c r="G969" t="s">
        <v>207</v>
      </c>
      <c r="H969" s="74">
        <v>0.53135125639672998</v>
      </c>
      <c r="I969" s="1">
        <v>333089</v>
      </c>
      <c r="J969" s="1"/>
      <c r="K969" s="1">
        <v>20530</v>
      </c>
      <c r="L969" s="1">
        <v>80125</v>
      </c>
      <c r="M969" s="1"/>
      <c r="N969" s="1"/>
      <c r="O969" s="1"/>
      <c r="P969" s="1">
        <v>528848</v>
      </c>
      <c r="Q969" s="1"/>
      <c r="R969" s="1"/>
      <c r="S969" s="1"/>
      <c r="T969" s="1">
        <v>629503</v>
      </c>
      <c r="U969" s="1">
        <v>12.578947368421053</v>
      </c>
      <c r="V969" s="36">
        <v>8.829981613375705E-2</v>
      </c>
      <c r="W969" s="1"/>
      <c r="X969" s="1"/>
      <c r="Y969" s="1">
        <v>16532</v>
      </c>
      <c r="Z969" s="1"/>
      <c r="AA969" s="1"/>
      <c r="AB969" s="1"/>
      <c r="AC969" s="1">
        <v>57992</v>
      </c>
      <c r="AD969" s="1"/>
      <c r="AE969" s="1"/>
      <c r="AF969" s="1"/>
      <c r="AG969" s="1">
        <v>0</v>
      </c>
      <c r="AH969" s="1">
        <v>5753.8404500000006</v>
      </c>
      <c r="AI969" s="1">
        <v>169728.1809375</v>
      </c>
      <c r="AJ969" s="1">
        <v>0</v>
      </c>
      <c r="AK969" s="1"/>
      <c r="AL969" s="1">
        <v>0</v>
      </c>
      <c r="AM969" s="1">
        <v>509770.44318666658</v>
      </c>
      <c r="AN969" s="1"/>
      <c r="AO969" s="1">
        <v>0</v>
      </c>
      <c r="AP969" s="1">
        <v>0</v>
      </c>
      <c r="AQ969" s="1">
        <v>685252.46457416657</v>
      </c>
      <c r="AR969" s="1">
        <v>0</v>
      </c>
      <c r="AS969" s="1">
        <v>0</v>
      </c>
      <c r="AT969" s="1">
        <v>35841.696720799999</v>
      </c>
      <c r="AU969" s="1">
        <v>0</v>
      </c>
      <c r="AV969" s="1"/>
      <c r="AW969" s="1">
        <v>0</v>
      </c>
      <c r="AX969" s="1">
        <v>150847.63055999999</v>
      </c>
      <c r="AY969" s="1"/>
      <c r="AZ969" s="1">
        <v>0</v>
      </c>
      <c r="BA969" s="1">
        <v>0</v>
      </c>
      <c r="BB969" s="1">
        <v>186689.32728079997</v>
      </c>
      <c r="BC969" s="7">
        <v>2.6177441820503424</v>
      </c>
      <c r="BD969" s="35" t="s">
        <v>552</v>
      </c>
      <c r="BE969" s="35">
        <v>0.28026500000000004</v>
      </c>
      <c r="BF969" s="35">
        <v>2.5656146977634942</v>
      </c>
      <c r="BG969" s="35" t="s">
        <v>552</v>
      </c>
      <c r="BH969" s="35" t="s">
        <v>552</v>
      </c>
      <c r="BI969" s="35" t="s">
        <v>552</v>
      </c>
      <c r="BJ969" s="35">
        <v>1.2491643605472018</v>
      </c>
      <c r="BK969" s="35" t="s">
        <v>552</v>
      </c>
      <c r="BL969" s="35" t="s">
        <v>552</v>
      </c>
      <c r="BM969" s="35" t="s">
        <v>552</v>
      </c>
      <c r="BN969" s="35">
        <v>1.3851273017840526</v>
      </c>
      <c r="BO969" s="1">
        <v>0</v>
      </c>
      <c r="BP969" s="1">
        <v>0</v>
      </c>
      <c r="BQ969" s="1">
        <v>109639.57523999999</v>
      </c>
      <c r="BR969" s="1">
        <v>4873.4545758071945</v>
      </c>
      <c r="BS969" s="1">
        <v>43064.436932165467</v>
      </c>
      <c r="BT969" s="1">
        <v>109639.57523999999</v>
      </c>
      <c r="BU969" s="1">
        <v>4873.4545758071945</v>
      </c>
      <c r="BV969" s="1">
        <v>12676.732573498157</v>
      </c>
      <c r="BW969" s="35">
        <v>6.0073335697676979</v>
      </c>
      <c r="BX969" s="1">
        <v>549001.92567432323</v>
      </c>
      <c r="BY969" s="1">
        <v>24403.012698177361</v>
      </c>
      <c r="BZ969" s="1">
        <v>215638.00071357601</v>
      </c>
      <c r="CA969" s="1">
        <v>549001.92567432323</v>
      </c>
      <c r="CB969" s="1">
        <v>24403.012698177361</v>
      </c>
      <c r="CC969" s="1">
        <v>63476.628570244982</v>
      </c>
    </row>
    <row r="970" spans="1:81" x14ac:dyDescent="0.25">
      <c r="A970" t="s">
        <v>668</v>
      </c>
      <c r="B970" t="s">
        <v>669</v>
      </c>
      <c r="C970" t="s">
        <v>455</v>
      </c>
      <c r="D970" t="s">
        <v>38</v>
      </c>
      <c r="E970">
        <v>70014</v>
      </c>
      <c r="F970" t="s">
        <v>39</v>
      </c>
      <c r="G970" t="s">
        <v>207</v>
      </c>
      <c r="H970" s="74">
        <v>0.53135125639672998</v>
      </c>
      <c r="I970" s="1">
        <v>5079722</v>
      </c>
      <c r="J970" s="1"/>
      <c r="K970" s="1"/>
      <c r="L970" s="1">
        <v>977601</v>
      </c>
      <c r="M970" s="1"/>
      <c r="N970" s="1"/>
      <c r="O970" s="1"/>
      <c r="P970" s="1"/>
      <c r="Q970" s="1"/>
      <c r="R970" s="1"/>
      <c r="S970" s="1"/>
      <c r="T970" s="1">
        <v>977601</v>
      </c>
      <c r="U970" s="1">
        <v>32</v>
      </c>
      <c r="V970" s="36">
        <v>0.17680966942857557</v>
      </c>
      <c r="W970" s="1"/>
      <c r="X970" s="1"/>
      <c r="Y970" s="1">
        <v>192888</v>
      </c>
      <c r="Z970" s="1"/>
      <c r="AA970" s="1"/>
      <c r="AB970" s="1"/>
      <c r="AC970" s="1"/>
      <c r="AD970" s="1"/>
      <c r="AE970" s="1"/>
      <c r="AF970" s="1"/>
      <c r="AG970" s="1">
        <v>0</v>
      </c>
      <c r="AH970" s="1">
        <v>0</v>
      </c>
      <c r="AI970" s="1">
        <v>1980812.1916875003</v>
      </c>
      <c r="AJ970" s="1">
        <v>0</v>
      </c>
      <c r="AK970" s="1">
        <v>0</v>
      </c>
      <c r="AL970" s="1">
        <v>0</v>
      </c>
      <c r="AM970" s="1">
        <v>0</v>
      </c>
      <c r="AN970" s="1">
        <v>0</v>
      </c>
      <c r="AO970" s="1">
        <v>0</v>
      </c>
      <c r="AP970" s="1">
        <v>0</v>
      </c>
      <c r="AQ970" s="1">
        <v>1980812.1916875003</v>
      </c>
      <c r="AR970" s="1">
        <v>0</v>
      </c>
      <c r="AS970" s="1">
        <v>0</v>
      </c>
      <c r="AT970" s="1">
        <v>418184.92602720001</v>
      </c>
      <c r="AU970" s="1">
        <v>0</v>
      </c>
      <c r="AV970" s="1">
        <v>0</v>
      </c>
      <c r="AW970" s="1">
        <v>0</v>
      </c>
      <c r="AX970" s="1">
        <v>0</v>
      </c>
      <c r="AY970" s="1">
        <v>0</v>
      </c>
      <c r="AZ970" s="1">
        <v>0</v>
      </c>
      <c r="BA970" s="1">
        <v>0</v>
      </c>
      <c r="BB970" s="1">
        <v>418184.92602720001</v>
      </c>
      <c r="BC970" s="7">
        <v>0.47226937177166395</v>
      </c>
      <c r="BD970" s="35" t="s">
        <v>552</v>
      </c>
      <c r="BE970" s="35" t="s">
        <v>552</v>
      </c>
      <c r="BF970" s="35">
        <v>2.453963444917405</v>
      </c>
      <c r="BG970" s="35" t="s">
        <v>552</v>
      </c>
      <c r="BH970" s="35" t="s">
        <v>552</v>
      </c>
      <c r="BI970" s="35" t="s">
        <v>552</v>
      </c>
      <c r="BJ970" s="35" t="s">
        <v>552</v>
      </c>
      <c r="BK970" s="35" t="s">
        <v>552</v>
      </c>
      <c r="BL970" s="35" t="s">
        <v>552</v>
      </c>
      <c r="BM970" s="35" t="s">
        <v>552</v>
      </c>
      <c r="BN970" s="35">
        <v>2.453963444917405</v>
      </c>
      <c r="BO970" s="1">
        <v>0</v>
      </c>
      <c r="BP970" s="1"/>
      <c r="BQ970" s="1">
        <v>1672041.2935199998</v>
      </c>
      <c r="BR970" s="1">
        <v>74321.861198443876</v>
      </c>
      <c r="BS970" s="1">
        <v>656747.49902258371</v>
      </c>
      <c r="BT970" s="1">
        <v>1672041.2935199998</v>
      </c>
      <c r="BU970" s="1">
        <v>74321.861198443876</v>
      </c>
      <c r="BV970" s="1">
        <v>193324.53891216824</v>
      </c>
      <c r="BW970" s="35">
        <v>6.2059079254232818</v>
      </c>
      <c r="BX970" s="1">
        <v>8704493.0215707626</v>
      </c>
      <c r="BY970" s="1">
        <v>386912.76624518808</v>
      </c>
      <c r="BZ970" s="1">
        <v>3418967.010163588</v>
      </c>
      <c r="CA970" s="1">
        <v>8704493.0215707626</v>
      </c>
      <c r="CB970" s="1">
        <v>386912.76624518808</v>
      </c>
      <c r="CC970" s="1">
        <v>1006429.7493016582</v>
      </c>
    </row>
    <row r="971" spans="1:81" x14ac:dyDescent="0.25">
      <c r="A971" t="s">
        <v>668</v>
      </c>
      <c r="B971" t="s">
        <v>669</v>
      </c>
      <c r="C971" t="s">
        <v>455</v>
      </c>
      <c r="D971" t="s">
        <v>28</v>
      </c>
      <c r="E971">
        <v>70014</v>
      </c>
      <c r="F971" t="s">
        <v>39</v>
      </c>
      <c r="G971" t="s">
        <v>207</v>
      </c>
      <c r="H971" s="74">
        <v>0.53135125639672998</v>
      </c>
      <c r="I971" s="1">
        <v>5170096</v>
      </c>
      <c r="J971" s="1">
        <v>0</v>
      </c>
      <c r="K971" s="1">
        <v>0</v>
      </c>
      <c r="L971" s="1">
        <v>977601</v>
      </c>
      <c r="M971" s="1">
        <v>0</v>
      </c>
      <c r="N971" s="1">
        <v>0</v>
      </c>
      <c r="O971" s="1">
        <v>0</v>
      </c>
      <c r="P971" s="1">
        <v>156759</v>
      </c>
      <c r="Q971" s="1">
        <v>0</v>
      </c>
      <c r="R971" s="1">
        <v>0</v>
      </c>
      <c r="S971" s="1">
        <v>0</v>
      </c>
      <c r="T971" s="1">
        <v>1134360</v>
      </c>
      <c r="U971" s="1"/>
      <c r="V971" s="36"/>
      <c r="W971" s="1"/>
      <c r="X971" s="1"/>
      <c r="Y971" s="1">
        <v>192888</v>
      </c>
      <c r="Z971" s="1"/>
      <c r="AA971" s="1"/>
      <c r="AB971" s="1"/>
      <c r="AC971" s="1">
        <v>26186</v>
      </c>
      <c r="AD971" s="1"/>
      <c r="AE971" s="1"/>
      <c r="AF971" s="1"/>
      <c r="AG971" s="1">
        <v>0</v>
      </c>
      <c r="AH971" s="1">
        <v>0</v>
      </c>
      <c r="AI971" s="1">
        <v>1980812.1916875003</v>
      </c>
      <c r="AJ971" s="1">
        <v>0</v>
      </c>
      <c r="AK971" s="1">
        <v>0</v>
      </c>
      <c r="AL971" s="1">
        <v>0</v>
      </c>
      <c r="AM971" s="1">
        <v>230091.13209749997</v>
      </c>
      <c r="AN971" s="1">
        <v>0</v>
      </c>
      <c r="AO971" s="1">
        <v>0</v>
      </c>
      <c r="AP971" s="1">
        <v>0</v>
      </c>
      <c r="AQ971" s="1">
        <v>2210903.3237850005</v>
      </c>
      <c r="AR971" s="1">
        <v>0</v>
      </c>
      <c r="AS971" s="1">
        <v>0</v>
      </c>
      <c r="AT971" s="1">
        <v>418184.92602720001</v>
      </c>
      <c r="AU971" s="1">
        <v>0</v>
      </c>
      <c r="AV971" s="1">
        <v>0</v>
      </c>
      <c r="AW971" s="1">
        <v>0</v>
      </c>
      <c r="AX971" s="1">
        <v>68114.499479999999</v>
      </c>
      <c r="AY971" s="1">
        <v>0</v>
      </c>
      <c r="AZ971" s="1">
        <v>0</v>
      </c>
      <c r="BA971" s="1">
        <v>0</v>
      </c>
      <c r="BB971" s="1">
        <v>486299.42550720001</v>
      </c>
      <c r="BC971" s="7">
        <v>0.52169297229533074</v>
      </c>
      <c r="BD971" s="35" t="s">
        <v>552</v>
      </c>
      <c r="BE971" s="35" t="s">
        <v>552</v>
      </c>
      <c r="BF971" s="35">
        <v>2.453963444917405</v>
      </c>
      <c r="BG971" s="35" t="s">
        <v>552</v>
      </c>
      <c r="BH971" s="35" t="s">
        <v>552</v>
      </c>
      <c r="BI971" s="35" t="s">
        <v>552</v>
      </c>
      <c r="BJ971" s="35">
        <v>1.9023190475666467</v>
      </c>
      <c r="BK971" s="35" t="s">
        <v>552</v>
      </c>
      <c r="BL971" s="35" t="s">
        <v>552</v>
      </c>
      <c r="BM971" s="35" t="s">
        <v>552</v>
      </c>
      <c r="BN971" s="35">
        <v>2.3777308343843226</v>
      </c>
      <c r="BO971" s="1">
        <v>0</v>
      </c>
      <c r="BP971" s="1">
        <v>0</v>
      </c>
      <c r="BQ971" s="1">
        <v>1701788.7993599998</v>
      </c>
      <c r="BR971" s="1">
        <v>75644.131173837843</v>
      </c>
      <c r="BS971" s="1">
        <v>668431.77987036784</v>
      </c>
      <c r="BT971" s="1">
        <v>1701788.7993599998</v>
      </c>
      <c r="BU971" s="1">
        <v>75644.131173837843</v>
      </c>
      <c r="BV971" s="1">
        <v>196764.0011267635</v>
      </c>
      <c r="BW971" s="35">
        <v>6.2059079254232818</v>
      </c>
      <c r="BX971" s="1">
        <v>8859355.7979847938</v>
      </c>
      <c r="BY971" s="1">
        <v>393796.38198964077</v>
      </c>
      <c r="BZ971" s="1">
        <v>3479794.3004319384</v>
      </c>
      <c r="CA971" s="1">
        <v>8859355.7979847938</v>
      </c>
      <c r="CB971" s="1">
        <v>393796.38198964077</v>
      </c>
      <c r="CC971" s="1">
        <v>1024335.2729038137</v>
      </c>
    </row>
    <row r="972" spans="1:81" x14ac:dyDescent="0.25">
      <c r="A972" t="s">
        <v>668</v>
      </c>
      <c r="B972" t="s">
        <v>669</v>
      </c>
      <c r="C972" t="s">
        <v>455</v>
      </c>
      <c r="D972" t="s">
        <v>1730</v>
      </c>
      <c r="E972">
        <v>70014</v>
      </c>
      <c r="F972" t="s">
        <v>39</v>
      </c>
      <c r="G972" t="s">
        <v>207</v>
      </c>
      <c r="H972" s="74">
        <v>0.53135125639672998</v>
      </c>
      <c r="I972" s="1">
        <v>90374</v>
      </c>
      <c r="J972" s="1"/>
      <c r="K972" s="1"/>
      <c r="L972" s="1"/>
      <c r="M972" s="1"/>
      <c r="N972" s="1"/>
      <c r="O972" s="1"/>
      <c r="P972" s="1">
        <v>156759</v>
      </c>
      <c r="Q972" s="1"/>
      <c r="R972" s="1"/>
      <c r="S972" s="1"/>
      <c r="T972" s="1">
        <v>156759</v>
      </c>
      <c r="U972" s="1">
        <v>9</v>
      </c>
      <c r="V972" s="36">
        <v>7.6804359391439286E-2</v>
      </c>
      <c r="W972" s="1"/>
      <c r="X972" s="1"/>
      <c r="Y972" s="1"/>
      <c r="Z972" s="1"/>
      <c r="AA972" s="1"/>
      <c r="AB972" s="1"/>
      <c r="AC972" s="1">
        <v>26186</v>
      </c>
      <c r="AD972" s="1"/>
      <c r="AE972" s="1"/>
      <c r="AF972" s="1"/>
      <c r="AG972" s="1">
        <v>0</v>
      </c>
      <c r="AH972" s="1">
        <v>0</v>
      </c>
      <c r="AI972" s="1">
        <v>0</v>
      </c>
      <c r="AJ972" s="1">
        <v>0</v>
      </c>
      <c r="AK972" s="1"/>
      <c r="AL972" s="1">
        <v>0</v>
      </c>
      <c r="AM972" s="1">
        <v>230091.13209749997</v>
      </c>
      <c r="AN972" s="1"/>
      <c r="AO972" s="1">
        <v>0</v>
      </c>
      <c r="AP972" s="1">
        <v>0</v>
      </c>
      <c r="AQ972" s="1">
        <v>230091.13209749997</v>
      </c>
      <c r="AR972" s="1">
        <v>0</v>
      </c>
      <c r="AS972" s="1">
        <v>0</v>
      </c>
      <c r="AT972" s="1">
        <v>0</v>
      </c>
      <c r="AU972" s="1">
        <v>0</v>
      </c>
      <c r="AV972" s="1"/>
      <c r="AW972" s="1">
        <v>0</v>
      </c>
      <c r="AX972" s="1">
        <v>68114.499479999999</v>
      </c>
      <c r="AY972" s="1"/>
      <c r="AZ972" s="1">
        <v>0</v>
      </c>
      <c r="BA972" s="1">
        <v>0</v>
      </c>
      <c r="BB972" s="1">
        <v>68114.499479999999</v>
      </c>
      <c r="BC972" s="7">
        <v>3.2996838867096727</v>
      </c>
      <c r="BD972" s="35" t="s">
        <v>552</v>
      </c>
      <c r="BE972" s="35" t="s">
        <v>552</v>
      </c>
      <c r="BF972" s="35" t="s">
        <v>552</v>
      </c>
      <c r="BG972" s="35" t="s">
        <v>552</v>
      </c>
      <c r="BH972" s="35" t="s">
        <v>552</v>
      </c>
      <c r="BI972" s="35" t="s">
        <v>552</v>
      </c>
      <c r="BJ972" s="35">
        <v>1.9023190475666467</v>
      </c>
      <c r="BK972" s="35" t="s">
        <v>552</v>
      </c>
      <c r="BL972" s="35" t="s">
        <v>552</v>
      </c>
      <c r="BM972" s="35" t="s">
        <v>552</v>
      </c>
      <c r="BN972" s="35">
        <v>1.9023190475666467</v>
      </c>
      <c r="BO972" s="1">
        <v>0</v>
      </c>
      <c r="BP972" s="1">
        <v>0</v>
      </c>
      <c r="BQ972" s="1">
        <v>29747.505839999994</v>
      </c>
      <c r="BR972" s="1">
        <v>1322.2699753939619</v>
      </c>
      <c r="BS972" s="1">
        <v>11684.280847783992</v>
      </c>
      <c r="BT972" s="1">
        <v>29747.505839999994</v>
      </c>
      <c r="BU972" s="1">
        <v>1322.2699753939619</v>
      </c>
      <c r="BV972" s="1">
        <v>3439.4622145952653</v>
      </c>
      <c r="BW972" s="35">
        <v>6.2059079254232818</v>
      </c>
      <c r="BX972" s="1">
        <v>154862.77641403134</v>
      </c>
      <c r="BY972" s="1">
        <v>6883.6157444526743</v>
      </c>
      <c r="BZ972" s="1">
        <v>60827.290268350138</v>
      </c>
      <c r="CA972" s="1">
        <v>154862.77641403134</v>
      </c>
      <c r="CB972" s="1">
        <v>6883.6157444526743</v>
      </c>
      <c r="CC972" s="1">
        <v>17905.523602155405</v>
      </c>
    </row>
    <row r="973" spans="1:81" x14ac:dyDescent="0.25">
      <c r="A973" t="s">
        <v>1621</v>
      </c>
      <c r="B973" t="s">
        <v>206</v>
      </c>
      <c r="C973" t="s">
        <v>455</v>
      </c>
      <c r="D973" t="s">
        <v>28</v>
      </c>
      <c r="E973">
        <v>70047</v>
      </c>
      <c r="F973" t="s">
        <v>370</v>
      </c>
      <c r="G973" t="s">
        <v>207</v>
      </c>
      <c r="H973" s="74">
        <v>0.53135125639672998</v>
      </c>
      <c r="I973" s="1">
        <v>1247759.97</v>
      </c>
      <c r="J973" s="1">
        <v>0</v>
      </c>
      <c r="K973" s="1">
        <v>83411.200000000012</v>
      </c>
      <c r="L973" s="1">
        <v>0</v>
      </c>
      <c r="M973" s="1">
        <v>0</v>
      </c>
      <c r="N973" s="1">
        <v>0</v>
      </c>
      <c r="O973" s="1">
        <v>0</v>
      </c>
      <c r="P973" s="1">
        <v>153812.79999999999</v>
      </c>
      <c r="Q973" s="1">
        <v>0</v>
      </c>
      <c r="R973" s="1">
        <v>0</v>
      </c>
      <c r="S973" s="1">
        <v>0</v>
      </c>
      <c r="T973" s="1">
        <v>237224</v>
      </c>
      <c r="U973" s="1"/>
      <c r="V973" s="36"/>
      <c r="W973" s="1"/>
      <c r="X973" s="1">
        <v>26067</v>
      </c>
      <c r="Y973" s="1"/>
      <c r="Z973" s="1"/>
      <c r="AA973" s="1"/>
      <c r="AB973" s="1"/>
      <c r="AC973" s="1">
        <v>18118</v>
      </c>
      <c r="AD973" s="1"/>
      <c r="AE973" s="1"/>
      <c r="AF973" s="1"/>
      <c r="AG973" s="1">
        <v>0</v>
      </c>
      <c r="AH973" s="1">
        <v>214248.65540659649</v>
      </c>
      <c r="AI973" s="1">
        <v>0</v>
      </c>
      <c r="AJ973" s="1">
        <v>0</v>
      </c>
      <c r="AK973" s="1">
        <v>0</v>
      </c>
      <c r="AL973" s="1">
        <v>0</v>
      </c>
      <c r="AM973" s="1">
        <v>159250.74570533331</v>
      </c>
      <c r="AN973" s="1">
        <v>0</v>
      </c>
      <c r="AO973" s="1">
        <v>0</v>
      </c>
      <c r="AP973" s="1">
        <v>0</v>
      </c>
      <c r="AQ973" s="1">
        <v>373499.40111192979</v>
      </c>
      <c r="AR973" s="1">
        <v>0</v>
      </c>
      <c r="AS973" s="1">
        <v>56312.188195500006</v>
      </c>
      <c r="AT973" s="1">
        <v>0</v>
      </c>
      <c r="AU973" s="1">
        <v>0</v>
      </c>
      <c r="AV973" s="1">
        <v>0</v>
      </c>
      <c r="AW973" s="1">
        <v>0</v>
      </c>
      <c r="AX973" s="1">
        <v>47128.179239999998</v>
      </c>
      <c r="AY973" s="1">
        <v>0</v>
      </c>
      <c r="AZ973" s="1">
        <v>0</v>
      </c>
      <c r="BA973" s="1">
        <v>0</v>
      </c>
      <c r="BB973" s="1">
        <v>103440.3674355</v>
      </c>
      <c r="BC973" s="7">
        <v>0.38223679234350644</v>
      </c>
      <c r="BD973" s="35" t="s">
        <v>552</v>
      </c>
      <c r="BE973" s="35">
        <v>3.2436992106826956</v>
      </c>
      <c r="BF973" s="35" t="s">
        <v>552</v>
      </c>
      <c r="BG973" s="35" t="s">
        <v>552</v>
      </c>
      <c r="BH973" s="35" t="s">
        <v>552</v>
      </c>
      <c r="BI973" s="35" t="s">
        <v>552</v>
      </c>
      <c r="BJ973" s="35">
        <v>1.3417539043911386</v>
      </c>
      <c r="BK973" s="35" t="s">
        <v>552</v>
      </c>
      <c r="BL973" s="35" t="s">
        <v>552</v>
      </c>
      <c r="BM973" s="35" t="s">
        <v>552</v>
      </c>
      <c r="BN973" s="35">
        <v>2.0105038636370258</v>
      </c>
      <c r="BO973" s="1">
        <v>0</v>
      </c>
      <c r="BP973" s="1">
        <v>0</v>
      </c>
      <c r="BQ973" s="1">
        <v>410712.67172519991</v>
      </c>
      <c r="BR973" s="1">
        <v>18256.086317187139</v>
      </c>
      <c r="BS973" s="1">
        <v>161320.48952245695</v>
      </c>
      <c r="BT973" s="1">
        <v>410712.67172519991</v>
      </c>
      <c r="BU973" s="1">
        <v>18256.086317187139</v>
      </c>
      <c r="BV973" s="1">
        <v>47487.36660654084</v>
      </c>
      <c r="BW973" s="35">
        <v>5.9799506865690777</v>
      </c>
      <c r="BX973" s="1">
        <v>2045328.8515405292</v>
      </c>
      <c r="BY973" s="1">
        <v>90914.40958934043</v>
      </c>
      <c r="BZ973" s="1">
        <v>803368.08255501906</v>
      </c>
      <c r="CA973" s="1">
        <v>2045328.8515405292</v>
      </c>
      <c r="CB973" s="1">
        <v>90914.40958934043</v>
      </c>
      <c r="CC973" s="1">
        <v>236484.74393560053</v>
      </c>
    </row>
    <row r="974" spans="1:81" x14ac:dyDescent="0.25">
      <c r="A974" t="s">
        <v>1621</v>
      </c>
      <c r="B974" t="s">
        <v>206</v>
      </c>
      <c r="C974" t="s">
        <v>455</v>
      </c>
      <c r="D974" t="s">
        <v>1730</v>
      </c>
      <c r="E974">
        <v>70047</v>
      </c>
      <c r="F974" t="s">
        <v>370</v>
      </c>
      <c r="G974" t="s">
        <v>207</v>
      </c>
      <c r="H974" s="74">
        <v>0.53135125639672998</v>
      </c>
      <c r="I974" s="1">
        <v>1247759.97</v>
      </c>
      <c r="J974" s="1"/>
      <c r="K974" s="1">
        <v>83411.200000000012</v>
      </c>
      <c r="L974" s="1"/>
      <c r="M974" s="1"/>
      <c r="N974" s="1"/>
      <c r="O974" s="1"/>
      <c r="P974" s="1">
        <v>153812.79999999999</v>
      </c>
      <c r="Q974" s="1"/>
      <c r="R974" s="1"/>
      <c r="S974" s="1"/>
      <c r="T974" s="1">
        <v>237224</v>
      </c>
      <c r="U974" s="1">
        <v>15.6</v>
      </c>
      <c r="V974" s="36">
        <v>0.12344828599447225</v>
      </c>
      <c r="W974" s="1"/>
      <c r="X974" s="1">
        <v>26067</v>
      </c>
      <c r="Y974" s="1"/>
      <c r="Z974" s="1"/>
      <c r="AA974" s="1"/>
      <c r="AB974" s="1"/>
      <c r="AC974" s="1">
        <v>18118</v>
      </c>
      <c r="AD974" s="1"/>
      <c r="AE974" s="1"/>
      <c r="AF974" s="1"/>
      <c r="AG974" s="1">
        <v>0</v>
      </c>
      <c r="AH974" s="1">
        <v>214248.65540659649</v>
      </c>
      <c r="AI974" s="1">
        <v>0</v>
      </c>
      <c r="AJ974" s="1">
        <v>0</v>
      </c>
      <c r="AK974" s="1"/>
      <c r="AL974" s="1">
        <v>0</v>
      </c>
      <c r="AM974" s="1">
        <v>159250.74570533331</v>
      </c>
      <c r="AN974" s="1"/>
      <c r="AO974" s="1">
        <v>0</v>
      </c>
      <c r="AP974" s="1">
        <v>0</v>
      </c>
      <c r="AQ974" s="1">
        <v>373499.40111192979</v>
      </c>
      <c r="AR974" s="1">
        <v>0</v>
      </c>
      <c r="AS974" s="1">
        <v>56312.188195500006</v>
      </c>
      <c r="AT974" s="1">
        <v>0</v>
      </c>
      <c r="AU974" s="1">
        <v>0</v>
      </c>
      <c r="AV974" s="1"/>
      <c r="AW974" s="1">
        <v>0</v>
      </c>
      <c r="AX974" s="1">
        <v>47128.179239999998</v>
      </c>
      <c r="AY974" s="1"/>
      <c r="AZ974" s="1">
        <v>0</v>
      </c>
      <c r="BA974" s="1">
        <v>0</v>
      </c>
      <c r="BB974" s="1">
        <v>103440.3674355</v>
      </c>
      <c r="BC974" s="7">
        <v>0.38223679234350644</v>
      </c>
      <c r="BD974" s="35" t="s">
        <v>552</v>
      </c>
      <c r="BE974" s="35">
        <v>3.2436992106826956</v>
      </c>
      <c r="BF974" s="35" t="s">
        <v>552</v>
      </c>
      <c r="BG974" s="35" t="s">
        <v>552</v>
      </c>
      <c r="BH974" s="35" t="s">
        <v>552</v>
      </c>
      <c r="BI974" s="35" t="s">
        <v>552</v>
      </c>
      <c r="BJ974" s="35">
        <v>1.3417539043911386</v>
      </c>
      <c r="BK974" s="35" t="s">
        <v>552</v>
      </c>
      <c r="BL974" s="35" t="s">
        <v>552</v>
      </c>
      <c r="BM974" s="35" t="s">
        <v>552</v>
      </c>
      <c r="BN974" s="35">
        <v>2.0105038636370258</v>
      </c>
      <c r="BO974" s="1">
        <v>0</v>
      </c>
      <c r="BP974" s="1">
        <v>0</v>
      </c>
      <c r="BQ974" s="1">
        <v>410712.67172519991</v>
      </c>
      <c r="BR974" s="1">
        <v>18256.086317187139</v>
      </c>
      <c r="BS974" s="1">
        <v>161320.48952245695</v>
      </c>
      <c r="BT974" s="1">
        <v>410712.67172519991</v>
      </c>
      <c r="BU974" s="1">
        <v>18256.086317187139</v>
      </c>
      <c r="BV974" s="1">
        <v>47487.36660654084</v>
      </c>
      <c r="BW974" s="35">
        <v>5.9799506865690777</v>
      </c>
      <c r="BX974" s="1">
        <v>2045328.8515405292</v>
      </c>
      <c r="BY974" s="1">
        <v>90914.40958934043</v>
      </c>
      <c r="BZ974" s="1">
        <v>803368.08255501906</v>
      </c>
      <c r="CA974" s="1">
        <v>2045328.8515405292</v>
      </c>
      <c r="CB974" s="1">
        <v>90914.40958934043</v>
      </c>
      <c r="CC974" s="1">
        <v>236484.74393560053</v>
      </c>
    </row>
    <row r="975" spans="1:81" x14ac:dyDescent="0.25">
      <c r="A975" t="s">
        <v>846</v>
      </c>
      <c r="B975" t="s">
        <v>847</v>
      </c>
      <c r="C975" t="s">
        <v>455</v>
      </c>
      <c r="D975" t="s">
        <v>38</v>
      </c>
      <c r="E975">
        <v>70044</v>
      </c>
      <c r="F975" t="s">
        <v>39</v>
      </c>
      <c r="G975" t="s">
        <v>207</v>
      </c>
      <c r="H975" s="74">
        <v>0.53135125639672998</v>
      </c>
      <c r="I975" s="1">
        <v>1608066</v>
      </c>
      <c r="J975" s="1">
        <v>319526.81901419681</v>
      </c>
      <c r="K975" s="1"/>
      <c r="L975" s="1">
        <v>195697.18098580316</v>
      </c>
      <c r="M975" s="1"/>
      <c r="N975" s="1"/>
      <c r="O975" s="1"/>
      <c r="P975" s="1"/>
      <c r="Q975" s="1"/>
      <c r="R975" s="1"/>
      <c r="S975" s="1"/>
      <c r="T975" s="1">
        <v>515224</v>
      </c>
      <c r="U975" s="1">
        <v>36.418604651162788</v>
      </c>
      <c r="V975" s="36">
        <v>0.11897050184300187</v>
      </c>
      <c r="W975" s="1">
        <v>77757</v>
      </c>
      <c r="X975" s="1"/>
      <c r="Y975" s="1">
        <v>47623</v>
      </c>
      <c r="Z975" s="1"/>
      <c r="AA975" s="1"/>
      <c r="AB975" s="1"/>
      <c r="AC975" s="1"/>
      <c r="AD975" s="1"/>
      <c r="AE975" s="1"/>
      <c r="AF975" s="1"/>
      <c r="AG975" s="1">
        <v>3721.5288610583498</v>
      </c>
      <c r="AH975" s="1">
        <v>0</v>
      </c>
      <c r="AI975" s="1">
        <v>488518.04080277163</v>
      </c>
      <c r="AJ975" s="1">
        <v>0</v>
      </c>
      <c r="AK975" s="1">
        <v>0</v>
      </c>
      <c r="AL975" s="1">
        <v>0</v>
      </c>
      <c r="AM975" s="1">
        <v>0</v>
      </c>
      <c r="AN975" s="1">
        <v>0</v>
      </c>
      <c r="AO975" s="1">
        <v>0</v>
      </c>
      <c r="AP975" s="1">
        <v>0</v>
      </c>
      <c r="AQ975" s="1">
        <v>492239.56966382999</v>
      </c>
      <c r="AR975" s="1">
        <v>287950.49997</v>
      </c>
      <c r="AS975" s="1">
        <v>0</v>
      </c>
      <c r="AT975" s="1">
        <v>103247.5878862</v>
      </c>
      <c r="AU975" s="1">
        <v>0</v>
      </c>
      <c r="AV975" s="1">
        <v>0</v>
      </c>
      <c r="AW975" s="1">
        <v>0</v>
      </c>
      <c r="AX975" s="1">
        <v>0</v>
      </c>
      <c r="AY975" s="1">
        <v>0</v>
      </c>
      <c r="AZ975" s="1">
        <v>0</v>
      </c>
      <c r="BA975" s="1">
        <v>0</v>
      </c>
      <c r="BB975" s="1">
        <v>391198.0878562</v>
      </c>
      <c r="BC975" s="7">
        <v>0.54937897917127154</v>
      </c>
      <c r="BD975" s="35">
        <v>0.91282487564243908</v>
      </c>
      <c r="BE975" s="35" t="s">
        <v>552</v>
      </c>
      <c r="BF975" s="35">
        <v>3.0238842772696928</v>
      </c>
      <c r="BG975" s="35" t="s">
        <v>552</v>
      </c>
      <c r="BH975" s="35" t="s">
        <v>552</v>
      </c>
      <c r="BI975" s="35" t="s">
        <v>552</v>
      </c>
      <c r="BJ975" s="35" t="s">
        <v>552</v>
      </c>
      <c r="BK975" s="35" t="s">
        <v>552</v>
      </c>
      <c r="BL975" s="35" t="s">
        <v>552</v>
      </c>
      <c r="BM975" s="35" t="s">
        <v>552</v>
      </c>
      <c r="BN975" s="35">
        <v>1.7146671302579652</v>
      </c>
      <c r="BO975" s="1">
        <v>734803.64999999991</v>
      </c>
      <c r="BP975" s="1"/>
      <c r="BQ975" s="1">
        <v>529311.00455999991</v>
      </c>
      <c r="BR975" s="1">
        <v>23527.755662600601</v>
      </c>
      <c r="BS975" s="1">
        <v>207903.76397827483</v>
      </c>
      <c r="BT975" s="1">
        <v>529311.00455999991</v>
      </c>
      <c r="BU975" s="1">
        <v>23527.755662600601</v>
      </c>
      <c r="BV975" s="1">
        <v>61199.92747444343</v>
      </c>
      <c r="BW975" s="35">
        <v>6.0958611479396136</v>
      </c>
      <c r="BX975" s="1">
        <v>2697295.3833141914</v>
      </c>
      <c r="BY975" s="1">
        <v>119894.17597926265</v>
      </c>
      <c r="BZ975" s="1">
        <v>1059448.7133672982</v>
      </c>
      <c r="CA975" s="1">
        <v>2697295.3833141914</v>
      </c>
      <c r="CB975" s="1">
        <v>119894.17597926265</v>
      </c>
      <c r="CC975" s="1">
        <v>311866.33267373842</v>
      </c>
    </row>
    <row r="976" spans="1:81" x14ac:dyDescent="0.25">
      <c r="A976" t="s">
        <v>846</v>
      </c>
      <c r="B976" t="s">
        <v>847</v>
      </c>
      <c r="C976" t="s">
        <v>455</v>
      </c>
      <c r="D976" t="s">
        <v>28</v>
      </c>
      <c r="E976">
        <v>70044</v>
      </c>
      <c r="F976" t="s">
        <v>39</v>
      </c>
      <c r="G976" t="s">
        <v>207</v>
      </c>
      <c r="H976" s="74">
        <v>0.53135125639672998</v>
      </c>
      <c r="I976" s="1">
        <v>1608066</v>
      </c>
      <c r="J976" s="1">
        <v>319526.81901419681</v>
      </c>
      <c r="K976" s="1">
        <v>0</v>
      </c>
      <c r="L976" s="1">
        <v>195697.18098580316</v>
      </c>
      <c r="M976" s="1">
        <v>0</v>
      </c>
      <c r="N976" s="1">
        <v>0</v>
      </c>
      <c r="O976" s="1">
        <v>0</v>
      </c>
      <c r="P976" s="1">
        <v>0</v>
      </c>
      <c r="Q976" s="1">
        <v>0</v>
      </c>
      <c r="R976" s="1">
        <v>0</v>
      </c>
      <c r="S976" s="1">
        <v>0</v>
      </c>
      <c r="T976" s="1">
        <v>515224</v>
      </c>
      <c r="U976" s="1"/>
      <c r="V976" s="36"/>
      <c r="W976" s="1">
        <v>77757</v>
      </c>
      <c r="X976" s="1"/>
      <c r="Y976" s="1">
        <v>47623</v>
      </c>
      <c r="Z976" s="1"/>
      <c r="AA976" s="1"/>
      <c r="AB976" s="1"/>
      <c r="AC976" s="1"/>
      <c r="AD976" s="1"/>
      <c r="AE976" s="1"/>
      <c r="AF976" s="1"/>
      <c r="AG976" s="1">
        <v>3721.5288610583498</v>
      </c>
      <c r="AH976" s="1">
        <v>0</v>
      </c>
      <c r="AI976" s="1">
        <v>488518.04080277163</v>
      </c>
      <c r="AJ976" s="1">
        <v>0</v>
      </c>
      <c r="AK976" s="1">
        <v>0</v>
      </c>
      <c r="AL976" s="1">
        <v>0</v>
      </c>
      <c r="AM976" s="1">
        <v>0</v>
      </c>
      <c r="AN976" s="1">
        <v>0</v>
      </c>
      <c r="AO976" s="1">
        <v>0</v>
      </c>
      <c r="AP976" s="1">
        <v>0</v>
      </c>
      <c r="AQ976" s="1">
        <v>492239.56966382999</v>
      </c>
      <c r="AR976" s="1">
        <v>287950.49997</v>
      </c>
      <c r="AS976" s="1">
        <v>0</v>
      </c>
      <c r="AT976" s="1">
        <v>103247.5878862</v>
      </c>
      <c r="AU976" s="1">
        <v>0</v>
      </c>
      <c r="AV976" s="1">
        <v>0</v>
      </c>
      <c r="AW976" s="1">
        <v>0</v>
      </c>
      <c r="AX976" s="1">
        <v>0</v>
      </c>
      <c r="AY976" s="1">
        <v>0</v>
      </c>
      <c r="AZ976" s="1">
        <v>0</v>
      </c>
      <c r="BA976" s="1">
        <v>0</v>
      </c>
      <c r="BB976" s="1">
        <v>391198.0878562</v>
      </c>
      <c r="BC976" s="7">
        <v>0.54937897917127154</v>
      </c>
      <c r="BD976" s="35">
        <v>0.91282487564243908</v>
      </c>
      <c r="BE976" s="35" t="s">
        <v>552</v>
      </c>
      <c r="BF976" s="35">
        <v>3.0238842772696928</v>
      </c>
      <c r="BG976" s="35" t="s">
        <v>552</v>
      </c>
      <c r="BH976" s="35" t="s">
        <v>552</v>
      </c>
      <c r="BI976" s="35" t="s">
        <v>552</v>
      </c>
      <c r="BJ976" s="35" t="s">
        <v>552</v>
      </c>
      <c r="BK976" s="35" t="s">
        <v>552</v>
      </c>
      <c r="BL976" s="35" t="s">
        <v>552</v>
      </c>
      <c r="BM976" s="35" t="s">
        <v>552</v>
      </c>
      <c r="BN976" s="35">
        <v>1.7146671302579652</v>
      </c>
      <c r="BO976" s="1">
        <v>734803.64999999991</v>
      </c>
      <c r="BP976" s="1">
        <v>0</v>
      </c>
      <c r="BQ976" s="1">
        <v>529311.00455999991</v>
      </c>
      <c r="BR976" s="1">
        <v>23527.755662600601</v>
      </c>
      <c r="BS976" s="1">
        <v>207903.76397827483</v>
      </c>
      <c r="BT976" s="1">
        <v>529311.00455999991</v>
      </c>
      <c r="BU976" s="1">
        <v>23527.755662600601</v>
      </c>
      <c r="BV976" s="1">
        <v>61199.92747444343</v>
      </c>
      <c r="BW976" s="35">
        <v>6.0958611479396136</v>
      </c>
      <c r="BX976" s="1">
        <v>2697295.3833141914</v>
      </c>
      <c r="BY976" s="1">
        <v>119894.17597926265</v>
      </c>
      <c r="BZ976" s="1">
        <v>1059448.7133672982</v>
      </c>
      <c r="CA976" s="1">
        <v>2697295.3833141914</v>
      </c>
      <c r="CB976" s="1">
        <v>119894.17597926265</v>
      </c>
      <c r="CC976" s="1">
        <v>311866.33267373842</v>
      </c>
    </row>
    <row r="977" spans="1:81" x14ac:dyDescent="0.25">
      <c r="A977" t="s">
        <v>1520</v>
      </c>
      <c r="B977" t="s">
        <v>938</v>
      </c>
      <c r="C977" t="s">
        <v>219</v>
      </c>
      <c r="D977" t="s">
        <v>28</v>
      </c>
      <c r="E977">
        <v>41105</v>
      </c>
      <c r="F977" t="s">
        <v>39</v>
      </c>
      <c r="G977" t="s">
        <v>220</v>
      </c>
      <c r="H977" s="74">
        <v>0.47081209714231009</v>
      </c>
      <c r="I977" s="1">
        <v>1926639</v>
      </c>
      <c r="J977" s="1">
        <v>0</v>
      </c>
      <c r="K977" s="1">
        <v>0</v>
      </c>
      <c r="L977" s="1">
        <v>1281</v>
      </c>
      <c r="M977" s="1">
        <v>0</v>
      </c>
      <c r="N977" s="1">
        <v>0</v>
      </c>
      <c r="O977" s="1">
        <v>0</v>
      </c>
      <c r="P977" s="1">
        <v>1802040</v>
      </c>
      <c r="Q977" s="1">
        <v>0</v>
      </c>
      <c r="R977" s="1">
        <v>0</v>
      </c>
      <c r="S977" s="1">
        <v>0</v>
      </c>
      <c r="T977" s="1">
        <v>1803321</v>
      </c>
      <c r="U977" s="1"/>
      <c r="V977" s="36"/>
      <c r="W977" s="1"/>
      <c r="X977" s="1"/>
      <c r="Y977" s="1">
        <v>138</v>
      </c>
      <c r="Z977" s="1"/>
      <c r="AA977" s="1"/>
      <c r="AB977" s="1"/>
      <c r="AC977" s="1">
        <v>219497</v>
      </c>
      <c r="AD977" s="1"/>
      <c r="AE977" s="1"/>
      <c r="AF977" s="1"/>
      <c r="AG977" s="1">
        <v>0</v>
      </c>
      <c r="AH977" s="1">
        <v>0</v>
      </c>
      <c r="AI977" s="1">
        <v>1423.9516875000002</v>
      </c>
      <c r="AJ977" s="1">
        <v>0</v>
      </c>
      <c r="AK977" s="1">
        <v>0</v>
      </c>
      <c r="AL977" s="1">
        <v>0</v>
      </c>
      <c r="AM977" s="1">
        <v>1929230.4770999998</v>
      </c>
      <c r="AN977" s="1">
        <v>0</v>
      </c>
      <c r="AO977" s="1">
        <v>0</v>
      </c>
      <c r="AP977" s="1">
        <v>0</v>
      </c>
      <c r="AQ977" s="1">
        <v>1930654.4287874999</v>
      </c>
      <c r="AR977" s="1">
        <v>0</v>
      </c>
      <c r="AS977" s="1">
        <v>0</v>
      </c>
      <c r="AT977" s="1">
        <v>299.18667719999996</v>
      </c>
      <c r="AU977" s="1">
        <v>0</v>
      </c>
      <c r="AV977" s="1">
        <v>0</v>
      </c>
      <c r="AW977" s="1">
        <v>0</v>
      </c>
      <c r="AX977" s="1">
        <v>570951.20646000002</v>
      </c>
      <c r="AY977" s="1">
        <v>0</v>
      </c>
      <c r="AZ977" s="1">
        <v>0</v>
      </c>
      <c r="BA977" s="1">
        <v>0</v>
      </c>
      <c r="BB977" s="1">
        <v>571250.39313720004</v>
      </c>
      <c r="BC977" s="7">
        <v>1.2985851640731345</v>
      </c>
      <c r="BD977" s="35" t="s">
        <v>552</v>
      </c>
      <c r="BE977" s="35" t="s">
        <v>552</v>
      </c>
      <c r="BF977" s="35">
        <v>1.34515094824356</v>
      </c>
      <c r="BG977" s="35" t="s">
        <v>552</v>
      </c>
      <c r="BH977" s="35" t="s">
        <v>552</v>
      </c>
      <c r="BI977" s="35" t="s">
        <v>552</v>
      </c>
      <c r="BJ977" s="35">
        <v>1.3874174177931677</v>
      </c>
      <c r="BK977" s="35" t="s">
        <v>552</v>
      </c>
      <c r="BL977" s="35" t="s">
        <v>552</v>
      </c>
      <c r="BM977" s="35" t="s">
        <v>552</v>
      </c>
      <c r="BN977" s="35">
        <v>1.3873873935503995</v>
      </c>
      <c r="BO977" s="1">
        <v>0</v>
      </c>
      <c r="BP977" s="1">
        <v>0</v>
      </c>
      <c r="BQ977" s="1">
        <v>634172.49323999987</v>
      </c>
      <c r="BR977" s="1">
        <v>28188.82536042498</v>
      </c>
      <c r="BS977" s="1">
        <v>249091.45515628054</v>
      </c>
      <c r="BT977" s="1">
        <v>634172.49323999987</v>
      </c>
      <c r="BU977" s="1">
        <v>28188.82536042498</v>
      </c>
      <c r="BV977" s="1">
        <v>73324.208751030252</v>
      </c>
      <c r="BW977" s="35">
        <v>6.0169063952173012</v>
      </c>
      <c r="BX977" s="1">
        <v>3181584.0370066562</v>
      </c>
      <c r="BY977" s="1">
        <v>141420.69822437974</v>
      </c>
      <c r="BZ977" s="1">
        <v>1249668.5143675278</v>
      </c>
      <c r="CA977" s="1">
        <v>3181584.0370066562</v>
      </c>
      <c r="CB977" s="1">
        <v>141420.69822437974</v>
      </c>
      <c r="CC977" s="1">
        <v>367860.69180729205</v>
      </c>
    </row>
    <row r="978" spans="1:81" x14ac:dyDescent="0.25">
      <c r="A978" t="s">
        <v>1520</v>
      </c>
      <c r="B978" t="s">
        <v>938</v>
      </c>
      <c r="C978" t="s">
        <v>219</v>
      </c>
      <c r="D978" t="s">
        <v>1730</v>
      </c>
      <c r="E978">
        <v>41105</v>
      </c>
      <c r="F978" t="s">
        <v>39</v>
      </c>
      <c r="G978" t="s">
        <v>220</v>
      </c>
      <c r="H978" s="74">
        <v>0.47081209714231009</v>
      </c>
      <c r="I978" s="1">
        <v>1926639</v>
      </c>
      <c r="J978" s="1"/>
      <c r="K978" s="1"/>
      <c r="L978" s="1">
        <v>1281</v>
      </c>
      <c r="M978" s="1"/>
      <c r="N978" s="1"/>
      <c r="O978" s="1"/>
      <c r="P978" s="1">
        <v>1802040</v>
      </c>
      <c r="Q978" s="1"/>
      <c r="R978" s="1"/>
      <c r="S978" s="1"/>
      <c r="T978" s="1">
        <v>1803321</v>
      </c>
      <c r="U978" s="1">
        <v>9.9102564102564106</v>
      </c>
      <c r="V978" s="36">
        <v>9.8156215223621598E-2</v>
      </c>
      <c r="W978" s="1"/>
      <c r="X978" s="1"/>
      <c r="Y978" s="1">
        <v>138</v>
      </c>
      <c r="Z978" s="1"/>
      <c r="AA978" s="1"/>
      <c r="AB978" s="1"/>
      <c r="AC978" s="1">
        <v>219497</v>
      </c>
      <c r="AD978" s="1"/>
      <c r="AE978" s="1"/>
      <c r="AF978" s="1"/>
      <c r="AG978" s="1">
        <v>0</v>
      </c>
      <c r="AH978" s="1">
        <v>0</v>
      </c>
      <c r="AI978" s="1">
        <v>1423.9516875000002</v>
      </c>
      <c r="AJ978" s="1">
        <v>0</v>
      </c>
      <c r="AK978" s="1"/>
      <c r="AL978" s="1">
        <v>0</v>
      </c>
      <c r="AM978" s="1">
        <v>1929230.4770999998</v>
      </c>
      <c r="AN978" s="1"/>
      <c r="AO978" s="1">
        <v>0</v>
      </c>
      <c r="AP978" s="1">
        <v>0</v>
      </c>
      <c r="AQ978" s="1">
        <v>1930654.4287874999</v>
      </c>
      <c r="AR978" s="1">
        <v>0</v>
      </c>
      <c r="AS978" s="1">
        <v>0</v>
      </c>
      <c r="AT978" s="1">
        <v>299.18667719999996</v>
      </c>
      <c r="AU978" s="1">
        <v>0</v>
      </c>
      <c r="AV978" s="1"/>
      <c r="AW978" s="1">
        <v>0</v>
      </c>
      <c r="AX978" s="1">
        <v>570951.20646000002</v>
      </c>
      <c r="AY978" s="1"/>
      <c r="AZ978" s="1">
        <v>0</v>
      </c>
      <c r="BA978" s="1">
        <v>0</v>
      </c>
      <c r="BB978" s="1">
        <v>571250.39313720004</v>
      </c>
      <c r="BC978" s="7">
        <v>1.2985851640731345</v>
      </c>
      <c r="BD978" s="35" t="s">
        <v>552</v>
      </c>
      <c r="BE978" s="35" t="s">
        <v>552</v>
      </c>
      <c r="BF978" s="35">
        <v>1.34515094824356</v>
      </c>
      <c r="BG978" s="35" t="s">
        <v>552</v>
      </c>
      <c r="BH978" s="35" t="s">
        <v>552</v>
      </c>
      <c r="BI978" s="35" t="s">
        <v>552</v>
      </c>
      <c r="BJ978" s="35">
        <v>1.3874174177931677</v>
      </c>
      <c r="BK978" s="35" t="s">
        <v>552</v>
      </c>
      <c r="BL978" s="35" t="s">
        <v>552</v>
      </c>
      <c r="BM978" s="35" t="s">
        <v>552</v>
      </c>
      <c r="BN978" s="35">
        <v>1.3873873935503995</v>
      </c>
      <c r="BO978" s="1">
        <v>0</v>
      </c>
      <c r="BP978" s="1">
        <v>0</v>
      </c>
      <c r="BQ978" s="1">
        <v>634172.49323999987</v>
      </c>
      <c r="BR978" s="1">
        <v>28188.82536042498</v>
      </c>
      <c r="BS978" s="1">
        <v>249091.45515628054</v>
      </c>
      <c r="BT978" s="1">
        <v>634172.49323999987</v>
      </c>
      <c r="BU978" s="1">
        <v>28188.82536042498</v>
      </c>
      <c r="BV978" s="1">
        <v>73324.208751030252</v>
      </c>
      <c r="BW978" s="35">
        <v>6.0169063952173012</v>
      </c>
      <c r="BX978" s="1">
        <v>3181584.0370066562</v>
      </c>
      <c r="BY978" s="1">
        <v>141420.69822437974</v>
      </c>
      <c r="BZ978" s="1">
        <v>1249668.5143675278</v>
      </c>
      <c r="CA978" s="1">
        <v>3181584.0370066562</v>
      </c>
      <c r="CB978" s="1">
        <v>141420.69822437974</v>
      </c>
      <c r="CC978" s="1">
        <v>367860.69180729205</v>
      </c>
    </row>
    <row r="979" spans="1:81" x14ac:dyDescent="0.25">
      <c r="A979" t="s">
        <v>1233</v>
      </c>
      <c r="B979" t="s">
        <v>1234</v>
      </c>
      <c r="C979" t="s">
        <v>219</v>
      </c>
      <c r="D979" t="s">
        <v>38</v>
      </c>
      <c r="E979">
        <v>40016</v>
      </c>
      <c r="F979" t="s">
        <v>370</v>
      </c>
      <c r="G979" t="s">
        <v>55</v>
      </c>
      <c r="H979" s="74">
        <v>0.53246165051848993</v>
      </c>
      <c r="I979" s="1">
        <v>455137.02</v>
      </c>
      <c r="J979" s="1"/>
      <c r="K979" s="1"/>
      <c r="L979" s="1">
        <v>14469</v>
      </c>
      <c r="M979" s="1"/>
      <c r="N979" s="1"/>
      <c r="O979" s="1"/>
      <c r="P979" s="1"/>
      <c r="Q979" s="1"/>
      <c r="R979" s="1"/>
      <c r="S979" s="1"/>
      <c r="T979" s="1">
        <v>14469</v>
      </c>
      <c r="U979" s="1">
        <v>29</v>
      </c>
      <c r="V979" s="36">
        <v>0.11544908858189522</v>
      </c>
      <c r="W979" s="1"/>
      <c r="X979" s="1"/>
      <c r="Y979" s="1">
        <v>3357</v>
      </c>
      <c r="Z979" s="1"/>
      <c r="AA979" s="1"/>
      <c r="AB979" s="1"/>
      <c r="AC979" s="1"/>
      <c r="AD979" s="1"/>
      <c r="AE979" s="1"/>
      <c r="AF979" s="1"/>
      <c r="AG979" s="1">
        <v>0</v>
      </c>
      <c r="AH979" s="1">
        <v>0</v>
      </c>
      <c r="AI979" s="1">
        <v>34444.0764375</v>
      </c>
      <c r="AJ979" s="1">
        <v>0</v>
      </c>
      <c r="AK979" s="1">
        <v>0</v>
      </c>
      <c r="AL979" s="1">
        <v>0</v>
      </c>
      <c r="AM979" s="1">
        <v>0</v>
      </c>
      <c r="AN979" s="1">
        <v>0</v>
      </c>
      <c r="AO979" s="1">
        <v>0</v>
      </c>
      <c r="AP979" s="1">
        <v>0</v>
      </c>
      <c r="AQ979" s="1">
        <v>34444.0764375</v>
      </c>
      <c r="AR979" s="1">
        <v>0</v>
      </c>
      <c r="AS979" s="1">
        <v>0</v>
      </c>
      <c r="AT979" s="1">
        <v>7278.0411257999995</v>
      </c>
      <c r="AU979" s="1">
        <v>0</v>
      </c>
      <c r="AV979" s="1">
        <v>0</v>
      </c>
      <c r="AW979" s="1">
        <v>0</v>
      </c>
      <c r="AX979" s="1">
        <v>0</v>
      </c>
      <c r="AY979" s="1">
        <v>0</v>
      </c>
      <c r="AZ979" s="1">
        <v>0</v>
      </c>
      <c r="BA979" s="1">
        <v>0</v>
      </c>
      <c r="BB979" s="1">
        <v>7278.0411257999995</v>
      </c>
      <c r="BC979" s="7">
        <v>9.1669356105772273E-2</v>
      </c>
      <c r="BD979" s="35" t="s">
        <v>552</v>
      </c>
      <c r="BE979" s="35" t="s">
        <v>552</v>
      </c>
      <c r="BF979" s="35">
        <v>2.883552254012026</v>
      </c>
      <c r="BG979" s="35" t="s">
        <v>552</v>
      </c>
      <c r="BH979" s="35" t="s">
        <v>552</v>
      </c>
      <c r="BI979" s="35" t="s">
        <v>552</v>
      </c>
      <c r="BJ979" s="35" t="s">
        <v>552</v>
      </c>
      <c r="BK979" s="35" t="s">
        <v>552</v>
      </c>
      <c r="BL979" s="35" t="s">
        <v>552</v>
      </c>
      <c r="BM979" s="35" t="s">
        <v>552</v>
      </c>
      <c r="BN979" s="35">
        <v>2.883552254012026</v>
      </c>
      <c r="BO979" s="1">
        <v>0</v>
      </c>
      <c r="BP979" s="1"/>
      <c r="BQ979" s="1">
        <v>149812.90150319997</v>
      </c>
      <c r="BR979" s="1">
        <v>6659.1499351171924</v>
      </c>
      <c r="BS979" s="1">
        <v>58843.790978638535</v>
      </c>
      <c r="BT979" s="1">
        <v>149812.90150319997</v>
      </c>
      <c r="BU979" s="1">
        <v>6659.1499351171924</v>
      </c>
      <c r="BV979" s="1">
        <v>17321.647628228136</v>
      </c>
      <c r="BW979" s="35">
        <v>5.9974284750404721</v>
      </c>
      <c r="BX979" s="1">
        <v>748679.2599005251</v>
      </c>
      <c r="BY979" s="1">
        <v>33278.625505318567</v>
      </c>
      <c r="BZ979" s="1">
        <v>294067.63661597786</v>
      </c>
      <c r="CA979" s="1">
        <v>748679.2599005251</v>
      </c>
      <c r="CB979" s="1">
        <v>33278.625505318567</v>
      </c>
      <c r="CC979" s="1">
        <v>86563.695091924543</v>
      </c>
    </row>
    <row r="980" spans="1:81" x14ac:dyDescent="0.25">
      <c r="A980" t="s">
        <v>1233</v>
      </c>
      <c r="B980" t="s">
        <v>1234</v>
      </c>
      <c r="C980" t="s">
        <v>219</v>
      </c>
      <c r="D980" t="s">
        <v>28</v>
      </c>
      <c r="E980">
        <v>40016</v>
      </c>
      <c r="F980" t="s">
        <v>370</v>
      </c>
      <c r="G980" t="s">
        <v>55</v>
      </c>
      <c r="H980" s="74">
        <v>0.53246165051848993</v>
      </c>
      <c r="I980" s="1">
        <v>704400.48</v>
      </c>
      <c r="J980" s="1">
        <v>0</v>
      </c>
      <c r="K980" s="1">
        <v>0</v>
      </c>
      <c r="L980" s="1">
        <v>148420</v>
      </c>
      <c r="M980" s="1">
        <v>0</v>
      </c>
      <c r="N980" s="1">
        <v>0</v>
      </c>
      <c r="O980" s="1">
        <v>0</v>
      </c>
      <c r="P980" s="1">
        <v>58399</v>
      </c>
      <c r="Q980" s="1">
        <v>0</v>
      </c>
      <c r="R980" s="1">
        <v>0</v>
      </c>
      <c r="S980" s="1">
        <v>0</v>
      </c>
      <c r="T980" s="1">
        <v>206819</v>
      </c>
      <c r="U980" s="1"/>
      <c r="V980" s="36"/>
      <c r="W980" s="1"/>
      <c r="X980" s="1"/>
      <c r="Y980" s="1">
        <v>34436</v>
      </c>
      <c r="Z980" s="1"/>
      <c r="AA980" s="1"/>
      <c r="AB980" s="1"/>
      <c r="AC980" s="1">
        <v>6879</v>
      </c>
      <c r="AD980" s="1"/>
      <c r="AE980" s="1"/>
      <c r="AF980" s="1"/>
      <c r="AG980" s="1">
        <v>0</v>
      </c>
      <c r="AH980" s="1">
        <v>0</v>
      </c>
      <c r="AI980" s="1">
        <v>353326.21875000006</v>
      </c>
      <c r="AJ980" s="1">
        <v>0</v>
      </c>
      <c r="AK980" s="1">
        <v>0</v>
      </c>
      <c r="AL980" s="1">
        <v>0</v>
      </c>
      <c r="AM980" s="1">
        <v>60463.951530833328</v>
      </c>
      <c r="AN980" s="1">
        <v>0</v>
      </c>
      <c r="AO980" s="1">
        <v>0</v>
      </c>
      <c r="AP980" s="1">
        <v>0</v>
      </c>
      <c r="AQ980" s="1">
        <v>413790.17028083338</v>
      </c>
      <c r="AR980" s="1">
        <v>0</v>
      </c>
      <c r="AS980" s="1">
        <v>0</v>
      </c>
      <c r="AT980" s="1">
        <v>74657.916058399991</v>
      </c>
      <c r="AU980" s="1">
        <v>0</v>
      </c>
      <c r="AV980" s="1">
        <v>0</v>
      </c>
      <c r="AW980" s="1">
        <v>0</v>
      </c>
      <c r="AX980" s="1">
        <v>17893.517219999998</v>
      </c>
      <c r="AY980" s="1">
        <v>0</v>
      </c>
      <c r="AZ980" s="1">
        <v>0</v>
      </c>
      <c r="BA980" s="1">
        <v>0</v>
      </c>
      <c r="BB980" s="1">
        <v>92551.433278399985</v>
      </c>
      <c r="BC980" s="7">
        <v>0.7188263181751855</v>
      </c>
      <c r="BD980" s="35" t="s">
        <v>552</v>
      </c>
      <c r="BE980" s="35" t="s">
        <v>552</v>
      </c>
      <c r="BF980" s="35">
        <v>2.8836015012019947</v>
      </c>
      <c r="BG980" s="35" t="s">
        <v>552</v>
      </c>
      <c r="BH980" s="35" t="s">
        <v>552</v>
      </c>
      <c r="BI980" s="35" t="s">
        <v>552</v>
      </c>
      <c r="BJ980" s="35">
        <v>1.3417604539603989</v>
      </c>
      <c r="BK980" s="35" t="s">
        <v>552</v>
      </c>
      <c r="BL980" s="35" t="s">
        <v>552</v>
      </c>
      <c r="BM980" s="35" t="s">
        <v>552</v>
      </c>
      <c r="BN980" s="35">
        <v>2.4482354307835998</v>
      </c>
      <c r="BO980" s="1">
        <v>0</v>
      </c>
      <c r="BP980" s="1">
        <v>0</v>
      </c>
      <c r="BQ980" s="1">
        <v>231860.46199679998</v>
      </c>
      <c r="BR980" s="1">
        <v>10306.145632118696</v>
      </c>
      <c r="BS980" s="1">
        <v>91070.58487655576</v>
      </c>
      <c r="BT980" s="1">
        <v>231860.46199679998</v>
      </c>
      <c r="BU980" s="1">
        <v>10306.145632118696</v>
      </c>
      <c r="BV980" s="1">
        <v>26808.139895354507</v>
      </c>
      <c r="BW980" s="35">
        <v>5.9974284750404721</v>
      </c>
      <c r="BX980" s="1">
        <v>1158706.0750188474</v>
      </c>
      <c r="BY980" s="1">
        <v>51504.225649863954</v>
      </c>
      <c r="BZ980" s="1">
        <v>455118.73410068994</v>
      </c>
      <c r="CA980" s="1">
        <v>1158706.0750188474</v>
      </c>
      <c r="CB980" s="1">
        <v>51504.225649863954</v>
      </c>
      <c r="CC980" s="1">
        <v>133971.76167591312</v>
      </c>
    </row>
    <row r="981" spans="1:81" x14ac:dyDescent="0.25">
      <c r="A981" t="s">
        <v>1233</v>
      </c>
      <c r="B981" t="s">
        <v>1234</v>
      </c>
      <c r="C981" t="s">
        <v>219</v>
      </c>
      <c r="D981" t="s">
        <v>1730</v>
      </c>
      <c r="E981">
        <v>40016</v>
      </c>
      <c r="F981" t="s">
        <v>370</v>
      </c>
      <c r="G981" t="s">
        <v>55</v>
      </c>
      <c r="H981" s="74">
        <v>0.53246165051848993</v>
      </c>
      <c r="I981" s="1">
        <v>249263.46</v>
      </c>
      <c r="J981" s="1"/>
      <c r="K981" s="1"/>
      <c r="L981" s="1">
        <v>133951</v>
      </c>
      <c r="M981" s="1"/>
      <c r="N981" s="1"/>
      <c r="O981" s="1"/>
      <c r="P981" s="1">
        <v>58399</v>
      </c>
      <c r="Q981" s="1"/>
      <c r="R981" s="1"/>
      <c r="S981" s="1"/>
      <c r="T981" s="1">
        <v>192350</v>
      </c>
      <c r="U981" s="1">
        <v>17.8</v>
      </c>
      <c r="V981" s="36">
        <v>0.20006522135208693</v>
      </c>
      <c r="W981" s="1"/>
      <c r="X981" s="1"/>
      <c r="Y981" s="1">
        <v>31079</v>
      </c>
      <c r="Z981" s="1"/>
      <c r="AA981" s="1"/>
      <c r="AB981" s="1"/>
      <c r="AC981" s="1">
        <v>6879</v>
      </c>
      <c r="AD981" s="1"/>
      <c r="AE981" s="1"/>
      <c r="AF981" s="1"/>
      <c r="AG981" s="1">
        <v>0</v>
      </c>
      <c r="AH981" s="1">
        <v>0</v>
      </c>
      <c r="AI981" s="1">
        <v>318882.14231250004</v>
      </c>
      <c r="AJ981" s="1">
        <v>0</v>
      </c>
      <c r="AK981" s="1"/>
      <c r="AL981" s="1">
        <v>0</v>
      </c>
      <c r="AM981" s="1">
        <v>60463.951530833328</v>
      </c>
      <c r="AN981" s="1"/>
      <c r="AO981" s="1">
        <v>0</v>
      </c>
      <c r="AP981" s="1">
        <v>0</v>
      </c>
      <c r="AQ981" s="1">
        <v>379346.09384333336</v>
      </c>
      <c r="AR981" s="1">
        <v>0</v>
      </c>
      <c r="AS981" s="1">
        <v>0</v>
      </c>
      <c r="AT981" s="1">
        <v>67379.874932599996</v>
      </c>
      <c r="AU981" s="1">
        <v>0</v>
      </c>
      <c r="AV981" s="1"/>
      <c r="AW981" s="1">
        <v>0</v>
      </c>
      <c r="AX981" s="1">
        <v>17893.517219999998</v>
      </c>
      <c r="AY981" s="1"/>
      <c r="AZ981" s="1">
        <v>0</v>
      </c>
      <c r="BA981" s="1">
        <v>0</v>
      </c>
      <c r="BB981" s="1">
        <v>85273.39215259999</v>
      </c>
      <c r="BC981" s="7">
        <v>1.863969496355115</v>
      </c>
      <c r="BD981" s="35" t="s">
        <v>552</v>
      </c>
      <c r="BE981" s="35" t="s">
        <v>552</v>
      </c>
      <c r="BF981" s="35">
        <v>2.8836068207411669</v>
      </c>
      <c r="BG981" s="35" t="s">
        <v>552</v>
      </c>
      <c r="BH981" s="35" t="s">
        <v>552</v>
      </c>
      <c r="BI981" s="35" t="s">
        <v>552</v>
      </c>
      <c r="BJ981" s="35">
        <v>1.3417604539603989</v>
      </c>
      <c r="BK981" s="35" t="s">
        <v>552</v>
      </c>
      <c r="BL981" s="35" t="s">
        <v>552</v>
      </c>
      <c r="BM981" s="35" t="s">
        <v>552</v>
      </c>
      <c r="BN981" s="35">
        <v>2.4154899193965864</v>
      </c>
      <c r="BO981" s="1">
        <v>0</v>
      </c>
      <c r="BP981" s="1">
        <v>0</v>
      </c>
      <c r="BQ981" s="1">
        <v>82047.560493599987</v>
      </c>
      <c r="BR981" s="1">
        <v>3646.9956970015028</v>
      </c>
      <c r="BS981" s="1">
        <v>32226.793897917221</v>
      </c>
      <c r="BT981" s="1">
        <v>82047.560493599987</v>
      </c>
      <c r="BU981" s="1">
        <v>3646.9956970015028</v>
      </c>
      <c r="BV981" s="1">
        <v>9486.4922671263685</v>
      </c>
      <c r="BW981" s="35">
        <v>5.9974284750404721</v>
      </c>
      <c r="BX981" s="1">
        <v>410026.81511832227</v>
      </c>
      <c r="BY981" s="1">
        <v>18225.600144545384</v>
      </c>
      <c r="BZ981" s="1">
        <v>161051.09748471205</v>
      </c>
      <c r="CA981" s="1">
        <v>410026.81511832227</v>
      </c>
      <c r="CB981" s="1">
        <v>18225.600144545384</v>
      </c>
      <c r="CC981" s="1">
        <v>47408.066583988555</v>
      </c>
    </row>
    <row r="982" spans="1:81" x14ac:dyDescent="0.25">
      <c r="A982" t="s">
        <v>1181</v>
      </c>
      <c r="B982" t="s">
        <v>1182</v>
      </c>
      <c r="C982" t="s">
        <v>219</v>
      </c>
      <c r="D982" t="s">
        <v>38</v>
      </c>
      <c r="E982">
        <v>50107</v>
      </c>
      <c r="F982" t="s">
        <v>370</v>
      </c>
      <c r="G982" t="s">
        <v>220</v>
      </c>
      <c r="H982" s="74">
        <v>0.47081209714231009</v>
      </c>
      <c r="I982" s="1">
        <v>449542.8</v>
      </c>
      <c r="J982" s="1"/>
      <c r="K982" s="1"/>
      <c r="L982" s="1">
        <v>59166</v>
      </c>
      <c r="M982" s="1"/>
      <c r="N982" s="1"/>
      <c r="O982" s="1"/>
      <c r="P982" s="1"/>
      <c r="Q982" s="1"/>
      <c r="R982" s="1"/>
      <c r="S982" s="1"/>
      <c r="T982" s="1">
        <v>59166</v>
      </c>
      <c r="U982" s="1">
        <v>24</v>
      </c>
      <c r="V982" s="36">
        <v>0.12319184199622485</v>
      </c>
      <c r="W982" s="1"/>
      <c r="X982" s="1"/>
      <c r="Y982" s="1">
        <v>13728</v>
      </c>
      <c r="Z982" s="1"/>
      <c r="AA982" s="1"/>
      <c r="AB982" s="1"/>
      <c r="AC982" s="1"/>
      <c r="AD982" s="1"/>
      <c r="AE982" s="1"/>
      <c r="AF982" s="1"/>
      <c r="AG982" s="1">
        <v>0</v>
      </c>
      <c r="AH982" s="1">
        <v>0</v>
      </c>
      <c r="AI982" s="1">
        <v>140854.382625</v>
      </c>
      <c r="AJ982" s="1">
        <v>0</v>
      </c>
      <c r="AK982" s="1">
        <v>0</v>
      </c>
      <c r="AL982" s="1">
        <v>0</v>
      </c>
      <c r="AM982" s="1">
        <v>0</v>
      </c>
      <c r="AN982" s="1">
        <v>0</v>
      </c>
      <c r="AO982" s="1">
        <v>0</v>
      </c>
      <c r="AP982" s="1">
        <v>0</v>
      </c>
      <c r="AQ982" s="1">
        <v>140854.382625</v>
      </c>
      <c r="AR982" s="1">
        <v>0</v>
      </c>
      <c r="AS982" s="1">
        <v>0</v>
      </c>
      <c r="AT982" s="1">
        <v>29762.570323199998</v>
      </c>
      <c r="AU982" s="1">
        <v>0</v>
      </c>
      <c r="AV982" s="1">
        <v>0</v>
      </c>
      <c r="AW982" s="1">
        <v>0</v>
      </c>
      <c r="AX982" s="1">
        <v>0</v>
      </c>
      <c r="AY982" s="1">
        <v>0</v>
      </c>
      <c r="AZ982" s="1">
        <v>0</v>
      </c>
      <c r="BA982" s="1">
        <v>0</v>
      </c>
      <c r="BB982" s="1">
        <v>29762.570323199998</v>
      </c>
      <c r="BC982" s="7">
        <v>0.37953439127086452</v>
      </c>
      <c r="BD982" s="35" t="s">
        <v>552</v>
      </c>
      <c r="BE982" s="35" t="s">
        <v>552</v>
      </c>
      <c r="BF982" s="35">
        <v>2.8836993027786226</v>
      </c>
      <c r="BG982" s="35" t="s">
        <v>552</v>
      </c>
      <c r="BH982" s="35" t="s">
        <v>552</v>
      </c>
      <c r="BI982" s="35" t="s">
        <v>552</v>
      </c>
      <c r="BJ982" s="35" t="s">
        <v>552</v>
      </c>
      <c r="BK982" s="35" t="s">
        <v>552</v>
      </c>
      <c r="BL982" s="35" t="s">
        <v>552</v>
      </c>
      <c r="BM982" s="35" t="s">
        <v>552</v>
      </c>
      <c r="BN982" s="35">
        <v>2.8836993027786226</v>
      </c>
      <c r="BO982" s="1">
        <v>0</v>
      </c>
      <c r="BP982" s="1"/>
      <c r="BQ982" s="1">
        <v>147971.50804799999</v>
      </c>
      <c r="BR982" s="1">
        <v>6577.3004082427778</v>
      </c>
      <c r="BS982" s="1">
        <v>58120.525021568035</v>
      </c>
      <c r="BT982" s="1">
        <v>147971.50804799999</v>
      </c>
      <c r="BU982" s="1">
        <v>6577.3004082427778</v>
      </c>
      <c r="BV982" s="1">
        <v>17108.742275912948</v>
      </c>
      <c r="BW982" s="35">
        <v>5.9929644423236654</v>
      </c>
      <c r="BX982" s="1">
        <v>738816.47816067399</v>
      </c>
      <c r="BY982" s="1">
        <v>32840.227064837112</v>
      </c>
      <c r="BZ982" s="1">
        <v>290193.71480187209</v>
      </c>
      <c r="CA982" s="1">
        <v>738816.47816067399</v>
      </c>
      <c r="CB982" s="1">
        <v>32840.227064837112</v>
      </c>
      <c r="CC982" s="1">
        <v>85423.341836512991</v>
      </c>
    </row>
    <row r="983" spans="1:81" x14ac:dyDescent="0.25">
      <c r="A983" t="s">
        <v>1181</v>
      </c>
      <c r="B983" t="s">
        <v>1182</v>
      </c>
      <c r="C983" t="s">
        <v>219</v>
      </c>
      <c r="D983" t="s">
        <v>28</v>
      </c>
      <c r="E983">
        <v>50107</v>
      </c>
      <c r="F983" t="s">
        <v>370</v>
      </c>
      <c r="G983" t="s">
        <v>220</v>
      </c>
      <c r="H983" s="74">
        <v>0.47081209714231009</v>
      </c>
      <c r="I983" s="1">
        <v>641934.03</v>
      </c>
      <c r="J983" s="1">
        <v>0</v>
      </c>
      <c r="K983" s="1">
        <v>0</v>
      </c>
      <c r="L983" s="1">
        <v>81773</v>
      </c>
      <c r="M983" s="1">
        <v>0</v>
      </c>
      <c r="N983" s="1">
        <v>0</v>
      </c>
      <c r="O983" s="1">
        <v>0</v>
      </c>
      <c r="P983" s="1">
        <v>119049</v>
      </c>
      <c r="Q983" s="1">
        <v>0</v>
      </c>
      <c r="R983" s="1">
        <v>0</v>
      </c>
      <c r="S983" s="1">
        <v>0</v>
      </c>
      <c r="T983" s="1">
        <v>200822</v>
      </c>
      <c r="U983" s="1"/>
      <c r="V983" s="36"/>
      <c r="W983" s="1"/>
      <c r="X983" s="1"/>
      <c r="Y983" s="1">
        <v>18973</v>
      </c>
      <c r="Z983" s="1"/>
      <c r="AA983" s="1"/>
      <c r="AB983" s="1"/>
      <c r="AC983" s="1">
        <v>14022</v>
      </c>
      <c r="AD983" s="1"/>
      <c r="AE983" s="1"/>
      <c r="AF983" s="1"/>
      <c r="AG983" s="1">
        <v>0</v>
      </c>
      <c r="AH983" s="1">
        <v>0</v>
      </c>
      <c r="AI983" s="1">
        <v>194670.05193750001</v>
      </c>
      <c r="AJ983" s="1">
        <v>0</v>
      </c>
      <c r="AK983" s="1">
        <v>0</v>
      </c>
      <c r="AL983" s="1">
        <v>0</v>
      </c>
      <c r="AM983" s="1">
        <v>123248.37982249999</v>
      </c>
      <c r="AN983" s="1">
        <v>0</v>
      </c>
      <c r="AO983" s="1">
        <v>0</v>
      </c>
      <c r="AP983" s="1">
        <v>0</v>
      </c>
      <c r="AQ983" s="1">
        <v>317918.43176000001</v>
      </c>
      <c r="AR983" s="1">
        <v>0</v>
      </c>
      <c r="AS983" s="1">
        <v>0</v>
      </c>
      <c r="AT983" s="1">
        <v>41133.832076199993</v>
      </c>
      <c r="AU983" s="1">
        <v>0</v>
      </c>
      <c r="AV983" s="1">
        <v>0</v>
      </c>
      <c r="AW983" s="1">
        <v>0</v>
      </c>
      <c r="AX983" s="1">
        <v>36473.74596</v>
      </c>
      <c r="AY983" s="1">
        <v>0</v>
      </c>
      <c r="AZ983" s="1">
        <v>0</v>
      </c>
      <c r="BA983" s="1">
        <v>0</v>
      </c>
      <c r="BB983" s="1">
        <v>77607.578036199993</v>
      </c>
      <c r="BC983" s="7">
        <v>0.61614744087675166</v>
      </c>
      <c r="BD983" s="35" t="s">
        <v>552</v>
      </c>
      <c r="BE983" s="35" t="s">
        <v>552</v>
      </c>
      <c r="BF983" s="35">
        <v>2.8836398813018969</v>
      </c>
      <c r="BG983" s="35" t="s">
        <v>552</v>
      </c>
      <c r="BH983" s="35" t="s">
        <v>552</v>
      </c>
      <c r="BI983" s="35" t="s">
        <v>552</v>
      </c>
      <c r="BJ983" s="35">
        <v>1.3416502934295962</v>
      </c>
      <c r="BK983" s="35" t="s">
        <v>552</v>
      </c>
      <c r="BL983" s="35" t="s">
        <v>552</v>
      </c>
      <c r="BM983" s="35" t="s">
        <v>552</v>
      </c>
      <c r="BN983" s="35">
        <v>1.9695352590662376</v>
      </c>
      <c r="BO983" s="1">
        <v>0</v>
      </c>
      <c r="BP983" s="1">
        <v>0</v>
      </c>
      <c r="BQ983" s="1">
        <v>211299.00531479999</v>
      </c>
      <c r="BR983" s="1">
        <v>9392.1934854343817</v>
      </c>
      <c r="BS983" s="1">
        <v>82994.41755670651</v>
      </c>
      <c r="BT983" s="1">
        <v>211299.00531479999</v>
      </c>
      <c r="BU983" s="1">
        <v>9392.1934854343817</v>
      </c>
      <c r="BV983" s="1">
        <v>24430.785850442204</v>
      </c>
      <c r="BW983" s="35">
        <v>5.9929644423236654</v>
      </c>
      <c r="BX983" s="1">
        <v>1055008.4202351556</v>
      </c>
      <c r="BY983" s="1">
        <v>46894.888108197847</v>
      </c>
      <c r="BZ983" s="1">
        <v>414388.17577199853</v>
      </c>
      <c r="CA983" s="1">
        <v>1055008.4202351556</v>
      </c>
      <c r="CB983" s="1">
        <v>46894.888108197847</v>
      </c>
      <c r="CC983" s="1">
        <v>121982.04504928207</v>
      </c>
    </row>
    <row r="984" spans="1:81" x14ac:dyDescent="0.25">
      <c r="A984" t="s">
        <v>1181</v>
      </c>
      <c r="B984" t="s">
        <v>1182</v>
      </c>
      <c r="C984" t="s">
        <v>219</v>
      </c>
      <c r="D984" t="s">
        <v>1730</v>
      </c>
      <c r="E984">
        <v>50107</v>
      </c>
      <c r="F984" t="s">
        <v>370</v>
      </c>
      <c r="G984" t="s">
        <v>220</v>
      </c>
      <c r="H984" s="74">
        <v>0.47081209714231009</v>
      </c>
      <c r="I984" s="1">
        <v>192391.23</v>
      </c>
      <c r="J984" s="1"/>
      <c r="K984" s="1"/>
      <c r="L984" s="1">
        <v>22607</v>
      </c>
      <c r="M984" s="1"/>
      <c r="N984" s="1"/>
      <c r="O984" s="1"/>
      <c r="P984" s="1">
        <v>119049</v>
      </c>
      <c r="Q984" s="1"/>
      <c r="R984" s="1"/>
      <c r="S984" s="1"/>
      <c r="T984" s="1">
        <v>141656</v>
      </c>
      <c r="U984" s="1">
        <v>13.333333333333334</v>
      </c>
      <c r="V984" s="36">
        <v>0.27168786010167578</v>
      </c>
      <c r="W984" s="1"/>
      <c r="X984" s="1"/>
      <c r="Y984" s="1">
        <v>5245</v>
      </c>
      <c r="Z984" s="1"/>
      <c r="AA984" s="1"/>
      <c r="AB984" s="1"/>
      <c r="AC984" s="1">
        <v>14022</v>
      </c>
      <c r="AD984" s="1"/>
      <c r="AE984" s="1"/>
      <c r="AF984" s="1"/>
      <c r="AG984" s="1">
        <v>0</v>
      </c>
      <c r="AH984" s="1">
        <v>0</v>
      </c>
      <c r="AI984" s="1">
        <v>53815.669312500009</v>
      </c>
      <c r="AJ984" s="1">
        <v>0</v>
      </c>
      <c r="AK984" s="1"/>
      <c r="AL984" s="1">
        <v>0</v>
      </c>
      <c r="AM984" s="1">
        <v>123248.37982249999</v>
      </c>
      <c r="AN984" s="1"/>
      <c r="AO984" s="1">
        <v>0</v>
      </c>
      <c r="AP984" s="1">
        <v>0</v>
      </c>
      <c r="AQ984" s="1">
        <v>177064.04913500001</v>
      </c>
      <c r="AR984" s="1">
        <v>0</v>
      </c>
      <c r="AS984" s="1">
        <v>0</v>
      </c>
      <c r="AT984" s="1">
        <v>11371.261752999999</v>
      </c>
      <c r="AU984" s="1">
        <v>0</v>
      </c>
      <c r="AV984" s="1"/>
      <c r="AW984" s="1">
        <v>0</v>
      </c>
      <c r="AX984" s="1">
        <v>36473.74596</v>
      </c>
      <c r="AY984" s="1"/>
      <c r="AZ984" s="1">
        <v>0</v>
      </c>
      <c r="BA984" s="1">
        <v>0</v>
      </c>
      <c r="BB984" s="1">
        <v>47845.007712999999</v>
      </c>
      <c r="BC984" s="7">
        <v>1.1690192783111788</v>
      </c>
      <c r="BD984" s="35" t="s">
        <v>552</v>
      </c>
      <c r="BE984" s="35" t="s">
        <v>552</v>
      </c>
      <c r="BF984" s="35">
        <v>2.8834843661476537</v>
      </c>
      <c r="BG984" s="35" t="s">
        <v>552</v>
      </c>
      <c r="BH984" s="35" t="s">
        <v>552</v>
      </c>
      <c r="BI984" s="35" t="s">
        <v>552</v>
      </c>
      <c r="BJ984" s="35">
        <v>1.3416502934295962</v>
      </c>
      <c r="BK984" s="35" t="s">
        <v>552</v>
      </c>
      <c r="BL984" s="35" t="s">
        <v>552</v>
      </c>
      <c r="BM984" s="35" t="s">
        <v>552</v>
      </c>
      <c r="BN984" s="35">
        <v>1.5877128878974418</v>
      </c>
      <c r="BO984" s="1">
        <v>0</v>
      </c>
      <c r="BP984" s="1">
        <v>0</v>
      </c>
      <c r="BQ984" s="1">
        <v>63327.497266799997</v>
      </c>
      <c r="BR984" s="1">
        <v>2814.8930771916048</v>
      </c>
      <c r="BS984" s="1">
        <v>24873.892535138482</v>
      </c>
      <c r="BT984" s="1">
        <v>63327.497266799997</v>
      </c>
      <c r="BU984" s="1">
        <v>2814.8930771916048</v>
      </c>
      <c r="BV984" s="1">
        <v>7322.043574529258</v>
      </c>
      <c r="BW984" s="35">
        <v>5.9929644423236654</v>
      </c>
      <c r="BX984" s="1">
        <v>316191.94207448151</v>
      </c>
      <c r="BY984" s="1">
        <v>14054.661043360729</v>
      </c>
      <c r="BZ984" s="1">
        <v>124194.4609701265</v>
      </c>
      <c r="CA984" s="1">
        <v>316191.94207448151</v>
      </c>
      <c r="CB984" s="1">
        <v>14054.661043360729</v>
      </c>
      <c r="CC984" s="1">
        <v>36558.703212769062</v>
      </c>
    </row>
    <row r="985" spans="1:81" x14ac:dyDescent="0.25">
      <c r="A985" t="s">
        <v>937</v>
      </c>
      <c r="B985" t="s">
        <v>938</v>
      </c>
      <c r="C985" t="s">
        <v>219</v>
      </c>
      <c r="D985" t="s">
        <v>38</v>
      </c>
      <c r="E985">
        <v>40020</v>
      </c>
      <c r="F985" t="s">
        <v>370</v>
      </c>
      <c r="G985" t="s">
        <v>220</v>
      </c>
      <c r="H985" s="74">
        <v>0.47081209714231009</v>
      </c>
      <c r="I985" s="1">
        <v>1055650.8500000001</v>
      </c>
      <c r="J985" s="1"/>
      <c r="K985" s="1"/>
      <c r="L985" s="1">
        <v>374341</v>
      </c>
      <c r="M985" s="1"/>
      <c r="N985" s="1"/>
      <c r="O985" s="1"/>
      <c r="P985" s="1"/>
      <c r="Q985" s="1"/>
      <c r="R985" s="1"/>
      <c r="S985" s="1"/>
      <c r="T985" s="1">
        <v>374341</v>
      </c>
      <c r="U985" s="1">
        <v>28.23076923076923</v>
      </c>
      <c r="V985" s="36">
        <v>8.7526571040238796E-2</v>
      </c>
      <c r="W985" s="1"/>
      <c r="X985" s="1"/>
      <c r="Y985" s="1">
        <v>86855</v>
      </c>
      <c r="Z985" s="1"/>
      <c r="AA985" s="1"/>
      <c r="AB985" s="1"/>
      <c r="AC985" s="1"/>
      <c r="AD985" s="1"/>
      <c r="AE985" s="1"/>
      <c r="AF985" s="1"/>
      <c r="AG985" s="1">
        <v>0</v>
      </c>
      <c r="AH985" s="1">
        <v>0</v>
      </c>
      <c r="AI985" s="1">
        <v>891164.6604375001</v>
      </c>
      <c r="AJ985" s="1">
        <v>0</v>
      </c>
      <c r="AK985" s="1">
        <v>0</v>
      </c>
      <c r="AL985" s="1">
        <v>0</v>
      </c>
      <c r="AM985" s="1">
        <v>0</v>
      </c>
      <c r="AN985" s="1">
        <v>0</v>
      </c>
      <c r="AO985" s="1">
        <v>0</v>
      </c>
      <c r="AP985" s="1">
        <v>0</v>
      </c>
      <c r="AQ985" s="1">
        <v>891164.6604375001</v>
      </c>
      <c r="AR985" s="1">
        <v>0</v>
      </c>
      <c r="AS985" s="1">
        <v>0</v>
      </c>
      <c r="AT985" s="1">
        <v>188303.324987</v>
      </c>
      <c r="AU985" s="1">
        <v>0</v>
      </c>
      <c r="AV985" s="1">
        <v>0</v>
      </c>
      <c r="AW985" s="1">
        <v>0</v>
      </c>
      <c r="AX985" s="1">
        <v>0</v>
      </c>
      <c r="AY985" s="1">
        <v>0</v>
      </c>
      <c r="AZ985" s="1">
        <v>0</v>
      </c>
      <c r="BA985" s="1">
        <v>0</v>
      </c>
      <c r="BB985" s="1">
        <v>188303.324987</v>
      </c>
      <c r="BC985" s="7">
        <v>1.022561565146753</v>
      </c>
      <c r="BD985" s="35" t="s">
        <v>552</v>
      </c>
      <c r="BE985" s="35" t="s">
        <v>552</v>
      </c>
      <c r="BF985" s="35">
        <v>2.8836488266700688</v>
      </c>
      <c r="BG985" s="35" t="s">
        <v>552</v>
      </c>
      <c r="BH985" s="35" t="s">
        <v>552</v>
      </c>
      <c r="BI985" s="35" t="s">
        <v>552</v>
      </c>
      <c r="BJ985" s="35" t="s">
        <v>552</v>
      </c>
      <c r="BK985" s="35" t="s">
        <v>552</v>
      </c>
      <c r="BL985" s="35" t="s">
        <v>552</v>
      </c>
      <c r="BM985" s="35" t="s">
        <v>552</v>
      </c>
      <c r="BN985" s="35">
        <v>2.8836488266700688</v>
      </c>
      <c r="BO985" s="1">
        <v>0</v>
      </c>
      <c r="BP985" s="1"/>
      <c r="BQ985" s="1">
        <v>347478.03378599999</v>
      </c>
      <c r="BR985" s="1">
        <v>15445.320816320127</v>
      </c>
      <c r="BS985" s="1">
        <v>136483.07044727347</v>
      </c>
      <c r="BT985" s="1">
        <v>347478.03378599999</v>
      </c>
      <c r="BU985" s="1">
        <v>15445.320816320127</v>
      </c>
      <c r="BV985" s="1">
        <v>40176.059600995584</v>
      </c>
      <c r="BW985" s="35">
        <v>6.0737453317457444</v>
      </c>
      <c r="BX985" s="1">
        <v>1763015.0518059076</v>
      </c>
      <c r="BY985" s="1">
        <v>78365.624389119621</v>
      </c>
      <c r="BZ985" s="1">
        <v>692480.34154417936</v>
      </c>
      <c r="CA985" s="1">
        <v>1763015.0518059076</v>
      </c>
      <c r="CB985" s="1">
        <v>78365.624389119621</v>
      </c>
      <c r="CC985" s="1">
        <v>203843.09484849017</v>
      </c>
    </row>
    <row r="986" spans="1:81" x14ac:dyDescent="0.25">
      <c r="A986" t="s">
        <v>937</v>
      </c>
      <c r="B986" t="s">
        <v>938</v>
      </c>
      <c r="C986" t="s">
        <v>219</v>
      </c>
      <c r="D986" t="s">
        <v>28</v>
      </c>
      <c r="E986">
        <v>40020</v>
      </c>
      <c r="F986" t="s">
        <v>370</v>
      </c>
      <c r="G986" t="s">
        <v>220</v>
      </c>
      <c r="H986" s="74">
        <v>0.47081209714231009</v>
      </c>
      <c r="I986" s="1">
        <v>1055650.8500000001</v>
      </c>
      <c r="J986" s="1">
        <v>0</v>
      </c>
      <c r="K986" s="1">
        <v>0</v>
      </c>
      <c r="L986" s="1">
        <v>374341</v>
      </c>
      <c r="M986" s="1">
        <v>0</v>
      </c>
      <c r="N986" s="1">
        <v>0</v>
      </c>
      <c r="O986" s="1">
        <v>0</v>
      </c>
      <c r="P986" s="1">
        <v>0</v>
      </c>
      <c r="Q986" s="1">
        <v>0</v>
      </c>
      <c r="R986" s="1">
        <v>0</v>
      </c>
      <c r="S986" s="1">
        <v>0</v>
      </c>
      <c r="T986" s="1">
        <v>374341</v>
      </c>
      <c r="U986" s="1"/>
      <c r="V986" s="36"/>
      <c r="W986" s="1"/>
      <c r="X986" s="1"/>
      <c r="Y986" s="1">
        <v>86855</v>
      </c>
      <c r="Z986" s="1"/>
      <c r="AA986" s="1"/>
      <c r="AB986" s="1"/>
      <c r="AC986" s="1"/>
      <c r="AD986" s="1"/>
      <c r="AE986" s="1"/>
      <c r="AF986" s="1"/>
      <c r="AG986" s="1">
        <v>0</v>
      </c>
      <c r="AH986" s="1">
        <v>0</v>
      </c>
      <c r="AI986" s="1">
        <v>891164.6604375001</v>
      </c>
      <c r="AJ986" s="1">
        <v>0</v>
      </c>
      <c r="AK986" s="1">
        <v>0</v>
      </c>
      <c r="AL986" s="1">
        <v>0</v>
      </c>
      <c r="AM986" s="1">
        <v>0</v>
      </c>
      <c r="AN986" s="1">
        <v>0</v>
      </c>
      <c r="AO986" s="1">
        <v>0</v>
      </c>
      <c r="AP986" s="1">
        <v>0</v>
      </c>
      <c r="AQ986" s="1">
        <v>891164.6604375001</v>
      </c>
      <c r="AR986" s="1">
        <v>0</v>
      </c>
      <c r="AS986" s="1">
        <v>0</v>
      </c>
      <c r="AT986" s="1">
        <v>188303.324987</v>
      </c>
      <c r="AU986" s="1">
        <v>0</v>
      </c>
      <c r="AV986" s="1">
        <v>0</v>
      </c>
      <c r="AW986" s="1">
        <v>0</v>
      </c>
      <c r="AX986" s="1">
        <v>0</v>
      </c>
      <c r="AY986" s="1">
        <v>0</v>
      </c>
      <c r="AZ986" s="1">
        <v>0</v>
      </c>
      <c r="BA986" s="1">
        <v>0</v>
      </c>
      <c r="BB986" s="1">
        <v>188303.324987</v>
      </c>
      <c r="BC986" s="7">
        <v>1.022561565146753</v>
      </c>
      <c r="BD986" s="35" t="s">
        <v>552</v>
      </c>
      <c r="BE986" s="35" t="s">
        <v>552</v>
      </c>
      <c r="BF986" s="35">
        <v>2.8836488266700688</v>
      </c>
      <c r="BG986" s="35" t="s">
        <v>552</v>
      </c>
      <c r="BH986" s="35" t="s">
        <v>552</v>
      </c>
      <c r="BI986" s="35" t="s">
        <v>552</v>
      </c>
      <c r="BJ986" s="35" t="s">
        <v>552</v>
      </c>
      <c r="BK986" s="35" t="s">
        <v>552</v>
      </c>
      <c r="BL986" s="35" t="s">
        <v>552</v>
      </c>
      <c r="BM986" s="35" t="s">
        <v>552</v>
      </c>
      <c r="BN986" s="35">
        <v>2.8836488266700688</v>
      </c>
      <c r="BO986" s="1">
        <v>0</v>
      </c>
      <c r="BP986" s="1">
        <v>0</v>
      </c>
      <c r="BQ986" s="1">
        <v>347478.03378599999</v>
      </c>
      <c r="BR986" s="1">
        <v>15445.320816320127</v>
      </c>
      <c r="BS986" s="1">
        <v>136483.07044727347</v>
      </c>
      <c r="BT986" s="1">
        <v>347478.03378599999</v>
      </c>
      <c r="BU986" s="1">
        <v>15445.320816320127</v>
      </c>
      <c r="BV986" s="1">
        <v>40176.059600995584</v>
      </c>
      <c r="BW986" s="35">
        <v>6.0737453317457444</v>
      </c>
      <c r="BX986" s="1">
        <v>1763015.0518059076</v>
      </c>
      <c r="BY986" s="1">
        <v>78365.624389119621</v>
      </c>
      <c r="BZ986" s="1">
        <v>692480.34154417936</v>
      </c>
      <c r="CA986" s="1">
        <v>1763015.0518059076</v>
      </c>
      <c r="CB986" s="1">
        <v>78365.624389119621</v>
      </c>
      <c r="CC986" s="1">
        <v>203843.09484849017</v>
      </c>
    </row>
    <row r="987" spans="1:81" x14ac:dyDescent="0.25">
      <c r="A987" t="s">
        <v>1438</v>
      </c>
      <c r="B987" t="s">
        <v>1439</v>
      </c>
      <c r="C987" t="s">
        <v>219</v>
      </c>
      <c r="D987" t="s">
        <v>28</v>
      </c>
      <c r="E987">
        <v>40184</v>
      </c>
      <c r="F987" t="s">
        <v>370</v>
      </c>
      <c r="G987" t="s">
        <v>220</v>
      </c>
      <c r="H987" s="74">
        <v>0.47081209714231009</v>
      </c>
      <c r="I987" s="1">
        <v>528755.52</v>
      </c>
      <c r="J987" s="1">
        <v>0</v>
      </c>
      <c r="K987" s="1">
        <v>0</v>
      </c>
      <c r="L987" s="1">
        <v>65511</v>
      </c>
      <c r="M987" s="1">
        <v>0</v>
      </c>
      <c r="N987" s="1">
        <v>0</v>
      </c>
      <c r="O987" s="1">
        <v>0</v>
      </c>
      <c r="P987" s="1">
        <v>253489</v>
      </c>
      <c r="Q987" s="1">
        <v>0</v>
      </c>
      <c r="R987" s="1">
        <v>0</v>
      </c>
      <c r="S987" s="1">
        <v>0</v>
      </c>
      <c r="T987" s="1">
        <v>319000</v>
      </c>
      <c r="U987" s="1"/>
      <c r="V987" s="36"/>
      <c r="W987" s="1"/>
      <c r="X987" s="1"/>
      <c r="Y987" s="1">
        <v>15200</v>
      </c>
      <c r="Z987" s="1"/>
      <c r="AA987" s="1"/>
      <c r="AB987" s="1"/>
      <c r="AC987" s="1">
        <v>29858</v>
      </c>
      <c r="AD987" s="1"/>
      <c r="AE987" s="1"/>
      <c r="AF987" s="1"/>
      <c r="AG987" s="1">
        <v>0</v>
      </c>
      <c r="AH987" s="1">
        <v>0</v>
      </c>
      <c r="AI987" s="1">
        <v>155957.6598125</v>
      </c>
      <c r="AJ987" s="1">
        <v>0</v>
      </c>
      <c r="AK987" s="1">
        <v>0</v>
      </c>
      <c r="AL987" s="1">
        <v>0</v>
      </c>
      <c r="AM987" s="1">
        <v>262441.16125583329</v>
      </c>
      <c r="AN987" s="1">
        <v>0</v>
      </c>
      <c r="AO987" s="1">
        <v>0</v>
      </c>
      <c r="AP987" s="1">
        <v>0</v>
      </c>
      <c r="AQ987" s="1">
        <v>418398.82106833329</v>
      </c>
      <c r="AR987" s="1">
        <v>0</v>
      </c>
      <c r="AS987" s="1">
        <v>0</v>
      </c>
      <c r="AT987" s="1">
        <v>32953.89488</v>
      </c>
      <c r="AU987" s="1">
        <v>0</v>
      </c>
      <c r="AV987" s="1">
        <v>0</v>
      </c>
      <c r="AW987" s="1">
        <v>0</v>
      </c>
      <c r="AX987" s="1">
        <v>77666.032439999995</v>
      </c>
      <c r="AY987" s="1">
        <v>0</v>
      </c>
      <c r="AZ987" s="1">
        <v>0</v>
      </c>
      <c r="BA987" s="1">
        <v>0</v>
      </c>
      <c r="BB987" s="1">
        <v>110619.92731999999</v>
      </c>
      <c r="BC987" s="7">
        <v>1.0004978262701318</v>
      </c>
      <c r="BD987" s="35" t="s">
        <v>552</v>
      </c>
      <c r="BE987" s="35" t="s">
        <v>552</v>
      </c>
      <c r="BF987" s="35">
        <v>2.8836615941215982</v>
      </c>
      <c r="BG987" s="35" t="s">
        <v>552</v>
      </c>
      <c r="BH987" s="35" t="s">
        <v>552</v>
      </c>
      <c r="BI987" s="35" t="s">
        <v>552</v>
      </c>
      <c r="BJ987" s="35">
        <v>1.3417039543957854</v>
      </c>
      <c r="BK987" s="35" t="s">
        <v>552</v>
      </c>
      <c r="BL987" s="35" t="s">
        <v>552</v>
      </c>
      <c r="BM987" s="35" t="s">
        <v>552</v>
      </c>
      <c r="BN987" s="35">
        <v>1.6583659824085681</v>
      </c>
      <c r="BO987" s="1">
        <v>0</v>
      </c>
      <c r="BP987" s="1">
        <v>0</v>
      </c>
      <c r="BQ987" s="1">
        <v>174045.16696319997</v>
      </c>
      <c r="BR987" s="1">
        <v>7736.2687102465479</v>
      </c>
      <c r="BS987" s="1">
        <v>68361.785419435517</v>
      </c>
      <c r="BT987" s="1">
        <v>174045.16696319997</v>
      </c>
      <c r="BU987" s="1">
        <v>7736.2687102465479</v>
      </c>
      <c r="BV987" s="1">
        <v>20123.427443719112</v>
      </c>
      <c r="BW987" s="35">
        <v>6.0190780905446317</v>
      </c>
      <c r="BX987" s="1">
        <v>873546.28427017934</v>
      </c>
      <c r="BY987" s="1">
        <v>38828.936786164428</v>
      </c>
      <c r="BZ987" s="1">
        <v>343113.13942920225</v>
      </c>
      <c r="CA987" s="1">
        <v>873546.28427017934</v>
      </c>
      <c r="CB987" s="1">
        <v>38828.936786164428</v>
      </c>
      <c r="CC987" s="1">
        <v>101001.05378943517</v>
      </c>
    </row>
    <row r="988" spans="1:81" x14ac:dyDescent="0.25">
      <c r="A988" t="s">
        <v>1438</v>
      </c>
      <c r="B988" t="s">
        <v>1439</v>
      </c>
      <c r="C988" t="s">
        <v>219</v>
      </c>
      <c r="D988" t="s">
        <v>1730</v>
      </c>
      <c r="E988">
        <v>40184</v>
      </c>
      <c r="F988" t="s">
        <v>370</v>
      </c>
      <c r="G988" t="s">
        <v>220</v>
      </c>
      <c r="H988" s="74">
        <v>0.47081209714231009</v>
      </c>
      <c r="I988" s="1">
        <v>528755.52</v>
      </c>
      <c r="J988" s="1"/>
      <c r="K988" s="1"/>
      <c r="L988" s="1">
        <v>65511</v>
      </c>
      <c r="M988" s="1"/>
      <c r="N988" s="1"/>
      <c r="O988" s="1"/>
      <c r="P988" s="1">
        <v>253489</v>
      </c>
      <c r="Q988" s="1"/>
      <c r="R988" s="1"/>
      <c r="S988" s="1"/>
      <c r="T988" s="1">
        <v>319000</v>
      </c>
      <c r="U988" s="1">
        <v>16.05</v>
      </c>
      <c r="V988" s="36">
        <v>0.12077363252355772</v>
      </c>
      <c r="W988" s="1"/>
      <c r="X988" s="1"/>
      <c r="Y988" s="1">
        <v>15200</v>
      </c>
      <c r="Z988" s="1"/>
      <c r="AA988" s="1"/>
      <c r="AB988" s="1"/>
      <c r="AC988" s="1">
        <v>29858</v>
      </c>
      <c r="AD988" s="1"/>
      <c r="AE988" s="1"/>
      <c r="AF988" s="1"/>
      <c r="AG988" s="1">
        <v>0</v>
      </c>
      <c r="AH988" s="1">
        <v>0</v>
      </c>
      <c r="AI988" s="1">
        <v>155957.6598125</v>
      </c>
      <c r="AJ988" s="1">
        <v>0</v>
      </c>
      <c r="AK988" s="1"/>
      <c r="AL988" s="1">
        <v>0</v>
      </c>
      <c r="AM988" s="1">
        <v>262441.16125583329</v>
      </c>
      <c r="AN988" s="1"/>
      <c r="AO988" s="1">
        <v>0</v>
      </c>
      <c r="AP988" s="1">
        <v>0</v>
      </c>
      <c r="AQ988" s="1">
        <v>418398.82106833329</v>
      </c>
      <c r="AR988" s="1">
        <v>0</v>
      </c>
      <c r="AS988" s="1">
        <v>0</v>
      </c>
      <c r="AT988" s="1">
        <v>32953.89488</v>
      </c>
      <c r="AU988" s="1">
        <v>0</v>
      </c>
      <c r="AV988" s="1"/>
      <c r="AW988" s="1">
        <v>0</v>
      </c>
      <c r="AX988" s="1">
        <v>77666.032439999995</v>
      </c>
      <c r="AY988" s="1"/>
      <c r="AZ988" s="1">
        <v>0</v>
      </c>
      <c r="BA988" s="1">
        <v>0</v>
      </c>
      <c r="BB988" s="1">
        <v>110619.92731999999</v>
      </c>
      <c r="BC988" s="7">
        <v>1.0004978262701318</v>
      </c>
      <c r="BD988" s="35" t="s">
        <v>552</v>
      </c>
      <c r="BE988" s="35" t="s">
        <v>552</v>
      </c>
      <c r="BF988" s="35">
        <v>2.8836615941215982</v>
      </c>
      <c r="BG988" s="35" t="s">
        <v>552</v>
      </c>
      <c r="BH988" s="35" t="s">
        <v>552</v>
      </c>
      <c r="BI988" s="35" t="s">
        <v>552</v>
      </c>
      <c r="BJ988" s="35">
        <v>1.3417039543957854</v>
      </c>
      <c r="BK988" s="35" t="s">
        <v>552</v>
      </c>
      <c r="BL988" s="35" t="s">
        <v>552</v>
      </c>
      <c r="BM988" s="35" t="s">
        <v>552</v>
      </c>
      <c r="BN988" s="35">
        <v>1.6583659824085681</v>
      </c>
      <c r="BO988" s="1">
        <v>0</v>
      </c>
      <c r="BP988" s="1">
        <v>0</v>
      </c>
      <c r="BQ988" s="1">
        <v>174045.16696319997</v>
      </c>
      <c r="BR988" s="1">
        <v>7736.2687102465479</v>
      </c>
      <c r="BS988" s="1">
        <v>68361.785419435517</v>
      </c>
      <c r="BT988" s="1">
        <v>174045.16696319997</v>
      </c>
      <c r="BU988" s="1">
        <v>7736.2687102465479</v>
      </c>
      <c r="BV988" s="1">
        <v>20123.427443719112</v>
      </c>
      <c r="BW988" s="35">
        <v>6.0190780905446317</v>
      </c>
      <c r="BX988" s="1">
        <v>873546.28427017934</v>
      </c>
      <c r="BY988" s="1">
        <v>38828.936786164428</v>
      </c>
      <c r="BZ988" s="1">
        <v>343113.13942920225</v>
      </c>
      <c r="CA988" s="1">
        <v>873546.28427017934</v>
      </c>
      <c r="CB988" s="1">
        <v>38828.936786164428</v>
      </c>
      <c r="CC988" s="1">
        <v>101001.05378943517</v>
      </c>
    </row>
    <row r="989" spans="1:81" x14ac:dyDescent="0.25">
      <c r="A989" t="s">
        <v>1445</v>
      </c>
      <c r="B989" t="s">
        <v>218</v>
      </c>
      <c r="C989" t="s">
        <v>219</v>
      </c>
      <c r="D989" t="s">
        <v>28</v>
      </c>
      <c r="E989">
        <v>40196</v>
      </c>
      <c r="F989" t="s">
        <v>39</v>
      </c>
      <c r="G989" t="s">
        <v>220</v>
      </c>
      <c r="H989" s="74">
        <v>0.47081209714231009</v>
      </c>
      <c r="I989" s="1">
        <v>6339543</v>
      </c>
      <c r="J989" s="1">
        <v>0</v>
      </c>
      <c r="K989" s="1">
        <v>0</v>
      </c>
      <c r="L989" s="1">
        <v>0</v>
      </c>
      <c r="M989" s="1">
        <v>0</v>
      </c>
      <c r="N989" s="1">
        <v>0</v>
      </c>
      <c r="O989" s="1">
        <v>201115.2</v>
      </c>
      <c r="P989" s="1">
        <v>1097321.8</v>
      </c>
      <c r="Q989" s="1">
        <v>0</v>
      </c>
      <c r="R989" s="1">
        <v>0</v>
      </c>
      <c r="S989" s="1">
        <v>0</v>
      </c>
      <c r="T989" s="1">
        <v>1298437</v>
      </c>
      <c r="U989" s="1"/>
      <c r="V989" s="36"/>
      <c r="W989" s="1"/>
      <c r="X989" s="1"/>
      <c r="Y989" s="1"/>
      <c r="Z989" s="1"/>
      <c r="AA989" s="1"/>
      <c r="AB989" s="1">
        <v>1644</v>
      </c>
      <c r="AC989" s="1">
        <v>78593</v>
      </c>
      <c r="AD989" s="1"/>
      <c r="AE989" s="1"/>
      <c r="AF989" s="1"/>
      <c r="AG989" s="1">
        <v>0</v>
      </c>
      <c r="AH989" s="1">
        <v>0</v>
      </c>
      <c r="AI989" s="1">
        <v>0</v>
      </c>
      <c r="AJ989" s="1">
        <v>0</v>
      </c>
      <c r="AK989" s="1">
        <v>0</v>
      </c>
      <c r="AL989" s="1">
        <v>1829.3438592000002</v>
      </c>
      <c r="AM989" s="1">
        <v>691292.91467783332</v>
      </c>
      <c r="AN989" s="1">
        <v>0</v>
      </c>
      <c r="AO989" s="1">
        <v>0</v>
      </c>
      <c r="AP989" s="1">
        <v>0</v>
      </c>
      <c r="AQ989" s="1">
        <v>693122.25853703334</v>
      </c>
      <c r="AR989" s="1">
        <v>0</v>
      </c>
      <c r="AS989" s="1">
        <v>0</v>
      </c>
      <c r="AT989" s="1">
        <v>0</v>
      </c>
      <c r="AU989" s="1">
        <v>0</v>
      </c>
      <c r="AV989" s="1">
        <v>0</v>
      </c>
      <c r="AW989" s="1">
        <v>6710.4134400000003</v>
      </c>
      <c r="AX989" s="1">
        <v>204434.53973999998</v>
      </c>
      <c r="AY989" s="1">
        <v>0</v>
      </c>
      <c r="AZ989" s="1">
        <v>0</v>
      </c>
      <c r="BA989" s="1">
        <v>0</v>
      </c>
      <c r="BB989" s="1">
        <v>211144.95317999998</v>
      </c>
      <c r="BC989" s="7">
        <v>0.14263917946720028</v>
      </c>
      <c r="BD989" s="35" t="s">
        <v>552</v>
      </c>
      <c r="BE989" s="35" t="s">
        <v>552</v>
      </c>
      <c r="BF989" s="35" t="s">
        <v>552</v>
      </c>
      <c r="BG989" s="35" t="s">
        <v>552</v>
      </c>
      <c r="BH989" s="35" t="s">
        <v>552</v>
      </c>
      <c r="BI989" s="35">
        <v>4.2462018282059234E-2</v>
      </c>
      <c r="BJ989" s="35">
        <v>0.81628511747222499</v>
      </c>
      <c r="BK989" s="35" t="s">
        <v>552</v>
      </c>
      <c r="BL989" s="35" t="s">
        <v>552</v>
      </c>
      <c r="BM989" s="35" t="s">
        <v>552</v>
      </c>
      <c r="BN989" s="35">
        <v>0.69642748297917678</v>
      </c>
      <c r="BO989" s="1">
        <v>0</v>
      </c>
      <c r="BP989" s="1">
        <v>9453</v>
      </c>
      <c r="BQ989" s="1">
        <v>2086723.9738799997</v>
      </c>
      <c r="BR989" s="1">
        <v>92754.413510732775</v>
      </c>
      <c r="BS989" s="1">
        <v>819627.33594400017</v>
      </c>
      <c r="BT989" s="1">
        <v>2086723.9738799997</v>
      </c>
      <c r="BU989" s="1">
        <v>92754.413510732775</v>
      </c>
      <c r="BV989" s="1">
        <v>241270.92533584786</v>
      </c>
      <c r="BW989" s="35">
        <v>6.0175293028239922</v>
      </c>
      <c r="BX989" s="1">
        <v>10470198.685848225</v>
      </c>
      <c r="BY989" s="1">
        <v>465397.98775635526</v>
      </c>
      <c r="BZ989" s="1">
        <v>4112504.1754945847</v>
      </c>
      <c r="CA989" s="1">
        <v>10470198.685848225</v>
      </c>
      <c r="CB989" s="1">
        <v>465397.98775635526</v>
      </c>
      <c r="CC989" s="1">
        <v>1210583.937792076</v>
      </c>
    </row>
    <row r="990" spans="1:81" x14ac:dyDescent="0.25">
      <c r="A990" t="s">
        <v>1445</v>
      </c>
      <c r="B990" t="s">
        <v>218</v>
      </c>
      <c r="C990" t="s">
        <v>219</v>
      </c>
      <c r="D990" t="s">
        <v>1730</v>
      </c>
      <c r="E990">
        <v>40196</v>
      </c>
      <c r="F990" t="s">
        <v>39</v>
      </c>
      <c r="G990" t="s">
        <v>220</v>
      </c>
      <c r="H990" s="74">
        <v>0.47081209714231009</v>
      </c>
      <c r="I990" s="1">
        <v>6339543</v>
      </c>
      <c r="J990" s="1"/>
      <c r="K990" s="1"/>
      <c r="L990" s="1"/>
      <c r="M990" s="1"/>
      <c r="N990" s="1"/>
      <c r="O990" s="1">
        <v>201115.2</v>
      </c>
      <c r="P990" s="1">
        <v>1097321.8</v>
      </c>
      <c r="Q990" s="1"/>
      <c r="R990" s="1"/>
      <c r="S990" s="1"/>
      <c r="T990" s="1">
        <v>1298437</v>
      </c>
      <c r="U990" s="1">
        <v>12.131578947368421</v>
      </c>
      <c r="V990" s="36">
        <v>0.42160898668718116</v>
      </c>
      <c r="W990" s="1"/>
      <c r="X990" s="1"/>
      <c r="Y990" s="1"/>
      <c r="Z990" s="1"/>
      <c r="AA990" s="1"/>
      <c r="AB990" s="1">
        <v>1644</v>
      </c>
      <c r="AC990" s="1">
        <v>78593</v>
      </c>
      <c r="AD990" s="1"/>
      <c r="AE990" s="1"/>
      <c r="AF990" s="1"/>
      <c r="AG990" s="1">
        <v>0</v>
      </c>
      <c r="AH990" s="1">
        <v>0</v>
      </c>
      <c r="AI990" s="1">
        <v>0</v>
      </c>
      <c r="AJ990" s="1">
        <v>0</v>
      </c>
      <c r="AK990" s="1"/>
      <c r="AL990" s="1">
        <v>1829.3438592000002</v>
      </c>
      <c r="AM990" s="1">
        <v>691292.91467783332</v>
      </c>
      <c r="AN990" s="1"/>
      <c r="AO990" s="1">
        <v>0</v>
      </c>
      <c r="AP990" s="1">
        <v>0</v>
      </c>
      <c r="AQ990" s="1">
        <v>693122.25853703334</v>
      </c>
      <c r="AR990" s="1">
        <v>0</v>
      </c>
      <c r="AS990" s="1">
        <v>0</v>
      </c>
      <c r="AT990" s="1">
        <v>0</v>
      </c>
      <c r="AU990" s="1">
        <v>0</v>
      </c>
      <c r="AV990" s="1"/>
      <c r="AW990" s="1">
        <v>6710.4134400000003</v>
      </c>
      <c r="AX990" s="1">
        <v>204434.53973999998</v>
      </c>
      <c r="AY990" s="1"/>
      <c r="AZ990" s="1">
        <v>0</v>
      </c>
      <c r="BA990" s="1">
        <v>0</v>
      </c>
      <c r="BB990" s="1">
        <v>211144.95317999998</v>
      </c>
      <c r="BC990" s="7">
        <v>0.14263917946720028</v>
      </c>
      <c r="BD990" s="35" t="s">
        <v>552</v>
      </c>
      <c r="BE990" s="35" t="s">
        <v>552</v>
      </c>
      <c r="BF990" s="35" t="s">
        <v>552</v>
      </c>
      <c r="BG990" s="35" t="s">
        <v>552</v>
      </c>
      <c r="BH990" s="35" t="s">
        <v>552</v>
      </c>
      <c r="BI990" s="35">
        <v>4.2462018282059234E-2</v>
      </c>
      <c r="BJ990" s="35">
        <v>0.81628511747222499</v>
      </c>
      <c r="BK990" s="35" t="s">
        <v>552</v>
      </c>
      <c r="BL990" s="35" t="s">
        <v>552</v>
      </c>
      <c r="BM990" s="35" t="s">
        <v>552</v>
      </c>
      <c r="BN990" s="35">
        <v>0.69642748297917678</v>
      </c>
      <c r="BO990" s="1">
        <v>0</v>
      </c>
      <c r="BP990" s="1">
        <v>9453</v>
      </c>
      <c r="BQ990" s="1">
        <v>2086723.9738799997</v>
      </c>
      <c r="BR990" s="1">
        <v>92754.413510732775</v>
      </c>
      <c r="BS990" s="1">
        <v>819627.33594400017</v>
      </c>
      <c r="BT990" s="1">
        <v>2086723.9738799997</v>
      </c>
      <c r="BU990" s="1">
        <v>92754.413510732775</v>
      </c>
      <c r="BV990" s="1">
        <v>241270.92533584786</v>
      </c>
      <c r="BW990" s="35">
        <v>6.0175293028239922</v>
      </c>
      <c r="BX990" s="1">
        <v>10470198.685848225</v>
      </c>
      <c r="BY990" s="1">
        <v>465397.98775635526</v>
      </c>
      <c r="BZ990" s="1">
        <v>4112504.1754945847</v>
      </c>
      <c r="CA990" s="1">
        <v>10470198.685848225</v>
      </c>
      <c r="CB990" s="1">
        <v>465397.98775635526</v>
      </c>
      <c r="CC990" s="1">
        <v>1210583.937792076</v>
      </c>
    </row>
    <row r="991" spans="1:81" x14ac:dyDescent="0.25">
      <c r="A991" t="s">
        <v>430</v>
      </c>
      <c r="B991" t="s">
        <v>431</v>
      </c>
      <c r="C991" t="s">
        <v>219</v>
      </c>
      <c r="D991" t="s">
        <v>38</v>
      </c>
      <c r="E991">
        <v>40017</v>
      </c>
      <c r="F991" t="s">
        <v>39</v>
      </c>
      <c r="G991" t="s">
        <v>220</v>
      </c>
      <c r="H991" s="74">
        <v>0.47081209714231009</v>
      </c>
      <c r="I991" s="1">
        <v>17621400</v>
      </c>
      <c r="J991" s="1"/>
      <c r="K991" s="1">
        <v>395315</v>
      </c>
      <c r="L991" s="1">
        <v>1600224</v>
      </c>
      <c r="M991" s="1">
        <v>124086</v>
      </c>
      <c r="N991" s="1"/>
      <c r="O991" s="1"/>
      <c r="P991" s="1"/>
      <c r="Q991" s="1"/>
      <c r="R991" s="1"/>
      <c r="S991" s="1"/>
      <c r="T991" s="1">
        <v>2119625</v>
      </c>
      <c r="U991" s="1">
        <v>37.625</v>
      </c>
      <c r="V991" s="36">
        <v>0.25089025326875164</v>
      </c>
      <c r="W991" s="1"/>
      <c r="X991" s="1">
        <v>126829</v>
      </c>
      <c r="Y991" s="1">
        <v>453671</v>
      </c>
      <c r="Z991" s="1">
        <v>318000</v>
      </c>
      <c r="AA991" s="1"/>
      <c r="AB991" s="1"/>
      <c r="AC991" s="1">
        <v>21359</v>
      </c>
      <c r="AD991" s="1"/>
      <c r="AE991" s="1"/>
      <c r="AF991" s="1"/>
      <c r="AG991" s="1">
        <v>0</v>
      </c>
      <c r="AH991" s="1">
        <v>1039477.9144983918</v>
      </c>
      <c r="AI991" s="1">
        <v>4650683.5279999999</v>
      </c>
      <c r="AJ991" s="1">
        <v>149718.24689125462</v>
      </c>
      <c r="AK991" s="1">
        <v>0</v>
      </c>
      <c r="AL991" s="1">
        <v>0</v>
      </c>
      <c r="AM991" s="1">
        <v>188212.09055999998</v>
      </c>
      <c r="AN991" s="1">
        <v>0</v>
      </c>
      <c r="AO991" s="1">
        <v>0</v>
      </c>
      <c r="AP991" s="1">
        <v>0</v>
      </c>
      <c r="AQ991" s="1">
        <v>6028091.7799496464</v>
      </c>
      <c r="AR991" s="1">
        <v>0</v>
      </c>
      <c r="AS991" s="1">
        <v>273986.97650850005</v>
      </c>
      <c r="AT991" s="1">
        <v>983567.52921740001</v>
      </c>
      <c r="AU991" s="1">
        <v>6392.5218600000053</v>
      </c>
      <c r="AV991" s="1">
        <v>0</v>
      </c>
      <c r="AW991" s="1">
        <v>0</v>
      </c>
      <c r="AX991" s="1">
        <v>55558.603619999994</v>
      </c>
      <c r="AY991" s="1">
        <v>0</v>
      </c>
      <c r="AZ991" s="1">
        <v>0</v>
      </c>
      <c r="BA991" s="1">
        <v>0</v>
      </c>
      <c r="BB991" s="1">
        <v>1319505.6312059001</v>
      </c>
      <c r="BC991" s="7">
        <v>0.41697012786472959</v>
      </c>
      <c r="BD991" s="35" t="s">
        <v>552</v>
      </c>
      <c r="BE991" s="35">
        <v>3.3225779214218836</v>
      </c>
      <c r="BF991" s="35">
        <v>3.5209139828032825</v>
      </c>
      <c r="BG991" s="35">
        <v>1.2580852695006255</v>
      </c>
      <c r="BH991" s="35" t="s">
        <v>552</v>
      </c>
      <c r="BI991" s="35" t="s">
        <v>552</v>
      </c>
      <c r="BJ991" s="35" t="s">
        <v>552</v>
      </c>
      <c r="BK991" s="35" t="s">
        <v>552</v>
      </c>
      <c r="BL991" s="35" t="s">
        <v>552</v>
      </c>
      <c r="BM991" s="35" t="s">
        <v>552</v>
      </c>
      <c r="BN991" s="35">
        <v>3.4664610066193529</v>
      </c>
      <c r="BO991" s="1">
        <v>0</v>
      </c>
      <c r="BP991" s="1"/>
      <c r="BQ991" s="1">
        <v>5800260.0239999993</v>
      </c>
      <c r="BR991" s="1">
        <v>257820.25963670039</v>
      </c>
      <c r="BS991" s="1">
        <v>2278236.9545570719</v>
      </c>
      <c r="BT991" s="1">
        <v>5800260.0239999993</v>
      </c>
      <c r="BU991" s="1">
        <v>257820.25963670039</v>
      </c>
      <c r="BV991" s="1">
        <v>670636.90296179231</v>
      </c>
      <c r="BW991" s="35">
        <v>6.4539960169862933</v>
      </c>
      <c r="BX991" s="1">
        <v>31634595.068380814</v>
      </c>
      <c r="BY991" s="1">
        <v>1406150.6691569358</v>
      </c>
      <c r="BZ991" s="1">
        <v>12425495.275905252</v>
      </c>
      <c r="CA991" s="1">
        <v>31634595.068380814</v>
      </c>
      <c r="CB991" s="1">
        <v>1406150.6691569358</v>
      </c>
      <c r="CC991" s="1">
        <v>3657650.9975976381</v>
      </c>
    </row>
    <row r="992" spans="1:81" x14ac:dyDescent="0.25">
      <c r="A992" t="s">
        <v>430</v>
      </c>
      <c r="B992" t="s">
        <v>431</v>
      </c>
      <c r="C992" t="s">
        <v>219</v>
      </c>
      <c r="D992" t="s">
        <v>28</v>
      </c>
      <c r="E992">
        <v>40017</v>
      </c>
      <c r="F992" t="s">
        <v>39</v>
      </c>
      <c r="G992" t="s">
        <v>220</v>
      </c>
      <c r="H992" s="74">
        <v>0.47081209714231009</v>
      </c>
      <c r="I992" s="1">
        <v>20255982</v>
      </c>
      <c r="J992" s="1">
        <v>0</v>
      </c>
      <c r="K992" s="1">
        <v>395315</v>
      </c>
      <c r="L992" s="1">
        <v>1600224</v>
      </c>
      <c r="M992" s="1">
        <v>124086</v>
      </c>
      <c r="N992" s="1">
        <v>0</v>
      </c>
      <c r="O992" s="1">
        <v>0</v>
      </c>
      <c r="P992" s="1">
        <v>264597</v>
      </c>
      <c r="Q992" s="1">
        <v>0</v>
      </c>
      <c r="R992" s="1">
        <v>0</v>
      </c>
      <c r="S992" s="1">
        <v>0</v>
      </c>
      <c r="T992" s="1">
        <v>2384222</v>
      </c>
      <c r="U992" s="1"/>
      <c r="V992" s="36"/>
      <c r="W992" s="1"/>
      <c r="X992" s="1">
        <v>126829</v>
      </c>
      <c r="Y992" s="1">
        <v>453671</v>
      </c>
      <c r="Z992" s="1">
        <v>318000</v>
      </c>
      <c r="AA992" s="1"/>
      <c r="AB992" s="1"/>
      <c r="AC992" s="1">
        <v>304678</v>
      </c>
      <c r="AD992" s="1"/>
      <c r="AE992" s="1"/>
      <c r="AF992" s="1"/>
      <c r="AG992" s="1">
        <v>0</v>
      </c>
      <c r="AH992" s="1">
        <v>1039477.9144983918</v>
      </c>
      <c r="AI992" s="1">
        <v>4650683.5279999999</v>
      </c>
      <c r="AJ992" s="1">
        <v>149718.24689125462</v>
      </c>
      <c r="AK992" s="1">
        <v>0</v>
      </c>
      <c r="AL992" s="1">
        <v>0</v>
      </c>
      <c r="AM992" s="1">
        <v>2676053.4486524998</v>
      </c>
      <c r="AN992" s="1">
        <v>0</v>
      </c>
      <c r="AO992" s="1">
        <v>0</v>
      </c>
      <c r="AP992" s="1">
        <v>0</v>
      </c>
      <c r="AQ992" s="1">
        <v>8515933.1380421463</v>
      </c>
      <c r="AR992" s="1">
        <v>0</v>
      </c>
      <c r="AS992" s="1">
        <v>273986.97650850005</v>
      </c>
      <c r="AT992" s="1">
        <v>983567.52921740001</v>
      </c>
      <c r="AU992" s="1">
        <v>6392.5218600000053</v>
      </c>
      <c r="AV992" s="1">
        <v>0</v>
      </c>
      <c r="AW992" s="1">
        <v>0</v>
      </c>
      <c r="AX992" s="1">
        <v>792522.3200399999</v>
      </c>
      <c r="AY992" s="1">
        <v>0</v>
      </c>
      <c r="AZ992" s="1">
        <v>0</v>
      </c>
      <c r="BA992" s="1">
        <v>0</v>
      </c>
      <c r="BB992" s="1">
        <v>2056469.3476259001</v>
      </c>
      <c r="BC992" s="7">
        <v>0.52193976503672079</v>
      </c>
      <c r="BD992" s="35" t="s">
        <v>552</v>
      </c>
      <c r="BE992" s="35">
        <v>3.3225779214218836</v>
      </c>
      <c r="BF992" s="35">
        <v>3.5209139828032825</v>
      </c>
      <c r="BG992" s="35">
        <v>1.2580852695006255</v>
      </c>
      <c r="BH992" s="35" t="s">
        <v>552</v>
      </c>
      <c r="BI992" s="35" t="s">
        <v>552</v>
      </c>
      <c r="BJ992" s="35">
        <v>13.108900587279901</v>
      </c>
      <c r="BK992" s="35" t="s">
        <v>552</v>
      </c>
      <c r="BL992" s="35" t="s">
        <v>552</v>
      </c>
      <c r="BM992" s="35" t="s">
        <v>552</v>
      </c>
      <c r="BN992" s="35">
        <v>4.4343196588522575</v>
      </c>
      <c r="BO992" s="1">
        <v>0</v>
      </c>
      <c r="BP992" s="1">
        <v>0</v>
      </c>
      <c r="BQ992" s="1">
        <v>6667459.0351199992</v>
      </c>
      <c r="BR992" s="1">
        <v>296367.06155222229</v>
      </c>
      <c r="BS992" s="1">
        <v>2618857.0001953798</v>
      </c>
      <c r="BT992" s="1">
        <v>6667459.0351199992</v>
      </c>
      <c r="BU992" s="1">
        <v>296367.06155222229</v>
      </c>
      <c r="BV992" s="1">
        <v>770904.07316840952</v>
      </c>
      <c r="BW992" s="35">
        <v>6.4539960169862933</v>
      </c>
      <c r="BX992" s="1">
        <v>36364295.020963743</v>
      </c>
      <c r="BY992" s="1">
        <v>1616384.7732717516</v>
      </c>
      <c r="BZ992" s="1">
        <v>14283235.648122272</v>
      </c>
      <c r="CA992" s="1">
        <v>36364295.020963743</v>
      </c>
      <c r="CB992" s="1">
        <v>1616384.7732717516</v>
      </c>
      <c r="CC992" s="1">
        <v>4204507.7445390141</v>
      </c>
    </row>
    <row r="993" spans="1:81" x14ac:dyDescent="0.25">
      <c r="A993" t="s">
        <v>430</v>
      </c>
      <c r="B993" t="s">
        <v>431</v>
      </c>
      <c r="C993" t="s">
        <v>219</v>
      </c>
      <c r="D993" t="s">
        <v>1730</v>
      </c>
      <c r="E993">
        <v>40017</v>
      </c>
      <c r="F993" t="s">
        <v>39</v>
      </c>
      <c r="G993" t="s">
        <v>220</v>
      </c>
      <c r="H993" s="74">
        <v>0.47081209714231009</v>
      </c>
      <c r="I993" s="1">
        <v>2634582</v>
      </c>
      <c r="J993" s="1"/>
      <c r="K993" s="1"/>
      <c r="L993" s="1"/>
      <c r="M993" s="1"/>
      <c r="N993" s="1"/>
      <c r="O993" s="1"/>
      <c r="P993" s="1">
        <v>264597</v>
      </c>
      <c r="Q993" s="1"/>
      <c r="R993" s="1"/>
      <c r="S993" s="1"/>
      <c r="T993" s="1">
        <v>264597</v>
      </c>
      <c r="U993" s="1">
        <v>11.285714285714286</v>
      </c>
      <c r="V993" s="36">
        <v>0.12952523278997966</v>
      </c>
      <c r="W993" s="1"/>
      <c r="X993" s="1"/>
      <c r="Y993" s="1"/>
      <c r="Z993" s="1"/>
      <c r="AA993" s="1"/>
      <c r="AB993" s="1"/>
      <c r="AC993" s="1">
        <v>283319</v>
      </c>
      <c r="AD993" s="1"/>
      <c r="AE993" s="1"/>
      <c r="AF993" s="1"/>
      <c r="AG993" s="1">
        <v>0</v>
      </c>
      <c r="AH993" s="1">
        <v>0</v>
      </c>
      <c r="AI993" s="1">
        <v>0</v>
      </c>
      <c r="AJ993" s="1">
        <v>0</v>
      </c>
      <c r="AK993" s="1"/>
      <c r="AL993" s="1">
        <v>0</v>
      </c>
      <c r="AM993" s="1">
        <v>2487841.3580924999</v>
      </c>
      <c r="AN993" s="1"/>
      <c r="AO993" s="1">
        <v>0</v>
      </c>
      <c r="AP993" s="1">
        <v>0</v>
      </c>
      <c r="AQ993" s="1">
        <v>2487841.3580924999</v>
      </c>
      <c r="AR993" s="1">
        <v>0</v>
      </c>
      <c r="AS993" s="1">
        <v>0</v>
      </c>
      <c r="AT993" s="1">
        <v>0</v>
      </c>
      <c r="AU993" s="1">
        <v>0</v>
      </c>
      <c r="AV993" s="1"/>
      <c r="AW993" s="1">
        <v>0</v>
      </c>
      <c r="AX993" s="1">
        <v>736963.71641999995</v>
      </c>
      <c r="AY993" s="1"/>
      <c r="AZ993" s="1">
        <v>0</v>
      </c>
      <c r="BA993" s="1">
        <v>0</v>
      </c>
      <c r="BB993" s="1">
        <v>736963.71641999995</v>
      </c>
      <c r="BC993" s="7">
        <v>1.2240291152495917</v>
      </c>
      <c r="BD993" s="35" t="s">
        <v>552</v>
      </c>
      <c r="BE993" s="35" t="s">
        <v>552</v>
      </c>
      <c r="BF993" s="35" t="s">
        <v>552</v>
      </c>
      <c r="BG993" s="35" t="s">
        <v>552</v>
      </c>
      <c r="BH993" s="35" t="s">
        <v>552</v>
      </c>
      <c r="BI993" s="35" t="s">
        <v>552</v>
      </c>
      <c r="BJ993" s="35">
        <v>12.187610118453723</v>
      </c>
      <c r="BK993" s="35" t="s">
        <v>552</v>
      </c>
      <c r="BL993" s="35" t="s">
        <v>552</v>
      </c>
      <c r="BM993" s="35" t="s">
        <v>552</v>
      </c>
      <c r="BN993" s="35">
        <v>12.187610118453723</v>
      </c>
      <c r="BO993" s="1">
        <v>0</v>
      </c>
      <c r="BP993" s="1">
        <v>0</v>
      </c>
      <c r="BQ993" s="1">
        <v>867199.01111999992</v>
      </c>
      <c r="BR993" s="1">
        <v>38546.801915521886</v>
      </c>
      <c r="BS993" s="1">
        <v>340620.04563830793</v>
      </c>
      <c r="BT993" s="1">
        <v>867199.01111999992</v>
      </c>
      <c r="BU993" s="1">
        <v>38546.801915521886</v>
      </c>
      <c r="BV993" s="1">
        <v>100267.17020661721</v>
      </c>
      <c r="BW993" s="35">
        <v>6.4539960169862933</v>
      </c>
      <c r="BX993" s="1">
        <v>4729699.9525829321</v>
      </c>
      <c r="BY993" s="1">
        <v>210234.104114816</v>
      </c>
      <c r="BZ993" s="1">
        <v>1857740.3722170212</v>
      </c>
      <c r="CA993" s="1">
        <v>4729699.9525829321</v>
      </c>
      <c r="CB993" s="1">
        <v>210234.104114816</v>
      </c>
      <c r="CC993" s="1">
        <v>546856.74694137706</v>
      </c>
    </row>
    <row r="994" spans="1:81" x14ac:dyDescent="0.25">
      <c r="A994" t="s">
        <v>1462</v>
      </c>
      <c r="B994" t="s">
        <v>1463</v>
      </c>
      <c r="C994" t="s">
        <v>219</v>
      </c>
      <c r="D994" t="s">
        <v>28</v>
      </c>
      <c r="E994">
        <v>40218</v>
      </c>
      <c r="F994" t="s">
        <v>370</v>
      </c>
      <c r="G994" t="s">
        <v>220</v>
      </c>
      <c r="H994" s="74">
        <v>0.47081209714231009</v>
      </c>
      <c r="I994" s="1">
        <v>65214.59</v>
      </c>
      <c r="J994" s="1">
        <v>0</v>
      </c>
      <c r="K994" s="1">
        <v>0</v>
      </c>
      <c r="L994" s="1">
        <v>0</v>
      </c>
      <c r="M994" s="1">
        <v>0</v>
      </c>
      <c r="N994" s="1">
        <v>0</v>
      </c>
      <c r="O994" s="1">
        <v>0</v>
      </c>
      <c r="P994" s="1">
        <v>34124</v>
      </c>
      <c r="Q994" s="1">
        <v>0</v>
      </c>
      <c r="R994" s="1">
        <v>0</v>
      </c>
      <c r="S994" s="1">
        <v>0</v>
      </c>
      <c r="T994" s="1">
        <v>34124</v>
      </c>
      <c r="U994" s="1"/>
      <c r="V994" s="36"/>
      <c r="W994" s="1"/>
      <c r="X994" s="1"/>
      <c r="Y994" s="1"/>
      <c r="Z994" s="1"/>
      <c r="AA994" s="1"/>
      <c r="AB994" s="1"/>
      <c r="AC994" s="1">
        <v>4019</v>
      </c>
      <c r="AD994" s="1"/>
      <c r="AE994" s="1"/>
      <c r="AF994" s="1"/>
      <c r="AG994" s="1">
        <v>0</v>
      </c>
      <c r="AH994" s="1">
        <v>0</v>
      </c>
      <c r="AI994" s="1">
        <v>0</v>
      </c>
      <c r="AJ994" s="1">
        <v>0</v>
      </c>
      <c r="AK994" s="1">
        <v>0</v>
      </c>
      <c r="AL994" s="1">
        <v>0</v>
      </c>
      <c r="AM994" s="1">
        <v>35325.579176666666</v>
      </c>
      <c r="AN994" s="1">
        <v>0</v>
      </c>
      <c r="AO994" s="1">
        <v>0</v>
      </c>
      <c r="AP994" s="1">
        <v>0</v>
      </c>
      <c r="AQ994" s="1">
        <v>35325.579176666666</v>
      </c>
      <c r="AR994" s="1">
        <v>0</v>
      </c>
      <c r="AS994" s="1">
        <v>0</v>
      </c>
      <c r="AT994" s="1">
        <v>0</v>
      </c>
      <c r="AU994" s="1">
        <v>0</v>
      </c>
      <c r="AV994" s="1">
        <v>0</v>
      </c>
      <c r="AW994" s="1">
        <v>0</v>
      </c>
      <c r="AX994" s="1">
        <v>10454.14242</v>
      </c>
      <c r="AY994" s="1">
        <v>0</v>
      </c>
      <c r="AZ994" s="1">
        <v>0</v>
      </c>
      <c r="BA994" s="1">
        <v>0</v>
      </c>
      <c r="BB994" s="1">
        <v>10454.14242</v>
      </c>
      <c r="BC994" s="7">
        <v>0.70198588378255034</v>
      </c>
      <c r="BD994" s="35" t="s">
        <v>552</v>
      </c>
      <c r="BE994" s="35" t="s">
        <v>552</v>
      </c>
      <c r="BF994" s="35" t="s">
        <v>552</v>
      </c>
      <c r="BG994" s="35" t="s">
        <v>552</v>
      </c>
      <c r="BH994" s="35" t="s">
        <v>552</v>
      </c>
      <c r="BI994" s="35" t="s">
        <v>552</v>
      </c>
      <c r="BJ994" s="35">
        <v>1.3415696165943813</v>
      </c>
      <c r="BK994" s="35" t="s">
        <v>552</v>
      </c>
      <c r="BL994" s="35" t="s">
        <v>552</v>
      </c>
      <c r="BM994" s="35" t="s">
        <v>552</v>
      </c>
      <c r="BN994" s="35">
        <v>1.3415696165943813</v>
      </c>
      <c r="BO994" s="1">
        <v>0</v>
      </c>
      <c r="BP994" s="1">
        <v>0</v>
      </c>
      <c r="BQ994" s="1">
        <v>21466.034444399997</v>
      </c>
      <c r="BR994" s="1">
        <v>954.16042572672791</v>
      </c>
      <c r="BS994" s="1">
        <v>8431.4690611579135</v>
      </c>
      <c r="BT994" s="1">
        <v>21466.034444399997</v>
      </c>
      <c r="BU994" s="1">
        <v>954.16042572672791</v>
      </c>
      <c r="BV994" s="1">
        <v>2481.9430161918499</v>
      </c>
      <c r="BW994" s="35">
        <v>5.9749968091192782</v>
      </c>
      <c r="BX994" s="1">
        <v>106793.4528653345</v>
      </c>
      <c r="BY994" s="1">
        <v>4746.9450733783642</v>
      </c>
      <c r="BZ994" s="1">
        <v>41946.531675448547</v>
      </c>
      <c r="CA994" s="1">
        <v>106793.4528653345</v>
      </c>
      <c r="CB994" s="1">
        <v>4746.9450733783642</v>
      </c>
      <c r="CC994" s="1">
        <v>12347.658585970332</v>
      </c>
    </row>
    <row r="995" spans="1:81" x14ac:dyDescent="0.25">
      <c r="A995" t="s">
        <v>1462</v>
      </c>
      <c r="B995" t="s">
        <v>1463</v>
      </c>
      <c r="C995" t="s">
        <v>219</v>
      </c>
      <c r="D995" t="s">
        <v>1730</v>
      </c>
      <c r="E995">
        <v>40218</v>
      </c>
      <c r="F995" t="s">
        <v>370</v>
      </c>
      <c r="G995" t="s">
        <v>220</v>
      </c>
      <c r="H995" s="74">
        <v>0.47081209714231009</v>
      </c>
      <c r="I995" s="1">
        <v>65214.59</v>
      </c>
      <c r="J995" s="1"/>
      <c r="K995" s="1"/>
      <c r="L995" s="1"/>
      <c r="M995" s="1"/>
      <c r="N995" s="1"/>
      <c r="O995" s="1"/>
      <c r="P995" s="1">
        <v>34124</v>
      </c>
      <c r="Q995" s="1"/>
      <c r="R995" s="1"/>
      <c r="S995" s="1"/>
      <c r="T995" s="1">
        <v>34124</v>
      </c>
      <c r="U995" s="1">
        <v>12</v>
      </c>
      <c r="V995" s="36">
        <v>0.14918604278759928</v>
      </c>
      <c r="W995" s="1"/>
      <c r="X995" s="1"/>
      <c r="Y995" s="1"/>
      <c r="Z995" s="1"/>
      <c r="AA995" s="1"/>
      <c r="AB995" s="1"/>
      <c r="AC995" s="1">
        <v>4019</v>
      </c>
      <c r="AD995" s="1"/>
      <c r="AE995" s="1"/>
      <c r="AF995" s="1"/>
      <c r="AG995" s="1">
        <v>0</v>
      </c>
      <c r="AH995" s="1">
        <v>0</v>
      </c>
      <c r="AI995" s="1">
        <v>0</v>
      </c>
      <c r="AJ995" s="1">
        <v>0</v>
      </c>
      <c r="AK995" s="1"/>
      <c r="AL995" s="1">
        <v>0</v>
      </c>
      <c r="AM995" s="1">
        <v>35325.579176666666</v>
      </c>
      <c r="AN995" s="1"/>
      <c r="AO995" s="1">
        <v>0</v>
      </c>
      <c r="AP995" s="1">
        <v>0</v>
      </c>
      <c r="AQ995" s="1">
        <v>35325.579176666666</v>
      </c>
      <c r="AR995" s="1">
        <v>0</v>
      </c>
      <c r="AS995" s="1">
        <v>0</v>
      </c>
      <c r="AT995" s="1">
        <v>0</v>
      </c>
      <c r="AU995" s="1">
        <v>0</v>
      </c>
      <c r="AV995" s="1"/>
      <c r="AW995" s="1">
        <v>0</v>
      </c>
      <c r="AX995" s="1">
        <v>10454.14242</v>
      </c>
      <c r="AY995" s="1"/>
      <c r="AZ995" s="1">
        <v>0</v>
      </c>
      <c r="BA995" s="1">
        <v>0</v>
      </c>
      <c r="BB995" s="1">
        <v>10454.14242</v>
      </c>
      <c r="BC995" s="7">
        <v>0.70198588378255034</v>
      </c>
      <c r="BD995" s="35" t="s">
        <v>552</v>
      </c>
      <c r="BE995" s="35" t="s">
        <v>552</v>
      </c>
      <c r="BF995" s="35" t="s">
        <v>552</v>
      </c>
      <c r="BG995" s="35" t="s">
        <v>552</v>
      </c>
      <c r="BH995" s="35" t="s">
        <v>552</v>
      </c>
      <c r="BI995" s="35" t="s">
        <v>552</v>
      </c>
      <c r="BJ995" s="35">
        <v>1.3415696165943813</v>
      </c>
      <c r="BK995" s="35" t="s">
        <v>552</v>
      </c>
      <c r="BL995" s="35" t="s">
        <v>552</v>
      </c>
      <c r="BM995" s="35" t="s">
        <v>552</v>
      </c>
      <c r="BN995" s="35">
        <v>1.3415696165943813</v>
      </c>
      <c r="BO995" s="1">
        <v>0</v>
      </c>
      <c r="BP995" s="1">
        <v>0</v>
      </c>
      <c r="BQ995" s="1">
        <v>21466.034444399997</v>
      </c>
      <c r="BR995" s="1">
        <v>954.16042572672791</v>
      </c>
      <c r="BS995" s="1">
        <v>8431.4690611579135</v>
      </c>
      <c r="BT995" s="1">
        <v>21466.034444399997</v>
      </c>
      <c r="BU995" s="1">
        <v>954.16042572672791</v>
      </c>
      <c r="BV995" s="1">
        <v>2481.9430161918499</v>
      </c>
      <c r="BW995" s="35">
        <v>5.9749968091192782</v>
      </c>
      <c r="BX995" s="1">
        <v>106793.4528653345</v>
      </c>
      <c r="BY995" s="1">
        <v>4746.9450733783642</v>
      </c>
      <c r="BZ995" s="1">
        <v>41946.531675448547</v>
      </c>
      <c r="CA995" s="1">
        <v>106793.4528653345</v>
      </c>
      <c r="CB995" s="1">
        <v>4746.9450733783642</v>
      </c>
      <c r="CC995" s="1">
        <v>12347.658585970332</v>
      </c>
    </row>
    <row r="996" spans="1:81" x14ac:dyDescent="0.25">
      <c r="A996" t="s">
        <v>1188</v>
      </c>
      <c r="B996" t="s">
        <v>1189</v>
      </c>
      <c r="C996" t="s">
        <v>219</v>
      </c>
      <c r="D996" t="s">
        <v>38</v>
      </c>
      <c r="E996">
        <v>40191</v>
      </c>
      <c r="F996" t="s">
        <v>39</v>
      </c>
      <c r="G996" t="s">
        <v>220</v>
      </c>
      <c r="H996" s="74">
        <v>0.47081209714231009</v>
      </c>
      <c r="I996" s="1">
        <v>656317</v>
      </c>
      <c r="J996" s="1"/>
      <c r="K996" s="1"/>
      <c r="L996" s="1">
        <v>50978</v>
      </c>
      <c r="M996" s="1"/>
      <c r="N996" s="1"/>
      <c r="O996" s="1"/>
      <c r="P996" s="1"/>
      <c r="Q996" s="1"/>
      <c r="R996" s="1"/>
      <c r="S996" s="1"/>
      <c r="T996" s="1">
        <v>50978</v>
      </c>
      <c r="U996" s="1">
        <v>28</v>
      </c>
      <c r="V996" s="36">
        <v>0.58911965560326873</v>
      </c>
      <c r="W996" s="1"/>
      <c r="X996" s="1"/>
      <c r="Y996" s="1">
        <v>6837</v>
      </c>
      <c r="Z996" s="1"/>
      <c r="AA996" s="1"/>
      <c r="AB996" s="1"/>
      <c r="AC996" s="1"/>
      <c r="AD996" s="1"/>
      <c r="AE996" s="1"/>
      <c r="AF996" s="1"/>
      <c r="AG996" s="1">
        <v>0</v>
      </c>
      <c r="AH996" s="1">
        <v>0</v>
      </c>
      <c r="AI996" s="1">
        <v>70401.575375000015</v>
      </c>
      <c r="AJ996" s="1">
        <v>0</v>
      </c>
      <c r="AK996" s="1">
        <v>0</v>
      </c>
      <c r="AL996" s="1">
        <v>0</v>
      </c>
      <c r="AM996" s="1">
        <v>0</v>
      </c>
      <c r="AN996" s="1">
        <v>0</v>
      </c>
      <c r="AO996" s="1">
        <v>0</v>
      </c>
      <c r="AP996" s="1">
        <v>0</v>
      </c>
      <c r="AQ996" s="1">
        <v>70401.575375000015</v>
      </c>
      <c r="AR996" s="1">
        <v>0</v>
      </c>
      <c r="AS996" s="1">
        <v>0</v>
      </c>
      <c r="AT996" s="1">
        <v>14822.748637799999</v>
      </c>
      <c r="AU996" s="1">
        <v>0</v>
      </c>
      <c r="AV996" s="1">
        <v>0</v>
      </c>
      <c r="AW996" s="1">
        <v>0</v>
      </c>
      <c r="AX996" s="1">
        <v>0</v>
      </c>
      <c r="AY996" s="1">
        <v>0</v>
      </c>
      <c r="AZ996" s="1">
        <v>0</v>
      </c>
      <c r="BA996" s="1">
        <v>0</v>
      </c>
      <c r="BB996" s="1">
        <v>14822.748637799999</v>
      </c>
      <c r="BC996" s="7">
        <v>0.1298523792813534</v>
      </c>
      <c r="BD996" s="35" t="s">
        <v>552</v>
      </c>
      <c r="BE996" s="35" t="s">
        <v>552</v>
      </c>
      <c r="BF996" s="35">
        <v>1.6717863394562364</v>
      </c>
      <c r="BG996" s="35" t="s">
        <v>552</v>
      </c>
      <c r="BH996" s="35" t="s">
        <v>552</v>
      </c>
      <c r="BI996" s="35" t="s">
        <v>552</v>
      </c>
      <c r="BJ996" s="35" t="s">
        <v>552</v>
      </c>
      <c r="BK996" s="35" t="s">
        <v>552</v>
      </c>
      <c r="BL996" s="35" t="s">
        <v>552</v>
      </c>
      <c r="BM996" s="35" t="s">
        <v>552</v>
      </c>
      <c r="BN996" s="35">
        <v>1.6717863394562364</v>
      </c>
      <c r="BO996" s="1">
        <v>0</v>
      </c>
      <c r="BP996" s="1"/>
      <c r="BQ996" s="1">
        <v>216033.30371999997</v>
      </c>
      <c r="BR996" s="1">
        <v>9602.6319897386293</v>
      </c>
      <c r="BS996" s="1">
        <v>84853.964117722411</v>
      </c>
      <c r="BT996" s="1">
        <v>216033.30371999997</v>
      </c>
      <c r="BU996" s="1">
        <v>9602.6319897386293</v>
      </c>
      <c r="BV996" s="1">
        <v>24978.174279068327</v>
      </c>
      <c r="BW996" s="35">
        <v>6.3229993537583322</v>
      </c>
      <c r="BX996" s="1">
        <v>1149945.1360918374</v>
      </c>
      <c r="BY996" s="1">
        <v>51114.803875757818</v>
      </c>
      <c r="BZ996" s="1">
        <v>451677.59616246918</v>
      </c>
      <c r="CA996" s="1">
        <v>1149945.1360918374</v>
      </c>
      <c r="CB996" s="1">
        <v>51114.803875757818</v>
      </c>
      <c r="CC996" s="1">
        <v>132958.8055455437</v>
      </c>
    </row>
    <row r="997" spans="1:81" x14ac:dyDescent="0.25">
      <c r="A997" t="s">
        <v>1188</v>
      </c>
      <c r="B997" t="s">
        <v>1189</v>
      </c>
      <c r="C997" t="s">
        <v>219</v>
      </c>
      <c r="D997" t="s">
        <v>28</v>
      </c>
      <c r="E997">
        <v>40191</v>
      </c>
      <c r="F997" t="s">
        <v>39</v>
      </c>
      <c r="G997" t="s">
        <v>220</v>
      </c>
      <c r="H997" s="74">
        <v>0.47081209714231009</v>
      </c>
      <c r="I997" s="1">
        <v>3771853</v>
      </c>
      <c r="J997" s="1">
        <v>0</v>
      </c>
      <c r="K997" s="1">
        <v>0</v>
      </c>
      <c r="L997" s="1">
        <v>50978</v>
      </c>
      <c r="M997" s="1">
        <v>0</v>
      </c>
      <c r="N997" s="1">
        <v>0</v>
      </c>
      <c r="O997" s="1">
        <v>0</v>
      </c>
      <c r="P997" s="1">
        <v>2011489</v>
      </c>
      <c r="Q997" s="1">
        <v>0</v>
      </c>
      <c r="R997" s="1">
        <v>0</v>
      </c>
      <c r="S997" s="1">
        <v>0</v>
      </c>
      <c r="T997" s="1">
        <v>2062467</v>
      </c>
      <c r="U997" s="1"/>
      <c r="V997" s="36"/>
      <c r="W997" s="1"/>
      <c r="X997" s="1"/>
      <c r="Y997" s="1">
        <v>6837</v>
      </c>
      <c r="Z997" s="1"/>
      <c r="AA997" s="1"/>
      <c r="AB997" s="1"/>
      <c r="AC997" s="1">
        <v>162073</v>
      </c>
      <c r="AD997" s="1"/>
      <c r="AE997" s="1"/>
      <c r="AF997" s="1"/>
      <c r="AG997" s="1">
        <v>0</v>
      </c>
      <c r="AH997" s="1">
        <v>0</v>
      </c>
      <c r="AI997" s="1">
        <v>70401.575375000015</v>
      </c>
      <c r="AJ997" s="1">
        <v>0</v>
      </c>
      <c r="AK997" s="1">
        <v>0</v>
      </c>
      <c r="AL997" s="1">
        <v>0</v>
      </c>
      <c r="AM997" s="1">
        <v>1425285.6562558333</v>
      </c>
      <c r="AN997" s="1">
        <v>0</v>
      </c>
      <c r="AO997" s="1">
        <v>0</v>
      </c>
      <c r="AP997" s="1">
        <v>0</v>
      </c>
      <c r="AQ997" s="1">
        <v>1495687.2316308334</v>
      </c>
      <c r="AR997" s="1">
        <v>0</v>
      </c>
      <c r="AS997" s="1">
        <v>0</v>
      </c>
      <c r="AT997" s="1">
        <v>14822.748637799999</v>
      </c>
      <c r="AU997" s="1">
        <v>0</v>
      </c>
      <c r="AV997" s="1">
        <v>0</v>
      </c>
      <c r="AW997" s="1">
        <v>0</v>
      </c>
      <c r="AX997" s="1">
        <v>421581.04613999999</v>
      </c>
      <c r="AY997" s="1">
        <v>0</v>
      </c>
      <c r="AZ997" s="1">
        <v>0</v>
      </c>
      <c r="BA997" s="1">
        <v>0</v>
      </c>
      <c r="BB997" s="1">
        <v>436403.79477779998</v>
      </c>
      <c r="BC997" s="7">
        <v>0.51223921674801043</v>
      </c>
      <c r="BD997" s="35" t="s">
        <v>552</v>
      </c>
      <c r="BE997" s="35" t="s">
        <v>552</v>
      </c>
      <c r="BF997" s="35">
        <v>1.6717863394562364</v>
      </c>
      <c r="BG997" s="35" t="s">
        <v>552</v>
      </c>
      <c r="BH997" s="35" t="s">
        <v>552</v>
      </c>
      <c r="BI997" s="35" t="s">
        <v>552</v>
      </c>
      <c r="BJ997" s="35">
        <v>0.91815898689768294</v>
      </c>
      <c r="BK997" s="35" t="s">
        <v>552</v>
      </c>
      <c r="BL997" s="35" t="s">
        <v>552</v>
      </c>
      <c r="BM997" s="35" t="s">
        <v>552</v>
      </c>
      <c r="BN997" s="35">
        <v>0.93678639532590491</v>
      </c>
      <c r="BO997" s="1">
        <v>0</v>
      </c>
      <c r="BP997" s="1">
        <v>0</v>
      </c>
      <c r="BQ997" s="1">
        <v>1241543.1334799998</v>
      </c>
      <c r="BR997" s="1">
        <v>55186.314354788337</v>
      </c>
      <c r="BS997" s="1">
        <v>487655.62848337559</v>
      </c>
      <c r="BT997" s="1">
        <v>1241543.1334799998</v>
      </c>
      <c r="BU997" s="1">
        <v>55186.314354788337</v>
      </c>
      <c r="BV997" s="1">
        <v>143549.53717338832</v>
      </c>
      <c r="BW997" s="35">
        <v>6.3229993537583322</v>
      </c>
      <c r="BX997" s="1">
        <v>6608733.2971771341</v>
      </c>
      <c r="BY997" s="1">
        <v>293756.71564684249</v>
      </c>
      <c r="BZ997" s="1">
        <v>2595790.5952736218</v>
      </c>
      <c r="CA997" s="1">
        <v>6608733.2971771341</v>
      </c>
      <c r="CB997" s="1">
        <v>293756.71564684249</v>
      </c>
      <c r="CC997" s="1">
        <v>764114.09360625374</v>
      </c>
    </row>
    <row r="998" spans="1:81" x14ac:dyDescent="0.25">
      <c r="A998" t="s">
        <v>1188</v>
      </c>
      <c r="B998" t="s">
        <v>1189</v>
      </c>
      <c r="C998" t="s">
        <v>219</v>
      </c>
      <c r="D998" t="s">
        <v>1730</v>
      </c>
      <c r="E998">
        <v>40191</v>
      </c>
      <c r="F998" t="s">
        <v>39</v>
      </c>
      <c r="G998" t="s">
        <v>220</v>
      </c>
      <c r="H998" s="74">
        <v>0.47081209714231009</v>
      </c>
      <c r="I998" s="1">
        <v>3115536</v>
      </c>
      <c r="J998" s="1"/>
      <c r="K998" s="1"/>
      <c r="L998" s="1"/>
      <c r="M998" s="1"/>
      <c r="N998" s="1"/>
      <c r="O998" s="1"/>
      <c r="P998" s="1">
        <v>2011489</v>
      </c>
      <c r="Q998" s="1"/>
      <c r="R998" s="1"/>
      <c r="S998" s="1"/>
      <c r="T998" s="1">
        <v>2011489</v>
      </c>
      <c r="U998" s="1">
        <v>9.3898305084745761</v>
      </c>
      <c r="V998" s="36">
        <v>0.18855706243816109</v>
      </c>
      <c r="W998" s="1"/>
      <c r="X998" s="1"/>
      <c r="Y998" s="1"/>
      <c r="Z998" s="1"/>
      <c r="AA998" s="1"/>
      <c r="AB998" s="1"/>
      <c r="AC998" s="1">
        <v>162073</v>
      </c>
      <c r="AD998" s="1"/>
      <c r="AE998" s="1"/>
      <c r="AF998" s="1"/>
      <c r="AG998" s="1">
        <v>0</v>
      </c>
      <c r="AH998" s="1">
        <v>0</v>
      </c>
      <c r="AI998" s="1">
        <v>0</v>
      </c>
      <c r="AJ998" s="1">
        <v>0</v>
      </c>
      <c r="AK998" s="1"/>
      <c r="AL998" s="1">
        <v>0</v>
      </c>
      <c r="AM998" s="1">
        <v>1425285.6562558333</v>
      </c>
      <c r="AN998" s="1"/>
      <c r="AO998" s="1">
        <v>0</v>
      </c>
      <c r="AP998" s="1">
        <v>0</v>
      </c>
      <c r="AQ998" s="1">
        <v>1425285.6562558333</v>
      </c>
      <c r="AR998" s="1">
        <v>0</v>
      </c>
      <c r="AS998" s="1">
        <v>0</v>
      </c>
      <c r="AT998" s="1">
        <v>0</v>
      </c>
      <c r="AU998" s="1">
        <v>0</v>
      </c>
      <c r="AV998" s="1"/>
      <c r="AW998" s="1">
        <v>0</v>
      </c>
      <c r="AX998" s="1">
        <v>421581.04613999999</v>
      </c>
      <c r="AY998" s="1"/>
      <c r="AZ998" s="1">
        <v>0</v>
      </c>
      <c r="BA998" s="1">
        <v>0</v>
      </c>
      <c r="BB998" s="1">
        <v>421581.04613999999</v>
      </c>
      <c r="BC998" s="7">
        <v>0.59279260531601408</v>
      </c>
      <c r="BD998" s="35" t="s">
        <v>552</v>
      </c>
      <c r="BE998" s="35" t="s">
        <v>552</v>
      </c>
      <c r="BF998" s="35" t="s">
        <v>552</v>
      </c>
      <c r="BG998" s="35" t="s">
        <v>552</v>
      </c>
      <c r="BH998" s="35" t="s">
        <v>552</v>
      </c>
      <c r="BI998" s="35" t="s">
        <v>552</v>
      </c>
      <c r="BJ998" s="35">
        <v>0.91815898689768294</v>
      </c>
      <c r="BK998" s="35" t="s">
        <v>552</v>
      </c>
      <c r="BL998" s="35" t="s">
        <v>552</v>
      </c>
      <c r="BM998" s="35" t="s">
        <v>552</v>
      </c>
      <c r="BN998" s="35">
        <v>0.91815898689768294</v>
      </c>
      <c r="BO998" s="1">
        <v>0</v>
      </c>
      <c r="BP998" s="1">
        <v>0</v>
      </c>
      <c r="BQ998" s="1">
        <v>1025509.8297599999</v>
      </c>
      <c r="BR998" s="1">
        <v>45583.68236504971</v>
      </c>
      <c r="BS998" s="1">
        <v>402801.66436565324</v>
      </c>
      <c r="BT998" s="1">
        <v>1025509.8297599999</v>
      </c>
      <c r="BU998" s="1">
        <v>45583.68236504971</v>
      </c>
      <c r="BV998" s="1">
        <v>118571.36289432</v>
      </c>
      <c r="BW998" s="35">
        <v>6.3229993537583322</v>
      </c>
      <c r="BX998" s="1">
        <v>5458788.1610852964</v>
      </c>
      <c r="BY998" s="1">
        <v>242641.91177108468</v>
      </c>
      <c r="BZ998" s="1">
        <v>2144112.9991111527</v>
      </c>
      <c r="CA998" s="1">
        <v>5458788.1610852964</v>
      </c>
      <c r="CB998" s="1">
        <v>242641.91177108468</v>
      </c>
      <c r="CC998" s="1">
        <v>631155.28806070995</v>
      </c>
    </row>
    <row r="999" spans="1:81" x14ac:dyDescent="0.25">
      <c r="A999" t="s">
        <v>278</v>
      </c>
      <c r="B999" t="s">
        <v>279</v>
      </c>
      <c r="C999" t="s">
        <v>219</v>
      </c>
      <c r="D999" t="s">
        <v>38</v>
      </c>
      <c r="E999">
        <v>40019</v>
      </c>
      <c r="F999" t="s">
        <v>39</v>
      </c>
      <c r="G999" t="s">
        <v>220</v>
      </c>
      <c r="H999" s="74">
        <v>0.47081209714231009</v>
      </c>
      <c r="I999" s="1">
        <v>20265177</v>
      </c>
      <c r="J999" s="1"/>
      <c r="K999" s="1"/>
      <c r="L999" s="1">
        <v>4728223</v>
      </c>
      <c r="M999" s="1"/>
      <c r="N999" s="1"/>
      <c r="O999" s="1"/>
      <c r="P999" s="1">
        <v>31497</v>
      </c>
      <c r="Q999" s="1"/>
      <c r="R999" s="1"/>
      <c r="S999" s="1"/>
      <c r="T999" s="1">
        <v>4759720</v>
      </c>
      <c r="U999" s="1">
        <v>28.86986301369863</v>
      </c>
      <c r="V999" s="36">
        <v>0.22184868049236106</v>
      </c>
      <c r="W999" s="1"/>
      <c r="X999" s="1"/>
      <c r="Y999" s="1">
        <v>817563</v>
      </c>
      <c r="Z999" s="1"/>
      <c r="AA999" s="1"/>
      <c r="AB999" s="1"/>
      <c r="AC999" s="1"/>
      <c r="AD999" s="1"/>
      <c r="AE999" s="1"/>
      <c r="AF999" s="1"/>
      <c r="AG999" s="1">
        <v>0</v>
      </c>
      <c r="AH999" s="1">
        <v>0</v>
      </c>
      <c r="AI999" s="1">
        <v>8402579.3363125008</v>
      </c>
      <c r="AJ999" s="1">
        <v>0</v>
      </c>
      <c r="AK999" s="1">
        <v>0</v>
      </c>
      <c r="AL999" s="1">
        <v>0</v>
      </c>
      <c r="AM999" s="1">
        <v>35.775342500000008</v>
      </c>
      <c r="AN999" s="1">
        <v>0</v>
      </c>
      <c r="AO999" s="1">
        <v>0</v>
      </c>
      <c r="AP999" s="1">
        <v>0</v>
      </c>
      <c r="AQ999" s="1">
        <v>8402615.1116550006</v>
      </c>
      <c r="AR999" s="1">
        <v>0</v>
      </c>
      <c r="AS999" s="1">
        <v>0</v>
      </c>
      <c r="AT999" s="1">
        <v>1772492.4447222</v>
      </c>
      <c r="AU999" s="1">
        <v>0</v>
      </c>
      <c r="AV999" s="1">
        <v>0</v>
      </c>
      <c r="AW999" s="1">
        <v>0</v>
      </c>
      <c r="AX999" s="1">
        <v>0</v>
      </c>
      <c r="AY999" s="1">
        <v>0</v>
      </c>
      <c r="AZ999" s="1">
        <v>0</v>
      </c>
      <c r="BA999" s="1">
        <v>0</v>
      </c>
      <c r="BB999" s="1">
        <v>1772492.4447222</v>
      </c>
      <c r="BC999" s="7">
        <v>0.50209813397520286</v>
      </c>
      <c r="BD999" s="35" t="s">
        <v>552</v>
      </c>
      <c r="BE999" s="35" t="s">
        <v>552</v>
      </c>
      <c r="BF999" s="35">
        <v>2.1519864399447108</v>
      </c>
      <c r="BG999" s="35" t="s">
        <v>552</v>
      </c>
      <c r="BH999" s="35" t="s">
        <v>552</v>
      </c>
      <c r="BI999" s="35" t="s">
        <v>552</v>
      </c>
      <c r="BJ999" s="35">
        <v>1.1358333333333335E-3</v>
      </c>
      <c r="BK999" s="35" t="s">
        <v>552</v>
      </c>
      <c r="BL999" s="35" t="s">
        <v>552</v>
      </c>
      <c r="BM999" s="35" t="s">
        <v>552</v>
      </c>
      <c r="BN999" s="35">
        <v>2.1377533880936697</v>
      </c>
      <c r="BO999" s="1">
        <v>0</v>
      </c>
      <c r="BP999" s="1"/>
      <c r="BQ999" s="1">
        <v>6670485.661319999</v>
      </c>
      <c r="BR999" s="1">
        <v>296501.59440928011</v>
      </c>
      <c r="BS999" s="1">
        <v>2620045.8040814013</v>
      </c>
      <c r="BT999" s="1">
        <v>6670485.661319999</v>
      </c>
      <c r="BU999" s="1">
        <v>296501.59440928011</v>
      </c>
      <c r="BV999" s="1">
        <v>771254.01734553115</v>
      </c>
      <c r="BW999" s="35">
        <v>6.060789661627954</v>
      </c>
      <c r="BX999" s="1">
        <v>33757924.872845754</v>
      </c>
      <c r="BY999" s="1">
        <v>1500532.2036426896</v>
      </c>
      <c r="BZ999" s="1">
        <v>13259500.718286857</v>
      </c>
      <c r="CA999" s="1">
        <v>33757924.872845754</v>
      </c>
      <c r="CB999" s="1">
        <v>1500532.2036426896</v>
      </c>
      <c r="CC999" s="1">
        <v>3903154.357471291</v>
      </c>
    </row>
    <row r="1000" spans="1:81" x14ac:dyDescent="0.25">
      <c r="A1000" t="s">
        <v>278</v>
      </c>
      <c r="B1000" t="s">
        <v>279</v>
      </c>
      <c r="C1000" t="s">
        <v>219</v>
      </c>
      <c r="D1000" t="s">
        <v>28</v>
      </c>
      <c r="E1000">
        <v>40019</v>
      </c>
      <c r="F1000" t="s">
        <v>39</v>
      </c>
      <c r="G1000" t="s">
        <v>220</v>
      </c>
      <c r="H1000" s="74">
        <v>0.47081209714231009</v>
      </c>
      <c r="I1000" s="1">
        <v>21165360</v>
      </c>
      <c r="J1000" s="1">
        <v>0</v>
      </c>
      <c r="K1000" s="1">
        <v>0</v>
      </c>
      <c r="L1000" s="1">
        <v>4728223</v>
      </c>
      <c r="M1000" s="1">
        <v>0</v>
      </c>
      <c r="N1000" s="1">
        <v>0</v>
      </c>
      <c r="O1000" s="1">
        <v>0</v>
      </c>
      <c r="P1000" s="1">
        <v>31497</v>
      </c>
      <c r="Q1000" s="1">
        <v>0</v>
      </c>
      <c r="R1000" s="1">
        <v>0</v>
      </c>
      <c r="S1000" s="1">
        <v>0</v>
      </c>
      <c r="T1000" s="1">
        <v>4759720</v>
      </c>
      <c r="U1000" s="1"/>
      <c r="V1000" s="36"/>
      <c r="W1000" s="1"/>
      <c r="X1000" s="1"/>
      <c r="Y1000" s="1">
        <v>935454</v>
      </c>
      <c r="Z1000" s="1"/>
      <c r="AA1000" s="1"/>
      <c r="AB1000" s="1"/>
      <c r="AC1000" s="1">
        <v>3169</v>
      </c>
      <c r="AD1000" s="1"/>
      <c r="AE1000" s="1"/>
      <c r="AF1000" s="1"/>
      <c r="AG1000" s="1">
        <v>0</v>
      </c>
      <c r="AH1000" s="1">
        <v>0</v>
      </c>
      <c r="AI1000" s="1">
        <v>9610099.1241925005</v>
      </c>
      <c r="AJ1000" s="1">
        <v>0</v>
      </c>
      <c r="AK1000" s="1">
        <v>0</v>
      </c>
      <c r="AL1000" s="1">
        <v>0</v>
      </c>
      <c r="AM1000" s="1">
        <v>27960.4963025</v>
      </c>
      <c r="AN1000" s="1">
        <v>0</v>
      </c>
      <c r="AO1000" s="1">
        <v>0</v>
      </c>
      <c r="AP1000" s="1">
        <v>0</v>
      </c>
      <c r="AQ1000" s="1">
        <v>9638059.6204950009</v>
      </c>
      <c r="AR1000" s="1">
        <v>0</v>
      </c>
      <c r="AS1000" s="1">
        <v>0</v>
      </c>
      <c r="AT1000" s="1">
        <v>2028082.4198076001</v>
      </c>
      <c r="AU1000" s="1">
        <v>0</v>
      </c>
      <c r="AV1000" s="1">
        <v>0</v>
      </c>
      <c r="AW1000" s="1">
        <v>0</v>
      </c>
      <c r="AX1000" s="1">
        <v>8243.1394199999995</v>
      </c>
      <c r="AY1000" s="1">
        <v>0</v>
      </c>
      <c r="AZ1000" s="1">
        <v>0</v>
      </c>
      <c r="BA1000" s="1">
        <v>0</v>
      </c>
      <c r="BB1000" s="1">
        <v>2036325.5592276</v>
      </c>
      <c r="BC1000" s="7">
        <v>0.55157980680331453</v>
      </c>
      <c r="BD1000" s="35" t="s">
        <v>552</v>
      </c>
      <c r="BE1000" s="35" t="s">
        <v>552</v>
      </c>
      <c r="BF1000" s="35">
        <v>2.4614282245148127</v>
      </c>
      <c r="BG1000" s="35" t="s">
        <v>552</v>
      </c>
      <c r="BH1000" s="35" t="s">
        <v>552</v>
      </c>
      <c r="BI1000" s="35" t="s">
        <v>552</v>
      </c>
      <c r="BJ1000" s="35">
        <v>1.1494312386100263</v>
      </c>
      <c r="BK1000" s="35" t="s">
        <v>552</v>
      </c>
      <c r="BL1000" s="35" t="s">
        <v>552</v>
      </c>
      <c r="BM1000" s="35" t="s">
        <v>552</v>
      </c>
      <c r="BN1000" s="35">
        <v>2.45274620770184</v>
      </c>
      <c r="BO1000" s="1">
        <v>0</v>
      </c>
      <c r="BP1000" s="1">
        <v>0</v>
      </c>
      <c r="BQ1000" s="1">
        <v>6966789.8975999989</v>
      </c>
      <c r="BR1000" s="1">
        <v>309672.25138208276</v>
      </c>
      <c r="BS1000" s="1">
        <v>2736428.7348623876</v>
      </c>
      <c r="BT1000" s="1">
        <v>6966789.8975999989</v>
      </c>
      <c r="BU1000" s="1">
        <v>309672.25138208276</v>
      </c>
      <c r="BV1000" s="1">
        <v>805513.266850046</v>
      </c>
      <c r="BW1000" s="35">
        <v>6.060789661627954</v>
      </c>
      <c r="BX1000" s="1">
        <v>35257458.288508147</v>
      </c>
      <c r="BY1000" s="1">
        <v>1567186.1282874972</v>
      </c>
      <c r="BZ1000" s="1">
        <v>13848490.25117323</v>
      </c>
      <c r="CA1000" s="1">
        <v>35257458.288508147</v>
      </c>
      <c r="CB1000" s="1">
        <v>1567186.1282874972</v>
      </c>
      <c r="CC1000" s="1">
        <v>4076533.2131788717</v>
      </c>
    </row>
    <row r="1001" spans="1:81" x14ac:dyDescent="0.25">
      <c r="A1001" t="s">
        <v>278</v>
      </c>
      <c r="B1001" t="s">
        <v>279</v>
      </c>
      <c r="C1001" t="s">
        <v>219</v>
      </c>
      <c r="D1001" t="s">
        <v>1730</v>
      </c>
      <c r="E1001">
        <v>40019</v>
      </c>
      <c r="F1001" t="s">
        <v>39</v>
      </c>
      <c r="G1001" t="s">
        <v>220</v>
      </c>
      <c r="H1001" s="74">
        <v>0.47081209714231009</v>
      </c>
      <c r="I1001" s="1">
        <v>900183</v>
      </c>
      <c r="J1001" s="1"/>
      <c r="K1001" s="1"/>
      <c r="L1001" s="1"/>
      <c r="M1001" s="1"/>
      <c r="N1001" s="1"/>
      <c r="O1001" s="1"/>
      <c r="P1001" s="1"/>
      <c r="Q1001" s="1"/>
      <c r="R1001" s="1"/>
      <c r="S1001" s="1"/>
      <c r="T1001" s="1">
        <v>0</v>
      </c>
      <c r="U1001" s="1">
        <v>0</v>
      </c>
      <c r="V1001" s="36" t="s">
        <v>552</v>
      </c>
      <c r="W1001" s="1"/>
      <c r="X1001" s="1"/>
      <c r="Y1001" s="1">
        <v>117891</v>
      </c>
      <c r="Z1001" s="1"/>
      <c r="AA1001" s="1"/>
      <c r="AB1001" s="1"/>
      <c r="AC1001" s="1">
        <v>3169</v>
      </c>
      <c r="AD1001" s="1"/>
      <c r="AE1001" s="1"/>
      <c r="AF1001" s="1"/>
      <c r="AG1001" s="1">
        <v>0</v>
      </c>
      <c r="AH1001" s="1">
        <v>0</v>
      </c>
      <c r="AI1001" s="1">
        <v>1207519.7878800002</v>
      </c>
      <c r="AJ1001" s="1">
        <v>0</v>
      </c>
      <c r="AK1001" s="1"/>
      <c r="AL1001" s="1">
        <v>0</v>
      </c>
      <c r="AM1001" s="1">
        <v>27924.720959999999</v>
      </c>
      <c r="AN1001" s="1"/>
      <c r="AO1001" s="1">
        <v>0</v>
      </c>
      <c r="AP1001" s="1">
        <v>0</v>
      </c>
      <c r="AQ1001" s="1">
        <v>1235444.5088400003</v>
      </c>
      <c r="AR1001" s="1">
        <v>0</v>
      </c>
      <c r="AS1001" s="1">
        <v>0</v>
      </c>
      <c r="AT1001" s="1">
        <v>255589.97508539999</v>
      </c>
      <c r="AU1001" s="1">
        <v>0</v>
      </c>
      <c r="AV1001" s="1"/>
      <c r="AW1001" s="1">
        <v>0</v>
      </c>
      <c r="AX1001" s="1">
        <v>8243.1394199999995</v>
      </c>
      <c r="AY1001" s="1"/>
      <c r="AZ1001" s="1">
        <v>0</v>
      </c>
      <c r="BA1001" s="1">
        <v>0</v>
      </c>
      <c r="BB1001" s="1">
        <v>263833.11450540001</v>
      </c>
      <c r="BC1001" s="7">
        <v>1.6655253691142804</v>
      </c>
      <c r="BD1001" s="35" t="s">
        <v>552</v>
      </c>
      <c r="BE1001" s="35" t="s">
        <v>552</v>
      </c>
      <c r="BF1001" s="35" t="s">
        <v>552</v>
      </c>
      <c r="BG1001" s="35" t="s">
        <v>552</v>
      </c>
      <c r="BH1001" s="35" t="s">
        <v>552</v>
      </c>
      <c r="BI1001" s="35" t="s">
        <v>552</v>
      </c>
      <c r="BJ1001" s="35" t="s">
        <v>552</v>
      </c>
      <c r="BK1001" s="35" t="s">
        <v>552</v>
      </c>
      <c r="BL1001" s="35" t="s">
        <v>552</v>
      </c>
      <c r="BM1001" s="35" t="s">
        <v>552</v>
      </c>
      <c r="BN1001" s="35" t="s">
        <v>552</v>
      </c>
      <c r="BO1001" s="1">
        <v>0</v>
      </c>
      <c r="BP1001" s="1">
        <v>0</v>
      </c>
      <c r="BQ1001" s="1">
        <v>296304.23627999995</v>
      </c>
      <c r="BR1001" s="1">
        <v>13170.656972802606</v>
      </c>
      <c r="BS1001" s="1">
        <v>116382.93078098496</v>
      </c>
      <c r="BT1001" s="1">
        <v>296304.23627999995</v>
      </c>
      <c r="BU1001" s="1">
        <v>13170.656972802606</v>
      </c>
      <c r="BV1001" s="1">
        <v>34259.249504514679</v>
      </c>
      <c r="BW1001" s="35">
        <v>6.060789661627954</v>
      </c>
      <c r="BX1001" s="1">
        <v>1499533.4156623902</v>
      </c>
      <c r="BY1001" s="1">
        <v>66653.924644807557</v>
      </c>
      <c r="BZ1001" s="1">
        <v>588989.53288637055</v>
      </c>
      <c r="CA1001" s="1">
        <v>1499533.4156623902</v>
      </c>
      <c r="CB1001" s="1">
        <v>66653.924644807557</v>
      </c>
      <c r="CC1001" s="1">
        <v>173378.85570758051</v>
      </c>
    </row>
    <row r="1002" spans="1:81" x14ac:dyDescent="0.25">
      <c r="A1002" t="s">
        <v>217</v>
      </c>
      <c r="B1002" t="s">
        <v>218</v>
      </c>
      <c r="C1002" t="s">
        <v>219</v>
      </c>
      <c r="D1002" t="s">
        <v>38</v>
      </c>
      <c r="E1002">
        <v>40018</v>
      </c>
      <c r="F1002" t="s">
        <v>39</v>
      </c>
      <c r="G1002" t="s">
        <v>220</v>
      </c>
      <c r="H1002" s="74">
        <v>0.47081209714231009</v>
      </c>
      <c r="I1002" s="1">
        <v>46693828</v>
      </c>
      <c r="J1002" s="1"/>
      <c r="K1002" s="1"/>
      <c r="L1002" s="1">
        <v>7569239</v>
      </c>
      <c r="M1002" s="1">
        <v>199370</v>
      </c>
      <c r="N1002" s="1"/>
      <c r="O1002" s="1"/>
      <c r="P1002" s="1"/>
      <c r="Q1002" s="1"/>
      <c r="R1002" s="1"/>
      <c r="S1002" s="1"/>
      <c r="T1002" s="1">
        <v>7768609</v>
      </c>
      <c r="U1002" s="1">
        <v>37.497737556561084</v>
      </c>
      <c r="V1002" s="36">
        <v>0.17763339859579164</v>
      </c>
      <c r="W1002" s="1"/>
      <c r="X1002" s="1"/>
      <c r="Y1002" s="1">
        <v>1631342</v>
      </c>
      <c r="Z1002" s="1">
        <v>573396</v>
      </c>
      <c r="AA1002" s="1"/>
      <c r="AB1002" s="1"/>
      <c r="AC1002" s="1"/>
      <c r="AD1002" s="1"/>
      <c r="AE1002" s="1"/>
      <c r="AF1002" s="1"/>
      <c r="AG1002" s="1">
        <v>0</v>
      </c>
      <c r="AH1002" s="1">
        <v>0</v>
      </c>
      <c r="AI1002" s="1">
        <v>16744467.300812501</v>
      </c>
      <c r="AJ1002" s="1">
        <v>269961.77325301204</v>
      </c>
      <c r="AK1002" s="1">
        <v>0</v>
      </c>
      <c r="AL1002" s="1">
        <v>0</v>
      </c>
      <c r="AM1002" s="1">
        <v>0</v>
      </c>
      <c r="AN1002" s="1">
        <v>0</v>
      </c>
      <c r="AO1002" s="1">
        <v>0</v>
      </c>
      <c r="AP1002" s="1">
        <v>0</v>
      </c>
      <c r="AQ1002" s="1">
        <v>17014429.074065514</v>
      </c>
      <c r="AR1002" s="1">
        <v>0</v>
      </c>
      <c r="AS1002" s="1">
        <v>0</v>
      </c>
      <c r="AT1002" s="1">
        <v>3536781.1040348001</v>
      </c>
      <c r="AU1002" s="1">
        <v>11526.561208920009</v>
      </c>
      <c r="AV1002" s="1">
        <v>0</v>
      </c>
      <c r="AW1002" s="1">
        <v>0</v>
      </c>
      <c r="AX1002" s="1">
        <v>0</v>
      </c>
      <c r="AY1002" s="1">
        <v>0</v>
      </c>
      <c r="AZ1002" s="1">
        <v>0</v>
      </c>
      <c r="BA1002" s="1">
        <v>0</v>
      </c>
      <c r="BB1002" s="1">
        <v>3548307.6652437202</v>
      </c>
      <c r="BC1002" s="7">
        <v>0.44037376287309821</v>
      </c>
      <c r="BD1002" s="35" t="s">
        <v>552</v>
      </c>
      <c r="BE1002" s="35" t="s">
        <v>552</v>
      </c>
      <c r="BF1002" s="35">
        <v>2.6794303106094683</v>
      </c>
      <c r="BG1002" s="35">
        <v>1.4118891230472592</v>
      </c>
      <c r="BH1002" s="35" t="s">
        <v>552</v>
      </c>
      <c r="BI1002" s="35" t="s">
        <v>552</v>
      </c>
      <c r="BJ1002" s="35" t="s">
        <v>552</v>
      </c>
      <c r="BK1002" s="35" t="s">
        <v>552</v>
      </c>
      <c r="BL1002" s="35" t="s">
        <v>552</v>
      </c>
      <c r="BM1002" s="35" t="s">
        <v>552</v>
      </c>
      <c r="BN1002" s="35">
        <v>2.6469007179160688</v>
      </c>
      <c r="BO1002" s="1">
        <v>0</v>
      </c>
      <c r="BP1002" s="1"/>
      <c r="BQ1002" s="1">
        <v>15369740.424479999</v>
      </c>
      <c r="BR1002" s="1">
        <v>683181.52124073182</v>
      </c>
      <c r="BS1002" s="1">
        <v>6036955.3213326838</v>
      </c>
      <c r="BT1002" s="1">
        <v>15369740.424479999</v>
      </c>
      <c r="BU1002" s="1">
        <v>683181.52124073182</v>
      </c>
      <c r="BV1002" s="1">
        <v>1777078.1094209666</v>
      </c>
      <c r="BW1002" s="35">
        <v>6.3241570264354152</v>
      </c>
      <c r="BX1002" s="1">
        <v>81830911.475483626</v>
      </c>
      <c r="BY1002" s="1">
        <v>3637365.6966446778</v>
      </c>
      <c r="BZ1002" s="1">
        <v>32141698.092350069</v>
      </c>
      <c r="CA1002" s="1">
        <v>81830911.475483626</v>
      </c>
      <c r="CB1002" s="1">
        <v>3637365.6966446778</v>
      </c>
      <c r="CC1002" s="1">
        <v>9461442.9027982019</v>
      </c>
    </row>
    <row r="1003" spans="1:81" x14ac:dyDescent="0.25">
      <c r="A1003" t="s">
        <v>217</v>
      </c>
      <c r="B1003" t="s">
        <v>218</v>
      </c>
      <c r="C1003" t="s">
        <v>219</v>
      </c>
      <c r="D1003" t="s">
        <v>28</v>
      </c>
      <c r="E1003">
        <v>40018</v>
      </c>
      <c r="F1003" t="s">
        <v>39</v>
      </c>
      <c r="G1003" t="s">
        <v>220</v>
      </c>
      <c r="H1003" s="74">
        <v>0.47081209714231009</v>
      </c>
      <c r="I1003" s="1">
        <v>50091723</v>
      </c>
      <c r="J1003" s="1">
        <v>0</v>
      </c>
      <c r="K1003" s="1">
        <v>0</v>
      </c>
      <c r="L1003" s="1">
        <v>7862128</v>
      </c>
      <c r="M1003" s="1">
        <v>199370</v>
      </c>
      <c r="N1003" s="1">
        <v>0</v>
      </c>
      <c r="O1003" s="1">
        <v>0</v>
      </c>
      <c r="P1003" s="1">
        <v>3324967</v>
      </c>
      <c r="Q1003" s="1">
        <v>0</v>
      </c>
      <c r="R1003" s="1">
        <v>0</v>
      </c>
      <c r="S1003" s="1">
        <v>0</v>
      </c>
      <c r="T1003" s="1">
        <v>11386465</v>
      </c>
      <c r="U1003" s="1"/>
      <c r="V1003" s="36"/>
      <c r="W1003" s="1"/>
      <c r="X1003" s="1"/>
      <c r="Y1003" s="1">
        <v>1686128</v>
      </c>
      <c r="Z1003" s="1">
        <v>573396</v>
      </c>
      <c r="AA1003" s="1"/>
      <c r="AB1003" s="1"/>
      <c r="AC1003" s="1">
        <v>393706</v>
      </c>
      <c r="AD1003" s="1"/>
      <c r="AE1003" s="1"/>
      <c r="AF1003" s="1"/>
      <c r="AG1003" s="1">
        <v>0</v>
      </c>
      <c r="AH1003" s="1">
        <v>0</v>
      </c>
      <c r="AI1003" s="1">
        <v>17307255.501000002</v>
      </c>
      <c r="AJ1003" s="1">
        <v>269961.77325301204</v>
      </c>
      <c r="AK1003" s="1">
        <v>0</v>
      </c>
      <c r="AL1003" s="1">
        <v>0</v>
      </c>
      <c r="AM1003" s="1">
        <v>3460515.2883508326</v>
      </c>
      <c r="AN1003" s="1">
        <v>0</v>
      </c>
      <c r="AO1003" s="1">
        <v>0</v>
      </c>
      <c r="AP1003" s="1">
        <v>0</v>
      </c>
      <c r="AQ1003" s="1">
        <v>21037732.562603846</v>
      </c>
      <c r="AR1003" s="1">
        <v>0</v>
      </c>
      <c r="AS1003" s="1">
        <v>0</v>
      </c>
      <c r="AT1003" s="1">
        <v>3655558.2148831999</v>
      </c>
      <c r="AU1003" s="1">
        <v>11526.561208920009</v>
      </c>
      <c r="AV1003" s="1">
        <v>0</v>
      </c>
      <c r="AW1003" s="1">
        <v>0</v>
      </c>
      <c r="AX1003" s="1">
        <v>1024100.17308</v>
      </c>
      <c r="AY1003" s="1">
        <v>0</v>
      </c>
      <c r="AZ1003" s="1">
        <v>0</v>
      </c>
      <c r="BA1003" s="1">
        <v>0</v>
      </c>
      <c r="BB1003" s="1">
        <v>4691184.9491721196</v>
      </c>
      <c r="BC1003" s="7">
        <v>0.51363610534570681</v>
      </c>
      <c r="BD1003" s="35" t="s">
        <v>552</v>
      </c>
      <c r="BE1003" s="35" t="s">
        <v>552</v>
      </c>
      <c r="BF1003" s="35">
        <v>2.6663027765362255</v>
      </c>
      <c r="BG1003" s="35">
        <v>1.4118891230472592</v>
      </c>
      <c r="BH1003" s="35" t="s">
        <v>552</v>
      </c>
      <c r="BI1003" s="35" t="s">
        <v>552</v>
      </c>
      <c r="BJ1003" s="35">
        <v>1.3487699160415225</v>
      </c>
      <c r="BK1003" s="35" t="s">
        <v>552</v>
      </c>
      <c r="BL1003" s="35" t="s">
        <v>552</v>
      </c>
      <c r="BM1003" s="35" t="s">
        <v>552</v>
      </c>
      <c r="BN1003" s="35">
        <v>2.2596053746071294</v>
      </c>
      <c r="BO1003" s="1">
        <v>0</v>
      </c>
      <c r="BP1003" s="1">
        <v>0</v>
      </c>
      <c r="BQ1003" s="1">
        <v>16488191.542679999</v>
      </c>
      <c r="BR1003" s="1">
        <v>732896.4230713608</v>
      </c>
      <c r="BS1003" s="1">
        <v>6476262.6383849429</v>
      </c>
      <c r="BT1003" s="1">
        <v>16488191.542679999</v>
      </c>
      <c r="BU1003" s="1">
        <v>732896.4230713608</v>
      </c>
      <c r="BV1003" s="1">
        <v>1906395.517764762</v>
      </c>
      <c r="BW1003" s="35">
        <v>6.3241570264354152</v>
      </c>
      <c r="BX1003" s="1">
        <v>87785720.855172709</v>
      </c>
      <c r="BY1003" s="1">
        <v>3902055.6405447684</v>
      </c>
      <c r="BZ1003" s="1">
        <v>34480639.231198356</v>
      </c>
      <c r="CA1003" s="1">
        <v>87785720.855172709</v>
      </c>
      <c r="CB1003" s="1">
        <v>3902055.6405447684</v>
      </c>
      <c r="CC1003" s="1">
        <v>10149949.091072241</v>
      </c>
    </row>
    <row r="1004" spans="1:81" x14ac:dyDescent="0.25">
      <c r="A1004" t="s">
        <v>217</v>
      </c>
      <c r="B1004" t="s">
        <v>218</v>
      </c>
      <c r="C1004" t="s">
        <v>219</v>
      </c>
      <c r="D1004" t="s">
        <v>1730</v>
      </c>
      <c r="E1004">
        <v>40018</v>
      </c>
      <c r="F1004" t="s">
        <v>39</v>
      </c>
      <c r="G1004" t="s">
        <v>220</v>
      </c>
      <c r="H1004" s="74">
        <v>0.47081209714231009</v>
      </c>
      <c r="I1004" s="1">
        <v>3397895</v>
      </c>
      <c r="J1004" s="1"/>
      <c r="K1004" s="1"/>
      <c r="L1004" s="1">
        <v>292889</v>
      </c>
      <c r="M1004" s="1"/>
      <c r="N1004" s="1"/>
      <c r="O1004" s="1"/>
      <c r="P1004" s="1">
        <v>3324967</v>
      </c>
      <c r="Q1004" s="1"/>
      <c r="R1004" s="1"/>
      <c r="S1004" s="1"/>
      <c r="T1004" s="1">
        <v>3617856</v>
      </c>
      <c r="U1004" s="1">
        <v>5.6893203883495147</v>
      </c>
      <c r="V1004" s="36">
        <v>0.17985110903618509</v>
      </c>
      <c r="W1004" s="1"/>
      <c r="X1004" s="1"/>
      <c r="Y1004" s="1">
        <v>54786</v>
      </c>
      <c r="Z1004" s="1"/>
      <c r="AA1004" s="1"/>
      <c r="AB1004" s="1"/>
      <c r="AC1004" s="1">
        <v>393706</v>
      </c>
      <c r="AD1004" s="1"/>
      <c r="AE1004" s="1"/>
      <c r="AF1004" s="1"/>
      <c r="AG1004" s="1">
        <v>0</v>
      </c>
      <c r="AH1004" s="1">
        <v>0</v>
      </c>
      <c r="AI1004" s="1">
        <v>562788.2001875001</v>
      </c>
      <c r="AJ1004" s="1">
        <v>0</v>
      </c>
      <c r="AK1004" s="1"/>
      <c r="AL1004" s="1">
        <v>0</v>
      </c>
      <c r="AM1004" s="1">
        <v>3460515.2883508326</v>
      </c>
      <c r="AN1004" s="1"/>
      <c r="AO1004" s="1">
        <v>0</v>
      </c>
      <c r="AP1004" s="1">
        <v>0</v>
      </c>
      <c r="AQ1004" s="1">
        <v>4023303.4885383327</v>
      </c>
      <c r="AR1004" s="1">
        <v>0</v>
      </c>
      <c r="AS1004" s="1">
        <v>0</v>
      </c>
      <c r="AT1004" s="1">
        <v>118777.1108484</v>
      </c>
      <c r="AU1004" s="1">
        <v>0</v>
      </c>
      <c r="AV1004" s="1"/>
      <c r="AW1004" s="1">
        <v>0</v>
      </c>
      <c r="AX1004" s="1">
        <v>1024100.17308</v>
      </c>
      <c r="AY1004" s="1"/>
      <c r="AZ1004" s="1">
        <v>0</v>
      </c>
      <c r="BA1004" s="1">
        <v>0</v>
      </c>
      <c r="BB1004" s="1">
        <v>1142877.2839283999</v>
      </c>
      <c r="BC1004" s="7">
        <v>1.520406243414447</v>
      </c>
      <c r="BD1004" s="35" t="s">
        <v>552</v>
      </c>
      <c r="BE1004" s="35" t="s">
        <v>552</v>
      </c>
      <c r="BF1004" s="35">
        <v>2.3270430471472134</v>
      </c>
      <c r="BG1004" s="35" t="s">
        <v>552</v>
      </c>
      <c r="BH1004" s="35" t="s">
        <v>552</v>
      </c>
      <c r="BI1004" s="35" t="s">
        <v>552</v>
      </c>
      <c r="BJ1004" s="35">
        <v>1.3487699160415225</v>
      </c>
      <c r="BK1004" s="35" t="s">
        <v>552</v>
      </c>
      <c r="BL1004" s="35" t="s">
        <v>552</v>
      </c>
      <c r="BM1004" s="35" t="s">
        <v>552</v>
      </c>
      <c r="BN1004" s="35">
        <v>1.4279674957949493</v>
      </c>
      <c r="BO1004" s="1">
        <v>0</v>
      </c>
      <c r="BP1004" s="1">
        <v>0</v>
      </c>
      <c r="BQ1004" s="1">
        <v>1118451.1181999999</v>
      </c>
      <c r="BR1004" s="1">
        <v>49714.901830629016</v>
      </c>
      <c r="BS1004" s="1">
        <v>439307.31705226045</v>
      </c>
      <c r="BT1004" s="1">
        <v>1118451.1181999999</v>
      </c>
      <c r="BU1004" s="1">
        <v>49714.901830629016</v>
      </c>
      <c r="BV1004" s="1">
        <v>129317.40834379557</v>
      </c>
      <c r="BW1004" s="35">
        <v>6.3241570264354152</v>
      </c>
      <c r="BX1004" s="1">
        <v>5954809.3796890769</v>
      </c>
      <c r="BY1004" s="1">
        <v>264689.94390009035</v>
      </c>
      <c r="BZ1004" s="1">
        <v>2338941.1388482829</v>
      </c>
      <c r="CA1004" s="1">
        <v>5954809.3796890769</v>
      </c>
      <c r="CB1004" s="1">
        <v>264689.94390009035</v>
      </c>
      <c r="CC1004" s="1">
        <v>688506.18827403698</v>
      </c>
    </row>
    <row r="1005" spans="1:81" x14ac:dyDescent="0.25">
      <c r="A1005" t="s">
        <v>357</v>
      </c>
      <c r="B1005" t="s">
        <v>358</v>
      </c>
      <c r="C1005" t="s">
        <v>244</v>
      </c>
      <c r="D1005" t="s">
        <v>38</v>
      </c>
      <c r="E1005">
        <v>60022</v>
      </c>
      <c r="F1005" t="s">
        <v>39</v>
      </c>
      <c r="G1005" t="s">
        <v>245</v>
      </c>
      <c r="H1005" s="74">
        <v>0.38932059913285</v>
      </c>
      <c r="I1005" s="1">
        <v>14187321</v>
      </c>
      <c r="J1005" s="1"/>
      <c r="K1005" s="1"/>
      <c r="L1005" s="1">
        <v>3038656</v>
      </c>
      <c r="M1005" s="1"/>
      <c r="N1005" s="1"/>
      <c r="O1005" s="1"/>
      <c r="P1005" s="1"/>
      <c r="Q1005" s="1"/>
      <c r="R1005" s="1"/>
      <c r="S1005" s="1"/>
      <c r="T1005" s="1">
        <v>3038656</v>
      </c>
      <c r="U1005" s="1">
        <v>32.107142857142854</v>
      </c>
      <c r="V1005" s="36">
        <v>0.13654717082613149</v>
      </c>
      <c r="W1005" s="1"/>
      <c r="X1005" s="1"/>
      <c r="Y1005" s="1">
        <v>751466</v>
      </c>
      <c r="Z1005" s="1"/>
      <c r="AA1005" s="1"/>
      <c r="AB1005" s="1"/>
      <c r="AC1005" s="1"/>
      <c r="AD1005" s="1"/>
      <c r="AE1005" s="1"/>
      <c r="AF1005" s="1"/>
      <c r="AG1005" s="1">
        <v>0</v>
      </c>
      <c r="AH1005" s="1">
        <v>0</v>
      </c>
      <c r="AI1005" s="1">
        <v>7707982.1519999998</v>
      </c>
      <c r="AJ1005" s="1">
        <v>0</v>
      </c>
      <c r="AK1005" s="1">
        <v>0</v>
      </c>
      <c r="AL1005" s="1">
        <v>0</v>
      </c>
      <c r="AM1005" s="1">
        <v>0</v>
      </c>
      <c r="AN1005" s="1">
        <v>0</v>
      </c>
      <c r="AO1005" s="1">
        <v>0</v>
      </c>
      <c r="AP1005" s="1">
        <v>0</v>
      </c>
      <c r="AQ1005" s="1">
        <v>7707982.1519999998</v>
      </c>
      <c r="AR1005" s="1">
        <v>0</v>
      </c>
      <c r="AS1005" s="1">
        <v>0</v>
      </c>
      <c r="AT1005" s="1">
        <v>1629192.8664404</v>
      </c>
      <c r="AU1005" s="1">
        <v>0</v>
      </c>
      <c r="AV1005" s="1">
        <v>0</v>
      </c>
      <c r="AW1005" s="1">
        <v>0</v>
      </c>
      <c r="AX1005" s="1">
        <v>0</v>
      </c>
      <c r="AY1005" s="1">
        <v>0</v>
      </c>
      <c r="AZ1005" s="1">
        <v>0</v>
      </c>
      <c r="BA1005" s="1">
        <v>0</v>
      </c>
      <c r="BB1005" s="1">
        <v>1629192.8664404</v>
      </c>
      <c r="BC1005" s="7">
        <v>0.65813517706693181</v>
      </c>
      <c r="BD1005" s="35" t="s">
        <v>552</v>
      </c>
      <c r="BE1005" s="35" t="s">
        <v>552</v>
      </c>
      <c r="BF1005" s="35">
        <v>3.0727976508168084</v>
      </c>
      <c r="BG1005" s="35" t="s">
        <v>552</v>
      </c>
      <c r="BH1005" s="35" t="s">
        <v>552</v>
      </c>
      <c r="BI1005" s="35" t="s">
        <v>552</v>
      </c>
      <c r="BJ1005" s="35" t="s">
        <v>552</v>
      </c>
      <c r="BK1005" s="35" t="s">
        <v>552</v>
      </c>
      <c r="BL1005" s="35" t="s">
        <v>552</v>
      </c>
      <c r="BM1005" s="35" t="s">
        <v>552</v>
      </c>
      <c r="BN1005" s="35">
        <v>3.0727976508168084</v>
      </c>
      <c r="BO1005" s="1">
        <v>0</v>
      </c>
      <c r="BP1005" s="1"/>
      <c r="BQ1005" s="1">
        <v>4669898.5803599991</v>
      </c>
      <c r="BR1005" s="1">
        <v>207575.94650647574</v>
      </c>
      <c r="BS1005" s="1">
        <v>1834251.4776557817</v>
      </c>
      <c r="BT1005" s="1">
        <v>4669898.5803599991</v>
      </c>
      <c r="BU1005" s="1">
        <v>207575.94650647574</v>
      </c>
      <c r="BV1005" s="1">
        <v>539942.40053371456</v>
      </c>
      <c r="BW1005" s="35">
        <v>6.1449958621326042</v>
      </c>
      <c r="BX1005" s="1">
        <v>24026608.872531116</v>
      </c>
      <c r="BY1005" s="1">
        <v>1067977.3858540764</v>
      </c>
      <c r="BZ1005" s="1">
        <v>9437216.2626496106</v>
      </c>
      <c r="CA1005" s="1">
        <v>24026608.872531116</v>
      </c>
      <c r="CB1005" s="1">
        <v>1067977.3858540764</v>
      </c>
      <c r="CC1005" s="1">
        <v>2778001.416535906</v>
      </c>
    </row>
    <row r="1006" spans="1:81" x14ac:dyDescent="0.25">
      <c r="A1006" t="s">
        <v>357</v>
      </c>
      <c r="B1006" t="s">
        <v>358</v>
      </c>
      <c r="C1006" t="s">
        <v>244</v>
      </c>
      <c r="D1006" t="s">
        <v>28</v>
      </c>
      <c r="E1006">
        <v>60022</v>
      </c>
      <c r="F1006" t="s">
        <v>39</v>
      </c>
      <c r="G1006" t="s">
        <v>245</v>
      </c>
      <c r="H1006" s="74">
        <v>0.38932059913285</v>
      </c>
      <c r="I1006" s="1">
        <v>15178347</v>
      </c>
      <c r="J1006" s="1">
        <v>0</v>
      </c>
      <c r="K1006" s="1">
        <v>0</v>
      </c>
      <c r="L1006" s="1">
        <v>3712899</v>
      </c>
      <c r="M1006" s="1">
        <v>0</v>
      </c>
      <c r="N1006" s="1">
        <v>0</v>
      </c>
      <c r="O1006" s="1">
        <v>0</v>
      </c>
      <c r="P1006" s="1">
        <v>564439</v>
      </c>
      <c r="Q1006" s="1">
        <v>0</v>
      </c>
      <c r="R1006" s="1">
        <v>0</v>
      </c>
      <c r="S1006" s="1">
        <v>0</v>
      </c>
      <c r="T1006" s="1">
        <v>4277338</v>
      </c>
      <c r="U1006" s="1"/>
      <c r="V1006" s="36"/>
      <c r="W1006" s="1"/>
      <c r="X1006" s="1"/>
      <c r="Y1006" s="1">
        <v>759781</v>
      </c>
      <c r="Z1006" s="1"/>
      <c r="AA1006" s="1"/>
      <c r="AB1006" s="1"/>
      <c r="AC1006" s="1">
        <v>103202</v>
      </c>
      <c r="AD1006" s="1"/>
      <c r="AE1006" s="1"/>
      <c r="AF1006" s="1"/>
      <c r="AG1006" s="1">
        <v>0</v>
      </c>
      <c r="AH1006" s="1">
        <v>0</v>
      </c>
      <c r="AI1006" s="1">
        <v>7800758.5170625001</v>
      </c>
      <c r="AJ1006" s="1">
        <v>0</v>
      </c>
      <c r="AK1006" s="1">
        <v>0</v>
      </c>
      <c r="AL1006" s="1">
        <v>0</v>
      </c>
      <c r="AM1006" s="1">
        <v>906754.66863083327</v>
      </c>
      <c r="AN1006" s="1">
        <v>0</v>
      </c>
      <c r="AO1006" s="1">
        <v>0</v>
      </c>
      <c r="AP1006" s="1">
        <v>0</v>
      </c>
      <c r="AQ1006" s="1">
        <v>8707513.1856933329</v>
      </c>
      <c r="AR1006" s="1">
        <v>0</v>
      </c>
      <c r="AS1006" s="1">
        <v>0</v>
      </c>
      <c r="AT1006" s="1">
        <v>1647219.9477514001</v>
      </c>
      <c r="AU1006" s="1">
        <v>0</v>
      </c>
      <c r="AV1006" s="1">
        <v>0</v>
      </c>
      <c r="AW1006" s="1">
        <v>0</v>
      </c>
      <c r="AX1006" s="1">
        <v>268446.97836000001</v>
      </c>
      <c r="AY1006" s="1">
        <v>0</v>
      </c>
      <c r="AZ1006" s="1">
        <v>0</v>
      </c>
      <c r="BA1006" s="1">
        <v>0</v>
      </c>
      <c r="BB1006" s="1">
        <v>1915666.9261114001</v>
      </c>
      <c r="BC1006" s="7">
        <v>0.69989044998145933</v>
      </c>
      <c r="BD1006" s="35" t="s">
        <v>552</v>
      </c>
      <c r="BE1006" s="35" t="s">
        <v>552</v>
      </c>
      <c r="BF1006" s="35">
        <v>2.5446365400227422</v>
      </c>
      <c r="BG1006" s="35" t="s">
        <v>552</v>
      </c>
      <c r="BH1006" s="35" t="s">
        <v>552</v>
      </c>
      <c r="BI1006" s="35" t="s">
        <v>552</v>
      </c>
      <c r="BJ1006" s="35">
        <v>2.082070244952658</v>
      </c>
      <c r="BK1006" s="35" t="s">
        <v>552</v>
      </c>
      <c r="BL1006" s="35" t="s">
        <v>552</v>
      </c>
      <c r="BM1006" s="35" t="s">
        <v>552</v>
      </c>
      <c r="BN1006" s="35">
        <v>2.4835961319411122</v>
      </c>
      <c r="BO1006" s="1">
        <v>0</v>
      </c>
      <c r="BP1006" s="1">
        <v>0</v>
      </c>
      <c r="BQ1006" s="1">
        <v>4996104.6985199992</v>
      </c>
      <c r="BR1006" s="1">
        <v>222075.73543509212</v>
      </c>
      <c r="BS1006" s="1">
        <v>1962379.325393582</v>
      </c>
      <c r="BT1006" s="1">
        <v>4996104.6985199992</v>
      </c>
      <c r="BU1006" s="1">
        <v>222075.73543509212</v>
      </c>
      <c r="BV1006" s="1">
        <v>577658.96149905294</v>
      </c>
      <c r="BW1006" s="35">
        <v>6.1449958621326042</v>
      </c>
      <c r="BX1006" s="1">
        <v>25704938.000666656</v>
      </c>
      <c r="BY1006" s="1">
        <v>1142578.7398936038</v>
      </c>
      <c r="BZ1006" s="1">
        <v>10096433.509084551</v>
      </c>
      <c r="CA1006" s="1">
        <v>25704938.000666656</v>
      </c>
      <c r="CB1006" s="1">
        <v>1142578.7398936038</v>
      </c>
      <c r="CC1006" s="1">
        <v>2972052.9666364444</v>
      </c>
    </row>
    <row r="1007" spans="1:81" x14ac:dyDescent="0.25">
      <c r="A1007" t="s">
        <v>357</v>
      </c>
      <c r="B1007" t="s">
        <v>358</v>
      </c>
      <c r="C1007" t="s">
        <v>244</v>
      </c>
      <c r="D1007" t="s">
        <v>1730</v>
      </c>
      <c r="E1007">
        <v>60022</v>
      </c>
      <c r="F1007" t="s">
        <v>39</v>
      </c>
      <c r="G1007" t="s">
        <v>245</v>
      </c>
      <c r="H1007" s="74">
        <v>0.38932059913285</v>
      </c>
      <c r="I1007" s="1">
        <v>991026</v>
      </c>
      <c r="J1007" s="1"/>
      <c r="K1007" s="1"/>
      <c r="L1007" s="1">
        <v>674243</v>
      </c>
      <c r="M1007" s="1"/>
      <c r="N1007" s="1"/>
      <c r="O1007" s="1"/>
      <c r="P1007" s="1">
        <v>564439</v>
      </c>
      <c r="Q1007" s="1"/>
      <c r="R1007" s="1"/>
      <c r="S1007" s="1"/>
      <c r="T1007" s="1">
        <v>1238682</v>
      </c>
      <c r="U1007" s="1">
        <v>13.375</v>
      </c>
      <c r="V1007" s="36">
        <v>0.1067352568995573</v>
      </c>
      <c r="W1007" s="1"/>
      <c r="X1007" s="1"/>
      <c r="Y1007" s="1">
        <v>8315</v>
      </c>
      <c r="Z1007" s="1"/>
      <c r="AA1007" s="1"/>
      <c r="AB1007" s="1"/>
      <c r="AC1007" s="1">
        <v>103202</v>
      </c>
      <c r="AD1007" s="1"/>
      <c r="AE1007" s="1"/>
      <c r="AF1007" s="1"/>
      <c r="AG1007" s="1">
        <v>0</v>
      </c>
      <c r="AH1007" s="1">
        <v>0</v>
      </c>
      <c r="AI1007" s="1">
        <v>92776.365062500001</v>
      </c>
      <c r="AJ1007" s="1">
        <v>0</v>
      </c>
      <c r="AK1007" s="1"/>
      <c r="AL1007" s="1">
        <v>0</v>
      </c>
      <c r="AM1007" s="1">
        <v>906754.66863083327</v>
      </c>
      <c r="AN1007" s="1"/>
      <c r="AO1007" s="1">
        <v>0</v>
      </c>
      <c r="AP1007" s="1">
        <v>0</v>
      </c>
      <c r="AQ1007" s="1">
        <v>999531.03369333327</v>
      </c>
      <c r="AR1007" s="1">
        <v>0</v>
      </c>
      <c r="AS1007" s="1">
        <v>0</v>
      </c>
      <c r="AT1007" s="1">
        <v>18027.081310999998</v>
      </c>
      <c r="AU1007" s="1">
        <v>0</v>
      </c>
      <c r="AV1007" s="1"/>
      <c r="AW1007" s="1">
        <v>0</v>
      </c>
      <c r="AX1007" s="1">
        <v>268446.97836000001</v>
      </c>
      <c r="AY1007" s="1"/>
      <c r="AZ1007" s="1">
        <v>0</v>
      </c>
      <c r="BA1007" s="1">
        <v>0</v>
      </c>
      <c r="BB1007" s="1">
        <v>286474.059671</v>
      </c>
      <c r="BC1007" s="7">
        <v>1.2976502063158113</v>
      </c>
      <c r="BD1007" s="35" t="s">
        <v>552</v>
      </c>
      <c r="BE1007" s="35" t="s">
        <v>552</v>
      </c>
      <c r="BF1007" s="35">
        <v>0.16433755541177292</v>
      </c>
      <c r="BG1007" s="35" t="s">
        <v>552</v>
      </c>
      <c r="BH1007" s="35" t="s">
        <v>552</v>
      </c>
      <c r="BI1007" s="35" t="s">
        <v>552</v>
      </c>
      <c r="BJ1007" s="35">
        <v>2.082070244952658</v>
      </c>
      <c r="BK1007" s="35" t="s">
        <v>552</v>
      </c>
      <c r="BL1007" s="35" t="s">
        <v>552</v>
      </c>
      <c r="BM1007" s="35" t="s">
        <v>552</v>
      </c>
      <c r="BN1007" s="35">
        <v>1.0382043925433109</v>
      </c>
      <c r="BO1007" s="1">
        <v>0</v>
      </c>
      <c r="BP1007" s="1">
        <v>0</v>
      </c>
      <c r="BQ1007" s="1">
        <v>326206.11815999995</v>
      </c>
      <c r="BR1007" s="1">
        <v>14499.788928616377</v>
      </c>
      <c r="BS1007" s="1">
        <v>128127.84773780043</v>
      </c>
      <c r="BT1007" s="1">
        <v>326206.11815999995</v>
      </c>
      <c r="BU1007" s="1">
        <v>14499.788928616377</v>
      </c>
      <c r="BV1007" s="1">
        <v>37716.560965338344</v>
      </c>
      <c r="BW1007" s="35">
        <v>6.1449958621326042</v>
      </c>
      <c r="BX1007" s="1">
        <v>1678329.1281355391</v>
      </c>
      <c r="BY1007" s="1">
        <v>74601.354039527403</v>
      </c>
      <c r="BZ1007" s="1">
        <v>659217.24643493956</v>
      </c>
      <c r="CA1007" s="1">
        <v>1678329.1281355391</v>
      </c>
      <c r="CB1007" s="1">
        <v>74601.354039527403</v>
      </c>
      <c r="CC1007" s="1">
        <v>194051.55010053789</v>
      </c>
    </row>
    <row r="1008" spans="1:81" x14ac:dyDescent="0.25">
      <c r="A1008" t="s">
        <v>428</v>
      </c>
      <c r="B1008" t="s">
        <v>429</v>
      </c>
      <c r="C1008" t="s">
        <v>244</v>
      </c>
      <c r="D1008" t="s">
        <v>38</v>
      </c>
      <c r="E1008">
        <v>60025</v>
      </c>
      <c r="F1008" t="s">
        <v>370</v>
      </c>
      <c r="G1008" t="s">
        <v>369</v>
      </c>
      <c r="H1008" s="74">
        <v>0.53187107325275007</v>
      </c>
      <c r="I1008" s="1">
        <v>2271707.15</v>
      </c>
      <c r="J1008" s="1"/>
      <c r="K1008" s="1"/>
      <c r="L1008" s="1">
        <v>393059</v>
      </c>
      <c r="M1008" s="1"/>
      <c r="N1008" s="1"/>
      <c r="O1008" s="1"/>
      <c r="P1008" s="1"/>
      <c r="Q1008" s="1"/>
      <c r="R1008" s="1"/>
      <c r="S1008" s="1"/>
      <c r="T1008" s="1">
        <v>393059</v>
      </c>
      <c r="U1008" s="1">
        <v>32.666666666666664</v>
      </c>
      <c r="V1008" s="36">
        <v>0.14779672836139399</v>
      </c>
      <c r="W1008" s="1"/>
      <c r="X1008" s="1"/>
      <c r="Y1008" s="1">
        <v>91196</v>
      </c>
      <c r="Z1008" s="1"/>
      <c r="AA1008" s="1"/>
      <c r="AB1008" s="1"/>
      <c r="AC1008" s="1"/>
      <c r="AD1008" s="1"/>
      <c r="AE1008" s="1"/>
      <c r="AF1008" s="1"/>
      <c r="AG1008" s="1">
        <v>0</v>
      </c>
      <c r="AH1008" s="1">
        <v>0</v>
      </c>
      <c r="AI1008" s="1">
        <v>935705.03706250002</v>
      </c>
      <c r="AJ1008" s="1">
        <v>0</v>
      </c>
      <c r="AK1008" s="1">
        <v>0</v>
      </c>
      <c r="AL1008" s="1">
        <v>0</v>
      </c>
      <c r="AM1008" s="1">
        <v>0</v>
      </c>
      <c r="AN1008" s="1">
        <v>0</v>
      </c>
      <c r="AO1008" s="1">
        <v>0</v>
      </c>
      <c r="AP1008" s="1">
        <v>0</v>
      </c>
      <c r="AQ1008" s="1">
        <v>935705.03706250002</v>
      </c>
      <c r="AR1008" s="1">
        <v>0</v>
      </c>
      <c r="AS1008" s="1">
        <v>0</v>
      </c>
      <c r="AT1008" s="1">
        <v>197714.69720239998</v>
      </c>
      <c r="AU1008" s="1">
        <v>0</v>
      </c>
      <c r="AV1008" s="1">
        <v>0</v>
      </c>
      <c r="AW1008" s="1">
        <v>0</v>
      </c>
      <c r="AX1008" s="1">
        <v>0</v>
      </c>
      <c r="AY1008" s="1">
        <v>0</v>
      </c>
      <c r="AZ1008" s="1">
        <v>0</v>
      </c>
      <c r="BA1008" s="1">
        <v>0</v>
      </c>
      <c r="BB1008" s="1">
        <v>197714.69720239998</v>
      </c>
      <c r="BC1008" s="7">
        <v>0.49892862918748132</v>
      </c>
      <c r="BD1008" s="35" t="s">
        <v>552</v>
      </c>
      <c r="BE1008" s="35" t="s">
        <v>552</v>
      </c>
      <c r="BF1008" s="35">
        <v>2.8835867751785353</v>
      </c>
      <c r="BG1008" s="35" t="s">
        <v>552</v>
      </c>
      <c r="BH1008" s="35" t="s">
        <v>552</v>
      </c>
      <c r="BI1008" s="35" t="s">
        <v>552</v>
      </c>
      <c r="BJ1008" s="35" t="s">
        <v>552</v>
      </c>
      <c r="BK1008" s="35" t="s">
        <v>552</v>
      </c>
      <c r="BL1008" s="35" t="s">
        <v>552</v>
      </c>
      <c r="BM1008" s="35" t="s">
        <v>552</v>
      </c>
      <c r="BN1008" s="35">
        <v>2.8835867751785353</v>
      </c>
      <c r="BO1008" s="1">
        <v>0</v>
      </c>
      <c r="BP1008" s="1"/>
      <c r="BQ1008" s="1">
        <v>747755.12549399992</v>
      </c>
      <c r="BR1008" s="1">
        <v>33237.547937822688</v>
      </c>
      <c r="BS1008" s="1">
        <v>293704.65337950026</v>
      </c>
      <c r="BT1008" s="1">
        <v>747755.12549399992</v>
      </c>
      <c r="BU1008" s="1">
        <v>33237.547937822688</v>
      </c>
      <c r="BV1008" s="1">
        <v>86456.844944905621</v>
      </c>
      <c r="BW1008" s="35">
        <v>6.1818899624279791</v>
      </c>
      <c r="BX1008" s="1">
        <v>3874784.7791514318</v>
      </c>
      <c r="BY1008" s="1">
        <v>172233.31603472214</v>
      </c>
      <c r="BZ1008" s="1">
        <v>1521945.1952656209</v>
      </c>
      <c r="CA1008" s="1">
        <v>3874784.7791514318</v>
      </c>
      <c r="CB1008" s="1">
        <v>172233.31603472214</v>
      </c>
      <c r="CC1008" s="1">
        <v>448009.85700319853</v>
      </c>
    </row>
    <row r="1009" spans="1:81" x14ac:dyDescent="0.25">
      <c r="A1009" t="s">
        <v>428</v>
      </c>
      <c r="B1009" t="s">
        <v>429</v>
      </c>
      <c r="C1009" t="s">
        <v>244</v>
      </c>
      <c r="D1009" t="s">
        <v>28</v>
      </c>
      <c r="E1009">
        <v>60025</v>
      </c>
      <c r="F1009" t="s">
        <v>370</v>
      </c>
      <c r="G1009" t="s">
        <v>369</v>
      </c>
      <c r="H1009" s="74">
        <v>0.53187107325275007</v>
      </c>
      <c r="I1009" s="1">
        <v>2563524.38</v>
      </c>
      <c r="J1009" s="1">
        <v>0</v>
      </c>
      <c r="K1009" s="1">
        <v>0</v>
      </c>
      <c r="L1009" s="1">
        <v>525761</v>
      </c>
      <c r="M1009" s="1">
        <v>0</v>
      </c>
      <c r="N1009" s="1">
        <v>0</v>
      </c>
      <c r="O1009" s="1">
        <v>0</v>
      </c>
      <c r="P1009" s="1">
        <v>76588</v>
      </c>
      <c r="Q1009" s="1">
        <v>0</v>
      </c>
      <c r="R1009" s="1">
        <v>0</v>
      </c>
      <c r="S1009" s="1">
        <v>0</v>
      </c>
      <c r="T1009" s="1">
        <v>602349</v>
      </c>
      <c r="U1009" s="1"/>
      <c r="V1009" s="36"/>
      <c r="W1009" s="1"/>
      <c r="X1009" s="1"/>
      <c r="Y1009" s="1">
        <v>121985</v>
      </c>
      <c r="Z1009" s="1"/>
      <c r="AA1009" s="1"/>
      <c r="AB1009" s="1"/>
      <c r="AC1009" s="1">
        <v>9021</v>
      </c>
      <c r="AD1009" s="1"/>
      <c r="AE1009" s="1"/>
      <c r="AF1009" s="1"/>
      <c r="AG1009" s="1">
        <v>0</v>
      </c>
      <c r="AH1009" s="1">
        <v>0</v>
      </c>
      <c r="AI1009" s="1">
        <v>1251611.6816875001</v>
      </c>
      <c r="AJ1009" s="1">
        <v>0</v>
      </c>
      <c r="AK1009" s="1">
        <v>0</v>
      </c>
      <c r="AL1009" s="1">
        <v>0</v>
      </c>
      <c r="AM1009" s="1">
        <v>79291.371203333329</v>
      </c>
      <c r="AN1009" s="1">
        <v>0</v>
      </c>
      <c r="AO1009" s="1">
        <v>0</v>
      </c>
      <c r="AP1009" s="1">
        <v>0</v>
      </c>
      <c r="AQ1009" s="1">
        <v>1330903.0528908335</v>
      </c>
      <c r="AR1009" s="1">
        <v>0</v>
      </c>
      <c r="AS1009" s="1">
        <v>0</v>
      </c>
      <c r="AT1009" s="1">
        <v>264465.846509</v>
      </c>
      <c r="AU1009" s="1">
        <v>0</v>
      </c>
      <c r="AV1009" s="1">
        <v>0</v>
      </c>
      <c r="AW1009" s="1">
        <v>0</v>
      </c>
      <c r="AX1009" s="1">
        <v>23465.244779999997</v>
      </c>
      <c r="AY1009" s="1">
        <v>0</v>
      </c>
      <c r="AZ1009" s="1">
        <v>0</v>
      </c>
      <c r="BA1009" s="1">
        <v>0</v>
      </c>
      <c r="BB1009" s="1">
        <v>287931.091289</v>
      </c>
      <c r="BC1009" s="7">
        <v>0.63148771153088612</v>
      </c>
      <c r="BD1009" s="35" t="s">
        <v>552</v>
      </c>
      <c r="BE1009" s="35" t="s">
        <v>552</v>
      </c>
      <c r="BF1009" s="35">
        <v>2.8835868925167523</v>
      </c>
      <c r="BG1009" s="35" t="s">
        <v>552</v>
      </c>
      <c r="BH1009" s="35" t="s">
        <v>552</v>
      </c>
      <c r="BI1009" s="35" t="s">
        <v>552</v>
      </c>
      <c r="BJ1009" s="35">
        <v>1.3416803674640063</v>
      </c>
      <c r="BK1009" s="35" t="s">
        <v>552</v>
      </c>
      <c r="BL1009" s="35" t="s">
        <v>552</v>
      </c>
      <c r="BM1009" s="35" t="s">
        <v>552</v>
      </c>
      <c r="BN1009" s="35">
        <v>2.6875352066324232</v>
      </c>
      <c r="BO1009" s="1">
        <v>0</v>
      </c>
      <c r="BP1009" s="1">
        <v>0</v>
      </c>
      <c r="BQ1009" s="1">
        <v>843809.68492079992</v>
      </c>
      <c r="BR1009" s="1">
        <v>37507.151601837053</v>
      </c>
      <c r="BS1009" s="1">
        <v>331433.14245315391</v>
      </c>
      <c r="BT1009" s="1">
        <v>843809.68492079992</v>
      </c>
      <c r="BU1009" s="1">
        <v>37507.151601837053</v>
      </c>
      <c r="BV1009" s="1">
        <v>97562.852603666499</v>
      </c>
      <c r="BW1009" s="35">
        <v>6.1818899624279791</v>
      </c>
      <c r="BX1009" s="1">
        <v>4372528.9364906084</v>
      </c>
      <c r="BY1009" s="1">
        <v>194357.93240482389</v>
      </c>
      <c r="BZ1009" s="1">
        <v>1717450.0740939605</v>
      </c>
      <c r="CA1009" s="1">
        <v>4372528.9364906084</v>
      </c>
      <c r="CB1009" s="1">
        <v>194357.93240482389</v>
      </c>
      <c r="CC1009" s="1">
        <v>505559.96661277977</v>
      </c>
    </row>
    <row r="1010" spans="1:81" x14ac:dyDescent="0.25">
      <c r="A1010" t="s">
        <v>428</v>
      </c>
      <c r="B1010" t="s">
        <v>429</v>
      </c>
      <c r="C1010" t="s">
        <v>244</v>
      </c>
      <c r="D1010" t="s">
        <v>1730</v>
      </c>
      <c r="E1010">
        <v>60025</v>
      </c>
      <c r="F1010" t="s">
        <v>370</v>
      </c>
      <c r="G1010" t="s">
        <v>369</v>
      </c>
      <c r="H1010" s="74">
        <v>0.53187107325275007</v>
      </c>
      <c r="I1010" s="1">
        <v>291817.23</v>
      </c>
      <c r="J1010" s="1"/>
      <c r="K1010" s="1"/>
      <c r="L1010" s="1">
        <v>132702</v>
      </c>
      <c r="M1010" s="1"/>
      <c r="N1010" s="1"/>
      <c r="O1010" s="1"/>
      <c r="P1010" s="1">
        <v>76588</v>
      </c>
      <c r="Q1010" s="1"/>
      <c r="R1010" s="1"/>
      <c r="S1010" s="1"/>
      <c r="T1010" s="1">
        <v>209290</v>
      </c>
      <c r="U1010" s="1">
        <v>18.285714285714285</v>
      </c>
      <c r="V1010" s="36">
        <v>0.2539221748257729</v>
      </c>
      <c r="W1010" s="1"/>
      <c r="X1010" s="1"/>
      <c r="Y1010" s="1">
        <v>30789</v>
      </c>
      <c r="Z1010" s="1"/>
      <c r="AA1010" s="1"/>
      <c r="AB1010" s="1"/>
      <c r="AC1010" s="1">
        <v>9021</v>
      </c>
      <c r="AD1010" s="1"/>
      <c r="AE1010" s="1"/>
      <c r="AF1010" s="1"/>
      <c r="AG1010" s="1">
        <v>0</v>
      </c>
      <c r="AH1010" s="1">
        <v>0</v>
      </c>
      <c r="AI1010" s="1">
        <v>315906.64462500002</v>
      </c>
      <c r="AJ1010" s="1">
        <v>0</v>
      </c>
      <c r="AK1010" s="1"/>
      <c r="AL1010" s="1">
        <v>0</v>
      </c>
      <c r="AM1010" s="1">
        <v>79291.371203333329</v>
      </c>
      <c r="AN1010" s="1"/>
      <c r="AO1010" s="1">
        <v>0</v>
      </c>
      <c r="AP1010" s="1">
        <v>0</v>
      </c>
      <c r="AQ1010" s="1">
        <v>395198.01582833333</v>
      </c>
      <c r="AR1010" s="1">
        <v>0</v>
      </c>
      <c r="AS1010" s="1">
        <v>0</v>
      </c>
      <c r="AT1010" s="1">
        <v>66751.149306599997</v>
      </c>
      <c r="AU1010" s="1">
        <v>0</v>
      </c>
      <c r="AV1010" s="1"/>
      <c r="AW1010" s="1">
        <v>0</v>
      </c>
      <c r="AX1010" s="1">
        <v>23465.244779999997</v>
      </c>
      <c r="AY1010" s="1"/>
      <c r="AZ1010" s="1">
        <v>0</v>
      </c>
      <c r="BA1010" s="1">
        <v>0</v>
      </c>
      <c r="BB1010" s="1">
        <v>90216.39408659999</v>
      </c>
      <c r="BC1010" s="7">
        <v>1.6634192912972732</v>
      </c>
      <c r="BD1010" s="35" t="s">
        <v>552</v>
      </c>
      <c r="BE1010" s="35" t="s">
        <v>552</v>
      </c>
      <c r="BF1010" s="35">
        <v>2.8835872400687252</v>
      </c>
      <c r="BG1010" s="35" t="s">
        <v>552</v>
      </c>
      <c r="BH1010" s="35" t="s">
        <v>552</v>
      </c>
      <c r="BI1010" s="35" t="s">
        <v>552</v>
      </c>
      <c r="BJ1010" s="35">
        <v>1.3416803674640063</v>
      </c>
      <c r="BK1010" s="35" t="s">
        <v>552</v>
      </c>
      <c r="BL1010" s="35" t="s">
        <v>552</v>
      </c>
      <c r="BM1010" s="35" t="s">
        <v>552</v>
      </c>
      <c r="BN1010" s="35">
        <v>2.3193387639874494</v>
      </c>
      <c r="BO1010" s="1">
        <v>0</v>
      </c>
      <c r="BP1010" s="1">
        <v>0</v>
      </c>
      <c r="BQ1010" s="1">
        <v>96054.559426799984</v>
      </c>
      <c r="BR1010" s="1">
        <v>4269.6036640143639</v>
      </c>
      <c r="BS1010" s="1">
        <v>37728.489073653654</v>
      </c>
      <c r="BT1010" s="1">
        <v>96054.559426799984</v>
      </c>
      <c r="BU1010" s="1">
        <v>4269.6036640143639</v>
      </c>
      <c r="BV1010" s="1">
        <v>11106.007658760882</v>
      </c>
      <c r="BW1010" s="35">
        <v>6.1818899624279791</v>
      </c>
      <c r="BX1010" s="1">
        <v>497744.15733917663</v>
      </c>
      <c r="BY1010" s="1">
        <v>22124.616370101754</v>
      </c>
      <c r="BZ1010" s="1">
        <v>195504.87882833957</v>
      </c>
      <c r="CA1010" s="1">
        <v>497744.15733917663</v>
      </c>
      <c r="CB1010" s="1">
        <v>22124.616370101754</v>
      </c>
      <c r="CC1010" s="1">
        <v>57550.109609581275</v>
      </c>
    </row>
    <row r="1011" spans="1:81" x14ac:dyDescent="0.25">
      <c r="A1011" t="s">
        <v>1087</v>
      </c>
      <c r="B1011" t="s">
        <v>1088</v>
      </c>
      <c r="C1011" t="s">
        <v>244</v>
      </c>
      <c r="D1011" t="s">
        <v>38</v>
      </c>
      <c r="E1011">
        <v>60023</v>
      </c>
      <c r="F1011" t="s">
        <v>370</v>
      </c>
      <c r="G1011" t="s">
        <v>245</v>
      </c>
      <c r="H1011" s="74">
        <v>0.38932059913285</v>
      </c>
      <c r="I1011" s="1">
        <v>1109895.75</v>
      </c>
      <c r="J1011" s="1"/>
      <c r="K1011" s="1"/>
      <c r="L1011" s="1">
        <v>152367</v>
      </c>
      <c r="M1011" s="1"/>
      <c r="N1011" s="1"/>
      <c r="O1011" s="1"/>
      <c r="P1011" s="1"/>
      <c r="Q1011" s="1"/>
      <c r="R1011" s="1"/>
      <c r="S1011" s="1"/>
      <c r="T1011" s="1">
        <v>152367</v>
      </c>
      <c r="U1011" s="1">
        <v>33</v>
      </c>
      <c r="V1011" s="36">
        <v>0.19992275231945686</v>
      </c>
      <c r="W1011" s="1"/>
      <c r="X1011" s="1"/>
      <c r="Y1011" s="1">
        <v>35352</v>
      </c>
      <c r="Z1011" s="1"/>
      <c r="AA1011" s="1"/>
      <c r="AB1011" s="1"/>
      <c r="AC1011" s="1"/>
      <c r="AD1011" s="1"/>
      <c r="AE1011" s="1"/>
      <c r="AF1011" s="1"/>
      <c r="AG1011" s="1">
        <v>0</v>
      </c>
      <c r="AH1011" s="1">
        <v>0</v>
      </c>
      <c r="AI1011" s="1">
        <v>362724.70931250002</v>
      </c>
      <c r="AJ1011" s="1">
        <v>0</v>
      </c>
      <c r="AK1011" s="1">
        <v>0</v>
      </c>
      <c r="AL1011" s="1">
        <v>0</v>
      </c>
      <c r="AM1011" s="1">
        <v>0</v>
      </c>
      <c r="AN1011" s="1">
        <v>0</v>
      </c>
      <c r="AO1011" s="1">
        <v>0</v>
      </c>
      <c r="AP1011" s="1">
        <v>0</v>
      </c>
      <c r="AQ1011" s="1">
        <v>362724.70931250002</v>
      </c>
      <c r="AR1011" s="1">
        <v>0</v>
      </c>
      <c r="AS1011" s="1">
        <v>0</v>
      </c>
      <c r="AT1011" s="1">
        <v>76643.821828799992</v>
      </c>
      <c r="AU1011" s="1">
        <v>0</v>
      </c>
      <c r="AV1011" s="1">
        <v>0</v>
      </c>
      <c r="AW1011" s="1">
        <v>0</v>
      </c>
      <c r="AX1011" s="1">
        <v>0</v>
      </c>
      <c r="AY1011" s="1">
        <v>0</v>
      </c>
      <c r="AZ1011" s="1">
        <v>0</v>
      </c>
      <c r="BA1011" s="1">
        <v>0</v>
      </c>
      <c r="BB1011" s="1">
        <v>76643.821828799992</v>
      </c>
      <c r="BC1011" s="7">
        <v>0.39586468471592939</v>
      </c>
      <c r="BD1011" s="35" t="s">
        <v>552</v>
      </c>
      <c r="BE1011" s="35" t="s">
        <v>552</v>
      </c>
      <c r="BF1011" s="35">
        <v>2.8836200170725945</v>
      </c>
      <c r="BG1011" s="35" t="s">
        <v>552</v>
      </c>
      <c r="BH1011" s="35" t="s">
        <v>552</v>
      </c>
      <c r="BI1011" s="35" t="s">
        <v>552</v>
      </c>
      <c r="BJ1011" s="35" t="s">
        <v>552</v>
      </c>
      <c r="BK1011" s="35" t="s">
        <v>552</v>
      </c>
      <c r="BL1011" s="35" t="s">
        <v>552</v>
      </c>
      <c r="BM1011" s="35" t="s">
        <v>552</v>
      </c>
      <c r="BN1011" s="35">
        <v>2.8836200170725945</v>
      </c>
      <c r="BO1011" s="1">
        <v>0</v>
      </c>
      <c r="BP1011" s="1"/>
      <c r="BQ1011" s="1">
        <v>365333.28506999993</v>
      </c>
      <c r="BR1011" s="1">
        <v>16238.982738866962</v>
      </c>
      <c r="BS1011" s="1">
        <v>143496.28936156246</v>
      </c>
      <c r="BT1011" s="1">
        <v>365333.28506999993</v>
      </c>
      <c r="BU1011" s="1">
        <v>16238.982738866962</v>
      </c>
      <c r="BV1011" s="1">
        <v>42240.51712068596</v>
      </c>
      <c r="BW1011" s="35">
        <v>6.0296655607596286</v>
      </c>
      <c r="BX1011" s="1">
        <v>1837504.2421157581</v>
      </c>
      <c r="BY1011" s="1">
        <v>81676.652223449215</v>
      </c>
      <c r="BZ1011" s="1">
        <v>721738.3446986489</v>
      </c>
      <c r="CA1011" s="1">
        <v>1837504.2421157581</v>
      </c>
      <c r="CB1011" s="1">
        <v>81676.652223449215</v>
      </c>
      <c r="CC1011" s="1">
        <v>212455.67423059163</v>
      </c>
    </row>
    <row r="1012" spans="1:81" x14ac:dyDescent="0.25">
      <c r="A1012" t="s">
        <v>1087</v>
      </c>
      <c r="B1012" t="s">
        <v>1088</v>
      </c>
      <c r="C1012" t="s">
        <v>244</v>
      </c>
      <c r="D1012" t="s">
        <v>28</v>
      </c>
      <c r="E1012">
        <v>60023</v>
      </c>
      <c r="F1012" t="s">
        <v>370</v>
      </c>
      <c r="G1012" t="s">
        <v>245</v>
      </c>
      <c r="H1012" s="74">
        <v>0.38932059913285</v>
      </c>
      <c r="I1012" s="1">
        <v>1197674.8999999999</v>
      </c>
      <c r="J1012" s="1">
        <v>0</v>
      </c>
      <c r="K1012" s="1">
        <v>0</v>
      </c>
      <c r="L1012" s="1">
        <v>152367</v>
      </c>
      <c r="M1012" s="1">
        <v>0</v>
      </c>
      <c r="N1012" s="1">
        <v>0</v>
      </c>
      <c r="O1012" s="1">
        <v>0</v>
      </c>
      <c r="P1012" s="1">
        <v>70620</v>
      </c>
      <c r="Q1012" s="1">
        <v>0</v>
      </c>
      <c r="R1012" s="1">
        <v>0</v>
      </c>
      <c r="S1012" s="1">
        <v>11871</v>
      </c>
      <c r="T1012" s="1">
        <v>234858</v>
      </c>
      <c r="U1012" s="1"/>
      <c r="V1012" s="36"/>
      <c r="W1012" s="1"/>
      <c r="X1012" s="1"/>
      <c r="Y1012" s="1">
        <v>35352</v>
      </c>
      <c r="Z1012" s="1"/>
      <c r="AA1012" s="1"/>
      <c r="AB1012" s="1"/>
      <c r="AC1012" s="1">
        <v>8318</v>
      </c>
      <c r="AD1012" s="1"/>
      <c r="AE1012" s="1"/>
      <c r="AF1012" s="1">
        <v>2774</v>
      </c>
      <c r="AG1012" s="1">
        <v>0</v>
      </c>
      <c r="AH1012" s="1">
        <v>0</v>
      </c>
      <c r="AI1012" s="1">
        <v>362724.70931250002</v>
      </c>
      <c r="AJ1012" s="1">
        <v>0</v>
      </c>
      <c r="AK1012" s="1">
        <v>0</v>
      </c>
      <c r="AL1012" s="1">
        <v>0</v>
      </c>
      <c r="AM1012" s="1">
        <v>73112.252550000005</v>
      </c>
      <c r="AN1012" s="1">
        <v>0</v>
      </c>
      <c r="AO1012" s="1">
        <v>0</v>
      </c>
      <c r="AP1012" s="1">
        <v>15821.100047</v>
      </c>
      <c r="AQ1012" s="1">
        <v>451658.06190950004</v>
      </c>
      <c r="AR1012" s="1">
        <v>0</v>
      </c>
      <c r="AS1012" s="1">
        <v>0</v>
      </c>
      <c r="AT1012" s="1">
        <v>76643.821828799992</v>
      </c>
      <c r="AU1012" s="1">
        <v>0</v>
      </c>
      <c r="AV1012" s="1">
        <v>0</v>
      </c>
      <c r="AW1012" s="1">
        <v>0</v>
      </c>
      <c r="AX1012" s="1">
        <v>21636.615239999999</v>
      </c>
      <c r="AY1012" s="1">
        <v>0</v>
      </c>
      <c r="AZ1012" s="1">
        <v>0</v>
      </c>
      <c r="BA1012" s="1">
        <v>3557.5393242</v>
      </c>
      <c r="BB1012" s="1">
        <v>101837.97639299999</v>
      </c>
      <c r="BC1012" s="7">
        <v>0.4621421374886458</v>
      </c>
      <c r="BD1012" s="35" t="s">
        <v>552</v>
      </c>
      <c r="BE1012" s="35" t="s">
        <v>552</v>
      </c>
      <c r="BF1012" s="35">
        <v>2.8836200170725945</v>
      </c>
      <c r="BG1012" s="35" t="s">
        <v>552</v>
      </c>
      <c r="BH1012" s="35" t="s">
        <v>552</v>
      </c>
      <c r="BI1012" s="35" t="s">
        <v>552</v>
      </c>
      <c r="BJ1012" s="35">
        <v>1.3416718746813934</v>
      </c>
      <c r="BK1012" s="35" t="s">
        <v>552</v>
      </c>
      <c r="BL1012" s="35" t="s">
        <v>552</v>
      </c>
      <c r="BM1012" s="35">
        <v>1.6324352936736584</v>
      </c>
      <c r="BN1012" s="35">
        <v>2.3567263550847746</v>
      </c>
      <c r="BO1012" s="1">
        <v>0</v>
      </c>
      <c r="BP1012" s="1">
        <v>0</v>
      </c>
      <c r="BQ1012" s="1">
        <v>394226.67008399992</v>
      </c>
      <c r="BR1012" s="1">
        <v>17523.287234746338</v>
      </c>
      <c r="BS1012" s="1">
        <v>154845.08703766132</v>
      </c>
      <c r="BT1012" s="1">
        <v>394226.67008399992</v>
      </c>
      <c r="BU1012" s="1">
        <v>17523.287234746338</v>
      </c>
      <c r="BV1012" s="1">
        <v>45581.224289277474</v>
      </c>
      <c r="BW1012" s="35">
        <v>6.0296655607596286</v>
      </c>
      <c r="BX1012" s="1">
        <v>1982828.3056544426</v>
      </c>
      <c r="BY1012" s="1">
        <v>88136.274315902498</v>
      </c>
      <c r="BZ1012" s="1">
        <v>778819.0015261526</v>
      </c>
      <c r="CA1012" s="1">
        <v>1982828.3056544426</v>
      </c>
      <c r="CB1012" s="1">
        <v>88136.274315902498</v>
      </c>
      <c r="CC1012" s="1">
        <v>229258.31402503923</v>
      </c>
    </row>
    <row r="1013" spans="1:81" x14ac:dyDescent="0.25">
      <c r="A1013" t="s">
        <v>1087</v>
      </c>
      <c r="B1013" t="s">
        <v>1088</v>
      </c>
      <c r="C1013" t="s">
        <v>244</v>
      </c>
      <c r="D1013" t="s">
        <v>1730</v>
      </c>
      <c r="E1013">
        <v>60023</v>
      </c>
      <c r="F1013" t="s">
        <v>370</v>
      </c>
      <c r="G1013" t="s">
        <v>245</v>
      </c>
      <c r="H1013" s="74">
        <v>0.38932059913285</v>
      </c>
      <c r="I1013" s="1">
        <v>87779.15</v>
      </c>
      <c r="J1013" s="1"/>
      <c r="K1013" s="1"/>
      <c r="L1013" s="1"/>
      <c r="M1013" s="1"/>
      <c r="N1013" s="1"/>
      <c r="O1013" s="1"/>
      <c r="P1013" s="1">
        <v>70620</v>
      </c>
      <c r="Q1013" s="1"/>
      <c r="R1013" s="1"/>
      <c r="S1013" s="1">
        <v>11871</v>
      </c>
      <c r="T1013" s="1">
        <v>82491</v>
      </c>
      <c r="U1013" s="1">
        <v>16</v>
      </c>
      <c r="V1013" s="36">
        <v>0.10969761007358234</v>
      </c>
      <c r="W1013" s="1"/>
      <c r="X1013" s="1"/>
      <c r="Y1013" s="1"/>
      <c r="Z1013" s="1"/>
      <c r="AA1013" s="1"/>
      <c r="AB1013" s="1"/>
      <c r="AC1013" s="1">
        <v>8318</v>
      </c>
      <c r="AD1013" s="1"/>
      <c r="AE1013" s="1"/>
      <c r="AF1013" s="1">
        <v>2774</v>
      </c>
      <c r="AG1013" s="1">
        <v>0</v>
      </c>
      <c r="AH1013" s="1">
        <v>0</v>
      </c>
      <c r="AI1013" s="1">
        <v>0</v>
      </c>
      <c r="AJ1013" s="1">
        <v>0</v>
      </c>
      <c r="AK1013" s="1"/>
      <c r="AL1013" s="1">
        <v>0</v>
      </c>
      <c r="AM1013" s="1">
        <v>73112.252550000005</v>
      </c>
      <c r="AN1013" s="1"/>
      <c r="AO1013" s="1">
        <v>0</v>
      </c>
      <c r="AP1013" s="1">
        <v>15821.100047</v>
      </c>
      <c r="AQ1013" s="1">
        <v>88933.352597000005</v>
      </c>
      <c r="AR1013" s="1">
        <v>0</v>
      </c>
      <c r="AS1013" s="1">
        <v>0</v>
      </c>
      <c r="AT1013" s="1">
        <v>0</v>
      </c>
      <c r="AU1013" s="1">
        <v>0</v>
      </c>
      <c r="AV1013" s="1"/>
      <c r="AW1013" s="1">
        <v>0</v>
      </c>
      <c r="AX1013" s="1">
        <v>21636.615239999999</v>
      </c>
      <c r="AY1013" s="1"/>
      <c r="AZ1013" s="1">
        <v>0</v>
      </c>
      <c r="BA1013" s="1">
        <v>3557.5393242</v>
      </c>
      <c r="BB1013" s="1">
        <v>25194.154564199998</v>
      </c>
      <c r="BC1013" s="7">
        <v>1.3001664650569071</v>
      </c>
      <c r="BD1013" s="35" t="s">
        <v>552</v>
      </c>
      <c r="BE1013" s="35" t="s">
        <v>552</v>
      </c>
      <c r="BF1013" s="35" t="s">
        <v>552</v>
      </c>
      <c r="BG1013" s="35" t="s">
        <v>552</v>
      </c>
      <c r="BH1013" s="35" t="s">
        <v>552</v>
      </c>
      <c r="BI1013" s="35" t="s">
        <v>552</v>
      </c>
      <c r="BJ1013" s="35">
        <v>1.3416718746813934</v>
      </c>
      <c r="BK1013" s="35" t="s">
        <v>552</v>
      </c>
      <c r="BL1013" s="35" t="s">
        <v>552</v>
      </c>
      <c r="BM1013" s="35">
        <v>1.6324352936736584</v>
      </c>
      <c r="BN1013" s="35">
        <v>1.3835146520371919</v>
      </c>
      <c r="BO1013" s="1">
        <v>0</v>
      </c>
      <c r="BP1013" s="1">
        <v>0</v>
      </c>
      <c r="BQ1013" s="1">
        <v>28893.385013999992</v>
      </c>
      <c r="BR1013" s="1">
        <v>1284.3044958793776</v>
      </c>
      <c r="BS1013" s="1">
        <v>11348.797676098855</v>
      </c>
      <c r="BT1013" s="1">
        <v>28893.385013999992</v>
      </c>
      <c r="BU1013" s="1">
        <v>1284.3044958793776</v>
      </c>
      <c r="BV1013" s="1">
        <v>3340.7071685915189</v>
      </c>
      <c r="BW1013" s="35">
        <v>6.0296655607596286</v>
      </c>
      <c r="BX1013" s="1">
        <v>145324.0635386841</v>
      </c>
      <c r="BY1013" s="1">
        <v>6459.6220924532618</v>
      </c>
      <c r="BZ1013" s="1">
        <v>57080.656827503313</v>
      </c>
      <c r="CA1013" s="1">
        <v>145324.0635386841</v>
      </c>
      <c r="CB1013" s="1">
        <v>6459.6220924532618</v>
      </c>
      <c r="CC1013" s="1">
        <v>16802.639794447576</v>
      </c>
    </row>
    <row r="1014" spans="1:81" x14ac:dyDescent="0.25">
      <c r="A1014" t="s">
        <v>1034</v>
      </c>
      <c r="B1014" t="s">
        <v>993</v>
      </c>
      <c r="C1014" t="s">
        <v>244</v>
      </c>
      <c r="D1014" t="s">
        <v>38</v>
      </c>
      <c r="E1014">
        <v>60026</v>
      </c>
      <c r="F1014" t="s">
        <v>370</v>
      </c>
      <c r="G1014" t="s">
        <v>245</v>
      </c>
      <c r="H1014" s="74">
        <v>0.38932059913285</v>
      </c>
      <c r="I1014" s="1">
        <v>3732337.42</v>
      </c>
      <c r="J1014" s="1"/>
      <c r="K1014" s="1"/>
      <c r="L1014" s="1">
        <v>222893</v>
      </c>
      <c r="M1014" s="1"/>
      <c r="N1014" s="1"/>
      <c r="O1014" s="1"/>
      <c r="P1014" s="1"/>
      <c r="Q1014" s="1"/>
      <c r="R1014" s="1"/>
      <c r="S1014" s="1"/>
      <c r="T1014" s="1">
        <v>222893</v>
      </c>
      <c r="U1014" s="1">
        <v>36.227272727272727</v>
      </c>
      <c r="V1014" s="36">
        <v>0.17252975422180986</v>
      </c>
      <c r="W1014" s="1"/>
      <c r="X1014" s="1"/>
      <c r="Y1014" s="1">
        <v>51715</v>
      </c>
      <c r="Z1014" s="1"/>
      <c r="AA1014" s="1"/>
      <c r="AB1014" s="1"/>
      <c r="AC1014" s="1"/>
      <c r="AD1014" s="1"/>
      <c r="AE1014" s="1"/>
      <c r="AF1014" s="1"/>
      <c r="AG1014" s="1">
        <v>0</v>
      </c>
      <c r="AH1014" s="1">
        <v>0</v>
      </c>
      <c r="AI1014" s="1">
        <v>530615.21193750005</v>
      </c>
      <c r="AJ1014" s="1">
        <v>0</v>
      </c>
      <c r="AK1014" s="1">
        <v>0</v>
      </c>
      <c r="AL1014" s="1">
        <v>0</v>
      </c>
      <c r="AM1014" s="1">
        <v>0</v>
      </c>
      <c r="AN1014" s="1">
        <v>0</v>
      </c>
      <c r="AO1014" s="1">
        <v>0</v>
      </c>
      <c r="AP1014" s="1">
        <v>0</v>
      </c>
      <c r="AQ1014" s="1">
        <v>530615.21193750005</v>
      </c>
      <c r="AR1014" s="1">
        <v>0</v>
      </c>
      <c r="AS1014" s="1">
        <v>0</v>
      </c>
      <c r="AT1014" s="1">
        <v>112119.12327099999</v>
      </c>
      <c r="AU1014" s="1">
        <v>0</v>
      </c>
      <c r="AV1014" s="1">
        <v>0</v>
      </c>
      <c r="AW1014" s="1">
        <v>0</v>
      </c>
      <c r="AX1014" s="1">
        <v>0</v>
      </c>
      <c r="AY1014" s="1">
        <v>0</v>
      </c>
      <c r="AZ1014" s="1">
        <v>0</v>
      </c>
      <c r="BA1014" s="1">
        <v>0</v>
      </c>
      <c r="BB1014" s="1">
        <v>112119.12327099999</v>
      </c>
      <c r="BC1014" s="7">
        <v>0.17220692099389556</v>
      </c>
      <c r="BD1014" s="35" t="s">
        <v>552</v>
      </c>
      <c r="BE1014" s="35" t="s">
        <v>552</v>
      </c>
      <c r="BF1014" s="35">
        <v>2.8836003607493281</v>
      </c>
      <c r="BG1014" s="35" t="s">
        <v>552</v>
      </c>
      <c r="BH1014" s="35" t="s">
        <v>552</v>
      </c>
      <c r="BI1014" s="35" t="s">
        <v>552</v>
      </c>
      <c r="BJ1014" s="35" t="s">
        <v>552</v>
      </c>
      <c r="BK1014" s="35" t="s">
        <v>552</v>
      </c>
      <c r="BL1014" s="35" t="s">
        <v>552</v>
      </c>
      <c r="BM1014" s="35" t="s">
        <v>552</v>
      </c>
      <c r="BN1014" s="35">
        <v>2.8836003607493281</v>
      </c>
      <c r="BO1014" s="1">
        <v>0</v>
      </c>
      <c r="BP1014" s="1"/>
      <c r="BQ1014" s="1">
        <v>1228536.1851671997</v>
      </c>
      <c r="BR1014" s="1">
        <v>54608.1584139837</v>
      </c>
      <c r="BS1014" s="1">
        <v>482546.73505624972</v>
      </c>
      <c r="BT1014" s="1">
        <v>1228536.1851671997</v>
      </c>
      <c r="BU1014" s="1">
        <v>54608.1584139837</v>
      </c>
      <c r="BV1014" s="1">
        <v>142045.64950328611</v>
      </c>
      <c r="BW1014" s="35">
        <v>6.1981890978165541</v>
      </c>
      <c r="BX1014" s="1">
        <v>6386163.404009277</v>
      </c>
      <c r="BY1014" s="1">
        <v>283863.53371940937</v>
      </c>
      <c r="BZ1014" s="1">
        <v>2508369.1773563703</v>
      </c>
      <c r="CA1014" s="1">
        <v>6386163.404009277</v>
      </c>
      <c r="CB1014" s="1">
        <v>283863.53371940937</v>
      </c>
      <c r="CC1014" s="1">
        <v>738380.14664025325</v>
      </c>
    </row>
    <row r="1015" spans="1:81" x14ac:dyDescent="0.25">
      <c r="A1015" t="s">
        <v>1034</v>
      </c>
      <c r="B1015" t="s">
        <v>993</v>
      </c>
      <c r="C1015" t="s">
        <v>244</v>
      </c>
      <c r="D1015" t="s">
        <v>28</v>
      </c>
      <c r="E1015">
        <v>60026</v>
      </c>
      <c r="F1015" t="s">
        <v>370</v>
      </c>
      <c r="G1015" t="s">
        <v>245</v>
      </c>
      <c r="H1015" s="74">
        <v>0.38932059913285</v>
      </c>
      <c r="I1015" s="1">
        <v>3885335.42</v>
      </c>
      <c r="J1015" s="1">
        <v>0</v>
      </c>
      <c r="K1015" s="1">
        <v>0</v>
      </c>
      <c r="L1015" s="1">
        <v>222893</v>
      </c>
      <c r="M1015" s="1">
        <v>0</v>
      </c>
      <c r="N1015" s="1">
        <v>0</v>
      </c>
      <c r="O1015" s="1">
        <v>0</v>
      </c>
      <c r="P1015" s="1">
        <v>134106</v>
      </c>
      <c r="Q1015" s="1">
        <v>0</v>
      </c>
      <c r="R1015" s="1">
        <v>0</v>
      </c>
      <c r="S1015" s="1">
        <v>0</v>
      </c>
      <c r="T1015" s="1">
        <v>356999</v>
      </c>
      <c r="U1015" s="1"/>
      <c r="V1015" s="36"/>
      <c r="W1015" s="1"/>
      <c r="X1015" s="1"/>
      <c r="Y1015" s="1">
        <v>51715</v>
      </c>
      <c r="Z1015" s="1"/>
      <c r="AA1015" s="1"/>
      <c r="AB1015" s="1"/>
      <c r="AC1015" s="1">
        <v>15796</v>
      </c>
      <c r="AD1015" s="1"/>
      <c r="AE1015" s="1"/>
      <c r="AF1015" s="1"/>
      <c r="AG1015" s="1">
        <v>0</v>
      </c>
      <c r="AH1015" s="1">
        <v>0</v>
      </c>
      <c r="AI1015" s="1">
        <v>530615.21193750005</v>
      </c>
      <c r="AJ1015" s="1">
        <v>0</v>
      </c>
      <c r="AK1015" s="1">
        <v>0</v>
      </c>
      <c r="AL1015" s="1">
        <v>0</v>
      </c>
      <c r="AM1015" s="1">
        <v>138841.20206499999</v>
      </c>
      <c r="AN1015" s="1">
        <v>0</v>
      </c>
      <c r="AO1015" s="1">
        <v>0</v>
      </c>
      <c r="AP1015" s="1">
        <v>0</v>
      </c>
      <c r="AQ1015" s="1">
        <v>669456.41400250001</v>
      </c>
      <c r="AR1015" s="1">
        <v>0</v>
      </c>
      <c r="AS1015" s="1">
        <v>0</v>
      </c>
      <c r="AT1015" s="1">
        <v>112119.12327099999</v>
      </c>
      <c r="AU1015" s="1">
        <v>0</v>
      </c>
      <c r="AV1015" s="1">
        <v>0</v>
      </c>
      <c r="AW1015" s="1">
        <v>0</v>
      </c>
      <c r="AX1015" s="1">
        <v>41088.239279999994</v>
      </c>
      <c r="AY1015" s="1">
        <v>0</v>
      </c>
      <c r="AZ1015" s="1">
        <v>0</v>
      </c>
      <c r="BA1015" s="1">
        <v>0</v>
      </c>
      <c r="BB1015" s="1">
        <v>153207.36255099997</v>
      </c>
      <c r="BC1015" s="7">
        <v>0.21173558718220009</v>
      </c>
      <c r="BD1015" s="35" t="s">
        <v>552</v>
      </c>
      <c r="BE1015" s="35" t="s">
        <v>552</v>
      </c>
      <c r="BF1015" s="35">
        <v>2.8836003607493281</v>
      </c>
      <c r="BG1015" s="35" t="s">
        <v>552</v>
      </c>
      <c r="BH1015" s="35" t="s">
        <v>552</v>
      </c>
      <c r="BI1015" s="35" t="s">
        <v>552</v>
      </c>
      <c r="BJ1015" s="35">
        <v>1.3416956836010321</v>
      </c>
      <c r="BK1015" s="35" t="s">
        <v>552</v>
      </c>
      <c r="BL1015" s="35" t="s">
        <v>552</v>
      </c>
      <c r="BM1015" s="35" t="s">
        <v>552</v>
      </c>
      <c r="BN1015" s="35">
        <v>2.3043867813453258</v>
      </c>
      <c r="BO1015" s="1">
        <v>0</v>
      </c>
      <c r="BP1015" s="1">
        <v>0</v>
      </c>
      <c r="BQ1015" s="1">
        <v>1278897.0068471998</v>
      </c>
      <c r="BR1015" s="1">
        <v>56846.68566402603</v>
      </c>
      <c r="BS1015" s="1">
        <v>502327.5525607228</v>
      </c>
      <c r="BT1015" s="1">
        <v>1278897.0068471998</v>
      </c>
      <c r="BU1015" s="1">
        <v>56846.68566402603</v>
      </c>
      <c r="BV1015" s="1">
        <v>147868.46181555121</v>
      </c>
      <c r="BW1015" s="35">
        <v>6.1981890978165541</v>
      </c>
      <c r="BX1015" s="1">
        <v>6647948.4782233369</v>
      </c>
      <c r="BY1015" s="1">
        <v>295499.8216657447</v>
      </c>
      <c r="BZ1015" s="1">
        <v>2611193.6072540213</v>
      </c>
      <c r="CA1015" s="1">
        <v>6647948.4782233369</v>
      </c>
      <c r="CB1015" s="1">
        <v>295499.8216657447</v>
      </c>
      <c r="CC1015" s="1">
        <v>768648.22612050176</v>
      </c>
    </row>
    <row r="1016" spans="1:81" x14ac:dyDescent="0.25">
      <c r="A1016" t="s">
        <v>1034</v>
      </c>
      <c r="B1016" t="s">
        <v>993</v>
      </c>
      <c r="C1016" t="s">
        <v>244</v>
      </c>
      <c r="D1016" t="s">
        <v>1730</v>
      </c>
      <c r="E1016">
        <v>60026</v>
      </c>
      <c r="F1016" t="s">
        <v>370</v>
      </c>
      <c r="G1016" t="s">
        <v>245</v>
      </c>
      <c r="H1016" s="74">
        <v>0.38932059913285</v>
      </c>
      <c r="I1016" s="1">
        <v>152998</v>
      </c>
      <c r="J1016" s="1"/>
      <c r="K1016" s="1"/>
      <c r="L1016" s="1"/>
      <c r="M1016" s="1"/>
      <c r="N1016" s="1"/>
      <c r="O1016" s="1"/>
      <c r="P1016" s="1">
        <v>134106</v>
      </c>
      <c r="Q1016" s="1"/>
      <c r="R1016" s="1"/>
      <c r="S1016" s="1"/>
      <c r="T1016" s="1">
        <v>134106</v>
      </c>
      <c r="U1016" s="1">
        <v>17</v>
      </c>
      <c r="V1016" s="36">
        <v>0.15280454944040844</v>
      </c>
      <c r="W1016" s="1"/>
      <c r="X1016" s="1"/>
      <c r="Y1016" s="1"/>
      <c r="Z1016" s="1"/>
      <c r="AA1016" s="1"/>
      <c r="AB1016" s="1"/>
      <c r="AC1016" s="1">
        <v>15796</v>
      </c>
      <c r="AD1016" s="1"/>
      <c r="AE1016" s="1"/>
      <c r="AF1016" s="1"/>
      <c r="AG1016" s="1">
        <v>0</v>
      </c>
      <c r="AH1016" s="1">
        <v>0</v>
      </c>
      <c r="AI1016" s="1">
        <v>0</v>
      </c>
      <c r="AJ1016" s="1">
        <v>0</v>
      </c>
      <c r="AK1016" s="1"/>
      <c r="AL1016" s="1">
        <v>0</v>
      </c>
      <c r="AM1016" s="1">
        <v>138841.20206499999</v>
      </c>
      <c r="AN1016" s="1"/>
      <c r="AO1016" s="1">
        <v>0</v>
      </c>
      <c r="AP1016" s="1">
        <v>0</v>
      </c>
      <c r="AQ1016" s="1">
        <v>138841.20206499999</v>
      </c>
      <c r="AR1016" s="1">
        <v>0</v>
      </c>
      <c r="AS1016" s="1">
        <v>0</v>
      </c>
      <c r="AT1016" s="1">
        <v>0</v>
      </c>
      <c r="AU1016" s="1">
        <v>0</v>
      </c>
      <c r="AV1016" s="1"/>
      <c r="AW1016" s="1">
        <v>0</v>
      </c>
      <c r="AX1016" s="1">
        <v>41088.239279999994</v>
      </c>
      <c r="AY1016" s="1"/>
      <c r="AZ1016" s="1">
        <v>0</v>
      </c>
      <c r="BA1016" s="1">
        <v>0</v>
      </c>
      <c r="BB1016" s="1">
        <v>41088.239279999994</v>
      </c>
      <c r="BC1016" s="7">
        <v>1.1760247934286723</v>
      </c>
      <c r="BD1016" s="35" t="s">
        <v>552</v>
      </c>
      <c r="BE1016" s="35" t="s">
        <v>552</v>
      </c>
      <c r="BF1016" s="35" t="s">
        <v>552</v>
      </c>
      <c r="BG1016" s="35" t="s">
        <v>552</v>
      </c>
      <c r="BH1016" s="35" t="s">
        <v>552</v>
      </c>
      <c r="BI1016" s="35" t="s">
        <v>552</v>
      </c>
      <c r="BJ1016" s="35">
        <v>1.3416956836010321</v>
      </c>
      <c r="BK1016" s="35" t="s">
        <v>552</v>
      </c>
      <c r="BL1016" s="35" t="s">
        <v>552</v>
      </c>
      <c r="BM1016" s="35" t="s">
        <v>552</v>
      </c>
      <c r="BN1016" s="35">
        <v>1.3416956836010321</v>
      </c>
      <c r="BO1016" s="1">
        <v>0</v>
      </c>
      <c r="BP1016" s="1">
        <v>0</v>
      </c>
      <c r="BQ1016" s="1">
        <v>50360.821679999994</v>
      </c>
      <c r="BR1016" s="1">
        <v>2238.5272500423284</v>
      </c>
      <c r="BS1016" s="1">
        <v>19780.817504473132</v>
      </c>
      <c r="BT1016" s="1">
        <v>50360.821679999994</v>
      </c>
      <c r="BU1016" s="1">
        <v>2238.5272500423284</v>
      </c>
      <c r="BV1016" s="1">
        <v>5822.8123122651032</v>
      </c>
      <c r="BW1016" s="35">
        <v>6.1981890978165541</v>
      </c>
      <c r="BX1016" s="1">
        <v>261785.07421405951</v>
      </c>
      <c r="BY1016" s="1">
        <v>11636.287946335302</v>
      </c>
      <c r="BZ1016" s="1">
        <v>102824.42989765111</v>
      </c>
      <c r="CA1016" s="1">
        <v>261785.07421405951</v>
      </c>
      <c r="CB1016" s="1">
        <v>11636.287946335302</v>
      </c>
      <c r="CC1016" s="1">
        <v>30268.07948024846</v>
      </c>
    </row>
    <row r="1017" spans="1:81" x14ac:dyDescent="0.25">
      <c r="A1017" t="s">
        <v>480</v>
      </c>
      <c r="B1017" t="s">
        <v>481</v>
      </c>
      <c r="C1017" t="s">
        <v>244</v>
      </c>
      <c r="D1017" t="s">
        <v>38</v>
      </c>
      <c r="E1017">
        <v>60024</v>
      </c>
      <c r="F1017" t="s">
        <v>39</v>
      </c>
      <c r="G1017" t="s">
        <v>369</v>
      </c>
      <c r="H1017" s="74">
        <v>0.53187107325275007</v>
      </c>
      <c r="I1017" s="1">
        <v>15728847</v>
      </c>
      <c r="J1017" s="1"/>
      <c r="K1017" s="1">
        <v>1658357</v>
      </c>
      <c r="L1017" s="1">
        <v>28702</v>
      </c>
      <c r="M1017" s="1">
        <v>150241</v>
      </c>
      <c r="N1017" s="1"/>
      <c r="O1017" s="1"/>
      <c r="P1017" s="1"/>
      <c r="Q1017" s="1"/>
      <c r="R1017" s="1"/>
      <c r="S1017" s="1"/>
      <c r="T1017" s="1">
        <v>1837300</v>
      </c>
      <c r="U1017" s="1">
        <v>38.81818181818182</v>
      </c>
      <c r="V1017" s="36">
        <v>0.17784421054965233</v>
      </c>
      <c r="W1017" s="1"/>
      <c r="X1017" s="1">
        <v>377077</v>
      </c>
      <c r="Y1017" s="1">
        <v>11902</v>
      </c>
      <c r="Z1017" s="1">
        <v>270373</v>
      </c>
      <c r="AA1017" s="1"/>
      <c r="AB1017" s="1"/>
      <c r="AC1017" s="1">
        <v>151888</v>
      </c>
      <c r="AD1017" s="1"/>
      <c r="AE1017" s="1"/>
      <c r="AF1017" s="1"/>
      <c r="AG1017" s="1">
        <v>0</v>
      </c>
      <c r="AH1017" s="1">
        <v>3225865.1160669881</v>
      </c>
      <c r="AI1017" s="1">
        <v>121854.87462500003</v>
      </c>
      <c r="AJ1017" s="1">
        <v>143803.5776885658</v>
      </c>
      <c r="AK1017" s="1">
        <v>0</v>
      </c>
      <c r="AL1017" s="1">
        <v>0</v>
      </c>
      <c r="AM1017" s="1">
        <v>1338412.75392</v>
      </c>
      <c r="AN1017" s="1">
        <v>0</v>
      </c>
      <c r="AO1017" s="1">
        <v>0</v>
      </c>
      <c r="AP1017" s="1">
        <v>0</v>
      </c>
      <c r="AQ1017" s="1">
        <v>4829936.3223005543</v>
      </c>
      <c r="AR1017" s="1">
        <v>0</v>
      </c>
      <c r="AS1017" s="1">
        <v>814594.35256050003</v>
      </c>
      <c r="AT1017" s="1">
        <v>25803.7668988</v>
      </c>
      <c r="AU1017" s="1">
        <v>5435.1110467100043</v>
      </c>
      <c r="AV1017" s="1">
        <v>0</v>
      </c>
      <c r="AW1017" s="1">
        <v>0</v>
      </c>
      <c r="AX1017" s="1">
        <v>395088.02784</v>
      </c>
      <c r="AY1017" s="1">
        <v>0</v>
      </c>
      <c r="AZ1017" s="1">
        <v>0</v>
      </c>
      <c r="BA1017" s="1">
        <v>0</v>
      </c>
      <c r="BB1017" s="1">
        <v>1240921.25834601</v>
      </c>
      <c r="BC1017" s="7">
        <v>0.38596965058192534</v>
      </c>
      <c r="BD1017" s="35" t="s">
        <v>552</v>
      </c>
      <c r="BE1017" s="35">
        <v>2.4364231999668879</v>
      </c>
      <c r="BF1017" s="35">
        <v>5.1445418968643315</v>
      </c>
      <c r="BG1017" s="35">
        <v>0.99332864354787165</v>
      </c>
      <c r="BH1017" s="35" t="s">
        <v>552</v>
      </c>
      <c r="BI1017" s="35" t="s">
        <v>552</v>
      </c>
      <c r="BJ1017" s="35" t="s">
        <v>552</v>
      </c>
      <c r="BK1017" s="35" t="s">
        <v>552</v>
      </c>
      <c r="BL1017" s="35" t="s">
        <v>552</v>
      </c>
      <c r="BM1017" s="35" t="s">
        <v>552</v>
      </c>
      <c r="BN1017" s="35">
        <v>3.3042277149330888</v>
      </c>
      <c r="BO1017" s="1">
        <v>0</v>
      </c>
      <c r="BP1017" s="1"/>
      <c r="BQ1017" s="1">
        <v>5177307.2785199992</v>
      </c>
      <c r="BR1017" s="1">
        <v>230130.14955258582</v>
      </c>
      <c r="BS1017" s="1">
        <v>2033552.4128601665</v>
      </c>
      <c r="BT1017" s="1">
        <v>5177307.2785199992</v>
      </c>
      <c r="BU1017" s="1">
        <v>230130.14955258582</v>
      </c>
      <c r="BV1017" s="1">
        <v>598609.94241319515</v>
      </c>
      <c r="BW1017" s="35">
        <v>6.3477137301145099</v>
      </c>
      <c r="BX1017" s="1">
        <v>27686757.218363188</v>
      </c>
      <c r="BY1017" s="1">
        <v>1230670.1604756687</v>
      </c>
      <c r="BZ1017" s="1">
        <v>10874856.159159802</v>
      </c>
      <c r="CA1017" s="1">
        <v>27686757.218363188</v>
      </c>
      <c r="CB1017" s="1">
        <v>1230670.1604756687</v>
      </c>
      <c r="CC1017" s="1">
        <v>3201194.6080260999</v>
      </c>
    </row>
    <row r="1018" spans="1:81" x14ac:dyDescent="0.25">
      <c r="A1018" t="s">
        <v>480</v>
      </c>
      <c r="B1018" t="s">
        <v>481</v>
      </c>
      <c r="C1018" t="s">
        <v>244</v>
      </c>
      <c r="D1018" t="s">
        <v>28</v>
      </c>
      <c r="E1018">
        <v>60024</v>
      </c>
      <c r="F1018" t="s">
        <v>39</v>
      </c>
      <c r="G1018" t="s">
        <v>369</v>
      </c>
      <c r="H1018" s="74">
        <v>0.53187107325275007</v>
      </c>
      <c r="I1018" s="1">
        <v>16364219</v>
      </c>
      <c r="J1018" s="1">
        <v>0</v>
      </c>
      <c r="K1018" s="1">
        <v>1856808</v>
      </c>
      <c r="L1018" s="1">
        <v>28702</v>
      </c>
      <c r="M1018" s="1">
        <v>150241</v>
      </c>
      <c r="N1018" s="1">
        <v>0</v>
      </c>
      <c r="O1018" s="1">
        <v>0</v>
      </c>
      <c r="P1018" s="1">
        <v>1557668</v>
      </c>
      <c r="Q1018" s="1">
        <v>0</v>
      </c>
      <c r="R1018" s="1">
        <v>0</v>
      </c>
      <c r="S1018" s="1">
        <v>0</v>
      </c>
      <c r="T1018" s="1">
        <v>3593419</v>
      </c>
      <c r="U1018" s="1"/>
      <c r="V1018" s="36"/>
      <c r="W1018" s="1"/>
      <c r="X1018" s="1">
        <v>392603</v>
      </c>
      <c r="Y1018" s="1">
        <v>11902</v>
      </c>
      <c r="Z1018" s="1">
        <v>270373</v>
      </c>
      <c r="AA1018" s="1"/>
      <c r="AB1018" s="1"/>
      <c r="AC1018" s="1">
        <v>209362</v>
      </c>
      <c r="AD1018" s="1"/>
      <c r="AE1018" s="1"/>
      <c r="AF1018" s="1"/>
      <c r="AG1018" s="1">
        <v>0</v>
      </c>
      <c r="AH1018" s="1">
        <v>3395170.623710643</v>
      </c>
      <c r="AI1018" s="1">
        <v>121854.87462500003</v>
      </c>
      <c r="AJ1018" s="1">
        <v>143803.5776885658</v>
      </c>
      <c r="AK1018" s="1">
        <v>0</v>
      </c>
      <c r="AL1018" s="1">
        <v>0</v>
      </c>
      <c r="AM1018" s="1">
        <v>1844803.7251566667</v>
      </c>
      <c r="AN1018" s="1">
        <v>0</v>
      </c>
      <c r="AO1018" s="1">
        <v>0</v>
      </c>
      <c r="AP1018" s="1">
        <v>0</v>
      </c>
      <c r="AQ1018" s="1">
        <v>5505632.8011808759</v>
      </c>
      <c r="AR1018" s="1">
        <v>0</v>
      </c>
      <c r="AS1018" s="1">
        <v>848134.96075950004</v>
      </c>
      <c r="AT1018" s="1">
        <v>25803.7668988</v>
      </c>
      <c r="AU1018" s="1">
        <v>5435.1110467100043</v>
      </c>
      <c r="AV1018" s="1">
        <v>0</v>
      </c>
      <c r="AW1018" s="1">
        <v>0</v>
      </c>
      <c r="AX1018" s="1">
        <v>544588.24716000003</v>
      </c>
      <c r="AY1018" s="1">
        <v>0</v>
      </c>
      <c r="AZ1018" s="1">
        <v>0</v>
      </c>
      <c r="BA1018" s="1">
        <v>0</v>
      </c>
      <c r="BB1018" s="1">
        <v>1423962.08586501</v>
      </c>
      <c r="BC1018" s="7">
        <v>0.42346016556279809</v>
      </c>
      <c r="BD1018" s="35" t="s">
        <v>552</v>
      </c>
      <c r="BE1018" s="35">
        <v>2.2852689047387473</v>
      </c>
      <c r="BF1018" s="35">
        <v>5.1445418968643315</v>
      </c>
      <c r="BG1018" s="35">
        <v>0.99332864354787165</v>
      </c>
      <c r="BH1018" s="35" t="s">
        <v>552</v>
      </c>
      <c r="BI1018" s="35" t="s">
        <v>552</v>
      </c>
      <c r="BJ1018" s="35">
        <v>1.5339545861612787</v>
      </c>
      <c r="BK1018" s="35" t="s">
        <v>552</v>
      </c>
      <c r="BL1018" s="35" t="s">
        <v>552</v>
      </c>
      <c r="BM1018" s="35" t="s">
        <v>552</v>
      </c>
      <c r="BN1018" s="35">
        <v>1.9284127141994536</v>
      </c>
      <c r="BO1018" s="1">
        <v>0</v>
      </c>
      <c r="BP1018" s="1">
        <v>0</v>
      </c>
      <c r="BQ1018" s="1">
        <v>5386446.3260399988</v>
      </c>
      <c r="BR1018" s="1">
        <v>239426.33339756349</v>
      </c>
      <c r="BS1018" s="1">
        <v>2115698.4381641056</v>
      </c>
      <c r="BT1018" s="1">
        <v>5386446.3260399988</v>
      </c>
      <c r="BU1018" s="1">
        <v>239426.33339756349</v>
      </c>
      <c r="BV1018" s="1">
        <v>622790.98990707414</v>
      </c>
      <c r="BW1018" s="35">
        <v>6.3477137301145099</v>
      </c>
      <c r="BX1018" s="1">
        <v>28805172.974288955</v>
      </c>
      <c r="BY1018" s="1">
        <v>1280383.4904611243</v>
      </c>
      <c r="BZ1018" s="1">
        <v>11314149.586552011</v>
      </c>
      <c r="CA1018" s="1">
        <v>28805172.974288955</v>
      </c>
      <c r="CB1018" s="1">
        <v>1280383.4904611243</v>
      </c>
      <c r="CC1018" s="1">
        <v>3330507.9277176671</v>
      </c>
    </row>
    <row r="1019" spans="1:81" x14ac:dyDescent="0.25">
      <c r="A1019" t="s">
        <v>480</v>
      </c>
      <c r="B1019" t="s">
        <v>481</v>
      </c>
      <c r="C1019" t="s">
        <v>244</v>
      </c>
      <c r="D1019" t="s">
        <v>1730</v>
      </c>
      <c r="E1019">
        <v>60024</v>
      </c>
      <c r="F1019" t="s">
        <v>39</v>
      </c>
      <c r="G1019" t="s">
        <v>369</v>
      </c>
      <c r="H1019" s="74">
        <v>0.53187107325275007</v>
      </c>
      <c r="I1019" s="1">
        <v>635372</v>
      </c>
      <c r="J1019" s="1"/>
      <c r="K1019" s="1">
        <v>198451</v>
      </c>
      <c r="L1019" s="1"/>
      <c r="M1019" s="1"/>
      <c r="N1019" s="1"/>
      <c r="O1019" s="1"/>
      <c r="P1019" s="1">
        <v>1557668</v>
      </c>
      <c r="Q1019" s="1"/>
      <c r="R1019" s="1"/>
      <c r="S1019" s="1"/>
      <c r="T1019" s="1">
        <v>1756119</v>
      </c>
      <c r="U1019" s="1">
        <v>16.243902439024389</v>
      </c>
      <c r="V1019" s="36">
        <v>5.9375847223033081E-2</v>
      </c>
      <c r="W1019" s="1"/>
      <c r="X1019" s="1">
        <v>15526</v>
      </c>
      <c r="Y1019" s="1"/>
      <c r="Z1019" s="1"/>
      <c r="AA1019" s="1"/>
      <c r="AB1019" s="1"/>
      <c r="AC1019" s="1">
        <v>57474</v>
      </c>
      <c r="AD1019" s="1"/>
      <c r="AE1019" s="1"/>
      <c r="AF1019" s="1"/>
      <c r="AG1019" s="1">
        <v>0</v>
      </c>
      <c r="AH1019" s="1">
        <v>169305.50764365497</v>
      </c>
      <c r="AI1019" s="1">
        <v>0</v>
      </c>
      <c r="AJ1019" s="1">
        <v>0</v>
      </c>
      <c r="AK1019" s="1"/>
      <c r="AL1019" s="1">
        <v>0</v>
      </c>
      <c r="AM1019" s="1">
        <v>506390.97123666666</v>
      </c>
      <c r="AN1019" s="1"/>
      <c r="AO1019" s="1">
        <v>0</v>
      </c>
      <c r="AP1019" s="1">
        <v>0</v>
      </c>
      <c r="AQ1019" s="1">
        <v>675696.47888032161</v>
      </c>
      <c r="AR1019" s="1">
        <v>0</v>
      </c>
      <c r="AS1019" s="1">
        <v>33540.608199000002</v>
      </c>
      <c r="AT1019" s="1">
        <v>0</v>
      </c>
      <c r="AU1019" s="1">
        <v>0</v>
      </c>
      <c r="AV1019" s="1"/>
      <c r="AW1019" s="1">
        <v>0</v>
      </c>
      <c r="AX1019" s="1">
        <v>149500.21932</v>
      </c>
      <c r="AY1019" s="1"/>
      <c r="AZ1019" s="1">
        <v>0</v>
      </c>
      <c r="BA1019" s="1">
        <v>0</v>
      </c>
      <c r="BB1019" s="1">
        <v>183040.82751900001</v>
      </c>
      <c r="BC1019" s="7">
        <v>1.351550440370872</v>
      </c>
      <c r="BD1019" s="35" t="s">
        <v>552</v>
      </c>
      <c r="BE1019" s="35">
        <v>1.0221471085691429</v>
      </c>
      <c r="BF1019" s="35" t="s">
        <v>552</v>
      </c>
      <c r="BG1019" s="35" t="s">
        <v>552</v>
      </c>
      <c r="BH1019" s="35" t="s">
        <v>552</v>
      </c>
      <c r="BI1019" s="35" t="s">
        <v>552</v>
      </c>
      <c r="BJ1019" s="35">
        <v>0.42107252030385595</v>
      </c>
      <c r="BK1019" s="35" t="s">
        <v>552</v>
      </c>
      <c r="BL1019" s="35" t="s">
        <v>552</v>
      </c>
      <c r="BM1019" s="35" t="s">
        <v>552</v>
      </c>
      <c r="BN1019" s="35">
        <v>0.48899721852523753</v>
      </c>
      <c r="BO1019" s="1">
        <v>0</v>
      </c>
      <c r="BP1019" s="1">
        <v>0</v>
      </c>
      <c r="BQ1019" s="1">
        <v>209139.04751999996</v>
      </c>
      <c r="BR1019" s="1">
        <v>9296.1838449776751</v>
      </c>
      <c r="BS1019" s="1">
        <v>82146.025303939299</v>
      </c>
      <c r="BT1019" s="1">
        <v>209139.04751999996</v>
      </c>
      <c r="BU1019" s="1">
        <v>9296.1838449776751</v>
      </c>
      <c r="BV1019" s="1">
        <v>24181.047493879028</v>
      </c>
      <c r="BW1019" s="35">
        <v>6.3477137301145099</v>
      </c>
      <c r="BX1019" s="1">
        <v>1118415.7559257746</v>
      </c>
      <c r="BY1019" s="1">
        <v>49713.329985455799</v>
      </c>
      <c r="BZ1019" s="1">
        <v>439293.42739221011</v>
      </c>
      <c r="CA1019" s="1">
        <v>1118415.7559257746</v>
      </c>
      <c r="CB1019" s="1">
        <v>49713.329985455799</v>
      </c>
      <c r="CC1019" s="1">
        <v>129313.3196915679</v>
      </c>
    </row>
    <row r="1020" spans="1:81" x14ac:dyDescent="0.25">
      <c r="A1020" t="s">
        <v>528</v>
      </c>
      <c r="B1020" t="s">
        <v>529</v>
      </c>
      <c r="C1020" t="s">
        <v>244</v>
      </c>
      <c r="D1020" t="s">
        <v>38</v>
      </c>
      <c r="E1020">
        <v>60088</v>
      </c>
      <c r="F1020" t="s">
        <v>39</v>
      </c>
      <c r="G1020" t="s">
        <v>245</v>
      </c>
      <c r="H1020" s="74">
        <v>0.38932059913285</v>
      </c>
      <c r="I1020" s="1">
        <v>9626644</v>
      </c>
      <c r="J1020" s="1">
        <v>1583573</v>
      </c>
      <c r="K1020" s="1"/>
      <c r="L1020" s="1"/>
      <c r="M1020" s="1"/>
      <c r="N1020" s="1"/>
      <c r="O1020" s="1"/>
      <c r="P1020" s="1"/>
      <c r="Q1020" s="1"/>
      <c r="R1020" s="1"/>
      <c r="S1020" s="1"/>
      <c r="T1020" s="1">
        <v>1583573</v>
      </c>
      <c r="U1020" s="1">
        <v>39.048780487804876</v>
      </c>
      <c r="V1020" s="36">
        <v>0.18045597867862298</v>
      </c>
      <c r="W1020" s="1">
        <v>417844</v>
      </c>
      <c r="X1020" s="1"/>
      <c r="Y1020" s="1"/>
      <c r="Z1020" s="1"/>
      <c r="AA1020" s="1"/>
      <c r="AB1020" s="1"/>
      <c r="AC1020" s="1"/>
      <c r="AD1020" s="1"/>
      <c r="AE1020" s="1"/>
      <c r="AF1020" s="1"/>
      <c r="AG1020" s="1">
        <v>18443.874731</v>
      </c>
      <c r="AH1020" s="1">
        <v>0</v>
      </c>
      <c r="AI1020" s="1">
        <v>0</v>
      </c>
      <c r="AJ1020" s="1">
        <v>0</v>
      </c>
      <c r="AK1020" s="1">
        <v>0</v>
      </c>
      <c r="AL1020" s="1">
        <v>0</v>
      </c>
      <c r="AM1020" s="1">
        <v>0</v>
      </c>
      <c r="AN1020" s="1">
        <v>0</v>
      </c>
      <c r="AO1020" s="1">
        <v>0</v>
      </c>
      <c r="AP1020" s="1">
        <v>0</v>
      </c>
      <c r="AQ1020" s="1">
        <v>18443.874731</v>
      </c>
      <c r="AR1020" s="1">
        <v>1547364.0792400001</v>
      </c>
      <c r="AS1020" s="1">
        <v>0</v>
      </c>
      <c r="AT1020" s="1">
        <v>0</v>
      </c>
      <c r="AU1020" s="1">
        <v>0</v>
      </c>
      <c r="AV1020" s="1">
        <v>0</v>
      </c>
      <c r="AW1020" s="1">
        <v>0</v>
      </c>
      <c r="AX1020" s="1">
        <v>0</v>
      </c>
      <c r="AY1020" s="1">
        <v>0</v>
      </c>
      <c r="AZ1020" s="1">
        <v>0</v>
      </c>
      <c r="BA1020" s="1">
        <v>0</v>
      </c>
      <c r="BB1020" s="1">
        <v>1547364.0792400001</v>
      </c>
      <c r="BC1020" s="7">
        <v>0.1626535637934674</v>
      </c>
      <c r="BD1020" s="35">
        <v>0.98878166903009845</v>
      </c>
      <c r="BE1020" s="35" t="s">
        <v>552</v>
      </c>
      <c r="BF1020" s="35" t="s">
        <v>552</v>
      </c>
      <c r="BG1020" s="35" t="s">
        <v>552</v>
      </c>
      <c r="BH1020" s="35" t="s">
        <v>552</v>
      </c>
      <c r="BI1020" s="35" t="s">
        <v>552</v>
      </c>
      <c r="BJ1020" s="35" t="s">
        <v>552</v>
      </c>
      <c r="BK1020" s="35" t="s">
        <v>552</v>
      </c>
      <c r="BL1020" s="35" t="s">
        <v>552</v>
      </c>
      <c r="BM1020" s="35" t="s">
        <v>552</v>
      </c>
      <c r="BN1020" s="35">
        <v>0.98878166903009845</v>
      </c>
      <c r="BO1020" s="1">
        <v>3948625.8</v>
      </c>
      <c r="BP1020" s="1"/>
      <c r="BQ1020" s="1">
        <v>3168706.1390399993</v>
      </c>
      <c r="BR1020" s="1">
        <v>140848.27854257231</v>
      </c>
      <c r="BS1020" s="1">
        <v>1244610.3095761465</v>
      </c>
      <c r="BT1020" s="1">
        <v>3168706.1390399993</v>
      </c>
      <c r="BU1020" s="1">
        <v>140848.27854257231</v>
      </c>
      <c r="BV1020" s="1">
        <v>366371.72517936822</v>
      </c>
      <c r="BW1020" s="35">
        <v>6.0486682532991329</v>
      </c>
      <c r="BX1020" s="1">
        <v>15997746.088205313</v>
      </c>
      <c r="BY1020" s="1">
        <v>711096.23240971833</v>
      </c>
      <c r="BZ1020" s="1">
        <v>6283624.5576858968</v>
      </c>
      <c r="CA1020" s="1">
        <v>15997746.088205313</v>
      </c>
      <c r="CB1020" s="1">
        <v>711096.23240971833</v>
      </c>
      <c r="CC1020" s="1">
        <v>1849689.297819511</v>
      </c>
    </row>
    <row r="1021" spans="1:81" x14ac:dyDescent="0.25">
      <c r="A1021" t="s">
        <v>528</v>
      </c>
      <c r="B1021" t="s">
        <v>529</v>
      </c>
      <c r="C1021" t="s">
        <v>244</v>
      </c>
      <c r="D1021" t="s">
        <v>28</v>
      </c>
      <c r="E1021">
        <v>60088</v>
      </c>
      <c r="F1021" t="s">
        <v>39</v>
      </c>
      <c r="G1021" t="s">
        <v>245</v>
      </c>
      <c r="H1021" s="74">
        <v>0.38932059913285</v>
      </c>
      <c r="I1021" s="1">
        <v>10084094</v>
      </c>
      <c r="J1021" s="1">
        <v>1583573</v>
      </c>
      <c r="K1021" s="1">
        <v>0</v>
      </c>
      <c r="L1021" s="1">
        <v>0</v>
      </c>
      <c r="M1021" s="1">
        <v>0</v>
      </c>
      <c r="N1021" s="1">
        <v>0</v>
      </c>
      <c r="O1021" s="1">
        <v>0</v>
      </c>
      <c r="P1021" s="1">
        <v>65943</v>
      </c>
      <c r="Q1021" s="1">
        <v>0</v>
      </c>
      <c r="R1021" s="1">
        <v>0</v>
      </c>
      <c r="S1021" s="1">
        <v>400026</v>
      </c>
      <c r="T1021" s="1">
        <v>2049542</v>
      </c>
      <c r="U1021" s="1"/>
      <c r="V1021" s="36"/>
      <c r="W1021" s="1">
        <v>417844</v>
      </c>
      <c r="X1021" s="1"/>
      <c r="Y1021" s="1"/>
      <c r="Z1021" s="1"/>
      <c r="AA1021" s="1"/>
      <c r="AB1021" s="1"/>
      <c r="AC1021" s="1">
        <v>10930</v>
      </c>
      <c r="AD1021" s="1"/>
      <c r="AE1021" s="1"/>
      <c r="AF1021" s="1">
        <v>98337</v>
      </c>
      <c r="AG1021" s="1">
        <v>18443.874731</v>
      </c>
      <c r="AH1021" s="1">
        <v>0</v>
      </c>
      <c r="AI1021" s="1">
        <v>0</v>
      </c>
      <c r="AJ1021" s="1">
        <v>0</v>
      </c>
      <c r="AK1021" s="1">
        <v>0</v>
      </c>
      <c r="AL1021" s="1">
        <v>0</v>
      </c>
      <c r="AM1021" s="1">
        <v>96040.300257499999</v>
      </c>
      <c r="AN1021" s="1">
        <v>0</v>
      </c>
      <c r="AO1021" s="1">
        <v>0</v>
      </c>
      <c r="AP1021" s="1">
        <v>560737.10188199999</v>
      </c>
      <c r="AQ1021" s="1">
        <v>675221.27687049995</v>
      </c>
      <c r="AR1021" s="1">
        <v>1547364.0792400001</v>
      </c>
      <c r="AS1021" s="1">
        <v>0</v>
      </c>
      <c r="AT1021" s="1">
        <v>0</v>
      </c>
      <c r="AU1021" s="1">
        <v>0</v>
      </c>
      <c r="AV1021" s="1">
        <v>0</v>
      </c>
      <c r="AW1021" s="1">
        <v>0</v>
      </c>
      <c r="AX1021" s="1">
        <v>28430.897399999998</v>
      </c>
      <c r="AY1021" s="1">
        <v>0</v>
      </c>
      <c r="AZ1021" s="1">
        <v>0</v>
      </c>
      <c r="BA1021" s="1">
        <v>126113.1018471</v>
      </c>
      <c r="BB1021" s="1">
        <v>1701908.0784871001</v>
      </c>
      <c r="BC1021" s="7">
        <v>0.23573058277298881</v>
      </c>
      <c r="BD1021" s="35">
        <v>0.98878166903009845</v>
      </c>
      <c r="BE1021" s="35" t="s">
        <v>552</v>
      </c>
      <c r="BF1021" s="35" t="s">
        <v>552</v>
      </c>
      <c r="BG1021" s="35" t="s">
        <v>552</v>
      </c>
      <c r="BH1021" s="35" t="s">
        <v>552</v>
      </c>
      <c r="BI1021" s="35" t="s">
        <v>552</v>
      </c>
      <c r="BJ1021" s="35">
        <v>1.8875574004443232</v>
      </c>
      <c r="BK1021" s="35" t="s">
        <v>552</v>
      </c>
      <c r="BL1021" s="35" t="s">
        <v>552</v>
      </c>
      <c r="BM1021" s="35">
        <v>1.7170139034190277</v>
      </c>
      <c r="BN1021" s="35">
        <v>1.1598344192788437</v>
      </c>
      <c r="BO1021" s="1">
        <v>3948625.8</v>
      </c>
      <c r="BP1021" s="1">
        <v>0</v>
      </c>
      <c r="BQ1021" s="1">
        <v>3319280.3810399994</v>
      </c>
      <c r="BR1021" s="1">
        <v>147541.2698923407</v>
      </c>
      <c r="BS1021" s="1">
        <v>1303753.1412956545</v>
      </c>
      <c r="BT1021" s="1">
        <v>3319280.3810399994</v>
      </c>
      <c r="BU1021" s="1">
        <v>147541.2698923407</v>
      </c>
      <c r="BV1021" s="1">
        <v>383781.40041855874</v>
      </c>
      <c r="BW1021" s="35">
        <v>6.0486682532991329</v>
      </c>
      <c r="BX1021" s="1">
        <v>16757945.483555295</v>
      </c>
      <c r="BY1021" s="1">
        <v>744886.92535689974</v>
      </c>
      <c r="BZ1021" s="1">
        <v>6582217.0945983892</v>
      </c>
      <c r="CA1021" s="1">
        <v>16757945.483555295</v>
      </c>
      <c r="CB1021" s="1">
        <v>744886.92535689974</v>
      </c>
      <c r="CC1021" s="1">
        <v>1937584.9724998602</v>
      </c>
    </row>
    <row r="1022" spans="1:81" x14ac:dyDescent="0.25">
      <c r="A1022" t="s">
        <v>528</v>
      </c>
      <c r="B1022" t="s">
        <v>529</v>
      </c>
      <c r="C1022" t="s">
        <v>244</v>
      </c>
      <c r="D1022" t="s">
        <v>1730</v>
      </c>
      <c r="E1022">
        <v>60088</v>
      </c>
      <c r="F1022" t="s">
        <v>39</v>
      </c>
      <c r="G1022" t="s">
        <v>245</v>
      </c>
      <c r="H1022" s="74">
        <v>0.38932059913285</v>
      </c>
      <c r="I1022" s="1">
        <v>457450</v>
      </c>
      <c r="J1022" s="1"/>
      <c r="K1022" s="1"/>
      <c r="L1022" s="1"/>
      <c r="M1022" s="1"/>
      <c r="N1022" s="1"/>
      <c r="O1022" s="1"/>
      <c r="P1022" s="1">
        <v>65943</v>
      </c>
      <c r="Q1022" s="1"/>
      <c r="R1022" s="1"/>
      <c r="S1022" s="1">
        <v>400026</v>
      </c>
      <c r="T1022" s="1">
        <v>465969</v>
      </c>
      <c r="U1022" s="1">
        <v>11.529411764705882</v>
      </c>
      <c r="V1022" s="36">
        <v>9.3584167036471336E-2</v>
      </c>
      <c r="W1022" s="1"/>
      <c r="X1022" s="1"/>
      <c r="Y1022" s="1"/>
      <c r="Z1022" s="1"/>
      <c r="AA1022" s="1"/>
      <c r="AB1022" s="1"/>
      <c r="AC1022" s="1">
        <v>10930</v>
      </c>
      <c r="AD1022" s="1"/>
      <c r="AE1022" s="1"/>
      <c r="AF1022" s="1">
        <v>98337</v>
      </c>
      <c r="AG1022" s="1">
        <v>0</v>
      </c>
      <c r="AH1022" s="1">
        <v>0</v>
      </c>
      <c r="AI1022" s="1">
        <v>0</v>
      </c>
      <c r="AJ1022" s="1">
        <v>0</v>
      </c>
      <c r="AK1022" s="1"/>
      <c r="AL1022" s="1">
        <v>0</v>
      </c>
      <c r="AM1022" s="1">
        <v>96040.300257499999</v>
      </c>
      <c r="AN1022" s="1"/>
      <c r="AO1022" s="1">
        <v>0</v>
      </c>
      <c r="AP1022" s="1">
        <v>560737.10188199999</v>
      </c>
      <c r="AQ1022" s="1">
        <v>656777.40213950002</v>
      </c>
      <c r="AR1022" s="1">
        <v>0</v>
      </c>
      <c r="AS1022" s="1">
        <v>0</v>
      </c>
      <c r="AT1022" s="1">
        <v>0</v>
      </c>
      <c r="AU1022" s="1">
        <v>0</v>
      </c>
      <c r="AV1022" s="1"/>
      <c r="AW1022" s="1">
        <v>0</v>
      </c>
      <c r="AX1022" s="1">
        <v>28430.897399999998</v>
      </c>
      <c r="AY1022" s="1"/>
      <c r="AZ1022" s="1">
        <v>0</v>
      </c>
      <c r="BA1022" s="1">
        <v>126113.1018471</v>
      </c>
      <c r="BB1022" s="1">
        <v>154543.9992471</v>
      </c>
      <c r="BC1022" s="7">
        <v>1.7735739455385289</v>
      </c>
      <c r="BD1022" s="35" t="s">
        <v>552</v>
      </c>
      <c r="BE1022" s="35" t="s">
        <v>552</v>
      </c>
      <c r="BF1022" s="35" t="s">
        <v>552</v>
      </c>
      <c r="BG1022" s="35" t="s">
        <v>552</v>
      </c>
      <c r="BH1022" s="35" t="s">
        <v>552</v>
      </c>
      <c r="BI1022" s="35" t="s">
        <v>552</v>
      </c>
      <c r="BJ1022" s="35">
        <v>1.8875574004443232</v>
      </c>
      <c r="BK1022" s="35" t="s">
        <v>552</v>
      </c>
      <c r="BL1022" s="35" t="s">
        <v>552</v>
      </c>
      <c r="BM1022" s="35">
        <v>1.7170139034190277</v>
      </c>
      <c r="BN1022" s="35">
        <v>1.7411488776862838</v>
      </c>
      <c r="BO1022" s="1">
        <v>0</v>
      </c>
      <c r="BP1022" s="1">
        <v>0</v>
      </c>
      <c r="BQ1022" s="1">
        <v>150574.24199999997</v>
      </c>
      <c r="BR1022" s="1">
        <v>6692.9913497683829</v>
      </c>
      <c r="BS1022" s="1">
        <v>59142.831719507667</v>
      </c>
      <c r="BT1022" s="1">
        <v>150574.24199999997</v>
      </c>
      <c r="BU1022" s="1">
        <v>6692.9913497683829</v>
      </c>
      <c r="BV1022" s="1">
        <v>17409.675239190521</v>
      </c>
      <c r="BW1022" s="35">
        <v>6.0486682532991329</v>
      </c>
      <c r="BX1022" s="1">
        <v>760199.3953499808</v>
      </c>
      <c r="BY1022" s="1">
        <v>33790.692947181349</v>
      </c>
      <c r="BZ1022" s="1">
        <v>298592.53691249131</v>
      </c>
      <c r="CA1022" s="1">
        <v>760199.3953499808</v>
      </c>
      <c r="CB1022" s="1">
        <v>33790.692947181349</v>
      </c>
      <c r="CC1022" s="1">
        <v>87895.67468034917</v>
      </c>
    </row>
    <row r="1023" spans="1:81" x14ac:dyDescent="0.25">
      <c r="A1023" t="s">
        <v>729</v>
      </c>
      <c r="B1023" t="s">
        <v>469</v>
      </c>
      <c r="C1023" t="s">
        <v>244</v>
      </c>
      <c r="D1023" t="s">
        <v>38</v>
      </c>
      <c r="E1023">
        <v>60038</v>
      </c>
      <c r="F1023" t="s">
        <v>39</v>
      </c>
      <c r="G1023" t="s">
        <v>369</v>
      </c>
      <c r="H1023" s="74">
        <v>0.53187107325275007</v>
      </c>
      <c r="I1023" s="1">
        <v>8139132</v>
      </c>
      <c r="J1023" s="1"/>
      <c r="K1023" s="1">
        <v>596072</v>
      </c>
      <c r="L1023" s="1">
        <v>207182</v>
      </c>
      <c r="M1023" s="1"/>
      <c r="N1023" s="1"/>
      <c r="O1023" s="1"/>
      <c r="P1023" s="1"/>
      <c r="Q1023" s="1"/>
      <c r="R1023" s="1"/>
      <c r="S1023" s="1"/>
      <c r="T1023" s="1">
        <v>803254</v>
      </c>
      <c r="U1023" s="1">
        <v>32</v>
      </c>
      <c r="V1023" s="36">
        <v>0.31656766713754969</v>
      </c>
      <c r="W1023" s="1"/>
      <c r="X1023" s="1">
        <v>182327</v>
      </c>
      <c r="Y1023" s="1">
        <v>72588</v>
      </c>
      <c r="Z1023" s="1"/>
      <c r="AA1023" s="1"/>
      <c r="AB1023" s="1"/>
      <c r="AC1023" s="1"/>
      <c r="AD1023" s="1"/>
      <c r="AE1023" s="1"/>
      <c r="AF1023" s="1"/>
      <c r="AG1023" s="1">
        <v>0</v>
      </c>
      <c r="AH1023" s="1">
        <v>1502118.2549864326</v>
      </c>
      <c r="AI1023" s="1">
        <v>743544.9196250001</v>
      </c>
      <c r="AJ1023" s="1">
        <v>0</v>
      </c>
      <c r="AK1023" s="1">
        <v>0</v>
      </c>
      <c r="AL1023" s="1">
        <v>0</v>
      </c>
      <c r="AM1023" s="1">
        <v>0</v>
      </c>
      <c r="AN1023" s="1">
        <v>0</v>
      </c>
      <c r="AO1023" s="1">
        <v>0</v>
      </c>
      <c r="AP1023" s="1">
        <v>0</v>
      </c>
      <c r="AQ1023" s="1">
        <v>2245663.1746114325</v>
      </c>
      <c r="AR1023" s="1">
        <v>0</v>
      </c>
      <c r="AS1023" s="1">
        <v>393878.55668550002</v>
      </c>
      <c r="AT1023" s="1">
        <v>157372.19220719999</v>
      </c>
      <c r="AU1023" s="1">
        <v>0</v>
      </c>
      <c r="AV1023" s="1">
        <v>0</v>
      </c>
      <c r="AW1023" s="1">
        <v>0</v>
      </c>
      <c r="AX1023" s="1">
        <v>0</v>
      </c>
      <c r="AY1023" s="1">
        <v>0</v>
      </c>
      <c r="AZ1023" s="1">
        <v>0</v>
      </c>
      <c r="BA1023" s="1">
        <v>0</v>
      </c>
      <c r="BB1023" s="1">
        <v>551250.74889270007</v>
      </c>
      <c r="BC1023" s="7">
        <v>0.34363786255145301</v>
      </c>
      <c r="BD1023" s="35" t="s">
        <v>552</v>
      </c>
      <c r="BE1023" s="35">
        <v>3.1808184442012588</v>
      </c>
      <c r="BF1023" s="35">
        <v>4.3484333186869524</v>
      </c>
      <c r="BG1023" s="35" t="s">
        <v>552</v>
      </c>
      <c r="BH1023" s="35" t="s">
        <v>552</v>
      </c>
      <c r="BI1023" s="35" t="s">
        <v>552</v>
      </c>
      <c r="BJ1023" s="35" t="s">
        <v>552</v>
      </c>
      <c r="BK1023" s="35" t="s">
        <v>552</v>
      </c>
      <c r="BL1023" s="35" t="s">
        <v>552</v>
      </c>
      <c r="BM1023" s="35" t="s">
        <v>552</v>
      </c>
      <c r="BN1023" s="35">
        <v>3.4819794529552706</v>
      </c>
      <c r="BO1023" s="1">
        <v>0</v>
      </c>
      <c r="BP1023" s="1"/>
      <c r="BQ1023" s="1">
        <v>2679076.6891199998</v>
      </c>
      <c r="BR1023" s="1">
        <v>119084.35910071712</v>
      </c>
      <c r="BS1023" s="1">
        <v>1052292.7406686195</v>
      </c>
      <c r="BT1023" s="1">
        <v>2679076.6891199998</v>
      </c>
      <c r="BU1023" s="1">
        <v>119084.35910071712</v>
      </c>
      <c r="BV1023" s="1">
        <v>309759.85320560331</v>
      </c>
      <c r="BW1023" s="35">
        <v>6.2015304520933681</v>
      </c>
      <c r="BX1023" s="1">
        <v>13935298.981951155</v>
      </c>
      <c r="BY1023" s="1">
        <v>619420.92023040203</v>
      </c>
      <c r="BZ1023" s="1">
        <v>5473532.735104613</v>
      </c>
      <c r="CA1023" s="1">
        <v>13935298.981951155</v>
      </c>
      <c r="CB1023" s="1">
        <v>619420.92023040203</v>
      </c>
      <c r="CC1023" s="1">
        <v>1611225.3092849171</v>
      </c>
    </row>
    <row r="1024" spans="1:81" x14ac:dyDescent="0.25">
      <c r="A1024" t="s">
        <v>729</v>
      </c>
      <c r="B1024" t="s">
        <v>469</v>
      </c>
      <c r="C1024" t="s">
        <v>244</v>
      </c>
      <c r="D1024" t="s">
        <v>28</v>
      </c>
      <c r="E1024">
        <v>60038</v>
      </c>
      <c r="F1024" t="s">
        <v>39</v>
      </c>
      <c r="G1024" t="s">
        <v>369</v>
      </c>
      <c r="H1024" s="74">
        <v>0.53187107325275007</v>
      </c>
      <c r="I1024" s="1">
        <v>8549140</v>
      </c>
      <c r="J1024" s="1">
        <v>0</v>
      </c>
      <c r="K1024" s="1">
        <v>596072</v>
      </c>
      <c r="L1024" s="1">
        <v>234366</v>
      </c>
      <c r="M1024" s="1">
        <v>0</v>
      </c>
      <c r="N1024" s="1">
        <v>0</v>
      </c>
      <c r="O1024" s="1">
        <v>0</v>
      </c>
      <c r="P1024" s="1">
        <v>278182</v>
      </c>
      <c r="Q1024" s="1">
        <v>0</v>
      </c>
      <c r="R1024" s="1">
        <v>0</v>
      </c>
      <c r="S1024" s="1">
        <v>0</v>
      </c>
      <c r="T1024" s="1">
        <v>1108620</v>
      </c>
      <c r="U1024" s="1"/>
      <c r="V1024" s="36"/>
      <c r="W1024" s="1"/>
      <c r="X1024" s="1">
        <v>182327</v>
      </c>
      <c r="Y1024" s="1">
        <v>72588</v>
      </c>
      <c r="Z1024" s="1"/>
      <c r="AA1024" s="1"/>
      <c r="AB1024" s="1"/>
      <c r="AC1024" s="1">
        <v>25019</v>
      </c>
      <c r="AD1024" s="1"/>
      <c r="AE1024" s="1"/>
      <c r="AF1024" s="1"/>
      <c r="AG1024" s="1">
        <v>0</v>
      </c>
      <c r="AH1024" s="1">
        <v>1502118.2549864326</v>
      </c>
      <c r="AI1024" s="1">
        <v>743862.63262500009</v>
      </c>
      <c r="AJ1024" s="1">
        <v>0</v>
      </c>
      <c r="AK1024" s="1">
        <v>0</v>
      </c>
      <c r="AL1024" s="1">
        <v>0</v>
      </c>
      <c r="AM1024" s="1">
        <v>219982.78838833331</v>
      </c>
      <c r="AN1024" s="1">
        <v>0</v>
      </c>
      <c r="AO1024" s="1">
        <v>0</v>
      </c>
      <c r="AP1024" s="1">
        <v>0</v>
      </c>
      <c r="AQ1024" s="1">
        <v>2465963.6759997662</v>
      </c>
      <c r="AR1024" s="1">
        <v>0</v>
      </c>
      <c r="AS1024" s="1">
        <v>393878.55668550002</v>
      </c>
      <c r="AT1024" s="1">
        <v>157372.19220719999</v>
      </c>
      <c r="AU1024" s="1">
        <v>0</v>
      </c>
      <c r="AV1024" s="1">
        <v>0</v>
      </c>
      <c r="AW1024" s="1">
        <v>0</v>
      </c>
      <c r="AX1024" s="1">
        <v>65078.922419999995</v>
      </c>
      <c r="AY1024" s="1">
        <v>0</v>
      </c>
      <c r="AZ1024" s="1">
        <v>0</v>
      </c>
      <c r="BA1024" s="1">
        <v>0</v>
      </c>
      <c r="BB1024" s="1">
        <v>616329.67131270003</v>
      </c>
      <c r="BC1024" s="7">
        <v>0.36053841056673142</v>
      </c>
      <c r="BD1024" s="35" t="s">
        <v>552</v>
      </c>
      <c r="BE1024" s="35">
        <v>3.1808184442012588</v>
      </c>
      <c r="BF1024" s="35">
        <v>3.845416249934718</v>
      </c>
      <c r="BG1024" s="35" t="s">
        <v>552</v>
      </c>
      <c r="BH1024" s="35" t="s">
        <v>552</v>
      </c>
      <c r="BI1024" s="35" t="s">
        <v>552</v>
      </c>
      <c r="BJ1024" s="35">
        <v>1.024730970401871</v>
      </c>
      <c r="BK1024" s="35" t="s">
        <v>552</v>
      </c>
      <c r="BL1024" s="35" t="s">
        <v>552</v>
      </c>
      <c r="BM1024" s="35" t="s">
        <v>552</v>
      </c>
      <c r="BN1024" s="35">
        <v>2.7802974394404449</v>
      </c>
      <c r="BO1024" s="1">
        <v>0</v>
      </c>
      <c r="BP1024" s="1">
        <v>0</v>
      </c>
      <c r="BQ1024" s="1">
        <v>2814034.9223999996</v>
      </c>
      <c r="BR1024" s="1">
        <v>125083.22235863784</v>
      </c>
      <c r="BS1024" s="1">
        <v>1105301.8873461839</v>
      </c>
      <c r="BT1024" s="1">
        <v>2814034.9223999996</v>
      </c>
      <c r="BU1024" s="1">
        <v>125083.22235863784</v>
      </c>
      <c r="BV1024" s="1">
        <v>325363.97633484157</v>
      </c>
      <c r="BW1024" s="35">
        <v>6.2015304520933681</v>
      </c>
      <c r="BX1024" s="1">
        <v>14637288.342117796</v>
      </c>
      <c r="BY1024" s="1">
        <v>650624.19014442072</v>
      </c>
      <c r="BZ1024" s="1">
        <v>5749261.4257874489</v>
      </c>
      <c r="CA1024" s="1">
        <v>14637288.342117796</v>
      </c>
      <c r="CB1024" s="1">
        <v>650624.19014442072</v>
      </c>
      <c r="CC1024" s="1">
        <v>1692390.6309198642</v>
      </c>
    </row>
    <row r="1025" spans="1:81" x14ac:dyDescent="0.25">
      <c r="A1025" t="s">
        <v>729</v>
      </c>
      <c r="B1025" t="s">
        <v>469</v>
      </c>
      <c r="C1025" t="s">
        <v>244</v>
      </c>
      <c r="D1025" t="s">
        <v>1730</v>
      </c>
      <c r="E1025">
        <v>60038</v>
      </c>
      <c r="F1025" t="s">
        <v>39</v>
      </c>
      <c r="G1025" t="s">
        <v>369</v>
      </c>
      <c r="H1025" s="74">
        <v>0.53187107325275007</v>
      </c>
      <c r="I1025" s="1">
        <v>410008</v>
      </c>
      <c r="J1025" s="1"/>
      <c r="K1025" s="1"/>
      <c r="L1025" s="1">
        <v>27184</v>
      </c>
      <c r="M1025" s="1"/>
      <c r="N1025" s="1"/>
      <c r="O1025" s="1"/>
      <c r="P1025" s="1">
        <v>278182</v>
      </c>
      <c r="Q1025" s="1"/>
      <c r="R1025" s="1"/>
      <c r="S1025" s="1"/>
      <c r="T1025" s="1">
        <v>305366</v>
      </c>
      <c r="U1025" s="1">
        <v>10.3</v>
      </c>
      <c r="V1025" s="36">
        <v>0.1580279239914392</v>
      </c>
      <c r="W1025" s="1"/>
      <c r="X1025" s="1"/>
      <c r="Y1025" s="1"/>
      <c r="Z1025" s="1"/>
      <c r="AA1025" s="1"/>
      <c r="AB1025" s="1"/>
      <c r="AC1025" s="1">
        <v>25019</v>
      </c>
      <c r="AD1025" s="1"/>
      <c r="AE1025" s="1"/>
      <c r="AF1025" s="1"/>
      <c r="AG1025" s="1">
        <v>0</v>
      </c>
      <c r="AH1025" s="1">
        <v>0</v>
      </c>
      <c r="AI1025" s="1">
        <v>317.71300000000002</v>
      </c>
      <c r="AJ1025" s="1">
        <v>0</v>
      </c>
      <c r="AK1025" s="1"/>
      <c r="AL1025" s="1">
        <v>0</v>
      </c>
      <c r="AM1025" s="1">
        <v>219982.78838833331</v>
      </c>
      <c r="AN1025" s="1"/>
      <c r="AO1025" s="1">
        <v>0</v>
      </c>
      <c r="AP1025" s="1">
        <v>0</v>
      </c>
      <c r="AQ1025" s="1">
        <v>220300.5013883333</v>
      </c>
      <c r="AR1025" s="1">
        <v>0</v>
      </c>
      <c r="AS1025" s="1">
        <v>0</v>
      </c>
      <c r="AT1025" s="1">
        <v>0</v>
      </c>
      <c r="AU1025" s="1">
        <v>0</v>
      </c>
      <c r="AV1025" s="1"/>
      <c r="AW1025" s="1">
        <v>0</v>
      </c>
      <c r="AX1025" s="1">
        <v>65078.922419999995</v>
      </c>
      <c r="AY1025" s="1"/>
      <c r="AZ1025" s="1">
        <v>0</v>
      </c>
      <c r="BA1025" s="1">
        <v>0</v>
      </c>
      <c r="BB1025" s="1">
        <v>65078.922419999995</v>
      </c>
      <c r="BC1025" s="7">
        <v>0.69603379399507637</v>
      </c>
      <c r="BD1025" s="35" t="s">
        <v>552</v>
      </c>
      <c r="BE1025" s="35" t="s">
        <v>552</v>
      </c>
      <c r="BF1025" s="35">
        <v>1.16875E-2</v>
      </c>
      <c r="BG1025" s="35" t="s">
        <v>552</v>
      </c>
      <c r="BH1025" s="35" t="s">
        <v>552</v>
      </c>
      <c r="BI1025" s="35" t="s">
        <v>552</v>
      </c>
      <c r="BJ1025" s="35">
        <v>1.024730970401871</v>
      </c>
      <c r="BK1025" s="35" t="s">
        <v>552</v>
      </c>
      <c r="BL1025" s="35" t="s">
        <v>552</v>
      </c>
      <c r="BM1025" s="35" t="s">
        <v>552</v>
      </c>
      <c r="BN1025" s="35">
        <v>0.93454878345439008</v>
      </c>
      <c r="BO1025" s="1">
        <v>0</v>
      </c>
      <c r="BP1025" s="1">
        <v>0</v>
      </c>
      <c r="BQ1025" s="1">
        <v>134958.23327999999</v>
      </c>
      <c r="BR1025" s="1">
        <v>5998.8632579207242</v>
      </c>
      <c r="BS1025" s="1">
        <v>53009.146677564553</v>
      </c>
      <c r="BT1025" s="1">
        <v>134958.23327999999</v>
      </c>
      <c r="BU1025" s="1">
        <v>5998.8632579207242</v>
      </c>
      <c r="BV1025" s="1">
        <v>15604.123129238229</v>
      </c>
      <c r="BW1025" s="35">
        <v>6.2015304520933681</v>
      </c>
      <c r="BX1025" s="1">
        <v>701989.36016664049</v>
      </c>
      <c r="BY1025" s="1">
        <v>31203.269914018678</v>
      </c>
      <c r="BZ1025" s="1">
        <v>275728.69068283599</v>
      </c>
      <c r="CA1025" s="1">
        <v>701989.36016664049</v>
      </c>
      <c r="CB1025" s="1">
        <v>31203.269914018678</v>
      </c>
      <c r="CC1025" s="1">
        <v>81165.321634947104</v>
      </c>
    </row>
    <row r="1026" spans="1:81" x14ac:dyDescent="0.25">
      <c r="A1026" t="s">
        <v>242</v>
      </c>
      <c r="B1026" t="s">
        <v>243</v>
      </c>
      <c r="C1026" t="s">
        <v>244</v>
      </c>
      <c r="D1026" t="s">
        <v>38</v>
      </c>
      <c r="E1026">
        <v>60032</v>
      </c>
      <c r="F1026" t="s">
        <v>39</v>
      </c>
      <c r="G1026" t="s">
        <v>245</v>
      </c>
      <c r="H1026" s="74">
        <v>0.38932059913285</v>
      </c>
      <c r="I1026" s="1">
        <v>38311904</v>
      </c>
      <c r="J1026" s="1">
        <v>6032531</v>
      </c>
      <c r="K1026" s="1"/>
      <c r="L1026" s="1"/>
      <c r="M1026" s="1"/>
      <c r="N1026" s="1"/>
      <c r="O1026" s="1"/>
      <c r="P1026" s="1"/>
      <c r="Q1026" s="1"/>
      <c r="R1026" s="1"/>
      <c r="S1026" s="1"/>
      <c r="T1026" s="1">
        <v>6032531</v>
      </c>
      <c r="U1026" s="1">
        <v>41.363636363636367</v>
      </c>
      <c r="V1026" s="36">
        <v>0.16458930232895916</v>
      </c>
      <c r="W1026" s="1">
        <v>1759771</v>
      </c>
      <c r="X1026" s="1"/>
      <c r="Y1026" s="1"/>
      <c r="Z1026" s="1"/>
      <c r="AA1026" s="1"/>
      <c r="AB1026" s="1"/>
      <c r="AC1026" s="1"/>
      <c r="AD1026" s="1"/>
      <c r="AE1026" s="1"/>
      <c r="AF1026" s="1"/>
      <c r="AG1026" s="1">
        <v>70260.888556999998</v>
      </c>
      <c r="AH1026" s="1">
        <v>0</v>
      </c>
      <c r="AI1026" s="1">
        <v>0</v>
      </c>
      <c r="AJ1026" s="1">
        <v>0</v>
      </c>
      <c r="AK1026" s="1">
        <v>0</v>
      </c>
      <c r="AL1026" s="1">
        <v>0</v>
      </c>
      <c r="AM1026" s="1">
        <v>0</v>
      </c>
      <c r="AN1026" s="1">
        <v>0</v>
      </c>
      <c r="AO1026" s="1">
        <v>0</v>
      </c>
      <c r="AP1026" s="1">
        <v>0</v>
      </c>
      <c r="AQ1026" s="1">
        <v>70260.888556999998</v>
      </c>
      <c r="AR1026" s="1">
        <v>6516801.5649100002</v>
      </c>
      <c r="AS1026" s="1">
        <v>0</v>
      </c>
      <c r="AT1026" s="1">
        <v>0</v>
      </c>
      <c r="AU1026" s="1">
        <v>0</v>
      </c>
      <c r="AV1026" s="1">
        <v>0</v>
      </c>
      <c r="AW1026" s="1">
        <v>0</v>
      </c>
      <c r="AX1026" s="1">
        <v>0</v>
      </c>
      <c r="AY1026" s="1">
        <v>0</v>
      </c>
      <c r="AZ1026" s="1">
        <v>0</v>
      </c>
      <c r="BA1026" s="1">
        <v>0</v>
      </c>
      <c r="BB1026" s="1">
        <v>6516801.5649100002</v>
      </c>
      <c r="BC1026" s="7">
        <v>0.17193252659713806</v>
      </c>
      <c r="BD1026" s="35">
        <v>1.0919235149337816</v>
      </c>
      <c r="BE1026" s="35" t="s">
        <v>552</v>
      </c>
      <c r="BF1026" s="35" t="s">
        <v>552</v>
      </c>
      <c r="BG1026" s="35" t="s">
        <v>552</v>
      </c>
      <c r="BH1026" s="35" t="s">
        <v>552</v>
      </c>
      <c r="BI1026" s="35" t="s">
        <v>552</v>
      </c>
      <c r="BJ1026" s="35" t="s">
        <v>552</v>
      </c>
      <c r="BK1026" s="35" t="s">
        <v>552</v>
      </c>
      <c r="BL1026" s="35" t="s">
        <v>552</v>
      </c>
      <c r="BM1026" s="35" t="s">
        <v>552</v>
      </c>
      <c r="BN1026" s="35">
        <v>1.0919235149337816</v>
      </c>
      <c r="BO1026" s="1">
        <v>16629835.949999999</v>
      </c>
      <c r="BP1026" s="1"/>
      <c r="BQ1026" s="1">
        <v>12610746.320639998</v>
      </c>
      <c r="BR1026" s="1">
        <v>560544.85094580112</v>
      </c>
      <c r="BS1026" s="1">
        <v>4953272.4693976026</v>
      </c>
      <c r="BT1026" s="1">
        <v>12610746.320639998</v>
      </c>
      <c r="BU1026" s="1">
        <v>560544.85094580112</v>
      </c>
      <c r="BV1026" s="1">
        <v>1458078.0553831989</v>
      </c>
      <c r="BW1026" s="35">
        <v>6.4010999846752004</v>
      </c>
      <c r="BX1026" s="1">
        <v>68111901.759151533</v>
      </c>
      <c r="BY1026" s="1">
        <v>3027558.7858531289</v>
      </c>
      <c r="BZ1026" s="1">
        <v>26753119.858555473</v>
      </c>
      <c r="CA1026" s="1">
        <v>68111901.759151533</v>
      </c>
      <c r="CB1026" s="1">
        <v>3027558.7858531289</v>
      </c>
      <c r="CC1026" s="1">
        <v>7875225.3625854412</v>
      </c>
    </row>
    <row r="1027" spans="1:81" x14ac:dyDescent="0.25">
      <c r="A1027" t="s">
        <v>242</v>
      </c>
      <c r="B1027" t="s">
        <v>243</v>
      </c>
      <c r="C1027" t="s">
        <v>244</v>
      </c>
      <c r="D1027" t="s">
        <v>1727</v>
      </c>
      <c r="E1027">
        <v>60032</v>
      </c>
      <c r="F1027" t="s">
        <v>39</v>
      </c>
      <c r="G1027" t="s">
        <v>245</v>
      </c>
      <c r="H1027" s="74">
        <v>0.38932059913285</v>
      </c>
      <c r="I1027" s="1">
        <v>527146</v>
      </c>
      <c r="J1027" s="1"/>
      <c r="K1027" s="1"/>
      <c r="L1027" s="1">
        <v>21175</v>
      </c>
      <c r="M1027" s="1"/>
      <c r="N1027" s="1"/>
      <c r="O1027" s="1"/>
      <c r="P1027" s="1"/>
      <c r="Q1027" s="1"/>
      <c r="R1027" s="1"/>
      <c r="S1027" s="1"/>
      <c r="T1027" s="1">
        <v>21175</v>
      </c>
      <c r="U1027" s="1">
        <v>301.33333333333331</v>
      </c>
      <c r="V1027" s="36">
        <v>8.2603565897821835E-2</v>
      </c>
      <c r="W1027" s="1"/>
      <c r="X1027" s="1"/>
      <c r="Y1027" s="1">
        <v>243443</v>
      </c>
      <c r="Z1027" s="1"/>
      <c r="AA1027" s="1"/>
      <c r="AB1027" s="1"/>
      <c r="AC1027" s="1"/>
      <c r="AD1027" s="1"/>
      <c r="AE1027" s="1"/>
      <c r="AF1027" s="1"/>
      <c r="AG1027" s="1">
        <v>0</v>
      </c>
      <c r="AH1027" s="1"/>
      <c r="AI1027" s="1">
        <v>2519922.31274</v>
      </c>
      <c r="AJ1027" s="1"/>
      <c r="AK1027" s="1"/>
      <c r="AL1027" s="1"/>
      <c r="AM1027" s="1"/>
      <c r="AN1027" s="1"/>
      <c r="AO1027" s="1"/>
      <c r="AP1027" s="1"/>
      <c r="AQ1027" s="1">
        <v>2519922.31274</v>
      </c>
      <c r="AR1027" s="1">
        <v>0</v>
      </c>
      <c r="AS1027" s="1"/>
      <c r="AT1027" s="1">
        <v>527789.14679419994</v>
      </c>
      <c r="AU1027" s="1"/>
      <c r="AV1027" s="1"/>
      <c r="AW1027" s="1"/>
      <c r="AX1027" s="1"/>
      <c r="AY1027" s="1"/>
      <c r="AZ1027" s="1"/>
      <c r="BA1027" s="1"/>
      <c r="BB1027" s="1">
        <v>527789.14679419994</v>
      </c>
      <c r="BC1027" s="7">
        <v>5.7815319845625313</v>
      </c>
      <c r="BD1027" s="35" t="s">
        <v>552</v>
      </c>
      <c r="BE1027" s="35" t="s">
        <v>552</v>
      </c>
      <c r="BF1027" s="35">
        <v>143.92970292959623</v>
      </c>
      <c r="BG1027" s="35" t="s">
        <v>552</v>
      </c>
      <c r="BH1027" s="35" t="s">
        <v>552</v>
      </c>
      <c r="BI1027" s="35" t="s">
        <v>552</v>
      </c>
      <c r="BJ1027" s="35" t="s">
        <v>552</v>
      </c>
      <c r="BK1027" s="35" t="s">
        <v>552</v>
      </c>
      <c r="BL1027" s="35" t="s">
        <v>552</v>
      </c>
      <c r="BM1027" s="35" t="s">
        <v>552</v>
      </c>
      <c r="BN1027" s="35">
        <v>143.92970292959623</v>
      </c>
      <c r="BO1027" s="1">
        <v>0</v>
      </c>
      <c r="BP1027" s="1"/>
      <c r="BQ1027" s="1">
        <v>173515.37735999998</v>
      </c>
      <c r="BR1027" s="1">
        <v>7712.7196809815377</v>
      </c>
      <c r="BS1027" s="1">
        <v>68153.693670590437</v>
      </c>
      <c r="BT1027" s="1">
        <v>173515.37735999998</v>
      </c>
      <c r="BU1027" s="1">
        <v>7712.7196809815377</v>
      </c>
      <c r="BV1027" s="1">
        <v>20062.172179775556</v>
      </c>
      <c r="BW1027" s="35">
        <v>6.4010999846752004</v>
      </c>
      <c r="BX1027" s="1">
        <v>937173.90200000745</v>
      </c>
      <c r="BY1027" s="1">
        <v>41657.170150753496</v>
      </c>
      <c r="BZ1027" s="1">
        <v>368104.91383978428</v>
      </c>
      <c r="CA1027" s="1">
        <v>937173.90200000745</v>
      </c>
      <c r="CB1027" s="1">
        <v>41657.170150753496</v>
      </c>
      <c r="CC1027" s="1">
        <v>108357.79785273697</v>
      </c>
    </row>
    <row r="1028" spans="1:81" x14ac:dyDescent="0.25">
      <c r="A1028" t="s">
        <v>242</v>
      </c>
      <c r="B1028" t="s">
        <v>243</v>
      </c>
      <c r="C1028" t="s">
        <v>244</v>
      </c>
      <c r="D1028" t="s">
        <v>1729</v>
      </c>
      <c r="E1028">
        <v>60032</v>
      </c>
      <c r="F1028" t="s">
        <v>39</v>
      </c>
      <c r="G1028" t="s">
        <v>245</v>
      </c>
      <c r="H1028" s="74">
        <v>0.38932059913285</v>
      </c>
      <c r="I1028" s="1">
        <v>15572457</v>
      </c>
      <c r="J1028" s="1"/>
      <c r="K1028" s="1"/>
      <c r="L1028" s="1"/>
      <c r="M1028" s="1"/>
      <c r="N1028" s="1">
        <v>1250854</v>
      </c>
      <c r="O1028" s="1"/>
      <c r="P1028" s="1"/>
      <c r="Q1028" s="1"/>
      <c r="R1028" s="1"/>
      <c r="S1028" s="1"/>
      <c r="T1028" s="1">
        <v>1250854</v>
      </c>
      <c r="U1028" s="1">
        <v>51</v>
      </c>
      <c r="V1028" s="36">
        <v>0.25044233006043826</v>
      </c>
      <c r="W1028" s="1"/>
      <c r="X1028" s="1"/>
      <c r="Y1028" s="1"/>
      <c r="Z1028" s="1"/>
      <c r="AA1028" s="1">
        <v>5026600</v>
      </c>
      <c r="AB1028" s="1"/>
      <c r="AC1028" s="1"/>
      <c r="AD1028" s="1"/>
      <c r="AE1028" s="1"/>
      <c r="AF1028" s="1"/>
      <c r="AG1028" s="1"/>
      <c r="AH1028" s="1"/>
      <c r="AI1028" s="1"/>
      <c r="AJ1028" s="1"/>
      <c r="AK1028" s="1">
        <v>1956958.9236011838</v>
      </c>
      <c r="AL1028" s="1"/>
      <c r="AM1028" s="1"/>
      <c r="AN1028" s="1"/>
      <c r="AO1028" s="1"/>
      <c r="AP1028" s="1"/>
      <c r="AQ1028" s="1">
        <v>1956958.9236011838</v>
      </c>
      <c r="AR1028" s="1"/>
      <c r="AS1028" s="1"/>
      <c r="AT1028" s="1"/>
      <c r="AU1028" s="1"/>
      <c r="AV1028" s="1">
        <v>101046.07038200008</v>
      </c>
      <c r="AW1028" s="1"/>
      <c r="AX1028" s="1"/>
      <c r="AY1028" s="1"/>
      <c r="AZ1028" s="1"/>
      <c r="BA1028" s="1"/>
      <c r="BB1028" s="1">
        <v>101046.07038200008</v>
      </c>
      <c r="BC1028" s="7">
        <v>0.13215672992278507</v>
      </c>
      <c r="BD1028" s="35" t="s">
        <v>552</v>
      </c>
      <c r="BE1028" s="35" t="s">
        <v>552</v>
      </c>
      <c r="BF1028" s="35" t="s">
        <v>552</v>
      </c>
      <c r="BG1028" s="35" t="s">
        <v>552</v>
      </c>
      <c r="BH1028" s="35">
        <v>1.6452799399315858</v>
      </c>
      <c r="BI1028" s="35" t="s">
        <v>552</v>
      </c>
      <c r="BJ1028" s="35" t="s">
        <v>552</v>
      </c>
      <c r="BK1028" s="35" t="s">
        <v>552</v>
      </c>
      <c r="BL1028" s="35" t="s">
        <v>552</v>
      </c>
      <c r="BM1028" s="35" t="s">
        <v>552</v>
      </c>
      <c r="BN1028" s="35">
        <v>1.6452799399315858</v>
      </c>
      <c r="BO1028" s="1"/>
      <c r="BP1028" s="1"/>
      <c r="BQ1028" s="1">
        <v>5125829.9461199995</v>
      </c>
      <c r="BR1028" s="1">
        <v>227841.99365097849</v>
      </c>
      <c r="BS1028" s="1">
        <v>2013333.0501918665</v>
      </c>
      <c r="BT1028" s="1">
        <v>5125829.9461199995</v>
      </c>
      <c r="BU1028" s="1">
        <v>227841.99365097849</v>
      </c>
      <c r="BV1028" s="1">
        <v>592658.03704505216</v>
      </c>
      <c r="BW1028" s="35">
        <v>6.4010999846752004</v>
      </c>
      <c r="BX1028" s="1">
        <v>27685120.043436415</v>
      </c>
      <c r="BY1028" s="1">
        <v>1230597.3884166672</v>
      </c>
      <c r="BZ1028" s="1">
        <v>10874213.106537368</v>
      </c>
      <c r="CA1028" s="1">
        <v>27685120.043436415</v>
      </c>
      <c r="CB1028" s="1">
        <v>1230597.3884166672</v>
      </c>
      <c r="CC1028" s="1">
        <v>3201005.3148016664</v>
      </c>
    </row>
    <row r="1029" spans="1:81" x14ac:dyDescent="0.25">
      <c r="A1029" t="s">
        <v>242</v>
      </c>
      <c r="B1029" t="s">
        <v>243</v>
      </c>
      <c r="C1029" t="s">
        <v>244</v>
      </c>
      <c r="D1029" t="s">
        <v>28</v>
      </c>
      <c r="E1029">
        <v>60032</v>
      </c>
      <c r="F1029" t="s">
        <v>39</v>
      </c>
      <c r="G1029" t="s">
        <v>245</v>
      </c>
      <c r="H1029" s="74">
        <v>0.38932059913285</v>
      </c>
      <c r="I1029" s="1">
        <v>56133725</v>
      </c>
      <c r="J1029" s="1">
        <v>6095279</v>
      </c>
      <c r="K1029" s="1">
        <v>0</v>
      </c>
      <c r="L1029" s="1">
        <v>21175</v>
      </c>
      <c r="M1029" s="1">
        <v>0</v>
      </c>
      <c r="N1029" s="1">
        <v>1250854</v>
      </c>
      <c r="O1029" s="1">
        <v>0</v>
      </c>
      <c r="P1029" s="1">
        <v>1445325</v>
      </c>
      <c r="Q1029" s="1">
        <v>0</v>
      </c>
      <c r="R1029" s="1">
        <v>0</v>
      </c>
      <c r="S1029" s="1">
        <v>0</v>
      </c>
      <c r="T1029" s="1">
        <v>8812633</v>
      </c>
      <c r="U1029" s="1"/>
      <c r="V1029" s="36"/>
      <c r="W1029" s="1">
        <v>1765091</v>
      </c>
      <c r="X1029" s="1"/>
      <c r="Y1029" s="1">
        <v>243443</v>
      </c>
      <c r="Z1029" s="1"/>
      <c r="AA1029" s="1">
        <v>5026600</v>
      </c>
      <c r="AB1029" s="1"/>
      <c r="AC1029" s="1">
        <v>224141</v>
      </c>
      <c r="AD1029" s="1"/>
      <c r="AE1029" s="1"/>
      <c r="AF1029" s="1"/>
      <c r="AG1029" s="1">
        <v>70991.714512999999</v>
      </c>
      <c r="AH1029" s="1">
        <v>0</v>
      </c>
      <c r="AI1029" s="1">
        <v>2519922.31274</v>
      </c>
      <c r="AJ1029" s="1">
        <v>0</v>
      </c>
      <c r="AK1029" s="1">
        <v>1956958.9236011838</v>
      </c>
      <c r="AL1029" s="1">
        <v>0</v>
      </c>
      <c r="AM1029" s="1">
        <v>1969599.6283124997</v>
      </c>
      <c r="AN1029" s="1">
        <v>0</v>
      </c>
      <c r="AO1029" s="1">
        <v>0</v>
      </c>
      <c r="AP1029" s="1">
        <v>0</v>
      </c>
      <c r="AQ1029" s="1">
        <v>6517472.5791666843</v>
      </c>
      <c r="AR1029" s="1">
        <v>6536502.6421100004</v>
      </c>
      <c r="AS1029" s="1">
        <v>0</v>
      </c>
      <c r="AT1029" s="1">
        <v>527789.14679419994</v>
      </c>
      <c r="AU1029" s="1">
        <v>0</v>
      </c>
      <c r="AV1029" s="1">
        <v>101046.07038200008</v>
      </c>
      <c r="AW1029" s="1">
        <v>0</v>
      </c>
      <c r="AX1029" s="1">
        <v>583031.08637999999</v>
      </c>
      <c r="AY1029" s="1">
        <v>0</v>
      </c>
      <c r="AZ1029" s="1">
        <v>0</v>
      </c>
      <c r="BA1029" s="1">
        <v>0</v>
      </c>
      <c r="BB1029" s="1">
        <v>7748368.9456662005</v>
      </c>
      <c r="BC1029" s="7">
        <v>0.25414029667250632</v>
      </c>
      <c r="BD1029" s="35">
        <v>1.0840347679938851</v>
      </c>
      <c r="BE1029" s="35" t="s">
        <v>552</v>
      </c>
      <c r="BF1029" s="35">
        <v>143.92970292959623</v>
      </c>
      <c r="BG1029" s="35" t="s">
        <v>552</v>
      </c>
      <c r="BH1029" s="35">
        <v>1.6452799399315858</v>
      </c>
      <c r="BI1029" s="35" t="s">
        <v>552</v>
      </c>
      <c r="BJ1029" s="35">
        <v>1.766129219858855</v>
      </c>
      <c r="BK1029" s="35" t="s">
        <v>552</v>
      </c>
      <c r="BL1029" s="35" t="s">
        <v>552</v>
      </c>
      <c r="BM1029" s="35" t="s">
        <v>552</v>
      </c>
      <c r="BN1029" s="35">
        <v>1.6187944652674049</v>
      </c>
      <c r="BO1029" s="1">
        <v>16680109.949999999</v>
      </c>
      <c r="BP1029" s="1">
        <v>0</v>
      </c>
      <c r="BQ1029" s="1">
        <v>18476976.920999996</v>
      </c>
      <c r="BR1029" s="1">
        <v>821297.48793371348</v>
      </c>
      <c r="BS1029" s="1">
        <v>7257421.4700275892</v>
      </c>
      <c r="BT1029" s="1">
        <v>18476976.920999996</v>
      </c>
      <c r="BU1029" s="1">
        <v>821297.48793371348</v>
      </c>
      <c r="BV1029" s="1">
        <v>2136342.5996634169</v>
      </c>
      <c r="BW1029" s="35">
        <v>6.4010999846752004</v>
      </c>
      <c r="BX1029" s="1">
        <v>99795999.764857113</v>
      </c>
      <c r="BY1029" s="1">
        <v>4435909.8494925601</v>
      </c>
      <c r="BZ1029" s="1">
        <v>39198058.990547478</v>
      </c>
      <c r="CA1029" s="1">
        <v>99795999.764857113</v>
      </c>
      <c r="CB1029" s="1">
        <v>4435909.8494925601</v>
      </c>
      <c r="CC1029" s="1">
        <v>11538599.982303057</v>
      </c>
    </row>
    <row r="1030" spans="1:81" x14ac:dyDescent="0.25">
      <c r="A1030" t="s">
        <v>242</v>
      </c>
      <c r="B1030" t="s">
        <v>243</v>
      </c>
      <c r="C1030" t="s">
        <v>244</v>
      </c>
      <c r="D1030" t="s">
        <v>1730</v>
      </c>
      <c r="E1030">
        <v>60032</v>
      </c>
      <c r="F1030" t="s">
        <v>39</v>
      </c>
      <c r="G1030" t="s">
        <v>245</v>
      </c>
      <c r="H1030" s="74">
        <v>0.38932059913285</v>
      </c>
      <c r="I1030" s="1">
        <v>1722218</v>
      </c>
      <c r="J1030" s="1">
        <v>62748</v>
      </c>
      <c r="K1030" s="1"/>
      <c r="L1030" s="1"/>
      <c r="M1030" s="1"/>
      <c r="N1030" s="1"/>
      <c r="O1030" s="1"/>
      <c r="P1030" s="1">
        <v>1445325</v>
      </c>
      <c r="Q1030" s="1"/>
      <c r="R1030" s="1"/>
      <c r="S1030" s="1"/>
      <c r="T1030" s="1">
        <v>1508073</v>
      </c>
      <c r="U1030" s="1">
        <v>11.153846153846153</v>
      </c>
      <c r="V1030" s="36">
        <v>0.13341480064919603</v>
      </c>
      <c r="W1030" s="1">
        <v>5320</v>
      </c>
      <c r="X1030" s="1"/>
      <c r="Y1030" s="1"/>
      <c r="Z1030" s="1"/>
      <c r="AA1030" s="1"/>
      <c r="AB1030" s="1"/>
      <c r="AC1030" s="1">
        <v>224141</v>
      </c>
      <c r="AD1030" s="1"/>
      <c r="AE1030" s="1"/>
      <c r="AF1030" s="1"/>
      <c r="AG1030" s="1">
        <v>730.82595599999991</v>
      </c>
      <c r="AH1030" s="1">
        <v>0</v>
      </c>
      <c r="AI1030" s="1">
        <v>0</v>
      </c>
      <c r="AJ1030" s="1">
        <v>0</v>
      </c>
      <c r="AK1030" s="1"/>
      <c r="AL1030" s="1">
        <v>0</v>
      </c>
      <c r="AM1030" s="1">
        <v>1969599.6283124997</v>
      </c>
      <c r="AN1030" s="1"/>
      <c r="AO1030" s="1">
        <v>0</v>
      </c>
      <c r="AP1030" s="1">
        <v>0</v>
      </c>
      <c r="AQ1030" s="1">
        <v>1970330.4542684997</v>
      </c>
      <c r="AR1030" s="1">
        <v>19701.077200000003</v>
      </c>
      <c r="AS1030" s="1">
        <v>0</v>
      </c>
      <c r="AT1030" s="1">
        <v>0</v>
      </c>
      <c r="AU1030" s="1">
        <v>0</v>
      </c>
      <c r="AV1030" s="1"/>
      <c r="AW1030" s="1">
        <v>0</v>
      </c>
      <c r="AX1030" s="1">
        <v>583031.08637999999</v>
      </c>
      <c r="AY1030" s="1"/>
      <c r="AZ1030" s="1">
        <v>0</v>
      </c>
      <c r="BA1030" s="1">
        <v>0</v>
      </c>
      <c r="BB1030" s="1">
        <v>602732.16358000005</v>
      </c>
      <c r="BC1030" s="7">
        <v>1.4940400215585365</v>
      </c>
      <c r="BD1030" s="35">
        <v>0.32561839669790277</v>
      </c>
      <c r="BE1030" s="35" t="s">
        <v>552</v>
      </c>
      <c r="BF1030" s="35" t="s">
        <v>552</v>
      </c>
      <c r="BG1030" s="35" t="s">
        <v>552</v>
      </c>
      <c r="BH1030" s="35" t="s">
        <v>552</v>
      </c>
      <c r="BI1030" s="35" t="s">
        <v>552</v>
      </c>
      <c r="BJ1030" s="35">
        <v>1.766129219858855</v>
      </c>
      <c r="BK1030" s="35" t="s">
        <v>552</v>
      </c>
      <c r="BL1030" s="35" t="s">
        <v>552</v>
      </c>
      <c r="BM1030" s="35" t="s">
        <v>552</v>
      </c>
      <c r="BN1030" s="35">
        <v>1.7061923513308042</v>
      </c>
      <c r="BO1030" s="1">
        <v>50273.999999999993</v>
      </c>
      <c r="BP1030" s="1">
        <v>0</v>
      </c>
      <c r="BQ1030" s="1">
        <v>566885.2768799999</v>
      </c>
      <c r="BR1030" s="1">
        <v>25197.923655952356</v>
      </c>
      <c r="BS1030" s="1">
        <v>222662.25676753101</v>
      </c>
      <c r="BT1030" s="1">
        <v>566885.2768799999</v>
      </c>
      <c r="BU1030" s="1">
        <v>25197.923655952356</v>
      </c>
      <c r="BV1030" s="1">
        <v>65544.33505539014</v>
      </c>
      <c r="BW1030" s="35">
        <v>6.4010999846752004</v>
      </c>
      <c r="BX1030" s="1">
        <v>3061804.0602691644</v>
      </c>
      <c r="BY1030" s="1">
        <v>136096.50507201115</v>
      </c>
      <c r="BZ1030" s="1">
        <v>1202621.1116148576</v>
      </c>
      <c r="CA1030" s="1">
        <v>3061804.0602691644</v>
      </c>
      <c r="CB1030" s="1">
        <v>136096.50507201115</v>
      </c>
      <c r="CC1030" s="1">
        <v>354011.50706321391</v>
      </c>
    </row>
    <row r="1031" spans="1:81" x14ac:dyDescent="0.25">
      <c r="A1031" t="s">
        <v>1606</v>
      </c>
      <c r="B1031" t="s">
        <v>1607</v>
      </c>
      <c r="C1031" t="s">
        <v>244</v>
      </c>
      <c r="D1031" t="s">
        <v>1727</v>
      </c>
      <c r="E1031">
        <v>60127</v>
      </c>
      <c r="F1031" t="s">
        <v>39</v>
      </c>
      <c r="G1031" t="s">
        <v>245</v>
      </c>
      <c r="H1031" s="74">
        <v>0.38932059913285</v>
      </c>
      <c r="I1031" s="1">
        <v>356390</v>
      </c>
      <c r="J1031" s="1"/>
      <c r="K1031" s="1"/>
      <c r="L1031" s="1">
        <v>20036</v>
      </c>
      <c r="M1031" s="1"/>
      <c r="N1031" s="1"/>
      <c r="O1031" s="1"/>
      <c r="P1031" s="1"/>
      <c r="Q1031" s="1"/>
      <c r="R1031" s="1"/>
      <c r="S1031" s="1"/>
      <c r="T1031" s="1">
        <v>20036</v>
      </c>
      <c r="U1031" s="1">
        <v>46.666666666666664</v>
      </c>
      <c r="V1031" s="36">
        <v>0.38288020512526683</v>
      </c>
      <c r="W1031" s="1"/>
      <c r="X1031" s="1"/>
      <c r="Y1031" s="1">
        <v>293000</v>
      </c>
      <c r="Z1031" s="1"/>
      <c r="AA1031" s="1"/>
      <c r="AB1031" s="1"/>
      <c r="AC1031" s="1"/>
      <c r="AD1031" s="1"/>
      <c r="AE1031" s="1"/>
      <c r="AF1031" s="1"/>
      <c r="AG1031" s="1">
        <v>0</v>
      </c>
      <c r="AH1031" s="1"/>
      <c r="AI1031" s="1">
        <v>3032895.7400000007</v>
      </c>
      <c r="AJ1031" s="1"/>
      <c r="AK1031" s="1"/>
      <c r="AL1031" s="1"/>
      <c r="AM1031" s="1"/>
      <c r="AN1031" s="1"/>
      <c r="AO1031" s="1"/>
      <c r="AP1031" s="1"/>
      <c r="AQ1031" s="1">
        <v>3032895.7400000007</v>
      </c>
      <c r="AR1031" s="1">
        <v>0</v>
      </c>
      <c r="AS1031" s="1"/>
      <c r="AT1031" s="1">
        <v>635229.68420000002</v>
      </c>
      <c r="AU1031" s="1"/>
      <c r="AV1031" s="1"/>
      <c r="AW1031" s="1"/>
      <c r="AX1031" s="1"/>
      <c r="AY1031" s="1"/>
      <c r="AZ1031" s="1"/>
      <c r="BA1031" s="1"/>
      <c r="BB1031" s="1">
        <v>635229.68420000002</v>
      </c>
      <c r="BC1031" s="7">
        <v>10.292447667442971</v>
      </c>
      <c r="BD1031" s="35" t="s">
        <v>552</v>
      </c>
      <c r="BE1031" s="35" t="s">
        <v>552</v>
      </c>
      <c r="BF1031" s="35">
        <v>183.07673309043724</v>
      </c>
      <c r="BG1031" s="35" t="s">
        <v>552</v>
      </c>
      <c r="BH1031" s="35" t="s">
        <v>552</v>
      </c>
      <c r="BI1031" s="35" t="s">
        <v>552</v>
      </c>
      <c r="BJ1031" s="35" t="s">
        <v>552</v>
      </c>
      <c r="BK1031" s="35" t="s">
        <v>552</v>
      </c>
      <c r="BL1031" s="35" t="s">
        <v>552</v>
      </c>
      <c r="BM1031" s="35" t="s">
        <v>552</v>
      </c>
      <c r="BN1031" s="35">
        <v>183.07673309043724</v>
      </c>
      <c r="BO1031" s="1">
        <v>0</v>
      </c>
      <c r="BP1031" s="1"/>
      <c r="BQ1031" s="1">
        <v>117309.33239999998</v>
      </c>
      <c r="BR1031" s="1">
        <v>5214.3735646386585</v>
      </c>
      <c r="BS1031" s="1">
        <v>46076.978459974518</v>
      </c>
      <c r="BT1031" s="1">
        <v>117309.33239999998</v>
      </c>
      <c r="BU1031" s="1">
        <v>5214.3735646386585</v>
      </c>
      <c r="BV1031" s="1">
        <v>13563.524228866785</v>
      </c>
      <c r="BW1031" s="35">
        <v>5.9802431344812135</v>
      </c>
      <c r="BX1031" s="1">
        <v>584228.99729567452</v>
      </c>
      <c r="BY1031" s="1">
        <v>25968.848145912008</v>
      </c>
      <c r="BZ1031" s="1">
        <v>229474.55563292681</v>
      </c>
      <c r="CA1031" s="1">
        <v>584228.99729567452</v>
      </c>
      <c r="CB1031" s="1">
        <v>25968.848145912008</v>
      </c>
      <c r="CC1031" s="1">
        <v>67549.648420183396</v>
      </c>
    </row>
    <row r="1032" spans="1:81" x14ac:dyDescent="0.25">
      <c r="A1032" t="s">
        <v>1606</v>
      </c>
      <c r="B1032" t="s">
        <v>1607</v>
      </c>
      <c r="C1032" t="s">
        <v>244</v>
      </c>
      <c r="D1032" t="s">
        <v>28</v>
      </c>
      <c r="E1032">
        <v>60127</v>
      </c>
      <c r="F1032" t="s">
        <v>39</v>
      </c>
      <c r="G1032" t="s">
        <v>245</v>
      </c>
      <c r="H1032" s="74">
        <v>0.38932059913285</v>
      </c>
      <c r="I1032" s="1">
        <v>778880</v>
      </c>
      <c r="J1032" s="1">
        <v>0</v>
      </c>
      <c r="K1032" s="1">
        <v>0</v>
      </c>
      <c r="L1032" s="1">
        <v>20036</v>
      </c>
      <c r="M1032" s="1">
        <v>0</v>
      </c>
      <c r="N1032" s="1">
        <v>0</v>
      </c>
      <c r="O1032" s="1">
        <v>0</v>
      </c>
      <c r="P1032" s="1">
        <v>130878</v>
      </c>
      <c r="Q1032" s="1">
        <v>0</v>
      </c>
      <c r="R1032" s="1">
        <v>0</v>
      </c>
      <c r="S1032" s="1">
        <v>0</v>
      </c>
      <c r="T1032" s="1">
        <v>150914</v>
      </c>
      <c r="U1032" s="1"/>
      <c r="V1032" s="36"/>
      <c r="W1032" s="1"/>
      <c r="X1032" s="1"/>
      <c r="Y1032" s="1">
        <v>293000</v>
      </c>
      <c r="Z1032" s="1"/>
      <c r="AA1032" s="1"/>
      <c r="AB1032" s="1"/>
      <c r="AC1032" s="1">
        <v>14252</v>
      </c>
      <c r="AD1032" s="1"/>
      <c r="AE1032" s="1"/>
      <c r="AF1032" s="1"/>
      <c r="AG1032" s="1">
        <v>0</v>
      </c>
      <c r="AH1032" s="1">
        <v>0</v>
      </c>
      <c r="AI1032" s="1">
        <v>3032895.7400000007</v>
      </c>
      <c r="AJ1032" s="1">
        <v>0</v>
      </c>
      <c r="AK1032" s="1">
        <v>0</v>
      </c>
      <c r="AL1032" s="1">
        <v>0</v>
      </c>
      <c r="AM1032" s="1">
        <v>125281.21559499999</v>
      </c>
      <c r="AN1032" s="1">
        <v>0</v>
      </c>
      <c r="AO1032" s="1">
        <v>0</v>
      </c>
      <c r="AP1032" s="1">
        <v>0</v>
      </c>
      <c r="AQ1032" s="1">
        <v>3158176.9555950006</v>
      </c>
      <c r="AR1032" s="1">
        <v>0</v>
      </c>
      <c r="AS1032" s="1">
        <v>0</v>
      </c>
      <c r="AT1032" s="1">
        <v>635229.68420000002</v>
      </c>
      <c r="AU1032" s="1">
        <v>0</v>
      </c>
      <c r="AV1032" s="1">
        <v>0</v>
      </c>
      <c r="AW1032" s="1">
        <v>0</v>
      </c>
      <c r="AX1032" s="1">
        <v>37072.017359999998</v>
      </c>
      <c r="AY1032" s="1">
        <v>0</v>
      </c>
      <c r="AZ1032" s="1">
        <v>0</v>
      </c>
      <c r="BA1032" s="1">
        <v>0</v>
      </c>
      <c r="BB1032" s="1">
        <v>672301.70155999996</v>
      </c>
      <c r="BC1032" s="7">
        <v>4.9179317188206149</v>
      </c>
      <c r="BD1032" s="35" t="s">
        <v>552</v>
      </c>
      <c r="BE1032" s="35" t="s">
        <v>552</v>
      </c>
      <c r="BF1032" s="35">
        <v>183.07673309043724</v>
      </c>
      <c r="BG1032" s="35" t="s">
        <v>552</v>
      </c>
      <c r="BH1032" s="35" t="s">
        <v>552</v>
      </c>
      <c r="BI1032" s="35" t="s">
        <v>552</v>
      </c>
      <c r="BJ1032" s="35">
        <v>1.2404929243646754</v>
      </c>
      <c r="BK1032" s="35" t="s">
        <v>552</v>
      </c>
      <c r="BL1032" s="35" t="s">
        <v>552</v>
      </c>
      <c r="BM1032" s="35" t="s">
        <v>552</v>
      </c>
      <c r="BN1032" s="35">
        <v>25.381864221709058</v>
      </c>
      <c r="BO1032" s="1">
        <v>0</v>
      </c>
      <c r="BP1032" s="1">
        <v>0</v>
      </c>
      <c r="BQ1032" s="1">
        <v>256376.14079999996</v>
      </c>
      <c r="BR1032" s="1">
        <v>11395.862066909167</v>
      </c>
      <c r="BS1032" s="1">
        <v>100699.89893909746</v>
      </c>
      <c r="BT1032" s="1">
        <v>256376.14079999996</v>
      </c>
      <c r="BU1032" s="1">
        <v>11395.862066909167</v>
      </c>
      <c r="BV1032" s="1">
        <v>29642.688491202785</v>
      </c>
      <c r="BW1032" s="35">
        <v>5.9802431344812135</v>
      </c>
      <c r="BX1032" s="1">
        <v>1276815.5150639887</v>
      </c>
      <c r="BY1032" s="1">
        <v>56754.16382021927</v>
      </c>
      <c r="BZ1032" s="1">
        <v>501509.98033439217</v>
      </c>
      <c r="CA1032" s="1">
        <v>1276815.5150639887</v>
      </c>
      <c r="CB1032" s="1">
        <v>56754.16382021927</v>
      </c>
      <c r="CC1032" s="1">
        <v>147627.79584587796</v>
      </c>
    </row>
    <row r="1033" spans="1:81" x14ac:dyDescent="0.25">
      <c r="A1033" t="s">
        <v>1606</v>
      </c>
      <c r="B1033" t="s">
        <v>1607</v>
      </c>
      <c r="C1033" t="s">
        <v>244</v>
      </c>
      <c r="D1033" t="s">
        <v>1730</v>
      </c>
      <c r="E1033">
        <v>60127</v>
      </c>
      <c r="F1033" t="s">
        <v>39</v>
      </c>
      <c r="G1033" t="s">
        <v>245</v>
      </c>
      <c r="H1033" s="74">
        <v>0.38932059913285</v>
      </c>
      <c r="I1033" s="1">
        <v>422490</v>
      </c>
      <c r="J1033" s="1"/>
      <c r="K1033" s="1"/>
      <c r="L1033" s="1"/>
      <c r="M1033" s="1"/>
      <c r="N1033" s="1"/>
      <c r="O1033" s="1"/>
      <c r="P1033" s="1">
        <v>130878</v>
      </c>
      <c r="Q1033" s="1"/>
      <c r="R1033" s="1"/>
      <c r="S1033" s="1"/>
      <c r="T1033" s="1">
        <v>130878</v>
      </c>
      <c r="U1033" s="1">
        <v>14.333333333333334</v>
      </c>
      <c r="V1033" s="36">
        <v>0.30000454455510223</v>
      </c>
      <c r="W1033" s="1"/>
      <c r="X1033" s="1"/>
      <c r="Y1033" s="1"/>
      <c r="Z1033" s="1"/>
      <c r="AA1033" s="1"/>
      <c r="AB1033" s="1"/>
      <c r="AC1033" s="1">
        <v>14252</v>
      </c>
      <c r="AD1033" s="1"/>
      <c r="AE1033" s="1"/>
      <c r="AF1033" s="1"/>
      <c r="AG1033" s="1">
        <v>0</v>
      </c>
      <c r="AH1033" s="1">
        <v>0</v>
      </c>
      <c r="AI1033" s="1">
        <v>0</v>
      </c>
      <c r="AJ1033" s="1">
        <v>0</v>
      </c>
      <c r="AK1033" s="1"/>
      <c r="AL1033" s="1">
        <v>0</v>
      </c>
      <c r="AM1033" s="1">
        <v>125281.21559499999</v>
      </c>
      <c r="AN1033" s="1"/>
      <c r="AO1033" s="1">
        <v>0</v>
      </c>
      <c r="AP1033" s="1">
        <v>0</v>
      </c>
      <c r="AQ1033" s="1">
        <v>125281.21559499999</v>
      </c>
      <c r="AR1033" s="1">
        <v>0</v>
      </c>
      <c r="AS1033" s="1">
        <v>0</v>
      </c>
      <c r="AT1033" s="1">
        <v>0</v>
      </c>
      <c r="AU1033" s="1">
        <v>0</v>
      </c>
      <c r="AV1033" s="1"/>
      <c r="AW1033" s="1">
        <v>0</v>
      </c>
      <c r="AX1033" s="1">
        <v>37072.017359999998</v>
      </c>
      <c r="AY1033" s="1"/>
      <c r="AZ1033" s="1">
        <v>0</v>
      </c>
      <c r="BA1033" s="1">
        <v>0</v>
      </c>
      <c r="BB1033" s="1">
        <v>37072.017359999998</v>
      </c>
      <c r="BC1033" s="7">
        <v>0.38427710231011381</v>
      </c>
      <c r="BD1033" s="35" t="s">
        <v>552</v>
      </c>
      <c r="BE1033" s="35" t="s">
        <v>552</v>
      </c>
      <c r="BF1033" s="35" t="s">
        <v>552</v>
      </c>
      <c r="BG1033" s="35" t="s">
        <v>552</v>
      </c>
      <c r="BH1033" s="35" t="s">
        <v>552</v>
      </c>
      <c r="BI1033" s="35" t="s">
        <v>552</v>
      </c>
      <c r="BJ1033" s="35">
        <v>1.2404929243646754</v>
      </c>
      <c r="BK1033" s="35" t="s">
        <v>552</v>
      </c>
      <c r="BL1033" s="35" t="s">
        <v>552</v>
      </c>
      <c r="BM1033" s="35" t="s">
        <v>552</v>
      </c>
      <c r="BN1033" s="35">
        <v>1.2404929243646754</v>
      </c>
      <c r="BO1033" s="1">
        <v>0</v>
      </c>
      <c r="BP1033" s="1">
        <v>0</v>
      </c>
      <c r="BQ1033" s="1">
        <v>139066.80839999998</v>
      </c>
      <c r="BR1033" s="1">
        <v>6181.4885022705084</v>
      </c>
      <c r="BS1033" s="1">
        <v>54622.920479122957</v>
      </c>
      <c r="BT1033" s="1">
        <v>139066.80839999998</v>
      </c>
      <c r="BU1033" s="1">
        <v>6181.4885022705084</v>
      </c>
      <c r="BV1033" s="1">
        <v>16079.164262336</v>
      </c>
      <c r="BW1033" s="35">
        <v>5.9802431344812135</v>
      </c>
      <c r="BX1033" s="1">
        <v>692586.51776831422</v>
      </c>
      <c r="BY1033" s="1">
        <v>30785.315674307261</v>
      </c>
      <c r="BZ1033" s="1">
        <v>272035.42470146541</v>
      </c>
      <c r="CA1033" s="1">
        <v>692586.51776831422</v>
      </c>
      <c r="CB1033" s="1">
        <v>30785.315674307261</v>
      </c>
      <c r="CC1033" s="1">
        <v>80078.147425694551</v>
      </c>
    </row>
    <row r="1034" spans="1:81" x14ac:dyDescent="0.25">
      <c r="A1034" t="s">
        <v>1596</v>
      </c>
      <c r="B1034" t="s">
        <v>1597</v>
      </c>
      <c r="C1034" t="s">
        <v>244</v>
      </c>
      <c r="D1034" t="s">
        <v>28</v>
      </c>
      <c r="E1034">
        <v>60112</v>
      </c>
      <c r="F1034" t="s">
        <v>370</v>
      </c>
      <c r="G1034" t="s">
        <v>245</v>
      </c>
      <c r="H1034" s="74">
        <v>0.38932059913285</v>
      </c>
      <c r="I1034" s="1">
        <v>318271.46000000002</v>
      </c>
      <c r="J1034" s="1">
        <v>0</v>
      </c>
      <c r="K1034" s="1">
        <v>0</v>
      </c>
      <c r="L1034" s="1">
        <v>0</v>
      </c>
      <c r="M1034" s="1">
        <v>0</v>
      </c>
      <c r="N1034" s="1">
        <v>0</v>
      </c>
      <c r="O1034" s="1">
        <v>0</v>
      </c>
      <c r="P1034" s="1">
        <v>241342</v>
      </c>
      <c r="Q1034" s="1">
        <v>0</v>
      </c>
      <c r="R1034" s="1">
        <v>0</v>
      </c>
      <c r="S1034" s="1">
        <v>0</v>
      </c>
      <c r="T1034" s="1">
        <v>241342</v>
      </c>
      <c r="U1034" s="1"/>
      <c r="V1034" s="36"/>
      <c r="W1034" s="1"/>
      <c r="X1034" s="1"/>
      <c r="Y1034" s="1"/>
      <c r="Z1034" s="1"/>
      <c r="AA1034" s="1"/>
      <c r="AB1034" s="1"/>
      <c r="AC1034" s="1">
        <v>28426</v>
      </c>
      <c r="AD1034" s="1"/>
      <c r="AE1034" s="1"/>
      <c r="AF1034" s="1"/>
      <c r="AG1034" s="1">
        <v>0</v>
      </c>
      <c r="AH1034" s="1">
        <v>0</v>
      </c>
      <c r="AI1034" s="1">
        <v>0</v>
      </c>
      <c r="AJ1034" s="1">
        <v>0</v>
      </c>
      <c r="AK1034" s="1">
        <v>0</v>
      </c>
      <c r="AL1034" s="1">
        <v>0</v>
      </c>
      <c r="AM1034" s="1">
        <v>249854.40428833332</v>
      </c>
      <c r="AN1034" s="1">
        <v>0</v>
      </c>
      <c r="AO1034" s="1">
        <v>0</v>
      </c>
      <c r="AP1034" s="1">
        <v>0</v>
      </c>
      <c r="AQ1034" s="1">
        <v>249854.40428833332</v>
      </c>
      <c r="AR1034" s="1">
        <v>0</v>
      </c>
      <c r="AS1034" s="1">
        <v>0</v>
      </c>
      <c r="AT1034" s="1">
        <v>0</v>
      </c>
      <c r="AU1034" s="1">
        <v>0</v>
      </c>
      <c r="AV1034" s="1">
        <v>0</v>
      </c>
      <c r="AW1034" s="1">
        <v>0</v>
      </c>
      <c r="AX1034" s="1">
        <v>73941.14267999999</v>
      </c>
      <c r="AY1034" s="1">
        <v>0</v>
      </c>
      <c r="AZ1034" s="1">
        <v>0</v>
      </c>
      <c r="BA1034" s="1">
        <v>0</v>
      </c>
      <c r="BB1034" s="1">
        <v>73941.14267999999</v>
      </c>
      <c r="BC1034" s="7">
        <v>1.0173565263072388</v>
      </c>
      <c r="BD1034" s="35" t="s">
        <v>552</v>
      </c>
      <c r="BE1034" s="35" t="s">
        <v>552</v>
      </c>
      <c r="BF1034" s="35" t="s">
        <v>552</v>
      </c>
      <c r="BG1034" s="35" t="s">
        <v>552</v>
      </c>
      <c r="BH1034" s="35" t="s">
        <v>552</v>
      </c>
      <c r="BI1034" s="35" t="s">
        <v>552</v>
      </c>
      <c r="BJ1034" s="35">
        <v>1.3416460747335039</v>
      </c>
      <c r="BK1034" s="35" t="s">
        <v>552</v>
      </c>
      <c r="BL1034" s="35" t="s">
        <v>552</v>
      </c>
      <c r="BM1034" s="35" t="s">
        <v>552</v>
      </c>
      <c r="BN1034" s="35">
        <v>1.3416460747335039</v>
      </c>
      <c r="BO1034" s="1">
        <v>0</v>
      </c>
      <c r="BP1034" s="1">
        <v>0</v>
      </c>
      <c r="BQ1034" s="1">
        <v>104762.23377359999</v>
      </c>
      <c r="BR1034" s="1">
        <v>4656.6578394538292</v>
      </c>
      <c r="BS1034" s="1">
        <v>41148.705650676609</v>
      </c>
      <c r="BT1034" s="1">
        <v>104762.23377359999</v>
      </c>
      <c r="BU1034" s="1">
        <v>4656.6578394538292</v>
      </c>
      <c r="BV1034" s="1">
        <v>12112.805238830511</v>
      </c>
      <c r="BW1034" s="35">
        <v>5.9768794944289363</v>
      </c>
      <c r="BX1034" s="1">
        <v>521389.01305840036</v>
      </c>
      <c r="BY1034" s="1">
        <v>23175.624913749518</v>
      </c>
      <c r="BZ1034" s="1">
        <v>204792.1493751446</v>
      </c>
      <c r="CA1034" s="1">
        <v>521389.01305840036</v>
      </c>
      <c r="CB1034" s="1">
        <v>23175.624913749518</v>
      </c>
      <c r="CC1034" s="1">
        <v>60283.972013146966</v>
      </c>
    </row>
    <row r="1035" spans="1:81" x14ac:dyDescent="0.25">
      <c r="A1035" t="s">
        <v>1596</v>
      </c>
      <c r="B1035" t="s">
        <v>1597</v>
      </c>
      <c r="C1035" t="s">
        <v>244</v>
      </c>
      <c r="D1035" t="s">
        <v>1730</v>
      </c>
      <c r="E1035">
        <v>60112</v>
      </c>
      <c r="F1035" t="s">
        <v>370</v>
      </c>
      <c r="G1035" t="s">
        <v>245</v>
      </c>
      <c r="H1035" s="74">
        <v>0.38932059913285</v>
      </c>
      <c r="I1035" s="1">
        <v>318271.46000000002</v>
      </c>
      <c r="J1035" s="1"/>
      <c r="K1035" s="1"/>
      <c r="L1035" s="1"/>
      <c r="M1035" s="1"/>
      <c r="N1035" s="1"/>
      <c r="O1035" s="1"/>
      <c r="P1035" s="1">
        <v>241342</v>
      </c>
      <c r="Q1035" s="1"/>
      <c r="R1035" s="1"/>
      <c r="S1035" s="1"/>
      <c r="T1035" s="1">
        <v>241342</v>
      </c>
      <c r="U1035" s="1">
        <v>11.727272727272727</v>
      </c>
      <c r="V1035" s="36">
        <v>0.11427319542941958</v>
      </c>
      <c r="W1035" s="1"/>
      <c r="X1035" s="1"/>
      <c r="Y1035" s="1"/>
      <c r="Z1035" s="1"/>
      <c r="AA1035" s="1"/>
      <c r="AB1035" s="1"/>
      <c r="AC1035" s="1">
        <v>28426</v>
      </c>
      <c r="AD1035" s="1"/>
      <c r="AE1035" s="1"/>
      <c r="AF1035" s="1"/>
      <c r="AG1035" s="1">
        <v>0</v>
      </c>
      <c r="AH1035" s="1">
        <v>0</v>
      </c>
      <c r="AI1035" s="1">
        <v>0</v>
      </c>
      <c r="AJ1035" s="1">
        <v>0</v>
      </c>
      <c r="AK1035" s="1"/>
      <c r="AL1035" s="1">
        <v>0</v>
      </c>
      <c r="AM1035" s="1">
        <v>249854.40428833332</v>
      </c>
      <c r="AN1035" s="1"/>
      <c r="AO1035" s="1">
        <v>0</v>
      </c>
      <c r="AP1035" s="1">
        <v>0</v>
      </c>
      <c r="AQ1035" s="1">
        <v>249854.40428833332</v>
      </c>
      <c r="AR1035" s="1">
        <v>0</v>
      </c>
      <c r="AS1035" s="1">
        <v>0</v>
      </c>
      <c r="AT1035" s="1">
        <v>0</v>
      </c>
      <c r="AU1035" s="1">
        <v>0</v>
      </c>
      <c r="AV1035" s="1"/>
      <c r="AW1035" s="1">
        <v>0</v>
      </c>
      <c r="AX1035" s="1">
        <v>73941.14267999999</v>
      </c>
      <c r="AY1035" s="1"/>
      <c r="AZ1035" s="1">
        <v>0</v>
      </c>
      <c r="BA1035" s="1">
        <v>0</v>
      </c>
      <c r="BB1035" s="1">
        <v>73941.14267999999</v>
      </c>
      <c r="BC1035" s="7">
        <v>1.0173565263072388</v>
      </c>
      <c r="BD1035" s="35" t="s">
        <v>552</v>
      </c>
      <c r="BE1035" s="35" t="s">
        <v>552</v>
      </c>
      <c r="BF1035" s="35" t="s">
        <v>552</v>
      </c>
      <c r="BG1035" s="35" t="s">
        <v>552</v>
      </c>
      <c r="BH1035" s="35" t="s">
        <v>552</v>
      </c>
      <c r="BI1035" s="35" t="s">
        <v>552</v>
      </c>
      <c r="BJ1035" s="35">
        <v>1.3416460747335039</v>
      </c>
      <c r="BK1035" s="35" t="s">
        <v>552</v>
      </c>
      <c r="BL1035" s="35" t="s">
        <v>552</v>
      </c>
      <c r="BM1035" s="35" t="s">
        <v>552</v>
      </c>
      <c r="BN1035" s="35">
        <v>1.3416460747335039</v>
      </c>
      <c r="BO1035" s="1">
        <v>0</v>
      </c>
      <c r="BP1035" s="1">
        <v>0</v>
      </c>
      <c r="BQ1035" s="1">
        <v>104762.23377359999</v>
      </c>
      <c r="BR1035" s="1">
        <v>4656.6578394538292</v>
      </c>
      <c r="BS1035" s="1">
        <v>41148.705650676609</v>
      </c>
      <c r="BT1035" s="1">
        <v>104762.23377359999</v>
      </c>
      <c r="BU1035" s="1">
        <v>4656.6578394538292</v>
      </c>
      <c r="BV1035" s="1">
        <v>12112.805238830511</v>
      </c>
      <c r="BW1035" s="35">
        <v>5.9768794944289363</v>
      </c>
      <c r="BX1035" s="1">
        <v>521389.01305840036</v>
      </c>
      <c r="BY1035" s="1">
        <v>23175.624913749518</v>
      </c>
      <c r="BZ1035" s="1">
        <v>204792.1493751446</v>
      </c>
      <c r="CA1035" s="1">
        <v>521389.01305840036</v>
      </c>
      <c r="CB1035" s="1">
        <v>23175.624913749518</v>
      </c>
      <c r="CC1035" s="1">
        <v>60283.972013146966</v>
      </c>
    </row>
    <row r="1036" spans="1:81" x14ac:dyDescent="0.25">
      <c r="A1036" t="s">
        <v>1095</v>
      </c>
      <c r="B1036" t="s">
        <v>1096</v>
      </c>
      <c r="C1036" t="s">
        <v>244</v>
      </c>
      <c r="D1036" t="s">
        <v>38</v>
      </c>
      <c r="E1036">
        <v>60058</v>
      </c>
      <c r="F1036" t="s">
        <v>370</v>
      </c>
      <c r="G1036" t="s">
        <v>245</v>
      </c>
      <c r="H1036" s="74">
        <v>0.38932059913285</v>
      </c>
      <c r="I1036" s="1">
        <v>367881.76</v>
      </c>
      <c r="J1036" s="1"/>
      <c r="K1036" s="1"/>
      <c r="L1036" s="1">
        <v>146042</v>
      </c>
      <c r="M1036" s="1"/>
      <c r="N1036" s="1"/>
      <c r="O1036" s="1"/>
      <c r="P1036" s="1"/>
      <c r="Q1036" s="1"/>
      <c r="R1036" s="1"/>
      <c r="S1036" s="1"/>
      <c r="T1036" s="1">
        <v>146042</v>
      </c>
      <c r="U1036" s="1">
        <v>30</v>
      </c>
      <c r="V1036" s="36">
        <v>8.694378506638685E-2</v>
      </c>
      <c r="W1036" s="1"/>
      <c r="X1036" s="1"/>
      <c r="Y1036" s="1">
        <v>33884</v>
      </c>
      <c r="Z1036" s="1"/>
      <c r="AA1036" s="1"/>
      <c r="AB1036" s="1"/>
      <c r="AC1036" s="1"/>
      <c r="AD1036" s="1"/>
      <c r="AE1036" s="1"/>
      <c r="AF1036" s="1"/>
      <c r="AG1036" s="1">
        <v>0</v>
      </c>
      <c r="AH1036" s="1">
        <v>0</v>
      </c>
      <c r="AI1036" s="1">
        <v>347662.50587499997</v>
      </c>
      <c r="AJ1036" s="1">
        <v>0</v>
      </c>
      <c r="AK1036" s="1">
        <v>0</v>
      </c>
      <c r="AL1036" s="1">
        <v>0</v>
      </c>
      <c r="AM1036" s="1">
        <v>0</v>
      </c>
      <c r="AN1036" s="1">
        <v>0</v>
      </c>
      <c r="AO1036" s="1">
        <v>0</v>
      </c>
      <c r="AP1036" s="1">
        <v>0</v>
      </c>
      <c r="AQ1036" s="1">
        <v>347662.50587499997</v>
      </c>
      <c r="AR1036" s="1">
        <v>0</v>
      </c>
      <c r="AS1036" s="1">
        <v>0</v>
      </c>
      <c r="AT1036" s="1">
        <v>73461.169349599993</v>
      </c>
      <c r="AU1036" s="1">
        <v>0</v>
      </c>
      <c r="AV1036" s="1">
        <v>0</v>
      </c>
      <c r="AW1036" s="1">
        <v>0</v>
      </c>
      <c r="AX1036" s="1">
        <v>0</v>
      </c>
      <c r="AY1036" s="1">
        <v>0</v>
      </c>
      <c r="AZ1036" s="1">
        <v>0</v>
      </c>
      <c r="BA1036" s="1">
        <v>0</v>
      </c>
      <c r="BB1036" s="1">
        <v>73461.169349599993</v>
      </c>
      <c r="BC1036" s="7">
        <v>1.144725618428595</v>
      </c>
      <c r="BD1036" s="35" t="s">
        <v>552</v>
      </c>
      <c r="BE1036" s="35" t="s">
        <v>552</v>
      </c>
      <c r="BF1036" s="35">
        <v>2.8835792116281613</v>
      </c>
      <c r="BG1036" s="35" t="s">
        <v>552</v>
      </c>
      <c r="BH1036" s="35" t="s">
        <v>552</v>
      </c>
      <c r="BI1036" s="35" t="s">
        <v>552</v>
      </c>
      <c r="BJ1036" s="35" t="s">
        <v>552</v>
      </c>
      <c r="BK1036" s="35" t="s">
        <v>552</v>
      </c>
      <c r="BL1036" s="35" t="s">
        <v>552</v>
      </c>
      <c r="BM1036" s="35" t="s">
        <v>552</v>
      </c>
      <c r="BN1036" s="35">
        <v>2.8835792116281613</v>
      </c>
      <c r="BO1036" s="1">
        <v>0</v>
      </c>
      <c r="BP1036" s="1"/>
      <c r="BQ1036" s="1">
        <v>121091.96012159999</v>
      </c>
      <c r="BR1036" s="1">
        <v>5382.5105200952421</v>
      </c>
      <c r="BS1036" s="1">
        <v>47562.726034225183</v>
      </c>
      <c r="BT1036" s="1">
        <v>121091.96012159999</v>
      </c>
      <c r="BU1036" s="1">
        <v>5382.5105200952421</v>
      </c>
      <c r="BV1036" s="1">
        <v>14000.878714661341</v>
      </c>
      <c r="BW1036" s="35">
        <v>5.9772416732504228</v>
      </c>
      <c r="BX1036" s="1">
        <v>602703.95021280576</v>
      </c>
      <c r="BY1036" s="1">
        <v>26790.055667326844</v>
      </c>
      <c r="BZ1036" s="1">
        <v>236731.18211093836</v>
      </c>
      <c r="CA1036" s="1">
        <v>602703.95021280576</v>
      </c>
      <c r="CB1036" s="1">
        <v>26790.055667326844</v>
      </c>
      <c r="CC1036" s="1">
        <v>69685.757000737241</v>
      </c>
    </row>
    <row r="1037" spans="1:81" x14ac:dyDescent="0.25">
      <c r="A1037" t="s">
        <v>1095</v>
      </c>
      <c r="B1037" t="s">
        <v>1096</v>
      </c>
      <c r="C1037" t="s">
        <v>244</v>
      </c>
      <c r="D1037" t="s">
        <v>28</v>
      </c>
      <c r="E1037">
        <v>60058</v>
      </c>
      <c r="F1037" t="s">
        <v>370</v>
      </c>
      <c r="G1037" t="s">
        <v>245</v>
      </c>
      <c r="H1037" s="74">
        <v>0.38932059913285</v>
      </c>
      <c r="I1037" s="1">
        <v>367881.76</v>
      </c>
      <c r="J1037" s="1">
        <v>0</v>
      </c>
      <c r="K1037" s="1">
        <v>0</v>
      </c>
      <c r="L1037" s="1">
        <v>146042</v>
      </c>
      <c r="M1037" s="1">
        <v>0</v>
      </c>
      <c r="N1037" s="1">
        <v>0</v>
      </c>
      <c r="O1037" s="1">
        <v>0</v>
      </c>
      <c r="P1037" s="1">
        <v>0</v>
      </c>
      <c r="Q1037" s="1">
        <v>0</v>
      </c>
      <c r="R1037" s="1">
        <v>0</v>
      </c>
      <c r="S1037" s="1">
        <v>0</v>
      </c>
      <c r="T1037" s="1">
        <v>146042</v>
      </c>
      <c r="U1037" s="1"/>
      <c r="V1037" s="36"/>
      <c r="W1037" s="1"/>
      <c r="X1037" s="1"/>
      <c r="Y1037" s="1">
        <v>33884</v>
      </c>
      <c r="Z1037" s="1"/>
      <c r="AA1037" s="1"/>
      <c r="AB1037" s="1"/>
      <c r="AC1037" s="1"/>
      <c r="AD1037" s="1"/>
      <c r="AE1037" s="1"/>
      <c r="AF1037" s="1"/>
      <c r="AG1037" s="1">
        <v>0</v>
      </c>
      <c r="AH1037" s="1">
        <v>0</v>
      </c>
      <c r="AI1037" s="1">
        <v>347662.50587499997</v>
      </c>
      <c r="AJ1037" s="1">
        <v>0</v>
      </c>
      <c r="AK1037" s="1">
        <v>0</v>
      </c>
      <c r="AL1037" s="1">
        <v>0</v>
      </c>
      <c r="AM1037" s="1">
        <v>0</v>
      </c>
      <c r="AN1037" s="1">
        <v>0</v>
      </c>
      <c r="AO1037" s="1">
        <v>0</v>
      </c>
      <c r="AP1037" s="1">
        <v>0</v>
      </c>
      <c r="AQ1037" s="1">
        <v>347662.50587499997</v>
      </c>
      <c r="AR1037" s="1">
        <v>0</v>
      </c>
      <c r="AS1037" s="1">
        <v>0</v>
      </c>
      <c r="AT1037" s="1">
        <v>73461.169349599993</v>
      </c>
      <c r="AU1037" s="1">
        <v>0</v>
      </c>
      <c r="AV1037" s="1">
        <v>0</v>
      </c>
      <c r="AW1037" s="1">
        <v>0</v>
      </c>
      <c r="AX1037" s="1">
        <v>0</v>
      </c>
      <c r="AY1037" s="1">
        <v>0</v>
      </c>
      <c r="AZ1037" s="1">
        <v>0</v>
      </c>
      <c r="BA1037" s="1">
        <v>0</v>
      </c>
      <c r="BB1037" s="1">
        <v>73461.169349599993</v>
      </c>
      <c r="BC1037" s="7">
        <v>1.144725618428595</v>
      </c>
      <c r="BD1037" s="35" t="s">
        <v>552</v>
      </c>
      <c r="BE1037" s="35" t="s">
        <v>552</v>
      </c>
      <c r="BF1037" s="35">
        <v>2.8835792116281613</v>
      </c>
      <c r="BG1037" s="35" t="s">
        <v>552</v>
      </c>
      <c r="BH1037" s="35" t="s">
        <v>552</v>
      </c>
      <c r="BI1037" s="35" t="s">
        <v>552</v>
      </c>
      <c r="BJ1037" s="35" t="s">
        <v>552</v>
      </c>
      <c r="BK1037" s="35" t="s">
        <v>552</v>
      </c>
      <c r="BL1037" s="35" t="s">
        <v>552</v>
      </c>
      <c r="BM1037" s="35" t="s">
        <v>552</v>
      </c>
      <c r="BN1037" s="35">
        <v>2.8835792116281613</v>
      </c>
      <c r="BO1037" s="1">
        <v>0</v>
      </c>
      <c r="BP1037" s="1">
        <v>0</v>
      </c>
      <c r="BQ1037" s="1">
        <v>121091.96012159999</v>
      </c>
      <c r="BR1037" s="1">
        <v>5382.5105200952421</v>
      </c>
      <c r="BS1037" s="1">
        <v>47562.726034225183</v>
      </c>
      <c r="BT1037" s="1">
        <v>121091.96012159999</v>
      </c>
      <c r="BU1037" s="1">
        <v>5382.5105200952421</v>
      </c>
      <c r="BV1037" s="1">
        <v>14000.878714661341</v>
      </c>
      <c r="BW1037" s="35">
        <v>5.9772416732504228</v>
      </c>
      <c r="BX1037" s="1">
        <v>602703.95021280576</v>
      </c>
      <c r="BY1037" s="1">
        <v>26790.055667326844</v>
      </c>
      <c r="BZ1037" s="1">
        <v>236731.18211093836</v>
      </c>
      <c r="CA1037" s="1">
        <v>602703.95021280576</v>
      </c>
      <c r="CB1037" s="1">
        <v>26790.055667326844</v>
      </c>
      <c r="CC1037" s="1">
        <v>69685.757000737241</v>
      </c>
    </row>
    <row r="1038" spans="1:81" x14ac:dyDescent="0.25">
      <c r="A1038" t="s">
        <v>1610</v>
      </c>
      <c r="B1038" t="s">
        <v>469</v>
      </c>
      <c r="C1038" t="s">
        <v>244</v>
      </c>
      <c r="D1038" t="s">
        <v>28</v>
      </c>
      <c r="E1038">
        <v>60132</v>
      </c>
      <c r="F1038" t="s">
        <v>370</v>
      </c>
      <c r="G1038" t="s">
        <v>369</v>
      </c>
      <c r="H1038" s="74">
        <v>0.53187107325275007</v>
      </c>
      <c r="I1038" s="1">
        <v>343555.77</v>
      </c>
      <c r="J1038" s="1">
        <v>0</v>
      </c>
      <c r="K1038" s="1">
        <v>0</v>
      </c>
      <c r="L1038" s="1">
        <v>0</v>
      </c>
      <c r="M1038" s="1">
        <v>0</v>
      </c>
      <c r="N1038" s="1">
        <v>0</v>
      </c>
      <c r="O1038" s="1">
        <v>0</v>
      </c>
      <c r="P1038" s="1">
        <v>364041</v>
      </c>
      <c r="Q1038" s="1">
        <v>0</v>
      </c>
      <c r="R1038" s="1">
        <v>0</v>
      </c>
      <c r="S1038" s="1">
        <v>0</v>
      </c>
      <c r="T1038" s="1">
        <v>364041</v>
      </c>
      <c r="U1038" s="1"/>
      <c r="V1038" s="36"/>
      <c r="W1038" s="1"/>
      <c r="X1038" s="1"/>
      <c r="Y1038" s="1"/>
      <c r="Z1038" s="1"/>
      <c r="AA1038" s="1"/>
      <c r="AB1038" s="1"/>
      <c r="AC1038" s="1">
        <v>42879</v>
      </c>
      <c r="AD1038" s="1"/>
      <c r="AE1038" s="1"/>
      <c r="AF1038" s="1"/>
      <c r="AG1038" s="1">
        <v>0</v>
      </c>
      <c r="AH1038" s="1">
        <v>0</v>
      </c>
      <c r="AI1038" s="1">
        <v>0</v>
      </c>
      <c r="AJ1038" s="1">
        <v>0</v>
      </c>
      <c r="AK1038" s="1">
        <v>0</v>
      </c>
      <c r="AL1038" s="1">
        <v>0</v>
      </c>
      <c r="AM1038" s="1">
        <v>376891.1099025</v>
      </c>
      <c r="AN1038" s="1">
        <v>0</v>
      </c>
      <c r="AO1038" s="1">
        <v>0</v>
      </c>
      <c r="AP1038" s="1">
        <v>0</v>
      </c>
      <c r="AQ1038" s="1">
        <v>376891.1099025</v>
      </c>
      <c r="AR1038" s="1">
        <v>0</v>
      </c>
      <c r="AS1038" s="1">
        <v>0</v>
      </c>
      <c r="AT1038" s="1">
        <v>0</v>
      </c>
      <c r="AU1038" s="1">
        <v>0</v>
      </c>
      <c r="AV1038" s="1">
        <v>0</v>
      </c>
      <c r="AW1038" s="1">
        <v>0</v>
      </c>
      <c r="AX1038" s="1">
        <v>111535.99721999999</v>
      </c>
      <c r="AY1038" s="1">
        <v>0</v>
      </c>
      <c r="AZ1038" s="1">
        <v>0</v>
      </c>
      <c r="BA1038" s="1">
        <v>0</v>
      </c>
      <c r="BB1038" s="1">
        <v>111535.99721999999</v>
      </c>
      <c r="BC1038" s="7">
        <v>1.4216821540284419</v>
      </c>
      <c r="BD1038" s="35" t="s">
        <v>552</v>
      </c>
      <c r="BE1038" s="35" t="s">
        <v>552</v>
      </c>
      <c r="BF1038" s="35" t="s">
        <v>552</v>
      </c>
      <c r="BG1038" s="35" t="s">
        <v>552</v>
      </c>
      <c r="BH1038" s="35" t="s">
        <v>552</v>
      </c>
      <c r="BI1038" s="35" t="s">
        <v>552</v>
      </c>
      <c r="BJ1038" s="35">
        <v>1.3416815883993836</v>
      </c>
      <c r="BK1038" s="35" t="s">
        <v>552</v>
      </c>
      <c r="BL1038" s="35" t="s">
        <v>552</v>
      </c>
      <c r="BM1038" s="35" t="s">
        <v>552</v>
      </c>
      <c r="BN1038" s="35">
        <v>1.3416815883993836</v>
      </c>
      <c r="BO1038" s="1">
        <v>0</v>
      </c>
      <c r="BP1038" s="1">
        <v>0</v>
      </c>
      <c r="BQ1038" s="1">
        <v>113084.81725319999</v>
      </c>
      <c r="BR1038" s="1">
        <v>5026.5948120516259</v>
      </c>
      <c r="BS1038" s="1">
        <v>44417.665518364585</v>
      </c>
      <c r="BT1038" s="1">
        <v>113084.81725319999</v>
      </c>
      <c r="BU1038" s="1">
        <v>5026.5948120516259</v>
      </c>
      <c r="BV1038" s="1">
        <v>13075.077893212447</v>
      </c>
      <c r="BW1038" s="35">
        <v>5.9755865987925212</v>
      </c>
      <c r="BX1038" s="1">
        <v>562663.3012519232</v>
      </c>
      <c r="BY1038" s="1">
        <v>25010.257784404086</v>
      </c>
      <c r="BZ1038" s="1">
        <v>221003.94130282357</v>
      </c>
      <c r="CA1038" s="1">
        <v>562663.3012519232</v>
      </c>
      <c r="CB1038" s="1">
        <v>25010.257784404086</v>
      </c>
      <c r="CC1038" s="1">
        <v>65056.182343636217</v>
      </c>
    </row>
    <row r="1039" spans="1:81" x14ac:dyDescent="0.25">
      <c r="A1039" t="s">
        <v>1610</v>
      </c>
      <c r="B1039" t="s">
        <v>469</v>
      </c>
      <c r="C1039" t="s">
        <v>244</v>
      </c>
      <c r="D1039" t="s">
        <v>1730</v>
      </c>
      <c r="E1039">
        <v>60132</v>
      </c>
      <c r="F1039" t="s">
        <v>370</v>
      </c>
      <c r="G1039" t="s">
        <v>369</v>
      </c>
      <c r="H1039" s="74">
        <v>0.53187107325275007</v>
      </c>
      <c r="I1039" s="1">
        <v>343555.77</v>
      </c>
      <c r="J1039" s="1"/>
      <c r="K1039" s="1"/>
      <c r="L1039" s="1"/>
      <c r="M1039" s="1"/>
      <c r="N1039" s="1"/>
      <c r="O1039" s="1"/>
      <c r="P1039" s="1">
        <v>364041</v>
      </c>
      <c r="Q1039" s="1"/>
      <c r="R1039" s="1"/>
      <c r="S1039" s="1"/>
      <c r="T1039" s="1">
        <v>364041</v>
      </c>
      <c r="U1039" s="1">
        <v>6.0588235294117645</v>
      </c>
      <c r="V1039" s="36">
        <v>0.15726998767033271</v>
      </c>
      <c r="W1039" s="1"/>
      <c r="X1039" s="1"/>
      <c r="Y1039" s="1"/>
      <c r="Z1039" s="1"/>
      <c r="AA1039" s="1"/>
      <c r="AB1039" s="1"/>
      <c r="AC1039" s="1">
        <v>42879</v>
      </c>
      <c r="AD1039" s="1"/>
      <c r="AE1039" s="1"/>
      <c r="AF1039" s="1"/>
      <c r="AG1039" s="1">
        <v>0</v>
      </c>
      <c r="AH1039" s="1">
        <v>0</v>
      </c>
      <c r="AI1039" s="1">
        <v>0</v>
      </c>
      <c r="AJ1039" s="1">
        <v>0</v>
      </c>
      <c r="AK1039" s="1"/>
      <c r="AL1039" s="1">
        <v>0</v>
      </c>
      <c r="AM1039" s="1">
        <v>376891.1099025</v>
      </c>
      <c r="AN1039" s="1"/>
      <c r="AO1039" s="1">
        <v>0</v>
      </c>
      <c r="AP1039" s="1">
        <v>0</v>
      </c>
      <c r="AQ1039" s="1">
        <v>376891.1099025</v>
      </c>
      <c r="AR1039" s="1">
        <v>0</v>
      </c>
      <c r="AS1039" s="1">
        <v>0</v>
      </c>
      <c r="AT1039" s="1">
        <v>0</v>
      </c>
      <c r="AU1039" s="1">
        <v>0</v>
      </c>
      <c r="AV1039" s="1"/>
      <c r="AW1039" s="1">
        <v>0</v>
      </c>
      <c r="AX1039" s="1">
        <v>111535.99721999999</v>
      </c>
      <c r="AY1039" s="1"/>
      <c r="AZ1039" s="1">
        <v>0</v>
      </c>
      <c r="BA1039" s="1">
        <v>0</v>
      </c>
      <c r="BB1039" s="1">
        <v>111535.99721999999</v>
      </c>
      <c r="BC1039" s="7">
        <v>1.4216821540284419</v>
      </c>
      <c r="BD1039" s="35" t="s">
        <v>552</v>
      </c>
      <c r="BE1039" s="35" t="s">
        <v>552</v>
      </c>
      <c r="BF1039" s="35" t="s">
        <v>552</v>
      </c>
      <c r="BG1039" s="35" t="s">
        <v>552</v>
      </c>
      <c r="BH1039" s="35" t="s">
        <v>552</v>
      </c>
      <c r="BI1039" s="35" t="s">
        <v>552</v>
      </c>
      <c r="BJ1039" s="35">
        <v>1.3416815883993836</v>
      </c>
      <c r="BK1039" s="35" t="s">
        <v>552</v>
      </c>
      <c r="BL1039" s="35" t="s">
        <v>552</v>
      </c>
      <c r="BM1039" s="35" t="s">
        <v>552</v>
      </c>
      <c r="BN1039" s="35">
        <v>1.3416815883993836</v>
      </c>
      <c r="BO1039" s="1">
        <v>0</v>
      </c>
      <c r="BP1039" s="1">
        <v>0</v>
      </c>
      <c r="BQ1039" s="1">
        <v>113084.81725319999</v>
      </c>
      <c r="BR1039" s="1">
        <v>5026.5948120516259</v>
      </c>
      <c r="BS1039" s="1">
        <v>44417.665518364585</v>
      </c>
      <c r="BT1039" s="1">
        <v>113084.81725319999</v>
      </c>
      <c r="BU1039" s="1">
        <v>5026.5948120516259</v>
      </c>
      <c r="BV1039" s="1">
        <v>13075.077893212447</v>
      </c>
      <c r="BW1039" s="35">
        <v>5.9755865987925212</v>
      </c>
      <c r="BX1039" s="1">
        <v>562663.3012519232</v>
      </c>
      <c r="BY1039" s="1">
        <v>25010.257784404086</v>
      </c>
      <c r="BZ1039" s="1">
        <v>221003.94130282357</v>
      </c>
      <c r="CA1039" s="1">
        <v>562663.3012519232</v>
      </c>
      <c r="CB1039" s="1">
        <v>25010.257784404086</v>
      </c>
      <c r="CC1039" s="1">
        <v>65056.182343636217</v>
      </c>
    </row>
    <row r="1040" spans="1:81" x14ac:dyDescent="0.25">
      <c r="A1040" t="s">
        <v>967</v>
      </c>
      <c r="B1040" t="s">
        <v>968</v>
      </c>
      <c r="C1040" t="s">
        <v>244</v>
      </c>
      <c r="D1040" t="s">
        <v>38</v>
      </c>
      <c r="E1040">
        <v>60109</v>
      </c>
      <c r="F1040" t="s">
        <v>370</v>
      </c>
      <c r="G1040" t="s">
        <v>245</v>
      </c>
      <c r="H1040" s="74">
        <v>0.38932059913285</v>
      </c>
      <c r="I1040" s="1"/>
      <c r="J1040" s="1"/>
      <c r="K1040" s="1"/>
      <c r="L1040" s="1"/>
      <c r="M1040" s="1"/>
      <c r="N1040" s="1"/>
      <c r="O1040" s="1"/>
      <c r="P1040" s="1">
        <v>323765</v>
      </c>
      <c r="Q1040" s="1"/>
      <c r="R1040" s="1"/>
      <c r="S1040" s="1"/>
      <c r="T1040" s="1">
        <v>323765</v>
      </c>
      <c r="U1040" s="1">
        <v>14.588235294117647</v>
      </c>
      <c r="V1040" s="36" t="s">
        <v>552</v>
      </c>
      <c r="W1040" s="1"/>
      <c r="X1040" s="1"/>
      <c r="Y1040" s="1"/>
      <c r="Z1040" s="1"/>
      <c r="AA1040" s="1"/>
      <c r="AB1040" s="1"/>
      <c r="AC1040" s="1">
        <v>38135</v>
      </c>
      <c r="AD1040" s="1"/>
      <c r="AE1040" s="1"/>
      <c r="AF1040" s="1"/>
      <c r="AG1040" s="1">
        <v>0</v>
      </c>
      <c r="AH1040" s="1">
        <v>0</v>
      </c>
      <c r="AI1040" s="1">
        <v>0</v>
      </c>
      <c r="AJ1040" s="1">
        <v>0</v>
      </c>
      <c r="AK1040" s="1">
        <v>0</v>
      </c>
      <c r="AL1040" s="1">
        <v>0</v>
      </c>
      <c r="AM1040" s="1">
        <v>335193.04307916667</v>
      </c>
      <c r="AN1040" s="1">
        <v>0</v>
      </c>
      <c r="AO1040" s="1">
        <v>0</v>
      </c>
      <c r="AP1040" s="1">
        <v>0</v>
      </c>
      <c r="AQ1040" s="1">
        <v>335193.04307916667</v>
      </c>
      <c r="AR1040" s="1">
        <v>0</v>
      </c>
      <c r="AS1040" s="1">
        <v>0</v>
      </c>
      <c r="AT1040" s="1">
        <v>0</v>
      </c>
      <c r="AU1040" s="1">
        <v>0</v>
      </c>
      <c r="AV1040" s="1">
        <v>0</v>
      </c>
      <c r="AW1040" s="1">
        <v>0</v>
      </c>
      <c r="AX1040" s="1">
        <v>99195.999299999996</v>
      </c>
      <c r="AY1040" s="1">
        <v>0</v>
      </c>
      <c r="AZ1040" s="1">
        <v>0</v>
      </c>
      <c r="BA1040" s="1">
        <v>0</v>
      </c>
      <c r="BB1040" s="1">
        <v>99195.999299999996</v>
      </c>
      <c r="BC1040" s="7" t="s">
        <v>552</v>
      </c>
      <c r="BD1040" s="35" t="s">
        <v>552</v>
      </c>
      <c r="BE1040" s="35" t="s">
        <v>552</v>
      </c>
      <c r="BF1040" s="35" t="s">
        <v>552</v>
      </c>
      <c r="BG1040" s="35" t="s">
        <v>552</v>
      </c>
      <c r="BH1040" s="35" t="s">
        <v>552</v>
      </c>
      <c r="BI1040" s="35" t="s">
        <v>552</v>
      </c>
      <c r="BJ1040" s="35">
        <v>1.3416800530606048</v>
      </c>
      <c r="BK1040" s="35" t="s">
        <v>552</v>
      </c>
      <c r="BL1040" s="35" t="s">
        <v>552</v>
      </c>
      <c r="BM1040" s="35" t="s">
        <v>552</v>
      </c>
      <c r="BN1040" s="35">
        <v>1.3416800530606048</v>
      </c>
      <c r="BO1040" s="1">
        <v>0</v>
      </c>
      <c r="BP1040" s="1"/>
      <c r="BQ1040" s="1">
        <v>0</v>
      </c>
      <c r="BR1040" s="1">
        <v>0</v>
      </c>
      <c r="BS1040" s="1">
        <v>0</v>
      </c>
      <c r="BT1040" s="1">
        <v>0</v>
      </c>
      <c r="BU1040" s="1">
        <v>0</v>
      </c>
      <c r="BV1040" s="1">
        <v>0</v>
      </c>
      <c r="BW1040" s="35">
        <v>6.0199534195057112</v>
      </c>
      <c r="BX1040" s="1">
        <v>0</v>
      </c>
      <c r="BY1040" s="1">
        <v>0</v>
      </c>
      <c r="BZ1040" s="1">
        <v>0</v>
      </c>
      <c r="CA1040" s="1">
        <v>0</v>
      </c>
      <c r="CB1040" s="1">
        <v>0</v>
      </c>
      <c r="CC1040" s="1">
        <v>0</v>
      </c>
    </row>
    <row r="1041" spans="1:81" x14ac:dyDescent="0.25">
      <c r="A1041" t="s">
        <v>967</v>
      </c>
      <c r="B1041" t="s">
        <v>968</v>
      </c>
      <c r="C1041" t="s">
        <v>244</v>
      </c>
      <c r="D1041" t="s">
        <v>28</v>
      </c>
      <c r="E1041">
        <v>60109</v>
      </c>
      <c r="F1041" t="s">
        <v>370</v>
      </c>
      <c r="G1041" t="s">
        <v>245</v>
      </c>
      <c r="H1041" s="74">
        <v>0.38932059913285</v>
      </c>
      <c r="I1041" s="1">
        <v>1239751.77</v>
      </c>
      <c r="J1041" s="1">
        <v>0</v>
      </c>
      <c r="K1041" s="1">
        <v>0</v>
      </c>
      <c r="L1041" s="1">
        <v>0</v>
      </c>
      <c r="M1041" s="1">
        <v>0</v>
      </c>
      <c r="N1041" s="1">
        <v>0</v>
      </c>
      <c r="O1041" s="1">
        <v>0</v>
      </c>
      <c r="P1041" s="1">
        <v>506066</v>
      </c>
      <c r="Q1041" s="1">
        <v>0</v>
      </c>
      <c r="R1041" s="1">
        <v>0</v>
      </c>
      <c r="S1041" s="1">
        <v>0</v>
      </c>
      <c r="T1041" s="1">
        <v>506066</v>
      </c>
      <c r="U1041" s="1"/>
      <c r="V1041" s="36"/>
      <c r="W1041" s="1"/>
      <c r="X1041" s="1"/>
      <c r="Y1041" s="1"/>
      <c r="Z1041" s="1"/>
      <c r="AA1041" s="1"/>
      <c r="AB1041" s="1"/>
      <c r="AC1041" s="1">
        <v>59608</v>
      </c>
      <c r="AD1041" s="1"/>
      <c r="AE1041" s="1"/>
      <c r="AF1041" s="1"/>
      <c r="AG1041" s="1">
        <v>0</v>
      </c>
      <c r="AH1041" s="1">
        <v>0</v>
      </c>
      <c r="AI1041" s="1">
        <v>0</v>
      </c>
      <c r="AJ1041" s="1">
        <v>0</v>
      </c>
      <c r="AK1041" s="1">
        <v>0</v>
      </c>
      <c r="AL1041" s="1">
        <v>0</v>
      </c>
      <c r="AM1041" s="1">
        <v>523933.04663166666</v>
      </c>
      <c r="AN1041" s="1">
        <v>0</v>
      </c>
      <c r="AO1041" s="1">
        <v>0</v>
      </c>
      <c r="AP1041" s="1">
        <v>0</v>
      </c>
      <c r="AQ1041" s="1">
        <v>523933.04663166666</v>
      </c>
      <c r="AR1041" s="1">
        <v>0</v>
      </c>
      <c r="AS1041" s="1">
        <v>0</v>
      </c>
      <c r="AT1041" s="1">
        <v>0</v>
      </c>
      <c r="AU1041" s="1">
        <v>0</v>
      </c>
      <c r="AV1041" s="1">
        <v>0</v>
      </c>
      <c r="AW1041" s="1">
        <v>0</v>
      </c>
      <c r="AX1041" s="1">
        <v>155051.13743999999</v>
      </c>
      <c r="AY1041" s="1">
        <v>0</v>
      </c>
      <c r="AZ1041" s="1">
        <v>0</v>
      </c>
      <c r="BA1041" s="1">
        <v>0</v>
      </c>
      <c r="BB1041" s="1">
        <v>155051.13743999999</v>
      </c>
      <c r="BC1041" s="7">
        <v>0.54767752747121845</v>
      </c>
      <c r="BD1041" s="35" t="s">
        <v>552</v>
      </c>
      <c r="BE1041" s="35" t="s">
        <v>552</v>
      </c>
      <c r="BF1041" s="35" t="s">
        <v>552</v>
      </c>
      <c r="BG1041" s="35" t="s">
        <v>552</v>
      </c>
      <c r="BH1041" s="35" t="s">
        <v>552</v>
      </c>
      <c r="BI1041" s="35" t="s">
        <v>552</v>
      </c>
      <c r="BJ1041" s="35">
        <v>1.341690973255794</v>
      </c>
      <c r="BK1041" s="35" t="s">
        <v>552</v>
      </c>
      <c r="BL1041" s="35" t="s">
        <v>552</v>
      </c>
      <c r="BM1041" s="35" t="s">
        <v>552</v>
      </c>
      <c r="BN1041" s="35">
        <v>1.341690973255794</v>
      </c>
      <c r="BO1041" s="1">
        <v>0</v>
      </c>
      <c r="BP1041" s="1">
        <v>0</v>
      </c>
      <c r="BQ1041" s="1">
        <v>408076.69261319994</v>
      </c>
      <c r="BR1041" s="1">
        <v>18138.917635741702</v>
      </c>
      <c r="BS1041" s="1">
        <v>160285.12472854255</v>
      </c>
      <c r="BT1041" s="1">
        <v>408076.69261319994</v>
      </c>
      <c r="BU1041" s="1">
        <v>18138.917635741702</v>
      </c>
      <c r="BV1041" s="1">
        <v>47182.589775738597</v>
      </c>
      <c r="BW1041" s="35">
        <v>6.0199534195057112</v>
      </c>
      <c r="BX1041" s="1">
        <v>2048525.9885042142</v>
      </c>
      <c r="BY1041" s="1">
        <v>91056.521611674019</v>
      </c>
      <c r="BZ1041" s="1">
        <v>804623.85997694649</v>
      </c>
      <c r="CA1041" s="1">
        <v>2048525.9885042142</v>
      </c>
      <c r="CB1041" s="1">
        <v>91056.521611674019</v>
      </c>
      <c r="CC1041" s="1">
        <v>236854.40288585422</v>
      </c>
    </row>
    <row r="1042" spans="1:81" x14ac:dyDescent="0.25">
      <c r="A1042" t="s">
        <v>967</v>
      </c>
      <c r="B1042" t="s">
        <v>968</v>
      </c>
      <c r="C1042" t="s">
        <v>244</v>
      </c>
      <c r="D1042" t="s">
        <v>1730</v>
      </c>
      <c r="E1042">
        <v>60109</v>
      </c>
      <c r="F1042" t="s">
        <v>370</v>
      </c>
      <c r="G1042" t="s">
        <v>245</v>
      </c>
      <c r="H1042" s="74">
        <v>0.38932059913285</v>
      </c>
      <c r="I1042" s="1">
        <v>1239751.77</v>
      </c>
      <c r="J1042" s="1"/>
      <c r="K1042" s="1"/>
      <c r="L1042" s="1"/>
      <c r="M1042" s="1"/>
      <c r="N1042" s="1"/>
      <c r="O1042" s="1"/>
      <c r="P1042" s="1">
        <v>182301</v>
      </c>
      <c r="Q1042" s="1"/>
      <c r="R1042" s="1"/>
      <c r="S1042" s="1"/>
      <c r="T1042" s="1">
        <v>182301</v>
      </c>
      <c r="U1042" s="1">
        <v>10.75</v>
      </c>
      <c r="V1042" s="36">
        <v>0.21696205431402552</v>
      </c>
      <c r="W1042" s="1"/>
      <c r="X1042" s="1"/>
      <c r="Y1042" s="1"/>
      <c r="Z1042" s="1"/>
      <c r="AA1042" s="1"/>
      <c r="AB1042" s="1"/>
      <c r="AC1042" s="1">
        <v>21473</v>
      </c>
      <c r="AD1042" s="1"/>
      <c r="AE1042" s="1"/>
      <c r="AF1042" s="1"/>
      <c r="AG1042" s="1">
        <v>0</v>
      </c>
      <c r="AH1042" s="1">
        <v>0</v>
      </c>
      <c r="AI1042" s="1">
        <v>0</v>
      </c>
      <c r="AJ1042" s="1">
        <v>0</v>
      </c>
      <c r="AK1042" s="1"/>
      <c r="AL1042" s="1">
        <v>0</v>
      </c>
      <c r="AM1042" s="1">
        <v>188740.00355249998</v>
      </c>
      <c r="AN1042" s="1"/>
      <c r="AO1042" s="1">
        <v>0</v>
      </c>
      <c r="AP1042" s="1">
        <v>0</v>
      </c>
      <c r="AQ1042" s="1">
        <v>188740.00355249998</v>
      </c>
      <c r="AR1042" s="1">
        <v>0</v>
      </c>
      <c r="AS1042" s="1">
        <v>0</v>
      </c>
      <c r="AT1042" s="1">
        <v>0</v>
      </c>
      <c r="AU1042" s="1">
        <v>0</v>
      </c>
      <c r="AV1042" s="1"/>
      <c r="AW1042" s="1">
        <v>0</v>
      </c>
      <c r="AX1042" s="1">
        <v>55855.138139999995</v>
      </c>
      <c r="AY1042" s="1"/>
      <c r="AZ1042" s="1">
        <v>0</v>
      </c>
      <c r="BA1042" s="1">
        <v>0</v>
      </c>
      <c r="BB1042" s="1">
        <v>55855.138139999995</v>
      </c>
      <c r="BC1042" s="7">
        <v>0.19729364184936793</v>
      </c>
      <c r="BD1042" s="35" t="s">
        <v>552</v>
      </c>
      <c r="BE1042" s="35" t="s">
        <v>552</v>
      </c>
      <c r="BF1042" s="35" t="s">
        <v>552</v>
      </c>
      <c r="BG1042" s="35" t="s">
        <v>552</v>
      </c>
      <c r="BH1042" s="35" t="s">
        <v>552</v>
      </c>
      <c r="BI1042" s="35" t="s">
        <v>552</v>
      </c>
      <c r="BJ1042" s="35">
        <v>1.3417103674280446</v>
      </c>
      <c r="BK1042" s="35" t="s">
        <v>552</v>
      </c>
      <c r="BL1042" s="35" t="s">
        <v>552</v>
      </c>
      <c r="BM1042" s="35" t="s">
        <v>552</v>
      </c>
      <c r="BN1042" s="35">
        <v>1.3417103674280446</v>
      </c>
      <c r="BO1042" s="1">
        <v>0</v>
      </c>
      <c r="BP1042" s="1">
        <v>0</v>
      </c>
      <c r="BQ1042" s="1">
        <v>408076.69261319994</v>
      </c>
      <c r="BR1042" s="1">
        <v>18138.917635741702</v>
      </c>
      <c r="BS1042" s="1">
        <v>160285.12472854255</v>
      </c>
      <c r="BT1042" s="1">
        <v>408076.69261319994</v>
      </c>
      <c r="BU1042" s="1">
        <v>18138.917635741702</v>
      </c>
      <c r="BV1042" s="1">
        <v>47182.589775738597</v>
      </c>
      <c r="BW1042" s="35">
        <v>6.0199534195057112</v>
      </c>
      <c r="BX1042" s="1">
        <v>2048525.9885042142</v>
      </c>
      <c r="BY1042" s="1">
        <v>91056.521611674019</v>
      </c>
      <c r="BZ1042" s="1">
        <v>804623.85997694649</v>
      </c>
      <c r="CA1042" s="1">
        <v>2048525.9885042142</v>
      </c>
      <c r="CB1042" s="1">
        <v>91056.521611674019</v>
      </c>
      <c r="CC1042" s="1">
        <v>236854.40288585422</v>
      </c>
    </row>
    <row r="1043" spans="1:81" x14ac:dyDescent="0.25">
      <c r="A1043" t="s">
        <v>1612</v>
      </c>
      <c r="B1043" t="s">
        <v>1613</v>
      </c>
      <c r="C1043" t="s">
        <v>244</v>
      </c>
      <c r="D1043" t="s">
        <v>28</v>
      </c>
      <c r="E1043">
        <v>60196</v>
      </c>
      <c r="F1043" t="s">
        <v>370</v>
      </c>
      <c r="G1043" t="s">
        <v>245</v>
      </c>
      <c r="H1043" s="74">
        <v>0.38932059913285</v>
      </c>
      <c r="I1043" s="1">
        <v>596730.62</v>
      </c>
      <c r="J1043" s="1">
        <v>0</v>
      </c>
      <c r="K1043" s="1">
        <v>0</v>
      </c>
      <c r="L1043" s="1">
        <v>0</v>
      </c>
      <c r="M1043" s="1">
        <v>0</v>
      </c>
      <c r="N1043" s="1">
        <v>0</v>
      </c>
      <c r="O1043" s="1">
        <v>0</v>
      </c>
      <c r="P1043" s="1">
        <v>248755</v>
      </c>
      <c r="Q1043" s="1">
        <v>0</v>
      </c>
      <c r="R1043" s="1">
        <v>0</v>
      </c>
      <c r="S1043" s="1">
        <v>0</v>
      </c>
      <c r="T1043" s="1">
        <v>248755</v>
      </c>
      <c r="U1043" s="1"/>
      <c r="V1043" s="36"/>
      <c r="W1043" s="1"/>
      <c r="X1043" s="1"/>
      <c r="Y1043" s="1"/>
      <c r="Z1043" s="1"/>
      <c r="AA1043" s="1"/>
      <c r="AB1043" s="1"/>
      <c r="AC1043" s="1">
        <v>29300</v>
      </c>
      <c r="AD1043" s="1"/>
      <c r="AE1043" s="1"/>
      <c r="AF1043" s="1"/>
      <c r="AG1043" s="1">
        <v>0</v>
      </c>
      <c r="AH1043" s="1">
        <v>0</v>
      </c>
      <c r="AI1043" s="1">
        <v>0</v>
      </c>
      <c r="AJ1043" s="1">
        <v>0</v>
      </c>
      <c r="AK1043" s="1">
        <v>0</v>
      </c>
      <c r="AL1043" s="1">
        <v>0</v>
      </c>
      <c r="AM1043" s="1">
        <v>257536.54422083328</v>
      </c>
      <c r="AN1043" s="1">
        <v>0</v>
      </c>
      <c r="AO1043" s="1">
        <v>0</v>
      </c>
      <c r="AP1043" s="1">
        <v>0</v>
      </c>
      <c r="AQ1043" s="1">
        <v>257536.54422083328</v>
      </c>
      <c r="AR1043" s="1">
        <v>0</v>
      </c>
      <c r="AS1043" s="1">
        <v>0</v>
      </c>
      <c r="AT1043" s="1">
        <v>0</v>
      </c>
      <c r="AU1043" s="1">
        <v>0</v>
      </c>
      <c r="AV1043" s="1">
        <v>0</v>
      </c>
      <c r="AW1043" s="1">
        <v>0</v>
      </c>
      <c r="AX1043" s="1">
        <v>76214.573999999993</v>
      </c>
      <c r="AY1043" s="1">
        <v>0</v>
      </c>
      <c r="AZ1043" s="1">
        <v>0</v>
      </c>
      <c r="BA1043" s="1">
        <v>0</v>
      </c>
      <c r="BB1043" s="1">
        <v>76214.573999999993</v>
      </c>
      <c r="BC1043" s="7">
        <v>0.55929946785843376</v>
      </c>
      <c r="BD1043" s="35" t="s">
        <v>552</v>
      </c>
      <c r="BE1043" s="35" t="s">
        <v>552</v>
      </c>
      <c r="BF1043" s="35" t="s">
        <v>552</v>
      </c>
      <c r="BG1043" s="35" t="s">
        <v>552</v>
      </c>
      <c r="BH1043" s="35" t="s">
        <v>552</v>
      </c>
      <c r="BI1043" s="35" t="s">
        <v>552</v>
      </c>
      <c r="BJ1043" s="35">
        <v>1.3416860695094903</v>
      </c>
      <c r="BK1043" s="35" t="s">
        <v>552</v>
      </c>
      <c r="BL1043" s="35" t="s">
        <v>552</v>
      </c>
      <c r="BM1043" s="35" t="s">
        <v>552</v>
      </c>
      <c r="BN1043" s="35">
        <v>1.3416860695094903</v>
      </c>
      <c r="BO1043" s="1">
        <v>0</v>
      </c>
      <c r="BP1043" s="1">
        <v>0</v>
      </c>
      <c r="BQ1043" s="1">
        <v>196419.85087919998</v>
      </c>
      <c r="BR1043" s="1">
        <v>8730.8184015781499</v>
      </c>
      <c r="BS1043" s="1">
        <v>77150.155515438819</v>
      </c>
      <c r="BT1043" s="1">
        <v>196419.85087919998</v>
      </c>
      <c r="BU1043" s="1">
        <v>8730.8184015781499</v>
      </c>
      <c r="BV1043" s="1">
        <v>22710.430209817052</v>
      </c>
      <c r="BW1043" s="35">
        <v>6.032811257590069</v>
      </c>
      <c r="BX1043" s="1">
        <v>988544.0367190002</v>
      </c>
      <c r="BY1043" s="1">
        <v>43940.561139437035</v>
      </c>
      <c r="BZ1043" s="1">
        <v>388282.17120292498</v>
      </c>
      <c r="CA1043" s="1">
        <v>988544.0367190002</v>
      </c>
      <c r="CB1043" s="1">
        <v>43940.561139437035</v>
      </c>
      <c r="CC1043" s="1">
        <v>114297.30882468082</v>
      </c>
    </row>
    <row r="1044" spans="1:81" x14ac:dyDescent="0.25">
      <c r="A1044" t="s">
        <v>1612</v>
      </c>
      <c r="B1044" t="s">
        <v>1613</v>
      </c>
      <c r="C1044" t="s">
        <v>244</v>
      </c>
      <c r="D1044" t="s">
        <v>1730</v>
      </c>
      <c r="E1044">
        <v>60196</v>
      </c>
      <c r="F1044" t="s">
        <v>370</v>
      </c>
      <c r="G1044" t="s">
        <v>245</v>
      </c>
      <c r="H1044" s="74">
        <v>0.38932059913285</v>
      </c>
      <c r="I1044" s="1">
        <v>596730.62</v>
      </c>
      <c r="J1044" s="1"/>
      <c r="K1044" s="1"/>
      <c r="L1044" s="1"/>
      <c r="M1044" s="1"/>
      <c r="N1044" s="1"/>
      <c r="O1044" s="1"/>
      <c r="P1044" s="1">
        <v>248755</v>
      </c>
      <c r="Q1044" s="1"/>
      <c r="R1044" s="1"/>
      <c r="S1044" s="1"/>
      <c r="T1044" s="1">
        <v>248755</v>
      </c>
      <c r="U1044" s="1">
        <v>9.4615384615384617</v>
      </c>
      <c r="V1044" s="36">
        <v>0.24053443089616933</v>
      </c>
      <c r="W1044" s="1"/>
      <c r="X1044" s="1"/>
      <c r="Y1044" s="1"/>
      <c r="Z1044" s="1"/>
      <c r="AA1044" s="1"/>
      <c r="AB1044" s="1"/>
      <c r="AC1044" s="1">
        <v>29300</v>
      </c>
      <c r="AD1044" s="1"/>
      <c r="AE1044" s="1"/>
      <c r="AF1044" s="1"/>
      <c r="AG1044" s="1">
        <v>0</v>
      </c>
      <c r="AH1044" s="1">
        <v>0</v>
      </c>
      <c r="AI1044" s="1">
        <v>0</v>
      </c>
      <c r="AJ1044" s="1">
        <v>0</v>
      </c>
      <c r="AK1044" s="1"/>
      <c r="AL1044" s="1">
        <v>0</v>
      </c>
      <c r="AM1044" s="1">
        <v>257536.54422083328</v>
      </c>
      <c r="AN1044" s="1"/>
      <c r="AO1044" s="1">
        <v>0</v>
      </c>
      <c r="AP1044" s="1">
        <v>0</v>
      </c>
      <c r="AQ1044" s="1">
        <v>257536.54422083328</v>
      </c>
      <c r="AR1044" s="1">
        <v>0</v>
      </c>
      <c r="AS1044" s="1">
        <v>0</v>
      </c>
      <c r="AT1044" s="1">
        <v>0</v>
      </c>
      <c r="AU1044" s="1">
        <v>0</v>
      </c>
      <c r="AV1044" s="1"/>
      <c r="AW1044" s="1">
        <v>0</v>
      </c>
      <c r="AX1044" s="1">
        <v>76214.573999999993</v>
      </c>
      <c r="AY1044" s="1"/>
      <c r="AZ1044" s="1">
        <v>0</v>
      </c>
      <c r="BA1044" s="1">
        <v>0</v>
      </c>
      <c r="BB1044" s="1">
        <v>76214.573999999993</v>
      </c>
      <c r="BC1044" s="7">
        <v>0.55929946785843376</v>
      </c>
      <c r="BD1044" s="35" t="s">
        <v>552</v>
      </c>
      <c r="BE1044" s="35" t="s">
        <v>552</v>
      </c>
      <c r="BF1044" s="35" t="s">
        <v>552</v>
      </c>
      <c r="BG1044" s="35" t="s">
        <v>552</v>
      </c>
      <c r="BH1044" s="35" t="s">
        <v>552</v>
      </c>
      <c r="BI1044" s="35" t="s">
        <v>552</v>
      </c>
      <c r="BJ1044" s="35">
        <v>1.3416860695094903</v>
      </c>
      <c r="BK1044" s="35" t="s">
        <v>552</v>
      </c>
      <c r="BL1044" s="35" t="s">
        <v>552</v>
      </c>
      <c r="BM1044" s="35" t="s">
        <v>552</v>
      </c>
      <c r="BN1044" s="35">
        <v>1.3416860695094903</v>
      </c>
      <c r="BO1044" s="1">
        <v>0</v>
      </c>
      <c r="BP1044" s="1">
        <v>0</v>
      </c>
      <c r="BQ1044" s="1">
        <v>196419.85087919998</v>
      </c>
      <c r="BR1044" s="1">
        <v>8730.8184015781499</v>
      </c>
      <c r="BS1044" s="1">
        <v>77150.155515438819</v>
      </c>
      <c r="BT1044" s="1">
        <v>196419.85087919998</v>
      </c>
      <c r="BU1044" s="1">
        <v>8730.8184015781499</v>
      </c>
      <c r="BV1044" s="1">
        <v>22710.430209817052</v>
      </c>
      <c r="BW1044" s="35">
        <v>6.032811257590069</v>
      </c>
      <c r="BX1044" s="1">
        <v>988544.0367190002</v>
      </c>
      <c r="BY1044" s="1">
        <v>43940.561139437035</v>
      </c>
      <c r="BZ1044" s="1">
        <v>388282.17120292498</v>
      </c>
      <c r="CA1044" s="1">
        <v>988544.0367190002</v>
      </c>
      <c r="CB1044" s="1">
        <v>43940.561139437035</v>
      </c>
      <c r="CC1044" s="1">
        <v>114297.30882468082</v>
      </c>
    </row>
    <row r="1045" spans="1:81" x14ac:dyDescent="0.25">
      <c r="A1045" t="s">
        <v>964</v>
      </c>
      <c r="B1045" t="s">
        <v>965</v>
      </c>
      <c r="C1045" t="s">
        <v>244</v>
      </c>
      <c r="D1045" t="s">
        <v>38</v>
      </c>
      <c r="E1045">
        <v>60080</v>
      </c>
      <c r="F1045" t="s">
        <v>370</v>
      </c>
      <c r="G1045" t="s">
        <v>245</v>
      </c>
      <c r="H1045" s="74">
        <v>0.38932059913285</v>
      </c>
      <c r="I1045" s="1">
        <v>632292.73</v>
      </c>
      <c r="J1045" s="1"/>
      <c r="K1045" s="1"/>
      <c r="L1045" s="1">
        <v>326758</v>
      </c>
      <c r="M1045" s="1"/>
      <c r="N1045" s="1"/>
      <c r="O1045" s="1"/>
      <c r="P1045" s="1"/>
      <c r="Q1045" s="1"/>
      <c r="R1045" s="1"/>
      <c r="S1045" s="1"/>
      <c r="T1045" s="1">
        <v>326758</v>
      </c>
      <c r="U1045" s="1">
        <v>27</v>
      </c>
      <c r="V1045" s="36">
        <v>6.4745131336440678E-2</v>
      </c>
      <c r="W1045" s="1"/>
      <c r="X1045" s="1"/>
      <c r="Y1045" s="1">
        <v>75814</v>
      </c>
      <c r="Z1045" s="1"/>
      <c r="AA1045" s="1"/>
      <c r="AB1045" s="1"/>
      <c r="AC1045" s="1"/>
      <c r="AD1045" s="1"/>
      <c r="AE1045" s="1"/>
      <c r="AF1045" s="1"/>
      <c r="AG1045" s="1">
        <v>0</v>
      </c>
      <c r="AH1045" s="1">
        <v>0</v>
      </c>
      <c r="AI1045" s="1">
        <v>777879.92412500014</v>
      </c>
      <c r="AJ1045" s="1">
        <v>0</v>
      </c>
      <c r="AK1045" s="1">
        <v>0</v>
      </c>
      <c r="AL1045" s="1">
        <v>0</v>
      </c>
      <c r="AM1045" s="1">
        <v>0</v>
      </c>
      <c r="AN1045" s="1">
        <v>0</v>
      </c>
      <c r="AO1045" s="1">
        <v>0</v>
      </c>
      <c r="AP1045" s="1">
        <v>0</v>
      </c>
      <c r="AQ1045" s="1">
        <v>777879.92412500014</v>
      </c>
      <c r="AR1045" s="1">
        <v>0</v>
      </c>
      <c r="AS1045" s="1">
        <v>0</v>
      </c>
      <c r="AT1045" s="1">
        <v>164366.22279159998</v>
      </c>
      <c r="AU1045" s="1">
        <v>0</v>
      </c>
      <c r="AV1045" s="1">
        <v>0</v>
      </c>
      <c r="AW1045" s="1">
        <v>0</v>
      </c>
      <c r="AX1045" s="1">
        <v>0</v>
      </c>
      <c r="AY1045" s="1">
        <v>0</v>
      </c>
      <c r="AZ1045" s="1">
        <v>0</v>
      </c>
      <c r="BA1045" s="1">
        <v>0</v>
      </c>
      <c r="BB1045" s="1">
        <v>164366.22279159998</v>
      </c>
      <c r="BC1045" s="7">
        <v>1.4902055681022937</v>
      </c>
      <c r="BD1045" s="35" t="s">
        <v>552</v>
      </c>
      <c r="BE1045" s="35" t="s">
        <v>552</v>
      </c>
      <c r="BF1045" s="35">
        <v>2.8836207435368078</v>
      </c>
      <c r="BG1045" s="35" t="s">
        <v>552</v>
      </c>
      <c r="BH1045" s="35" t="s">
        <v>552</v>
      </c>
      <c r="BI1045" s="35" t="s">
        <v>552</v>
      </c>
      <c r="BJ1045" s="35" t="s">
        <v>552</v>
      </c>
      <c r="BK1045" s="35" t="s">
        <v>552</v>
      </c>
      <c r="BL1045" s="35" t="s">
        <v>552</v>
      </c>
      <c r="BM1045" s="35" t="s">
        <v>552</v>
      </c>
      <c r="BN1045" s="35">
        <v>2.8836207435368078</v>
      </c>
      <c r="BO1045" s="1">
        <v>0</v>
      </c>
      <c r="BP1045" s="1"/>
      <c r="BQ1045" s="1">
        <v>208125.47500679997</v>
      </c>
      <c r="BR1045" s="1">
        <v>9251.1307736614617</v>
      </c>
      <c r="BS1045" s="1">
        <v>81747.912401045149</v>
      </c>
      <c r="BT1045" s="1">
        <v>208125.47500679997</v>
      </c>
      <c r="BU1045" s="1">
        <v>9251.1307736614617</v>
      </c>
      <c r="BV1045" s="1">
        <v>24063.856345832719</v>
      </c>
      <c r="BW1045" s="35">
        <v>6.0065268873238571</v>
      </c>
      <c r="BX1045" s="1">
        <v>1041985.7865585936</v>
      </c>
      <c r="BY1045" s="1">
        <v>46316.034956485273</v>
      </c>
      <c r="BZ1045" s="1">
        <v>409273.12141842791</v>
      </c>
      <c r="CA1045" s="1">
        <v>1041985.7865585936</v>
      </c>
      <c r="CB1045" s="1">
        <v>46316.034956485273</v>
      </c>
      <c r="CC1045" s="1">
        <v>120476.34380811035</v>
      </c>
    </row>
    <row r="1046" spans="1:81" x14ac:dyDescent="0.25">
      <c r="A1046" t="s">
        <v>964</v>
      </c>
      <c r="B1046" t="s">
        <v>965</v>
      </c>
      <c r="C1046" t="s">
        <v>244</v>
      </c>
      <c r="D1046" t="s">
        <v>28</v>
      </c>
      <c r="E1046">
        <v>60080</v>
      </c>
      <c r="F1046" t="s">
        <v>370</v>
      </c>
      <c r="G1046" t="s">
        <v>245</v>
      </c>
      <c r="H1046" s="74">
        <v>0.38932059913285</v>
      </c>
      <c r="I1046" s="1">
        <v>703326.27</v>
      </c>
      <c r="J1046" s="1">
        <v>0</v>
      </c>
      <c r="K1046" s="1">
        <v>0</v>
      </c>
      <c r="L1046" s="1">
        <v>405623</v>
      </c>
      <c r="M1046" s="1">
        <v>0</v>
      </c>
      <c r="N1046" s="1">
        <v>0</v>
      </c>
      <c r="O1046" s="1">
        <v>0</v>
      </c>
      <c r="P1046" s="1">
        <v>0</v>
      </c>
      <c r="Q1046" s="1">
        <v>0</v>
      </c>
      <c r="R1046" s="1">
        <v>0</v>
      </c>
      <c r="S1046" s="1">
        <v>0</v>
      </c>
      <c r="T1046" s="1">
        <v>405623</v>
      </c>
      <c r="U1046" s="1"/>
      <c r="V1046" s="36"/>
      <c r="W1046" s="1"/>
      <c r="X1046" s="1"/>
      <c r="Y1046" s="1">
        <v>94112</v>
      </c>
      <c r="Z1046" s="1"/>
      <c r="AA1046" s="1"/>
      <c r="AB1046" s="1"/>
      <c r="AC1046" s="1"/>
      <c r="AD1046" s="1"/>
      <c r="AE1046" s="1"/>
      <c r="AF1046" s="1"/>
      <c r="AG1046" s="1">
        <v>0</v>
      </c>
      <c r="AH1046" s="1">
        <v>0</v>
      </c>
      <c r="AI1046" s="1">
        <v>965624.23881250015</v>
      </c>
      <c r="AJ1046" s="1">
        <v>0</v>
      </c>
      <c r="AK1046" s="1">
        <v>0</v>
      </c>
      <c r="AL1046" s="1">
        <v>0</v>
      </c>
      <c r="AM1046" s="1">
        <v>0</v>
      </c>
      <c r="AN1046" s="1">
        <v>0</v>
      </c>
      <c r="AO1046" s="1">
        <v>0</v>
      </c>
      <c r="AP1046" s="1">
        <v>0</v>
      </c>
      <c r="AQ1046" s="1">
        <v>965624.23881250015</v>
      </c>
      <c r="AR1046" s="1">
        <v>0</v>
      </c>
      <c r="AS1046" s="1">
        <v>0</v>
      </c>
      <c r="AT1046" s="1">
        <v>204036.64177279998</v>
      </c>
      <c r="AU1046" s="1">
        <v>0</v>
      </c>
      <c r="AV1046" s="1">
        <v>0</v>
      </c>
      <c r="AW1046" s="1">
        <v>0</v>
      </c>
      <c r="AX1046" s="1">
        <v>0</v>
      </c>
      <c r="AY1046" s="1">
        <v>0</v>
      </c>
      <c r="AZ1046" s="1">
        <v>0</v>
      </c>
      <c r="BA1046" s="1">
        <v>0</v>
      </c>
      <c r="BB1046" s="1">
        <v>204036.64177279998</v>
      </c>
      <c r="BC1046" s="7">
        <v>1.6630416500514049</v>
      </c>
      <c r="BD1046" s="35" t="s">
        <v>552</v>
      </c>
      <c r="BE1046" s="35" t="s">
        <v>552</v>
      </c>
      <c r="BF1046" s="35">
        <v>2.8836157727379859</v>
      </c>
      <c r="BG1046" s="35" t="s">
        <v>552</v>
      </c>
      <c r="BH1046" s="35" t="s">
        <v>552</v>
      </c>
      <c r="BI1046" s="35" t="s">
        <v>552</v>
      </c>
      <c r="BJ1046" s="35" t="s">
        <v>552</v>
      </c>
      <c r="BK1046" s="35" t="s">
        <v>552</v>
      </c>
      <c r="BL1046" s="35" t="s">
        <v>552</v>
      </c>
      <c r="BM1046" s="35" t="s">
        <v>552</v>
      </c>
      <c r="BN1046" s="35">
        <v>2.8836157727379859</v>
      </c>
      <c r="BO1046" s="1">
        <v>0</v>
      </c>
      <c r="BP1046" s="1">
        <v>0</v>
      </c>
      <c r="BQ1046" s="1">
        <v>231506.87503319996</v>
      </c>
      <c r="BR1046" s="1">
        <v>10290.428770739671</v>
      </c>
      <c r="BS1046" s="1">
        <v>90931.702329257882</v>
      </c>
      <c r="BT1046" s="1">
        <v>231506.87503319996</v>
      </c>
      <c r="BU1046" s="1">
        <v>10290.428770739671</v>
      </c>
      <c r="BV1046" s="1">
        <v>26767.257509872616</v>
      </c>
      <c r="BW1046" s="35">
        <v>6.0065268873238571</v>
      </c>
      <c r="BX1046" s="1">
        <v>1159045.3944540396</v>
      </c>
      <c r="BY1046" s="1">
        <v>51519.308322799145</v>
      </c>
      <c r="BZ1046" s="1">
        <v>455252.01262155897</v>
      </c>
      <c r="CA1046" s="1">
        <v>1159045.3944540396</v>
      </c>
      <c r="CB1046" s="1">
        <v>51519.308322799145</v>
      </c>
      <c r="CC1046" s="1">
        <v>134010.99442309866</v>
      </c>
    </row>
    <row r="1047" spans="1:81" x14ac:dyDescent="0.25">
      <c r="A1047" t="s">
        <v>964</v>
      </c>
      <c r="B1047" t="s">
        <v>965</v>
      </c>
      <c r="C1047" t="s">
        <v>244</v>
      </c>
      <c r="D1047" t="s">
        <v>1730</v>
      </c>
      <c r="E1047">
        <v>60080</v>
      </c>
      <c r="F1047" t="s">
        <v>370</v>
      </c>
      <c r="G1047" t="s">
        <v>245</v>
      </c>
      <c r="H1047" s="74">
        <v>0.38932059913285</v>
      </c>
      <c r="I1047" s="1">
        <v>71033.539999999994</v>
      </c>
      <c r="J1047" s="1"/>
      <c r="K1047" s="1"/>
      <c r="L1047" s="1">
        <v>78865</v>
      </c>
      <c r="M1047" s="1"/>
      <c r="N1047" s="1"/>
      <c r="O1047" s="1"/>
      <c r="P1047" s="1"/>
      <c r="Q1047" s="1"/>
      <c r="R1047" s="1"/>
      <c r="S1047" s="1"/>
      <c r="T1047" s="1">
        <v>78865</v>
      </c>
      <c r="U1047" s="1">
        <v>14</v>
      </c>
      <c r="V1047" s="36">
        <v>0.44948833147716916</v>
      </c>
      <c r="W1047" s="1"/>
      <c r="X1047" s="1"/>
      <c r="Y1047" s="1">
        <v>18298</v>
      </c>
      <c r="Z1047" s="1"/>
      <c r="AA1047" s="1"/>
      <c r="AB1047" s="1"/>
      <c r="AC1047" s="1"/>
      <c r="AD1047" s="1"/>
      <c r="AE1047" s="1"/>
      <c r="AF1047" s="1"/>
      <c r="AG1047" s="1">
        <v>0</v>
      </c>
      <c r="AH1047" s="1">
        <v>0</v>
      </c>
      <c r="AI1047" s="1">
        <v>187744.31468750001</v>
      </c>
      <c r="AJ1047" s="1">
        <v>0</v>
      </c>
      <c r="AK1047" s="1"/>
      <c r="AL1047" s="1">
        <v>0</v>
      </c>
      <c r="AM1047" s="1">
        <v>0</v>
      </c>
      <c r="AN1047" s="1"/>
      <c r="AO1047" s="1">
        <v>0</v>
      </c>
      <c r="AP1047" s="1">
        <v>0</v>
      </c>
      <c r="AQ1047" s="1">
        <v>187744.31468750001</v>
      </c>
      <c r="AR1047" s="1">
        <v>0</v>
      </c>
      <c r="AS1047" s="1">
        <v>0</v>
      </c>
      <c r="AT1047" s="1">
        <v>39670.418981199997</v>
      </c>
      <c r="AU1047" s="1">
        <v>0</v>
      </c>
      <c r="AV1047" s="1"/>
      <c r="AW1047" s="1">
        <v>0</v>
      </c>
      <c r="AX1047" s="1">
        <v>0</v>
      </c>
      <c r="AY1047" s="1"/>
      <c r="AZ1047" s="1">
        <v>0</v>
      </c>
      <c r="BA1047" s="1">
        <v>0</v>
      </c>
      <c r="BB1047" s="1">
        <v>39670.418981199997</v>
      </c>
      <c r="BC1047" s="7">
        <v>3.2015120416172422</v>
      </c>
      <c r="BD1047" s="35" t="s">
        <v>552</v>
      </c>
      <c r="BE1047" s="35" t="s">
        <v>552</v>
      </c>
      <c r="BF1047" s="35">
        <v>2.8835951774386612</v>
      </c>
      <c r="BG1047" s="35" t="s">
        <v>552</v>
      </c>
      <c r="BH1047" s="35" t="s">
        <v>552</v>
      </c>
      <c r="BI1047" s="35" t="s">
        <v>552</v>
      </c>
      <c r="BJ1047" s="35" t="s">
        <v>552</v>
      </c>
      <c r="BK1047" s="35" t="s">
        <v>552</v>
      </c>
      <c r="BL1047" s="35" t="s">
        <v>552</v>
      </c>
      <c r="BM1047" s="35" t="s">
        <v>552</v>
      </c>
      <c r="BN1047" s="35">
        <v>2.8835951774386612</v>
      </c>
      <c r="BO1047" s="1">
        <v>0</v>
      </c>
      <c r="BP1047" s="1">
        <v>0</v>
      </c>
      <c r="BQ1047" s="1">
        <v>23381.400026399995</v>
      </c>
      <c r="BR1047" s="1">
        <v>1039.2979970782083</v>
      </c>
      <c r="BS1047" s="1">
        <v>9183.7899282127382</v>
      </c>
      <c r="BT1047" s="1">
        <v>23381.400026399995</v>
      </c>
      <c r="BU1047" s="1">
        <v>1039.2979970782083</v>
      </c>
      <c r="BV1047" s="1">
        <v>2703.4011640398935</v>
      </c>
      <c r="BW1047" s="35">
        <v>6.0065268873238571</v>
      </c>
      <c r="BX1047" s="1">
        <v>117059.60789544633</v>
      </c>
      <c r="BY1047" s="1">
        <v>5203.2733663138824</v>
      </c>
      <c r="BZ1047" s="1">
        <v>45978.891203131112</v>
      </c>
      <c r="CA1047" s="1">
        <v>117059.60789544633</v>
      </c>
      <c r="CB1047" s="1">
        <v>5203.2733663138824</v>
      </c>
      <c r="CC1047" s="1">
        <v>13534.650614988344</v>
      </c>
    </row>
    <row r="1048" spans="1:81" x14ac:dyDescent="0.25">
      <c r="A1048" t="s">
        <v>925</v>
      </c>
      <c r="B1048" t="s">
        <v>926</v>
      </c>
      <c r="C1048" t="s">
        <v>91</v>
      </c>
      <c r="D1048" t="s">
        <v>38</v>
      </c>
      <c r="E1048">
        <v>10007</v>
      </c>
      <c r="F1048" t="s">
        <v>39</v>
      </c>
      <c r="G1048" t="s">
        <v>92</v>
      </c>
      <c r="H1048" s="74">
        <v>0.23928040779951004</v>
      </c>
      <c r="I1048" s="1">
        <v>4870695</v>
      </c>
      <c r="J1048" s="1"/>
      <c r="K1048" s="1"/>
      <c r="L1048" s="1">
        <v>386411</v>
      </c>
      <c r="M1048" s="1"/>
      <c r="N1048" s="1"/>
      <c r="O1048" s="1"/>
      <c r="P1048" s="1"/>
      <c r="Q1048" s="1"/>
      <c r="R1048" s="1"/>
      <c r="S1048" s="1"/>
      <c r="T1048" s="1">
        <v>386411</v>
      </c>
      <c r="U1048" s="1">
        <v>31</v>
      </c>
      <c r="V1048" s="36">
        <v>0.16193631305276779</v>
      </c>
      <c r="W1048" s="1"/>
      <c r="X1048" s="1"/>
      <c r="Y1048" s="1">
        <v>66224</v>
      </c>
      <c r="Z1048" s="1"/>
      <c r="AA1048" s="1"/>
      <c r="AB1048" s="1"/>
      <c r="AC1048" s="1">
        <v>78838</v>
      </c>
      <c r="AD1048" s="1"/>
      <c r="AE1048" s="1"/>
      <c r="AF1048" s="1"/>
      <c r="AG1048" s="1">
        <v>0</v>
      </c>
      <c r="AH1048" s="1">
        <v>0</v>
      </c>
      <c r="AI1048" s="1">
        <v>680663.21856249997</v>
      </c>
      <c r="AJ1048" s="1">
        <v>0</v>
      </c>
      <c r="AK1048" s="1">
        <v>0</v>
      </c>
      <c r="AL1048" s="1">
        <v>0</v>
      </c>
      <c r="AM1048" s="1">
        <v>694707.84191999992</v>
      </c>
      <c r="AN1048" s="1">
        <v>0</v>
      </c>
      <c r="AO1048" s="1">
        <v>0</v>
      </c>
      <c r="AP1048" s="1">
        <v>0</v>
      </c>
      <c r="AQ1048" s="1">
        <v>1375371.0604824999</v>
      </c>
      <c r="AR1048" s="1">
        <v>0</v>
      </c>
      <c r="AS1048" s="1">
        <v>0</v>
      </c>
      <c r="AT1048" s="1">
        <v>143574.9167456</v>
      </c>
      <c r="AU1048" s="1">
        <v>0</v>
      </c>
      <c r="AV1048" s="1">
        <v>0</v>
      </c>
      <c r="AW1048" s="1">
        <v>0</v>
      </c>
      <c r="AX1048" s="1">
        <v>205071.82883999997</v>
      </c>
      <c r="AY1048" s="1">
        <v>0</v>
      </c>
      <c r="AZ1048" s="1">
        <v>0</v>
      </c>
      <c r="BA1048" s="1">
        <v>0</v>
      </c>
      <c r="BB1048" s="1">
        <v>348646.74558559997</v>
      </c>
      <c r="BC1048" s="7">
        <v>0.35395724964673414</v>
      </c>
      <c r="BD1048" s="35" t="s">
        <v>552</v>
      </c>
      <c r="BE1048" s="35" t="s">
        <v>552</v>
      </c>
      <c r="BF1048" s="35">
        <v>2.1330607444097085</v>
      </c>
      <c r="BG1048" s="35" t="s">
        <v>552</v>
      </c>
      <c r="BH1048" s="35" t="s">
        <v>552</v>
      </c>
      <c r="BI1048" s="35" t="s">
        <v>552</v>
      </c>
      <c r="BJ1048" s="35" t="s">
        <v>552</v>
      </c>
      <c r="BK1048" s="35" t="s">
        <v>552</v>
      </c>
      <c r="BL1048" s="35" t="s">
        <v>552</v>
      </c>
      <c r="BM1048" s="35" t="s">
        <v>552</v>
      </c>
      <c r="BN1048" s="35">
        <v>4.4616167916236851</v>
      </c>
      <c r="BO1048" s="1">
        <v>0</v>
      </c>
      <c r="BP1048" s="1"/>
      <c r="BQ1048" s="1">
        <v>1603237.9661999997</v>
      </c>
      <c r="BR1048" s="1">
        <v>71263.568701191631</v>
      </c>
      <c r="BS1048" s="1">
        <v>629722.79974215198</v>
      </c>
      <c r="BT1048" s="1">
        <v>1603237.9661999997</v>
      </c>
      <c r="BU1048" s="1">
        <v>71263.568701191631</v>
      </c>
      <c r="BV1048" s="1">
        <v>185369.36963416563</v>
      </c>
      <c r="BW1048" s="35">
        <v>6.5897317787324745</v>
      </c>
      <c r="BX1048" s="1">
        <v>8961670.2085385583</v>
      </c>
      <c r="BY1048" s="1">
        <v>398344.2346349358</v>
      </c>
      <c r="BZ1048" s="1">
        <v>3519981.5455110925</v>
      </c>
      <c r="CA1048" s="1">
        <v>8961670.2085385583</v>
      </c>
      <c r="CB1048" s="1">
        <v>398344.2346349358</v>
      </c>
      <c r="CC1048" s="1">
        <v>1036165.0562477022</v>
      </c>
    </row>
    <row r="1049" spans="1:81" x14ac:dyDescent="0.25">
      <c r="A1049" t="s">
        <v>925</v>
      </c>
      <c r="B1049" t="s">
        <v>926</v>
      </c>
      <c r="C1049" t="s">
        <v>91</v>
      </c>
      <c r="D1049" t="s">
        <v>28</v>
      </c>
      <c r="E1049">
        <v>10007</v>
      </c>
      <c r="F1049" t="s">
        <v>39</v>
      </c>
      <c r="G1049" t="s">
        <v>92</v>
      </c>
      <c r="H1049" s="74">
        <v>0.23928040779951004</v>
      </c>
      <c r="I1049" s="1">
        <v>5228330</v>
      </c>
      <c r="J1049" s="1">
        <v>0</v>
      </c>
      <c r="K1049" s="1">
        <v>0</v>
      </c>
      <c r="L1049" s="1">
        <v>420419</v>
      </c>
      <c r="M1049" s="1">
        <v>0</v>
      </c>
      <c r="N1049" s="1">
        <v>0</v>
      </c>
      <c r="O1049" s="1">
        <v>0</v>
      </c>
      <c r="P1049" s="1">
        <v>905487</v>
      </c>
      <c r="Q1049" s="1">
        <v>0</v>
      </c>
      <c r="R1049" s="1">
        <v>0</v>
      </c>
      <c r="S1049" s="1">
        <v>0</v>
      </c>
      <c r="T1049" s="1">
        <v>1325906</v>
      </c>
      <c r="U1049" s="1"/>
      <c r="V1049" s="36"/>
      <c r="W1049" s="1"/>
      <c r="X1049" s="1"/>
      <c r="Y1049" s="1">
        <v>66224</v>
      </c>
      <c r="Z1049" s="1"/>
      <c r="AA1049" s="1"/>
      <c r="AB1049" s="1"/>
      <c r="AC1049" s="1">
        <v>126293</v>
      </c>
      <c r="AD1049" s="1"/>
      <c r="AE1049" s="1"/>
      <c r="AF1049" s="1"/>
      <c r="AG1049" s="1">
        <v>0</v>
      </c>
      <c r="AH1049" s="1">
        <v>0</v>
      </c>
      <c r="AI1049" s="1">
        <v>681060.68706249993</v>
      </c>
      <c r="AJ1049" s="1">
        <v>0</v>
      </c>
      <c r="AK1049" s="1">
        <v>0</v>
      </c>
      <c r="AL1049" s="1">
        <v>0</v>
      </c>
      <c r="AM1049" s="1">
        <v>1112391.2242374998</v>
      </c>
      <c r="AN1049" s="1">
        <v>0</v>
      </c>
      <c r="AO1049" s="1">
        <v>0</v>
      </c>
      <c r="AP1049" s="1">
        <v>0</v>
      </c>
      <c r="AQ1049" s="1">
        <v>1793451.9112999998</v>
      </c>
      <c r="AR1049" s="1">
        <v>0</v>
      </c>
      <c r="AS1049" s="1">
        <v>0</v>
      </c>
      <c r="AT1049" s="1">
        <v>143574.9167456</v>
      </c>
      <c r="AU1049" s="1">
        <v>0</v>
      </c>
      <c r="AV1049" s="1">
        <v>0</v>
      </c>
      <c r="AW1049" s="1">
        <v>0</v>
      </c>
      <c r="AX1049" s="1">
        <v>328510.82574</v>
      </c>
      <c r="AY1049" s="1">
        <v>0</v>
      </c>
      <c r="AZ1049" s="1">
        <v>0</v>
      </c>
      <c r="BA1049" s="1">
        <v>0</v>
      </c>
      <c r="BB1049" s="1">
        <v>472085.7424856</v>
      </c>
      <c r="BC1049" s="7">
        <v>0.43331955974194436</v>
      </c>
      <c r="BD1049" s="35" t="s">
        <v>552</v>
      </c>
      <c r="BE1049" s="35" t="s">
        <v>552</v>
      </c>
      <c r="BF1049" s="35">
        <v>1.9614613131378456</v>
      </c>
      <c r="BG1049" s="35" t="s">
        <v>552</v>
      </c>
      <c r="BH1049" s="35" t="s">
        <v>552</v>
      </c>
      <c r="BI1049" s="35" t="s">
        <v>552</v>
      </c>
      <c r="BJ1049" s="35">
        <v>1.5913006481346499</v>
      </c>
      <c r="BK1049" s="35" t="s">
        <v>552</v>
      </c>
      <c r="BL1049" s="35" t="s">
        <v>552</v>
      </c>
      <c r="BM1049" s="35" t="s">
        <v>552</v>
      </c>
      <c r="BN1049" s="35">
        <v>1.7086713943413785</v>
      </c>
      <c r="BO1049" s="1">
        <v>0</v>
      </c>
      <c r="BP1049" s="1">
        <v>0</v>
      </c>
      <c r="BQ1049" s="1">
        <v>1720957.1027999998</v>
      </c>
      <c r="BR1049" s="1">
        <v>76496.157970782675</v>
      </c>
      <c r="BS1049" s="1">
        <v>675960.74186042964</v>
      </c>
      <c r="BT1049" s="1">
        <v>1720957.1027999998</v>
      </c>
      <c r="BU1049" s="1">
        <v>76496.157970782675</v>
      </c>
      <c r="BV1049" s="1">
        <v>198980.27619044046</v>
      </c>
      <c r="BW1049" s="35">
        <v>6.5897317787324745</v>
      </c>
      <c r="BX1049" s="1">
        <v>9619688.6073565278</v>
      </c>
      <c r="BY1049" s="1">
        <v>427593.00516022334</v>
      </c>
      <c r="BZ1049" s="1">
        <v>3778439.2399528227</v>
      </c>
      <c r="CA1049" s="1">
        <v>9619688.6073565278</v>
      </c>
      <c r="CB1049" s="1">
        <v>427593.00516022334</v>
      </c>
      <c r="CC1049" s="1">
        <v>1112246.3731626696</v>
      </c>
    </row>
    <row r="1050" spans="1:81" x14ac:dyDescent="0.25">
      <c r="A1050" t="s">
        <v>925</v>
      </c>
      <c r="B1050" t="s">
        <v>926</v>
      </c>
      <c r="C1050" t="s">
        <v>91</v>
      </c>
      <c r="D1050" t="s">
        <v>1730</v>
      </c>
      <c r="E1050">
        <v>10007</v>
      </c>
      <c r="F1050" t="s">
        <v>39</v>
      </c>
      <c r="G1050" t="s">
        <v>92</v>
      </c>
      <c r="H1050" s="74">
        <v>0.23928040779951004</v>
      </c>
      <c r="I1050" s="1">
        <v>357635</v>
      </c>
      <c r="J1050" s="1"/>
      <c r="K1050" s="1"/>
      <c r="L1050" s="1">
        <v>34008</v>
      </c>
      <c r="M1050" s="1"/>
      <c r="N1050" s="1"/>
      <c r="O1050" s="1"/>
      <c r="P1050" s="1">
        <v>905487</v>
      </c>
      <c r="Q1050" s="1"/>
      <c r="R1050" s="1"/>
      <c r="S1050" s="1"/>
      <c r="T1050" s="1">
        <v>939495</v>
      </c>
      <c r="U1050" s="1">
        <v>12.5</v>
      </c>
      <c r="V1050" s="36">
        <v>9.2197731374065478E-2</v>
      </c>
      <c r="W1050" s="1"/>
      <c r="X1050" s="1"/>
      <c r="Y1050" s="1"/>
      <c r="Z1050" s="1"/>
      <c r="AA1050" s="1"/>
      <c r="AB1050" s="1"/>
      <c r="AC1050" s="1">
        <v>47455</v>
      </c>
      <c r="AD1050" s="1"/>
      <c r="AE1050" s="1"/>
      <c r="AF1050" s="1"/>
      <c r="AG1050" s="1">
        <v>0</v>
      </c>
      <c r="AH1050" s="1">
        <v>0</v>
      </c>
      <c r="AI1050" s="1">
        <v>397.46850000000001</v>
      </c>
      <c r="AJ1050" s="1">
        <v>0</v>
      </c>
      <c r="AK1050" s="1"/>
      <c r="AL1050" s="1">
        <v>0</v>
      </c>
      <c r="AM1050" s="1">
        <v>417683.38231749996</v>
      </c>
      <c r="AN1050" s="1"/>
      <c r="AO1050" s="1">
        <v>0</v>
      </c>
      <c r="AP1050" s="1">
        <v>0</v>
      </c>
      <c r="AQ1050" s="1">
        <v>418080.85081749997</v>
      </c>
      <c r="AR1050" s="1">
        <v>0</v>
      </c>
      <c r="AS1050" s="1">
        <v>0</v>
      </c>
      <c r="AT1050" s="1">
        <v>0</v>
      </c>
      <c r="AU1050" s="1">
        <v>0</v>
      </c>
      <c r="AV1050" s="1"/>
      <c r="AW1050" s="1">
        <v>0</v>
      </c>
      <c r="AX1050" s="1">
        <v>123438.9969</v>
      </c>
      <c r="AY1050" s="1"/>
      <c r="AZ1050" s="1">
        <v>0</v>
      </c>
      <c r="BA1050" s="1">
        <v>0</v>
      </c>
      <c r="BB1050" s="1">
        <v>123438.9969</v>
      </c>
      <c r="BC1050" s="7">
        <v>1.5141690486599464</v>
      </c>
      <c r="BD1050" s="35" t="s">
        <v>552</v>
      </c>
      <c r="BE1050" s="35" t="s">
        <v>552</v>
      </c>
      <c r="BF1050" s="35">
        <v>1.16875E-2</v>
      </c>
      <c r="BG1050" s="35" t="s">
        <v>552</v>
      </c>
      <c r="BH1050" s="35" t="s">
        <v>552</v>
      </c>
      <c r="BI1050" s="35" t="s">
        <v>552</v>
      </c>
      <c r="BJ1050" s="35">
        <v>0.59760369747715869</v>
      </c>
      <c r="BK1050" s="35" t="s">
        <v>552</v>
      </c>
      <c r="BL1050" s="35" t="s">
        <v>552</v>
      </c>
      <c r="BM1050" s="35" t="s">
        <v>552</v>
      </c>
      <c r="BN1050" s="35">
        <v>0.57639460318309299</v>
      </c>
      <c r="BO1050" s="1">
        <v>0</v>
      </c>
      <c r="BP1050" s="1">
        <v>0</v>
      </c>
      <c r="BQ1050" s="1">
        <v>117719.13659999998</v>
      </c>
      <c r="BR1050" s="1">
        <v>5232.5892695910279</v>
      </c>
      <c r="BS1050" s="1">
        <v>46237.942118277686</v>
      </c>
      <c r="BT1050" s="1">
        <v>117719.13659999998</v>
      </c>
      <c r="BU1050" s="1">
        <v>5232.5892695910279</v>
      </c>
      <c r="BV1050" s="1">
        <v>13610.906556274789</v>
      </c>
      <c r="BW1050" s="35">
        <v>6.5897317787324745</v>
      </c>
      <c r="BX1050" s="1">
        <v>658018.39881796902</v>
      </c>
      <c r="BY1050" s="1">
        <v>29248.770525287517</v>
      </c>
      <c r="BZ1050" s="1">
        <v>258457.69444172952</v>
      </c>
      <c r="CA1050" s="1">
        <v>658018.39881796902</v>
      </c>
      <c r="CB1050" s="1">
        <v>29248.770525287517</v>
      </c>
      <c r="CC1050" s="1">
        <v>76081.316914967378</v>
      </c>
    </row>
    <row r="1051" spans="1:81" x14ac:dyDescent="0.25">
      <c r="A1051" t="s">
        <v>720</v>
      </c>
      <c r="B1051" t="s">
        <v>625</v>
      </c>
      <c r="C1051" t="s">
        <v>91</v>
      </c>
      <c r="D1051" t="s">
        <v>38</v>
      </c>
      <c r="E1051">
        <v>11159</v>
      </c>
      <c r="F1051" t="s">
        <v>370</v>
      </c>
      <c r="G1051" t="s">
        <v>92</v>
      </c>
      <c r="H1051" s="74">
        <v>0.23928040779951004</v>
      </c>
      <c r="I1051" s="1">
        <v>251452.31</v>
      </c>
      <c r="J1051" s="1"/>
      <c r="K1051" s="1"/>
      <c r="L1051" s="1">
        <v>826776</v>
      </c>
      <c r="M1051" s="1"/>
      <c r="N1051" s="1"/>
      <c r="O1051" s="1"/>
      <c r="P1051" s="1"/>
      <c r="Q1051" s="1"/>
      <c r="R1051" s="1"/>
      <c r="S1051" s="1"/>
      <c r="T1051" s="1">
        <v>826776</v>
      </c>
      <c r="U1051" s="1">
        <v>54.473684210526315</v>
      </c>
      <c r="V1051" s="36">
        <v>1.792494852423638E-2</v>
      </c>
      <c r="W1051" s="1"/>
      <c r="X1051" s="1"/>
      <c r="Y1051" s="1">
        <v>191827</v>
      </c>
      <c r="Z1051" s="1"/>
      <c r="AA1051" s="1"/>
      <c r="AB1051" s="1"/>
      <c r="AC1051" s="1"/>
      <c r="AD1051" s="1"/>
      <c r="AE1051" s="1"/>
      <c r="AF1051" s="1"/>
      <c r="AG1051" s="1">
        <v>0</v>
      </c>
      <c r="AH1051" s="1">
        <v>0</v>
      </c>
      <c r="AI1051" s="1">
        <v>1968216.6145000001</v>
      </c>
      <c r="AJ1051" s="1">
        <v>0</v>
      </c>
      <c r="AK1051" s="1">
        <v>0</v>
      </c>
      <c r="AL1051" s="1">
        <v>0</v>
      </c>
      <c r="AM1051" s="1">
        <v>0</v>
      </c>
      <c r="AN1051" s="1">
        <v>0</v>
      </c>
      <c r="AO1051" s="1">
        <v>0</v>
      </c>
      <c r="AP1051" s="1">
        <v>0</v>
      </c>
      <c r="AQ1051" s="1">
        <v>1968216.6145000001</v>
      </c>
      <c r="AR1051" s="1">
        <v>0</v>
      </c>
      <c r="AS1051" s="1">
        <v>0</v>
      </c>
      <c r="AT1051" s="1">
        <v>415884.65744380001</v>
      </c>
      <c r="AU1051" s="1">
        <v>0</v>
      </c>
      <c r="AV1051" s="1">
        <v>0</v>
      </c>
      <c r="AW1051" s="1">
        <v>0</v>
      </c>
      <c r="AX1051" s="1">
        <v>0</v>
      </c>
      <c r="AY1051" s="1">
        <v>0</v>
      </c>
      <c r="AZ1051" s="1">
        <v>0</v>
      </c>
      <c r="BA1051" s="1">
        <v>0</v>
      </c>
      <c r="BB1051" s="1">
        <v>415884.65744380001</v>
      </c>
      <c r="BC1051" s="7">
        <v>9.4813257907386106</v>
      </c>
      <c r="BD1051" s="35" t="s">
        <v>552</v>
      </c>
      <c r="BE1051" s="35" t="s">
        <v>552</v>
      </c>
      <c r="BF1051" s="35">
        <v>2.8836120931713065</v>
      </c>
      <c r="BG1051" s="35" t="s">
        <v>552</v>
      </c>
      <c r="BH1051" s="35" t="s">
        <v>552</v>
      </c>
      <c r="BI1051" s="35" t="s">
        <v>552</v>
      </c>
      <c r="BJ1051" s="35" t="s">
        <v>552</v>
      </c>
      <c r="BK1051" s="35" t="s">
        <v>552</v>
      </c>
      <c r="BL1051" s="35" t="s">
        <v>552</v>
      </c>
      <c r="BM1051" s="35" t="s">
        <v>552</v>
      </c>
      <c r="BN1051" s="35">
        <v>2.8836120931713065</v>
      </c>
      <c r="BO1051" s="1">
        <v>0</v>
      </c>
      <c r="BP1051" s="1"/>
      <c r="BQ1051" s="1">
        <v>82768.042359599989</v>
      </c>
      <c r="BR1051" s="1">
        <v>3679.0209546601332</v>
      </c>
      <c r="BS1051" s="1">
        <v>32509.786109545254</v>
      </c>
      <c r="BT1051" s="1">
        <v>82768.042359599989</v>
      </c>
      <c r="BU1051" s="1">
        <v>3679.0209546601332</v>
      </c>
      <c r="BV1051" s="1">
        <v>9569.7957268428454</v>
      </c>
      <c r="BW1051" s="35">
        <v>5.9749514136221125</v>
      </c>
      <c r="BX1051" s="1">
        <v>411766.98933962686</v>
      </c>
      <c r="BY1051" s="1">
        <v>18302.950499131803</v>
      </c>
      <c r="BZ1051" s="1">
        <v>161734.60636223466</v>
      </c>
      <c r="CA1051" s="1">
        <v>411766.98933962686</v>
      </c>
      <c r="CB1051" s="1">
        <v>18302.950499131803</v>
      </c>
      <c r="CC1051" s="1">
        <v>47609.268779331658</v>
      </c>
    </row>
    <row r="1052" spans="1:81" x14ac:dyDescent="0.25">
      <c r="A1052" t="s">
        <v>720</v>
      </c>
      <c r="B1052" t="s">
        <v>625</v>
      </c>
      <c r="C1052" t="s">
        <v>91</v>
      </c>
      <c r="D1052" t="s">
        <v>28</v>
      </c>
      <c r="E1052">
        <v>11159</v>
      </c>
      <c r="F1052" t="s">
        <v>370</v>
      </c>
      <c r="G1052" t="s">
        <v>92</v>
      </c>
      <c r="H1052" s="74">
        <v>0.23928040779951004</v>
      </c>
      <c r="I1052" s="1">
        <v>251452.31</v>
      </c>
      <c r="J1052" s="1">
        <v>0</v>
      </c>
      <c r="K1052" s="1">
        <v>0</v>
      </c>
      <c r="L1052" s="1">
        <v>826776</v>
      </c>
      <c r="M1052" s="1">
        <v>0</v>
      </c>
      <c r="N1052" s="1">
        <v>0</v>
      </c>
      <c r="O1052" s="1">
        <v>0</v>
      </c>
      <c r="P1052" s="1">
        <v>0</v>
      </c>
      <c r="Q1052" s="1">
        <v>0</v>
      </c>
      <c r="R1052" s="1">
        <v>0</v>
      </c>
      <c r="S1052" s="1">
        <v>0</v>
      </c>
      <c r="T1052" s="1">
        <v>826776</v>
      </c>
      <c r="U1052" s="1"/>
      <c r="V1052" s="36"/>
      <c r="W1052" s="1"/>
      <c r="X1052" s="1"/>
      <c r="Y1052" s="1">
        <v>191827</v>
      </c>
      <c r="Z1052" s="1"/>
      <c r="AA1052" s="1"/>
      <c r="AB1052" s="1"/>
      <c r="AC1052" s="1"/>
      <c r="AD1052" s="1"/>
      <c r="AE1052" s="1"/>
      <c r="AF1052" s="1"/>
      <c r="AG1052" s="1">
        <v>0</v>
      </c>
      <c r="AH1052" s="1">
        <v>0</v>
      </c>
      <c r="AI1052" s="1">
        <v>1968216.6145000001</v>
      </c>
      <c r="AJ1052" s="1">
        <v>0</v>
      </c>
      <c r="AK1052" s="1">
        <v>0</v>
      </c>
      <c r="AL1052" s="1">
        <v>0</v>
      </c>
      <c r="AM1052" s="1">
        <v>0</v>
      </c>
      <c r="AN1052" s="1">
        <v>0</v>
      </c>
      <c r="AO1052" s="1">
        <v>0</v>
      </c>
      <c r="AP1052" s="1">
        <v>0</v>
      </c>
      <c r="AQ1052" s="1">
        <v>1968216.6145000001</v>
      </c>
      <c r="AR1052" s="1">
        <v>0</v>
      </c>
      <c r="AS1052" s="1">
        <v>0</v>
      </c>
      <c r="AT1052" s="1">
        <v>415884.65744380001</v>
      </c>
      <c r="AU1052" s="1">
        <v>0</v>
      </c>
      <c r="AV1052" s="1">
        <v>0</v>
      </c>
      <c r="AW1052" s="1">
        <v>0</v>
      </c>
      <c r="AX1052" s="1">
        <v>0</v>
      </c>
      <c r="AY1052" s="1">
        <v>0</v>
      </c>
      <c r="AZ1052" s="1">
        <v>0</v>
      </c>
      <c r="BA1052" s="1">
        <v>0</v>
      </c>
      <c r="BB1052" s="1">
        <v>415884.65744380001</v>
      </c>
      <c r="BC1052" s="7">
        <v>9.4813257907386106</v>
      </c>
      <c r="BD1052" s="35" t="s">
        <v>552</v>
      </c>
      <c r="BE1052" s="35" t="s">
        <v>552</v>
      </c>
      <c r="BF1052" s="35">
        <v>2.8836120931713065</v>
      </c>
      <c r="BG1052" s="35" t="s">
        <v>552</v>
      </c>
      <c r="BH1052" s="35" t="s">
        <v>552</v>
      </c>
      <c r="BI1052" s="35" t="s">
        <v>552</v>
      </c>
      <c r="BJ1052" s="35" t="s">
        <v>552</v>
      </c>
      <c r="BK1052" s="35" t="s">
        <v>552</v>
      </c>
      <c r="BL1052" s="35" t="s">
        <v>552</v>
      </c>
      <c r="BM1052" s="35" t="s">
        <v>552</v>
      </c>
      <c r="BN1052" s="35">
        <v>2.8836120931713065</v>
      </c>
      <c r="BO1052" s="1">
        <v>0</v>
      </c>
      <c r="BP1052" s="1">
        <v>0</v>
      </c>
      <c r="BQ1052" s="1">
        <v>82768.042359599989</v>
      </c>
      <c r="BR1052" s="1">
        <v>3679.0209546601332</v>
      </c>
      <c r="BS1052" s="1">
        <v>32509.786109545254</v>
      </c>
      <c r="BT1052" s="1">
        <v>82768.042359599989</v>
      </c>
      <c r="BU1052" s="1">
        <v>3679.0209546601332</v>
      </c>
      <c r="BV1052" s="1">
        <v>9569.7957268428454</v>
      </c>
      <c r="BW1052" s="35">
        <v>5.9749514136221125</v>
      </c>
      <c r="BX1052" s="1">
        <v>411766.98933962686</v>
      </c>
      <c r="BY1052" s="1">
        <v>18302.950499131803</v>
      </c>
      <c r="BZ1052" s="1">
        <v>161734.60636223466</v>
      </c>
      <c r="CA1052" s="1">
        <v>411766.98933962686</v>
      </c>
      <c r="CB1052" s="1">
        <v>18302.950499131803</v>
      </c>
      <c r="CC1052" s="1">
        <v>47609.268779331658</v>
      </c>
    </row>
    <row r="1053" spans="1:81" x14ac:dyDescent="0.25">
      <c r="A1053" t="s">
        <v>573</v>
      </c>
      <c r="B1053" t="s">
        <v>574</v>
      </c>
      <c r="C1053" t="s">
        <v>91</v>
      </c>
      <c r="D1053" t="s">
        <v>38</v>
      </c>
      <c r="E1053">
        <v>10004</v>
      </c>
      <c r="F1053" t="s">
        <v>39</v>
      </c>
      <c r="G1053" t="s">
        <v>92</v>
      </c>
      <c r="H1053" s="74">
        <v>0.23928040779951004</v>
      </c>
      <c r="I1053" s="1">
        <v>17883887</v>
      </c>
      <c r="J1053" s="1"/>
      <c r="K1053" s="1"/>
      <c r="L1053" s="1">
        <v>1247915</v>
      </c>
      <c r="M1053" s="1"/>
      <c r="N1053" s="1"/>
      <c r="O1053" s="1"/>
      <c r="P1053" s="1"/>
      <c r="Q1053" s="1"/>
      <c r="R1053" s="1"/>
      <c r="S1053" s="1"/>
      <c r="T1053" s="1">
        <v>1247915</v>
      </c>
      <c r="U1053" s="1">
        <v>32.571428571428569</v>
      </c>
      <c r="V1053" s="36">
        <v>0.41743170509664834</v>
      </c>
      <c r="W1053" s="1"/>
      <c r="X1053" s="1"/>
      <c r="Y1053" s="1">
        <v>311618</v>
      </c>
      <c r="Z1053" s="1"/>
      <c r="AA1053" s="1"/>
      <c r="AB1053" s="1"/>
      <c r="AC1053" s="1"/>
      <c r="AD1053" s="1"/>
      <c r="AE1053" s="1"/>
      <c r="AF1053" s="1"/>
      <c r="AG1053" s="1">
        <v>0</v>
      </c>
      <c r="AH1053" s="1">
        <v>0</v>
      </c>
      <c r="AI1053" s="1">
        <v>3196204.7865625001</v>
      </c>
      <c r="AJ1053" s="1">
        <v>0</v>
      </c>
      <c r="AK1053" s="1">
        <v>0</v>
      </c>
      <c r="AL1053" s="1">
        <v>0</v>
      </c>
      <c r="AM1053" s="1">
        <v>0</v>
      </c>
      <c r="AN1053" s="1">
        <v>0</v>
      </c>
      <c r="AO1053" s="1">
        <v>0</v>
      </c>
      <c r="AP1053" s="1">
        <v>0</v>
      </c>
      <c r="AQ1053" s="1">
        <v>3196204.7865625001</v>
      </c>
      <c r="AR1053" s="1">
        <v>0</v>
      </c>
      <c r="AS1053" s="1">
        <v>0</v>
      </c>
      <c r="AT1053" s="1">
        <v>675593.8693892</v>
      </c>
      <c r="AU1053" s="1">
        <v>0</v>
      </c>
      <c r="AV1053" s="1">
        <v>0</v>
      </c>
      <c r="AW1053" s="1">
        <v>0</v>
      </c>
      <c r="AX1053" s="1">
        <v>0</v>
      </c>
      <c r="AY1053" s="1">
        <v>0</v>
      </c>
      <c r="AZ1053" s="1">
        <v>0</v>
      </c>
      <c r="BA1053" s="1">
        <v>0</v>
      </c>
      <c r="BB1053" s="1">
        <v>675593.8693892</v>
      </c>
      <c r="BC1053" s="7">
        <v>0.21649648401109334</v>
      </c>
      <c r="BD1053" s="35" t="s">
        <v>552</v>
      </c>
      <c r="BE1053" s="35" t="s">
        <v>552</v>
      </c>
      <c r="BF1053" s="35">
        <v>3.1026140850552322</v>
      </c>
      <c r="BG1053" s="35" t="s">
        <v>552</v>
      </c>
      <c r="BH1053" s="35" t="s">
        <v>552</v>
      </c>
      <c r="BI1053" s="35" t="s">
        <v>552</v>
      </c>
      <c r="BJ1053" s="35" t="s">
        <v>552</v>
      </c>
      <c r="BK1053" s="35" t="s">
        <v>552</v>
      </c>
      <c r="BL1053" s="35" t="s">
        <v>552</v>
      </c>
      <c r="BM1053" s="35" t="s">
        <v>552</v>
      </c>
      <c r="BN1053" s="35">
        <v>3.1026140850552322</v>
      </c>
      <c r="BO1053" s="1">
        <v>0</v>
      </c>
      <c r="BP1053" s="1"/>
      <c r="BQ1053" s="1">
        <v>5886660.2449199995</v>
      </c>
      <c r="BR1053" s="1">
        <v>261660.73011528089</v>
      </c>
      <c r="BS1053" s="1">
        <v>2312173.3945386182</v>
      </c>
      <c r="BT1053" s="1">
        <v>5886660.2449199995</v>
      </c>
      <c r="BU1053" s="1">
        <v>261660.73011528089</v>
      </c>
      <c r="BV1053" s="1">
        <v>680626.65796126635</v>
      </c>
      <c r="BW1053" s="35">
        <v>6.0042192013838056</v>
      </c>
      <c r="BX1053" s="1">
        <v>29458138.229651354</v>
      </c>
      <c r="BY1053" s="1">
        <v>1309407.6498909944</v>
      </c>
      <c r="BZ1053" s="1">
        <v>11570622.497878926</v>
      </c>
      <c r="CA1053" s="1">
        <v>29458138.229651354</v>
      </c>
      <c r="CB1053" s="1">
        <v>1309407.6498909944</v>
      </c>
      <c r="CC1053" s="1">
        <v>3406004.9907434564</v>
      </c>
    </row>
    <row r="1054" spans="1:81" x14ac:dyDescent="0.25">
      <c r="A1054" t="s">
        <v>573</v>
      </c>
      <c r="B1054" t="s">
        <v>574</v>
      </c>
      <c r="C1054" t="s">
        <v>91</v>
      </c>
      <c r="D1054" t="s">
        <v>28</v>
      </c>
      <c r="E1054">
        <v>10004</v>
      </c>
      <c r="F1054" t="s">
        <v>39</v>
      </c>
      <c r="G1054" t="s">
        <v>92</v>
      </c>
      <c r="H1054" s="74">
        <v>0.23928040779951004</v>
      </c>
      <c r="I1054" s="1">
        <v>18836714</v>
      </c>
      <c r="J1054" s="1">
        <v>0</v>
      </c>
      <c r="K1054" s="1">
        <v>0</v>
      </c>
      <c r="L1054" s="1">
        <v>1363321</v>
      </c>
      <c r="M1054" s="1">
        <v>0</v>
      </c>
      <c r="N1054" s="1">
        <v>0</v>
      </c>
      <c r="O1054" s="1">
        <v>0</v>
      </c>
      <c r="P1054" s="1">
        <v>668789</v>
      </c>
      <c r="Q1054" s="1">
        <v>0</v>
      </c>
      <c r="R1054" s="1">
        <v>0</v>
      </c>
      <c r="S1054" s="1">
        <v>0</v>
      </c>
      <c r="T1054" s="1">
        <v>2032110</v>
      </c>
      <c r="U1054" s="1"/>
      <c r="V1054" s="36"/>
      <c r="W1054" s="1"/>
      <c r="X1054" s="1"/>
      <c r="Y1054" s="1">
        <v>311771</v>
      </c>
      <c r="Z1054" s="1"/>
      <c r="AA1054" s="1"/>
      <c r="AB1054" s="1"/>
      <c r="AC1054" s="1">
        <v>93617</v>
      </c>
      <c r="AD1054" s="1"/>
      <c r="AE1054" s="1"/>
      <c r="AF1054" s="1"/>
      <c r="AG1054" s="1">
        <v>0</v>
      </c>
      <c r="AH1054" s="1">
        <v>0</v>
      </c>
      <c r="AI1054" s="1">
        <v>3199115.7241874998</v>
      </c>
      <c r="AJ1054" s="1">
        <v>0</v>
      </c>
      <c r="AK1054" s="1">
        <v>0</v>
      </c>
      <c r="AL1054" s="1">
        <v>0</v>
      </c>
      <c r="AM1054" s="1">
        <v>822716.89283916657</v>
      </c>
      <c r="AN1054" s="1">
        <v>0</v>
      </c>
      <c r="AO1054" s="1">
        <v>0</v>
      </c>
      <c r="AP1054" s="1">
        <v>0</v>
      </c>
      <c r="AQ1054" s="1">
        <v>4021832.6170266662</v>
      </c>
      <c r="AR1054" s="1">
        <v>0</v>
      </c>
      <c r="AS1054" s="1">
        <v>0</v>
      </c>
      <c r="AT1054" s="1">
        <v>675925.57635740004</v>
      </c>
      <c r="AU1054" s="1">
        <v>0</v>
      </c>
      <c r="AV1054" s="1">
        <v>0</v>
      </c>
      <c r="AW1054" s="1">
        <v>0</v>
      </c>
      <c r="AX1054" s="1">
        <v>243514.66806</v>
      </c>
      <c r="AY1054" s="1">
        <v>0</v>
      </c>
      <c r="AZ1054" s="1">
        <v>0</v>
      </c>
      <c r="BA1054" s="1">
        <v>0</v>
      </c>
      <c r="BB1054" s="1">
        <v>919440.2444174001</v>
      </c>
      <c r="BC1054" s="7">
        <v>0.26232138267025057</v>
      </c>
      <c r="BD1054" s="35" t="s">
        <v>552</v>
      </c>
      <c r="BE1054" s="35" t="s">
        <v>552</v>
      </c>
      <c r="BF1054" s="35">
        <v>2.842354295536341</v>
      </c>
      <c r="BG1054" s="35" t="s">
        <v>552</v>
      </c>
      <c r="BH1054" s="35" t="s">
        <v>552</v>
      </c>
      <c r="BI1054" s="35" t="s">
        <v>552</v>
      </c>
      <c r="BJ1054" s="35">
        <v>1.5942719765115254</v>
      </c>
      <c r="BK1054" s="35" t="s">
        <v>552</v>
      </c>
      <c r="BL1054" s="35" t="s">
        <v>552</v>
      </c>
      <c r="BM1054" s="35" t="s">
        <v>552</v>
      </c>
      <c r="BN1054" s="35">
        <v>2.4315971386608335</v>
      </c>
      <c r="BO1054" s="1">
        <v>0</v>
      </c>
      <c r="BP1054" s="1">
        <v>0</v>
      </c>
      <c r="BQ1054" s="1">
        <v>6200292.7802399993</v>
      </c>
      <c r="BR1054" s="1">
        <v>275601.62610134663</v>
      </c>
      <c r="BS1054" s="1">
        <v>2435362.5669482881</v>
      </c>
      <c r="BT1054" s="1">
        <v>6200292.7802399993</v>
      </c>
      <c r="BU1054" s="1">
        <v>275601.62610134663</v>
      </c>
      <c r="BV1054" s="1">
        <v>716889.43778230075</v>
      </c>
      <c r="BW1054" s="35">
        <v>6.0042192013838056</v>
      </c>
      <c r="BX1054" s="1">
        <v>31027624.185078382</v>
      </c>
      <c r="BY1054" s="1">
        <v>1379170.9492689588</v>
      </c>
      <c r="BZ1054" s="1">
        <v>12187088.119853973</v>
      </c>
      <c r="CA1054" s="1">
        <v>31027624.185078382</v>
      </c>
      <c r="CB1054" s="1">
        <v>1379170.9492689588</v>
      </c>
      <c r="CC1054" s="1">
        <v>3587471.8898194297</v>
      </c>
    </row>
    <row r="1055" spans="1:81" x14ac:dyDescent="0.25">
      <c r="A1055" t="s">
        <v>573</v>
      </c>
      <c r="B1055" t="s">
        <v>574</v>
      </c>
      <c r="C1055" t="s">
        <v>91</v>
      </c>
      <c r="D1055" t="s">
        <v>1730</v>
      </c>
      <c r="E1055">
        <v>10004</v>
      </c>
      <c r="F1055" t="s">
        <v>39</v>
      </c>
      <c r="G1055" t="s">
        <v>92</v>
      </c>
      <c r="H1055" s="74">
        <v>0.23928040779951004</v>
      </c>
      <c r="I1055" s="1">
        <v>952827</v>
      </c>
      <c r="J1055" s="1"/>
      <c r="K1055" s="1"/>
      <c r="L1055" s="1">
        <v>115406</v>
      </c>
      <c r="M1055" s="1"/>
      <c r="N1055" s="1"/>
      <c r="O1055" s="1"/>
      <c r="P1055" s="1">
        <v>668789</v>
      </c>
      <c r="Q1055" s="1"/>
      <c r="R1055" s="1"/>
      <c r="S1055" s="1"/>
      <c r="T1055" s="1">
        <v>784195</v>
      </c>
      <c r="U1055" s="1">
        <v>13.948275862068966</v>
      </c>
      <c r="V1055" s="36">
        <v>0.1000182340099813</v>
      </c>
      <c r="W1055" s="1"/>
      <c r="X1055" s="1"/>
      <c r="Y1055" s="1">
        <v>153</v>
      </c>
      <c r="Z1055" s="1"/>
      <c r="AA1055" s="1"/>
      <c r="AB1055" s="1"/>
      <c r="AC1055" s="1">
        <v>93617</v>
      </c>
      <c r="AD1055" s="1"/>
      <c r="AE1055" s="1"/>
      <c r="AF1055" s="1"/>
      <c r="AG1055" s="1">
        <v>0</v>
      </c>
      <c r="AH1055" s="1">
        <v>0</v>
      </c>
      <c r="AI1055" s="1">
        <v>2910.937625</v>
      </c>
      <c r="AJ1055" s="1">
        <v>0</v>
      </c>
      <c r="AK1055" s="1"/>
      <c r="AL1055" s="1">
        <v>0</v>
      </c>
      <c r="AM1055" s="1">
        <v>822716.89283916657</v>
      </c>
      <c r="AN1055" s="1"/>
      <c r="AO1055" s="1">
        <v>0</v>
      </c>
      <c r="AP1055" s="1">
        <v>0</v>
      </c>
      <c r="AQ1055" s="1">
        <v>825627.83046416659</v>
      </c>
      <c r="AR1055" s="1">
        <v>0</v>
      </c>
      <c r="AS1055" s="1">
        <v>0</v>
      </c>
      <c r="AT1055" s="1">
        <v>331.70696820000001</v>
      </c>
      <c r="AU1055" s="1">
        <v>0</v>
      </c>
      <c r="AV1055" s="1"/>
      <c r="AW1055" s="1">
        <v>0</v>
      </c>
      <c r="AX1055" s="1">
        <v>243514.66806</v>
      </c>
      <c r="AY1055" s="1"/>
      <c r="AZ1055" s="1">
        <v>0</v>
      </c>
      <c r="BA1055" s="1">
        <v>0</v>
      </c>
      <c r="BB1055" s="1">
        <v>243846.37502819998</v>
      </c>
      <c r="BC1055" s="7">
        <v>1.1224222293158848</v>
      </c>
      <c r="BD1055" s="35" t="s">
        <v>552</v>
      </c>
      <c r="BE1055" s="35" t="s">
        <v>552</v>
      </c>
      <c r="BF1055" s="35">
        <v>2.8097712365041681E-2</v>
      </c>
      <c r="BG1055" s="35" t="s">
        <v>552</v>
      </c>
      <c r="BH1055" s="35" t="s">
        <v>552</v>
      </c>
      <c r="BI1055" s="35" t="s">
        <v>552</v>
      </c>
      <c r="BJ1055" s="35">
        <v>1.5942719765115254</v>
      </c>
      <c r="BK1055" s="35" t="s">
        <v>552</v>
      </c>
      <c r="BL1055" s="35" t="s">
        <v>552</v>
      </c>
      <c r="BM1055" s="35" t="s">
        <v>552</v>
      </c>
      <c r="BN1055" s="35">
        <v>1.3637860551168608</v>
      </c>
      <c r="BO1055" s="1">
        <v>0</v>
      </c>
      <c r="BP1055" s="1">
        <v>0</v>
      </c>
      <c r="BQ1055" s="1">
        <v>313632.53531999997</v>
      </c>
      <c r="BR1055" s="1">
        <v>13940.895986065711</v>
      </c>
      <c r="BS1055" s="1">
        <v>123189.17240966955</v>
      </c>
      <c r="BT1055" s="1">
        <v>313632.53531999997</v>
      </c>
      <c r="BU1055" s="1">
        <v>13940.895986065711</v>
      </c>
      <c r="BV1055" s="1">
        <v>36262.779821034404</v>
      </c>
      <c r="BW1055" s="35">
        <v>6.0042192013838056</v>
      </c>
      <c r="BX1055" s="1">
        <v>1569485.9554270285</v>
      </c>
      <c r="BY1055" s="1">
        <v>69763.29937796446</v>
      </c>
      <c r="BZ1055" s="1">
        <v>616465.62197504856</v>
      </c>
      <c r="CA1055" s="1">
        <v>1569485.9554270285</v>
      </c>
      <c r="CB1055" s="1">
        <v>69763.29937796446</v>
      </c>
      <c r="CC1055" s="1">
        <v>181466.89907597358</v>
      </c>
    </row>
    <row r="1056" spans="1:81" x14ac:dyDescent="0.25">
      <c r="A1056" t="s">
        <v>1016</v>
      </c>
      <c r="B1056" t="s">
        <v>1017</v>
      </c>
      <c r="C1056" t="s">
        <v>91</v>
      </c>
      <c r="D1056" t="s">
        <v>38</v>
      </c>
      <c r="E1056">
        <v>10053</v>
      </c>
      <c r="F1056" t="s">
        <v>39</v>
      </c>
      <c r="G1056" t="s">
        <v>92</v>
      </c>
      <c r="H1056" s="74">
        <v>0.23928040779951004</v>
      </c>
      <c r="I1056" s="1">
        <v>755411</v>
      </c>
      <c r="J1056" s="1"/>
      <c r="K1056" s="1"/>
      <c r="L1056" s="1">
        <v>240845</v>
      </c>
      <c r="M1056" s="1"/>
      <c r="N1056" s="1"/>
      <c r="O1056" s="1"/>
      <c r="P1056" s="1"/>
      <c r="Q1056" s="1"/>
      <c r="R1056" s="1"/>
      <c r="S1056" s="1"/>
      <c r="T1056" s="1">
        <v>240845</v>
      </c>
      <c r="U1056" s="1">
        <v>29.444444444444443</v>
      </c>
      <c r="V1056" s="36">
        <v>0.12106832614248712</v>
      </c>
      <c r="W1056" s="1"/>
      <c r="X1056" s="1"/>
      <c r="Y1056" s="1">
        <v>31015</v>
      </c>
      <c r="Z1056" s="1"/>
      <c r="AA1056" s="1"/>
      <c r="AB1056" s="1"/>
      <c r="AC1056" s="1">
        <v>6240</v>
      </c>
      <c r="AD1056" s="1"/>
      <c r="AE1056" s="1"/>
      <c r="AF1056" s="1"/>
      <c r="AG1056" s="1">
        <v>0</v>
      </c>
      <c r="AH1056" s="1">
        <v>0</v>
      </c>
      <c r="AI1056" s="1">
        <v>319478.0259375</v>
      </c>
      <c r="AJ1056" s="1">
        <v>0</v>
      </c>
      <c r="AK1056" s="1">
        <v>0</v>
      </c>
      <c r="AL1056" s="1">
        <v>0</v>
      </c>
      <c r="AM1056" s="1">
        <v>54985.881600000001</v>
      </c>
      <c r="AN1056" s="1">
        <v>0</v>
      </c>
      <c r="AO1056" s="1">
        <v>0</v>
      </c>
      <c r="AP1056" s="1">
        <v>0</v>
      </c>
      <c r="AQ1056" s="1">
        <v>374463.90753750002</v>
      </c>
      <c r="AR1056" s="1">
        <v>0</v>
      </c>
      <c r="AS1056" s="1">
        <v>0</v>
      </c>
      <c r="AT1056" s="1">
        <v>67241.121690999993</v>
      </c>
      <c r="AU1056" s="1">
        <v>0</v>
      </c>
      <c r="AV1056" s="1">
        <v>0</v>
      </c>
      <c r="AW1056" s="1">
        <v>0</v>
      </c>
      <c r="AX1056" s="1">
        <v>16231.3632</v>
      </c>
      <c r="AY1056" s="1">
        <v>0</v>
      </c>
      <c r="AZ1056" s="1">
        <v>0</v>
      </c>
      <c r="BA1056" s="1">
        <v>0</v>
      </c>
      <c r="BB1056" s="1">
        <v>83472.484891</v>
      </c>
      <c r="BC1056" s="7">
        <v>0.60620826600155409</v>
      </c>
      <c r="BD1056" s="35" t="s">
        <v>552</v>
      </c>
      <c r="BE1056" s="35" t="s">
        <v>552</v>
      </c>
      <c r="BF1056" s="35">
        <v>1.6056764625734394</v>
      </c>
      <c r="BG1056" s="35" t="s">
        <v>552</v>
      </c>
      <c r="BH1056" s="35" t="s">
        <v>552</v>
      </c>
      <c r="BI1056" s="35" t="s">
        <v>552</v>
      </c>
      <c r="BJ1056" s="35" t="s">
        <v>552</v>
      </c>
      <c r="BK1056" s="35" t="s">
        <v>552</v>
      </c>
      <c r="BL1056" s="35" t="s">
        <v>552</v>
      </c>
      <c r="BM1056" s="35" t="s">
        <v>552</v>
      </c>
      <c r="BN1056" s="35">
        <v>1.9013738812451992</v>
      </c>
      <c r="BO1056" s="1">
        <v>0</v>
      </c>
      <c r="BP1056" s="1"/>
      <c r="BQ1056" s="1">
        <v>248651.08475999997</v>
      </c>
      <c r="BR1056" s="1">
        <v>11052.485055240757</v>
      </c>
      <c r="BS1056" s="1">
        <v>97665.637014023407</v>
      </c>
      <c r="BT1056" s="1">
        <v>248651.08475999997</v>
      </c>
      <c r="BU1056" s="1">
        <v>11052.485055240757</v>
      </c>
      <c r="BV1056" s="1">
        <v>28749.50307599115</v>
      </c>
      <c r="BW1056" s="35">
        <v>5.9759446460207517</v>
      </c>
      <c r="BX1056" s="1">
        <v>1237274.0339387739</v>
      </c>
      <c r="BY1056" s="1">
        <v>54996.553835849612</v>
      </c>
      <c r="BZ1056" s="1">
        <v>485978.80360013596</v>
      </c>
      <c r="CA1056" s="1">
        <v>1237274.0339387739</v>
      </c>
      <c r="CB1056" s="1">
        <v>54996.553835849612</v>
      </c>
      <c r="CC1056" s="1">
        <v>143055.93590673528</v>
      </c>
    </row>
    <row r="1057" spans="1:81" x14ac:dyDescent="0.25">
      <c r="A1057" t="s">
        <v>1016</v>
      </c>
      <c r="B1057" t="s">
        <v>1017</v>
      </c>
      <c r="C1057" t="s">
        <v>91</v>
      </c>
      <c r="D1057" t="s">
        <v>28</v>
      </c>
      <c r="E1057">
        <v>10053</v>
      </c>
      <c r="F1057" t="s">
        <v>39</v>
      </c>
      <c r="G1057" t="s">
        <v>92</v>
      </c>
      <c r="H1057" s="74">
        <v>0.23928040779951004</v>
      </c>
      <c r="I1057" s="1">
        <v>883891</v>
      </c>
      <c r="J1057" s="1">
        <v>0</v>
      </c>
      <c r="K1057" s="1">
        <v>0</v>
      </c>
      <c r="L1057" s="1">
        <v>241004</v>
      </c>
      <c r="M1057" s="1">
        <v>0</v>
      </c>
      <c r="N1057" s="1">
        <v>0</v>
      </c>
      <c r="O1057" s="1">
        <v>0</v>
      </c>
      <c r="P1057" s="1">
        <v>232235</v>
      </c>
      <c r="Q1057" s="1">
        <v>0</v>
      </c>
      <c r="R1057" s="1">
        <v>0</v>
      </c>
      <c r="S1057" s="1">
        <v>0</v>
      </c>
      <c r="T1057" s="1">
        <v>473239</v>
      </c>
      <c r="U1057" s="1"/>
      <c r="V1057" s="36"/>
      <c r="W1057" s="1"/>
      <c r="X1057" s="1"/>
      <c r="Y1057" s="1">
        <v>31015</v>
      </c>
      <c r="Z1057" s="1"/>
      <c r="AA1057" s="1"/>
      <c r="AB1057" s="1"/>
      <c r="AC1057" s="1">
        <v>28458</v>
      </c>
      <c r="AD1057" s="1"/>
      <c r="AE1057" s="1"/>
      <c r="AF1057" s="1"/>
      <c r="AG1057" s="1">
        <v>0</v>
      </c>
      <c r="AH1057" s="1">
        <v>0</v>
      </c>
      <c r="AI1057" s="1">
        <v>319479.88425</v>
      </c>
      <c r="AJ1057" s="1">
        <v>0</v>
      </c>
      <c r="AK1057" s="1">
        <v>0</v>
      </c>
      <c r="AL1057" s="1">
        <v>0</v>
      </c>
      <c r="AM1057" s="1">
        <v>250323.70185416663</v>
      </c>
      <c r="AN1057" s="1">
        <v>0</v>
      </c>
      <c r="AO1057" s="1">
        <v>0</v>
      </c>
      <c r="AP1057" s="1">
        <v>0</v>
      </c>
      <c r="AQ1057" s="1">
        <v>569803.58610416669</v>
      </c>
      <c r="AR1057" s="1">
        <v>0</v>
      </c>
      <c r="AS1057" s="1">
        <v>0</v>
      </c>
      <c r="AT1057" s="1">
        <v>67241.121690999993</v>
      </c>
      <c r="AU1057" s="1">
        <v>0</v>
      </c>
      <c r="AV1057" s="1">
        <v>0</v>
      </c>
      <c r="AW1057" s="1">
        <v>0</v>
      </c>
      <c r="AX1057" s="1">
        <v>74024.380439999994</v>
      </c>
      <c r="AY1057" s="1">
        <v>0</v>
      </c>
      <c r="AZ1057" s="1">
        <v>0</v>
      </c>
      <c r="BA1057" s="1">
        <v>0</v>
      </c>
      <c r="BB1057" s="1">
        <v>141265.50213099999</v>
      </c>
      <c r="BC1057" s="7">
        <v>0.80447599108393075</v>
      </c>
      <c r="BD1057" s="35" t="s">
        <v>552</v>
      </c>
      <c r="BE1057" s="35" t="s">
        <v>552</v>
      </c>
      <c r="BF1057" s="35">
        <v>1.6046248441561137</v>
      </c>
      <c r="BG1057" s="35" t="s">
        <v>552</v>
      </c>
      <c r="BH1057" s="35" t="s">
        <v>552</v>
      </c>
      <c r="BI1057" s="35" t="s">
        <v>552</v>
      </c>
      <c r="BJ1057" s="35">
        <v>1.3966373815065198</v>
      </c>
      <c r="BK1057" s="35" t="s">
        <v>552</v>
      </c>
      <c r="BL1057" s="35" t="s">
        <v>552</v>
      </c>
      <c r="BM1057" s="35" t="s">
        <v>552</v>
      </c>
      <c r="BN1057" s="35">
        <v>1.5025580905951679</v>
      </c>
      <c r="BO1057" s="1">
        <v>0</v>
      </c>
      <c r="BP1057" s="1">
        <v>0</v>
      </c>
      <c r="BQ1057" s="1">
        <v>290941.56155999994</v>
      </c>
      <c r="BR1057" s="1">
        <v>12932.287281972076</v>
      </c>
      <c r="BS1057" s="1">
        <v>114276.56939859515</v>
      </c>
      <c r="BT1057" s="1">
        <v>290941.56155999994</v>
      </c>
      <c r="BU1057" s="1">
        <v>12932.287281972076</v>
      </c>
      <c r="BV1057" s="1">
        <v>33639.207032120124</v>
      </c>
      <c r="BW1057" s="35">
        <v>5.9759446460207517</v>
      </c>
      <c r="BX1057" s="1">
        <v>1447709.1055493988</v>
      </c>
      <c r="BY1057" s="1">
        <v>64350.345661531217</v>
      </c>
      <c r="BZ1057" s="1">
        <v>568633.88366455853</v>
      </c>
      <c r="CA1057" s="1">
        <v>1447709.1055493988</v>
      </c>
      <c r="CB1057" s="1">
        <v>64350.345661531217</v>
      </c>
      <c r="CC1057" s="1">
        <v>167386.83212786177</v>
      </c>
    </row>
    <row r="1058" spans="1:81" x14ac:dyDescent="0.25">
      <c r="A1058" t="s">
        <v>1016</v>
      </c>
      <c r="B1058" t="s">
        <v>1017</v>
      </c>
      <c r="C1058" t="s">
        <v>91</v>
      </c>
      <c r="D1058" t="s">
        <v>1730</v>
      </c>
      <c r="E1058">
        <v>10053</v>
      </c>
      <c r="F1058" t="s">
        <v>39</v>
      </c>
      <c r="G1058" t="s">
        <v>92</v>
      </c>
      <c r="H1058" s="74">
        <v>0.23928040779951004</v>
      </c>
      <c r="I1058" s="1">
        <v>128480</v>
      </c>
      <c r="J1058" s="1"/>
      <c r="K1058" s="1"/>
      <c r="L1058" s="1">
        <v>159</v>
      </c>
      <c r="M1058" s="1"/>
      <c r="N1058" s="1"/>
      <c r="O1058" s="1"/>
      <c r="P1058" s="1">
        <v>232235</v>
      </c>
      <c r="Q1058" s="1"/>
      <c r="R1058" s="1"/>
      <c r="S1058" s="1"/>
      <c r="T1058" s="1">
        <v>232394</v>
      </c>
      <c r="U1058" s="1">
        <v>16.153846153846153</v>
      </c>
      <c r="V1058" s="36">
        <v>7.1287297746023215E-2</v>
      </c>
      <c r="W1058" s="1"/>
      <c r="X1058" s="1"/>
      <c r="Y1058" s="1"/>
      <c r="Z1058" s="1"/>
      <c r="AA1058" s="1"/>
      <c r="AB1058" s="1"/>
      <c r="AC1058" s="1">
        <v>22218</v>
      </c>
      <c r="AD1058" s="1"/>
      <c r="AE1058" s="1"/>
      <c r="AF1058" s="1"/>
      <c r="AG1058" s="1">
        <v>0</v>
      </c>
      <c r="AH1058" s="1">
        <v>0</v>
      </c>
      <c r="AI1058" s="1">
        <v>1.8583125</v>
      </c>
      <c r="AJ1058" s="1">
        <v>0</v>
      </c>
      <c r="AK1058" s="1"/>
      <c r="AL1058" s="1">
        <v>0</v>
      </c>
      <c r="AM1058" s="1">
        <v>195337.82025416664</v>
      </c>
      <c r="AN1058" s="1"/>
      <c r="AO1058" s="1">
        <v>0</v>
      </c>
      <c r="AP1058" s="1">
        <v>0</v>
      </c>
      <c r="AQ1058" s="1">
        <v>195339.67856666664</v>
      </c>
      <c r="AR1058" s="1">
        <v>0</v>
      </c>
      <c r="AS1058" s="1">
        <v>0</v>
      </c>
      <c r="AT1058" s="1">
        <v>0</v>
      </c>
      <c r="AU1058" s="1">
        <v>0</v>
      </c>
      <c r="AV1058" s="1"/>
      <c r="AW1058" s="1">
        <v>0</v>
      </c>
      <c r="AX1058" s="1">
        <v>57793.017239999994</v>
      </c>
      <c r="AY1058" s="1"/>
      <c r="AZ1058" s="1">
        <v>0</v>
      </c>
      <c r="BA1058" s="1">
        <v>0</v>
      </c>
      <c r="BB1058" s="1">
        <v>57793.017239999994</v>
      </c>
      <c r="BC1058" s="7">
        <v>1.970210895132835</v>
      </c>
      <c r="BD1058" s="35" t="s">
        <v>552</v>
      </c>
      <c r="BE1058" s="35" t="s">
        <v>552</v>
      </c>
      <c r="BF1058" s="35">
        <v>1.16875E-2</v>
      </c>
      <c r="BG1058" s="35" t="s">
        <v>552</v>
      </c>
      <c r="BH1058" s="35" t="s">
        <v>552</v>
      </c>
      <c r="BI1058" s="35" t="s">
        <v>552</v>
      </c>
      <c r="BJ1058" s="35">
        <v>1.089977124439325</v>
      </c>
      <c r="BK1058" s="35" t="s">
        <v>552</v>
      </c>
      <c r="BL1058" s="35" t="s">
        <v>552</v>
      </c>
      <c r="BM1058" s="35" t="s">
        <v>552</v>
      </c>
      <c r="BN1058" s="35">
        <v>1.0892393771210385</v>
      </c>
      <c r="BO1058" s="1">
        <v>0</v>
      </c>
      <c r="BP1058" s="1">
        <v>0</v>
      </c>
      <c r="BQ1058" s="1">
        <v>42290.476799999997</v>
      </c>
      <c r="BR1058" s="1">
        <v>1879.8022267313193</v>
      </c>
      <c r="BS1058" s="1">
        <v>16610.932384571748</v>
      </c>
      <c r="BT1058" s="1">
        <v>42290.476799999997</v>
      </c>
      <c r="BU1058" s="1">
        <v>1879.8022267313193</v>
      </c>
      <c r="BV1058" s="1">
        <v>4889.703956128973</v>
      </c>
      <c r="BW1058" s="35">
        <v>5.9759446460207517</v>
      </c>
      <c r="BX1058" s="1">
        <v>210435.07161062479</v>
      </c>
      <c r="BY1058" s="1">
        <v>9353.7918256815938</v>
      </c>
      <c r="BZ1058" s="1">
        <v>82655.080064422509</v>
      </c>
      <c r="CA1058" s="1">
        <v>210435.07161062479</v>
      </c>
      <c r="CB1058" s="1">
        <v>9353.7918256815938</v>
      </c>
      <c r="CC1058" s="1">
        <v>24330.896221126448</v>
      </c>
    </row>
    <row r="1059" spans="1:81" x14ac:dyDescent="0.25">
      <c r="A1059" t="s">
        <v>507</v>
      </c>
      <c r="B1059" t="s">
        <v>508</v>
      </c>
      <c r="C1059" t="s">
        <v>91</v>
      </c>
      <c r="D1059" t="s">
        <v>38</v>
      </c>
      <c r="E1059">
        <v>10105</v>
      </c>
      <c r="F1059" t="s">
        <v>39</v>
      </c>
      <c r="G1059" t="s">
        <v>92</v>
      </c>
      <c r="H1059" s="74">
        <v>0.23928040779951004</v>
      </c>
      <c r="I1059" s="1">
        <v>8404113</v>
      </c>
      <c r="J1059" s="1">
        <v>1329322.8712098692</v>
      </c>
      <c r="K1059" s="1"/>
      <c r="L1059" s="1">
        <v>397507.12879013078</v>
      </c>
      <c r="M1059" s="1"/>
      <c r="N1059" s="1"/>
      <c r="O1059" s="1"/>
      <c r="P1059" s="1"/>
      <c r="Q1059" s="1"/>
      <c r="R1059" s="1"/>
      <c r="S1059" s="1"/>
      <c r="T1059" s="1">
        <v>1726830</v>
      </c>
      <c r="U1059" s="1">
        <v>30.321428571428573</v>
      </c>
      <c r="V1059" s="36">
        <v>0.22249578457699232</v>
      </c>
      <c r="W1059" s="1">
        <v>165736</v>
      </c>
      <c r="X1059" s="1"/>
      <c r="Y1059" s="1">
        <v>49560</v>
      </c>
      <c r="Z1059" s="1"/>
      <c r="AA1059" s="1"/>
      <c r="AB1059" s="1"/>
      <c r="AC1059" s="1">
        <v>3821</v>
      </c>
      <c r="AD1059" s="1"/>
      <c r="AE1059" s="1"/>
      <c r="AF1059" s="1"/>
      <c r="AG1059" s="1">
        <v>15482.623480981343</v>
      </c>
      <c r="AH1059" s="1">
        <v>0</v>
      </c>
      <c r="AI1059" s="1">
        <v>510653.46456773469</v>
      </c>
      <c r="AJ1059" s="1">
        <v>0</v>
      </c>
      <c r="AK1059" s="1">
        <v>0</v>
      </c>
      <c r="AL1059" s="1">
        <v>0</v>
      </c>
      <c r="AM1059" s="1">
        <v>33670.040639999999</v>
      </c>
      <c r="AN1059" s="1">
        <v>0</v>
      </c>
      <c r="AO1059" s="1">
        <v>0</v>
      </c>
      <c r="AP1059" s="1">
        <v>0</v>
      </c>
      <c r="AQ1059" s="1">
        <v>559806.1286887161</v>
      </c>
      <c r="AR1059" s="1">
        <v>613755.21256000001</v>
      </c>
      <c r="AS1059" s="1">
        <v>0</v>
      </c>
      <c r="AT1059" s="1">
        <v>107447.04146399999</v>
      </c>
      <c r="AU1059" s="1">
        <v>0</v>
      </c>
      <c r="AV1059" s="1">
        <v>0</v>
      </c>
      <c r="AW1059" s="1">
        <v>0</v>
      </c>
      <c r="AX1059" s="1">
        <v>9939.1087799999987</v>
      </c>
      <c r="AY1059" s="1">
        <v>0</v>
      </c>
      <c r="AZ1059" s="1">
        <v>0</v>
      </c>
      <c r="BA1059" s="1">
        <v>0</v>
      </c>
      <c r="BB1059" s="1">
        <v>731141.36280400003</v>
      </c>
      <c r="BC1059" s="7">
        <v>0.15360901162237064</v>
      </c>
      <c r="BD1059" s="35">
        <v>0.47335214767521994</v>
      </c>
      <c r="BE1059" s="35" t="s">
        <v>552</v>
      </c>
      <c r="BF1059" s="35">
        <v>1.5549419400678701</v>
      </c>
      <c r="BG1059" s="35" t="s">
        <v>552</v>
      </c>
      <c r="BH1059" s="35" t="s">
        <v>552</v>
      </c>
      <c r="BI1059" s="35" t="s">
        <v>552</v>
      </c>
      <c r="BJ1059" s="35" t="s">
        <v>552</v>
      </c>
      <c r="BK1059" s="35" t="s">
        <v>552</v>
      </c>
      <c r="BL1059" s="35" t="s">
        <v>552</v>
      </c>
      <c r="BM1059" s="35" t="s">
        <v>552</v>
      </c>
      <c r="BN1059" s="35">
        <v>0.74758227010922684</v>
      </c>
      <c r="BO1059" s="1">
        <v>1566205.2</v>
      </c>
      <c r="BP1059" s="1"/>
      <c r="BQ1059" s="1">
        <v>2766297.8350799996</v>
      </c>
      <c r="BR1059" s="1">
        <v>122961.31951355562</v>
      </c>
      <c r="BS1059" s="1">
        <v>1086551.625119088</v>
      </c>
      <c r="BT1059" s="1">
        <v>2766297.8350799996</v>
      </c>
      <c r="BU1059" s="1">
        <v>122961.31951355562</v>
      </c>
      <c r="BV1059" s="1">
        <v>319844.52509227057</v>
      </c>
      <c r="BW1059" s="35">
        <v>6.3000276403151831</v>
      </c>
      <c r="BX1059" s="1">
        <v>14661454.987268051</v>
      </c>
      <c r="BY1059" s="1">
        <v>651698.3921114715</v>
      </c>
      <c r="BZ1059" s="1">
        <v>5758753.6457605474</v>
      </c>
      <c r="CA1059" s="1">
        <v>14661454.987268051</v>
      </c>
      <c r="CB1059" s="1">
        <v>651698.3921114715</v>
      </c>
      <c r="CC1059" s="1">
        <v>1695184.8235925173</v>
      </c>
    </row>
    <row r="1060" spans="1:81" x14ac:dyDescent="0.25">
      <c r="A1060" t="s">
        <v>507</v>
      </c>
      <c r="B1060" t="s">
        <v>508</v>
      </c>
      <c r="C1060" t="s">
        <v>91</v>
      </c>
      <c r="D1060" t="s">
        <v>28</v>
      </c>
      <c r="E1060">
        <v>10105</v>
      </c>
      <c r="F1060" t="s">
        <v>39</v>
      </c>
      <c r="G1060" t="s">
        <v>92</v>
      </c>
      <c r="H1060" s="74">
        <v>0.23928040779951004</v>
      </c>
      <c r="I1060" s="1">
        <v>11856060</v>
      </c>
      <c r="J1060" s="1">
        <v>1329322.8712098692</v>
      </c>
      <c r="K1060" s="1">
        <v>0</v>
      </c>
      <c r="L1060" s="1">
        <v>397507.12879013078</v>
      </c>
      <c r="M1060" s="1">
        <v>0</v>
      </c>
      <c r="N1060" s="1">
        <v>0</v>
      </c>
      <c r="O1060" s="1">
        <v>0</v>
      </c>
      <c r="P1060" s="1">
        <v>3365336</v>
      </c>
      <c r="Q1060" s="1">
        <v>0</v>
      </c>
      <c r="R1060" s="1">
        <v>0</v>
      </c>
      <c r="S1060" s="1">
        <v>0</v>
      </c>
      <c r="T1060" s="1">
        <v>5092166</v>
      </c>
      <c r="U1060" s="1"/>
      <c r="V1060" s="36"/>
      <c r="W1060" s="1">
        <v>165736</v>
      </c>
      <c r="X1060" s="1"/>
      <c r="Y1060" s="1">
        <v>49560</v>
      </c>
      <c r="Z1060" s="1"/>
      <c r="AA1060" s="1"/>
      <c r="AB1060" s="1"/>
      <c r="AC1060" s="1">
        <v>258891</v>
      </c>
      <c r="AD1060" s="1"/>
      <c r="AE1060" s="1"/>
      <c r="AF1060" s="1"/>
      <c r="AG1060" s="1">
        <v>15482.623480981343</v>
      </c>
      <c r="AH1060" s="1">
        <v>0</v>
      </c>
      <c r="AI1060" s="1">
        <v>510653.46456773469</v>
      </c>
      <c r="AJ1060" s="1">
        <v>0</v>
      </c>
      <c r="AK1060" s="1">
        <v>0</v>
      </c>
      <c r="AL1060" s="1">
        <v>0</v>
      </c>
      <c r="AM1060" s="1">
        <v>2277007.1014466663</v>
      </c>
      <c r="AN1060" s="1">
        <v>0</v>
      </c>
      <c r="AO1060" s="1">
        <v>0</v>
      </c>
      <c r="AP1060" s="1">
        <v>0</v>
      </c>
      <c r="AQ1060" s="1">
        <v>2803143.1894953824</v>
      </c>
      <c r="AR1060" s="1">
        <v>613755.21256000001</v>
      </c>
      <c r="AS1060" s="1">
        <v>0</v>
      </c>
      <c r="AT1060" s="1">
        <v>107447.04146399999</v>
      </c>
      <c r="AU1060" s="1">
        <v>0</v>
      </c>
      <c r="AV1060" s="1">
        <v>0</v>
      </c>
      <c r="AW1060" s="1">
        <v>0</v>
      </c>
      <c r="AX1060" s="1">
        <v>673422.09138</v>
      </c>
      <c r="AY1060" s="1">
        <v>0</v>
      </c>
      <c r="AZ1060" s="1">
        <v>0</v>
      </c>
      <c r="BA1060" s="1">
        <v>0</v>
      </c>
      <c r="BB1060" s="1">
        <v>1394624.345404</v>
      </c>
      <c r="BC1060" s="7">
        <v>0.35406092200101735</v>
      </c>
      <c r="BD1060" s="35">
        <v>0.47335214767521994</v>
      </c>
      <c r="BE1060" s="35" t="s">
        <v>552</v>
      </c>
      <c r="BF1060" s="35">
        <v>1.5549419400678701</v>
      </c>
      <c r="BG1060" s="35" t="s">
        <v>552</v>
      </c>
      <c r="BH1060" s="35" t="s">
        <v>552</v>
      </c>
      <c r="BI1060" s="35" t="s">
        <v>552</v>
      </c>
      <c r="BJ1060" s="35">
        <v>0.87671162487985344</v>
      </c>
      <c r="BK1060" s="35" t="s">
        <v>552</v>
      </c>
      <c r="BL1060" s="35" t="s">
        <v>552</v>
      </c>
      <c r="BM1060" s="35" t="s">
        <v>552</v>
      </c>
      <c r="BN1060" s="35">
        <v>0.82435795197944883</v>
      </c>
      <c r="BO1060" s="1">
        <v>1566205.2</v>
      </c>
      <c r="BP1060" s="1">
        <v>0</v>
      </c>
      <c r="BQ1060" s="1">
        <v>3902540.7095999997</v>
      </c>
      <c r="BR1060" s="1">
        <v>173467.06092979549</v>
      </c>
      <c r="BS1060" s="1">
        <v>1532847.2214152063</v>
      </c>
      <c r="BT1060" s="1">
        <v>3902540.7095999997</v>
      </c>
      <c r="BU1060" s="1">
        <v>173467.06092979549</v>
      </c>
      <c r="BV1060" s="1">
        <v>451219.04954936542</v>
      </c>
      <c r="BW1060" s="35">
        <v>6.3000276403151831</v>
      </c>
      <c r="BX1060" s="1">
        <v>20683573.62833523</v>
      </c>
      <c r="BY1060" s="1">
        <v>919380.2176121542</v>
      </c>
      <c r="BZ1060" s="1">
        <v>8124132.641880923</v>
      </c>
      <c r="CA1060" s="1">
        <v>20683573.62833523</v>
      </c>
      <c r="CB1060" s="1">
        <v>919380.2176121542</v>
      </c>
      <c r="CC1060" s="1">
        <v>2391473.4344483833</v>
      </c>
    </row>
    <row r="1061" spans="1:81" x14ac:dyDescent="0.25">
      <c r="A1061" t="s">
        <v>507</v>
      </c>
      <c r="B1061" t="s">
        <v>508</v>
      </c>
      <c r="C1061" t="s">
        <v>91</v>
      </c>
      <c r="D1061" t="s">
        <v>1730</v>
      </c>
      <c r="E1061">
        <v>10105</v>
      </c>
      <c r="F1061" t="s">
        <v>39</v>
      </c>
      <c r="G1061" t="s">
        <v>92</v>
      </c>
      <c r="H1061" s="74">
        <v>0.23928040779951004</v>
      </c>
      <c r="I1061" s="1">
        <v>3451947</v>
      </c>
      <c r="J1061" s="1"/>
      <c r="K1061" s="1"/>
      <c r="L1061" s="1"/>
      <c r="M1061" s="1"/>
      <c r="N1061" s="1"/>
      <c r="O1061" s="1"/>
      <c r="P1061" s="1">
        <v>3365336</v>
      </c>
      <c r="Q1061" s="1"/>
      <c r="R1061" s="1"/>
      <c r="S1061" s="1"/>
      <c r="T1061" s="1">
        <v>3365336</v>
      </c>
      <c r="U1061" s="1">
        <v>12.672897196261681</v>
      </c>
      <c r="V1061" s="36">
        <v>8.5080750026967925E-2</v>
      </c>
      <c r="W1061" s="1"/>
      <c r="X1061" s="1"/>
      <c r="Y1061" s="1"/>
      <c r="Z1061" s="1"/>
      <c r="AA1061" s="1"/>
      <c r="AB1061" s="1"/>
      <c r="AC1061" s="1">
        <v>255070</v>
      </c>
      <c r="AD1061" s="1"/>
      <c r="AE1061" s="1"/>
      <c r="AF1061" s="1"/>
      <c r="AG1061" s="1">
        <v>0</v>
      </c>
      <c r="AH1061" s="1">
        <v>0</v>
      </c>
      <c r="AI1061" s="1">
        <v>0</v>
      </c>
      <c r="AJ1061" s="1">
        <v>0</v>
      </c>
      <c r="AK1061" s="1"/>
      <c r="AL1061" s="1">
        <v>0</v>
      </c>
      <c r="AM1061" s="1">
        <v>2243337.0608066665</v>
      </c>
      <c r="AN1061" s="1"/>
      <c r="AO1061" s="1">
        <v>0</v>
      </c>
      <c r="AP1061" s="1">
        <v>0</v>
      </c>
      <c r="AQ1061" s="1">
        <v>2243337.0608066665</v>
      </c>
      <c r="AR1061" s="1">
        <v>0</v>
      </c>
      <c r="AS1061" s="1">
        <v>0</v>
      </c>
      <c r="AT1061" s="1">
        <v>0</v>
      </c>
      <c r="AU1061" s="1">
        <v>0</v>
      </c>
      <c r="AV1061" s="1"/>
      <c r="AW1061" s="1">
        <v>0</v>
      </c>
      <c r="AX1061" s="1">
        <v>663482.98259999999</v>
      </c>
      <c r="AY1061" s="1"/>
      <c r="AZ1061" s="1">
        <v>0</v>
      </c>
      <c r="BA1061" s="1">
        <v>0</v>
      </c>
      <c r="BB1061" s="1">
        <v>663482.98259999999</v>
      </c>
      <c r="BC1061" s="7">
        <v>0.84208130756545985</v>
      </c>
      <c r="BD1061" s="35" t="s">
        <v>552</v>
      </c>
      <c r="BE1061" s="35" t="s">
        <v>552</v>
      </c>
      <c r="BF1061" s="35" t="s">
        <v>552</v>
      </c>
      <c r="BG1061" s="35" t="s">
        <v>552</v>
      </c>
      <c r="BH1061" s="35" t="s">
        <v>552</v>
      </c>
      <c r="BI1061" s="35" t="s">
        <v>552</v>
      </c>
      <c r="BJ1061" s="35">
        <v>0.86375329043122773</v>
      </c>
      <c r="BK1061" s="35" t="s">
        <v>552</v>
      </c>
      <c r="BL1061" s="35" t="s">
        <v>552</v>
      </c>
      <c r="BM1061" s="35" t="s">
        <v>552</v>
      </c>
      <c r="BN1061" s="35">
        <v>0.86375329043122773</v>
      </c>
      <c r="BO1061" s="1">
        <v>0</v>
      </c>
      <c r="BP1061" s="1">
        <v>0</v>
      </c>
      <c r="BQ1061" s="1">
        <v>1136242.8745199998</v>
      </c>
      <c r="BR1061" s="1">
        <v>50505.741416239856</v>
      </c>
      <c r="BS1061" s="1">
        <v>446295.59629611834</v>
      </c>
      <c r="BT1061" s="1">
        <v>1136242.8745199998</v>
      </c>
      <c r="BU1061" s="1">
        <v>50505.741416239856</v>
      </c>
      <c r="BV1061" s="1">
        <v>131374.52445709478</v>
      </c>
      <c r="BW1061" s="35">
        <v>6.3000276403151831</v>
      </c>
      <c r="BX1061" s="1">
        <v>6022118.6410671752</v>
      </c>
      <c r="BY1061" s="1">
        <v>267681.82550068252</v>
      </c>
      <c r="BZ1061" s="1">
        <v>2365378.9961203742</v>
      </c>
      <c r="CA1061" s="1">
        <v>6022118.6410671752</v>
      </c>
      <c r="CB1061" s="1">
        <v>267681.82550068252</v>
      </c>
      <c r="CC1061" s="1">
        <v>696288.61085586529</v>
      </c>
    </row>
    <row r="1062" spans="1:81" x14ac:dyDescent="0.25">
      <c r="A1062" t="s">
        <v>1335</v>
      </c>
      <c r="B1062" t="s">
        <v>1336</v>
      </c>
      <c r="C1062" t="s">
        <v>91</v>
      </c>
      <c r="D1062" t="s">
        <v>28</v>
      </c>
      <c r="E1062">
        <v>10179</v>
      </c>
      <c r="F1062" t="s">
        <v>370</v>
      </c>
      <c r="G1062" t="s">
        <v>92</v>
      </c>
      <c r="H1062" s="74">
        <v>0.23928040779951004</v>
      </c>
      <c r="I1062" s="1">
        <v>58218.78</v>
      </c>
      <c r="J1062" s="1">
        <v>0</v>
      </c>
      <c r="K1062" s="1">
        <v>0</v>
      </c>
      <c r="L1062" s="1">
        <v>53147</v>
      </c>
      <c r="M1062" s="1">
        <v>0</v>
      </c>
      <c r="N1062" s="1">
        <v>0</v>
      </c>
      <c r="O1062" s="1">
        <v>0</v>
      </c>
      <c r="P1062" s="1">
        <v>0</v>
      </c>
      <c r="Q1062" s="1">
        <v>0</v>
      </c>
      <c r="R1062" s="1">
        <v>0</v>
      </c>
      <c r="S1062" s="1">
        <v>0</v>
      </c>
      <c r="T1062" s="1">
        <v>53147</v>
      </c>
      <c r="U1062" s="1"/>
      <c r="V1062" s="36"/>
      <c r="W1062" s="1"/>
      <c r="X1062" s="1"/>
      <c r="Y1062" s="1">
        <v>12331</v>
      </c>
      <c r="Z1062" s="1"/>
      <c r="AA1062" s="1"/>
      <c r="AB1062" s="1"/>
      <c r="AC1062" s="1"/>
      <c r="AD1062" s="1"/>
      <c r="AE1062" s="1"/>
      <c r="AF1062" s="1"/>
      <c r="AG1062" s="1">
        <v>0</v>
      </c>
      <c r="AH1062" s="1">
        <v>0</v>
      </c>
      <c r="AI1062" s="1">
        <v>126520.6655625</v>
      </c>
      <c r="AJ1062" s="1">
        <v>0</v>
      </c>
      <c r="AK1062" s="1">
        <v>0</v>
      </c>
      <c r="AL1062" s="1">
        <v>0</v>
      </c>
      <c r="AM1062" s="1">
        <v>0</v>
      </c>
      <c r="AN1062" s="1">
        <v>0</v>
      </c>
      <c r="AO1062" s="1">
        <v>0</v>
      </c>
      <c r="AP1062" s="1">
        <v>0</v>
      </c>
      <c r="AQ1062" s="1">
        <v>126520.6655625</v>
      </c>
      <c r="AR1062" s="1">
        <v>0</v>
      </c>
      <c r="AS1062" s="1">
        <v>0</v>
      </c>
      <c r="AT1062" s="1">
        <v>26733.847221399999</v>
      </c>
      <c r="AU1062" s="1">
        <v>0</v>
      </c>
      <c r="AV1062" s="1">
        <v>0</v>
      </c>
      <c r="AW1062" s="1">
        <v>0</v>
      </c>
      <c r="AX1062" s="1">
        <v>0</v>
      </c>
      <c r="AY1062" s="1">
        <v>0</v>
      </c>
      <c r="AZ1062" s="1">
        <v>0</v>
      </c>
      <c r="BA1062" s="1">
        <v>0</v>
      </c>
      <c r="BB1062" s="1">
        <v>26733.847221399999</v>
      </c>
      <c r="BC1062" s="7">
        <v>2.6323896306982042</v>
      </c>
      <c r="BD1062" s="35" t="s">
        <v>552</v>
      </c>
      <c r="BE1062" s="35" t="s">
        <v>552</v>
      </c>
      <c r="BF1062" s="35">
        <v>2.8835966806009745</v>
      </c>
      <c r="BG1062" s="35" t="s">
        <v>552</v>
      </c>
      <c r="BH1062" s="35" t="s">
        <v>552</v>
      </c>
      <c r="BI1062" s="35" t="s">
        <v>552</v>
      </c>
      <c r="BJ1062" s="35" t="s">
        <v>552</v>
      </c>
      <c r="BK1062" s="35" t="s">
        <v>552</v>
      </c>
      <c r="BL1062" s="35" t="s">
        <v>552</v>
      </c>
      <c r="BM1062" s="35" t="s">
        <v>552</v>
      </c>
      <c r="BN1062" s="35">
        <v>2.8835966806009745</v>
      </c>
      <c r="BO1062" s="1">
        <v>0</v>
      </c>
      <c r="BP1062" s="1">
        <v>0</v>
      </c>
      <c r="BQ1062" s="1">
        <v>19163.293624799997</v>
      </c>
      <c r="BR1062" s="1">
        <v>851.80411178067232</v>
      </c>
      <c r="BS1062" s="1">
        <v>7526.9942255001397</v>
      </c>
      <c r="BT1062" s="1">
        <v>19163.293624799997</v>
      </c>
      <c r="BU1062" s="1">
        <v>851.80411178067232</v>
      </c>
      <c r="BV1062" s="1">
        <v>2215.6958194816489</v>
      </c>
      <c r="BW1062" s="35">
        <v>5.9746479823484844</v>
      </c>
      <c r="BX1062" s="1">
        <v>95330.639965762879</v>
      </c>
      <c r="BY1062" s="1">
        <v>4237.425606025864</v>
      </c>
      <c r="BZ1062" s="1">
        <v>37444.146637032958</v>
      </c>
      <c r="CA1062" s="1">
        <v>95330.639965762879</v>
      </c>
      <c r="CB1062" s="1">
        <v>4237.425606025864</v>
      </c>
      <c r="CC1062" s="1">
        <v>11022.306737882356</v>
      </c>
    </row>
    <row r="1063" spans="1:81" x14ac:dyDescent="0.25">
      <c r="A1063" t="s">
        <v>1335</v>
      </c>
      <c r="B1063" t="s">
        <v>1336</v>
      </c>
      <c r="C1063" t="s">
        <v>91</v>
      </c>
      <c r="D1063" t="s">
        <v>1730</v>
      </c>
      <c r="E1063">
        <v>10179</v>
      </c>
      <c r="F1063" t="s">
        <v>370</v>
      </c>
      <c r="G1063" t="s">
        <v>92</v>
      </c>
      <c r="H1063" s="74">
        <v>0.23928040779951004</v>
      </c>
      <c r="I1063" s="1">
        <v>58218.78</v>
      </c>
      <c r="J1063" s="1"/>
      <c r="K1063" s="1"/>
      <c r="L1063" s="1">
        <v>53147</v>
      </c>
      <c r="M1063" s="1"/>
      <c r="N1063" s="1"/>
      <c r="O1063" s="1"/>
      <c r="P1063" s="1"/>
      <c r="Q1063" s="1"/>
      <c r="R1063" s="1"/>
      <c r="S1063" s="1"/>
      <c r="T1063" s="1">
        <v>53147</v>
      </c>
      <c r="U1063" s="1">
        <v>24</v>
      </c>
      <c r="V1063" s="36">
        <v>5.6109511252978049E-2</v>
      </c>
      <c r="W1063" s="1"/>
      <c r="X1063" s="1"/>
      <c r="Y1063" s="1">
        <v>12331</v>
      </c>
      <c r="Z1063" s="1"/>
      <c r="AA1063" s="1"/>
      <c r="AB1063" s="1"/>
      <c r="AC1063" s="1"/>
      <c r="AD1063" s="1"/>
      <c r="AE1063" s="1"/>
      <c r="AF1063" s="1"/>
      <c r="AG1063" s="1">
        <v>0</v>
      </c>
      <c r="AH1063" s="1">
        <v>0</v>
      </c>
      <c r="AI1063" s="1">
        <v>126520.6655625</v>
      </c>
      <c r="AJ1063" s="1">
        <v>0</v>
      </c>
      <c r="AK1063" s="1"/>
      <c r="AL1063" s="1">
        <v>0</v>
      </c>
      <c r="AM1063" s="1">
        <v>0</v>
      </c>
      <c r="AN1063" s="1"/>
      <c r="AO1063" s="1">
        <v>0</v>
      </c>
      <c r="AP1063" s="1">
        <v>0</v>
      </c>
      <c r="AQ1063" s="1">
        <v>126520.6655625</v>
      </c>
      <c r="AR1063" s="1">
        <v>0</v>
      </c>
      <c r="AS1063" s="1">
        <v>0</v>
      </c>
      <c r="AT1063" s="1">
        <v>26733.847221399999</v>
      </c>
      <c r="AU1063" s="1">
        <v>0</v>
      </c>
      <c r="AV1063" s="1"/>
      <c r="AW1063" s="1">
        <v>0</v>
      </c>
      <c r="AX1063" s="1">
        <v>0</v>
      </c>
      <c r="AY1063" s="1"/>
      <c r="AZ1063" s="1">
        <v>0</v>
      </c>
      <c r="BA1063" s="1">
        <v>0</v>
      </c>
      <c r="BB1063" s="1">
        <v>26733.847221399999</v>
      </c>
      <c r="BC1063" s="7">
        <v>2.6323896306982042</v>
      </c>
      <c r="BD1063" s="35" t="s">
        <v>552</v>
      </c>
      <c r="BE1063" s="35" t="s">
        <v>552</v>
      </c>
      <c r="BF1063" s="35">
        <v>2.8835966806009745</v>
      </c>
      <c r="BG1063" s="35" t="s">
        <v>552</v>
      </c>
      <c r="BH1063" s="35" t="s">
        <v>552</v>
      </c>
      <c r="BI1063" s="35" t="s">
        <v>552</v>
      </c>
      <c r="BJ1063" s="35" t="s">
        <v>552</v>
      </c>
      <c r="BK1063" s="35" t="s">
        <v>552</v>
      </c>
      <c r="BL1063" s="35" t="s">
        <v>552</v>
      </c>
      <c r="BM1063" s="35" t="s">
        <v>552</v>
      </c>
      <c r="BN1063" s="35">
        <v>2.8835966806009745</v>
      </c>
      <c r="BO1063" s="1">
        <v>0</v>
      </c>
      <c r="BP1063" s="1">
        <v>0</v>
      </c>
      <c r="BQ1063" s="1">
        <v>19163.293624799997</v>
      </c>
      <c r="BR1063" s="1">
        <v>851.80411178067232</v>
      </c>
      <c r="BS1063" s="1">
        <v>7526.9942255001397</v>
      </c>
      <c r="BT1063" s="1">
        <v>19163.293624799997</v>
      </c>
      <c r="BU1063" s="1">
        <v>851.80411178067232</v>
      </c>
      <c r="BV1063" s="1">
        <v>2215.6958194816489</v>
      </c>
      <c r="BW1063" s="35">
        <v>5.9746479823484844</v>
      </c>
      <c r="BX1063" s="1">
        <v>95330.639965762879</v>
      </c>
      <c r="BY1063" s="1">
        <v>4237.425606025864</v>
      </c>
      <c r="BZ1063" s="1">
        <v>37444.146637032958</v>
      </c>
      <c r="CA1063" s="1">
        <v>95330.639965762879</v>
      </c>
      <c r="CB1063" s="1">
        <v>4237.425606025864</v>
      </c>
      <c r="CC1063" s="1">
        <v>11022.306737882356</v>
      </c>
    </row>
    <row r="1064" spans="1:81" x14ac:dyDescent="0.25">
      <c r="A1064" t="s">
        <v>1337</v>
      </c>
      <c r="B1064" t="s">
        <v>483</v>
      </c>
      <c r="C1064" t="s">
        <v>91</v>
      </c>
      <c r="D1064" t="s">
        <v>28</v>
      </c>
      <c r="E1064">
        <v>10180</v>
      </c>
      <c r="F1064" t="s">
        <v>370</v>
      </c>
      <c r="G1064" t="s">
        <v>92</v>
      </c>
      <c r="H1064" s="74">
        <v>0.23928040779951004</v>
      </c>
      <c r="I1064" s="1">
        <v>51490.32</v>
      </c>
      <c r="J1064" s="1">
        <v>0</v>
      </c>
      <c r="K1064" s="1">
        <v>0</v>
      </c>
      <c r="L1064" s="1">
        <v>0</v>
      </c>
      <c r="M1064" s="1">
        <v>0</v>
      </c>
      <c r="N1064" s="1">
        <v>0</v>
      </c>
      <c r="O1064" s="1">
        <v>0</v>
      </c>
      <c r="P1064" s="1">
        <v>41540</v>
      </c>
      <c r="Q1064" s="1">
        <v>0</v>
      </c>
      <c r="R1064" s="1">
        <v>0</v>
      </c>
      <c r="S1064" s="1">
        <v>0</v>
      </c>
      <c r="T1064" s="1">
        <v>41540</v>
      </c>
      <c r="U1064" s="1"/>
      <c r="V1064" s="36"/>
      <c r="W1064" s="1"/>
      <c r="X1064" s="1"/>
      <c r="Y1064" s="1"/>
      <c r="Z1064" s="1"/>
      <c r="AA1064" s="1"/>
      <c r="AB1064" s="1"/>
      <c r="AC1064" s="1">
        <v>4893</v>
      </c>
      <c r="AD1064" s="1"/>
      <c r="AE1064" s="1"/>
      <c r="AF1064" s="1"/>
      <c r="AG1064" s="1">
        <v>0</v>
      </c>
      <c r="AH1064" s="1">
        <v>0</v>
      </c>
      <c r="AI1064" s="1">
        <v>0</v>
      </c>
      <c r="AJ1064" s="1">
        <v>0</v>
      </c>
      <c r="AK1064" s="1">
        <v>0</v>
      </c>
      <c r="AL1064" s="1">
        <v>0</v>
      </c>
      <c r="AM1064" s="1">
        <v>43007.722516666661</v>
      </c>
      <c r="AN1064" s="1">
        <v>0</v>
      </c>
      <c r="AO1064" s="1">
        <v>0</v>
      </c>
      <c r="AP1064" s="1">
        <v>0</v>
      </c>
      <c r="AQ1064" s="1">
        <v>43007.722516666661</v>
      </c>
      <c r="AR1064" s="1">
        <v>0</v>
      </c>
      <c r="AS1064" s="1">
        <v>0</v>
      </c>
      <c r="AT1064" s="1">
        <v>0</v>
      </c>
      <c r="AU1064" s="1">
        <v>0</v>
      </c>
      <c r="AV1064" s="1">
        <v>0</v>
      </c>
      <c r="AW1064" s="1">
        <v>0</v>
      </c>
      <c r="AX1064" s="1">
        <v>12727.57374</v>
      </c>
      <c r="AY1064" s="1">
        <v>0</v>
      </c>
      <c r="AZ1064" s="1">
        <v>0</v>
      </c>
      <c r="BA1064" s="1">
        <v>0</v>
      </c>
      <c r="BB1064" s="1">
        <v>12727.57374</v>
      </c>
      <c r="BC1064" s="7">
        <v>1.0824422193660219</v>
      </c>
      <c r="BD1064" s="35" t="s">
        <v>552</v>
      </c>
      <c r="BE1064" s="35" t="s">
        <v>552</v>
      </c>
      <c r="BF1064" s="35" t="s">
        <v>552</v>
      </c>
      <c r="BG1064" s="35" t="s">
        <v>552</v>
      </c>
      <c r="BH1064" s="35" t="s">
        <v>552</v>
      </c>
      <c r="BI1064" s="35" t="s">
        <v>552</v>
      </c>
      <c r="BJ1064" s="35">
        <v>1.341725957069491</v>
      </c>
      <c r="BK1064" s="35" t="s">
        <v>552</v>
      </c>
      <c r="BL1064" s="35" t="s">
        <v>552</v>
      </c>
      <c r="BM1064" s="35" t="s">
        <v>552</v>
      </c>
      <c r="BN1064" s="35">
        <v>1.341725957069491</v>
      </c>
      <c r="BO1064" s="1">
        <v>0</v>
      </c>
      <c r="BP1064" s="1">
        <v>0</v>
      </c>
      <c r="BQ1064" s="1">
        <v>16948.553731199998</v>
      </c>
      <c r="BR1064" s="1">
        <v>753.35941929567377</v>
      </c>
      <c r="BS1064" s="1">
        <v>6657.0845577518867</v>
      </c>
      <c r="BT1064" s="1">
        <v>16948.553731199998</v>
      </c>
      <c r="BU1064" s="1">
        <v>753.35941929567377</v>
      </c>
      <c r="BV1064" s="1">
        <v>1959.6234542835207</v>
      </c>
      <c r="BW1064" s="35">
        <v>5.9746374170856358</v>
      </c>
      <c r="BX1064" s="1">
        <v>84312.909556713872</v>
      </c>
      <c r="BY1064" s="1">
        <v>3747.6899557421652</v>
      </c>
      <c r="BZ1064" s="1">
        <v>33116.581929695516</v>
      </c>
      <c r="CA1064" s="1">
        <v>84312.909556713872</v>
      </c>
      <c r="CB1064" s="1">
        <v>3747.6899557421652</v>
      </c>
      <c r="CC1064" s="1">
        <v>9748.4161590774056</v>
      </c>
    </row>
    <row r="1065" spans="1:81" x14ac:dyDescent="0.25">
      <c r="A1065" t="s">
        <v>1337</v>
      </c>
      <c r="B1065" t="s">
        <v>483</v>
      </c>
      <c r="C1065" t="s">
        <v>91</v>
      </c>
      <c r="D1065" t="s">
        <v>1730</v>
      </c>
      <c r="E1065">
        <v>10180</v>
      </c>
      <c r="F1065" t="s">
        <v>370</v>
      </c>
      <c r="G1065" t="s">
        <v>92</v>
      </c>
      <c r="H1065" s="74">
        <v>0.23928040779951004</v>
      </c>
      <c r="I1065" s="1">
        <v>51490.32</v>
      </c>
      <c r="J1065" s="1"/>
      <c r="K1065" s="1"/>
      <c r="L1065" s="1"/>
      <c r="M1065" s="1"/>
      <c r="N1065" s="1"/>
      <c r="O1065" s="1"/>
      <c r="P1065" s="1">
        <v>41540</v>
      </c>
      <c r="Q1065" s="1"/>
      <c r="R1065" s="1"/>
      <c r="S1065" s="1"/>
      <c r="T1065" s="1">
        <v>41540</v>
      </c>
      <c r="U1065" s="1">
        <v>18</v>
      </c>
      <c r="V1065" s="36">
        <v>7.323536439665472E-2</v>
      </c>
      <c r="W1065" s="1"/>
      <c r="X1065" s="1"/>
      <c r="Y1065" s="1"/>
      <c r="Z1065" s="1"/>
      <c r="AA1065" s="1"/>
      <c r="AB1065" s="1"/>
      <c r="AC1065" s="1">
        <v>4893</v>
      </c>
      <c r="AD1065" s="1"/>
      <c r="AE1065" s="1"/>
      <c r="AF1065" s="1"/>
      <c r="AG1065" s="1">
        <v>0</v>
      </c>
      <c r="AH1065" s="1">
        <v>0</v>
      </c>
      <c r="AI1065" s="1">
        <v>0</v>
      </c>
      <c r="AJ1065" s="1">
        <v>0</v>
      </c>
      <c r="AK1065" s="1"/>
      <c r="AL1065" s="1">
        <v>0</v>
      </c>
      <c r="AM1065" s="1">
        <v>43007.722516666661</v>
      </c>
      <c r="AN1065" s="1"/>
      <c r="AO1065" s="1">
        <v>0</v>
      </c>
      <c r="AP1065" s="1">
        <v>0</v>
      </c>
      <c r="AQ1065" s="1">
        <v>43007.722516666661</v>
      </c>
      <c r="AR1065" s="1">
        <v>0</v>
      </c>
      <c r="AS1065" s="1">
        <v>0</v>
      </c>
      <c r="AT1065" s="1">
        <v>0</v>
      </c>
      <c r="AU1065" s="1">
        <v>0</v>
      </c>
      <c r="AV1065" s="1"/>
      <c r="AW1065" s="1">
        <v>0</v>
      </c>
      <c r="AX1065" s="1">
        <v>12727.57374</v>
      </c>
      <c r="AY1065" s="1"/>
      <c r="AZ1065" s="1">
        <v>0</v>
      </c>
      <c r="BA1065" s="1">
        <v>0</v>
      </c>
      <c r="BB1065" s="1">
        <v>12727.57374</v>
      </c>
      <c r="BC1065" s="7">
        <v>1.0824422193660219</v>
      </c>
      <c r="BD1065" s="35" t="s">
        <v>552</v>
      </c>
      <c r="BE1065" s="35" t="s">
        <v>552</v>
      </c>
      <c r="BF1065" s="35" t="s">
        <v>552</v>
      </c>
      <c r="BG1065" s="35" t="s">
        <v>552</v>
      </c>
      <c r="BH1065" s="35" t="s">
        <v>552</v>
      </c>
      <c r="BI1065" s="35" t="s">
        <v>552</v>
      </c>
      <c r="BJ1065" s="35">
        <v>1.341725957069491</v>
      </c>
      <c r="BK1065" s="35" t="s">
        <v>552</v>
      </c>
      <c r="BL1065" s="35" t="s">
        <v>552</v>
      </c>
      <c r="BM1065" s="35" t="s">
        <v>552</v>
      </c>
      <c r="BN1065" s="35">
        <v>1.341725957069491</v>
      </c>
      <c r="BO1065" s="1">
        <v>0</v>
      </c>
      <c r="BP1065" s="1">
        <v>0</v>
      </c>
      <c r="BQ1065" s="1">
        <v>16948.553731199998</v>
      </c>
      <c r="BR1065" s="1">
        <v>753.35941929567377</v>
      </c>
      <c r="BS1065" s="1">
        <v>6657.0845577518867</v>
      </c>
      <c r="BT1065" s="1">
        <v>16948.553731199998</v>
      </c>
      <c r="BU1065" s="1">
        <v>753.35941929567377</v>
      </c>
      <c r="BV1065" s="1">
        <v>1959.6234542835207</v>
      </c>
      <c r="BW1065" s="35">
        <v>5.9746374170856358</v>
      </c>
      <c r="BX1065" s="1">
        <v>84312.909556713872</v>
      </c>
      <c r="BY1065" s="1">
        <v>3747.6899557421652</v>
      </c>
      <c r="BZ1065" s="1">
        <v>33116.581929695516</v>
      </c>
      <c r="CA1065" s="1">
        <v>84312.909556713872</v>
      </c>
      <c r="CB1065" s="1">
        <v>3747.6899557421652</v>
      </c>
      <c r="CC1065" s="1">
        <v>9748.4161590774056</v>
      </c>
    </row>
    <row r="1066" spans="1:81" x14ac:dyDescent="0.25">
      <c r="A1066" t="s">
        <v>624</v>
      </c>
      <c r="B1066" t="s">
        <v>625</v>
      </c>
      <c r="C1066" t="s">
        <v>91</v>
      </c>
      <c r="D1066" t="s">
        <v>38</v>
      </c>
      <c r="E1066">
        <v>10064</v>
      </c>
      <c r="F1066" t="s">
        <v>39</v>
      </c>
      <c r="G1066" t="s">
        <v>92</v>
      </c>
      <c r="H1066" s="74">
        <v>0.23928040779951004</v>
      </c>
      <c r="I1066" s="1">
        <v>3717936</v>
      </c>
      <c r="J1066" s="1"/>
      <c r="K1066" s="1"/>
      <c r="L1066" s="1">
        <v>1107765</v>
      </c>
      <c r="M1066" s="1"/>
      <c r="N1066" s="1"/>
      <c r="O1066" s="1"/>
      <c r="P1066" s="1"/>
      <c r="Q1066" s="1"/>
      <c r="R1066" s="1"/>
      <c r="S1066" s="1"/>
      <c r="T1066" s="1">
        <v>1107765</v>
      </c>
      <c r="U1066" s="1">
        <v>26.210526315789473</v>
      </c>
      <c r="V1066" s="36">
        <v>8.6519543041375796E-2</v>
      </c>
      <c r="W1066" s="1"/>
      <c r="X1066" s="1"/>
      <c r="Y1066" s="1">
        <v>221968</v>
      </c>
      <c r="Z1066" s="1"/>
      <c r="AA1066" s="1"/>
      <c r="AB1066" s="1"/>
      <c r="AC1066" s="1">
        <v>23696</v>
      </c>
      <c r="AD1066" s="1"/>
      <c r="AE1066" s="1"/>
      <c r="AF1066" s="1"/>
      <c r="AG1066" s="1">
        <v>0</v>
      </c>
      <c r="AH1066" s="1">
        <v>0</v>
      </c>
      <c r="AI1066" s="1">
        <v>2279240.2834375002</v>
      </c>
      <c r="AJ1066" s="1">
        <v>0</v>
      </c>
      <c r="AK1066" s="1">
        <v>0</v>
      </c>
      <c r="AL1066" s="1">
        <v>0</v>
      </c>
      <c r="AM1066" s="1">
        <v>208805.36063999997</v>
      </c>
      <c r="AN1066" s="1">
        <v>0</v>
      </c>
      <c r="AO1066" s="1">
        <v>0</v>
      </c>
      <c r="AP1066" s="1">
        <v>0</v>
      </c>
      <c r="AQ1066" s="1">
        <v>2488045.6440775003</v>
      </c>
      <c r="AR1066" s="1">
        <v>0</v>
      </c>
      <c r="AS1066" s="1">
        <v>0</v>
      </c>
      <c r="AT1066" s="1">
        <v>481230.93017919996</v>
      </c>
      <c r="AU1066" s="1">
        <v>0</v>
      </c>
      <c r="AV1066" s="1">
        <v>0</v>
      </c>
      <c r="AW1066" s="1">
        <v>0</v>
      </c>
      <c r="AX1066" s="1">
        <v>61637.561279999994</v>
      </c>
      <c r="AY1066" s="1">
        <v>0</v>
      </c>
      <c r="AZ1066" s="1">
        <v>0</v>
      </c>
      <c r="BA1066" s="1">
        <v>0</v>
      </c>
      <c r="BB1066" s="1">
        <v>542868.49145919993</v>
      </c>
      <c r="BC1066" s="7">
        <v>0.81521417677353791</v>
      </c>
      <c r="BD1066" s="35" t="s">
        <v>552</v>
      </c>
      <c r="BE1066" s="35" t="s">
        <v>552</v>
      </c>
      <c r="BF1066" s="35">
        <v>2.4919285350382983</v>
      </c>
      <c r="BG1066" s="35" t="s">
        <v>552</v>
      </c>
      <c r="BH1066" s="35" t="s">
        <v>552</v>
      </c>
      <c r="BI1066" s="35" t="s">
        <v>552</v>
      </c>
      <c r="BJ1066" s="35" t="s">
        <v>552</v>
      </c>
      <c r="BK1066" s="35" t="s">
        <v>552</v>
      </c>
      <c r="BL1066" s="35" t="s">
        <v>552</v>
      </c>
      <c r="BM1066" s="35" t="s">
        <v>552</v>
      </c>
      <c r="BN1066" s="35">
        <v>2.7360623738217948</v>
      </c>
      <c r="BO1066" s="1">
        <v>0</v>
      </c>
      <c r="BP1066" s="1"/>
      <c r="BQ1066" s="1">
        <v>1223795.8137599998</v>
      </c>
      <c r="BR1066" s="1">
        <v>54397.449966100045</v>
      </c>
      <c r="BS1066" s="1">
        <v>480684.80313017702</v>
      </c>
      <c r="BT1066" s="1">
        <v>1223795.8137599998</v>
      </c>
      <c r="BU1066" s="1">
        <v>54397.449966100045</v>
      </c>
      <c r="BV1066" s="1">
        <v>141497.55890282011</v>
      </c>
      <c r="BW1066" s="35">
        <v>5.9809337586032321</v>
      </c>
      <c r="BX1066" s="1">
        <v>6095645.8823944964</v>
      </c>
      <c r="BY1066" s="1">
        <v>270950.09491807793</v>
      </c>
      <c r="BZ1066" s="1">
        <v>2394259.1631586468</v>
      </c>
      <c r="CA1066" s="1">
        <v>6095645.8823944964</v>
      </c>
      <c r="CB1066" s="1">
        <v>270950.09491807793</v>
      </c>
      <c r="CC1066" s="1">
        <v>704789.96789900586</v>
      </c>
    </row>
    <row r="1067" spans="1:81" x14ac:dyDescent="0.25">
      <c r="A1067" t="s">
        <v>624</v>
      </c>
      <c r="B1067" t="s">
        <v>625</v>
      </c>
      <c r="C1067" t="s">
        <v>91</v>
      </c>
      <c r="D1067" t="s">
        <v>28</v>
      </c>
      <c r="E1067">
        <v>10064</v>
      </c>
      <c r="F1067" t="s">
        <v>39</v>
      </c>
      <c r="G1067" t="s">
        <v>92</v>
      </c>
      <c r="H1067" s="74">
        <v>0.23928040779951004</v>
      </c>
      <c r="I1067" s="1">
        <v>5454502</v>
      </c>
      <c r="J1067" s="1">
        <v>0</v>
      </c>
      <c r="K1067" s="1">
        <v>0</v>
      </c>
      <c r="L1067" s="1">
        <v>1107765</v>
      </c>
      <c r="M1067" s="1">
        <v>0</v>
      </c>
      <c r="N1067" s="1">
        <v>0</v>
      </c>
      <c r="O1067" s="1">
        <v>0</v>
      </c>
      <c r="P1067" s="1">
        <v>2351572</v>
      </c>
      <c r="Q1067" s="1">
        <v>0</v>
      </c>
      <c r="R1067" s="1">
        <v>0</v>
      </c>
      <c r="S1067" s="1">
        <v>0</v>
      </c>
      <c r="T1067" s="1">
        <v>3459337</v>
      </c>
      <c r="U1067" s="1"/>
      <c r="V1067" s="36"/>
      <c r="W1067" s="1"/>
      <c r="X1067" s="1"/>
      <c r="Y1067" s="1">
        <v>221968</v>
      </c>
      <c r="Z1067" s="1"/>
      <c r="AA1067" s="1"/>
      <c r="AB1067" s="1"/>
      <c r="AC1067" s="1">
        <v>222151</v>
      </c>
      <c r="AD1067" s="1"/>
      <c r="AE1067" s="1"/>
      <c r="AF1067" s="1"/>
      <c r="AG1067" s="1">
        <v>0</v>
      </c>
      <c r="AH1067" s="1">
        <v>0</v>
      </c>
      <c r="AI1067" s="1">
        <v>2279240.2834375002</v>
      </c>
      <c r="AJ1067" s="1">
        <v>0</v>
      </c>
      <c r="AK1067" s="1">
        <v>0</v>
      </c>
      <c r="AL1067" s="1">
        <v>0</v>
      </c>
      <c r="AM1067" s="1">
        <v>1953911.2545033335</v>
      </c>
      <c r="AN1067" s="1">
        <v>0</v>
      </c>
      <c r="AO1067" s="1">
        <v>0</v>
      </c>
      <c r="AP1067" s="1">
        <v>0</v>
      </c>
      <c r="AQ1067" s="1">
        <v>4233151.5379408337</v>
      </c>
      <c r="AR1067" s="1">
        <v>0</v>
      </c>
      <c r="AS1067" s="1">
        <v>0</v>
      </c>
      <c r="AT1067" s="1">
        <v>481230.93017919996</v>
      </c>
      <c r="AU1067" s="1">
        <v>0</v>
      </c>
      <c r="AV1067" s="1">
        <v>0</v>
      </c>
      <c r="AW1067" s="1">
        <v>0</v>
      </c>
      <c r="AX1067" s="1">
        <v>577854.73817999999</v>
      </c>
      <c r="AY1067" s="1">
        <v>0</v>
      </c>
      <c r="AZ1067" s="1">
        <v>0</v>
      </c>
      <c r="BA1067" s="1">
        <v>0</v>
      </c>
      <c r="BB1067" s="1">
        <v>1059085.6683592</v>
      </c>
      <c r="BC1067" s="7">
        <v>0.97025121748970544</v>
      </c>
      <c r="BD1067" s="35" t="s">
        <v>552</v>
      </c>
      <c r="BE1067" s="35" t="s">
        <v>552</v>
      </c>
      <c r="BF1067" s="35">
        <v>2.4919285350382983</v>
      </c>
      <c r="BG1067" s="35" t="s">
        <v>552</v>
      </c>
      <c r="BH1067" s="35" t="s">
        <v>552</v>
      </c>
      <c r="BI1067" s="35" t="s">
        <v>552</v>
      </c>
      <c r="BJ1067" s="35">
        <v>1.0766270361627597</v>
      </c>
      <c r="BK1067" s="35" t="s">
        <v>552</v>
      </c>
      <c r="BL1067" s="35" t="s">
        <v>552</v>
      </c>
      <c r="BM1067" s="35" t="s">
        <v>552</v>
      </c>
      <c r="BN1067" s="35">
        <v>1.5298414714438151</v>
      </c>
      <c r="BO1067" s="1">
        <v>0</v>
      </c>
      <c r="BP1067" s="1">
        <v>0</v>
      </c>
      <c r="BQ1067" s="1">
        <v>1795403.8783199997</v>
      </c>
      <c r="BR1067" s="1">
        <v>79805.300477198267</v>
      </c>
      <c r="BS1067" s="1">
        <v>705202.08525460272</v>
      </c>
      <c r="BT1067" s="1">
        <v>1795403.8783199997</v>
      </c>
      <c r="BU1067" s="1">
        <v>79805.300477198267</v>
      </c>
      <c r="BV1067" s="1">
        <v>207587.95149527857</v>
      </c>
      <c r="BW1067" s="35">
        <v>5.9809337586032321</v>
      </c>
      <c r="BX1067" s="1">
        <v>8942787.7878512572</v>
      </c>
      <c r="BY1067" s="1">
        <v>397504.91526235151</v>
      </c>
      <c r="BZ1067" s="1">
        <v>3512564.8730820455</v>
      </c>
      <c r="CA1067" s="1">
        <v>8942787.7878512572</v>
      </c>
      <c r="CB1067" s="1">
        <v>397504.91526235151</v>
      </c>
      <c r="CC1067" s="1">
        <v>1033981.8354821234</v>
      </c>
    </row>
    <row r="1068" spans="1:81" x14ac:dyDescent="0.25">
      <c r="A1068" t="s">
        <v>624</v>
      </c>
      <c r="B1068" t="s">
        <v>625</v>
      </c>
      <c r="C1068" t="s">
        <v>91</v>
      </c>
      <c r="D1068" t="s">
        <v>1730</v>
      </c>
      <c r="E1068">
        <v>10064</v>
      </c>
      <c r="F1068" t="s">
        <v>39</v>
      </c>
      <c r="G1068" t="s">
        <v>92</v>
      </c>
      <c r="H1068" s="74">
        <v>0.23928040779951004</v>
      </c>
      <c r="I1068" s="1">
        <v>1736566</v>
      </c>
      <c r="J1068" s="1"/>
      <c r="K1068" s="1"/>
      <c r="L1068" s="1"/>
      <c r="M1068" s="1"/>
      <c r="N1068" s="1"/>
      <c r="O1068" s="1"/>
      <c r="P1068" s="1">
        <v>2351572</v>
      </c>
      <c r="Q1068" s="1"/>
      <c r="R1068" s="1"/>
      <c r="S1068" s="1"/>
      <c r="T1068" s="1">
        <v>2351572</v>
      </c>
      <c r="U1068" s="1">
        <v>11.009708737864077</v>
      </c>
      <c r="V1068" s="36">
        <v>9.7246441366067388E-2</v>
      </c>
      <c r="W1068" s="1"/>
      <c r="X1068" s="1"/>
      <c r="Y1068" s="1"/>
      <c r="Z1068" s="1"/>
      <c r="AA1068" s="1"/>
      <c r="AB1068" s="1"/>
      <c r="AC1068" s="1">
        <v>198455</v>
      </c>
      <c r="AD1068" s="1"/>
      <c r="AE1068" s="1"/>
      <c r="AF1068" s="1"/>
      <c r="AG1068" s="1">
        <v>0</v>
      </c>
      <c r="AH1068" s="1">
        <v>0</v>
      </c>
      <c r="AI1068" s="1">
        <v>0</v>
      </c>
      <c r="AJ1068" s="1">
        <v>0</v>
      </c>
      <c r="AK1068" s="1"/>
      <c r="AL1068" s="1">
        <v>0</v>
      </c>
      <c r="AM1068" s="1">
        <v>1745105.8938633334</v>
      </c>
      <c r="AN1068" s="1"/>
      <c r="AO1068" s="1">
        <v>0</v>
      </c>
      <c r="AP1068" s="1">
        <v>0</v>
      </c>
      <c r="AQ1068" s="1">
        <v>1745105.8938633334</v>
      </c>
      <c r="AR1068" s="1">
        <v>0</v>
      </c>
      <c r="AS1068" s="1">
        <v>0</v>
      </c>
      <c r="AT1068" s="1">
        <v>0</v>
      </c>
      <c r="AU1068" s="1">
        <v>0</v>
      </c>
      <c r="AV1068" s="1"/>
      <c r="AW1068" s="1">
        <v>0</v>
      </c>
      <c r="AX1068" s="1">
        <v>516217.17689999996</v>
      </c>
      <c r="AY1068" s="1"/>
      <c r="AZ1068" s="1">
        <v>0</v>
      </c>
      <c r="BA1068" s="1">
        <v>0</v>
      </c>
      <c r="BB1068" s="1">
        <v>516217.17689999996</v>
      </c>
      <c r="BC1068" s="7">
        <v>1.3021808965298947</v>
      </c>
      <c r="BD1068" s="35" t="s">
        <v>552</v>
      </c>
      <c r="BE1068" s="35" t="s">
        <v>552</v>
      </c>
      <c r="BF1068" s="35" t="s">
        <v>552</v>
      </c>
      <c r="BG1068" s="35" t="s">
        <v>552</v>
      </c>
      <c r="BH1068" s="35" t="s">
        <v>552</v>
      </c>
      <c r="BI1068" s="35" t="s">
        <v>552</v>
      </c>
      <c r="BJ1068" s="35">
        <v>0.96162187284222356</v>
      </c>
      <c r="BK1068" s="35" t="s">
        <v>552</v>
      </c>
      <c r="BL1068" s="35" t="s">
        <v>552</v>
      </c>
      <c r="BM1068" s="35" t="s">
        <v>552</v>
      </c>
      <c r="BN1068" s="35">
        <v>0.96162187284222356</v>
      </c>
      <c r="BO1068" s="1">
        <v>0</v>
      </c>
      <c r="BP1068" s="1">
        <v>0</v>
      </c>
      <c r="BQ1068" s="1">
        <v>571608.06455999997</v>
      </c>
      <c r="BR1068" s="1">
        <v>25407.850511098226</v>
      </c>
      <c r="BS1068" s="1">
        <v>224517.28212442578</v>
      </c>
      <c r="BT1068" s="1">
        <v>571608.06455999997</v>
      </c>
      <c r="BU1068" s="1">
        <v>25407.850511098226</v>
      </c>
      <c r="BV1068" s="1">
        <v>66090.392592458476</v>
      </c>
      <c r="BW1068" s="35">
        <v>5.9809337586032321</v>
      </c>
      <c r="BX1068" s="1">
        <v>2847141.9054567595</v>
      </c>
      <c r="BY1068" s="1">
        <v>126554.82034427354</v>
      </c>
      <c r="BZ1068" s="1">
        <v>1118305.7099233984</v>
      </c>
      <c r="CA1068" s="1">
        <v>2847141.9054567595</v>
      </c>
      <c r="CB1068" s="1">
        <v>126554.82034427354</v>
      </c>
      <c r="CC1068" s="1">
        <v>329191.86758311745</v>
      </c>
    </row>
    <row r="1069" spans="1:81" x14ac:dyDescent="0.25">
      <c r="A1069" t="s">
        <v>1229</v>
      </c>
      <c r="B1069" t="s">
        <v>1230</v>
      </c>
      <c r="C1069" t="s">
        <v>91</v>
      </c>
      <c r="D1069" t="s">
        <v>38</v>
      </c>
      <c r="E1069">
        <v>11231</v>
      </c>
      <c r="F1069" t="s">
        <v>370</v>
      </c>
      <c r="G1069" t="s">
        <v>92</v>
      </c>
      <c r="H1069" s="74">
        <v>0.23928040779951004</v>
      </c>
      <c r="I1069" s="1">
        <v>4115.66</v>
      </c>
      <c r="J1069" s="1"/>
      <c r="K1069" s="1"/>
      <c r="L1069" s="1">
        <v>15248</v>
      </c>
      <c r="M1069" s="1"/>
      <c r="N1069" s="1"/>
      <c r="O1069" s="1"/>
      <c r="P1069" s="1"/>
      <c r="Q1069" s="1"/>
      <c r="R1069" s="1"/>
      <c r="S1069" s="1"/>
      <c r="T1069" s="1">
        <v>15248</v>
      </c>
      <c r="U1069" s="1">
        <v>51</v>
      </c>
      <c r="V1069" s="36">
        <v>5.2924459395510565E-3</v>
      </c>
      <c r="W1069" s="1"/>
      <c r="X1069" s="1"/>
      <c r="Y1069" s="1">
        <v>3538</v>
      </c>
      <c r="Z1069" s="1"/>
      <c r="AA1069" s="1"/>
      <c r="AB1069" s="1"/>
      <c r="AC1069" s="1"/>
      <c r="AD1069" s="1"/>
      <c r="AE1069" s="1"/>
      <c r="AF1069" s="1"/>
      <c r="AG1069" s="1">
        <v>0</v>
      </c>
      <c r="AH1069" s="1">
        <v>0</v>
      </c>
      <c r="AI1069" s="1">
        <v>36301.191000000006</v>
      </c>
      <c r="AJ1069" s="1">
        <v>0</v>
      </c>
      <c r="AK1069" s="1">
        <v>0</v>
      </c>
      <c r="AL1069" s="1">
        <v>0</v>
      </c>
      <c r="AM1069" s="1">
        <v>0</v>
      </c>
      <c r="AN1069" s="1">
        <v>0</v>
      </c>
      <c r="AO1069" s="1">
        <v>0</v>
      </c>
      <c r="AP1069" s="1">
        <v>0</v>
      </c>
      <c r="AQ1069" s="1">
        <v>36301.191000000006</v>
      </c>
      <c r="AR1069" s="1">
        <v>0</v>
      </c>
      <c r="AS1069" s="1">
        <v>0</v>
      </c>
      <c r="AT1069" s="1">
        <v>7670.4526372</v>
      </c>
      <c r="AU1069" s="1">
        <v>0</v>
      </c>
      <c r="AV1069" s="1">
        <v>0</v>
      </c>
      <c r="AW1069" s="1">
        <v>0</v>
      </c>
      <c r="AX1069" s="1">
        <v>0</v>
      </c>
      <c r="AY1069" s="1">
        <v>0</v>
      </c>
      <c r="AZ1069" s="1">
        <v>0</v>
      </c>
      <c r="BA1069" s="1">
        <v>0</v>
      </c>
      <c r="BB1069" s="1">
        <v>7670.4526372</v>
      </c>
      <c r="BC1069" s="7">
        <v>10.683983525655668</v>
      </c>
      <c r="BD1069" s="35" t="s">
        <v>552</v>
      </c>
      <c r="BE1069" s="35" t="s">
        <v>552</v>
      </c>
      <c r="BF1069" s="35">
        <v>2.8837646666579224</v>
      </c>
      <c r="BG1069" s="35" t="s">
        <v>552</v>
      </c>
      <c r="BH1069" s="35" t="s">
        <v>552</v>
      </c>
      <c r="BI1069" s="35" t="s">
        <v>552</v>
      </c>
      <c r="BJ1069" s="35" t="s">
        <v>552</v>
      </c>
      <c r="BK1069" s="35" t="s">
        <v>552</v>
      </c>
      <c r="BL1069" s="35" t="s">
        <v>552</v>
      </c>
      <c r="BM1069" s="35" t="s">
        <v>552</v>
      </c>
      <c r="BN1069" s="35">
        <v>2.8837646666579224</v>
      </c>
      <c r="BO1069" s="1">
        <v>0</v>
      </c>
      <c r="BP1069" s="1"/>
      <c r="BQ1069" s="1">
        <v>1354.7106455999997</v>
      </c>
      <c r="BR1069" s="1">
        <v>60.216584935157378</v>
      </c>
      <c r="BS1069" s="1">
        <v>532.10577504581681</v>
      </c>
      <c r="BT1069" s="1">
        <v>1354.7106455999997</v>
      </c>
      <c r="BU1069" s="1">
        <v>60.216584935157378</v>
      </c>
      <c r="BV1069" s="1">
        <v>156.63417640163266</v>
      </c>
      <c r="BW1069" s="35">
        <v>5.9745630283529172</v>
      </c>
      <c r="BX1069" s="1">
        <v>6739.0934917178693</v>
      </c>
      <c r="BY1069" s="1">
        <v>299.5511971121071</v>
      </c>
      <c r="BZ1069" s="1">
        <v>2646.9937157159948</v>
      </c>
      <c r="CA1069" s="1">
        <v>6739.0934917178693</v>
      </c>
      <c r="CB1069" s="1">
        <v>299.5511971121071</v>
      </c>
      <c r="CC1069" s="1">
        <v>779.18658290407075</v>
      </c>
    </row>
    <row r="1070" spans="1:81" x14ac:dyDescent="0.25">
      <c r="A1070" t="s">
        <v>1229</v>
      </c>
      <c r="B1070" t="s">
        <v>1230</v>
      </c>
      <c r="C1070" t="s">
        <v>91</v>
      </c>
      <c r="D1070" t="s">
        <v>28</v>
      </c>
      <c r="E1070">
        <v>11231</v>
      </c>
      <c r="F1070" t="s">
        <v>370</v>
      </c>
      <c r="G1070" t="s">
        <v>92</v>
      </c>
      <c r="H1070" s="74">
        <v>0.23928040779951004</v>
      </c>
      <c r="I1070" s="1">
        <v>4115.66</v>
      </c>
      <c r="J1070" s="1">
        <v>0</v>
      </c>
      <c r="K1070" s="1">
        <v>0</v>
      </c>
      <c r="L1070" s="1">
        <v>15248</v>
      </c>
      <c r="M1070" s="1">
        <v>0</v>
      </c>
      <c r="N1070" s="1">
        <v>0</v>
      </c>
      <c r="O1070" s="1">
        <v>0</v>
      </c>
      <c r="P1070" s="1">
        <v>0</v>
      </c>
      <c r="Q1070" s="1">
        <v>0</v>
      </c>
      <c r="R1070" s="1">
        <v>0</v>
      </c>
      <c r="S1070" s="1">
        <v>0</v>
      </c>
      <c r="T1070" s="1">
        <v>15248</v>
      </c>
      <c r="U1070" s="1"/>
      <c r="V1070" s="36"/>
      <c r="W1070" s="1"/>
      <c r="X1070" s="1"/>
      <c r="Y1070" s="1">
        <v>3538</v>
      </c>
      <c r="Z1070" s="1"/>
      <c r="AA1070" s="1"/>
      <c r="AB1070" s="1"/>
      <c r="AC1070" s="1"/>
      <c r="AD1070" s="1"/>
      <c r="AE1070" s="1"/>
      <c r="AF1070" s="1"/>
      <c r="AG1070" s="1">
        <v>0</v>
      </c>
      <c r="AH1070" s="1">
        <v>0</v>
      </c>
      <c r="AI1070" s="1">
        <v>36301.191000000006</v>
      </c>
      <c r="AJ1070" s="1">
        <v>0</v>
      </c>
      <c r="AK1070" s="1">
        <v>0</v>
      </c>
      <c r="AL1070" s="1">
        <v>0</v>
      </c>
      <c r="AM1070" s="1">
        <v>0</v>
      </c>
      <c r="AN1070" s="1">
        <v>0</v>
      </c>
      <c r="AO1070" s="1">
        <v>0</v>
      </c>
      <c r="AP1070" s="1">
        <v>0</v>
      </c>
      <c r="AQ1070" s="1">
        <v>36301.191000000006</v>
      </c>
      <c r="AR1070" s="1">
        <v>0</v>
      </c>
      <c r="AS1070" s="1">
        <v>0</v>
      </c>
      <c r="AT1070" s="1">
        <v>7670.4526372</v>
      </c>
      <c r="AU1070" s="1">
        <v>0</v>
      </c>
      <c r="AV1070" s="1">
        <v>0</v>
      </c>
      <c r="AW1070" s="1">
        <v>0</v>
      </c>
      <c r="AX1070" s="1">
        <v>0</v>
      </c>
      <c r="AY1070" s="1">
        <v>0</v>
      </c>
      <c r="AZ1070" s="1">
        <v>0</v>
      </c>
      <c r="BA1070" s="1">
        <v>0</v>
      </c>
      <c r="BB1070" s="1">
        <v>7670.4526372</v>
      </c>
      <c r="BC1070" s="7">
        <v>10.683983525655668</v>
      </c>
      <c r="BD1070" s="35" t="s">
        <v>552</v>
      </c>
      <c r="BE1070" s="35" t="s">
        <v>552</v>
      </c>
      <c r="BF1070" s="35">
        <v>2.8837646666579224</v>
      </c>
      <c r="BG1070" s="35" t="s">
        <v>552</v>
      </c>
      <c r="BH1070" s="35" t="s">
        <v>552</v>
      </c>
      <c r="BI1070" s="35" t="s">
        <v>552</v>
      </c>
      <c r="BJ1070" s="35" t="s">
        <v>552</v>
      </c>
      <c r="BK1070" s="35" t="s">
        <v>552</v>
      </c>
      <c r="BL1070" s="35" t="s">
        <v>552</v>
      </c>
      <c r="BM1070" s="35" t="s">
        <v>552</v>
      </c>
      <c r="BN1070" s="35">
        <v>2.8837646666579224</v>
      </c>
      <c r="BO1070" s="1">
        <v>0</v>
      </c>
      <c r="BP1070" s="1">
        <v>0</v>
      </c>
      <c r="BQ1070" s="1">
        <v>1354.7106455999997</v>
      </c>
      <c r="BR1070" s="1">
        <v>60.216584935157378</v>
      </c>
      <c r="BS1070" s="1">
        <v>532.10577504581681</v>
      </c>
      <c r="BT1070" s="1">
        <v>1354.7106455999997</v>
      </c>
      <c r="BU1070" s="1">
        <v>60.216584935157378</v>
      </c>
      <c r="BV1070" s="1">
        <v>156.63417640163266</v>
      </c>
      <c r="BW1070" s="35">
        <v>5.9745630283529172</v>
      </c>
      <c r="BX1070" s="1">
        <v>6739.0934917178693</v>
      </c>
      <c r="BY1070" s="1">
        <v>299.5511971121071</v>
      </c>
      <c r="BZ1070" s="1">
        <v>2646.9937157159948</v>
      </c>
      <c r="CA1070" s="1">
        <v>6739.0934917178693</v>
      </c>
      <c r="CB1070" s="1">
        <v>299.5511971121071</v>
      </c>
      <c r="CC1070" s="1">
        <v>779.18658290407075</v>
      </c>
    </row>
    <row r="1071" spans="1:81" x14ac:dyDescent="0.25">
      <c r="A1071" t="s">
        <v>593</v>
      </c>
      <c r="B1071" t="s">
        <v>594</v>
      </c>
      <c r="C1071" t="s">
        <v>91</v>
      </c>
      <c r="D1071" t="s">
        <v>38</v>
      </c>
      <c r="E1071">
        <v>10005</v>
      </c>
      <c r="F1071" t="s">
        <v>39</v>
      </c>
      <c r="G1071" t="s">
        <v>92</v>
      </c>
      <c r="H1071" s="74">
        <v>0.23928040779951004</v>
      </c>
      <c r="I1071" s="1">
        <v>6815850</v>
      </c>
      <c r="J1071" s="1"/>
      <c r="K1071" s="1"/>
      <c r="L1071" s="1">
        <v>1181508</v>
      </c>
      <c r="M1071" s="1"/>
      <c r="N1071" s="1"/>
      <c r="O1071" s="1"/>
      <c r="P1071" s="1"/>
      <c r="Q1071" s="1"/>
      <c r="R1071" s="1"/>
      <c r="S1071" s="1"/>
      <c r="T1071" s="1">
        <v>1181508</v>
      </c>
      <c r="U1071" s="1">
        <v>30.11904761904762</v>
      </c>
      <c r="V1071" s="36">
        <v>0.17239731904320948</v>
      </c>
      <c r="W1071" s="1"/>
      <c r="X1071" s="1"/>
      <c r="Y1071" s="1">
        <v>259526</v>
      </c>
      <c r="Z1071" s="1"/>
      <c r="AA1071" s="1"/>
      <c r="AB1071" s="1"/>
      <c r="AC1071" s="1">
        <v>35106</v>
      </c>
      <c r="AD1071" s="1"/>
      <c r="AE1071" s="1"/>
      <c r="AF1071" s="1"/>
      <c r="AG1071" s="1">
        <v>0</v>
      </c>
      <c r="AH1071" s="1">
        <v>0</v>
      </c>
      <c r="AI1071" s="1">
        <v>2663569.3347500004</v>
      </c>
      <c r="AJ1071" s="1">
        <v>0</v>
      </c>
      <c r="AK1071" s="1">
        <v>0</v>
      </c>
      <c r="AL1071" s="1">
        <v>0</v>
      </c>
      <c r="AM1071" s="1">
        <v>309348.45503999997</v>
      </c>
      <c r="AN1071" s="1">
        <v>0</v>
      </c>
      <c r="AO1071" s="1">
        <v>0</v>
      </c>
      <c r="AP1071" s="1">
        <v>0</v>
      </c>
      <c r="AQ1071" s="1">
        <v>2972917.7897900003</v>
      </c>
      <c r="AR1071" s="1">
        <v>0</v>
      </c>
      <c r="AS1071" s="1">
        <v>0</v>
      </c>
      <c r="AT1071" s="1">
        <v>562657.40280439996</v>
      </c>
      <c r="AU1071" s="1">
        <v>0</v>
      </c>
      <c r="AV1071" s="1">
        <v>0</v>
      </c>
      <c r="AW1071" s="1">
        <v>0</v>
      </c>
      <c r="AX1071" s="1">
        <v>91317.025079999992</v>
      </c>
      <c r="AY1071" s="1">
        <v>0</v>
      </c>
      <c r="AZ1071" s="1">
        <v>0</v>
      </c>
      <c r="BA1071" s="1">
        <v>0</v>
      </c>
      <c r="BB1071" s="1">
        <v>653974.42788439989</v>
      </c>
      <c r="BC1071" s="7">
        <v>0.53212617907882365</v>
      </c>
      <c r="BD1071" s="35" t="s">
        <v>552</v>
      </c>
      <c r="BE1071" s="35" t="s">
        <v>552</v>
      </c>
      <c r="BF1071" s="35">
        <v>2.7306008402434858</v>
      </c>
      <c r="BG1071" s="35" t="s">
        <v>552</v>
      </c>
      <c r="BH1071" s="35" t="s">
        <v>552</v>
      </c>
      <c r="BI1071" s="35" t="s">
        <v>552</v>
      </c>
      <c r="BJ1071" s="35" t="s">
        <v>552</v>
      </c>
      <c r="BK1071" s="35" t="s">
        <v>552</v>
      </c>
      <c r="BL1071" s="35" t="s">
        <v>552</v>
      </c>
      <c r="BM1071" s="35" t="s">
        <v>552</v>
      </c>
      <c r="BN1071" s="35">
        <v>3.069714481556113</v>
      </c>
      <c r="BO1071" s="1">
        <v>0</v>
      </c>
      <c r="BP1071" s="1"/>
      <c r="BQ1071" s="1">
        <v>2243505.1859999998</v>
      </c>
      <c r="BR1071" s="1">
        <v>99723.303292860059</v>
      </c>
      <c r="BS1071" s="1">
        <v>881208.15296842577</v>
      </c>
      <c r="BT1071" s="1">
        <v>2243505.1859999998</v>
      </c>
      <c r="BU1071" s="1">
        <v>99723.303292860059</v>
      </c>
      <c r="BV1071" s="1">
        <v>259398.26205932171</v>
      </c>
      <c r="BW1071" s="35">
        <v>5.9856612348492177</v>
      </c>
      <c r="BX1071" s="1">
        <v>11185356.836023383</v>
      </c>
      <c r="BY1071" s="1">
        <v>497186.60743832379</v>
      </c>
      <c r="BZ1071" s="1">
        <v>4393405.3280877601</v>
      </c>
      <c r="CA1071" s="1">
        <v>11185356.836023383</v>
      </c>
      <c r="CB1071" s="1">
        <v>497186.60743832379</v>
      </c>
      <c r="CC1071" s="1">
        <v>1293271.8595364189</v>
      </c>
    </row>
    <row r="1072" spans="1:81" x14ac:dyDescent="0.25">
      <c r="A1072" t="s">
        <v>593</v>
      </c>
      <c r="B1072" t="s">
        <v>594</v>
      </c>
      <c r="C1072" t="s">
        <v>91</v>
      </c>
      <c r="D1072" t="s">
        <v>28</v>
      </c>
      <c r="E1072">
        <v>10005</v>
      </c>
      <c r="F1072" t="s">
        <v>39</v>
      </c>
      <c r="G1072" t="s">
        <v>92</v>
      </c>
      <c r="H1072" s="74">
        <v>0.23928040779951004</v>
      </c>
      <c r="I1072" s="1">
        <v>7447030</v>
      </c>
      <c r="J1072" s="1">
        <v>0</v>
      </c>
      <c r="K1072" s="1">
        <v>0</v>
      </c>
      <c r="L1072" s="1">
        <v>1181508</v>
      </c>
      <c r="M1072" s="1">
        <v>0</v>
      </c>
      <c r="N1072" s="1">
        <v>0</v>
      </c>
      <c r="O1072" s="1">
        <v>0</v>
      </c>
      <c r="P1072" s="1">
        <v>866166</v>
      </c>
      <c r="Q1072" s="1">
        <v>0</v>
      </c>
      <c r="R1072" s="1">
        <v>0</v>
      </c>
      <c r="S1072" s="1">
        <v>0</v>
      </c>
      <c r="T1072" s="1">
        <v>2047674</v>
      </c>
      <c r="U1072" s="1"/>
      <c r="V1072" s="36"/>
      <c r="W1072" s="1"/>
      <c r="X1072" s="1"/>
      <c r="Y1072" s="1">
        <v>259526</v>
      </c>
      <c r="Z1072" s="1"/>
      <c r="AA1072" s="1"/>
      <c r="AB1072" s="1"/>
      <c r="AC1072" s="1">
        <v>113865</v>
      </c>
      <c r="AD1072" s="1"/>
      <c r="AE1072" s="1"/>
      <c r="AF1072" s="1"/>
      <c r="AG1072" s="1">
        <v>0</v>
      </c>
      <c r="AH1072" s="1">
        <v>0</v>
      </c>
      <c r="AI1072" s="1">
        <v>2663569.3347500004</v>
      </c>
      <c r="AJ1072" s="1">
        <v>0</v>
      </c>
      <c r="AK1072" s="1">
        <v>0</v>
      </c>
      <c r="AL1072" s="1">
        <v>0</v>
      </c>
      <c r="AM1072" s="1">
        <v>1001836.295255</v>
      </c>
      <c r="AN1072" s="1">
        <v>0</v>
      </c>
      <c r="AO1072" s="1">
        <v>0</v>
      </c>
      <c r="AP1072" s="1">
        <v>0</v>
      </c>
      <c r="AQ1072" s="1">
        <v>3665405.6300050002</v>
      </c>
      <c r="AR1072" s="1">
        <v>0</v>
      </c>
      <c r="AS1072" s="1">
        <v>0</v>
      </c>
      <c r="AT1072" s="1">
        <v>562657.40280439996</v>
      </c>
      <c r="AU1072" s="1">
        <v>0</v>
      </c>
      <c r="AV1072" s="1">
        <v>0</v>
      </c>
      <c r="AW1072" s="1">
        <v>0</v>
      </c>
      <c r="AX1072" s="1">
        <v>296183.36069999996</v>
      </c>
      <c r="AY1072" s="1">
        <v>0</v>
      </c>
      <c r="AZ1072" s="1">
        <v>0</v>
      </c>
      <c r="BA1072" s="1">
        <v>0</v>
      </c>
      <c r="BB1072" s="1">
        <v>858840.76350439992</v>
      </c>
      <c r="BC1072" s="7">
        <v>0.60752358906965598</v>
      </c>
      <c r="BD1072" s="35" t="s">
        <v>552</v>
      </c>
      <c r="BE1072" s="35" t="s">
        <v>552</v>
      </c>
      <c r="BF1072" s="35">
        <v>2.7306008402434858</v>
      </c>
      <c r="BG1072" s="35" t="s">
        <v>552</v>
      </c>
      <c r="BH1072" s="35" t="s">
        <v>552</v>
      </c>
      <c r="BI1072" s="35" t="s">
        <v>552</v>
      </c>
      <c r="BJ1072" s="35">
        <v>1.4985807061868046</v>
      </c>
      <c r="BK1072" s="35" t="s">
        <v>552</v>
      </c>
      <c r="BL1072" s="35" t="s">
        <v>552</v>
      </c>
      <c r="BM1072" s="35" t="s">
        <v>552</v>
      </c>
      <c r="BN1072" s="35">
        <v>2.2094563849076563</v>
      </c>
      <c r="BO1072" s="1">
        <v>0</v>
      </c>
      <c r="BP1072" s="1">
        <v>0</v>
      </c>
      <c r="BQ1072" s="1">
        <v>2451264.3947999999</v>
      </c>
      <c r="BR1072" s="1">
        <v>108958.15361562061</v>
      </c>
      <c r="BS1072" s="1">
        <v>962812.20264537178</v>
      </c>
      <c r="BT1072" s="1">
        <v>2451264.3947999999</v>
      </c>
      <c r="BU1072" s="1">
        <v>108958.15361562061</v>
      </c>
      <c r="BV1072" s="1">
        <v>283419.77002187999</v>
      </c>
      <c r="BW1072" s="35">
        <v>5.9856612348492177</v>
      </c>
      <c r="BX1072" s="1">
        <v>12221173.869520487</v>
      </c>
      <c r="BY1072" s="1">
        <v>543228.44270214578</v>
      </c>
      <c r="BZ1072" s="1">
        <v>4800255.4751688186</v>
      </c>
      <c r="CA1072" s="1">
        <v>12221173.869520487</v>
      </c>
      <c r="CB1072" s="1">
        <v>543228.44270214578</v>
      </c>
      <c r="CC1072" s="1">
        <v>1413034.9605879674</v>
      </c>
    </row>
    <row r="1073" spans="1:81" x14ac:dyDescent="0.25">
      <c r="A1073" t="s">
        <v>593</v>
      </c>
      <c r="B1073" t="s">
        <v>594</v>
      </c>
      <c r="C1073" t="s">
        <v>91</v>
      </c>
      <c r="D1073" t="s">
        <v>1730</v>
      </c>
      <c r="E1073">
        <v>10005</v>
      </c>
      <c r="F1073" t="s">
        <v>39</v>
      </c>
      <c r="G1073" t="s">
        <v>92</v>
      </c>
      <c r="H1073" s="74">
        <v>0.23928040779951004</v>
      </c>
      <c r="I1073" s="1">
        <v>631180</v>
      </c>
      <c r="J1073" s="1"/>
      <c r="K1073" s="1"/>
      <c r="L1073" s="1"/>
      <c r="M1073" s="1"/>
      <c r="N1073" s="1"/>
      <c r="O1073" s="1"/>
      <c r="P1073" s="1">
        <v>866166</v>
      </c>
      <c r="Q1073" s="1"/>
      <c r="R1073" s="1"/>
      <c r="S1073" s="1"/>
      <c r="T1073" s="1">
        <v>866166</v>
      </c>
      <c r="U1073" s="1">
        <v>11.8</v>
      </c>
      <c r="V1073" s="36">
        <v>8.6750910260569108E-2</v>
      </c>
      <c r="W1073" s="1"/>
      <c r="X1073" s="1"/>
      <c r="Y1073" s="1"/>
      <c r="Z1073" s="1"/>
      <c r="AA1073" s="1"/>
      <c r="AB1073" s="1"/>
      <c r="AC1073" s="1">
        <v>78759</v>
      </c>
      <c r="AD1073" s="1"/>
      <c r="AE1073" s="1"/>
      <c r="AF1073" s="1"/>
      <c r="AG1073" s="1">
        <v>0</v>
      </c>
      <c r="AH1073" s="1">
        <v>0</v>
      </c>
      <c r="AI1073" s="1">
        <v>0</v>
      </c>
      <c r="AJ1073" s="1">
        <v>0</v>
      </c>
      <c r="AK1073" s="1"/>
      <c r="AL1073" s="1">
        <v>0</v>
      </c>
      <c r="AM1073" s="1">
        <v>692487.84021499997</v>
      </c>
      <c r="AN1073" s="1"/>
      <c r="AO1073" s="1">
        <v>0</v>
      </c>
      <c r="AP1073" s="1">
        <v>0</v>
      </c>
      <c r="AQ1073" s="1">
        <v>692487.84021499997</v>
      </c>
      <c r="AR1073" s="1">
        <v>0</v>
      </c>
      <c r="AS1073" s="1">
        <v>0</v>
      </c>
      <c r="AT1073" s="1">
        <v>0</v>
      </c>
      <c r="AU1073" s="1">
        <v>0</v>
      </c>
      <c r="AV1073" s="1"/>
      <c r="AW1073" s="1">
        <v>0</v>
      </c>
      <c r="AX1073" s="1">
        <v>204866.33562</v>
      </c>
      <c r="AY1073" s="1"/>
      <c r="AZ1073" s="1">
        <v>0</v>
      </c>
      <c r="BA1073" s="1">
        <v>0</v>
      </c>
      <c r="BB1073" s="1">
        <v>204866.33562</v>
      </c>
      <c r="BC1073" s="7">
        <v>1.4217088244795462</v>
      </c>
      <c r="BD1073" s="35" t="s">
        <v>552</v>
      </c>
      <c r="BE1073" s="35" t="s">
        <v>552</v>
      </c>
      <c r="BF1073" s="35" t="s">
        <v>552</v>
      </c>
      <c r="BG1073" s="35" t="s">
        <v>552</v>
      </c>
      <c r="BH1073" s="35" t="s">
        <v>552</v>
      </c>
      <c r="BI1073" s="35" t="s">
        <v>552</v>
      </c>
      <c r="BJ1073" s="35">
        <v>1.0360071577907699</v>
      </c>
      <c r="BK1073" s="35" t="s">
        <v>552</v>
      </c>
      <c r="BL1073" s="35" t="s">
        <v>552</v>
      </c>
      <c r="BM1073" s="35" t="s">
        <v>552</v>
      </c>
      <c r="BN1073" s="35">
        <v>1.0360071577907699</v>
      </c>
      <c r="BO1073" s="1">
        <v>0</v>
      </c>
      <c r="BP1073" s="1">
        <v>0</v>
      </c>
      <c r="BQ1073" s="1">
        <v>207759.20879999996</v>
      </c>
      <c r="BR1073" s="1">
        <v>9234.8503227605379</v>
      </c>
      <c r="BS1073" s="1">
        <v>81604.049676945797</v>
      </c>
      <c r="BT1073" s="1">
        <v>207759.20879999996</v>
      </c>
      <c r="BU1073" s="1">
        <v>9234.8503227605379</v>
      </c>
      <c r="BV1073" s="1">
        <v>24021.507962558255</v>
      </c>
      <c r="BW1073" s="35">
        <v>5.9856612348492177</v>
      </c>
      <c r="BX1073" s="1">
        <v>1035817.0334971044</v>
      </c>
      <c r="BY1073" s="1">
        <v>46041.835263822009</v>
      </c>
      <c r="BZ1073" s="1">
        <v>406850.14708105859</v>
      </c>
      <c r="CA1073" s="1">
        <v>1035817.0334971044</v>
      </c>
      <c r="CB1073" s="1">
        <v>46041.835263822009</v>
      </c>
      <c r="CC1073" s="1">
        <v>119763.10105154852</v>
      </c>
    </row>
    <row r="1074" spans="1:81" x14ac:dyDescent="0.25">
      <c r="A1074" t="s">
        <v>89</v>
      </c>
      <c r="B1074" t="s">
        <v>90</v>
      </c>
      <c r="C1074" t="s">
        <v>91</v>
      </c>
      <c r="D1074" t="s">
        <v>38</v>
      </c>
      <c r="E1074">
        <v>10003</v>
      </c>
      <c r="F1074" t="s">
        <v>39</v>
      </c>
      <c r="G1074" t="s">
        <v>92</v>
      </c>
      <c r="H1074" s="74">
        <v>0.23928040779951004</v>
      </c>
      <c r="I1074" s="1">
        <v>291281946</v>
      </c>
      <c r="J1074" s="1"/>
      <c r="K1074" s="1">
        <v>4396790</v>
      </c>
      <c r="L1074" s="1">
        <v>21718143.399999999</v>
      </c>
      <c r="M1074" s="1"/>
      <c r="N1074" s="1">
        <v>781075.6</v>
      </c>
      <c r="O1074" s="1"/>
      <c r="P1074" s="1">
        <v>105974</v>
      </c>
      <c r="Q1074" s="1"/>
      <c r="R1074" s="1"/>
      <c r="S1074" s="1"/>
      <c r="T1074" s="1">
        <v>27001983</v>
      </c>
      <c r="U1074" s="1">
        <v>39.125780553077611</v>
      </c>
      <c r="V1074" s="36">
        <v>0.32140100709355579</v>
      </c>
      <c r="W1074" s="1"/>
      <c r="X1074" s="1">
        <v>1842320</v>
      </c>
      <c r="Y1074" s="1">
        <v>5950927</v>
      </c>
      <c r="Z1074" s="1"/>
      <c r="AA1074" s="1">
        <v>13199706</v>
      </c>
      <c r="AB1074" s="1"/>
      <c r="AC1074" s="1">
        <v>15195</v>
      </c>
      <c r="AD1074" s="1"/>
      <c r="AE1074" s="1"/>
      <c r="AF1074" s="1"/>
      <c r="AG1074" s="1">
        <v>0</v>
      </c>
      <c r="AH1074" s="1">
        <v>14722358.269817838</v>
      </c>
      <c r="AI1074" s="1">
        <v>61012795.470987499</v>
      </c>
      <c r="AJ1074" s="1">
        <v>0</v>
      </c>
      <c r="AK1074" s="1">
        <v>3158431.0345136393</v>
      </c>
      <c r="AL1074" s="1">
        <v>0</v>
      </c>
      <c r="AM1074" s="1">
        <v>133532.46880166663</v>
      </c>
      <c r="AN1074" s="1">
        <v>0</v>
      </c>
      <c r="AO1074" s="1">
        <v>0</v>
      </c>
      <c r="AP1074" s="1">
        <v>0</v>
      </c>
      <c r="AQ1074" s="1">
        <v>79027117.244120643</v>
      </c>
      <c r="AR1074" s="1">
        <v>0</v>
      </c>
      <c r="AS1074" s="1">
        <v>3979939.0246800003</v>
      </c>
      <c r="AT1074" s="1">
        <v>12901725.183983799</v>
      </c>
      <c r="AU1074" s="1">
        <v>0</v>
      </c>
      <c r="AV1074" s="1">
        <v>265344.05393262021</v>
      </c>
      <c r="AW1074" s="1">
        <v>0</v>
      </c>
      <c r="AX1074" s="1">
        <v>39524.930099999998</v>
      </c>
      <c r="AY1074" s="1">
        <v>0</v>
      </c>
      <c r="AZ1074" s="1">
        <v>0</v>
      </c>
      <c r="BA1074" s="1">
        <v>0</v>
      </c>
      <c r="BB1074" s="1">
        <v>17186533.192696422</v>
      </c>
      <c r="BC1074" s="7">
        <v>0.33031106719129466</v>
      </c>
      <c r="BD1074" s="35" t="s">
        <v>552</v>
      </c>
      <c r="BE1074" s="35">
        <v>4.2536253254073628</v>
      </c>
      <c r="BF1074" s="35">
        <v>3.4033535599074876</v>
      </c>
      <c r="BG1074" s="35" t="s">
        <v>552</v>
      </c>
      <c r="BH1074" s="35">
        <v>4.383410630733132</v>
      </c>
      <c r="BI1074" s="35" t="s">
        <v>552</v>
      </c>
      <c r="BJ1074" s="35">
        <v>1.6330175222381587</v>
      </c>
      <c r="BK1074" s="35" t="s">
        <v>552</v>
      </c>
      <c r="BL1074" s="35" t="s">
        <v>552</v>
      </c>
      <c r="BM1074" s="35" t="s">
        <v>552</v>
      </c>
      <c r="BN1074" s="35">
        <v>3.5632068369503478</v>
      </c>
      <c r="BO1074" s="1">
        <v>0</v>
      </c>
      <c r="BP1074" s="1"/>
      <c r="BQ1074" s="1">
        <v>95878365.345359981</v>
      </c>
      <c r="BR1074" s="1">
        <v>4261771.8765366729</v>
      </c>
      <c r="BS1074" s="1">
        <v>37659283.233596496</v>
      </c>
      <c r="BT1074" s="1">
        <v>95878365.345359981</v>
      </c>
      <c r="BU1074" s="1">
        <v>4261771.8765366729</v>
      </c>
      <c r="BV1074" s="1">
        <v>11085635.769809661</v>
      </c>
      <c r="BW1074" s="35">
        <v>8.2848698886883358</v>
      </c>
      <c r="BX1074" s="1">
        <v>698461416.68107224</v>
      </c>
      <c r="BY1074" s="1">
        <v>31046453.6158408</v>
      </c>
      <c r="BZ1074" s="1">
        <v>274342978.45801276</v>
      </c>
      <c r="CA1074" s="1">
        <v>698461416.68107224</v>
      </c>
      <c r="CB1074" s="1">
        <v>31046453.6158408</v>
      </c>
      <c r="CC1074" s="1">
        <v>80757414.216452762</v>
      </c>
    </row>
    <row r="1075" spans="1:81" x14ac:dyDescent="0.25">
      <c r="A1075" t="s">
        <v>89</v>
      </c>
      <c r="B1075" t="s">
        <v>90</v>
      </c>
      <c r="C1075" t="s">
        <v>91</v>
      </c>
      <c r="D1075" t="s">
        <v>1726</v>
      </c>
      <c r="E1075">
        <v>10003</v>
      </c>
      <c r="F1075" t="s">
        <v>39</v>
      </c>
      <c r="G1075" t="s">
        <v>92</v>
      </c>
      <c r="H1075" s="74">
        <v>0.23928040779951004</v>
      </c>
      <c r="I1075" s="1">
        <v>680949680</v>
      </c>
      <c r="J1075" s="1"/>
      <c r="K1075" s="1"/>
      <c r="L1075" s="1">
        <v>29352851</v>
      </c>
      <c r="M1075" s="1"/>
      <c r="N1075" s="1"/>
      <c r="O1075" s="1"/>
      <c r="P1075" s="1"/>
      <c r="Q1075" s="1"/>
      <c r="R1075" s="1"/>
      <c r="S1075" s="1"/>
      <c r="T1075" s="1">
        <v>29352851</v>
      </c>
      <c r="U1075" s="1">
        <v>117.46179966044143</v>
      </c>
      <c r="V1075" s="36">
        <v>0.23599102367139838</v>
      </c>
      <c r="W1075" s="1"/>
      <c r="X1075" s="1"/>
      <c r="Y1075" s="1">
        <v>13431915</v>
      </c>
      <c r="Z1075" s="1"/>
      <c r="AA1075" s="1"/>
      <c r="AB1075" s="1"/>
      <c r="AC1075" s="1"/>
      <c r="AD1075" s="1"/>
      <c r="AE1075" s="1"/>
      <c r="AF1075" s="1"/>
      <c r="AG1075" s="1">
        <v>0</v>
      </c>
      <c r="AH1075" s="1"/>
      <c r="AI1075" s="1">
        <v>138366185.98950002</v>
      </c>
      <c r="AJ1075" s="1"/>
      <c r="AK1075" s="1">
        <v>0</v>
      </c>
      <c r="AL1075" s="1"/>
      <c r="AM1075" s="1"/>
      <c r="AN1075" s="1"/>
      <c r="AO1075" s="1"/>
      <c r="AP1075" s="1"/>
      <c r="AQ1075" s="1">
        <v>138366185.98950002</v>
      </c>
      <c r="AR1075" s="1">
        <v>0</v>
      </c>
      <c r="AS1075" s="1"/>
      <c r="AT1075" s="1">
        <v>29120652.299151</v>
      </c>
      <c r="AU1075" s="1"/>
      <c r="AV1075" s="1">
        <v>0</v>
      </c>
      <c r="AW1075" s="1"/>
      <c r="AX1075" s="1"/>
      <c r="AY1075" s="1"/>
      <c r="AZ1075" s="1"/>
      <c r="BA1075" s="1"/>
      <c r="BB1075" s="1">
        <v>29120652.299151</v>
      </c>
      <c r="BC1075" s="7">
        <v>0.24596066817837556</v>
      </c>
      <c r="BD1075" s="35" t="s">
        <v>552</v>
      </c>
      <c r="BE1075" s="35" t="s">
        <v>552</v>
      </c>
      <c r="BF1075" s="35">
        <v>5.7059819602753752</v>
      </c>
      <c r="BG1075" s="35" t="s">
        <v>552</v>
      </c>
      <c r="BH1075" s="35" t="s">
        <v>552</v>
      </c>
      <c r="BI1075" s="35" t="s">
        <v>552</v>
      </c>
      <c r="BJ1075" s="35" t="s">
        <v>552</v>
      </c>
      <c r="BK1075" s="35" t="s">
        <v>552</v>
      </c>
      <c r="BL1075" s="35" t="s">
        <v>552</v>
      </c>
      <c r="BM1075" s="35" t="s">
        <v>552</v>
      </c>
      <c r="BN1075" s="35">
        <v>5.7059819602753752</v>
      </c>
      <c r="BO1075" s="1">
        <v>0</v>
      </c>
      <c r="BP1075" s="1"/>
      <c r="BQ1075" s="1">
        <v>224141396.66879997</v>
      </c>
      <c r="BR1075" s="1">
        <v>9963034.9062576201</v>
      </c>
      <c r="BS1075" s="1">
        <v>88038675.994518727</v>
      </c>
      <c r="BT1075" s="1">
        <v>224141396.66879997</v>
      </c>
      <c r="BU1075" s="1">
        <v>9963034.9062576201</v>
      </c>
      <c r="BV1075" s="1">
        <v>25915647.137459196</v>
      </c>
      <c r="BW1075" s="35">
        <v>8.2848698886883358</v>
      </c>
      <c r="BX1075" s="1">
        <v>1632840911.401089</v>
      </c>
      <c r="BY1075" s="1">
        <v>72579412.988546953</v>
      </c>
      <c r="BZ1075" s="1">
        <v>641350299.79245818</v>
      </c>
      <c r="CA1075" s="1">
        <v>1632840911.401089</v>
      </c>
      <c r="CB1075" s="1">
        <v>72579412.988546953</v>
      </c>
      <c r="CC1075" s="1">
        <v>188792117.47754854</v>
      </c>
    </row>
    <row r="1076" spans="1:81" x14ac:dyDescent="0.25">
      <c r="A1076" t="s">
        <v>89</v>
      </c>
      <c r="B1076" t="s">
        <v>90</v>
      </c>
      <c r="C1076" t="s">
        <v>91</v>
      </c>
      <c r="D1076" t="s">
        <v>1727</v>
      </c>
      <c r="E1076">
        <v>10003</v>
      </c>
      <c r="F1076" t="s">
        <v>39</v>
      </c>
      <c r="G1076" t="s">
        <v>92</v>
      </c>
      <c r="H1076" s="74">
        <v>0.23928040779951004</v>
      </c>
      <c r="I1076" s="1">
        <v>11986627</v>
      </c>
      <c r="J1076" s="1"/>
      <c r="K1076" s="1"/>
      <c r="L1076" s="1">
        <v>191183</v>
      </c>
      <c r="M1076" s="1"/>
      <c r="N1076" s="1"/>
      <c r="O1076" s="1"/>
      <c r="P1076" s="1"/>
      <c r="Q1076" s="1"/>
      <c r="R1076" s="1"/>
      <c r="S1076" s="1"/>
      <c r="T1076" s="1">
        <v>191183</v>
      </c>
      <c r="U1076" s="1">
        <v>276.92857142857144</v>
      </c>
      <c r="V1076" s="36">
        <v>0.19011139913073319</v>
      </c>
      <c r="W1076" s="1"/>
      <c r="X1076" s="1"/>
      <c r="Y1076" s="1">
        <v>1013304</v>
      </c>
      <c r="Z1076" s="1"/>
      <c r="AA1076" s="1"/>
      <c r="AB1076" s="1"/>
      <c r="AC1076" s="1"/>
      <c r="AD1076" s="1"/>
      <c r="AE1076" s="1"/>
      <c r="AF1076" s="1"/>
      <c r="AG1076" s="1">
        <v>0</v>
      </c>
      <c r="AH1076" s="1"/>
      <c r="AI1076" s="1">
        <v>10488892.098720001</v>
      </c>
      <c r="AJ1076" s="1"/>
      <c r="AK1076" s="1"/>
      <c r="AL1076" s="1"/>
      <c r="AM1076" s="1"/>
      <c r="AN1076" s="1"/>
      <c r="AO1076" s="1"/>
      <c r="AP1076" s="1"/>
      <c r="AQ1076" s="1">
        <v>10488892.098720001</v>
      </c>
      <c r="AR1076" s="1">
        <v>0</v>
      </c>
      <c r="AS1076" s="1"/>
      <c r="AT1076" s="1">
        <v>2196862.7300975998</v>
      </c>
      <c r="AU1076" s="1"/>
      <c r="AV1076" s="1"/>
      <c r="AW1076" s="1"/>
      <c r="AX1076" s="1"/>
      <c r="AY1076" s="1"/>
      <c r="AZ1076" s="1"/>
      <c r="BA1076" s="1"/>
      <c r="BB1076" s="1">
        <v>2196862.7300975998</v>
      </c>
      <c r="BC1076" s="7">
        <v>1.0583256514795698</v>
      </c>
      <c r="BD1076" s="35" t="s">
        <v>552</v>
      </c>
      <c r="BE1076" s="35" t="s">
        <v>552</v>
      </c>
      <c r="BF1076" s="35">
        <v>66.353989783702531</v>
      </c>
      <c r="BG1076" s="35" t="s">
        <v>552</v>
      </c>
      <c r="BH1076" s="35" t="s">
        <v>552</v>
      </c>
      <c r="BI1076" s="35" t="s">
        <v>552</v>
      </c>
      <c r="BJ1076" s="35" t="s">
        <v>552</v>
      </c>
      <c r="BK1076" s="35" t="s">
        <v>552</v>
      </c>
      <c r="BL1076" s="35" t="s">
        <v>552</v>
      </c>
      <c r="BM1076" s="35" t="s">
        <v>552</v>
      </c>
      <c r="BN1076" s="35">
        <v>66.353989783702531</v>
      </c>
      <c r="BO1076" s="1">
        <v>0</v>
      </c>
      <c r="BP1076" s="1"/>
      <c r="BQ1076" s="1">
        <v>3945518.1433199993</v>
      </c>
      <c r="BR1076" s="1">
        <v>175377.39823784051</v>
      </c>
      <c r="BS1076" s="1">
        <v>1549727.978020564</v>
      </c>
      <c r="BT1076" s="1">
        <v>3945518.1433199993</v>
      </c>
      <c r="BU1076" s="1">
        <v>175377.39823784051</v>
      </c>
      <c r="BV1076" s="1">
        <v>456188.18074830592</v>
      </c>
      <c r="BW1076" s="35">
        <v>8.2848698886883358</v>
      </c>
      <c r="BX1076" s="1">
        <v>28742586.317545373</v>
      </c>
      <c r="BY1076" s="1">
        <v>1277601.5275793471</v>
      </c>
      <c r="BZ1076" s="1">
        <v>11289566.682739867</v>
      </c>
      <c r="CA1076" s="1">
        <v>28742586.317545373</v>
      </c>
      <c r="CB1076" s="1">
        <v>1277601.5275793471</v>
      </c>
      <c r="CC1076" s="1">
        <v>3323271.541508846</v>
      </c>
    </row>
    <row r="1077" spans="1:81" x14ac:dyDescent="0.25">
      <c r="A1077" t="s">
        <v>89</v>
      </c>
      <c r="B1077" t="s">
        <v>90</v>
      </c>
      <c r="C1077" t="s">
        <v>91</v>
      </c>
      <c r="D1077" t="s">
        <v>1728</v>
      </c>
      <c r="E1077">
        <v>10003</v>
      </c>
      <c r="F1077" t="s">
        <v>39</v>
      </c>
      <c r="G1077" t="s">
        <v>92</v>
      </c>
      <c r="H1077" s="74">
        <v>0.23928040779951004</v>
      </c>
      <c r="I1077" s="1">
        <v>576500980</v>
      </c>
      <c r="J1077" s="1"/>
      <c r="K1077" s="1"/>
      <c r="L1077" s="1"/>
      <c r="M1077" s="1"/>
      <c r="N1077" s="1">
        <v>23880613</v>
      </c>
      <c r="O1077" s="1"/>
      <c r="P1077" s="1"/>
      <c r="Q1077" s="1"/>
      <c r="R1077" s="1"/>
      <c r="S1077" s="1"/>
      <c r="T1077" s="1">
        <v>23880613</v>
      </c>
      <c r="U1077" s="1">
        <v>53.194444444444443</v>
      </c>
      <c r="V1077" s="36">
        <v>0.46486647995013924</v>
      </c>
      <c r="W1077" s="1"/>
      <c r="X1077" s="1"/>
      <c r="Y1077" s="1"/>
      <c r="Z1077" s="1"/>
      <c r="AA1077" s="1">
        <v>190548777</v>
      </c>
      <c r="AB1077" s="1"/>
      <c r="AC1077" s="1"/>
      <c r="AD1077" s="1"/>
      <c r="AE1077" s="1"/>
      <c r="AF1077" s="1"/>
      <c r="AG1077" s="1"/>
      <c r="AH1077" s="1"/>
      <c r="AI1077" s="1"/>
      <c r="AJ1077" s="1"/>
      <c r="AK1077" s="1">
        <v>45594589.066257901</v>
      </c>
      <c r="AL1077" s="1"/>
      <c r="AM1077" s="1"/>
      <c r="AN1077" s="1"/>
      <c r="AO1077" s="1"/>
      <c r="AP1077" s="1"/>
      <c r="AQ1077" s="1">
        <v>45594589.066257901</v>
      </c>
      <c r="AR1077" s="1"/>
      <c r="AS1077" s="1"/>
      <c r="AT1077" s="1"/>
      <c r="AU1077" s="1"/>
      <c r="AV1077" s="1">
        <v>3830462.9634237932</v>
      </c>
      <c r="AW1077" s="1"/>
      <c r="AX1077" s="1"/>
      <c r="AY1077" s="1"/>
      <c r="AZ1077" s="1"/>
      <c r="BA1077" s="1"/>
      <c r="BB1077" s="1">
        <v>3830462.9634237932</v>
      </c>
      <c r="BC1077" s="7">
        <v>8.5732815284514693E-2</v>
      </c>
      <c r="BD1077" s="35" t="s">
        <v>552</v>
      </c>
      <c r="BE1077" s="35" t="s">
        <v>552</v>
      </c>
      <c r="BF1077" s="35" t="s">
        <v>552</v>
      </c>
      <c r="BG1077" s="35" t="s">
        <v>552</v>
      </c>
      <c r="BH1077" s="35">
        <v>2.0696726683557789</v>
      </c>
      <c r="BI1077" s="35" t="s">
        <v>552</v>
      </c>
      <c r="BJ1077" s="35" t="s">
        <v>552</v>
      </c>
      <c r="BK1077" s="35" t="s">
        <v>552</v>
      </c>
      <c r="BL1077" s="35" t="s">
        <v>552</v>
      </c>
      <c r="BM1077" s="35" t="s">
        <v>552</v>
      </c>
      <c r="BN1077" s="35">
        <v>2.0696726683557789</v>
      </c>
      <c r="BO1077" s="1"/>
      <c r="BP1077" s="1"/>
      <c r="BQ1077" s="1">
        <v>189761062.57679996</v>
      </c>
      <c r="BR1077" s="1">
        <v>8434836.7521543242</v>
      </c>
      <c r="BS1077" s="1">
        <v>74534704.221819341</v>
      </c>
      <c r="BT1077" s="1">
        <v>189761062.57679996</v>
      </c>
      <c r="BU1077" s="1">
        <v>8434836.7521543242</v>
      </c>
      <c r="BV1077" s="1">
        <v>21940528.662968785</v>
      </c>
      <c r="BW1077" s="35">
        <v>8.2848698886883358</v>
      </c>
      <c r="BX1077" s="1">
        <v>1382384650.811233</v>
      </c>
      <c r="BY1077" s="1">
        <v>61446688.271770753</v>
      </c>
      <c r="BZ1077" s="1">
        <v>542975622.44782305</v>
      </c>
      <c r="CA1077" s="1">
        <v>1382384650.811233</v>
      </c>
      <c r="CB1077" s="1">
        <v>61446688.271770753</v>
      </c>
      <c r="CC1077" s="1">
        <v>159833896.59876463</v>
      </c>
    </row>
    <row r="1078" spans="1:81" x14ac:dyDescent="0.25">
      <c r="A1078" t="s">
        <v>89</v>
      </c>
      <c r="B1078" t="s">
        <v>90</v>
      </c>
      <c r="C1078" t="s">
        <v>91</v>
      </c>
      <c r="D1078" t="s">
        <v>1729</v>
      </c>
      <c r="E1078">
        <v>10003</v>
      </c>
      <c r="F1078" t="s">
        <v>39</v>
      </c>
      <c r="G1078" t="s">
        <v>92</v>
      </c>
      <c r="H1078" s="74">
        <v>0.23928040779951004</v>
      </c>
      <c r="I1078" s="1">
        <v>141734607</v>
      </c>
      <c r="J1078" s="1"/>
      <c r="K1078" s="1"/>
      <c r="L1078" s="1"/>
      <c r="M1078" s="1"/>
      <c r="N1078" s="1">
        <v>6202925</v>
      </c>
      <c r="O1078" s="1"/>
      <c r="P1078" s="1"/>
      <c r="Q1078" s="1"/>
      <c r="R1078" s="1"/>
      <c r="S1078" s="1"/>
      <c r="T1078" s="1">
        <v>6202925</v>
      </c>
      <c r="U1078" s="1">
        <v>44.858447488584474</v>
      </c>
      <c r="V1078" s="36">
        <v>0.52775621982881082</v>
      </c>
      <c r="W1078" s="1"/>
      <c r="X1078" s="1"/>
      <c r="Y1078" s="1"/>
      <c r="Z1078" s="1"/>
      <c r="AA1078" s="1">
        <v>46897530</v>
      </c>
      <c r="AB1078" s="1"/>
      <c r="AC1078" s="1"/>
      <c r="AD1078" s="1"/>
      <c r="AE1078" s="1"/>
      <c r="AF1078" s="1"/>
      <c r="AG1078" s="1"/>
      <c r="AH1078" s="1"/>
      <c r="AI1078" s="1"/>
      <c r="AJ1078" s="1"/>
      <c r="AK1078" s="1">
        <v>11221660.103189757</v>
      </c>
      <c r="AL1078" s="1"/>
      <c r="AM1078" s="1"/>
      <c r="AN1078" s="1"/>
      <c r="AO1078" s="1"/>
      <c r="AP1078" s="1"/>
      <c r="AQ1078" s="1">
        <v>11221660.103189757</v>
      </c>
      <c r="AR1078" s="1"/>
      <c r="AS1078" s="1"/>
      <c r="AT1078" s="1"/>
      <c r="AU1078" s="1"/>
      <c r="AV1078" s="1">
        <v>942746.81039310072</v>
      </c>
      <c r="AW1078" s="1"/>
      <c r="AX1078" s="1"/>
      <c r="AY1078" s="1"/>
      <c r="AZ1078" s="1"/>
      <c r="BA1078" s="1"/>
      <c r="BB1078" s="1">
        <v>942746.81039310072</v>
      </c>
      <c r="BC1078" s="7">
        <v>8.5825241774458494E-2</v>
      </c>
      <c r="BD1078" s="35" t="s">
        <v>552</v>
      </c>
      <c r="BE1078" s="35" t="s">
        <v>552</v>
      </c>
      <c r="BF1078" s="35" t="s">
        <v>552</v>
      </c>
      <c r="BG1078" s="35" t="s">
        <v>552</v>
      </c>
      <c r="BH1078" s="35">
        <v>1.9610759300786094</v>
      </c>
      <c r="BI1078" s="35" t="s">
        <v>552</v>
      </c>
      <c r="BJ1078" s="35" t="s">
        <v>552</v>
      </c>
      <c r="BK1078" s="35" t="s">
        <v>552</v>
      </c>
      <c r="BL1078" s="35" t="s">
        <v>552</v>
      </c>
      <c r="BM1078" s="35" t="s">
        <v>552</v>
      </c>
      <c r="BN1078" s="35">
        <v>1.9610759300786094</v>
      </c>
      <c r="BO1078" s="1"/>
      <c r="BP1078" s="1"/>
      <c r="BQ1078" s="1">
        <v>46653363.240119994</v>
      </c>
      <c r="BR1078" s="1">
        <v>2073731.5523310117</v>
      </c>
      <c r="BS1078" s="1">
        <v>18324595.060949951</v>
      </c>
      <c r="BT1078" s="1">
        <v>46653363.240119994</v>
      </c>
      <c r="BU1078" s="1">
        <v>2073731.5523310117</v>
      </c>
      <c r="BV1078" s="1">
        <v>5394149.0392923811</v>
      </c>
      <c r="BW1078" s="35">
        <v>8.2848698886883358</v>
      </c>
      <c r="BX1078" s="1">
        <v>339863681.07398945</v>
      </c>
      <c r="BY1078" s="1">
        <v>15106864.542799108</v>
      </c>
      <c r="BZ1078" s="1">
        <v>133492290.78192128</v>
      </c>
      <c r="CA1078" s="1">
        <v>339863681.07398945</v>
      </c>
      <c r="CB1078" s="1">
        <v>15106864.542799108</v>
      </c>
      <c r="CC1078" s="1">
        <v>39295673.911438182</v>
      </c>
    </row>
    <row r="1079" spans="1:81" x14ac:dyDescent="0.25">
      <c r="A1079" t="s">
        <v>89</v>
      </c>
      <c r="B1079" t="s">
        <v>90</v>
      </c>
      <c r="C1079" t="s">
        <v>91</v>
      </c>
      <c r="D1079" t="s">
        <v>28</v>
      </c>
      <c r="E1079">
        <v>10003</v>
      </c>
      <c r="F1079" t="s">
        <v>39</v>
      </c>
      <c r="G1079" t="s">
        <v>92</v>
      </c>
      <c r="H1079" s="74">
        <v>0.23928040779951004</v>
      </c>
      <c r="I1079" s="1">
        <v>1717994263</v>
      </c>
      <c r="J1079" s="1">
        <v>0</v>
      </c>
      <c r="K1079" s="1">
        <v>4396790</v>
      </c>
      <c r="L1079" s="1">
        <v>51262177.399999999</v>
      </c>
      <c r="M1079" s="1">
        <v>0</v>
      </c>
      <c r="N1079" s="1">
        <v>30864613.600000001</v>
      </c>
      <c r="O1079" s="1">
        <v>0</v>
      </c>
      <c r="P1079" s="1">
        <v>12327828</v>
      </c>
      <c r="Q1079" s="1">
        <v>0</v>
      </c>
      <c r="R1079" s="1">
        <v>0</v>
      </c>
      <c r="S1079" s="1">
        <v>0</v>
      </c>
      <c r="T1079" s="1">
        <v>98851409</v>
      </c>
      <c r="U1079" s="1"/>
      <c r="V1079" s="36"/>
      <c r="W1079" s="1"/>
      <c r="X1079" s="1">
        <v>1842320</v>
      </c>
      <c r="Y1079" s="1">
        <v>20396146</v>
      </c>
      <c r="Z1079" s="1"/>
      <c r="AA1079" s="1">
        <v>250646013</v>
      </c>
      <c r="AB1079" s="1"/>
      <c r="AC1079" s="1">
        <v>1932581</v>
      </c>
      <c r="AD1079" s="1"/>
      <c r="AE1079" s="1"/>
      <c r="AF1079" s="1"/>
      <c r="AG1079" s="1">
        <v>0</v>
      </c>
      <c r="AH1079" s="1">
        <v>14722358.269817838</v>
      </c>
      <c r="AI1079" s="1">
        <v>209867873.55920753</v>
      </c>
      <c r="AJ1079" s="1">
        <v>0</v>
      </c>
      <c r="AK1079" s="1">
        <v>59974680.203961298</v>
      </c>
      <c r="AL1079" s="1">
        <v>0</v>
      </c>
      <c r="AM1079" s="1">
        <v>16982063.537969999</v>
      </c>
      <c r="AN1079" s="1">
        <v>0</v>
      </c>
      <c r="AO1079" s="1">
        <v>0</v>
      </c>
      <c r="AP1079" s="1">
        <v>0</v>
      </c>
      <c r="AQ1079" s="1">
        <v>301546975.57095665</v>
      </c>
      <c r="AR1079" s="1">
        <v>0</v>
      </c>
      <c r="AS1079" s="1">
        <v>3979939.0246800003</v>
      </c>
      <c r="AT1079" s="1">
        <v>44219240.213232398</v>
      </c>
      <c r="AU1079" s="1">
        <v>0</v>
      </c>
      <c r="AV1079" s="1">
        <v>5038553.827749514</v>
      </c>
      <c r="AW1079" s="1">
        <v>0</v>
      </c>
      <c r="AX1079" s="1">
        <v>5026991.0455799997</v>
      </c>
      <c r="AY1079" s="1">
        <v>0</v>
      </c>
      <c r="AZ1079" s="1">
        <v>0</v>
      </c>
      <c r="BA1079" s="1">
        <v>0</v>
      </c>
      <c r="BB1079" s="1">
        <v>58264724.111241914</v>
      </c>
      <c r="BC1079" s="7">
        <v>0.2094370787093825</v>
      </c>
      <c r="BD1079" s="35" t="s">
        <v>552</v>
      </c>
      <c r="BE1079" s="35">
        <v>4.2536253254073628</v>
      </c>
      <c r="BF1079" s="35">
        <v>4.9566196103960252</v>
      </c>
      <c r="BG1079" s="35" t="s">
        <v>552</v>
      </c>
      <c r="BH1079" s="35">
        <v>2.1064003870021173</v>
      </c>
      <c r="BI1079" s="35" t="s">
        <v>552</v>
      </c>
      <c r="BJ1079" s="35">
        <v>1.7853148651611621</v>
      </c>
      <c r="BK1079" s="35" t="s">
        <v>552</v>
      </c>
      <c r="BL1079" s="35" t="s">
        <v>552</v>
      </c>
      <c r="BM1079" s="35" t="s">
        <v>552</v>
      </c>
      <c r="BN1079" s="35">
        <v>3.6399248460100209</v>
      </c>
      <c r="BO1079" s="1">
        <v>0</v>
      </c>
      <c r="BP1079" s="1">
        <v>0</v>
      </c>
      <c r="BQ1079" s="1">
        <v>565494991.60907984</v>
      </c>
      <c r="BR1079" s="1">
        <v>25136125.786885358</v>
      </c>
      <c r="BS1079" s="1">
        <v>222116177.9247756</v>
      </c>
      <c r="BT1079" s="1">
        <v>565494991.60907984</v>
      </c>
      <c r="BU1079" s="1">
        <v>25136125.786885358</v>
      </c>
      <c r="BV1079" s="1">
        <v>65383587.674330451</v>
      </c>
      <c r="BW1079" s="35">
        <v>8.2848698886883358</v>
      </c>
      <c r="BX1079" s="1">
        <v>4119557436.5770488</v>
      </c>
      <c r="BY1079" s="1">
        <v>183113405.86316356</v>
      </c>
      <c r="BZ1079" s="1">
        <v>1618087456.3547387</v>
      </c>
      <c r="CA1079" s="1">
        <v>4119557436.5770488</v>
      </c>
      <c r="CB1079" s="1">
        <v>183113405.86316356</v>
      </c>
      <c r="CC1079" s="1">
        <v>476310929.06314373</v>
      </c>
    </row>
    <row r="1080" spans="1:81" x14ac:dyDescent="0.25">
      <c r="A1080" t="s">
        <v>89</v>
      </c>
      <c r="B1080" t="s">
        <v>90</v>
      </c>
      <c r="C1080" t="s">
        <v>91</v>
      </c>
      <c r="D1080" t="s">
        <v>1730</v>
      </c>
      <c r="E1080">
        <v>10003</v>
      </c>
      <c r="F1080" t="s">
        <v>39</v>
      </c>
      <c r="G1080" t="s">
        <v>92</v>
      </c>
      <c r="H1080" s="74">
        <v>0.23928040779951004</v>
      </c>
      <c r="I1080" s="1">
        <v>15540423</v>
      </c>
      <c r="J1080" s="1"/>
      <c r="K1080" s="1"/>
      <c r="L1080" s="1"/>
      <c r="M1080" s="1"/>
      <c r="N1080" s="1"/>
      <c r="O1080" s="1"/>
      <c r="P1080" s="1">
        <v>12221854</v>
      </c>
      <c r="Q1080" s="1"/>
      <c r="R1080" s="1"/>
      <c r="S1080" s="1"/>
      <c r="T1080" s="1">
        <v>12221854</v>
      </c>
      <c r="U1080" s="1">
        <v>7.157963446475196</v>
      </c>
      <c r="V1080" s="36">
        <v>0.13306994357303153</v>
      </c>
      <c r="W1080" s="1"/>
      <c r="X1080" s="1"/>
      <c r="Y1080" s="1"/>
      <c r="Z1080" s="1"/>
      <c r="AA1080" s="1"/>
      <c r="AB1080" s="1"/>
      <c r="AC1080" s="1">
        <v>1917386</v>
      </c>
      <c r="AD1080" s="1"/>
      <c r="AE1080" s="1"/>
      <c r="AF1080" s="1"/>
      <c r="AG1080" s="1">
        <v>0</v>
      </c>
      <c r="AH1080" s="1">
        <v>0</v>
      </c>
      <c r="AI1080" s="1">
        <v>0</v>
      </c>
      <c r="AJ1080" s="1">
        <v>0</v>
      </c>
      <c r="AK1080" s="1"/>
      <c r="AL1080" s="1">
        <v>0</v>
      </c>
      <c r="AM1080" s="1">
        <v>16848531.069168333</v>
      </c>
      <c r="AN1080" s="1"/>
      <c r="AO1080" s="1">
        <v>0</v>
      </c>
      <c r="AP1080" s="1">
        <v>0</v>
      </c>
      <c r="AQ1080" s="1">
        <v>16848531.069168333</v>
      </c>
      <c r="AR1080" s="1">
        <v>0</v>
      </c>
      <c r="AS1080" s="1">
        <v>0</v>
      </c>
      <c r="AT1080" s="1">
        <v>0</v>
      </c>
      <c r="AU1080" s="1">
        <v>0</v>
      </c>
      <c r="AV1080" s="1"/>
      <c r="AW1080" s="1">
        <v>0</v>
      </c>
      <c r="AX1080" s="1">
        <v>4987466.1154799992</v>
      </c>
      <c r="AY1080" s="1"/>
      <c r="AZ1080" s="1">
        <v>0</v>
      </c>
      <c r="BA1080" s="1">
        <v>0</v>
      </c>
      <c r="BB1080" s="1">
        <v>4987466.1154799992</v>
      </c>
      <c r="BC1080" s="7">
        <v>1.4051095767887611</v>
      </c>
      <c r="BD1080" s="35" t="s">
        <v>552</v>
      </c>
      <c r="BE1080" s="35" t="s">
        <v>552</v>
      </c>
      <c r="BF1080" s="35" t="s">
        <v>552</v>
      </c>
      <c r="BG1080" s="35" t="s">
        <v>552</v>
      </c>
      <c r="BH1080" s="35" t="s">
        <v>552</v>
      </c>
      <c r="BI1080" s="35" t="s">
        <v>552</v>
      </c>
      <c r="BJ1080" s="35">
        <v>1.7866354142872538</v>
      </c>
      <c r="BK1080" s="35" t="s">
        <v>552</v>
      </c>
      <c r="BL1080" s="35" t="s">
        <v>552</v>
      </c>
      <c r="BM1080" s="35" t="s">
        <v>552</v>
      </c>
      <c r="BN1080" s="35">
        <v>1.7866354142872538</v>
      </c>
      <c r="BO1080" s="1">
        <v>0</v>
      </c>
      <c r="BP1080" s="1">
        <v>0</v>
      </c>
      <c r="BQ1080" s="1">
        <v>5115285.6346799992</v>
      </c>
      <c r="BR1080" s="1">
        <v>227373.30136789076</v>
      </c>
      <c r="BS1080" s="1">
        <v>2009191.435870514</v>
      </c>
      <c r="BT1080" s="1">
        <v>5115285.6346799992</v>
      </c>
      <c r="BU1080" s="1">
        <v>227373.30136789076</v>
      </c>
      <c r="BV1080" s="1">
        <v>591438.88405213004</v>
      </c>
      <c r="BW1080" s="35">
        <v>8.2848698886883358</v>
      </c>
      <c r="BX1080" s="1">
        <v>37264190.292120323</v>
      </c>
      <c r="BY1080" s="1">
        <v>1656384.9166266054</v>
      </c>
      <c r="BZ1080" s="1">
        <v>14636698.191783587</v>
      </c>
      <c r="CA1080" s="1">
        <v>37264190.292120323</v>
      </c>
      <c r="CB1080" s="1">
        <v>1656384.9166266054</v>
      </c>
      <c r="CC1080" s="1">
        <v>4308555.3174307933</v>
      </c>
    </row>
    <row r="1081" spans="1:81" x14ac:dyDescent="0.25">
      <c r="A1081" t="s">
        <v>445</v>
      </c>
      <c r="B1081" t="s">
        <v>446</v>
      </c>
      <c r="C1081" t="s">
        <v>91</v>
      </c>
      <c r="D1081" t="s">
        <v>38</v>
      </c>
      <c r="E1081">
        <v>10013</v>
      </c>
      <c r="F1081" t="s">
        <v>39</v>
      </c>
      <c r="G1081" t="s">
        <v>92</v>
      </c>
      <c r="H1081" s="74">
        <v>0.23928040779951004</v>
      </c>
      <c r="I1081" s="1">
        <v>10215374</v>
      </c>
      <c r="J1081" s="1"/>
      <c r="K1081" s="1"/>
      <c r="L1081" s="1">
        <v>2005534</v>
      </c>
      <c r="M1081" s="1"/>
      <c r="N1081" s="1"/>
      <c r="O1081" s="1"/>
      <c r="P1081" s="1"/>
      <c r="Q1081" s="1"/>
      <c r="R1081" s="1"/>
      <c r="S1081" s="1"/>
      <c r="T1081" s="1">
        <v>2005534</v>
      </c>
      <c r="U1081" s="1">
        <v>35.061538461538461</v>
      </c>
      <c r="V1081" s="36">
        <v>0.19340372453091267</v>
      </c>
      <c r="W1081" s="1"/>
      <c r="X1081" s="1"/>
      <c r="Y1081" s="1">
        <v>386803</v>
      </c>
      <c r="Z1081" s="1"/>
      <c r="AA1081" s="1"/>
      <c r="AB1081" s="1"/>
      <c r="AC1081" s="1"/>
      <c r="AD1081" s="1"/>
      <c r="AE1081" s="1"/>
      <c r="AF1081" s="1"/>
      <c r="AG1081" s="1">
        <v>0</v>
      </c>
      <c r="AH1081" s="1">
        <v>0</v>
      </c>
      <c r="AI1081" s="1">
        <v>3972698.3086250001</v>
      </c>
      <c r="AJ1081" s="1">
        <v>0</v>
      </c>
      <c r="AK1081" s="1">
        <v>0</v>
      </c>
      <c r="AL1081" s="1">
        <v>0</v>
      </c>
      <c r="AM1081" s="1">
        <v>0</v>
      </c>
      <c r="AN1081" s="1">
        <v>0</v>
      </c>
      <c r="AO1081" s="1">
        <v>0</v>
      </c>
      <c r="AP1081" s="1">
        <v>0</v>
      </c>
      <c r="AQ1081" s="1">
        <v>3972698.3086250001</v>
      </c>
      <c r="AR1081" s="1">
        <v>0</v>
      </c>
      <c r="AS1081" s="1">
        <v>0</v>
      </c>
      <c r="AT1081" s="1">
        <v>838596.4079782</v>
      </c>
      <c r="AU1081" s="1">
        <v>0</v>
      </c>
      <c r="AV1081" s="1">
        <v>0</v>
      </c>
      <c r="AW1081" s="1">
        <v>0</v>
      </c>
      <c r="AX1081" s="1">
        <v>0</v>
      </c>
      <c r="AY1081" s="1">
        <v>0</v>
      </c>
      <c r="AZ1081" s="1">
        <v>0</v>
      </c>
      <c r="BA1081" s="1">
        <v>0</v>
      </c>
      <c r="BB1081" s="1">
        <v>838596.4079782</v>
      </c>
      <c r="BC1081" s="7">
        <v>0.47098566499897115</v>
      </c>
      <c r="BD1081" s="35" t="s">
        <v>552</v>
      </c>
      <c r="BE1081" s="35" t="s">
        <v>552</v>
      </c>
      <c r="BF1081" s="35">
        <v>2.3990092995696908</v>
      </c>
      <c r="BG1081" s="35" t="s">
        <v>552</v>
      </c>
      <c r="BH1081" s="35" t="s">
        <v>552</v>
      </c>
      <c r="BI1081" s="35" t="s">
        <v>552</v>
      </c>
      <c r="BJ1081" s="35" t="s">
        <v>552</v>
      </c>
      <c r="BK1081" s="35" t="s">
        <v>552</v>
      </c>
      <c r="BL1081" s="35" t="s">
        <v>552</v>
      </c>
      <c r="BM1081" s="35" t="s">
        <v>552</v>
      </c>
      <c r="BN1081" s="35">
        <v>2.3990092995696908</v>
      </c>
      <c r="BO1081" s="1">
        <v>0</v>
      </c>
      <c r="BP1081" s="1"/>
      <c r="BQ1081" s="1">
        <v>3362492.5058399993</v>
      </c>
      <c r="BR1081" s="1">
        <v>149462.03916635446</v>
      </c>
      <c r="BS1081" s="1">
        <v>1320726.0803013095</v>
      </c>
      <c r="BT1081" s="1">
        <v>3362492.5058399993</v>
      </c>
      <c r="BU1081" s="1">
        <v>149462.03916635446</v>
      </c>
      <c r="BV1081" s="1">
        <v>388777.66703873785</v>
      </c>
      <c r="BW1081" s="35">
        <v>5.9915207953384417</v>
      </c>
      <c r="BX1081" s="1">
        <v>16783951.267070021</v>
      </c>
      <c r="BY1081" s="1">
        <v>746042.87661254685</v>
      </c>
      <c r="BZ1081" s="1">
        <v>6592431.6947698137</v>
      </c>
      <c r="CA1081" s="1">
        <v>16783951.267070021</v>
      </c>
      <c r="CB1081" s="1">
        <v>746042.87661254685</v>
      </c>
      <c r="CC1081" s="1">
        <v>1940591.8097870245</v>
      </c>
    </row>
    <row r="1082" spans="1:81" x14ac:dyDescent="0.25">
      <c r="A1082" t="s">
        <v>445</v>
      </c>
      <c r="B1082" t="s">
        <v>446</v>
      </c>
      <c r="C1082" t="s">
        <v>91</v>
      </c>
      <c r="D1082" t="s">
        <v>28</v>
      </c>
      <c r="E1082">
        <v>10013</v>
      </c>
      <c r="F1082" t="s">
        <v>39</v>
      </c>
      <c r="G1082" t="s">
        <v>92</v>
      </c>
      <c r="H1082" s="74">
        <v>0.23928040779951004</v>
      </c>
      <c r="I1082" s="1">
        <v>10786065</v>
      </c>
      <c r="J1082" s="1">
        <v>0</v>
      </c>
      <c r="K1082" s="1">
        <v>0</v>
      </c>
      <c r="L1082" s="1">
        <v>2005534</v>
      </c>
      <c r="M1082" s="1">
        <v>0</v>
      </c>
      <c r="N1082" s="1">
        <v>0</v>
      </c>
      <c r="O1082" s="1">
        <v>0</v>
      </c>
      <c r="P1082" s="1">
        <v>771418</v>
      </c>
      <c r="Q1082" s="1">
        <v>0</v>
      </c>
      <c r="R1082" s="1">
        <v>0</v>
      </c>
      <c r="S1082" s="1">
        <v>0</v>
      </c>
      <c r="T1082" s="1">
        <v>2776952</v>
      </c>
      <c r="U1082" s="1"/>
      <c r="V1082" s="36"/>
      <c r="W1082" s="1"/>
      <c r="X1082" s="1"/>
      <c r="Y1082" s="1">
        <v>386803</v>
      </c>
      <c r="Z1082" s="1"/>
      <c r="AA1082" s="1"/>
      <c r="AB1082" s="1"/>
      <c r="AC1082" s="1">
        <v>100988</v>
      </c>
      <c r="AD1082" s="1"/>
      <c r="AE1082" s="1"/>
      <c r="AF1082" s="1"/>
      <c r="AG1082" s="1">
        <v>0</v>
      </c>
      <c r="AH1082" s="1">
        <v>0</v>
      </c>
      <c r="AI1082" s="1">
        <v>3972698.3086250001</v>
      </c>
      <c r="AJ1082" s="1">
        <v>0</v>
      </c>
      <c r="AK1082" s="1">
        <v>0</v>
      </c>
      <c r="AL1082" s="1">
        <v>0</v>
      </c>
      <c r="AM1082" s="1">
        <v>887550.84227833315</v>
      </c>
      <c r="AN1082" s="1">
        <v>0</v>
      </c>
      <c r="AO1082" s="1">
        <v>0</v>
      </c>
      <c r="AP1082" s="1">
        <v>0</v>
      </c>
      <c r="AQ1082" s="1">
        <v>4860249.150903333</v>
      </c>
      <c r="AR1082" s="1">
        <v>0</v>
      </c>
      <c r="AS1082" s="1">
        <v>0</v>
      </c>
      <c r="AT1082" s="1">
        <v>838596.4079782</v>
      </c>
      <c r="AU1082" s="1">
        <v>0</v>
      </c>
      <c r="AV1082" s="1">
        <v>0</v>
      </c>
      <c r="AW1082" s="1">
        <v>0</v>
      </c>
      <c r="AX1082" s="1">
        <v>262687.96583999996</v>
      </c>
      <c r="AY1082" s="1">
        <v>0</v>
      </c>
      <c r="AZ1082" s="1">
        <v>0</v>
      </c>
      <c r="BA1082" s="1">
        <v>0</v>
      </c>
      <c r="BB1082" s="1">
        <v>1101284.3738182001</v>
      </c>
      <c r="BC1082" s="7">
        <v>0.5527069904289964</v>
      </c>
      <c r="BD1082" s="35" t="s">
        <v>552</v>
      </c>
      <c r="BE1082" s="35" t="s">
        <v>552</v>
      </c>
      <c r="BF1082" s="35">
        <v>2.3990092995696908</v>
      </c>
      <c r="BG1082" s="35" t="s">
        <v>552</v>
      </c>
      <c r="BH1082" s="35" t="s">
        <v>552</v>
      </c>
      <c r="BI1082" s="35" t="s">
        <v>552</v>
      </c>
      <c r="BJ1082" s="35">
        <v>1.4910707400116838</v>
      </c>
      <c r="BK1082" s="35" t="s">
        <v>552</v>
      </c>
      <c r="BL1082" s="35" t="s">
        <v>552</v>
      </c>
      <c r="BM1082" s="35" t="s">
        <v>552</v>
      </c>
      <c r="BN1082" s="35">
        <v>2.1467902667102394</v>
      </c>
      <c r="BO1082" s="1">
        <v>0</v>
      </c>
      <c r="BP1082" s="1">
        <v>0</v>
      </c>
      <c r="BQ1082" s="1">
        <v>3550341.1553999991</v>
      </c>
      <c r="BR1082" s="1">
        <v>157811.86958801947</v>
      </c>
      <c r="BS1082" s="1">
        <v>1394509.623370142</v>
      </c>
      <c r="BT1082" s="1">
        <v>3550341.1553999991</v>
      </c>
      <c r="BU1082" s="1">
        <v>157811.86958801947</v>
      </c>
      <c r="BV1082" s="1">
        <v>410497.07893496449</v>
      </c>
      <c r="BW1082" s="35">
        <v>5.9915207953384417</v>
      </c>
      <c r="BX1082" s="1">
        <v>17721601.707725003</v>
      </c>
      <c r="BY1082" s="1">
        <v>787721.22879983729</v>
      </c>
      <c r="BZ1082" s="1">
        <v>6960723.7843516404</v>
      </c>
      <c r="CA1082" s="1">
        <v>17721601.707725003</v>
      </c>
      <c r="CB1082" s="1">
        <v>787721.22879983729</v>
      </c>
      <c r="CC1082" s="1">
        <v>2049004.7059295606</v>
      </c>
    </row>
    <row r="1083" spans="1:81" x14ac:dyDescent="0.25">
      <c r="A1083" t="s">
        <v>445</v>
      </c>
      <c r="B1083" t="s">
        <v>446</v>
      </c>
      <c r="C1083" t="s">
        <v>91</v>
      </c>
      <c r="D1083" t="s">
        <v>1730</v>
      </c>
      <c r="E1083">
        <v>10013</v>
      </c>
      <c r="F1083" t="s">
        <v>39</v>
      </c>
      <c r="G1083" t="s">
        <v>92</v>
      </c>
      <c r="H1083" s="74">
        <v>0.23928040779951004</v>
      </c>
      <c r="I1083" s="1">
        <v>570691</v>
      </c>
      <c r="J1083" s="1"/>
      <c r="K1083" s="1"/>
      <c r="L1083" s="1"/>
      <c r="M1083" s="1"/>
      <c r="N1083" s="1"/>
      <c r="O1083" s="1"/>
      <c r="P1083" s="1">
        <v>771418</v>
      </c>
      <c r="Q1083" s="1"/>
      <c r="R1083" s="1"/>
      <c r="S1083" s="1"/>
      <c r="T1083" s="1">
        <v>771418</v>
      </c>
      <c r="U1083" s="1">
        <v>12</v>
      </c>
      <c r="V1083" s="36">
        <v>6.1896373403163348E-2</v>
      </c>
      <c r="W1083" s="1"/>
      <c r="X1083" s="1"/>
      <c r="Y1083" s="1"/>
      <c r="Z1083" s="1"/>
      <c r="AA1083" s="1"/>
      <c r="AB1083" s="1"/>
      <c r="AC1083" s="1">
        <v>100988</v>
      </c>
      <c r="AD1083" s="1"/>
      <c r="AE1083" s="1"/>
      <c r="AF1083" s="1"/>
      <c r="AG1083" s="1">
        <v>0</v>
      </c>
      <c r="AH1083" s="1">
        <v>0</v>
      </c>
      <c r="AI1083" s="1">
        <v>0</v>
      </c>
      <c r="AJ1083" s="1">
        <v>0</v>
      </c>
      <c r="AK1083" s="1"/>
      <c r="AL1083" s="1">
        <v>0</v>
      </c>
      <c r="AM1083" s="1">
        <v>887550.84227833315</v>
      </c>
      <c r="AN1083" s="1"/>
      <c r="AO1083" s="1">
        <v>0</v>
      </c>
      <c r="AP1083" s="1">
        <v>0</v>
      </c>
      <c r="AQ1083" s="1">
        <v>887550.84227833315</v>
      </c>
      <c r="AR1083" s="1">
        <v>0</v>
      </c>
      <c r="AS1083" s="1">
        <v>0</v>
      </c>
      <c r="AT1083" s="1">
        <v>0</v>
      </c>
      <c r="AU1083" s="1">
        <v>0</v>
      </c>
      <c r="AV1083" s="1"/>
      <c r="AW1083" s="1">
        <v>0</v>
      </c>
      <c r="AX1083" s="1">
        <v>262687.96583999996</v>
      </c>
      <c r="AY1083" s="1"/>
      <c r="AZ1083" s="1">
        <v>0</v>
      </c>
      <c r="BA1083" s="1">
        <v>0</v>
      </c>
      <c r="BB1083" s="1">
        <v>262687.96583999996</v>
      </c>
      <c r="BC1083" s="7">
        <v>2.0155194459319197</v>
      </c>
      <c r="BD1083" s="35" t="s">
        <v>552</v>
      </c>
      <c r="BE1083" s="35" t="s">
        <v>552</v>
      </c>
      <c r="BF1083" s="35" t="s">
        <v>552</v>
      </c>
      <c r="BG1083" s="35" t="s">
        <v>552</v>
      </c>
      <c r="BH1083" s="35" t="s">
        <v>552</v>
      </c>
      <c r="BI1083" s="35" t="s">
        <v>552</v>
      </c>
      <c r="BJ1083" s="35">
        <v>1.4910707400116838</v>
      </c>
      <c r="BK1083" s="35" t="s">
        <v>552</v>
      </c>
      <c r="BL1083" s="35" t="s">
        <v>552</v>
      </c>
      <c r="BM1083" s="35" t="s">
        <v>552</v>
      </c>
      <c r="BN1083" s="35">
        <v>1.4910707400116838</v>
      </c>
      <c r="BO1083" s="1">
        <v>0</v>
      </c>
      <c r="BP1083" s="1">
        <v>0</v>
      </c>
      <c r="BQ1083" s="1">
        <v>187848.64955999996</v>
      </c>
      <c r="BR1083" s="1">
        <v>8349.8304216650304</v>
      </c>
      <c r="BS1083" s="1">
        <v>73783.543068832776</v>
      </c>
      <c r="BT1083" s="1">
        <v>187848.64955999996</v>
      </c>
      <c r="BU1083" s="1">
        <v>8349.8304216650304</v>
      </c>
      <c r="BV1083" s="1">
        <v>21719.411896226644</v>
      </c>
      <c r="BW1083" s="35">
        <v>5.9915207953384417</v>
      </c>
      <c r="BX1083" s="1">
        <v>937650.44065498316</v>
      </c>
      <c r="BY1083" s="1">
        <v>41678.352187290548</v>
      </c>
      <c r="BZ1083" s="1">
        <v>368292.08958182827</v>
      </c>
      <c r="CA1083" s="1">
        <v>937650.44065498316</v>
      </c>
      <c r="CB1083" s="1">
        <v>41678.352187290548</v>
      </c>
      <c r="CC1083" s="1">
        <v>108412.89614253643</v>
      </c>
    </row>
    <row r="1084" spans="1:81" x14ac:dyDescent="0.25">
      <c r="A1084" t="s">
        <v>1285</v>
      </c>
      <c r="B1084" t="s">
        <v>1286</v>
      </c>
      <c r="C1084" t="s">
        <v>91</v>
      </c>
      <c r="D1084" t="s">
        <v>38</v>
      </c>
      <c r="E1084">
        <v>10118</v>
      </c>
      <c r="F1084" t="s">
        <v>39</v>
      </c>
      <c r="G1084" t="s">
        <v>92</v>
      </c>
      <c r="H1084" s="74">
        <v>0.23928040779951004</v>
      </c>
      <c r="I1084" s="1">
        <v>3071011</v>
      </c>
      <c r="J1084" s="1"/>
      <c r="K1084" s="1"/>
      <c r="L1084" s="1"/>
      <c r="M1084" s="1"/>
      <c r="N1084" s="1"/>
      <c r="O1084" s="1"/>
      <c r="P1084" s="1"/>
      <c r="Q1084" s="1"/>
      <c r="R1084" s="1"/>
      <c r="S1084" s="1"/>
      <c r="T1084" s="1">
        <v>0</v>
      </c>
      <c r="U1084" s="1">
        <v>0</v>
      </c>
      <c r="V1084" s="36" t="s">
        <v>552</v>
      </c>
      <c r="W1084" s="1"/>
      <c r="X1084" s="1"/>
      <c r="Y1084" s="1"/>
      <c r="Z1084" s="1"/>
      <c r="AA1084" s="1"/>
      <c r="AB1084" s="1"/>
      <c r="AC1084" s="1">
        <v>210298</v>
      </c>
      <c r="AD1084" s="1"/>
      <c r="AE1084" s="1"/>
      <c r="AF1084" s="1"/>
      <c r="AG1084" s="1">
        <v>0</v>
      </c>
      <c r="AH1084" s="1">
        <v>0</v>
      </c>
      <c r="AI1084" s="1">
        <v>0</v>
      </c>
      <c r="AJ1084" s="1">
        <v>0</v>
      </c>
      <c r="AK1084" s="1">
        <v>0</v>
      </c>
      <c r="AL1084" s="1">
        <v>0</v>
      </c>
      <c r="AM1084" s="1">
        <v>1853112.3283199999</v>
      </c>
      <c r="AN1084" s="1">
        <v>0</v>
      </c>
      <c r="AO1084" s="1">
        <v>0</v>
      </c>
      <c r="AP1084" s="1">
        <v>0</v>
      </c>
      <c r="AQ1084" s="1">
        <v>1853112.3283199999</v>
      </c>
      <c r="AR1084" s="1">
        <v>0</v>
      </c>
      <c r="AS1084" s="1">
        <v>0</v>
      </c>
      <c r="AT1084" s="1">
        <v>0</v>
      </c>
      <c r="AU1084" s="1">
        <v>0</v>
      </c>
      <c r="AV1084" s="1">
        <v>0</v>
      </c>
      <c r="AW1084" s="1">
        <v>0</v>
      </c>
      <c r="AX1084" s="1">
        <v>547022.95163999998</v>
      </c>
      <c r="AY1084" s="1">
        <v>0</v>
      </c>
      <c r="AZ1084" s="1">
        <v>0</v>
      </c>
      <c r="BA1084" s="1">
        <v>0</v>
      </c>
      <c r="BB1084" s="1">
        <v>547022.95163999998</v>
      </c>
      <c r="BC1084" s="7">
        <v>0.78154564733242571</v>
      </c>
      <c r="BD1084" s="35" t="s">
        <v>552</v>
      </c>
      <c r="BE1084" s="35" t="s">
        <v>552</v>
      </c>
      <c r="BF1084" s="35" t="s">
        <v>552</v>
      </c>
      <c r="BG1084" s="35" t="s">
        <v>552</v>
      </c>
      <c r="BH1084" s="35" t="s">
        <v>552</v>
      </c>
      <c r="BI1084" s="35" t="s">
        <v>552</v>
      </c>
      <c r="BJ1084" s="35" t="s">
        <v>552</v>
      </c>
      <c r="BK1084" s="35" t="s">
        <v>552</v>
      </c>
      <c r="BL1084" s="35" t="s">
        <v>552</v>
      </c>
      <c r="BM1084" s="35" t="s">
        <v>552</v>
      </c>
      <c r="BN1084" s="35" t="s">
        <v>552</v>
      </c>
      <c r="BO1084" s="1">
        <v>0</v>
      </c>
      <c r="BP1084" s="1"/>
      <c r="BQ1084" s="1">
        <v>1010853.9807599998</v>
      </c>
      <c r="BR1084" s="1">
        <v>44932.233157817362</v>
      </c>
      <c r="BS1084" s="1">
        <v>397045.11265003163</v>
      </c>
      <c r="BT1084" s="1">
        <v>1010853.9807599998</v>
      </c>
      <c r="BU1084" s="1">
        <v>44932.233157817362</v>
      </c>
      <c r="BV1084" s="1">
        <v>116876.82624545136</v>
      </c>
      <c r="BW1084" s="35">
        <v>5.9813666422527936</v>
      </c>
      <c r="BX1084" s="1">
        <v>5035434.2999463109</v>
      </c>
      <c r="BY1084" s="1">
        <v>223823.92741427635</v>
      </c>
      <c r="BZ1084" s="1">
        <v>1977827.2796243706</v>
      </c>
      <c r="CA1084" s="1">
        <v>5035434.2999463109</v>
      </c>
      <c r="CB1084" s="1">
        <v>223823.92741427635</v>
      </c>
      <c r="CC1084" s="1">
        <v>582206.32351146732</v>
      </c>
    </row>
    <row r="1085" spans="1:81" x14ac:dyDescent="0.25">
      <c r="A1085" t="s">
        <v>1285</v>
      </c>
      <c r="B1085" t="s">
        <v>1286</v>
      </c>
      <c r="C1085" t="s">
        <v>91</v>
      </c>
      <c r="D1085" t="s">
        <v>28</v>
      </c>
      <c r="E1085">
        <v>10118</v>
      </c>
      <c r="F1085" t="s">
        <v>39</v>
      </c>
      <c r="G1085" t="s">
        <v>92</v>
      </c>
      <c r="H1085" s="74">
        <v>0.23928040779951004</v>
      </c>
      <c r="I1085" s="1">
        <v>4334190</v>
      </c>
      <c r="J1085" s="1">
        <v>0</v>
      </c>
      <c r="K1085" s="1">
        <v>0</v>
      </c>
      <c r="L1085" s="1">
        <v>0</v>
      </c>
      <c r="M1085" s="1">
        <v>0</v>
      </c>
      <c r="N1085" s="1">
        <v>0</v>
      </c>
      <c r="O1085" s="1">
        <v>0</v>
      </c>
      <c r="P1085" s="1">
        <v>2520008</v>
      </c>
      <c r="Q1085" s="1">
        <v>0</v>
      </c>
      <c r="R1085" s="1">
        <v>0</v>
      </c>
      <c r="S1085" s="1">
        <v>0</v>
      </c>
      <c r="T1085" s="1">
        <v>2520008</v>
      </c>
      <c r="U1085" s="1"/>
      <c r="V1085" s="36"/>
      <c r="W1085" s="1"/>
      <c r="X1085" s="1"/>
      <c r="Y1085" s="1"/>
      <c r="Z1085" s="1"/>
      <c r="AA1085" s="1"/>
      <c r="AB1085" s="1"/>
      <c r="AC1085" s="1">
        <v>330659</v>
      </c>
      <c r="AD1085" s="1"/>
      <c r="AE1085" s="1"/>
      <c r="AF1085" s="1"/>
      <c r="AG1085" s="1">
        <v>0</v>
      </c>
      <c r="AH1085" s="1">
        <v>0</v>
      </c>
      <c r="AI1085" s="1">
        <v>0</v>
      </c>
      <c r="AJ1085" s="1">
        <v>0</v>
      </c>
      <c r="AK1085" s="1">
        <v>0</v>
      </c>
      <c r="AL1085" s="1">
        <v>0</v>
      </c>
      <c r="AM1085" s="1">
        <v>2912744.2174066664</v>
      </c>
      <c r="AN1085" s="1">
        <v>0</v>
      </c>
      <c r="AO1085" s="1">
        <v>0</v>
      </c>
      <c r="AP1085" s="1">
        <v>0</v>
      </c>
      <c r="AQ1085" s="1">
        <v>2912744.2174066664</v>
      </c>
      <c r="AR1085" s="1">
        <v>0</v>
      </c>
      <c r="AS1085" s="1">
        <v>0</v>
      </c>
      <c r="AT1085" s="1">
        <v>0</v>
      </c>
      <c r="AU1085" s="1">
        <v>0</v>
      </c>
      <c r="AV1085" s="1">
        <v>0</v>
      </c>
      <c r="AW1085" s="1">
        <v>0</v>
      </c>
      <c r="AX1085" s="1">
        <v>860103.57761999988</v>
      </c>
      <c r="AY1085" s="1">
        <v>0</v>
      </c>
      <c r="AZ1085" s="1">
        <v>0</v>
      </c>
      <c r="BA1085" s="1">
        <v>0</v>
      </c>
      <c r="BB1085" s="1">
        <v>860103.57761999988</v>
      </c>
      <c r="BC1085" s="7">
        <v>0.87048509526039852</v>
      </c>
      <c r="BD1085" s="35" t="s">
        <v>552</v>
      </c>
      <c r="BE1085" s="35" t="s">
        <v>552</v>
      </c>
      <c r="BF1085" s="35" t="s">
        <v>552</v>
      </c>
      <c r="BG1085" s="35" t="s">
        <v>552</v>
      </c>
      <c r="BH1085" s="35" t="s">
        <v>552</v>
      </c>
      <c r="BI1085" s="35" t="s">
        <v>552</v>
      </c>
      <c r="BJ1085" s="35">
        <v>1.4971570705436914</v>
      </c>
      <c r="BK1085" s="35" t="s">
        <v>552</v>
      </c>
      <c r="BL1085" s="35" t="s">
        <v>552</v>
      </c>
      <c r="BM1085" s="35" t="s">
        <v>552</v>
      </c>
      <c r="BN1085" s="35">
        <v>1.4971570705436914</v>
      </c>
      <c r="BO1085" s="1">
        <v>0</v>
      </c>
      <c r="BP1085" s="1">
        <v>0</v>
      </c>
      <c r="BQ1085" s="1">
        <v>1426641.9803999998</v>
      </c>
      <c r="BR1085" s="1">
        <v>63413.916664668548</v>
      </c>
      <c r="BS1085" s="1">
        <v>560359.09894059016</v>
      </c>
      <c r="BT1085" s="1">
        <v>1426641.9803999998</v>
      </c>
      <c r="BU1085" s="1">
        <v>63413.916664668548</v>
      </c>
      <c r="BV1085" s="1">
        <v>164951.01174980254</v>
      </c>
      <c r="BW1085" s="35">
        <v>5.9813666422527936</v>
      </c>
      <c r="BX1085" s="1">
        <v>7106626.7716020234</v>
      </c>
      <c r="BY1085" s="1">
        <v>315887.96912797849</v>
      </c>
      <c r="BZ1085" s="1">
        <v>2791354.1231454886</v>
      </c>
      <c r="CA1085" s="1">
        <v>7106626.7716020234</v>
      </c>
      <c r="CB1085" s="1">
        <v>315887.96912797849</v>
      </c>
      <c r="CC1085" s="1">
        <v>821681.46753631509</v>
      </c>
    </row>
    <row r="1086" spans="1:81" x14ac:dyDescent="0.25">
      <c r="A1086" t="s">
        <v>1285</v>
      </c>
      <c r="B1086" t="s">
        <v>1286</v>
      </c>
      <c r="C1086" t="s">
        <v>91</v>
      </c>
      <c r="D1086" t="s">
        <v>1730</v>
      </c>
      <c r="E1086">
        <v>10118</v>
      </c>
      <c r="F1086" t="s">
        <v>39</v>
      </c>
      <c r="G1086" t="s">
        <v>92</v>
      </c>
      <c r="H1086" s="74">
        <v>0.23928040779951004</v>
      </c>
      <c r="I1086" s="1">
        <v>1263179</v>
      </c>
      <c r="J1086" s="1"/>
      <c r="K1086" s="1"/>
      <c r="L1086" s="1"/>
      <c r="M1086" s="1"/>
      <c r="N1086" s="1"/>
      <c r="O1086" s="1"/>
      <c r="P1086" s="1">
        <v>2520008</v>
      </c>
      <c r="Q1086" s="1"/>
      <c r="R1086" s="1"/>
      <c r="S1086" s="1"/>
      <c r="T1086" s="1">
        <v>2520008</v>
      </c>
      <c r="U1086" s="1">
        <v>11.621052631578948</v>
      </c>
      <c r="V1086" s="36">
        <v>9.9033483843227743E-2</v>
      </c>
      <c r="W1086" s="1"/>
      <c r="X1086" s="1"/>
      <c r="Y1086" s="1"/>
      <c r="Z1086" s="1"/>
      <c r="AA1086" s="1"/>
      <c r="AB1086" s="1"/>
      <c r="AC1086" s="1">
        <v>120361</v>
      </c>
      <c r="AD1086" s="1"/>
      <c r="AE1086" s="1"/>
      <c r="AF1086" s="1"/>
      <c r="AG1086" s="1">
        <v>0</v>
      </c>
      <c r="AH1086" s="1">
        <v>0</v>
      </c>
      <c r="AI1086" s="1">
        <v>0</v>
      </c>
      <c r="AJ1086" s="1">
        <v>0</v>
      </c>
      <c r="AK1086" s="1"/>
      <c r="AL1086" s="1">
        <v>0</v>
      </c>
      <c r="AM1086" s="1">
        <v>1059631.8890866665</v>
      </c>
      <c r="AN1086" s="1"/>
      <c r="AO1086" s="1">
        <v>0</v>
      </c>
      <c r="AP1086" s="1">
        <v>0</v>
      </c>
      <c r="AQ1086" s="1">
        <v>1059631.8890866665</v>
      </c>
      <c r="AR1086" s="1">
        <v>0</v>
      </c>
      <c r="AS1086" s="1">
        <v>0</v>
      </c>
      <c r="AT1086" s="1">
        <v>0</v>
      </c>
      <c r="AU1086" s="1">
        <v>0</v>
      </c>
      <c r="AV1086" s="1"/>
      <c r="AW1086" s="1">
        <v>0</v>
      </c>
      <c r="AX1086" s="1">
        <v>313080.62597999995</v>
      </c>
      <c r="AY1086" s="1"/>
      <c r="AZ1086" s="1">
        <v>0</v>
      </c>
      <c r="BA1086" s="1">
        <v>0</v>
      </c>
      <c r="BB1086" s="1">
        <v>313080.62597999995</v>
      </c>
      <c r="BC1086" s="7">
        <v>1.0867125839383545</v>
      </c>
      <c r="BD1086" s="35" t="s">
        <v>552</v>
      </c>
      <c r="BE1086" s="35" t="s">
        <v>552</v>
      </c>
      <c r="BF1086" s="35" t="s">
        <v>552</v>
      </c>
      <c r="BG1086" s="35" t="s">
        <v>552</v>
      </c>
      <c r="BH1086" s="35" t="s">
        <v>552</v>
      </c>
      <c r="BI1086" s="35" t="s">
        <v>552</v>
      </c>
      <c r="BJ1086" s="35">
        <v>0.5447254592313463</v>
      </c>
      <c r="BK1086" s="35" t="s">
        <v>552</v>
      </c>
      <c r="BL1086" s="35" t="s">
        <v>552</v>
      </c>
      <c r="BM1086" s="35" t="s">
        <v>552</v>
      </c>
      <c r="BN1086" s="35">
        <v>0.5447254592313463</v>
      </c>
      <c r="BO1086" s="1">
        <v>0</v>
      </c>
      <c r="BP1086" s="1">
        <v>0</v>
      </c>
      <c r="BQ1086" s="1">
        <v>415787.99963999994</v>
      </c>
      <c r="BR1086" s="1">
        <v>18481.68350685119</v>
      </c>
      <c r="BS1086" s="1">
        <v>163313.9862905585</v>
      </c>
      <c r="BT1086" s="1">
        <v>415787.99963999994</v>
      </c>
      <c r="BU1086" s="1">
        <v>18481.68350685119</v>
      </c>
      <c r="BV1086" s="1">
        <v>48074.185504351175</v>
      </c>
      <c r="BW1086" s="35">
        <v>5.9813666422527936</v>
      </c>
      <c r="BX1086" s="1">
        <v>2071192.471655712</v>
      </c>
      <c r="BY1086" s="1">
        <v>92064.041713702129</v>
      </c>
      <c r="BZ1086" s="1">
        <v>813526.84352111805</v>
      </c>
      <c r="CA1086" s="1">
        <v>2071192.471655712</v>
      </c>
      <c r="CB1086" s="1">
        <v>92064.041713702129</v>
      </c>
      <c r="CC1086" s="1">
        <v>239475.14402484769</v>
      </c>
    </row>
    <row r="1087" spans="1:81" x14ac:dyDescent="0.25">
      <c r="A1087" t="s">
        <v>1339</v>
      </c>
      <c r="B1087" t="s">
        <v>90</v>
      </c>
      <c r="C1087" t="s">
        <v>91</v>
      </c>
      <c r="D1087" t="s">
        <v>28</v>
      </c>
      <c r="E1087">
        <v>10182</v>
      </c>
      <c r="F1087" t="s">
        <v>370</v>
      </c>
      <c r="G1087" t="s">
        <v>92</v>
      </c>
      <c r="H1087" s="74">
        <v>0.23928040779951004</v>
      </c>
      <c r="I1087" s="1">
        <v>46872.36</v>
      </c>
      <c r="J1087" s="1">
        <v>0</v>
      </c>
      <c r="K1087" s="1">
        <v>0</v>
      </c>
      <c r="L1087" s="1">
        <v>0</v>
      </c>
      <c r="M1087" s="1">
        <v>0</v>
      </c>
      <c r="N1087" s="1">
        <v>0</v>
      </c>
      <c r="O1087" s="1">
        <v>0</v>
      </c>
      <c r="P1087" s="1">
        <v>13935</v>
      </c>
      <c r="Q1087" s="1">
        <v>0</v>
      </c>
      <c r="R1087" s="1">
        <v>0</v>
      </c>
      <c r="S1087" s="1">
        <v>0</v>
      </c>
      <c r="T1087" s="1">
        <v>13935</v>
      </c>
      <c r="U1087" s="1"/>
      <c r="V1087" s="36"/>
      <c r="W1087" s="1"/>
      <c r="X1087" s="1"/>
      <c r="Y1087" s="1"/>
      <c r="Z1087" s="1"/>
      <c r="AA1087" s="1"/>
      <c r="AB1087" s="1"/>
      <c r="AC1087" s="1">
        <v>1641</v>
      </c>
      <c r="AD1087" s="1"/>
      <c r="AE1087" s="1"/>
      <c r="AF1087" s="1"/>
      <c r="AG1087" s="1">
        <v>0</v>
      </c>
      <c r="AH1087" s="1">
        <v>0</v>
      </c>
      <c r="AI1087" s="1">
        <v>0</v>
      </c>
      <c r="AJ1087" s="1">
        <v>0</v>
      </c>
      <c r="AK1087" s="1">
        <v>0</v>
      </c>
      <c r="AL1087" s="1">
        <v>0</v>
      </c>
      <c r="AM1087" s="1">
        <v>14423.8078375</v>
      </c>
      <c r="AN1087" s="1">
        <v>0</v>
      </c>
      <c r="AO1087" s="1">
        <v>0</v>
      </c>
      <c r="AP1087" s="1">
        <v>0</v>
      </c>
      <c r="AQ1087" s="1">
        <v>14423.8078375</v>
      </c>
      <c r="AR1087" s="1">
        <v>0</v>
      </c>
      <c r="AS1087" s="1">
        <v>0</v>
      </c>
      <c r="AT1087" s="1">
        <v>0</v>
      </c>
      <c r="AU1087" s="1">
        <v>0</v>
      </c>
      <c r="AV1087" s="1">
        <v>0</v>
      </c>
      <c r="AW1087" s="1">
        <v>0</v>
      </c>
      <c r="AX1087" s="1">
        <v>4268.5363799999996</v>
      </c>
      <c r="AY1087" s="1">
        <v>0</v>
      </c>
      <c r="AZ1087" s="1">
        <v>0</v>
      </c>
      <c r="BA1087" s="1">
        <v>0</v>
      </c>
      <c r="BB1087" s="1">
        <v>4268.5363799999996</v>
      </c>
      <c r="BC1087" s="7">
        <v>0.39879246996524181</v>
      </c>
      <c r="BD1087" s="35" t="s">
        <v>552</v>
      </c>
      <c r="BE1087" s="35" t="s">
        <v>552</v>
      </c>
      <c r="BF1087" s="35" t="s">
        <v>552</v>
      </c>
      <c r="BG1087" s="35" t="s">
        <v>552</v>
      </c>
      <c r="BH1087" s="35" t="s">
        <v>552</v>
      </c>
      <c r="BI1087" s="35" t="s">
        <v>552</v>
      </c>
      <c r="BJ1087" s="35">
        <v>1.3413953510943668</v>
      </c>
      <c r="BK1087" s="35" t="s">
        <v>552</v>
      </c>
      <c r="BL1087" s="35" t="s">
        <v>552</v>
      </c>
      <c r="BM1087" s="35" t="s">
        <v>552</v>
      </c>
      <c r="BN1087" s="35">
        <v>1.3413953510943668</v>
      </c>
      <c r="BO1087" s="1">
        <v>0</v>
      </c>
      <c r="BP1087" s="1">
        <v>0</v>
      </c>
      <c r="BQ1087" s="1">
        <v>15428.506017599999</v>
      </c>
      <c r="BR1087" s="1">
        <v>685.7936386998133</v>
      </c>
      <c r="BS1087" s="1">
        <v>6060.0373806452799</v>
      </c>
      <c r="BT1087" s="1">
        <v>15428.506017599999</v>
      </c>
      <c r="BU1087" s="1">
        <v>685.7936386998133</v>
      </c>
      <c r="BV1087" s="1">
        <v>1783.8726971131803</v>
      </c>
      <c r="BW1087" s="35">
        <v>5.9746301658161123</v>
      </c>
      <c r="BX1087" s="1">
        <v>76751.111448628377</v>
      </c>
      <c r="BY1087" s="1">
        <v>3411.5697226008879</v>
      </c>
      <c r="BZ1087" s="1">
        <v>30146.444759731268</v>
      </c>
      <c r="CA1087" s="1">
        <v>76751.111448628377</v>
      </c>
      <c r="CB1087" s="1">
        <v>3411.5697226008879</v>
      </c>
      <c r="CC1087" s="1">
        <v>8874.1069310349776</v>
      </c>
    </row>
    <row r="1088" spans="1:81" x14ac:dyDescent="0.25">
      <c r="A1088" t="s">
        <v>1339</v>
      </c>
      <c r="B1088" t="s">
        <v>90</v>
      </c>
      <c r="C1088" t="s">
        <v>91</v>
      </c>
      <c r="D1088" t="s">
        <v>1730</v>
      </c>
      <c r="E1088">
        <v>10182</v>
      </c>
      <c r="F1088" t="s">
        <v>370</v>
      </c>
      <c r="G1088" t="s">
        <v>92</v>
      </c>
      <c r="H1088" s="74">
        <v>0.23928040779951004</v>
      </c>
      <c r="I1088" s="1">
        <v>46872.36</v>
      </c>
      <c r="J1088" s="1"/>
      <c r="K1088" s="1"/>
      <c r="L1088" s="1"/>
      <c r="M1088" s="1"/>
      <c r="N1088" s="1"/>
      <c r="O1088" s="1"/>
      <c r="P1088" s="1">
        <v>13935</v>
      </c>
      <c r="Q1088" s="1"/>
      <c r="R1088" s="1"/>
      <c r="S1088" s="1"/>
      <c r="T1088" s="1">
        <v>13935</v>
      </c>
      <c r="U1088" s="1">
        <v>13</v>
      </c>
      <c r="V1088" s="36">
        <v>0.26233746753828247</v>
      </c>
      <c r="W1088" s="1"/>
      <c r="X1088" s="1"/>
      <c r="Y1088" s="1"/>
      <c r="Z1088" s="1"/>
      <c r="AA1088" s="1"/>
      <c r="AB1088" s="1"/>
      <c r="AC1088" s="1">
        <v>1641</v>
      </c>
      <c r="AD1088" s="1"/>
      <c r="AE1088" s="1"/>
      <c r="AF1088" s="1"/>
      <c r="AG1088" s="1">
        <v>0</v>
      </c>
      <c r="AH1088" s="1">
        <v>0</v>
      </c>
      <c r="AI1088" s="1">
        <v>0</v>
      </c>
      <c r="AJ1088" s="1">
        <v>0</v>
      </c>
      <c r="AK1088" s="1"/>
      <c r="AL1088" s="1">
        <v>0</v>
      </c>
      <c r="AM1088" s="1">
        <v>14423.8078375</v>
      </c>
      <c r="AN1088" s="1"/>
      <c r="AO1088" s="1">
        <v>0</v>
      </c>
      <c r="AP1088" s="1">
        <v>0</v>
      </c>
      <c r="AQ1088" s="1">
        <v>14423.8078375</v>
      </c>
      <c r="AR1088" s="1">
        <v>0</v>
      </c>
      <c r="AS1088" s="1">
        <v>0</v>
      </c>
      <c r="AT1088" s="1">
        <v>0</v>
      </c>
      <c r="AU1088" s="1">
        <v>0</v>
      </c>
      <c r="AV1088" s="1"/>
      <c r="AW1088" s="1">
        <v>0</v>
      </c>
      <c r="AX1088" s="1">
        <v>4268.5363799999996</v>
      </c>
      <c r="AY1088" s="1"/>
      <c r="AZ1088" s="1">
        <v>0</v>
      </c>
      <c r="BA1088" s="1">
        <v>0</v>
      </c>
      <c r="BB1088" s="1">
        <v>4268.5363799999996</v>
      </c>
      <c r="BC1088" s="7">
        <v>0.39879246996524181</v>
      </c>
      <c r="BD1088" s="35" t="s">
        <v>552</v>
      </c>
      <c r="BE1088" s="35" t="s">
        <v>552</v>
      </c>
      <c r="BF1088" s="35" t="s">
        <v>552</v>
      </c>
      <c r="BG1088" s="35" t="s">
        <v>552</v>
      </c>
      <c r="BH1088" s="35" t="s">
        <v>552</v>
      </c>
      <c r="BI1088" s="35" t="s">
        <v>552</v>
      </c>
      <c r="BJ1088" s="35">
        <v>1.3413953510943668</v>
      </c>
      <c r="BK1088" s="35" t="s">
        <v>552</v>
      </c>
      <c r="BL1088" s="35" t="s">
        <v>552</v>
      </c>
      <c r="BM1088" s="35" t="s">
        <v>552</v>
      </c>
      <c r="BN1088" s="35">
        <v>1.3413953510943668</v>
      </c>
      <c r="BO1088" s="1">
        <v>0</v>
      </c>
      <c r="BP1088" s="1">
        <v>0</v>
      </c>
      <c r="BQ1088" s="1">
        <v>15428.506017599999</v>
      </c>
      <c r="BR1088" s="1">
        <v>685.7936386998133</v>
      </c>
      <c r="BS1088" s="1">
        <v>6060.0373806452799</v>
      </c>
      <c r="BT1088" s="1">
        <v>15428.506017599999</v>
      </c>
      <c r="BU1088" s="1">
        <v>685.7936386998133</v>
      </c>
      <c r="BV1088" s="1">
        <v>1783.8726971131803</v>
      </c>
      <c r="BW1088" s="35">
        <v>5.9746301658161123</v>
      </c>
      <c r="BX1088" s="1">
        <v>76751.111448628377</v>
      </c>
      <c r="BY1088" s="1">
        <v>3411.5697226008879</v>
      </c>
      <c r="BZ1088" s="1">
        <v>30146.444759731268</v>
      </c>
      <c r="CA1088" s="1">
        <v>76751.111448628377</v>
      </c>
      <c r="CB1088" s="1">
        <v>3411.5697226008879</v>
      </c>
      <c r="CC1088" s="1">
        <v>8874.1069310349776</v>
      </c>
    </row>
    <row r="1089" spans="1:81" x14ac:dyDescent="0.25">
      <c r="A1089" t="s">
        <v>805</v>
      </c>
      <c r="B1089" t="s">
        <v>806</v>
      </c>
      <c r="C1089" t="s">
        <v>91</v>
      </c>
      <c r="D1089" t="s">
        <v>38</v>
      </c>
      <c r="E1089">
        <v>10061</v>
      </c>
      <c r="F1089" t="s">
        <v>39</v>
      </c>
      <c r="G1089" t="s">
        <v>92</v>
      </c>
      <c r="H1089" s="74">
        <v>0.23928040779951004</v>
      </c>
      <c r="I1089" s="1">
        <v>2228758</v>
      </c>
      <c r="J1089" s="1"/>
      <c r="K1089" s="1"/>
      <c r="L1089" s="1">
        <v>596098</v>
      </c>
      <c r="M1089" s="1"/>
      <c r="N1089" s="1"/>
      <c r="O1089" s="1"/>
      <c r="P1089" s="1"/>
      <c r="Q1089" s="1"/>
      <c r="R1089" s="1"/>
      <c r="S1089" s="1"/>
      <c r="T1089" s="1">
        <v>596098</v>
      </c>
      <c r="U1089" s="1">
        <v>32.791666666666664</v>
      </c>
      <c r="V1089" s="36">
        <v>9.9310347163071716E-2</v>
      </c>
      <c r="W1089" s="1"/>
      <c r="X1089" s="1"/>
      <c r="Y1089" s="1">
        <v>111298</v>
      </c>
      <c r="Z1089" s="1"/>
      <c r="AA1089" s="1"/>
      <c r="AB1089" s="1"/>
      <c r="AC1089" s="1">
        <v>4221</v>
      </c>
      <c r="AD1089" s="1"/>
      <c r="AE1089" s="1"/>
      <c r="AF1089" s="1"/>
      <c r="AG1089" s="1">
        <v>0</v>
      </c>
      <c r="AH1089" s="1">
        <v>0</v>
      </c>
      <c r="AI1089" s="1">
        <v>1143319.4753750002</v>
      </c>
      <c r="AJ1089" s="1">
        <v>0</v>
      </c>
      <c r="AK1089" s="1">
        <v>0</v>
      </c>
      <c r="AL1089" s="1">
        <v>0</v>
      </c>
      <c r="AM1089" s="1">
        <v>37194.776640000004</v>
      </c>
      <c r="AN1089" s="1">
        <v>0</v>
      </c>
      <c r="AO1089" s="1">
        <v>0</v>
      </c>
      <c r="AP1089" s="1">
        <v>0</v>
      </c>
      <c r="AQ1089" s="1">
        <v>1180514.2520150002</v>
      </c>
      <c r="AR1089" s="1">
        <v>0</v>
      </c>
      <c r="AS1089" s="1">
        <v>0</v>
      </c>
      <c r="AT1089" s="1">
        <v>241296.22318119998</v>
      </c>
      <c r="AU1089" s="1">
        <v>0</v>
      </c>
      <c r="AV1089" s="1">
        <v>0</v>
      </c>
      <c r="AW1089" s="1">
        <v>0</v>
      </c>
      <c r="AX1089" s="1">
        <v>10979.580779999998</v>
      </c>
      <c r="AY1089" s="1">
        <v>0</v>
      </c>
      <c r="AZ1089" s="1">
        <v>0</v>
      </c>
      <c r="BA1089" s="1">
        <v>0</v>
      </c>
      <c r="BB1089" s="1">
        <v>252275.80396119997</v>
      </c>
      <c r="BC1089" s="7">
        <v>0.6428647955391299</v>
      </c>
      <c r="BD1089" s="35" t="s">
        <v>552</v>
      </c>
      <c r="BE1089" s="35" t="s">
        <v>552</v>
      </c>
      <c r="BF1089" s="35">
        <v>2.3227987655657292</v>
      </c>
      <c r="BG1089" s="35" t="s">
        <v>552</v>
      </c>
      <c r="BH1089" s="35" t="s">
        <v>552</v>
      </c>
      <c r="BI1089" s="35" t="s">
        <v>552</v>
      </c>
      <c r="BJ1089" s="35" t="s">
        <v>552</v>
      </c>
      <c r="BK1089" s="35" t="s">
        <v>552</v>
      </c>
      <c r="BL1089" s="35" t="s">
        <v>552</v>
      </c>
      <c r="BM1089" s="35" t="s">
        <v>552</v>
      </c>
      <c r="BN1089" s="35">
        <v>2.4036149357592209</v>
      </c>
      <c r="BO1089" s="1">
        <v>0</v>
      </c>
      <c r="BP1089" s="1"/>
      <c r="BQ1089" s="1">
        <v>733617.98327999993</v>
      </c>
      <c r="BR1089" s="1">
        <v>32609.15513111178</v>
      </c>
      <c r="BS1089" s="1">
        <v>288151.84028310527</v>
      </c>
      <c r="BT1089" s="1">
        <v>733617.98327999993</v>
      </c>
      <c r="BU1089" s="1">
        <v>32609.15513111178</v>
      </c>
      <c r="BV1089" s="1">
        <v>84822.28214394534</v>
      </c>
      <c r="BW1089" s="35">
        <v>5.9845777322825979</v>
      </c>
      <c r="BX1089" s="1">
        <v>3656775.863459555</v>
      </c>
      <c r="BY1089" s="1">
        <v>162542.86853508861</v>
      </c>
      <c r="BZ1089" s="1">
        <v>1436315.2465914181</v>
      </c>
      <c r="CA1089" s="1">
        <v>3656775.863459555</v>
      </c>
      <c r="CB1089" s="1">
        <v>162542.86853508861</v>
      </c>
      <c r="CC1089" s="1">
        <v>422803.25877610175</v>
      </c>
    </row>
    <row r="1090" spans="1:81" x14ac:dyDescent="0.25">
      <c r="A1090" t="s">
        <v>805</v>
      </c>
      <c r="B1090" t="s">
        <v>806</v>
      </c>
      <c r="C1090" t="s">
        <v>91</v>
      </c>
      <c r="D1090" t="s">
        <v>28</v>
      </c>
      <c r="E1090">
        <v>10061</v>
      </c>
      <c r="F1090" t="s">
        <v>39</v>
      </c>
      <c r="G1090" t="s">
        <v>92</v>
      </c>
      <c r="H1090" s="74">
        <v>0.23928040779951004</v>
      </c>
      <c r="I1090" s="1">
        <v>7296136</v>
      </c>
      <c r="J1090" s="1">
        <v>0</v>
      </c>
      <c r="K1090" s="1">
        <v>0</v>
      </c>
      <c r="L1090" s="1">
        <v>775644</v>
      </c>
      <c r="M1090" s="1">
        <v>0</v>
      </c>
      <c r="N1090" s="1">
        <v>0</v>
      </c>
      <c r="O1090" s="1">
        <v>0</v>
      </c>
      <c r="P1090" s="1">
        <v>2875506</v>
      </c>
      <c r="Q1090" s="1">
        <v>0</v>
      </c>
      <c r="R1090" s="1">
        <v>0</v>
      </c>
      <c r="S1090" s="1">
        <v>0</v>
      </c>
      <c r="T1090" s="1">
        <v>3651150</v>
      </c>
      <c r="U1090" s="1"/>
      <c r="V1090" s="36"/>
      <c r="W1090" s="1"/>
      <c r="X1090" s="1"/>
      <c r="Y1090" s="1">
        <v>117048</v>
      </c>
      <c r="Z1090" s="1"/>
      <c r="AA1090" s="1"/>
      <c r="AB1090" s="1"/>
      <c r="AC1090" s="1">
        <v>321854</v>
      </c>
      <c r="AD1090" s="1"/>
      <c r="AE1090" s="1"/>
      <c r="AF1090" s="1"/>
      <c r="AG1090" s="1">
        <v>0</v>
      </c>
      <c r="AH1090" s="1">
        <v>0</v>
      </c>
      <c r="AI1090" s="1">
        <v>1204125.4192500003</v>
      </c>
      <c r="AJ1090" s="1">
        <v>0</v>
      </c>
      <c r="AK1090" s="1">
        <v>0</v>
      </c>
      <c r="AL1090" s="1">
        <v>0</v>
      </c>
      <c r="AM1090" s="1">
        <v>2829278.6122049997</v>
      </c>
      <c r="AN1090" s="1">
        <v>0</v>
      </c>
      <c r="AO1090" s="1">
        <v>0</v>
      </c>
      <c r="AP1090" s="1">
        <v>0</v>
      </c>
      <c r="AQ1090" s="1">
        <v>4033404.0314549999</v>
      </c>
      <c r="AR1090" s="1">
        <v>0</v>
      </c>
      <c r="AS1090" s="1">
        <v>0</v>
      </c>
      <c r="AT1090" s="1">
        <v>253762.33473119998</v>
      </c>
      <c r="AU1090" s="1">
        <v>0</v>
      </c>
      <c r="AV1090" s="1">
        <v>0</v>
      </c>
      <c r="AW1090" s="1">
        <v>0</v>
      </c>
      <c r="AX1090" s="1">
        <v>837200.18771999993</v>
      </c>
      <c r="AY1090" s="1">
        <v>0</v>
      </c>
      <c r="AZ1090" s="1">
        <v>0</v>
      </c>
      <c r="BA1090" s="1">
        <v>0</v>
      </c>
      <c r="BB1090" s="1">
        <v>1090962.5224511998</v>
      </c>
      <c r="BC1090" s="7">
        <v>0.70233978011185638</v>
      </c>
      <c r="BD1090" s="35" t="s">
        <v>552</v>
      </c>
      <c r="BE1090" s="35" t="s">
        <v>552</v>
      </c>
      <c r="BF1090" s="35">
        <v>1.8795836156551204</v>
      </c>
      <c r="BG1090" s="35" t="s">
        <v>552</v>
      </c>
      <c r="BH1090" s="35" t="s">
        <v>552</v>
      </c>
      <c r="BI1090" s="35" t="s">
        <v>552</v>
      </c>
      <c r="BJ1090" s="35">
        <v>1.2750725611161999</v>
      </c>
      <c r="BK1090" s="35" t="s">
        <v>552</v>
      </c>
      <c r="BL1090" s="35" t="s">
        <v>552</v>
      </c>
      <c r="BM1090" s="35" t="s">
        <v>552</v>
      </c>
      <c r="BN1090" s="35">
        <v>1.4034938454750421</v>
      </c>
      <c r="BO1090" s="1">
        <v>0</v>
      </c>
      <c r="BP1090" s="1">
        <v>0</v>
      </c>
      <c r="BQ1090" s="1">
        <v>2401596.1257599997</v>
      </c>
      <c r="BR1090" s="1">
        <v>106750.41017539336</v>
      </c>
      <c r="BS1090" s="1">
        <v>943303.40725902701</v>
      </c>
      <c r="BT1090" s="1">
        <v>2401596.1257599997</v>
      </c>
      <c r="BU1090" s="1">
        <v>106750.41017539336</v>
      </c>
      <c r="BV1090" s="1">
        <v>277677.0319400297</v>
      </c>
      <c r="BW1090" s="35">
        <v>5.9845777322825979</v>
      </c>
      <c r="BX1090" s="1">
        <v>11970942.570399452</v>
      </c>
      <c r="BY1090" s="1">
        <v>532105.71747229947</v>
      </c>
      <c r="BZ1090" s="1">
        <v>4701969.1586096482</v>
      </c>
      <c r="CA1090" s="1">
        <v>11970942.570399452</v>
      </c>
      <c r="CB1090" s="1">
        <v>532105.71747229947</v>
      </c>
      <c r="CC1090" s="1">
        <v>1384102.7501745957</v>
      </c>
    </row>
    <row r="1091" spans="1:81" x14ac:dyDescent="0.25">
      <c r="A1091" t="s">
        <v>805</v>
      </c>
      <c r="B1091" t="s">
        <v>806</v>
      </c>
      <c r="C1091" t="s">
        <v>91</v>
      </c>
      <c r="D1091" t="s">
        <v>1730</v>
      </c>
      <c r="E1091">
        <v>10061</v>
      </c>
      <c r="F1091" t="s">
        <v>39</v>
      </c>
      <c r="G1091" t="s">
        <v>92</v>
      </c>
      <c r="H1091" s="74">
        <v>0.23928040779951004</v>
      </c>
      <c r="I1091" s="1">
        <v>5067378</v>
      </c>
      <c r="J1091" s="1"/>
      <c r="K1091" s="1"/>
      <c r="L1091" s="1">
        <v>179546</v>
      </c>
      <c r="M1091" s="1"/>
      <c r="N1091" s="1"/>
      <c r="O1091" s="1"/>
      <c r="P1091" s="1">
        <v>2875506</v>
      </c>
      <c r="Q1091" s="1"/>
      <c r="R1091" s="1"/>
      <c r="S1091" s="1"/>
      <c r="T1091" s="1">
        <v>3055052</v>
      </c>
      <c r="U1091" s="1">
        <v>11.884393063583815</v>
      </c>
      <c r="V1091" s="36">
        <v>0.17237043461264473</v>
      </c>
      <c r="W1091" s="1"/>
      <c r="X1091" s="1"/>
      <c r="Y1091" s="1">
        <v>5750</v>
      </c>
      <c r="Z1091" s="1"/>
      <c r="AA1091" s="1"/>
      <c r="AB1091" s="1"/>
      <c r="AC1091" s="1">
        <v>317633</v>
      </c>
      <c r="AD1091" s="1"/>
      <c r="AE1091" s="1"/>
      <c r="AF1091" s="1"/>
      <c r="AG1091" s="1">
        <v>0</v>
      </c>
      <c r="AH1091" s="1">
        <v>0</v>
      </c>
      <c r="AI1091" s="1">
        <v>60805.943875000004</v>
      </c>
      <c r="AJ1091" s="1">
        <v>0</v>
      </c>
      <c r="AK1091" s="1"/>
      <c r="AL1091" s="1">
        <v>0</v>
      </c>
      <c r="AM1091" s="1">
        <v>2792083.8355649998</v>
      </c>
      <c r="AN1091" s="1"/>
      <c r="AO1091" s="1">
        <v>0</v>
      </c>
      <c r="AP1091" s="1">
        <v>0</v>
      </c>
      <c r="AQ1091" s="1">
        <v>2852889.7794399997</v>
      </c>
      <c r="AR1091" s="1">
        <v>0</v>
      </c>
      <c r="AS1091" s="1">
        <v>0</v>
      </c>
      <c r="AT1091" s="1">
        <v>12466.11155</v>
      </c>
      <c r="AU1091" s="1">
        <v>0</v>
      </c>
      <c r="AV1091" s="1"/>
      <c r="AW1091" s="1">
        <v>0</v>
      </c>
      <c r="AX1091" s="1">
        <v>826220.60693999997</v>
      </c>
      <c r="AY1091" s="1"/>
      <c r="AZ1091" s="1">
        <v>0</v>
      </c>
      <c r="BA1091" s="1">
        <v>0</v>
      </c>
      <c r="BB1091" s="1">
        <v>838686.71849</v>
      </c>
      <c r="BC1091" s="7">
        <v>0.72849834725769413</v>
      </c>
      <c r="BD1091" s="35" t="s">
        <v>552</v>
      </c>
      <c r="BE1091" s="35" t="s">
        <v>552</v>
      </c>
      <c r="BF1091" s="35">
        <v>0.4080962840998964</v>
      </c>
      <c r="BG1091" s="35" t="s">
        <v>552</v>
      </c>
      <c r="BH1091" s="35" t="s">
        <v>552</v>
      </c>
      <c r="BI1091" s="35" t="s">
        <v>552</v>
      </c>
      <c r="BJ1091" s="35">
        <v>1.2583192114726938</v>
      </c>
      <c r="BK1091" s="35" t="s">
        <v>552</v>
      </c>
      <c r="BL1091" s="35" t="s">
        <v>552</v>
      </c>
      <c r="BM1091" s="35" t="s">
        <v>552</v>
      </c>
      <c r="BN1091" s="35">
        <v>1.2083514447315462</v>
      </c>
      <c r="BO1091" s="1">
        <v>0</v>
      </c>
      <c r="BP1091" s="1">
        <v>0</v>
      </c>
      <c r="BQ1091" s="1">
        <v>1667978.1424799997</v>
      </c>
      <c r="BR1091" s="1">
        <v>74141.255044281585</v>
      </c>
      <c r="BS1091" s="1">
        <v>655151.56697592163</v>
      </c>
      <c r="BT1091" s="1">
        <v>1667978.1424799997</v>
      </c>
      <c r="BU1091" s="1">
        <v>74141.255044281585</v>
      </c>
      <c r="BV1091" s="1">
        <v>192854.74979608436</v>
      </c>
      <c r="BW1091" s="35">
        <v>5.9845777322825979</v>
      </c>
      <c r="BX1091" s="1">
        <v>8314166.7069398975</v>
      </c>
      <c r="BY1091" s="1">
        <v>369562.84893721086</v>
      </c>
      <c r="BZ1091" s="1">
        <v>3265653.9120182307</v>
      </c>
      <c r="CA1091" s="1">
        <v>8314166.7069398975</v>
      </c>
      <c r="CB1091" s="1">
        <v>369562.84893721086</v>
      </c>
      <c r="CC1091" s="1">
        <v>961299.49139849411</v>
      </c>
    </row>
    <row r="1092" spans="1:81" x14ac:dyDescent="0.25">
      <c r="A1092" t="s">
        <v>601</v>
      </c>
      <c r="B1092" t="s">
        <v>273</v>
      </c>
      <c r="C1092" t="s">
        <v>91</v>
      </c>
      <c r="D1092" t="s">
        <v>38</v>
      </c>
      <c r="E1092">
        <v>11160</v>
      </c>
      <c r="F1092" t="s">
        <v>370</v>
      </c>
      <c r="G1092" t="s">
        <v>92</v>
      </c>
      <c r="H1092" s="74">
        <v>0.23928040779951004</v>
      </c>
      <c r="I1092" s="1">
        <v>937479.53</v>
      </c>
      <c r="J1092" s="1"/>
      <c r="K1092" s="1"/>
      <c r="L1092" s="1">
        <v>1154802</v>
      </c>
      <c r="M1092" s="1"/>
      <c r="N1092" s="1"/>
      <c r="O1092" s="1"/>
      <c r="P1092" s="1"/>
      <c r="Q1092" s="1"/>
      <c r="R1092" s="1"/>
      <c r="S1092" s="1"/>
      <c r="T1092" s="1">
        <v>1154802</v>
      </c>
      <c r="U1092" s="1">
        <v>51.2</v>
      </c>
      <c r="V1092" s="36">
        <v>1.8489065759668816E-2</v>
      </c>
      <c r="W1092" s="1"/>
      <c r="X1092" s="1"/>
      <c r="Y1092" s="1">
        <v>267935</v>
      </c>
      <c r="Z1092" s="1"/>
      <c r="AA1092" s="1"/>
      <c r="AB1092" s="1"/>
      <c r="AC1092" s="1"/>
      <c r="AD1092" s="1"/>
      <c r="AE1092" s="1"/>
      <c r="AF1092" s="1"/>
      <c r="AG1092" s="1">
        <v>0</v>
      </c>
      <c r="AH1092" s="1">
        <v>0</v>
      </c>
      <c r="AI1092" s="1">
        <v>2749113.0983750001</v>
      </c>
      <c r="AJ1092" s="1">
        <v>0</v>
      </c>
      <c r="AK1092" s="1">
        <v>0</v>
      </c>
      <c r="AL1092" s="1">
        <v>0</v>
      </c>
      <c r="AM1092" s="1">
        <v>0</v>
      </c>
      <c r="AN1092" s="1">
        <v>0</v>
      </c>
      <c r="AO1092" s="1">
        <v>0</v>
      </c>
      <c r="AP1092" s="1">
        <v>0</v>
      </c>
      <c r="AQ1092" s="1">
        <v>2749113.0983750001</v>
      </c>
      <c r="AR1092" s="1">
        <v>0</v>
      </c>
      <c r="AS1092" s="1">
        <v>0</v>
      </c>
      <c r="AT1092" s="1">
        <v>580888.27793899993</v>
      </c>
      <c r="AU1092" s="1">
        <v>0</v>
      </c>
      <c r="AV1092" s="1">
        <v>0</v>
      </c>
      <c r="AW1092" s="1">
        <v>0</v>
      </c>
      <c r="AX1092" s="1">
        <v>0</v>
      </c>
      <c r="AY1092" s="1">
        <v>0</v>
      </c>
      <c r="AZ1092" s="1">
        <v>0</v>
      </c>
      <c r="BA1092" s="1">
        <v>0</v>
      </c>
      <c r="BB1092" s="1">
        <v>580888.27793899993</v>
      </c>
      <c r="BC1092" s="7">
        <v>3.5520790265297846</v>
      </c>
      <c r="BD1092" s="35" t="s">
        <v>552</v>
      </c>
      <c r="BE1092" s="35" t="s">
        <v>552</v>
      </c>
      <c r="BF1092" s="35">
        <v>2.8836124082864423</v>
      </c>
      <c r="BG1092" s="35" t="s">
        <v>552</v>
      </c>
      <c r="BH1092" s="35" t="s">
        <v>552</v>
      </c>
      <c r="BI1092" s="35" t="s">
        <v>552</v>
      </c>
      <c r="BJ1092" s="35" t="s">
        <v>552</v>
      </c>
      <c r="BK1092" s="35" t="s">
        <v>552</v>
      </c>
      <c r="BL1092" s="35" t="s">
        <v>552</v>
      </c>
      <c r="BM1092" s="35" t="s">
        <v>552</v>
      </c>
      <c r="BN1092" s="35">
        <v>2.8836124082864423</v>
      </c>
      <c r="BO1092" s="1">
        <v>0</v>
      </c>
      <c r="BP1092" s="1"/>
      <c r="BQ1092" s="1">
        <v>308580.76209479995</v>
      </c>
      <c r="BR1092" s="1">
        <v>13716.345797081494</v>
      </c>
      <c r="BS1092" s="1">
        <v>121204.92749649829</v>
      </c>
      <c r="BT1092" s="1">
        <v>308580.76209479995</v>
      </c>
      <c r="BU1092" s="1">
        <v>13716.345797081494</v>
      </c>
      <c r="BV1092" s="1">
        <v>35678.68436045244</v>
      </c>
      <c r="BW1092" s="35">
        <v>5.9759467755105886</v>
      </c>
      <c r="BX1092" s="1">
        <v>1535481.4481302199</v>
      </c>
      <c r="BY1092" s="1">
        <v>68251.806640775874</v>
      </c>
      <c r="BZ1092" s="1">
        <v>603109.26815219549</v>
      </c>
      <c r="CA1092" s="1">
        <v>1535481.4481302199</v>
      </c>
      <c r="CB1092" s="1">
        <v>68251.806640775874</v>
      </c>
      <c r="CC1092" s="1">
        <v>177535.23439785338</v>
      </c>
    </row>
    <row r="1093" spans="1:81" x14ac:dyDescent="0.25">
      <c r="A1093" t="s">
        <v>601</v>
      </c>
      <c r="B1093" t="s">
        <v>273</v>
      </c>
      <c r="C1093" t="s">
        <v>91</v>
      </c>
      <c r="D1093" t="s">
        <v>28</v>
      </c>
      <c r="E1093">
        <v>11160</v>
      </c>
      <c r="F1093" t="s">
        <v>370</v>
      </c>
      <c r="G1093" t="s">
        <v>92</v>
      </c>
      <c r="H1093" s="74">
        <v>0.23928040779951004</v>
      </c>
      <c r="I1093" s="1">
        <v>937479.53</v>
      </c>
      <c r="J1093" s="1">
        <v>0</v>
      </c>
      <c r="K1093" s="1">
        <v>0</v>
      </c>
      <c r="L1093" s="1">
        <v>1154802</v>
      </c>
      <c r="M1093" s="1">
        <v>0</v>
      </c>
      <c r="N1093" s="1">
        <v>0</v>
      </c>
      <c r="O1093" s="1">
        <v>0</v>
      </c>
      <c r="P1093" s="1">
        <v>0</v>
      </c>
      <c r="Q1093" s="1">
        <v>0</v>
      </c>
      <c r="R1093" s="1">
        <v>0</v>
      </c>
      <c r="S1093" s="1">
        <v>0</v>
      </c>
      <c r="T1093" s="1">
        <v>1154802</v>
      </c>
      <c r="U1093" s="1"/>
      <c r="V1093" s="36"/>
      <c r="W1093" s="1"/>
      <c r="X1093" s="1"/>
      <c r="Y1093" s="1">
        <v>267935</v>
      </c>
      <c r="Z1093" s="1"/>
      <c r="AA1093" s="1"/>
      <c r="AB1093" s="1"/>
      <c r="AC1093" s="1"/>
      <c r="AD1093" s="1"/>
      <c r="AE1093" s="1"/>
      <c r="AF1093" s="1"/>
      <c r="AG1093" s="1">
        <v>0</v>
      </c>
      <c r="AH1093" s="1">
        <v>0</v>
      </c>
      <c r="AI1093" s="1">
        <v>2749113.0983750001</v>
      </c>
      <c r="AJ1093" s="1">
        <v>0</v>
      </c>
      <c r="AK1093" s="1">
        <v>0</v>
      </c>
      <c r="AL1093" s="1">
        <v>0</v>
      </c>
      <c r="AM1093" s="1">
        <v>0</v>
      </c>
      <c r="AN1093" s="1">
        <v>0</v>
      </c>
      <c r="AO1093" s="1">
        <v>0</v>
      </c>
      <c r="AP1093" s="1">
        <v>0</v>
      </c>
      <c r="AQ1093" s="1">
        <v>2749113.0983750001</v>
      </c>
      <c r="AR1093" s="1">
        <v>0</v>
      </c>
      <c r="AS1093" s="1">
        <v>0</v>
      </c>
      <c r="AT1093" s="1">
        <v>580888.27793899993</v>
      </c>
      <c r="AU1093" s="1">
        <v>0</v>
      </c>
      <c r="AV1093" s="1">
        <v>0</v>
      </c>
      <c r="AW1093" s="1">
        <v>0</v>
      </c>
      <c r="AX1093" s="1">
        <v>0</v>
      </c>
      <c r="AY1093" s="1">
        <v>0</v>
      </c>
      <c r="AZ1093" s="1">
        <v>0</v>
      </c>
      <c r="BA1093" s="1">
        <v>0</v>
      </c>
      <c r="BB1093" s="1">
        <v>580888.27793899993</v>
      </c>
      <c r="BC1093" s="7">
        <v>3.5520790265297846</v>
      </c>
      <c r="BD1093" s="35" t="s">
        <v>552</v>
      </c>
      <c r="BE1093" s="35" t="s">
        <v>552</v>
      </c>
      <c r="BF1093" s="35">
        <v>2.8836124082864423</v>
      </c>
      <c r="BG1093" s="35" t="s">
        <v>552</v>
      </c>
      <c r="BH1093" s="35" t="s">
        <v>552</v>
      </c>
      <c r="BI1093" s="35" t="s">
        <v>552</v>
      </c>
      <c r="BJ1093" s="35" t="s">
        <v>552</v>
      </c>
      <c r="BK1093" s="35" t="s">
        <v>552</v>
      </c>
      <c r="BL1093" s="35" t="s">
        <v>552</v>
      </c>
      <c r="BM1093" s="35" t="s">
        <v>552</v>
      </c>
      <c r="BN1093" s="35">
        <v>2.8836124082864423</v>
      </c>
      <c r="BO1093" s="1">
        <v>0</v>
      </c>
      <c r="BP1093" s="1">
        <v>0</v>
      </c>
      <c r="BQ1093" s="1">
        <v>308580.76209479995</v>
      </c>
      <c r="BR1093" s="1">
        <v>13716.345797081494</v>
      </c>
      <c r="BS1093" s="1">
        <v>121204.92749649829</v>
      </c>
      <c r="BT1093" s="1">
        <v>308580.76209479995</v>
      </c>
      <c r="BU1093" s="1">
        <v>13716.345797081494</v>
      </c>
      <c r="BV1093" s="1">
        <v>35678.68436045244</v>
      </c>
      <c r="BW1093" s="35">
        <v>5.9759467755105886</v>
      </c>
      <c r="BX1093" s="1">
        <v>1535481.4481302199</v>
      </c>
      <c r="BY1093" s="1">
        <v>68251.806640775874</v>
      </c>
      <c r="BZ1093" s="1">
        <v>603109.26815219549</v>
      </c>
      <c r="CA1093" s="1">
        <v>1535481.4481302199</v>
      </c>
      <c r="CB1093" s="1">
        <v>68251.806640775874</v>
      </c>
      <c r="CC1093" s="1">
        <v>177535.23439785338</v>
      </c>
    </row>
    <row r="1094" spans="1:81" x14ac:dyDescent="0.25">
      <c r="A1094" t="s">
        <v>272</v>
      </c>
      <c r="B1094" t="s">
        <v>273</v>
      </c>
      <c r="C1094" t="s">
        <v>91</v>
      </c>
      <c r="D1094" t="s">
        <v>38</v>
      </c>
      <c r="E1094">
        <v>10008</v>
      </c>
      <c r="F1094" t="s">
        <v>39</v>
      </c>
      <c r="G1094" t="s">
        <v>92</v>
      </c>
      <c r="H1094" s="74">
        <v>0.23928040779951004</v>
      </c>
      <c r="I1094" s="1">
        <v>38093369</v>
      </c>
      <c r="J1094" s="1"/>
      <c r="K1094" s="1"/>
      <c r="L1094" s="1">
        <v>4918286</v>
      </c>
      <c r="M1094" s="1">
        <v>58979</v>
      </c>
      <c r="N1094" s="1"/>
      <c r="O1094" s="1"/>
      <c r="P1094" s="1">
        <v>6318</v>
      </c>
      <c r="Q1094" s="1"/>
      <c r="R1094" s="1"/>
      <c r="S1094" s="1"/>
      <c r="T1094" s="1">
        <v>4983583</v>
      </c>
      <c r="U1094" s="1">
        <v>37.795811518324605</v>
      </c>
      <c r="V1094" s="36">
        <v>0.20074407444444997</v>
      </c>
      <c r="W1094" s="1"/>
      <c r="X1094" s="1"/>
      <c r="Y1094" s="1">
        <v>1206028</v>
      </c>
      <c r="Z1094" s="1">
        <v>69300</v>
      </c>
      <c r="AA1094" s="1"/>
      <c r="AB1094" s="1"/>
      <c r="AC1094" s="1">
        <v>20161</v>
      </c>
      <c r="AD1094" s="1"/>
      <c r="AE1094" s="1"/>
      <c r="AF1094" s="1"/>
      <c r="AG1094" s="1">
        <v>0</v>
      </c>
      <c r="AH1094" s="1">
        <v>0</v>
      </c>
      <c r="AI1094" s="1">
        <v>12371028.347625</v>
      </c>
      <c r="AJ1094" s="1">
        <v>16582.132260506045</v>
      </c>
      <c r="AK1094" s="1">
        <v>0</v>
      </c>
      <c r="AL1094" s="1">
        <v>0</v>
      </c>
      <c r="AM1094" s="1">
        <v>177020.75619499997</v>
      </c>
      <c r="AN1094" s="1">
        <v>0</v>
      </c>
      <c r="AO1094" s="1">
        <v>0</v>
      </c>
      <c r="AP1094" s="1">
        <v>0</v>
      </c>
      <c r="AQ1094" s="1">
        <v>12564631.236080507</v>
      </c>
      <c r="AR1094" s="1">
        <v>0</v>
      </c>
      <c r="AS1094" s="1">
        <v>0</v>
      </c>
      <c r="AT1094" s="1">
        <v>2614692.1009431998</v>
      </c>
      <c r="AU1094" s="1">
        <v>1393.0873110000011</v>
      </c>
      <c r="AV1094" s="1">
        <v>0</v>
      </c>
      <c r="AW1094" s="1">
        <v>0</v>
      </c>
      <c r="AX1094" s="1">
        <v>52442.38998</v>
      </c>
      <c r="AY1094" s="1">
        <v>0</v>
      </c>
      <c r="AZ1094" s="1">
        <v>0</v>
      </c>
      <c r="BA1094" s="1">
        <v>0</v>
      </c>
      <c r="BB1094" s="1">
        <v>2668527.5782341999</v>
      </c>
      <c r="BC1094" s="7">
        <v>0.39989003898066106</v>
      </c>
      <c r="BD1094" s="35" t="s">
        <v>552</v>
      </c>
      <c r="BE1094" s="35" t="s">
        <v>552</v>
      </c>
      <c r="BF1094" s="35">
        <v>3.0469396144445851</v>
      </c>
      <c r="BG1094" s="35">
        <v>0.30477321710280003</v>
      </c>
      <c r="BH1094" s="35" t="s">
        <v>552</v>
      </c>
      <c r="BI1094" s="35" t="s">
        <v>552</v>
      </c>
      <c r="BJ1094" s="35">
        <v>36.318953177429563</v>
      </c>
      <c r="BK1094" s="35" t="s">
        <v>552</v>
      </c>
      <c r="BL1094" s="35" t="s">
        <v>552</v>
      </c>
      <c r="BM1094" s="35" t="s">
        <v>552</v>
      </c>
      <c r="BN1094" s="35">
        <v>3.0566680266616824</v>
      </c>
      <c r="BO1094" s="1">
        <v>0</v>
      </c>
      <c r="BP1094" s="1"/>
      <c r="BQ1094" s="1">
        <v>12538813.340039998</v>
      </c>
      <c r="BR1094" s="1">
        <v>557347.44606084842</v>
      </c>
      <c r="BS1094" s="1">
        <v>4925018.4990624348</v>
      </c>
      <c r="BT1094" s="1">
        <v>12538813.340039998</v>
      </c>
      <c r="BU1094" s="1">
        <v>557347.44606084842</v>
      </c>
      <c r="BV1094" s="1">
        <v>1449761.0297445576</v>
      </c>
      <c r="BW1094" s="35">
        <v>6.4292461669283014</v>
      </c>
      <c r="BX1094" s="1">
        <v>68076304.264241606</v>
      </c>
      <c r="BY1094" s="1">
        <v>3025976.4851731388</v>
      </c>
      <c r="BZ1094" s="1">
        <v>26739137.808085691</v>
      </c>
      <c r="CA1094" s="1">
        <v>68076304.264241606</v>
      </c>
      <c r="CB1094" s="1">
        <v>3025976.4851731388</v>
      </c>
      <c r="CC1094" s="1">
        <v>7871109.5137026645</v>
      </c>
    </row>
    <row r="1095" spans="1:81" x14ac:dyDescent="0.25">
      <c r="A1095" t="s">
        <v>272</v>
      </c>
      <c r="B1095" t="s">
        <v>273</v>
      </c>
      <c r="C1095" t="s">
        <v>91</v>
      </c>
      <c r="D1095" t="s">
        <v>28</v>
      </c>
      <c r="E1095">
        <v>10008</v>
      </c>
      <c r="F1095" t="s">
        <v>39</v>
      </c>
      <c r="G1095" t="s">
        <v>92</v>
      </c>
      <c r="H1095" s="74">
        <v>0.23928040779951004</v>
      </c>
      <c r="I1095" s="1">
        <v>41213664</v>
      </c>
      <c r="J1095" s="1">
        <v>0</v>
      </c>
      <c r="K1095" s="1">
        <v>0</v>
      </c>
      <c r="L1095" s="1">
        <v>4918286</v>
      </c>
      <c r="M1095" s="1">
        <v>58979</v>
      </c>
      <c r="N1095" s="1">
        <v>0</v>
      </c>
      <c r="O1095" s="1">
        <v>0</v>
      </c>
      <c r="P1095" s="1">
        <v>3759204</v>
      </c>
      <c r="Q1095" s="1">
        <v>0</v>
      </c>
      <c r="R1095" s="1">
        <v>0</v>
      </c>
      <c r="S1095" s="1">
        <v>0</v>
      </c>
      <c r="T1095" s="1">
        <v>8736469</v>
      </c>
      <c r="U1095" s="1"/>
      <c r="V1095" s="36"/>
      <c r="W1095" s="1"/>
      <c r="X1095" s="1"/>
      <c r="Y1095" s="1">
        <v>1206028</v>
      </c>
      <c r="Z1095" s="1">
        <v>69300</v>
      </c>
      <c r="AA1095" s="1"/>
      <c r="AB1095" s="1"/>
      <c r="AC1095" s="1">
        <v>409868</v>
      </c>
      <c r="AD1095" s="1"/>
      <c r="AE1095" s="1"/>
      <c r="AF1095" s="1"/>
      <c r="AG1095" s="1">
        <v>0</v>
      </c>
      <c r="AH1095" s="1">
        <v>0</v>
      </c>
      <c r="AI1095" s="1">
        <v>12371028.347625</v>
      </c>
      <c r="AJ1095" s="1">
        <v>16582.132260506045</v>
      </c>
      <c r="AK1095" s="1">
        <v>0</v>
      </c>
      <c r="AL1095" s="1">
        <v>0</v>
      </c>
      <c r="AM1095" s="1">
        <v>3602910.8692099997</v>
      </c>
      <c r="AN1095" s="1">
        <v>0</v>
      </c>
      <c r="AO1095" s="1">
        <v>0</v>
      </c>
      <c r="AP1095" s="1">
        <v>0</v>
      </c>
      <c r="AQ1095" s="1">
        <v>15990521.349095507</v>
      </c>
      <c r="AR1095" s="1">
        <v>0</v>
      </c>
      <c r="AS1095" s="1">
        <v>0</v>
      </c>
      <c r="AT1095" s="1">
        <v>2614692.1009431998</v>
      </c>
      <c r="AU1095" s="1">
        <v>1393.0873110000011</v>
      </c>
      <c r="AV1095" s="1">
        <v>0</v>
      </c>
      <c r="AW1095" s="1">
        <v>0</v>
      </c>
      <c r="AX1095" s="1">
        <v>1066140.4442399999</v>
      </c>
      <c r="AY1095" s="1">
        <v>0</v>
      </c>
      <c r="AZ1095" s="1">
        <v>0</v>
      </c>
      <c r="BA1095" s="1">
        <v>0</v>
      </c>
      <c r="BB1095" s="1">
        <v>3682225.6324942</v>
      </c>
      <c r="BC1095" s="7">
        <v>0.47733555020950585</v>
      </c>
      <c r="BD1095" s="35" t="s">
        <v>552</v>
      </c>
      <c r="BE1095" s="35" t="s">
        <v>552</v>
      </c>
      <c r="BF1095" s="35">
        <v>3.0469396144445851</v>
      </c>
      <c r="BG1095" s="35">
        <v>0.30477321710280003</v>
      </c>
      <c r="BH1095" s="35" t="s">
        <v>552</v>
      </c>
      <c r="BI1095" s="35" t="s">
        <v>552</v>
      </c>
      <c r="BJ1095" s="35">
        <v>1.2420319071404475</v>
      </c>
      <c r="BK1095" s="35" t="s">
        <v>552</v>
      </c>
      <c r="BL1095" s="35" t="s">
        <v>552</v>
      </c>
      <c r="BM1095" s="35" t="s">
        <v>552</v>
      </c>
      <c r="BN1095" s="35">
        <v>2.2517961182704025</v>
      </c>
      <c r="BO1095" s="1">
        <v>0</v>
      </c>
      <c r="BP1095" s="1">
        <v>0</v>
      </c>
      <c r="BQ1095" s="1">
        <v>13565889.642239999</v>
      </c>
      <c r="BR1095" s="1">
        <v>603000.75777518994</v>
      </c>
      <c r="BS1095" s="1">
        <v>5328435.4453958506</v>
      </c>
      <c r="BT1095" s="1">
        <v>13565889.642239999</v>
      </c>
      <c r="BU1095" s="1">
        <v>603000.75777518994</v>
      </c>
      <c r="BV1095" s="1">
        <v>1568513.5111096685</v>
      </c>
      <c r="BW1095" s="35">
        <v>6.4292461669283014</v>
      </c>
      <c r="BX1095" s="1">
        <v>73652554.341103852</v>
      </c>
      <c r="BY1095" s="1">
        <v>3273839.5528058107</v>
      </c>
      <c r="BZ1095" s="1">
        <v>28929387.717640311</v>
      </c>
      <c r="CA1095" s="1">
        <v>73652554.341103852</v>
      </c>
      <c r="CB1095" s="1">
        <v>3273839.5528058107</v>
      </c>
      <c r="CC1095" s="1">
        <v>8515845.967967419</v>
      </c>
    </row>
    <row r="1096" spans="1:81" x14ac:dyDescent="0.25">
      <c r="A1096" t="s">
        <v>272</v>
      </c>
      <c r="B1096" t="s">
        <v>273</v>
      </c>
      <c r="C1096" t="s">
        <v>91</v>
      </c>
      <c r="D1096" t="s">
        <v>1730</v>
      </c>
      <c r="E1096">
        <v>10008</v>
      </c>
      <c r="F1096" t="s">
        <v>39</v>
      </c>
      <c r="G1096" t="s">
        <v>92</v>
      </c>
      <c r="H1096" s="74">
        <v>0.23928040779951004</v>
      </c>
      <c r="I1096" s="1">
        <v>3120295</v>
      </c>
      <c r="J1096" s="1"/>
      <c r="K1096" s="1"/>
      <c r="L1096" s="1"/>
      <c r="M1096" s="1"/>
      <c r="N1096" s="1"/>
      <c r="O1096" s="1"/>
      <c r="P1096" s="1">
        <v>3752886</v>
      </c>
      <c r="Q1096" s="1"/>
      <c r="R1096" s="1"/>
      <c r="S1096" s="1"/>
      <c r="T1096" s="1">
        <v>3752886</v>
      </c>
      <c r="U1096" s="1">
        <v>8.5031055900621126</v>
      </c>
      <c r="V1096" s="36">
        <v>0.12537422731975925</v>
      </c>
      <c r="W1096" s="1"/>
      <c r="X1096" s="1"/>
      <c r="Y1096" s="1"/>
      <c r="Z1096" s="1"/>
      <c r="AA1096" s="1"/>
      <c r="AB1096" s="1"/>
      <c r="AC1096" s="1">
        <v>389707</v>
      </c>
      <c r="AD1096" s="1"/>
      <c r="AE1096" s="1"/>
      <c r="AF1096" s="1"/>
      <c r="AG1096" s="1">
        <v>0</v>
      </c>
      <c r="AH1096" s="1">
        <v>0</v>
      </c>
      <c r="AI1096" s="1">
        <v>0</v>
      </c>
      <c r="AJ1096" s="1">
        <v>0</v>
      </c>
      <c r="AK1096" s="1"/>
      <c r="AL1096" s="1">
        <v>0</v>
      </c>
      <c r="AM1096" s="1">
        <v>3425890.1130149998</v>
      </c>
      <c r="AN1096" s="1"/>
      <c r="AO1096" s="1">
        <v>0</v>
      </c>
      <c r="AP1096" s="1">
        <v>0</v>
      </c>
      <c r="AQ1096" s="1">
        <v>3425890.1130149998</v>
      </c>
      <c r="AR1096" s="1">
        <v>0</v>
      </c>
      <c r="AS1096" s="1">
        <v>0</v>
      </c>
      <c r="AT1096" s="1">
        <v>0</v>
      </c>
      <c r="AU1096" s="1">
        <v>0</v>
      </c>
      <c r="AV1096" s="1"/>
      <c r="AW1096" s="1">
        <v>0</v>
      </c>
      <c r="AX1096" s="1">
        <v>1013698.0542599999</v>
      </c>
      <c r="AY1096" s="1"/>
      <c r="AZ1096" s="1">
        <v>0</v>
      </c>
      <c r="BA1096" s="1">
        <v>0</v>
      </c>
      <c r="BB1096" s="1">
        <v>1013698.0542599999</v>
      </c>
      <c r="BC1096" s="7">
        <v>1.4228103968615144</v>
      </c>
      <c r="BD1096" s="35" t="s">
        <v>552</v>
      </c>
      <c r="BE1096" s="35" t="s">
        <v>552</v>
      </c>
      <c r="BF1096" s="35" t="s">
        <v>552</v>
      </c>
      <c r="BG1096" s="35" t="s">
        <v>552</v>
      </c>
      <c r="BH1096" s="35" t="s">
        <v>552</v>
      </c>
      <c r="BI1096" s="35" t="s">
        <v>552</v>
      </c>
      <c r="BJ1096" s="35">
        <v>1.1829797567192288</v>
      </c>
      <c r="BK1096" s="35" t="s">
        <v>552</v>
      </c>
      <c r="BL1096" s="35" t="s">
        <v>552</v>
      </c>
      <c r="BM1096" s="35" t="s">
        <v>552</v>
      </c>
      <c r="BN1096" s="35">
        <v>1.1829797567192288</v>
      </c>
      <c r="BO1096" s="1">
        <v>0</v>
      </c>
      <c r="BP1096" s="1">
        <v>0</v>
      </c>
      <c r="BQ1096" s="1">
        <v>1027076.3021999998</v>
      </c>
      <c r="BR1096" s="1">
        <v>45653.311714341537</v>
      </c>
      <c r="BS1096" s="1">
        <v>403416.9463334161</v>
      </c>
      <c r="BT1096" s="1">
        <v>1027076.3021999998</v>
      </c>
      <c r="BU1096" s="1">
        <v>45653.311714341537</v>
      </c>
      <c r="BV1096" s="1">
        <v>118752.48136511091</v>
      </c>
      <c r="BW1096" s="35">
        <v>6.4292461669283014</v>
      </c>
      <c r="BX1096" s="1">
        <v>5576250.076862243</v>
      </c>
      <c r="BY1096" s="1">
        <v>247863.06763267174</v>
      </c>
      <c r="BZ1096" s="1">
        <v>2190249.9095546198</v>
      </c>
      <c r="CA1096" s="1">
        <v>5576250.076862243</v>
      </c>
      <c r="CB1096" s="1">
        <v>247863.06763267174</v>
      </c>
      <c r="CC1096" s="1">
        <v>644736.45426475303</v>
      </c>
    </row>
    <row r="1097" spans="1:81" x14ac:dyDescent="0.25">
      <c r="A1097" t="s">
        <v>520</v>
      </c>
      <c r="B1097" t="s">
        <v>521</v>
      </c>
      <c r="C1097" t="s">
        <v>91</v>
      </c>
      <c r="D1097" t="s">
        <v>38</v>
      </c>
      <c r="E1097">
        <v>10006</v>
      </c>
      <c r="F1097" t="s">
        <v>39</v>
      </c>
      <c r="G1097" t="s">
        <v>92</v>
      </c>
      <c r="H1097" s="74">
        <v>0.23928040779951004</v>
      </c>
      <c r="I1097" s="1">
        <v>8475552</v>
      </c>
      <c r="J1097" s="1"/>
      <c r="K1097" s="1"/>
      <c r="L1097" s="1">
        <v>1644145</v>
      </c>
      <c r="M1097" s="1"/>
      <c r="N1097" s="1"/>
      <c r="O1097" s="1"/>
      <c r="P1097" s="1"/>
      <c r="Q1097" s="1"/>
      <c r="R1097" s="1"/>
      <c r="S1097" s="1"/>
      <c r="T1097" s="1">
        <v>1644145</v>
      </c>
      <c r="U1097" s="1">
        <v>28.28358208955224</v>
      </c>
      <c r="V1097" s="36">
        <v>0.19220707032419226</v>
      </c>
      <c r="W1097" s="1"/>
      <c r="X1097" s="1"/>
      <c r="Y1097" s="1">
        <v>375725</v>
      </c>
      <c r="Z1097" s="1"/>
      <c r="AA1097" s="1"/>
      <c r="AB1097" s="1"/>
      <c r="AC1097" s="1"/>
      <c r="AD1097" s="1"/>
      <c r="AE1097" s="1"/>
      <c r="AF1097" s="1"/>
      <c r="AG1097" s="1">
        <v>0</v>
      </c>
      <c r="AH1097" s="1">
        <v>0</v>
      </c>
      <c r="AI1097" s="1">
        <v>3855368.1946875001</v>
      </c>
      <c r="AJ1097" s="1">
        <v>0</v>
      </c>
      <c r="AK1097" s="1">
        <v>0</v>
      </c>
      <c r="AL1097" s="1">
        <v>0</v>
      </c>
      <c r="AM1097" s="1">
        <v>0</v>
      </c>
      <c r="AN1097" s="1">
        <v>0</v>
      </c>
      <c r="AO1097" s="1">
        <v>0</v>
      </c>
      <c r="AP1097" s="1">
        <v>0</v>
      </c>
      <c r="AQ1097" s="1">
        <v>3855368.1946875001</v>
      </c>
      <c r="AR1097" s="1">
        <v>0</v>
      </c>
      <c r="AS1097" s="1">
        <v>0</v>
      </c>
      <c r="AT1097" s="1">
        <v>814579.08906499995</v>
      </c>
      <c r="AU1097" s="1">
        <v>0</v>
      </c>
      <c r="AV1097" s="1">
        <v>0</v>
      </c>
      <c r="AW1097" s="1">
        <v>0</v>
      </c>
      <c r="AX1097" s="1">
        <v>0</v>
      </c>
      <c r="AY1097" s="1">
        <v>0</v>
      </c>
      <c r="AZ1097" s="1">
        <v>0</v>
      </c>
      <c r="BA1097" s="1">
        <v>0</v>
      </c>
      <c r="BB1097" s="1">
        <v>814579.08906499995</v>
      </c>
      <c r="BC1097" s="7">
        <v>0.55099034065893293</v>
      </c>
      <c r="BD1097" s="35" t="s">
        <v>552</v>
      </c>
      <c r="BE1097" s="35" t="s">
        <v>552</v>
      </c>
      <c r="BF1097" s="35">
        <v>2.840350020072743</v>
      </c>
      <c r="BG1097" s="35" t="s">
        <v>552</v>
      </c>
      <c r="BH1097" s="35" t="s">
        <v>552</v>
      </c>
      <c r="BI1097" s="35" t="s">
        <v>552</v>
      </c>
      <c r="BJ1097" s="35" t="s">
        <v>552</v>
      </c>
      <c r="BK1097" s="35" t="s">
        <v>552</v>
      </c>
      <c r="BL1097" s="35" t="s">
        <v>552</v>
      </c>
      <c r="BM1097" s="35" t="s">
        <v>552</v>
      </c>
      <c r="BN1097" s="35">
        <v>2.840350020072743</v>
      </c>
      <c r="BO1097" s="1">
        <v>0</v>
      </c>
      <c r="BP1097" s="1"/>
      <c r="BQ1097" s="1">
        <v>2789812.6963199996</v>
      </c>
      <c r="BR1097" s="1">
        <v>124006.5498317021</v>
      </c>
      <c r="BS1097" s="1">
        <v>1095787.8361917953</v>
      </c>
      <c r="BT1097" s="1">
        <v>2789812.6963199996</v>
      </c>
      <c r="BU1097" s="1">
        <v>124006.5498317021</v>
      </c>
      <c r="BV1097" s="1">
        <v>322563.35729122686</v>
      </c>
      <c r="BW1097" s="35">
        <v>6.0184041943442841</v>
      </c>
      <c r="BX1097" s="1">
        <v>14000407.736647224</v>
      </c>
      <c r="BY1097" s="1">
        <v>622314.98980157729</v>
      </c>
      <c r="BZ1097" s="1">
        <v>5499106.2732563522</v>
      </c>
      <c r="CA1097" s="1">
        <v>14000407.736647224</v>
      </c>
      <c r="CB1097" s="1">
        <v>622314.98980157729</v>
      </c>
      <c r="CC1097" s="1">
        <v>1618753.3051720667</v>
      </c>
    </row>
    <row r="1098" spans="1:81" x14ac:dyDescent="0.25">
      <c r="A1098" t="s">
        <v>520</v>
      </c>
      <c r="B1098" t="s">
        <v>521</v>
      </c>
      <c r="C1098" t="s">
        <v>91</v>
      </c>
      <c r="D1098" t="s">
        <v>28</v>
      </c>
      <c r="E1098">
        <v>10006</v>
      </c>
      <c r="F1098" t="s">
        <v>39</v>
      </c>
      <c r="G1098" t="s">
        <v>92</v>
      </c>
      <c r="H1098" s="74">
        <v>0.23928040779951004</v>
      </c>
      <c r="I1098" s="1">
        <v>8914527</v>
      </c>
      <c r="J1098" s="1">
        <v>0</v>
      </c>
      <c r="K1098" s="1">
        <v>0</v>
      </c>
      <c r="L1098" s="1">
        <v>1644145</v>
      </c>
      <c r="M1098" s="1">
        <v>0</v>
      </c>
      <c r="N1098" s="1">
        <v>0</v>
      </c>
      <c r="O1098" s="1">
        <v>0</v>
      </c>
      <c r="P1098" s="1">
        <v>651568</v>
      </c>
      <c r="Q1098" s="1">
        <v>0</v>
      </c>
      <c r="R1098" s="1">
        <v>0</v>
      </c>
      <c r="S1098" s="1">
        <v>0</v>
      </c>
      <c r="T1098" s="1">
        <v>2295713</v>
      </c>
      <c r="U1098" s="1"/>
      <c r="V1098" s="36"/>
      <c r="W1098" s="1"/>
      <c r="X1098" s="1"/>
      <c r="Y1098" s="1">
        <v>375725</v>
      </c>
      <c r="Z1098" s="1"/>
      <c r="AA1098" s="1"/>
      <c r="AB1098" s="1"/>
      <c r="AC1098" s="1">
        <v>86304</v>
      </c>
      <c r="AD1098" s="1"/>
      <c r="AE1098" s="1"/>
      <c r="AF1098" s="1"/>
      <c r="AG1098" s="1">
        <v>0</v>
      </c>
      <c r="AH1098" s="1">
        <v>0</v>
      </c>
      <c r="AI1098" s="1">
        <v>3855368.1946875001</v>
      </c>
      <c r="AJ1098" s="1">
        <v>0</v>
      </c>
      <c r="AK1098" s="1">
        <v>0</v>
      </c>
      <c r="AL1098" s="1">
        <v>0</v>
      </c>
      <c r="AM1098" s="1">
        <v>758489.1926533333</v>
      </c>
      <c r="AN1098" s="1">
        <v>0</v>
      </c>
      <c r="AO1098" s="1">
        <v>0</v>
      </c>
      <c r="AP1098" s="1">
        <v>0</v>
      </c>
      <c r="AQ1098" s="1">
        <v>4613857.3873408334</v>
      </c>
      <c r="AR1098" s="1">
        <v>0</v>
      </c>
      <c r="AS1098" s="1">
        <v>0</v>
      </c>
      <c r="AT1098" s="1">
        <v>814579.08906499995</v>
      </c>
      <c r="AU1098" s="1">
        <v>0</v>
      </c>
      <c r="AV1098" s="1">
        <v>0</v>
      </c>
      <c r="AW1098" s="1">
        <v>0</v>
      </c>
      <c r="AX1098" s="1">
        <v>224492.23871999999</v>
      </c>
      <c r="AY1098" s="1">
        <v>0</v>
      </c>
      <c r="AZ1098" s="1">
        <v>0</v>
      </c>
      <c r="BA1098" s="1">
        <v>0</v>
      </c>
      <c r="BB1098" s="1">
        <v>1039071.327785</v>
      </c>
      <c r="BC1098" s="7">
        <v>0.63412548025552373</v>
      </c>
      <c r="BD1098" s="35" t="s">
        <v>552</v>
      </c>
      <c r="BE1098" s="35" t="s">
        <v>552</v>
      </c>
      <c r="BF1098" s="35">
        <v>2.840350020072743</v>
      </c>
      <c r="BG1098" s="35" t="s">
        <v>552</v>
      </c>
      <c r="BH1098" s="35" t="s">
        <v>552</v>
      </c>
      <c r="BI1098" s="35" t="s">
        <v>552</v>
      </c>
      <c r="BJ1098" s="35">
        <v>1.5086398217428316</v>
      </c>
      <c r="BK1098" s="35" t="s">
        <v>552</v>
      </c>
      <c r="BL1098" s="35" t="s">
        <v>552</v>
      </c>
      <c r="BM1098" s="35" t="s">
        <v>552</v>
      </c>
      <c r="BN1098" s="35">
        <v>2.4623847646137969</v>
      </c>
      <c r="BO1098" s="1">
        <v>0</v>
      </c>
      <c r="BP1098" s="1">
        <v>0</v>
      </c>
      <c r="BQ1098" s="1">
        <v>2934305.7073199996</v>
      </c>
      <c r="BR1098" s="1">
        <v>130429.23182484796</v>
      </c>
      <c r="BS1098" s="1">
        <v>1152542.0706525471</v>
      </c>
      <c r="BT1098" s="1">
        <v>2934305.7073199996</v>
      </c>
      <c r="BU1098" s="1">
        <v>130429.23182484796</v>
      </c>
      <c r="BV1098" s="1">
        <v>339269.90923815797</v>
      </c>
      <c r="BW1098" s="35">
        <v>6.0184041943442841</v>
      </c>
      <c r="BX1098" s="1">
        <v>14725532.069103057</v>
      </c>
      <c r="BY1098" s="1">
        <v>654546.60405491991</v>
      </c>
      <c r="BZ1098" s="1">
        <v>5783921.9615209866</v>
      </c>
      <c r="CA1098" s="1">
        <v>14725532.069103057</v>
      </c>
      <c r="CB1098" s="1">
        <v>654546.60405491991</v>
      </c>
      <c r="CC1098" s="1">
        <v>1702593.5355355765</v>
      </c>
    </row>
    <row r="1099" spans="1:81" x14ac:dyDescent="0.25">
      <c r="A1099" t="s">
        <v>520</v>
      </c>
      <c r="B1099" t="s">
        <v>521</v>
      </c>
      <c r="C1099" t="s">
        <v>91</v>
      </c>
      <c r="D1099" t="s">
        <v>1730</v>
      </c>
      <c r="E1099">
        <v>10006</v>
      </c>
      <c r="F1099" t="s">
        <v>39</v>
      </c>
      <c r="G1099" t="s">
        <v>92</v>
      </c>
      <c r="H1099" s="74">
        <v>0.23928040779951004</v>
      </c>
      <c r="I1099" s="1">
        <v>438975</v>
      </c>
      <c r="J1099" s="1"/>
      <c r="K1099" s="1"/>
      <c r="L1099" s="1"/>
      <c r="M1099" s="1"/>
      <c r="N1099" s="1"/>
      <c r="O1099" s="1"/>
      <c r="P1099" s="1">
        <v>651568</v>
      </c>
      <c r="Q1099" s="1"/>
      <c r="R1099" s="1"/>
      <c r="S1099" s="1"/>
      <c r="T1099" s="1">
        <v>651568</v>
      </c>
      <c r="U1099" s="1">
        <v>12.46875</v>
      </c>
      <c r="V1099" s="36">
        <v>6.5648325018542453E-2</v>
      </c>
      <c r="W1099" s="1"/>
      <c r="X1099" s="1"/>
      <c r="Y1099" s="1"/>
      <c r="Z1099" s="1"/>
      <c r="AA1099" s="1"/>
      <c r="AB1099" s="1"/>
      <c r="AC1099" s="1">
        <v>86304</v>
      </c>
      <c r="AD1099" s="1"/>
      <c r="AE1099" s="1"/>
      <c r="AF1099" s="1"/>
      <c r="AG1099" s="1">
        <v>0</v>
      </c>
      <c r="AH1099" s="1">
        <v>0</v>
      </c>
      <c r="AI1099" s="1">
        <v>0</v>
      </c>
      <c r="AJ1099" s="1">
        <v>0</v>
      </c>
      <c r="AK1099" s="1"/>
      <c r="AL1099" s="1">
        <v>0</v>
      </c>
      <c r="AM1099" s="1">
        <v>758489.1926533333</v>
      </c>
      <c r="AN1099" s="1"/>
      <c r="AO1099" s="1">
        <v>0</v>
      </c>
      <c r="AP1099" s="1">
        <v>0</v>
      </c>
      <c r="AQ1099" s="1">
        <v>758489.1926533333</v>
      </c>
      <c r="AR1099" s="1">
        <v>0</v>
      </c>
      <c r="AS1099" s="1">
        <v>0</v>
      </c>
      <c r="AT1099" s="1">
        <v>0</v>
      </c>
      <c r="AU1099" s="1">
        <v>0</v>
      </c>
      <c r="AV1099" s="1"/>
      <c r="AW1099" s="1">
        <v>0</v>
      </c>
      <c r="AX1099" s="1">
        <v>224492.23871999999</v>
      </c>
      <c r="AY1099" s="1"/>
      <c r="AZ1099" s="1">
        <v>0</v>
      </c>
      <c r="BA1099" s="1">
        <v>0</v>
      </c>
      <c r="BB1099" s="1">
        <v>224492.23871999999</v>
      </c>
      <c r="BC1099" s="7">
        <v>2.2392651776828596</v>
      </c>
      <c r="BD1099" s="35" t="s">
        <v>552</v>
      </c>
      <c r="BE1099" s="35" t="s">
        <v>552</v>
      </c>
      <c r="BF1099" s="35" t="s">
        <v>552</v>
      </c>
      <c r="BG1099" s="35" t="s">
        <v>552</v>
      </c>
      <c r="BH1099" s="35" t="s">
        <v>552</v>
      </c>
      <c r="BI1099" s="35" t="s">
        <v>552</v>
      </c>
      <c r="BJ1099" s="35">
        <v>1.5086398217428316</v>
      </c>
      <c r="BK1099" s="35" t="s">
        <v>552</v>
      </c>
      <c r="BL1099" s="35" t="s">
        <v>552</v>
      </c>
      <c r="BM1099" s="35" t="s">
        <v>552</v>
      </c>
      <c r="BN1099" s="35">
        <v>1.5086398217428316</v>
      </c>
      <c r="BO1099" s="1">
        <v>0</v>
      </c>
      <c r="BP1099" s="1">
        <v>0</v>
      </c>
      <c r="BQ1099" s="1">
        <v>144493.01099999997</v>
      </c>
      <c r="BR1099" s="1">
        <v>6422.6819931458649</v>
      </c>
      <c r="BS1099" s="1">
        <v>56754.23446075173</v>
      </c>
      <c r="BT1099" s="1">
        <v>144493.01099999997</v>
      </c>
      <c r="BU1099" s="1">
        <v>6422.6819931458649</v>
      </c>
      <c r="BV1099" s="1">
        <v>16706.551946931158</v>
      </c>
      <c r="BW1099" s="35">
        <v>6.0184041943442841</v>
      </c>
      <c r="BX1099" s="1">
        <v>725124.33245583461</v>
      </c>
      <c r="BY1099" s="1">
        <v>32231.614253342716</v>
      </c>
      <c r="BZ1099" s="1">
        <v>284815.68826463539</v>
      </c>
      <c r="CA1099" s="1">
        <v>725124.33245583461</v>
      </c>
      <c r="CB1099" s="1">
        <v>32231.614253342716</v>
      </c>
      <c r="CC1099" s="1">
        <v>83840.230363509996</v>
      </c>
    </row>
    <row r="1100" spans="1:81" x14ac:dyDescent="0.25">
      <c r="A1100" t="s">
        <v>1333</v>
      </c>
      <c r="B1100" t="s">
        <v>1334</v>
      </c>
      <c r="C1100" t="s">
        <v>91</v>
      </c>
      <c r="D1100" t="s">
        <v>28</v>
      </c>
      <c r="E1100">
        <v>10178</v>
      </c>
      <c r="F1100" t="s">
        <v>370</v>
      </c>
      <c r="G1100" t="s">
        <v>92</v>
      </c>
      <c r="H1100" s="74">
        <v>0.23928040779951004</v>
      </c>
      <c r="I1100" s="1">
        <v>20837.560000000001</v>
      </c>
      <c r="J1100" s="1">
        <v>0</v>
      </c>
      <c r="K1100" s="1">
        <v>0</v>
      </c>
      <c r="L1100" s="1">
        <v>0</v>
      </c>
      <c r="M1100" s="1">
        <v>0</v>
      </c>
      <c r="N1100" s="1">
        <v>0</v>
      </c>
      <c r="O1100" s="1">
        <v>0</v>
      </c>
      <c r="P1100" s="1">
        <v>12755</v>
      </c>
      <c r="Q1100" s="1">
        <v>0</v>
      </c>
      <c r="R1100" s="1">
        <v>0</v>
      </c>
      <c r="S1100" s="1">
        <v>0</v>
      </c>
      <c r="T1100" s="1">
        <v>12755</v>
      </c>
      <c r="U1100" s="1"/>
      <c r="V1100" s="36"/>
      <c r="W1100" s="1"/>
      <c r="X1100" s="1"/>
      <c r="Y1100" s="1"/>
      <c r="Z1100" s="1"/>
      <c r="AA1100" s="1"/>
      <c r="AB1100" s="1"/>
      <c r="AC1100" s="1">
        <v>1502</v>
      </c>
      <c r="AD1100" s="1"/>
      <c r="AE1100" s="1"/>
      <c r="AF1100" s="1"/>
      <c r="AG1100" s="1">
        <v>0</v>
      </c>
      <c r="AH1100" s="1">
        <v>0</v>
      </c>
      <c r="AI1100" s="1">
        <v>0</v>
      </c>
      <c r="AJ1100" s="1">
        <v>0</v>
      </c>
      <c r="AK1100" s="1">
        <v>0</v>
      </c>
      <c r="AL1100" s="1">
        <v>0</v>
      </c>
      <c r="AM1100" s="1">
        <v>13202.047554166667</v>
      </c>
      <c r="AN1100" s="1">
        <v>0</v>
      </c>
      <c r="AO1100" s="1">
        <v>0</v>
      </c>
      <c r="AP1100" s="1">
        <v>0</v>
      </c>
      <c r="AQ1100" s="1">
        <v>13202.047554166667</v>
      </c>
      <c r="AR1100" s="1">
        <v>0</v>
      </c>
      <c r="AS1100" s="1">
        <v>0</v>
      </c>
      <c r="AT1100" s="1">
        <v>0</v>
      </c>
      <c r="AU1100" s="1">
        <v>0</v>
      </c>
      <c r="AV1100" s="1">
        <v>0</v>
      </c>
      <c r="AW1100" s="1">
        <v>0</v>
      </c>
      <c r="AX1100" s="1">
        <v>3906.9723599999998</v>
      </c>
      <c r="AY1100" s="1">
        <v>0</v>
      </c>
      <c r="AZ1100" s="1">
        <v>0</v>
      </c>
      <c r="BA1100" s="1">
        <v>0</v>
      </c>
      <c r="BB1100" s="1">
        <v>3906.9723599999998</v>
      </c>
      <c r="BC1100" s="7">
        <v>0.82106637793324488</v>
      </c>
      <c r="BD1100" s="35" t="s">
        <v>552</v>
      </c>
      <c r="BE1100" s="35" t="s">
        <v>552</v>
      </c>
      <c r="BF1100" s="35" t="s">
        <v>552</v>
      </c>
      <c r="BG1100" s="35" t="s">
        <v>552</v>
      </c>
      <c r="BH1100" s="35" t="s">
        <v>552</v>
      </c>
      <c r="BI1100" s="35" t="s">
        <v>552</v>
      </c>
      <c r="BJ1100" s="35">
        <v>1.3413578921338039</v>
      </c>
      <c r="BK1100" s="35" t="s">
        <v>552</v>
      </c>
      <c r="BL1100" s="35" t="s">
        <v>552</v>
      </c>
      <c r="BM1100" s="35" t="s">
        <v>552</v>
      </c>
      <c r="BN1100" s="35">
        <v>1.3413578921338039</v>
      </c>
      <c r="BO1100" s="1">
        <v>0</v>
      </c>
      <c r="BP1100" s="1">
        <v>0</v>
      </c>
      <c r="BQ1100" s="1">
        <v>6858.8912495999994</v>
      </c>
      <c r="BR1100" s="1">
        <v>304.87618063237443</v>
      </c>
      <c r="BS1100" s="1">
        <v>2694.0481025798326</v>
      </c>
      <c r="BT1100" s="1">
        <v>6858.8912495999994</v>
      </c>
      <c r="BU1100" s="1">
        <v>304.87618063237443</v>
      </c>
      <c r="BV1100" s="1">
        <v>793.0378235373197</v>
      </c>
      <c r="BW1100" s="35">
        <v>5.9745892853254157</v>
      </c>
      <c r="BX1100" s="1">
        <v>34120.166919472409</v>
      </c>
      <c r="BY1100" s="1">
        <v>1516.6337815247459</v>
      </c>
      <c r="BZ1100" s="1">
        <v>13401.782825244902</v>
      </c>
      <c r="CA1100" s="1">
        <v>34120.166919472409</v>
      </c>
      <c r="CB1100" s="1">
        <v>1516.6337815247459</v>
      </c>
      <c r="CC1100" s="1">
        <v>3945.0374598265385</v>
      </c>
    </row>
    <row r="1101" spans="1:81" x14ac:dyDescent="0.25">
      <c r="A1101" t="s">
        <v>1333</v>
      </c>
      <c r="B1101" t="s">
        <v>1334</v>
      </c>
      <c r="C1101" t="s">
        <v>91</v>
      </c>
      <c r="D1101" t="s">
        <v>1730</v>
      </c>
      <c r="E1101">
        <v>10178</v>
      </c>
      <c r="F1101" t="s">
        <v>370</v>
      </c>
      <c r="G1101" t="s">
        <v>92</v>
      </c>
      <c r="H1101" s="74">
        <v>0.23928040779951004</v>
      </c>
      <c r="I1101" s="1">
        <v>20837.560000000001</v>
      </c>
      <c r="J1101" s="1"/>
      <c r="K1101" s="1"/>
      <c r="L1101" s="1"/>
      <c r="M1101" s="1"/>
      <c r="N1101" s="1"/>
      <c r="O1101" s="1"/>
      <c r="P1101" s="1">
        <v>12755</v>
      </c>
      <c r="Q1101" s="1"/>
      <c r="R1101" s="1"/>
      <c r="S1101" s="1"/>
      <c r="T1101" s="1">
        <v>12755</v>
      </c>
      <c r="U1101" s="1">
        <v>12</v>
      </c>
      <c r="V1101" s="36">
        <v>0.15066926970354302</v>
      </c>
      <c r="W1101" s="1"/>
      <c r="X1101" s="1"/>
      <c r="Y1101" s="1"/>
      <c r="Z1101" s="1"/>
      <c r="AA1101" s="1"/>
      <c r="AB1101" s="1"/>
      <c r="AC1101" s="1">
        <v>1502</v>
      </c>
      <c r="AD1101" s="1"/>
      <c r="AE1101" s="1"/>
      <c r="AF1101" s="1"/>
      <c r="AG1101" s="1">
        <v>0</v>
      </c>
      <c r="AH1101" s="1">
        <v>0</v>
      </c>
      <c r="AI1101" s="1">
        <v>0</v>
      </c>
      <c r="AJ1101" s="1">
        <v>0</v>
      </c>
      <c r="AK1101" s="1"/>
      <c r="AL1101" s="1">
        <v>0</v>
      </c>
      <c r="AM1101" s="1">
        <v>13202.047554166667</v>
      </c>
      <c r="AN1101" s="1"/>
      <c r="AO1101" s="1">
        <v>0</v>
      </c>
      <c r="AP1101" s="1">
        <v>0</v>
      </c>
      <c r="AQ1101" s="1">
        <v>13202.047554166667</v>
      </c>
      <c r="AR1101" s="1">
        <v>0</v>
      </c>
      <c r="AS1101" s="1">
        <v>0</v>
      </c>
      <c r="AT1101" s="1">
        <v>0</v>
      </c>
      <c r="AU1101" s="1">
        <v>0</v>
      </c>
      <c r="AV1101" s="1"/>
      <c r="AW1101" s="1">
        <v>0</v>
      </c>
      <c r="AX1101" s="1">
        <v>3906.9723599999998</v>
      </c>
      <c r="AY1101" s="1"/>
      <c r="AZ1101" s="1">
        <v>0</v>
      </c>
      <c r="BA1101" s="1">
        <v>0</v>
      </c>
      <c r="BB1101" s="1">
        <v>3906.9723599999998</v>
      </c>
      <c r="BC1101" s="7">
        <v>0.82106637793324488</v>
      </c>
      <c r="BD1101" s="35" t="s">
        <v>552</v>
      </c>
      <c r="BE1101" s="35" t="s">
        <v>552</v>
      </c>
      <c r="BF1101" s="35" t="s">
        <v>552</v>
      </c>
      <c r="BG1101" s="35" t="s">
        <v>552</v>
      </c>
      <c r="BH1101" s="35" t="s">
        <v>552</v>
      </c>
      <c r="BI1101" s="35" t="s">
        <v>552</v>
      </c>
      <c r="BJ1101" s="35">
        <v>1.3413578921338039</v>
      </c>
      <c r="BK1101" s="35" t="s">
        <v>552</v>
      </c>
      <c r="BL1101" s="35" t="s">
        <v>552</v>
      </c>
      <c r="BM1101" s="35" t="s">
        <v>552</v>
      </c>
      <c r="BN1101" s="35">
        <v>1.3413578921338039</v>
      </c>
      <c r="BO1101" s="1">
        <v>0</v>
      </c>
      <c r="BP1101" s="1">
        <v>0</v>
      </c>
      <c r="BQ1101" s="1">
        <v>6858.8912495999994</v>
      </c>
      <c r="BR1101" s="1">
        <v>304.87618063237443</v>
      </c>
      <c r="BS1101" s="1">
        <v>2694.0481025798326</v>
      </c>
      <c r="BT1101" s="1">
        <v>6858.8912495999994</v>
      </c>
      <c r="BU1101" s="1">
        <v>304.87618063237443</v>
      </c>
      <c r="BV1101" s="1">
        <v>793.0378235373197</v>
      </c>
      <c r="BW1101" s="35">
        <v>5.9745892853254157</v>
      </c>
      <c r="BX1101" s="1">
        <v>34120.166919472409</v>
      </c>
      <c r="BY1101" s="1">
        <v>1516.6337815247459</v>
      </c>
      <c r="BZ1101" s="1">
        <v>13401.782825244902</v>
      </c>
      <c r="CA1101" s="1">
        <v>34120.166919472409</v>
      </c>
      <c r="CB1101" s="1">
        <v>1516.6337815247459</v>
      </c>
      <c r="CC1101" s="1">
        <v>3945.0374598265385</v>
      </c>
    </row>
    <row r="1102" spans="1:81" x14ac:dyDescent="0.25">
      <c r="A1102" t="s">
        <v>1338</v>
      </c>
      <c r="B1102" t="s">
        <v>431</v>
      </c>
      <c r="C1102" t="s">
        <v>91</v>
      </c>
      <c r="D1102" t="s">
        <v>28</v>
      </c>
      <c r="E1102">
        <v>10181</v>
      </c>
      <c r="F1102" t="s">
        <v>370</v>
      </c>
      <c r="G1102" t="s">
        <v>92</v>
      </c>
      <c r="H1102" s="74">
        <v>0.23928040779951004</v>
      </c>
      <c r="I1102" s="1">
        <v>255300.61</v>
      </c>
      <c r="J1102" s="1">
        <v>0</v>
      </c>
      <c r="K1102" s="1">
        <v>0</v>
      </c>
      <c r="L1102" s="1">
        <v>0</v>
      </c>
      <c r="M1102" s="1">
        <v>0</v>
      </c>
      <c r="N1102" s="1">
        <v>0</v>
      </c>
      <c r="O1102" s="1">
        <v>0</v>
      </c>
      <c r="P1102" s="1">
        <v>122509</v>
      </c>
      <c r="Q1102" s="1">
        <v>0</v>
      </c>
      <c r="R1102" s="1">
        <v>0</v>
      </c>
      <c r="S1102" s="1">
        <v>0</v>
      </c>
      <c r="T1102" s="1">
        <v>122509</v>
      </c>
      <c r="U1102" s="1"/>
      <c r="V1102" s="36"/>
      <c r="W1102" s="1"/>
      <c r="X1102" s="1"/>
      <c r="Y1102" s="1"/>
      <c r="Z1102" s="1"/>
      <c r="AA1102" s="1"/>
      <c r="AB1102" s="1"/>
      <c r="AC1102" s="1">
        <v>14430</v>
      </c>
      <c r="AD1102" s="1"/>
      <c r="AE1102" s="1"/>
      <c r="AF1102" s="1"/>
      <c r="AG1102" s="1">
        <v>0</v>
      </c>
      <c r="AH1102" s="1">
        <v>0</v>
      </c>
      <c r="AI1102" s="1">
        <v>0</v>
      </c>
      <c r="AJ1102" s="1">
        <v>0</v>
      </c>
      <c r="AK1102" s="1">
        <v>0</v>
      </c>
      <c r="AL1102" s="1">
        <v>0</v>
      </c>
      <c r="AM1102" s="1">
        <v>126834.54980583333</v>
      </c>
      <c r="AN1102" s="1">
        <v>0</v>
      </c>
      <c r="AO1102" s="1">
        <v>0</v>
      </c>
      <c r="AP1102" s="1">
        <v>0</v>
      </c>
      <c r="AQ1102" s="1">
        <v>126834.54980583333</v>
      </c>
      <c r="AR1102" s="1">
        <v>0</v>
      </c>
      <c r="AS1102" s="1">
        <v>0</v>
      </c>
      <c r="AT1102" s="1">
        <v>0</v>
      </c>
      <c r="AU1102" s="1">
        <v>0</v>
      </c>
      <c r="AV1102" s="1">
        <v>0</v>
      </c>
      <c r="AW1102" s="1">
        <v>0</v>
      </c>
      <c r="AX1102" s="1">
        <v>37535.027399999999</v>
      </c>
      <c r="AY1102" s="1">
        <v>0</v>
      </c>
      <c r="AZ1102" s="1">
        <v>0</v>
      </c>
      <c r="BA1102" s="1">
        <v>0</v>
      </c>
      <c r="BB1102" s="1">
        <v>37535.027399999999</v>
      </c>
      <c r="BC1102" s="7">
        <v>0.64382759291422509</v>
      </c>
      <c r="BD1102" s="35" t="s">
        <v>552</v>
      </c>
      <c r="BE1102" s="35" t="s">
        <v>552</v>
      </c>
      <c r="BF1102" s="35" t="s">
        <v>552</v>
      </c>
      <c r="BG1102" s="35" t="s">
        <v>552</v>
      </c>
      <c r="BH1102" s="35" t="s">
        <v>552</v>
      </c>
      <c r="BI1102" s="35" t="s">
        <v>552</v>
      </c>
      <c r="BJ1102" s="35">
        <v>1.3416938935574803</v>
      </c>
      <c r="BK1102" s="35" t="s">
        <v>552</v>
      </c>
      <c r="BL1102" s="35" t="s">
        <v>552</v>
      </c>
      <c r="BM1102" s="35" t="s">
        <v>552</v>
      </c>
      <c r="BN1102" s="35">
        <v>1.3416938935574803</v>
      </c>
      <c r="BO1102" s="1">
        <v>0</v>
      </c>
      <c r="BP1102" s="1">
        <v>0</v>
      </c>
      <c r="BQ1102" s="1">
        <v>84034.74878759998</v>
      </c>
      <c r="BR1102" s="1">
        <v>3735.3257718233499</v>
      </c>
      <c r="BS1102" s="1">
        <v>33007.325423800758</v>
      </c>
      <c r="BT1102" s="1">
        <v>84034.74878759998</v>
      </c>
      <c r="BU1102" s="1">
        <v>3735.3257718233499</v>
      </c>
      <c r="BV1102" s="1">
        <v>9716.2546911514601</v>
      </c>
      <c r="BW1102" s="35">
        <v>5.9749574567224322</v>
      </c>
      <c r="BX1102" s="1">
        <v>418069.30010466691</v>
      </c>
      <c r="BY1102" s="1">
        <v>18583.086801820049</v>
      </c>
      <c r="BZ1102" s="1">
        <v>164210.03974360152</v>
      </c>
      <c r="CA1102" s="1">
        <v>418069.30010466691</v>
      </c>
      <c r="CB1102" s="1">
        <v>18583.086801820049</v>
      </c>
      <c r="CC1102" s="1">
        <v>48337.953727158274</v>
      </c>
    </row>
    <row r="1103" spans="1:81" x14ac:dyDescent="0.25">
      <c r="A1103" t="s">
        <v>1338</v>
      </c>
      <c r="B1103" t="s">
        <v>431</v>
      </c>
      <c r="C1103" t="s">
        <v>91</v>
      </c>
      <c r="D1103" t="s">
        <v>1730</v>
      </c>
      <c r="E1103">
        <v>10181</v>
      </c>
      <c r="F1103" t="s">
        <v>370</v>
      </c>
      <c r="G1103" t="s">
        <v>92</v>
      </c>
      <c r="H1103" s="74">
        <v>0.23928040779951004</v>
      </c>
      <c r="I1103" s="1">
        <v>255300.61</v>
      </c>
      <c r="J1103" s="1"/>
      <c r="K1103" s="1"/>
      <c r="L1103" s="1"/>
      <c r="M1103" s="1"/>
      <c r="N1103" s="1"/>
      <c r="O1103" s="1"/>
      <c r="P1103" s="1">
        <v>122509</v>
      </c>
      <c r="Q1103" s="1"/>
      <c r="R1103" s="1"/>
      <c r="S1103" s="1"/>
      <c r="T1103" s="1">
        <v>122509</v>
      </c>
      <c r="U1103" s="1">
        <v>20</v>
      </c>
      <c r="V1103" s="36">
        <v>9.1787207345835245E-2</v>
      </c>
      <c r="W1103" s="1"/>
      <c r="X1103" s="1"/>
      <c r="Y1103" s="1"/>
      <c r="Z1103" s="1"/>
      <c r="AA1103" s="1"/>
      <c r="AB1103" s="1"/>
      <c r="AC1103" s="1">
        <v>14430</v>
      </c>
      <c r="AD1103" s="1"/>
      <c r="AE1103" s="1"/>
      <c r="AF1103" s="1"/>
      <c r="AG1103" s="1">
        <v>0</v>
      </c>
      <c r="AH1103" s="1">
        <v>0</v>
      </c>
      <c r="AI1103" s="1">
        <v>0</v>
      </c>
      <c r="AJ1103" s="1">
        <v>0</v>
      </c>
      <c r="AK1103" s="1"/>
      <c r="AL1103" s="1">
        <v>0</v>
      </c>
      <c r="AM1103" s="1">
        <v>126834.54980583333</v>
      </c>
      <c r="AN1103" s="1"/>
      <c r="AO1103" s="1">
        <v>0</v>
      </c>
      <c r="AP1103" s="1">
        <v>0</v>
      </c>
      <c r="AQ1103" s="1">
        <v>126834.54980583333</v>
      </c>
      <c r="AR1103" s="1">
        <v>0</v>
      </c>
      <c r="AS1103" s="1">
        <v>0</v>
      </c>
      <c r="AT1103" s="1">
        <v>0</v>
      </c>
      <c r="AU1103" s="1">
        <v>0</v>
      </c>
      <c r="AV1103" s="1"/>
      <c r="AW1103" s="1">
        <v>0</v>
      </c>
      <c r="AX1103" s="1">
        <v>37535.027399999999</v>
      </c>
      <c r="AY1103" s="1"/>
      <c r="AZ1103" s="1">
        <v>0</v>
      </c>
      <c r="BA1103" s="1">
        <v>0</v>
      </c>
      <c r="BB1103" s="1">
        <v>37535.027399999999</v>
      </c>
      <c r="BC1103" s="7">
        <v>0.64382759291422509</v>
      </c>
      <c r="BD1103" s="35" t="s">
        <v>552</v>
      </c>
      <c r="BE1103" s="35" t="s">
        <v>552</v>
      </c>
      <c r="BF1103" s="35" t="s">
        <v>552</v>
      </c>
      <c r="BG1103" s="35" t="s">
        <v>552</v>
      </c>
      <c r="BH1103" s="35" t="s">
        <v>552</v>
      </c>
      <c r="BI1103" s="35" t="s">
        <v>552</v>
      </c>
      <c r="BJ1103" s="35">
        <v>1.3416938935574803</v>
      </c>
      <c r="BK1103" s="35" t="s">
        <v>552</v>
      </c>
      <c r="BL1103" s="35" t="s">
        <v>552</v>
      </c>
      <c r="BM1103" s="35" t="s">
        <v>552</v>
      </c>
      <c r="BN1103" s="35">
        <v>1.3416938935574803</v>
      </c>
      <c r="BO1103" s="1">
        <v>0</v>
      </c>
      <c r="BP1103" s="1">
        <v>0</v>
      </c>
      <c r="BQ1103" s="1">
        <v>84034.74878759998</v>
      </c>
      <c r="BR1103" s="1">
        <v>3735.3257718233499</v>
      </c>
      <c r="BS1103" s="1">
        <v>33007.325423800758</v>
      </c>
      <c r="BT1103" s="1">
        <v>84034.74878759998</v>
      </c>
      <c r="BU1103" s="1">
        <v>3735.3257718233499</v>
      </c>
      <c r="BV1103" s="1">
        <v>9716.2546911514601</v>
      </c>
      <c r="BW1103" s="35">
        <v>5.9749574567224322</v>
      </c>
      <c r="BX1103" s="1">
        <v>418069.30010466691</v>
      </c>
      <c r="BY1103" s="1">
        <v>18583.086801820049</v>
      </c>
      <c r="BZ1103" s="1">
        <v>164210.03974360152</v>
      </c>
      <c r="CA1103" s="1">
        <v>418069.30010466691</v>
      </c>
      <c r="CB1103" s="1">
        <v>18583.086801820049</v>
      </c>
      <c r="CC1103" s="1">
        <v>48337.953727158274</v>
      </c>
    </row>
    <row r="1104" spans="1:81" x14ac:dyDescent="0.25">
      <c r="A1104" t="s">
        <v>920</v>
      </c>
      <c r="B1104" t="s">
        <v>921</v>
      </c>
      <c r="C1104" t="s">
        <v>91</v>
      </c>
      <c r="D1104" t="s">
        <v>38</v>
      </c>
      <c r="E1104">
        <v>10183</v>
      </c>
      <c r="F1104" t="s">
        <v>39</v>
      </c>
      <c r="G1104" t="s">
        <v>92</v>
      </c>
      <c r="H1104" s="74">
        <v>0.23928040779951004</v>
      </c>
      <c r="I1104" s="1">
        <v>4278356</v>
      </c>
      <c r="J1104" s="1"/>
      <c r="K1104" s="1"/>
      <c r="L1104" s="1">
        <v>391553</v>
      </c>
      <c r="M1104" s="1"/>
      <c r="N1104" s="1"/>
      <c r="O1104" s="1"/>
      <c r="P1104" s="1"/>
      <c r="Q1104" s="1"/>
      <c r="R1104" s="1"/>
      <c r="S1104" s="1"/>
      <c r="T1104" s="1">
        <v>391553</v>
      </c>
      <c r="U1104" s="1">
        <v>34.862068965517238</v>
      </c>
      <c r="V1104" s="36">
        <v>0.31928520692183782</v>
      </c>
      <c r="W1104" s="1"/>
      <c r="X1104" s="1"/>
      <c r="Y1104" s="1">
        <v>77164</v>
      </c>
      <c r="Z1104" s="1"/>
      <c r="AA1104" s="1"/>
      <c r="AB1104" s="1"/>
      <c r="AC1104" s="1"/>
      <c r="AD1104" s="1"/>
      <c r="AE1104" s="1"/>
      <c r="AF1104" s="1"/>
      <c r="AG1104" s="1">
        <v>0</v>
      </c>
      <c r="AH1104" s="1">
        <v>0</v>
      </c>
      <c r="AI1104" s="1">
        <v>792420.71568750008</v>
      </c>
      <c r="AJ1104" s="1">
        <v>0</v>
      </c>
      <c r="AK1104" s="1">
        <v>0</v>
      </c>
      <c r="AL1104" s="1">
        <v>0</v>
      </c>
      <c r="AM1104" s="1">
        <v>0</v>
      </c>
      <c r="AN1104" s="1">
        <v>0</v>
      </c>
      <c r="AO1104" s="1">
        <v>0</v>
      </c>
      <c r="AP1104" s="1">
        <v>0</v>
      </c>
      <c r="AQ1104" s="1">
        <v>792420.71568750008</v>
      </c>
      <c r="AR1104" s="1">
        <v>0</v>
      </c>
      <c r="AS1104" s="1">
        <v>0</v>
      </c>
      <c r="AT1104" s="1">
        <v>167293.0489816</v>
      </c>
      <c r="AU1104" s="1">
        <v>0</v>
      </c>
      <c r="AV1104" s="1">
        <v>0</v>
      </c>
      <c r="AW1104" s="1">
        <v>0</v>
      </c>
      <c r="AX1104" s="1">
        <v>0</v>
      </c>
      <c r="AY1104" s="1">
        <v>0</v>
      </c>
      <c r="AZ1104" s="1">
        <v>0</v>
      </c>
      <c r="BA1104" s="1">
        <v>0</v>
      </c>
      <c r="BB1104" s="1">
        <v>167293.0489816</v>
      </c>
      <c r="BC1104" s="7">
        <v>0.22431835141093917</v>
      </c>
      <c r="BD1104" s="35" t="s">
        <v>552</v>
      </c>
      <c r="BE1104" s="35" t="s">
        <v>552</v>
      </c>
      <c r="BF1104" s="35">
        <v>2.4510443405339766</v>
      </c>
      <c r="BG1104" s="35" t="s">
        <v>552</v>
      </c>
      <c r="BH1104" s="35" t="s">
        <v>552</v>
      </c>
      <c r="BI1104" s="35" t="s">
        <v>552</v>
      </c>
      <c r="BJ1104" s="35" t="s">
        <v>552</v>
      </c>
      <c r="BK1104" s="35" t="s">
        <v>552</v>
      </c>
      <c r="BL1104" s="35" t="s">
        <v>552</v>
      </c>
      <c r="BM1104" s="35" t="s">
        <v>552</v>
      </c>
      <c r="BN1104" s="35">
        <v>2.4510443405339766</v>
      </c>
      <c r="BO1104" s="1">
        <v>0</v>
      </c>
      <c r="BP1104" s="1"/>
      <c r="BQ1104" s="1">
        <v>1408263.6609599998</v>
      </c>
      <c r="BR1104" s="1">
        <v>62597.004479680101</v>
      </c>
      <c r="BS1104" s="1">
        <v>553140.42834002839</v>
      </c>
      <c r="BT1104" s="1">
        <v>1408263.6609599998</v>
      </c>
      <c r="BU1104" s="1">
        <v>62597.004479680101</v>
      </c>
      <c r="BV1104" s="1">
        <v>162826.07611245426</v>
      </c>
      <c r="BW1104" s="35">
        <v>7.2101257748997991</v>
      </c>
      <c r="BX1104" s="1">
        <v>8745494.4587824456</v>
      </c>
      <c r="BY1104" s="1">
        <v>388735.27095077955</v>
      </c>
      <c r="BZ1104" s="1">
        <v>3435071.631173525</v>
      </c>
      <c r="CA1104" s="1">
        <v>8745494.4587824456</v>
      </c>
      <c r="CB1104" s="1">
        <v>388735.27095077955</v>
      </c>
      <c r="CC1104" s="1">
        <v>1011170.4120917487</v>
      </c>
    </row>
    <row r="1105" spans="1:81" x14ac:dyDescent="0.25">
      <c r="A1105" t="s">
        <v>920</v>
      </c>
      <c r="B1105" t="s">
        <v>921</v>
      </c>
      <c r="C1105" t="s">
        <v>91</v>
      </c>
      <c r="D1105" t="s">
        <v>1727</v>
      </c>
      <c r="E1105">
        <v>10183</v>
      </c>
      <c r="F1105" t="s">
        <v>39</v>
      </c>
      <c r="G1105" t="s">
        <v>92</v>
      </c>
      <c r="H1105" s="74">
        <v>0.23928040779951004</v>
      </c>
      <c r="I1105" s="1">
        <v>37183573</v>
      </c>
      <c r="J1105" s="1"/>
      <c r="K1105" s="1"/>
      <c r="L1105" s="1">
        <v>354282</v>
      </c>
      <c r="M1105" s="1"/>
      <c r="N1105" s="1"/>
      <c r="O1105" s="1"/>
      <c r="P1105" s="1"/>
      <c r="Q1105" s="1"/>
      <c r="R1105" s="1"/>
      <c r="S1105" s="1"/>
      <c r="T1105" s="1">
        <v>354282</v>
      </c>
      <c r="U1105" s="1">
        <v>422</v>
      </c>
      <c r="V1105" s="36">
        <v>0.25146686518782563</v>
      </c>
      <c r="W1105" s="1"/>
      <c r="X1105" s="1"/>
      <c r="Y1105" s="1">
        <v>3164955</v>
      </c>
      <c r="Z1105" s="1"/>
      <c r="AA1105" s="1"/>
      <c r="AB1105" s="1"/>
      <c r="AC1105" s="1"/>
      <c r="AD1105" s="1"/>
      <c r="AE1105" s="1"/>
      <c r="AF1105" s="1"/>
      <c r="AG1105" s="1">
        <v>0</v>
      </c>
      <c r="AH1105" s="1"/>
      <c r="AI1105" s="1">
        <v>32761018.896900006</v>
      </c>
      <c r="AJ1105" s="1"/>
      <c r="AK1105" s="1"/>
      <c r="AL1105" s="1"/>
      <c r="AM1105" s="1"/>
      <c r="AN1105" s="1"/>
      <c r="AO1105" s="1"/>
      <c r="AP1105" s="1"/>
      <c r="AQ1105" s="1">
        <v>32761018.896900006</v>
      </c>
      <c r="AR1105" s="1">
        <v>0</v>
      </c>
      <c r="AS1105" s="1"/>
      <c r="AT1105" s="1">
        <v>6861683.8401269997</v>
      </c>
      <c r="AU1105" s="1"/>
      <c r="AV1105" s="1"/>
      <c r="AW1105" s="1"/>
      <c r="AX1105" s="1"/>
      <c r="AY1105" s="1"/>
      <c r="AZ1105" s="1"/>
      <c r="BA1105" s="1"/>
      <c r="BB1105" s="1">
        <v>6861683.8401269997</v>
      </c>
      <c r="BC1105" s="7">
        <v>1.0655969703886983</v>
      </c>
      <c r="BD1105" s="35" t="s">
        <v>552</v>
      </c>
      <c r="BE1105" s="35" t="s">
        <v>552</v>
      </c>
      <c r="BF1105" s="35">
        <v>111.8394463648365</v>
      </c>
      <c r="BG1105" s="35" t="s">
        <v>552</v>
      </c>
      <c r="BH1105" s="35" t="s">
        <v>552</v>
      </c>
      <c r="BI1105" s="35" t="s">
        <v>552</v>
      </c>
      <c r="BJ1105" s="35" t="s">
        <v>552</v>
      </c>
      <c r="BK1105" s="35" t="s">
        <v>552</v>
      </c>
      <c r="BL1105" s="35" t="s">
        <v>552</v>
      </c>
      <c r="BM1105" s="35" t="s">
        <v>552</v>
      </c>
      <c r="BN1105" s="35">
        <v>111.8394463648365</v>
      </c>
      <c r="BO1105" s="1">
        <v>0</v>
      </c>
      <c r="BP1105" s="1"/>
      <c r="BQ1105" s="1">
        <v>12239344.888679998</v>
      </c>
      <c r="BR1105" s="1">
        <v>544036.14043607214</v>
      </c>
      <c r="BS1105" s="1">
        <v>4807392.7219784213</v>
      </c>
      <c r="BT1105" s="1">
        <v>12239344.888679998</v>
      </c>
      <c r="BU1105" s="1">
        <v>544036.14043607214</v>
      </c>
      <c r="BV1105" s="1">
        <v>1415135.927779502</v>
      </c>
      <c r="BW1105" s="35">
        <v>7.2101257748997991</v>
      </c>
      <c r="BX1105" s="1">
        <v>76007871.161079764</v>
      </c>
      <c r="BY1105" s="1">
        <v>3378532.8581990586</v>
      </c>
      <c r="BZ1105" s="1">
        <v>29854513.452823903</v>
      </c>
      <c r="CA1105" s="1">
        <v>76007871.161079764</v>
      </c>
      <c r="CB1105" s="1">
        <v>3378532.8581990586</v>
      </c>
      <c r="CC1105" s="1">
        <v>8788172.1000902262</v>
      </c>
    </row>
    <row r="1106" spans="1:81" x14ac:dyDescent="0.25">
      <c r="A1106" t="s">
        <v>920</v>
      </c>
      <c r="B1106" t="s">
        <v>921</v>
      </c>
      <c r="C1106" t="s">
        <v>91</v>
      </c>
      <c r="D1106" t="s">
        <v>28</v>
      </c>
      <c r="E1106">
        <v>10183</v>
      </c>
      <c r="F1106" t="s">
        <v>39</v>
      </c>
      <c r="G1106" t="s">
        <v>92</v>
      </c>
      <c r="H1106" s="74">
        <v>0.23928040779951004</v>
      </c>
      <c r="I1106" s="1">
        <v>41461929</v>
      </c>
      <c r="J1106" s="1">
        <v>0</v>
      </c>
      <c r="K1106" s="1">
        <v>0</v>
      </c>
      <c r="L1106" s="1">
        <v>745835</v>
      </c>
      <c r="M1106" s="1">
        <v>0</v>
      </c>
      <c r="N1106" s="1">
        <v>0</v>
      </c>
      <c r="O1106" s="1">
        <v>0</v>
      </c>
      <c r="P1106" s="1">
        <v>0</v>
      </c>
      <c r="Q1106" s="1">
        <v>0</v>
      </c>
      <c r="R1106" s="1">
        <v>0</v>
      </c>
      <c r="S1106" s="1">
        <v>0</v>
      </c>
      <c r="T1106" s="1">
        <v>745835</v>
      </c>
      <c r="U1106" s="1"/>
      <c r="V1106" s="36"/>
      <c r="W1106" s="1"/>
      <c r="X1106" s="1"/>
      <c r="Y1106" s="1">
        <v>3242119</v>
      </c>
      <c r="Z1106" s="1"/>
      <c r="AA1106" s="1"/>
      <c r="AB1106" s="1"/>
      <c r="AC1106" s="1"/>
      <c r="AD1106" s="1"/>
      <c r="AE1106" s="1"/>
      <c r="AF1106" s="1"/>
      <c r="AG1106" s="1">
        <v>0</v>
      </c>
      <c r="AH1106" s="1">
        <v>0</v>
      </c>
      <c r="AI1106" s="1">
        <v>33553439.612587504</v>
      </c>
      <c r="AJ1106" s="1">
        <v>0</v>
      </c>
      <c r="AK1106" s="1">
        <v>0</v>
      </c>
      <c r="AL1106" s="1">
        <v>0</v>
      </c>
      <c r="AM1106" s="1">
        <v>0</v>
      </c>
      <c r="AN1106" s="1">
        <v>0</v>
      </c>
      <c r="AO1106" s="1">
        <v>0</v>
      </c>
      <c r="AP1106" s="1">
        <v>0</v>
      </c>
      <c r="AQ1106" s="1">
        <v>33553439.612587504</v>
      </c>
      <c r="AR1106" s="1">
        <v>0</v>
      </c>
      <c r="AS1106" s="1">
        <v>0</v>
      </c>
      <c r="AT1106" s="1">
        <v>7028976.8891086001</v>
      </c>
      <c r="AU1106" s="1">
        <v>0</v>
      </c>
      <c r="AV1106" s="1">
        <v>0</v>
      </c>
      <c r="AW1106" s="1">
        <v>0</v>
      </c>
      <c r="AX1106" s="1">
        <v>0</v>
      </c>
      <c r="AY1106" s="1">
        <v>0</v>
      </c>
      <c r="AZ1106" s="1">
        <v>0</v>
      </c>
      <c r="BA1106" s="1">
        <v>0</v>
      </c>
      <c r="BB1106" s="1">
        <v>7028976.8891086001</v>
      </c>
      <c r="BC1106" s="7">
        <v>0.97878746793705862</v>
      </c>
      <c r="BD1106" s="35" t="s">
        <v>552</v>
      </c>
      <c r="BE1106" s="35" t="s">
        <v>552</v>
      </c>
      <c r="BF1106" s="35">
        <v>54.412056958571405</v>
      </c>
      <c r="BG1106" s="35" t="s">
        <v>552</v>
      </c>
      <c r="BH1106" s="35" t="s">
        <v>552</v>
      </c>
      <c r="BI1106" s="35" t="s">
        <v>552</v>
      </c>
      <c r="BJ1106" s="35" t="s">
        <v>552</v>
      </c>
      <c r="BK1106" s="35" t="s">
        <v>552</v>
      </c>
      <c r="BL1106" s="35" t="s">
        <v>552</v>
      </c>
      <c r="BM1106" s="35" t="s">
        <v>552</v>
      </c>
      <c r="BN1106" s="35">
        <v>54.412056958571405</v>
      </c>
      <c r="BO1106" s="1">
        <v>0</v>
      </c>
      <c r="BP1106" s="1">
        <v>0</v>
      </c>
      <c r="BQ1106" s="1">
        <v>13647608.549639998</v>
      </c>
      <c r="BR1106" s="1">
        <v>606633.14491575223</v>
      </c>
      <c r="BS1106" s="1">
        <v>5360533.1503184503</v>
      </c>
      <c r="BT1106" s="1">
        <v>13647608.549639998</v>
      </c>
      <c r="BU1106" s="1">
        <v>606633.14491575223</v>
      </c>
      <c r="BV1106" s="1">
        <v>1577962.0038919563</v>
      </c>
      <c r="BW1106" s="35">
        <v>7.2101257748997991</v>
      </c>
      <c r="BX1106" s="1">
        <v>84753365.619862214</v>
      </c>
      <c r="BY1106" s="1">
        <v>3767268.1291498379</v>
      </c>
      <c r="BZ1106" s="1">
        <v>33289585.083997425</v>
      </c>
      <c r="CA1106" s="1">
        <v>84753365.619862214</v>
      </c>
      <c r="CB1106" s="1">
        <v>3767268.1291498379</v>
      </c>
      <c r="CC1106" s="1">
        <v>9799342.5121819749</v>
      </c>
    </row>
    <row r="1107" spans="1:81" x14ac:dyDescent="0.25">
      <c r="A1107" t="s">
        <v>464</v>
      </c>
      <c r="B1107" t="s">
        <v>465</v>
      </c>
      <c r="C1107" t="s">
        <v>91</v>
      </c>
      <c r="D1107" t="s">
        <v>38</v>
      </c>
      <c r="E1107">
        <v>10014</v>
      </c>
      <c r="F1107" t="s">
        <v>39</v>
      </c>
      <c r="G1107" t="s">
        <v>92</v>
      </c>
      <c r="H1107" s="74">
        <v>0.23928040779951004</v>
      </c>
      <c r="I1107" s="1">
        <v>13053317</v>
      </c>
      <c r="J1107" s="1"/>
      <c r="K1107" s="1"/>
      <c r="L1107" s="1">
        <v>1768859</v>
      </c>
      <c r="M1107" s="1">
        <v>114297</v>
      </c>
      <c r="N1107" s="1"/>
      <c r="O1107" s="1"/>
      <c r="P1107" s="1"/>
      <c r="Q1107" s="1"/>
      <c r="R1107" s="1"/>
      <c r="S1107" s="1"/>
      <c r="T1107" s="1">
        <v>1883156</v>
      </c>
      <c r="U1107" s="1">
        <v>34.21153846153846</v>
      </c>
      <c r="V1107" s="36">
        <v>0.20080755624238231</v>
      </c>
      <c r="W1107" s="1"/>
      <c r="X1107" s="1"/>
      <c r="Y1107" s="1">
        <v>364050</v>
      </c>
      <c r="Z1107" s="1">
        <v>64366</v>
      </c>
      <c r="AA1107" s="1"/>
      <c r="AB1107" s="1"/>
      <c r="AC1107" s="1">
        <v>20401</v>
      </c>
      <c r="AD1107" s="1"/>
      <c r="AE1107" s="1"/>
      <c r="AF1107" s="1"/>
      <c r="AG1107" s="1">
        <v>0</v>
      </c>
      <c r="AH1107" s="1">
        <v>0</v>
      </c>
      <c r="AI1107" s="1">
        <v>3737624.0395625005</v>
      </c>
      <c r="AJ1107" s="1">
        <v>15401.522728423264</v>
      </c>
      <c r="AK1107" s="1">
        <v>0</v>
      </c>
      <c r="AL1107" s="1">
        <v>0</v>
      </c>
      <c r="AM1107" s="1">
        <v>179770.34784</v>
      </c>
      <c r="AN1107" s="1">
        <v>0</v>
      </c>
      <c r="AO1107" s="1">
        <v>0</v>
      </c>
      <c r="AP1107" s="1">
        <v>0</v>
      </c>
      <c r="AQ1107" s="1">
        <v>3932795.9101309236</v>
      </c>
      <c r="AR1107" s="1">
        <v>0</v>
      </c>
      <c r="AS1107" s="1">
        <v>0</v>
      </c>
      <c r="AT1107" s="1">
        <v>789267.46256999997</v>
      </c>
      <c r="AU1107" s="1">
        <v>1293.9027108200009</v>
      </c>
      <c r="AV1107" s="1">
        <v>0</v>
      </c>
      <c r="AW1107" s="1">
        <v>0</v>
      </c>
      <c r="AX1107" s="1">
        <v>53066.673179999998</v>
      </c>
      <c r="AY1107" s="1">
        <v>0</v>
      </c>
      <c r="AZ1107" s="1">
        <v>0</v>
      </c>
      <c r="BA1107" s="1">
        <v>0</v>
      </c>
      <c r="BB1107" s="1">
        <v>843628.03846081998</v>
      </c>
      <c r="BC1107" s="7">
        <v>0.36591649069671284</v>
      </c>
      <c r="BD1107" s="35" t="s">
        <v>552</v>
      </c>
      <c r="BE1107" s="35" t="s">
        <v>552</v>
      </c>
      <c r="BF1107" s="35">
        <v>2.5592155746345528</v>
      </c>
      <c r="BG1107" s="35">
        <v>0.14607054812675108</v>
      </c>
      <c r="BH1107" s="35" t="s">
        <v>552</v>
      </c>
      <c r="BI1107" s="35" t="s">
        <v>552</v>
      </c>
      <c r="BJ1107" s="35" t="s">
        <v>552</v>
      </c>
      <c r="BK1107" s="35" t="s">
        <v>552</v>
      </c>
      <c r="BL1107" s="35" t="s">
        <v>552</v>
      </c>
      <c r="BM1107" s="35" t="s">
        <v>552</v>
      </c>
      <c r="BN1107" s="35">
        <v>2.5363931339685846</v>
      </c>
      <c r="BO1107" s="1">
        <v>0</v>
      </c>
      <c r="BP1107" s="1"/>
      <c r="BQ1107" s="1">
        <v>4296629.8237199998</v>
      </c>
      <c r="BR1107" s="1">
        <v>190984.23383273493</v>
      </c>
      <c r="BS1107" s="1">
        <v>1687638.2789646711</v>
      </c>
      <c r="BT1107" s="1">
        <v>4296629.8237199998</v>
      </c>
      <c r="BU1107" s="1">
        <v>190984.23383273493</v>
      </c>
      <c r="BV1107" s="1">
        <v>496784.36936103343</v>
      </c>
      <c r="BW1107" s="35">
        <v>6.1651988193412075</v>
      </c>
      <c r="BX1107" s="1">
        <v>22192947.292624764</v>
      </c>
      <c r="BY1107" s="1">
        <v>986471.53910562757</v>
      </c>
      <c r="BZ1107" s="1">
        <v>8716987.2459833473</v>
      </c>
      <c r="CA1107" s="1">
        <v>22192947.292624764</v>
      </c>
      <c r="CB1107" s="1">
        <v>986471.53910562757</v>
      </c>
      <c r="CC1107" s="1">
        <v>2565990.0380907762</v>
      </c>
    </row>
    <row r="1108" spans="1:81" x14ac:dyDescent="0.25">
      <c r="A1108" t="s">
        <v>464</v>
      </c>
      <c r="B1108" t="s">
        <v>465</v>
      </c>
      <c r="C1108" t="s">
        <v>91</v>
      </c>
      <c r="D1108" t="s">
        <v>28</v>
      </c>
      <c r="E1108">
        <v>10014</v>
      </c>
      <c r="F1108" t="s">
        <v>39</v>
      </c>
      <c r="G1108" t="s">
        <v>92</v>
      </c>
      <c r="H1108" s="74">
        <v>0.23928040779951004</v>
      </c>
      <c r="I1108" s="1">
        <v>13871419</v>
      </c>
      <c r="J1108" s="1">
        <v>0</v>
      </c>
      <c r="K1108" s="1">
        <v>0</v>
      </c>
      <c r="L1108" s="1">
        <v>1768859</v>
      </c>
      <c r="M1108" s="1">
        <v>114297</v>
      </c>
      <c r="N1108" s="1">
        <v>0</v>
      </c>
      <c r="O1108" s="1">
        <v>0</v>
      </c>
      <c r="P1108" s="1">
        <v>1217235</v>
      </c>
      <c r="Q1108" s="1">
        <v>0</v>
      </c>
      <c r="R1108" s="1">
        <v>0</v>
      </c>
      <c r="S1108" s="1">
        <v>0</v>
      </c>
      <c r="T1108" s="1">
        <v>3100391</v>
      </c>
      <c r="U1108" s="1"/>
      <c r="V1108" s="36"/>
      <c r="W1108" s="1"/>
      <c r="X1108" s="1"/>
      <c r="Y1108" s="1">
        <v>364050</v>
      </c>
      <c r="Z1108" s="1">
        <v>64366</v>
      </c>
      <c r="AA1108" s="1"/>
      <c r="AB1108" s="1"/>
      <c r="AC1108" s="1">
        <v>138439</v>
      </c>
      <c r="AD1108" s="1"/>
      <c r="AE1108" s="1"/>
      <c r="AF1108" s="1"/>
      <c r="AG1108" s="1">
        <v>0</v>
      </c>
      <c r="AH1108" s="1">
        <v>0</v>
      </c>
      <c r="AI1108" s="1">
        <v>3737624.0395625005</v>
      </c>
      <c r="AJ1108" s="1">
        <v>15401.522728423264</v>
      </c>
      <c r="AK1108" s="1">
        <v>0</v>
      </c>
      <c r="AL1108" s="1">
        <v>0</v>
      </c>
      <c r="AM1108" s="1">
        <v>1217526.5639274998</v>
      </c>
      <c r="AN1108" s="1">
        <v>0</v>
      </c>
      <c r="AO1108" s="1">
        <v>0</v>
      </c>
      <c r="AP1108" s="1">
        <v>0</v>
      </c>
      <c r="AQ1108" s="1">
        <v>4970552.1262184232</v>
      </c>
      <c r="AR1108" s="1">
        <v>0</v>
      </c>
      <c r="AS1108" s="1">
        <v>0</v>
      </c>
      <c r="AT1108" s="1">
        <v>789267.46256999997</v>
      </c>
      <c r="AU1108" s="1">
        <v>1293.9027108200009</v>
      </c>
      <c r="AV1108" s="1">
        <v>0</v>
      </c>
      <c r="AW1108" s="1">
        <v>0</v>
      </c>
      <c r="AX1108" s="1">
        <v>360104.75801999995</v>
      </c>
      <c r="AY1108" s="1">
        <v>0</v>
      </c>
      <c r="AZ1108" s="1">
        <v>0</v>
      </c>
      <c r="BA1108" s="1">
        <v>0</v>
      </c>
      <c r="BB1108" s="1">
        <v>1150666.1233008199</v>
      </c>
      <c r="BC1108" s="7">
        <v>0.44128277355901679</v>
      </c>
      <c r="BD1108" s="35" t="s">
        <v>552</v>
      </c>
      <c r="BE1108" s="35" t="s">
        <v>552</v>
      </c>
      <c r="BF1108" s="35">
        <v>2.5592155746345528</v>
      </c>
      <c r="BG1108" s="35">
        <v>0.14607054812675108</v>
      </c>
      <c r="BH1108" s="35" t="s">
        <v>552</v>
      </c>
      <c r="BI1108" s="35" t="s">
        <v>552</v>
      </c>
      <c r="BJ1108" s="35">
        <v>1.2960778501665657</v>
      </c>
      <c r="BK1108" s="35" t="s">
        <v>552</v>
      </c>
      <c r="BL1108" s="35" t="s">
        <v>552</v>
      </c>
      <c r="BM1108" s="35" t="s">
        <v>552</v>
      </c>
      <c r="BN1108" s="35">
        <v>1.9743375108233907</v>
      </c>
      <c r="BO1108" s="1">
        <v>0</v>
      </c>
      <c r="BP1108" s="1">
        <v>0</v>
      </c>
      <c r="BQ1108" s="1">
        <v>4565916.2780399993</v>
      </c>
      <c r="BR1108" s="1">
        <v>202953.95644554115</v>
      </c>
      <c r="BS1108" s="1">
        <v>1793409.1149366735</v>
      </c>
      <c r="BT1108" s="1">
        <v>4565916.2780399993</v>
      </c>
      <c r="BU1108" s="1">
        <v>202953.95644554115</v>
      </c>
      <c r="BV1108" s="1">
        <v>527919.77242701268</v>
      </c>
      <c r="BW1108" s="35">
        <v>6.1651988193412075</v>
      </c>
      <c r="BX1108" s="1">
        <v>23583865.368543006</v>
      </c>
      <c r="BY1108" s="1">
        <v>1048297.536213136</v>
      </c>
      <c r="BZ1108" s="1">
        <v>9263314.643066667</v>
      </c>
      <c r="CA1108" s="1">
        <v>23583865.368543006</v>
      </c>
      <c r="CB1108" s="1">
        <v>1048297.536213136</v>
      </c>
      <c r="CC1108" s="1">
        <v>2726810.5852468852</v>
      </c>
    </row>
    <row r="1109" spans="1:81" x14ac:dyDescent="0.25">
      <c r="A1109" t="s">
        <v>464</v>
      </c>
      <c r="B1109" t="s">
        <v>465</v>
      </c>
      <c r="C1109" t="s">
        <v>91</v>
      </c>
      <c r="D1109" t="s">
        <v>1730</v>
      </c>
      <c r="E1109">
        <v>10014</v>
      </c>
      <c r="F1109" t="s">
        <v>39</v>
      </c>
      <c r="G1109" t="s">
        <v>92</v>
      </c>
      <c r="H1109" s="74">
        <v>0.23928040779951004</v>
      </c>
      <c r="I1109" s="1">
        <v>818102</v>
      </c>
      <c r="J1109" s="1"/>
      <c r="K1109" s="1"/>
      <c r="L1109" s="1"/>
      <c r="M1109" s="1"/>
      <c r="N1109" s="1"/>
      <c r="O1109" s="1"/>
      <c r="P1109" s="1">
        <v>1217235</v>
      </c>
      <c r="Q1109" s="1"/>
      <c r="R1109" s="1"/>
      <c r="S1109" s="1"/>
      <c r="T1109" s="1">
        <v>1217235</v>
      </c>
      <c r="U1109" s="1">
        <v>11.411764705882353</v>
      </c>
      <c r="V1109" s="36">
        <v>8.1353771841358044E-2</v>
      </c>
      <c r="W1109" s="1"/>
      <c r="X1109" s="1"/>
      <c r="Y1109" s="1"/>
      <c r="Z1109" s="1"/>
      <c r="AA1109" s="1"/>
      <c r="AB1109" s="1"/>
      <c r="AC1109" s="1">
        <v>118038</v>
      </c>
      <c r="AD1109" s="1"/>
      <c r="AE1109" s="1"/>
      <c r="AF1109" s="1"/>
      <c r="AG1109" s="1">
        <v>0</v>
      </c>
      <c r="AH1109" s="1">
        <v>0</v>
      </c>
      <c r="AI1109" s="1">
        <v>0</v>
      </c>
      <c r="AJ1109" s="1">
        <v>0</v>
      </c>
      <c r="AK1109" s="1"/>
      <c r="AL1109" s="1">
        <v>0</v>
      </c>
      <c r="AM1109" s="1">
        <v>1037756.2160874999</v>
      </c>
      <c r="AN1109" s="1"/>
      <c r="AO1109" s="1">
        <v>0</v>
      </c>
      <c r="AP1109" s="1">
        <v>0</v>
      </c>
      <c r="AQ1109" s="1">
        <v>1037756.2160874999</v>
      </c>
      <c r="AR1109" s="1">
        <v>0</v>
      </c>
      <c r="AS1109" s="1">
        <v>0</v>
      </c>
      <c r="AT1109" s="1">
        <v>0</v>
      </c>
      <c r="AU1109" s="1">
        <v>0</v>
      </c>
      <c r="AV1109" s="1"/>
      <c r="AW1109" s="1">
        <v>0</v>
      </c>
      <c r="AX1109" s="1">
        <v>307038.08483999997</v>
      </c>
      <c r="AY1109" s="1"/>
      <c r="AZ1109" s="1">
        <v>0</v>
      </c>
      <c r="BA1109" s="1">
        <v>0</v>
      </c>
      <c r="BB1109" s="1">
        <v>307038.08483999997</v>
      </c>
      <c r="BC1109" s="7">
        <v>1.6437978405229419</v>
      </c>
      <c r="BD1109" s="35" t="s">
        <v>552</v>
      </c>
      <c r="BE1109" s="35" t="s">
        <v>552</v>
      </c>
      <c r="BF1109" s="35" t="s">
        <v>552</v>
      </c>
      <c r="BG1109" s="35" t="s">
        <v>552</v>
      </c>
      <c r="BH1109" s="35" t="s">
        <v>552</v>
      </c>
      <c r="BI1109" s="35" t="s">
        <v>552</v>
      </c>
      <c r="BJ1109" s="35">
        <v>1.1047943091740706</v>
      </c>
      <c r="BK1109" s="35" t="s">
        <v>552</v>
      </c>
      <c r="BL1109" s="35" t="s">
        <v>552</v>
      </c>
      <c r="BM1109" s="35" t="s">
        <v>552</v>
      </c>
      <c r="BN1109" s="35">
        <v>1.1047943091740706</v>
      </c>
      <c r="BO1109" s="1">
        <v>0</v>
      </c>
      <c r="BP1109" s="1">
        <v>0</v>
      </c>
      <c r="BQ1109" s="1">
        <v>269286.45431999996</v>
      </c>
      <c r="BR1109" s="1">
        <v>11969.722612806239</v>
      </c>
      <c r="BS1109" s="1">
        <v>105770.83597200277</v>
      </c>
      <c r="BT1109" s="1">
        <v>269286.45431999996</v>
      </c>
      <c r="BU1109" s="1">
        <v>11969.722612806239</v>
      </c>
      <c r="BV1109" s="1">
        <v>31135.403065979332</v>
      </c>
      <c r="BW1109" s="35">
        <v>6.1651988193412075</v>
      </c>
      <c r="BX1109" s="1">
        <v>1390918.0759182437</v>
      </c>
      <c r="BY1109" s="1">
        <v>61825.997107508534</v>
      </c>
      <c r="BZ1109" s="1">
        <v>546327.39708332124</v>
      </c>
      <c r="CA1109" s="1">
        <v>1390918.0759182437</v>
      </c>
      <c r="CB1109" s="1">
        <v>61825.997107508534</v>
      </c>
      <c r="CC1109" s="1">
        <v>160820.54715610904</v>
      </c>
    </row>
    <row r="1110" spans="1:81" x14ac:dyDescent="0.25">
      <c r="A1110" t="s">
        <v>924</v>
      </c>
      <c r="B1110" t="s">
        <v>890</v>
      </c>
      <c r="C1110" t="s">
        <v>95</v>
      </c>
      <c r="D1110" t="s">
        <v>38</v>
      </c>
      <c r="E1110">
        <v>30129</v>
      </c>
      <c r="F1110" t="s">
        <v>39</v>
      </c>
      <c r="G1110" t="s">
        <v>47</v>
      </c>
      <c r="H1110" s="74">
        <v>0.32649306637178005</v>
      </c>
      <c r="I1110" s="1">
        <v>1521318</v>
      </c>
      <c r="J1110" s="1"/>
      <c r="K1110" s="1"/>
      <c r="L1110" s="1">
        <v>390248</v>
      </c>
      <c r="M1110" s="1"/>
      <c r="N1110" s="1"/>
      <c r="O1110" s="1"/>
      <c r="P1110" s="1"/>
      <c r="Q1110" s="1"/>
      <c r="R1110" s="1"/>
      <c r="S1110" s="1"/>
      <c r="T1110" s="1">
        <v>390248</v>
      </c>
      <c r="U1110" s="1">
        <v>23.75</v>
      </c>
      <c r="V1110" s="36">
        <v>0.1972674252937727</v>
      </c>
      <c r="W1110" s="1"/>
      <c r="X1110" s="1"/>
      <c r="Y1110" s="1">
        <v>71250</v>
      </c>
      <c r="Z1110" s="1"/>
      <c r="AA1110" s="1"/>
      <c r="AB1110" s="1"/>
      <c r="AC1110" s="1"/>
      <c r="AD1110" s="1"/>
      <c r="AE1110" s="1"/>
      <c r="AF1110" s="1"/>
      <c r="AG1110" s="1">
        <v>0</v>
      </c>
      <c r="AH1110" s="1">
        <v>0</v>
      </c>
      <c r="AI1110" s="1">
        <v>732023.52350000013</v>
      </c>
      <c r="AJ1110" s="1">
        <v>0</v>
      </c>
      <c r="AK1110" s="1">
        <v>0</v>
      </c>
      <c r="AL1110" s="1">
        <v>0</v>
      </c>
      <c r="AM1110" s="1">
        <v>0</v>
      </c>
      <c r="AN1110" s="1">
        <v>0</v>
      </c>
      <c r="AO1110" s="1">
        <v>0</v>
      </c>
      <c r="AP1110" s="1">
        <v>0</v>
      </c>
      <c r="AQ1110" s="1">
        <v>732023.52350000013</v>
      </c>
      <c r="AR1110" s="1">
        <v>0</v>
      </c>
      <c r="AS1110" s="1">
        <v>0</v>
      </c>
      <c r="AT1110" s="1">
        <v>154471.38225</v>
      </c>
      <c r="AU1110" s="1">
        <v>0</v>
      </c>
      <c r="AV1110" s="1">
        <v>0</v>
      </c>
      <c r="AW1110" s="1">
        <v>0</v>
      </c>
      <c r="AX1110" s="1">
        <v>0</v>
      </c>
      <c r="AY1110" s="1">
        <v>0</v>
      </c>
      <c r="AZ1110" s="1">
        <v>0</v>
      </c>
      <c r="BA1110" s="1">
        <v>0</v>
      </c>
      <c r="BB1110" s="1">
        <v>154471.38225</v>
      </c>
      <c r="BC1110" s="7">
        <v>0.58271505743703822</v>
      </c>
      <c r="BD1110" s="35" t="s">
        <v>552</v>
      </c>
      <c r="BE1110" s="35" t="s">
        <v>552</v>
      </c>
      <c r="BF1110" s="35">
        <v>2.2716193439812638</v>
      </c>
      <c r="BG1110" s="35" t="s">
        <v>552</v>
      </c>
      <c r="BH1110" s="35" t="s">
        <v>552</v>
      </c>
      <c r="BI1110" s="35" t="s">
        <v>552</v>
      </c>
      <c r="BJ1110" s="35" t="s">
        <v>552</v>
      </c>
      <c r="BK1110" s="35" t="s">
        <v>552</v>
      </c>
      <c r="BL1110" s="35" t="s">
        <v>552</v>
      </c>
      <c r="BM1110" s="35" t="s">
        <v>552</v>
      </c>
      <c r="BN1110" s="35">
        <v>2.2716193439812638</v>
      </c>
      <c r="BO1110" s="1">
        <v>0</v>
      </c>
      <c r="BP1110" s="1"/>
      <c r="BQ1110" s="1">
        <v>500757.03287999996</v>
      </c>
      <c r="BR1110" s="1">
        <v>22258.538013437399</v>
      </c>
      <c r="BS1110" s="1">
        <v>196688.28170479392</v>
      </c>
      <c r="BT1110" s="1">
        <v>500757.03287999996</v>
      </c>
      <c r="BU1110" s="1">
        <v>22258.538013437399</v>
      </c>
      <c r="BV1110" s="1">
        <v>57898.463909793092</v>
      </c>
      <c r="BW1110" s="35">
        <v>5.981574759775464</v>
      </c>
      <c r="BX1110" s="1">
        <v>2494558.5957750599</v>
      </c>
      <c r="BY1110" s="1">
        <v>110882.57115724245</v>
      </c>
      <c r="BZ1110" s="1">
        <v>979817.37968420761</v>
      </c>
      <c r="CA1110" s="1">
        <v>2494558.5957750599</v>
      </c>
      <c r="CB1110" s="1">
        <v>110882.57115724245</v>
      </c>
      <c r="CC1110" s="1">
        <v>288425.52644279588</v>
      </c>
    </row>
    <row r="1111" spans="1:81" x14ac:dyDescent="0.25">
      <c r="A1111" t="s">
        <v>924</v>
      </c>
      <c r="B1111" t="s">
        <v>890</v>
      </c>
      <c r="C1111" t="s">
        <v>95</v>
      </c>
      <c r="D1111" t="s">
        <v>28</v>
      </c>
      <c r="E1111">
        <v>30129</v>
      </c>
      <c r="F1111" t="s">
        <v>39</v>
      </c>
      <c r="G1111" t="s">
        <v>47</v>
      </c>
      <c r="H1111" s="74">
        <v>0.32649306637178005</v>
      </c>
      <c r="I1111" s="1">
        <v>2354158</v>
      </c>
      <c r="J1111" s="1">
        <v>0</v>
      </c>
      <c r="K1111" s="1">
        <v>0</v>
      </c>
      <c r="L1111" s="1">
        <v>390248</v>
      </c>
      <c r="M1111" s="1">
        <v>0</v>
      </c>
      <c r="N1111" s="1">
        <v>0</v>
      </c>
      <c r="O1111" s="1">
        <v>0</v>
      </c>
      <c r="P1111" s="1">
        <v>835776</v>
      </c>
      <c r="Q1111" s="1">
        <v>0</v>
      </c>
      <c r="R1111" s="1">
        <v>0</v>
      </c>
      <c r="S1111" s="1">
        <v>0</v>
      </c>
      <c r="T1111" s="1">
        <v>1226024</v>
      </c>
      <c r="U1111" s="1"/>
      <c r="V1111" s="36"/>
      <c r="W1111" s="1"/>
      <c r="X1111" s="1"/>
      <c r="Y1111" s="1">
        <v>71250</v>
      </c>
      <c r="Z1111" s="1"/>
      <c r="AA1111" s="1"/>
      <c r="AB1111" s="1"/>
      <c r="AC1111" s="1">
        <v>135100</v>
      </c>
      <c r="AD1111" s="1"/>
      <c r="AE1111" s="1"/>
      <c r="AF1111" s="1"/>
      <c r="AG1111" s="1">
        <v>0</v>
      </c>
      <c r="AH1111" s="1">
        <v>0</v>
      </c>
      <c r="AI1111" s="1">
        <v>732023.52350000013</v>
      </c>
      <c r="AJ1111" s="1">
        <v>0</v>
      </c>
      <c r="AK1111" s="1">
        <v>0</v>
      </c>
      <c r="AL1111" s="1">
        <v>0</v>
      </c>
      <c r="AM1111" s="1">
        <v>1187127.3022400001</v>
      </c>
      <c r="AN1111" s="1">
        <v>0</v>
      </c>
      <c r="AO1111" s="1">
        <v>0</v>
      </c>
      <c r="AP1111" s="1">
        <v>0</v>
      </c>
      <c r="AQ1111" s="1">
        <v>1919150.8257400002</v>
      </c>
      <c r="AR1111" s="1">
        <v>0</v>
      </c>
      <c r="AS1111" s="1">
        <v>0</v>
      </c>
      <c r="AT1111" s="1">
        <v>154471.38225</v>
      </c>
      <c r="AU1111" s="1">
        <v>0</v>
      </c>
      <c r="AV1111" s="1">
        <v>0</v>
      </c>
      <c r="AW1111" s="1">
        <v>0</v>
      </c>
      <c r="AX1111" s="1">
        <v>351419.41800000001</v>
      </c>
      <c r="AY1111" s="1">
        <v>0</v>
      </c>
      <c r="AZ1111" s="1">
        <v>0</v>
      </c>
      <c r="BA1111" s="1">
        <v>0</v>
      </c>
      <c r="BB1111" s="1">
        <v>505890.80024999997</v>
      </c>
      <c r="BC1111" s="7">
        <v>1.0301099696749327</v>
      </c>
      <c r="BD1111" s="35" t="s">
        <v>552</v>
      </c>
      <c r="BE1111" s="35" t="s">
        <v>552</v>
      </c>
      <c r="BF1111" s="35">
        <v>2.2716193439812638</v>
      </c>
      <c r="BG1111" s="35" t="s">
        <v>552</v>
      </c>
      <c r="BH1111" s="35" t="s">
        <v>552</v>
      </c>
      <c r="BI1111" s="35" t="s">
        <v>552</v>
      </c>
      <c r="BJ1111" s="35">
        <v>1.8408601350601119</v>
      </c>
      <c r="BK1111" s="35" t="s">
        <v>552</v>
      </c>
      <c r="BL1111" s="35" t="s">
        <v>552</v>
      </c>
      <c r="BM1111" s="35" t="s">
        <v>552</v>
      </c>
      <c r="BN1111" s="35">
        <v>1.977972393680711</v>
      </c>
      <c r="BO1111" s="1">
        <v>0</v>
      </c>
      <c r="BP1111" s="1">
        <v>0</v>
      </c>
      <c r="BQ1111" s="1">
        <v>774894.64727999992</v>
      </c>
      <c r="BR1111" s="1">
        <v>34443.893605832418</v>
      </c>
      <c r="BS1111" s="1">
        <v>304364.56538448518</v>
      </c>
      <c r="BT1111" s="1">
        <v>774894.64727999992</v>
      </c>
      <c r="BU1111" s="1">
        <v>34443.893605832418</v>
      </c>
      <c r="BV1111" s="1">
        <v>89594.767169619168</v>
      </c>
      <c r="BW1111" s="35">
        <v>5.981574759775464</v>
      </c>
      <c r="BX1111" s="1">
        <v>3860195.6163751585</v>
      </c>
      <c r="BY1111" s="1">
        <v>171584.83101520626</v>
      </c>
      <c r="BZ1111" s="1">
        <v>1516214.8366893802</v>
      </c>
      <c r="CA1111" s="1">
        <v>3860195.6163751585</v>
      </c>
      <c r="CB1111" s="1">
        <v>171584.83101520626</v>
      </c>
      <c r="CC1111" s="1">
        <v>446323.03074013419</v>
      </c>
    </row>
    <row r="1112" spans="1:81" x14ac:dyDescent="0.25">
      <c r="A1112" t="s">
        <v>924</v>
      </c>
      <c r="B1112" t="s">
        <v>890</v>
      </c>
      <c r="C1112" t="s">
        <v>95</v>
      </c>
      <c r="D1112" t="s">
        <v>1730</v>
      </c>
      <c r="E1112">
        <v>30129</v>
      </c>
      <c r="F1112" t="s">
        <v>39</v>
      </c>
      <c r="G1112" t="s">
        <v>47</v>
      </c>
      <c r="H1112" s="74">
        <v>0.32649306637178005</v>
      </c>
      <c r="I1112" s="1">
        <v>832840</v>
      </c>
      <c r="J1112" s="1"/>
      <c r="K1112" s="1"/>
      <c r="L1112" s="1"/>
      <c r="M1112" s="1"/>
      <c r="N1112" s="1"/>
      <c r="O1112" s="1"/>
      <c r="P1112" s="1">
        <v>835776</v>
      </c>
      <c r="Q1112" s="1"/>
      <c r="R1112" s="1"/>
      <c r="S1112" s="1"/>
      <c r="T1112" s="1">
        <v>835776</v>
      </c>
      <c r="U1112" s="1">
        <v>12</v>
      </c>
      <c r="V1112" s="36">
        <v>9.8977942574633965E-2</v>
      </c>
      <c r="W1112" s="1"/>
      <c r="X1112" s="1"/>
      <c r="Y1112" s="1"/>
      <c r="Z1112" s="1"/>
      <c r="AA1112" s="1"/>
      <c r="AB1112" s="1"/>
      <c r="AC1112" s="1">
        <v>135100</v>
      </c>
      <c r="AD1112" s="1"/>
      <c r="AE1112" s="1"/>
      <c r="AF1112" s="1"/>
      <c r="AG1112" s="1">
        <v>0</v>
      </c>
      <c r="AH1112" s="1">
        <v>0</v>
      </c>
      <c r="AI1112" s="1">
        <v>0</v>
      </c>
      <c r="AJ1112" s="1">
        <v>0</v>
      </c>
      <c r="AK1112" s="1"/>
      <c r="AL1112" s="1">
        <v>0</v>
      </c>
      <c r="AM1112" s="1">
        <v>1187127.3022400001</v>
      </c>
      <c r="AN1112" s="1"/>
      <c r="AO1112" s="1">
        <v>0</v>
      </c>
      <c r="AP1112" s="1">
        <v>0</v>
      </c>
      <c r="AQ1112" s="1">
        <v>1187127.3022400001</v>
      </c>
      <c r="AR1112" s="1">
        <v>0</v>
      </c>
      <c r="AS1112" s="1">
        <v>0</v>
      </c>
      <c r="AT1112" s="1">
        <v>0</v>
      </c>
      <c r="AU1112" s="1">
        <v>0</v>
      </c>
      <c r="AV1112" s="1"/>
      <c r="AW1112" s="1">
        <v>0</v>
      </c>
      <c r="AX1112" s="1">
        <v>351419.41800000001</v>
      </c>
      <c r="AY1112" s="1"/>
      <c r="AZ1112" s="1">
        <v>0</v>
      </c>
      <c r="BA1112" s="1">
        <v>0</v>
      </c>
      <c r="BB1112" s="1">
        <v>351419.41800000001</v>
      </c>
      <c r="BC1112" s="7">
        <v>1.8473496953076223</v>
      </c>
      <c r="BD1112" s="35" t="s">
        <v>552</v>
      </c>
      <c r="BE1112" s="35" t="s">
        <v>552</v>
      </c>
      <c r="BF1112" s="35" t="s">
        <v>552</v>
      </c>
      <c r="BG1112" s="35" t="s">
        <v>552</v>
      </c>
      <c r="BH1112" s="35" t="s">
        <v>552</v>
      </c>
      <c r="BI1112" s="35" t="s">
        <v>552</v>
      </c>
      <c r="BJ1112" s="35">
        <v>1.8408601350601119</v>
      </c>
      <c r="BK1112" s="35" t="s">
        <v>552</v>
      </c>
      <c r="BL1112" s="35" t="s">
        <v>552</v>
      </c>
      <c r="BM1112" s="35" t="s">
        <v>552</v>
      </c>
      <c r="BN1112" s="35">
        <v>1.8408601350601119</v>
      </c>
      <c r="BO1112" s="1">
        <v>0</v>
      </c>
      <c r="BP1112" s="1">
        <v>0</v>
      </c>
      <c r="BQ1112" s="1">
        <v>274137.61439999996</v>
      </c>
      <c r="BR1112" s="1">
        <v>12185.355592395017</v>
      </c>
      <c r="BS1112" s="1">
        <v>107676.28367969127</v>
      </c>
      <c r="BT1112" s="1">
        <v>274137.61439999996</v>
      </c>
      <c r="BU1112" s="1">
        <v>12185.355592395017</v>
      </c>
      <c r="BV1112" s="1">
        <v>31696.303259826069</v>
      </c>
      <c r="BW1112" s="35">
        <v>5.981574759775464</v>
      </c>
      <c r="BX1112" s="1">
        <v>1365637.0206000987</v>
      </c>
      <c r="BY1112" s="1">
        <v>60702.259857963814</v>
      </c>
      <c r="BZ1112" s="1">
        <v>536397.45700517274</v>
      </c>
      <c r="CA1112" s="1">
        <v>1365637.0206000987</v>
      </c>
      <c r="CB1112" s="1">
        <v>60702.259857963814</v>
      </c>
      <c r="CC1112" s="1">
        <v>157897.50429733831</v>
      </c>
    </row>
    <row r="1113" spans="1:81" x14ac:dyDescent="0.25">
      <c r="A1113" t="s">
        <v>1097</v>
      </c>
      <c r="B1113" t="s">
        <v>1098</v>
      </c>
      <c r="C1113" t="s">
        <v>95</v>
      </c>
      <c r="D1113" t="s">
        <v>38</v>
      </c>
      <c r="E1113">
        <v>30041</v>
      </c>
      <c r="F1113" t="s">
        <v>370</v>
      </c>
      <c r="G1113" t="s">
        <v>55</v>
      </c>
      <c r="H1113" s="74">
        <v>0.53246165051848993</v>
      </c>
      <c r="I1113" s="1">
        <v>422495.29</v>
      </c>
      <c r="J1113" s="1"/>
      <c r="K1113" s="1"/>
      <c r="L1113" s="1">
        <v>143329</v>
      </c>
      <c r="M1113" s="1"/>
      <c r="N1113" s="1"/>
      <c r="O1113" s="1"/>
      <c r="P1113" s="1"/>
      <c r="Q1113" s="1"/>
      <c r="R1113" s="1"/>
      <c r="S1113" s="1"/>
      <c r="T1113" s="1">
        <v>143329</v>
      </c>
      <c r="U1113" s="1">
        <v>21.75</v>
      </c>
      <c r="V1113" s="36">
        <v>0.10525127901970481</v>
      </c>
      <c r="W1113" s="1"/>
      <c r="X1113" s="1"/>
      <c r="Y1113" s="1">
        <v>33256</v>
      </c>
      <c r="Z1113" s="1"/>
      <c r="AA1113" s="1"/>
      <c r="AB1113" s="1"/>
      <c r="AC1113" s="1"/>
      <c r="AD1113" s="1"/>
      <c r="AE1113" s="1"/>
      <c r="AF1113" s="1"/>
      <c r="AG1113" s="1">
        <v>0</v>
      </c>
      <c r="AH1113" s="1">
        <v>0</v>
      </c>
      <c r="AI1113" s="1">
        <v>341218.91768750001</v>
      </c>
      <c r="AJ1113" s="1">
        <v>0</v>
      </c>
      <c r="AK1113" s="1">
        <v>0</v>
      </c>
      <c r="AL1113" s="1">
        <v>0</v>
      </c>
      <c r="AM1113" s="1">
        <v>0</v>
      </c>
      <c r="AN1113" s="1">
        <v>0</v>
      </c>
      <c r="AO1113" s="1">
        <v>0</v>
      </c>
      <c r="AP1113" s="1">
        <v>0</v>
      </c>
      <c r="AQ1113" s="1">
        <v>341218.91768750001</v>
      </c>
      <c r="AR1113" s="1">
        <v>0</v>
      </c>
      <c r="AS1113" s="1">
        <v>0</v>
      </c>
      <c r="AT1113" s="1">
        <v>72099.653166399992</v>
      </c>
      <c r="AU1113" s="1">
        <v>0</v>
      </c>
      <c r="AV1113" s="1">
        <v>0</v>
      </c>
      <c r="AW1113" s="1">
        <v>0</v>
      </c>
      <c r="AX1113" s="1">
        <v>0</v>
      </c>
      <c r="AY1113" s="1">
        <v>0</v>
      </c>
      <c r="AZ1113" s="1">
        <v>0</v>
      </c>
      <c r="BA1113" s="1">
        <v>0</v>
      </c>
      <c r="BB1113" s="1">
        <v>72099.653166399992</v>
      </c>
      <c r="BC1113" s="7">
        <v>0.97827971254756474</v>
      </c>
      <c r="BD1113" s="35" t="s">
        <v>552</v>
      </c>
      <c r="BE1113" s="35" t="s">
        <v>552</v>
      </c>
      <c r="BF1113" s="35">
        <v>2.8837051179726365</v>
      </c>
      <c r="BG1113" s="35" t="s">
        <v>552</v>
      </c>
      <c r="BH1113" s="35" t="s">
        <v>552</v>
      </c>
      <c r="BI1113" s="35" t="s">
        <v>552</v>
      </c>
      <c r="BJ1113" s="35" t="s">
        <v>552</v>
      </c>
      <c r="BK1113" s="35" t="s">
        <v>552</v>
      </c>
      <c r="BL1113" s="35" t="s">
        <v>552</v>
      </c>
      <c r="BM1113" s="35" t="s">
        <v>552</v>
      </c>
      <c r="BN1113" s="35">
        <v>2.8837051179726365</v>
      </c>
      <c r="BO1113" s="1">
        <v>0</v>
      </c>
      <c r="BP1113" s="1"/>
      <c r="BQ1113" s="1">
        <v>139068.54965639996</v>
      </c>
      <c r="BR1113" s="1">
        <v>6181.5659007276954</v>
      </c>
      <c r="BS1113" s="1">
        <v>54623.604413060646</v>
      </c>
      <c r="BT1113" s="1">
        <v>139068.54965639996</v>
      </c>
      <c r="BU1113" s="1">
        <v>6181.5659007276954</v>
      </c>
      <c r="BV1113" s="1">
        <v>16079.365589654866</v>
      </c>
      <c r="BW1113" s="35">
        <v>6.0580376987728233</v>
      </c>
      <c r="BX1113" s="1">
        <v>703413.96687573136</v>
      </c>
      <c r="BY1113" s="1">
        <v>31266.593363329266</v>
      </c>
      <c r="BZ1113" s="1">
        <v>276288.2503641143</v>
      </c>
      <c r="CA1113" s="1">
        <v>703413.96687573136</v>
      </c>
      <c r="CB1113" s="1">
        <v>31266.593363329266</v>
      </c>
      <c r="CC1113" s="1">
        <v>81330.037324824822</v>
      </c>
    </row>
    <row r="1114" spans="1:81" x14ac:dyDescent="0.25">
      <c r="A1114" t="s">
        <v>1097</v>
      </c>
      <c r="B1114" t="s">
        <v>1098</v>
      </c>
      <c r="C1114" t="s">
        <v>95</v>
      </c>
      <c r="D1114" t="s">
        <v>28</v>
      </c>
      <c r="E1114">
        <v>30041</v>
      </c>
      <c r="F1114" t="s">
        <v>370</v>
      </c>
      <c r="G1114" t="s">
        <v>55</v>
      </c>
      <c r="H1114" s="74">
        <v>0.53246165051848993</v>
      </c>
      <c r="I1114" s="1">
        <v>654646.43999999994</v>
      </c>
      <c r="J1114" s="1">
        <v>0</v>
      </c>
      <c r="K1114" s="1">
        <v>0</v>
      </c>
      <c r="L1114" s="1">
        <v>160531</v>
      </c>
      <c r="M1114" s="1">
        <v>0</v>
      </c>
      <c r="N1114" s="1">
        <v>0</v>
      </c>
      <c r="O1114" s="1">
        <v>0</v>
      </c>
      <c r="P1114" s="1">
        <v>176951</v>
      </c>
      <c r="Q1114" s="1">
        <v>0</v>
      </c>
      <c r="R1114" s="1">
        <v>0</v>
      </c>
      <c r="S1114" s="1">
        <v>0</v>
      </c>
      <c r="T1114" s="1">
        <v>337482</v>
      </c>
      <c r="U1114" s="1"/>
      <c r="V1114" s="36"/>
      <c r="W1114" s="1"/>
      <c r="X1114" s="1"/>
      <c r="Y1114" s="1">
        <v>37247</v>
      </c>
      <c r="Z1114" s="1"/>
      <c r="AA1114" s="1"/>
      <c r="AB1114" s="1"/>
      <c r="AC1114" s="1">
        <v>20841</v>
      </c>
      <c r="AD1114" s="1"/>
      <c r="AE1114" s="1"/>
      <c r="AF1114" s="1"/>
      <c r="AG1114" s="1">
        <v>0</v>
      </c>
      <c r="AH1114" s="1">
        <v>0</v>
      </c>
      <c r="AI1114" s="1">
        <v>382168.07606250001</v>
      </c>
      <c r="AJ1114" s="1">
        <v>0</v>
      </c>
      <c r="AK1114" s="1">
        <v>0</v>
      </c>
      <c r="AL1114" s="1">
        <v>0</v>
      </c>
      <c r="AM1114" s="1">
        <v>183184.96684416663</v>
      </c>
      <c r="AN1114" s="1">
        <v>0</v>
      </c>
      <c r="AO1114" s="1">
        <v>0</v>
      </c>
      <c r="AP1114" s="1">
        <v>0</v>
      </c>
      <c r="AQ1114" s="1">
        <v>565353.04290666664</v>
      </c>
      <c r="AR1114" s="1">
        <v>0</v>
      </c>
      <c r="AS1114" s="1">
        <v>0</v>
      </c>
      <c r="AT1114" s="1">
        <v>80752.218591799989</v>
      </c>
      <c r="AU1114" s="1">
        <v>0</v>
      </c>
      <c r="AV1114" s="1">
        <v>0</v>
      </c>
      <c r="AW1114" s="1">
        <v>0</v>
      </c>
      <c r="AX1114" s="1">
        <v>54211.192379999993</v>
      </c>
      <c r="AY1114" s="1">
        <v>0</v>
      </c>
      <c r="AZ1114" s="1">
        <v>0</v>
      </c>
      <c r="BA1114" s="1">
        <v>0</v>
      </c>
      <c r="BB1114" s="1">
        <v>134963.41097179998</v>
      </c>
      <c r="BC1114" s="7">
        <v>1.0697628690663417</v>
      </c>
      <c r="BD1114" s="35" t="s">
        <v>552</v>
      </c>
      <c r="BE1114" s="35" t="s">
        <v>552</v>
      </c>
      <c r="BF1114" s="35">
        <v>2.8836816232023721</v>
      </c>
      <c r="BG1114" s="35" t="s">
        <v>552</v>
      </c>
      <c r="BH1114" s="35" t="s">
        <v>552</v>
      </c>
      <c r="BI1114" s="35" t="s">
        <v>552</v>
      </c>
      <c r="BJ1114" s="35">
        <v>1.3415926399069042</v>
      </c>
      <c r="BK1114" s="35" t="s">
        <v>552</v>
      </c>
      <c r="BL1114" s="35" t="s">
        <v>552</v>
      </c>
      <c r="BM1114" s="35" t="s">
        <v>552</v>
      </c>
      <c r="BN1114" s="35">
        <v>2.075122388389504</v>
      </c>
      <c r="BO1114" s="1">
        <v>0</v>
      </c>
      <c r="BP1114" s="1">
        <v>0</v>
      </c>
      <c r="BQ1114" s="1">
        <v>215483.42219039996</v>
      </c>
      <c r="BR1114" s="1">
        <v>9578.1898788428607</v>
      </c>
      <c r="BS1114" s="1">
        <v>84637.980624537711</v>
      </c>
      <c r="BT1114" s="1">
        <v>215483.42219039996</v>
      </c>
      <c r="BU1114" s="1">
        <v>9578.1898788428607</v>
      </c>
      <c r="BV1114" s="1">
        <v>24914.595949048471</v>
      </c>
      <c r="BW1114" s="35">
        <v>6.0580376987728233</v>
      </c>
      <c r="BX1114" s="1">
        <v>1089923.2728996235</v>
      </c>
      <c r="BY1114" s="1">
        <v>48446.845493191497</v>
      </c>
      <c r="BZ1114" s="1">
        <v>428102.0967469156</v>
      </c>
      <c r="CA1114" s="1">
        <v>1089923.2728996235</v>
      </c>
      <c r="CB1114" s="1">
        <v>48446.845493191497</v>
      </c>
      <c r="CC1114" s="1">
        <v>126018.96555997984</v>
      </c>
    </row>
    <row r="1115" spans="1:81" x14ac:dyDescent="0.25">
      <c r="A1115" t="s">
        <v>1097</v>
      </c>
      <c r="B1115" t="s">
        <v>1098</v>
      </c>
      <c r="C1115" t="s">
        <v>95</v>
      </c>
      <c r="D1115" t="s">
        <v>1730</v>
      </c>
      <c r="E1115">
        <v>30041</v>
      </c>
      <c r="F1115" t="s">
        <v>370</v>
      </c>
      <c r="G1115" t="s">
        <v>55</v>
      </c>
      <c r="H1115" s="74">
        <v>0.53246165051848993</v>
      </c>
      <c r="I1115" s="1">
        <v>232151.15</v>
      </c>
      <c r="J1115" s="1"/>
      <c r="K1115" s="1"/>
      <c r="L1115" s="1">
        <v>17202</v>
      </c>
      <c r="M1115" s="1"/>
      <c r="N1115" s="1"/>
      <c r="O1115" s="1"/>
      <c r="P1115" s="1">
        <v>176951</v>
      </c>
      <c r="Q1115" s="1"/>
      <c r="R1115" s="1"/>
      <c r="S1115" s="1"/>
      <c r="T1115" s="1">
        <v>194153</v>
      </c>
      <c r="U1115" s="1">
        <v>12</v>
      </c>
      <c r="V1115" s="36">
        <v>0.18188247230448612</v>
      </c>
      <c r="W1115" s="1"/>
      <c r="X1115" s="1"/>
      <c r="Y1115" s="1">
        <v>3991</v>
      </c>
      <c r="Z1115" s="1"/>
      <c r="AA1115" s="1"/>
      <c r="AB1115" s="1"/>
      <c r="AC1115" s="1">
        <v>20841</v>
      </c>
      <c r="AD1115" s="1"/>
      <c r="AE1115" s="1"/>
      <c r="AF1115" s="1"/>
      <c r="AG1115" s="1">
        <v>0</v>
      </c>
      <c r="AH1115" s="1">
        <v>0</v>
      </c>
      <c r="AI1115" s="1">
        <v>40949.158374999999</v>
      </c>
      <c r="AJ1115" s="1">
        <v>0</v>
      </c>
      <c r="AK1115" s="1"/>
      <c r="AL1115" s="1">
        <v>0</v>
      </c>
      <c r="AM1115" s="1">
        <v>183184.96684416663</v>
      </c>
      <c r="AN1115" s="1"/>
      <c r="AO1115" s="1">
        <v>0</v>
      </c>
      <c r="AP1115" s="1">
        <v>0</v>
      </c>
      <c r="AQ1115" s="1">
        <v>224134.12521916663</v>
      </c>
      <c r="AR1115" s="1">
        <v>0</v>
      </c>
      <c r="AS1115" s="1">
        <v>0</v>
      </c>
      <c r="AT1115" s="1">
        <v>8652.5654254000001</v>
      </c>
      <c r="AU1115" s="1">
        <v>0</v>
      </c>
      <c r="AV1115" s="1"/>
      <c r="AW1115" s="1">
        <v>0</v>
      </c>
      <c r="AX1115" s="1">
        <v>54211.192379999993</v>
      </c>
      <c r="AY1115" s="1"/>
      <c r="AZ1115" s="1">
        <v>0</v>
      </c>
      <c r="BA1115" s="1">
        <v>0</v>
      </c>
      <c r="BB1115" s="1">
        <v>62863.75780539999</v>
      </c>
      <c r="BC1115" s="7">
        <v>1.2362544102175097</v>
      </c>
      <c r="BD1115" s="35" t="s">
        <v>552</v>
      </c>
      <c r="BE1115" s="35" t="s">
        <v>552</v>
      </c>
      <c r="BF1115" s="35">
        <v>2.8834858621323098</v>
      </c>
      <c r="BG1115" s="35" t="s">
        <v>552</v>
      </c>
      <c r="BH1115" s="35" t="s">
        <v>552</v>
      </c>
      <c r="BI1115" s="35" t="s">
        <v>552</v>
      </c>
      <c r="BJ1115" s="35">
        <v>1.3415926399069042</v>
      </c>
      <c r="BK1115" s="35" t="s">
        <v>552</v>
      </c>
      <c r="BL1115" s="35" t="s">
        <v>552</v>
      </c>
      <c r="BM1115" s="35" t="s">
        <v>552</v>
      </c>
      <c r="BN1115" s="35">
        <v>1.4782047304165613</v>
      </c>
      <c r="BO1115" s="1">
        <v>0</v>
      </c>
      <c r="BP1115" s="1">
        <v>0</v>
      </c>
      <c r="BQ1115" s="1">
        <v>76414.87253399998</v>
      </c>
      <c r="BR1115" s="1">
        <v>3396.6239781151648</v>
      </c>
      <c r="BS1115" s="1">
        <v>30014.376211477062</v>
      </c>
      <c r="BT1115" s="1">
        <v>76414.87253399998</v>
      </c>
      <c r="BU1115" s="1">
        <v>3396.6239781151648</v>
      </c>
      <c r="BV1115" s="1">
        <v>8835.2303593936031</v>
      </c>
      <c r="BW1115" s="35">
        <v>6.0580376987728233</v>
      </c>
      <c r="BX1115" s="1">
        <v>386509.3060238919</v>
      </c>
      <c r="BY1115" s="1">
        <v>17180.252129862223</v>
      </c>
      <c r="BZ1115" s="1">
        <v>151813.84638280122</v>
      </c>
      <c r="CA1115" s="1">
        <v>386509.3060238919</v>
      </c>
      <c r="CB1115" s="1">
        <v>17180.252129862223</v>
      </c>
      <c r="CC1115" s="1">
        <v>44688.928235155014</v>
      </c>
    </row>
    <row r="1116" spans="1:81" x14ac:dyDescent="0.25">
      <c r="A1116" t="s">
        <v>1142</v>
      </c>
      <c r="B1116" t="s">
        <v>1143</v>
      </c>
      <c r="C1116" t="s">
        <v>95</v>
      </c>
      <c r="D1116" t="s">
        <v>38</v>
      </c>
      <c r="E1116">
        <v>30131</v>
      </c>
      <c r="F1116" t="s">
        <v>370</v>
      </c>
      <c r="G1116" t="s">
        <v>47</v>
      </c>
      <c r="H1116" s="74">
        <v>0.32649306637178005</v>
      </c>
      <c r="I1116" s="1">
        <v>401232.39</v>
      </c>
      <c r="J1116" s="1"/>
      <c r="K1116" s="1"/>
      <c r="L1116" s="1">
        <v>82418</v>
      </c>
      <c r="M1116" s="1"/>
      <c r="N1116" s="1"/>
      <c r="O1116" s="1"/>
      <c r="P1116" s="1">
        <v>15554</v>
      </c>
      <c r="Q1116" s="1"/>
      <c r="R1116" s="1"/>
      <c r="S1116" s="1"/>
      <c r="T1116" s="1">
        <v>97972</v>
      </c>
      <c r="U1116" s="1">
        <v>22.666666666666668</v>
      </c>
      <c r="V1116" s="36">
        <v>4.4386510023992444E-2</v>
      </c>
      <c r="W1116" s="1"/>
      <c r="X1116" s="1"/>
      <c r="Y1116" s="1">
        <v>19123</v>
      </c>
      <c r="Z1116" s="1"/>
      <c r="AA1116" s="1"/>
      <c r="AB1116" s="1"/>
      <c r="AC1116" s="1">
        <v>1832</v>
      </c>
      <c r="AD1116" s="1"/>
      <c r="AE1116" s="1"/>
      <c r="AF1116" s="1"/>
      <c r="AG1116" s="1">
        <v>0</v>
      </c>
      <c r="AH1116" s="1">
        <v>0</v>
      </c>
      <c r="AI1116" s="1">
        <v>196209.090375</v>
      </c>
      <c r="AJ1116" s="1">
        <v>0</v>
      </c>
      <c r="AK1116" s="1">
        <v>0</v>
      </c>
      <c r="AL1116" s="1">
        <v>0</v>
      </c>
      <c r="AM1116" s="1">
        <v>16102.626751666667</v>
      </c>
      <c r="AN1116" s="1">
        <v>0</v>
      </c>
      <c r="AO1116" s="1">
        <v>0</v>
      </c>
      <c r="AP1116" s="1">
        <v>0</v>
      </c>
      <c r="AQ1116" s="1">
        <v>212311.71712666666</v>
      </c>
      <c r="AR1116" s="1">
        <v>0</v>
      </c>
      <c r="AS1116" s="1">
        <v>0</v>
      </c>
      <c r="AT1116" s="1">
        <v>41459.0349862</v>
      </c>
      <c r="AU1116" s="1">
        <v>0</v>
      </c>
      <c r="AV1116" s="1">
        <v>0</v>
      </c>
      <c r="AW1116" s="1">
        <v>0</v>
      </c>
      <c r="AX1116" s="1">
        <v>4765.3617599999998</v>
      </c>
      <c r="AY1116" s="1">
        <v>0</v>
      </c>
      <c r="AZ1116" s="1">
        <v>0</v>
      </c>
      <c r="BA1116" s="1">
        <v>0</v>
      </c>
      <c r="BB1116" s="1">
        <v>46224.3967462</v>
      </c>
      <c r="BC1116" s="7">
        <v>0.64435504290385592</v>
      </c>
      <c r="BD1116" s="35" t="s">
        <v>552</v>
      </c>
      <c r="BE1116" s="35" t="s">
        <v>552</v>
      </c>
      <c r="BF1116" s="35">
        <v>2.8836919770098768</v>
      </c>
      <c r="BG1116" s="35" t="s">
        <v>552</v>
      </c>
      <c r="BH1116" s="35" t="s">
        <v>552</v>
      </c>
      <c r="BI1116" s="35" t="s">
        <v>552</v>
      </c>
      <c r="BJ1116" s="35">
        <v>1.3416477119497663</v>
      </c>
      <c r="BK1116" s="35" t="s">
        <v>552</v>
      </c>
      <c r="BL1116" s="35" t="s">
        <v>552</v>
      </c>
      <c r="BM1116" s="35" t="s">
        <v>552</v>
      </c>
      <c r="BN1116" s="35">
        <v>2.6388775759693246</v>
      </c>
      <c r="BO1116" s="1">
        <v>0</v>
      </c>
      <c r="BP1116" s="1"/>
      <c r="BQ1116" s="1">
        <v>132069.65349239999</v>
      </c>
      <c r="BR1116" s="1">
        <v>5870.4665329913532</v>
      </c>
      <c r="BS1116" s="1">
        <v>51874.564918976663</v>
      </c>
      <c r="BT1116" s="1">
        <v>132069.65349239999</v>
      </c>
      <c r="BU1116" s="1">
        <v>5870.4665329913532</v>
      </c>
      <c r="BV1116" s="1">
        <v>15270.140136286447</v>
      </c>
      <c r="BW1116" s="35">
        <v>6.0462714374150339</v>
      </c>
      <c r="BX1116" s="1">
        <v>666459.32016799878</v>
      </c>
      <c r="BY1116" s="1">
        <v>29623.96758973513</v>
      </c>
      <c r="BZ1116" s="1">
        <v>261773.13527896389</v>
      </c>
      <c r="CA1116" s="1">
        <v>666459.32016799878</v>
      </c>
      <c r="CB1116" s="1">
        <v>29623.96758973513</v>
      </c>
      <c r="CC1116" s="1">
        <v>77057.272015067225</v>
      </c>
    </row>
    <row r="1117" spans="1:81" x14ac:dyDescent="0.25">
      <c r="A1117" t="s">
        <v>1142</v>
      </c>
      <c r="B1117" t="s">
        <v>1143</v>
      </c>
      <c r="C1117" t="s">
        <v>95</v>
      </c>
      <c r="D1117" t="s">
        <v>28</v>
      </c>
      <c r="E1117">
        <v>30131</v>
      </c>
      <c r="F1117" t="s">
        <v>370</v>
      </c>
      <c r="G1117" t="s">
        <v>47</v>
      </c>
      <c r="H1117" s="74">
        <v>0.32649306637178005</v>
      </c>
      <c r="I1117" s="1">
        <v>638691.85</v>
      </c>
      <c r="J1117" s="1">
        <v>0</v>
      </c>
      <c r="K1117" s="1">
        <v>0</v>
      </c>
      <c r="L1117" s="1">
        <v>143758</v>
      </c>
      <c r="M1117" s="1">
        <v>0</v>
      </c>
      <c r="N1117" s="1">
        <v>0</v>
      </c>
      <c r="O1117" s="1">
        <v>0</v>
      </c>
      <c r="P1117" s="1">
        <v>365615</v>
      </c>
      <c r="Q1117" s="1">
        <v>0</v>
      </c>
      <c r="R1117" s="1">
        <v>0</v>
      </c>
      <c r="S1117" s="1">
        <v>0</v>
      </c>
      <c r="T1117" s="1">
        <v>509373</v>
      </c>
      <c r="U1117" s="1"/>
      <c r="V1117" s="36"/>
      <c r="W1117" s="1"/>
      <c r="X1117" s="1"/>
      <c r="Y1117" s="1">
        <v>33355</v>
      </c>
      <c r="Z1117" s="1"/>
      <c r="AA1117" s="1"/>
      <c r="AB1117" s="1"/>
      <c r="AC1117" s="1">
        <v>43063</v>
      </c>
      <c r="AD1117" s="1"/>
      <c r="AE1117" s="1"/>
      <c r="AF1117" s="1"/>
      <c r="AG1117" s="1">
        <v>0</v>
      </c>
      <c r="AH1117" s="1">
        <v>0</v>
      </c>
      <c r="AI1117" s="1">
        <v>342234.72162500001</v>
      </c>
      <c r="AJ1117" s="1">
        <v>0</v>
      </c>
      <c r="AK1117" s="1">
        <v>0</v>
      </c>
      <c r="AL1117" s="1">
        <v>0</v>
      </c>
      <c r="AM1117" s="1">
        <v>378508.41770416661</v>
      </c>
      <c r="AN1117" s="1">
        <v>0</v>
      </c>
      <c r="AO1117" s="1">
        <v>0</v>
      </c>
      <c r="AP1117" s="1">
        <v>0</v>
      </c>
      <c r="AQ1117" s="1">
        <v>720743.13932916662</v>
      </c>
      <c r="AR1117" s="1">
        <v>0</v>
      </c>
      <c r="AS1117" s="1">
        <v>0</v>
      </c>
      <c r="AT1117" s="1">
        <v>72314.287087000004</v>
      </c>
      <c r="AU1117" s="1">
        <v>0</v>
      </c>
      <c r="AV1117" s="1">
        <v>0</v>
      </c>
      <c r="AW1117" s="1">
        <v>0</v>
      </c>
      <c r="AX1117" s="1">
        <v>112014.61433999999</v>
      </c>
      <c r="AY1117" s="1">
        <v>0</v>
      </c>
      <c r="AZ1117" s="1">
        <v>0</v>
      </c>
      <c r="BA1117" s="1">
        <v>0</v>
      </c>
      <c r="BB1117" s="1">
        <v>184328.901427</v>
      </c>
      <c r="BC1117" s="7">
        <v>1.4170715357588588</v>
      </c>
      <c r="BD1117" s="35" t="s">
        <v>552</v>
      </c>
      <c r="BE1117" s="35" t="s">
        <v>552</v>
      </c>
      <c r="BF1117" s="35">
        <v>2.8836587091640116</v>
      </c>
      <c r="BG1117" s="35" t="s">
        <v>552</v>
      </c>
      <c r="BH1117" s="35" t="s">
        <v>552</v>
      </c>
      <c r="BI1117" s="35" t="s">
        <v>552</v>
      </c>
      <c r="BJ1117" s="35">
        <v>1.3416381495402721</v>
      </c>
      <c r="BK1117" s="35" t="s">
        <v>552</v>
      </c>
      <c r="BL1117" s="35" t="s">
        <v>552</v>
      </c>
      <c r="BM1117" s="35" t="s">
        <v>552</v>
      </c>
      <c r="BN1117" s="35">
        <v>1.7768355228018891</v>
      </c>
      <c r="BO1117" s="1">
        <v>0</v>
      </c>
      <c r="BP1117" s="1">
        <v>0</v>
      </c>
      <c r="BQ1117" s="1">
        <v>210231.80934599997</v>
      </c>
      <c r="BR1117" s="1">
        <v>9344.7568635207463</v>
      </c>
      <c r="BS1117" s="1">
        <v>82575.242332869238</v>
      </c>
      <c r="BT1117" s="1">
        <v>210231.80934599997</v>
      </c>
      <c r="BU1117" s="1">
        <v>9344.7568635207463</v>
      </c>
      <c r="BV1117" s="1">
        <v>24307.394658252892</v>
      </c>
      <c r="BW1117" s="35">
        <v>6.0462714374150339</v>
      </c>
      <c r="BX1117" s="1">
        <v>1060886.7747388026</v>
      </c>
      <c r="BY1117" s="1">
        <v>47156.179649972844</v>
      </c>
      <c r="BZ1117" s="1">
        <v>416697.08682198287</v>
      </c>
      <c r="CA1117" s="1">
        <v>1060886.7747388026</v>
      </c>
      <c r="CB1117" s="1">
        <v>47156.179649972844</v>
      </c>
      <c r="CC1117" s="1">
        <v>122661.71138191635</v>
      </c>
    </row>
    <row r="1118" spans="1:81" x14ac:dyDescent="0.25">
      <c r="A1118" t="s">
        <v>1142</v>
      </c>
      <c r="B1118" t="s">
        <v>1143</v>
      </c>
      <c r="C1118" t="s">
        <v>95</v>
      </c>
      <c r="D1118" t="s">
        <v>1730</v>
      </c>
      <c r="E1118">
        <v>30131</v>
      </c>
      <c r="F1118" t="s">
        <v>370</v>
      </c>
      <c r="G1118" t="s">
        <v>47</v>
      </c>
      <c r="H1118" s="74">
        <v>0.32649306637178005</v>
      </c>
      <c r="I1118" s="1">
        <v>237459.46</v>
      </c>
      <c r="J1118" s="1"/>
      <c r="K1118" s="1"/>
      <c r="L1118" s="1">
        <v>61340</v>
      </c>
      <c r="M1118" s="1"/>
      <c r="N1118" s="1"/>
      <c r="O1118" s="1"/>
      <c r="P1118" s="1">
        <v>350061</v>
      </c>
      <c r="Q1118" s="1"/>
      <c r="R1118" s="1"/>
      <c r="S1118" s="1"/>
      <c r="T1118" s="1">
        <v>411401</v>
      </c>
      <c r="U1118" s="1">
        <v>16.235294117647058</v>
      </c>
      <c r="V1118" s="36">
        <v>0.10381459012840283</v>
      </c>
      <c r="W1118" s="1"/>
      <c r="X1118" s="1"/>
      <c r="Y1118" s="1">
        <v>14232</v>
      </c>
      <c r="Z1118" s="1"/>
      <c r="AA1118" s="1"/>
      <c r="AB1118" s="1"/>
      <c r="AC1118" s="1">
        <v>41231</v>
      </c>
      <c r="AD1118" s="1"/>
      <c r="AE1118" s="1"/>
      <c r="AF1118" s="1"/>
      <c r="AG1118" s="1">
        <v>0</v>
      </c>
      <c r="AH1118" s="1">
        <v>0</v>
      </c>
      <c r="AI1118" s="1">
        <v>146025.63125000001</v>
      </c>
      <c r="AJ1118" s="1">
        <v>0</v>
      </c>
      <c r="AK1118" s="1"/>
      <c r="AL1118" s="1">
        <v>0</v>
      </c>
      <c r="AM1118" s="1">
        <v>362405.79095249996</v>
      </c>
      <c r="AN1118" s="1"/>
      <c r="AO1118" s="1">
        <v>0</v>
      </c>
      <c r="AP1118" s="1">
        <v>0</v>
      </c>
      <c r="AQ1118" s="1">
        <v>508431.42220249993</v>
      </c>
      <c r="AR1118" s="1">
        <v>0</v>
      </c>
      <c r="AS1118" s="1">
        <v>0</v>
      </c>
      <c r="AT1118" s="1">
        <v>30855.2521008</v>
      </c>
      <c r="AU1118" s="1">
        <v>0</v>
      </c>
      <c r="AV1118" s="1"/>
      <c r="AW1118" s="1">
        <v>0</v>
      </c>
      <c r="AX1118" s="1">
        <v>107249.25257999999</v>
      </c>
      <c r="AY1118" s="1"/>
      <c r="AZ1118" s="1">
        <v>0</v>
      </c>
      <c r="BA1118" s="1">
        <v>0</v>
      </c>
      <c r="BB1118" s="1">
        <v>138104.50468079999</v>
      </c>
      <c r="BC1118" s="7">
        <v>2.7227212884392982</v>
      </c>
      <c r="BD1118" s="35" t="s">
        <v>552</v>
      </c>
      <c r="BE1118" s="35" t="s">
        <v>552</v>
      </c>
      <c r="BF1118" s="35">
        <v>2.8836140096315619</v>
      </c>
      <c r="BG1118" s="35" t="s">
        <v>552</v>
      </c>
      <c r="BH1118" s="35" t="s">
        <v>552</v>
      </c>
      <c r="BI1118" s="35" t="s">
        <v>552</v>
      </c>
      <c r="BJ1118" s="35">
        <v>1.3416377246608446</v>
      </c>
      <c r="BK1118" s="35" t="s">
        <v>552</v>
      </c>
      <c r="BL1118" s="35" t="s">
        <v>552</v>
      </c>
      <c r="BM1118" s="35" t="s">
        <v>552</v>
      </c>
      <c r="BN1118" s="35">
        <v>1.5715468044154</v>
      </c>
      <c r="BO1118" s="1">
        <v>0</v>
      </c>
      <c r="BP1118" s="1">
        <v>0</v>
      </c>
      <c r="BQ1118" s="1">
        <v>78162.155853599979</v>
      </c>
      <c r="BR1118" s="1">
        <v>3474.2903305293939</v>
      </c>
      <c r="BS1118" s="1">
        <v>30700.677413892583</v>
      </c>
      <c r="BT1118" s="1">
        <v>78162.155853599979</v>
      </c>
      <c r="BU1118" s="1">
        <v>3474.2903305293939</v>
      </c>
      <c r="BV1118" s="1">
        <v>9037.254521966448</v>
      </c>
      <c r="BW1118" s="35">
        <v>6.0462714374150339</v>
      </c>
      <c r="BX1118" s="1">
        <v>394427.45457080391</v>
      </c>
      <c r="BY1118" s="1">
        <v>17532.212060237718</v>
      </c>
      <c r="BZ1118" s="1">
        <v>154923.95154301901</v>
      </c>
      <c r="CA1118" s="1">
        <v>394427.45457080391</v>
      </c>
      <c r="CB1118" s="1">
        <v>17532.212060237718</v>
      </c>
      <c r="CC1118" s="1">
        <v>45604.439366849147</v>
      </c>
    </row>
    <row r="1119" spans="1:81" x14ac:dyDescent="0.25">
      <c r="A1119" t="s">
        <v>1394</v>
      </c>
      <c r="B1119" t="s">
        <v>1395</v>
      </c>
      <c r="C1119" t="s">
        <v>95</v>
      </c>
      <c r="D1119" t="s">
        <v>28</v>
      </c>
      <c r="E1119">
        <v>30108</v>
      </c>
      <c r="F1119" t="s">
        <v>370</v>
      </c>
      <c r="G1119" t="s">
        <v>47</v>
      </c>
      <c r="H1119" s="74">
        <v>0.32649306637178005</v>
      </c>
      <c r="I1119" s="1">
        <v>704388.65999999992</v>
      </c>
      <c r="J1119" s="1">
        <v>0</v>
      </c>
      <c r="K1119" s="1">
        <v>0</v>
      </c>
      <c r="L1119" s="1">
        <v>119086</v>
      </c>
      <c r="M1119" s="1">
        <v>0</v>
      </c>
      <c r="N1119" s="1">
        <v>0</v>
      </c>
      <c r="O1119" s="1">
        <v>0</v>
      </c>
      <c r="P1119" s="1">
        <v>766650</v>
      </c>
      <c r="Q1119" s="1">
        <v>0</v>
      </c>
      <c r="R1119" s="1">
        <v>0</v>
      </c>
      <c r="S1119" s="1">
        <v>0</v>
      </c>
      <c r="T1119" s="1">
        <v>885736</v>
      </c>
      <c r="U1119" s="1"/>
      <c r="V1119" s="36"/>
      <c r="W1119" s="1"/>
      <c r="X1119" s="1"/>
      <c r="Y1119" s="1">
        <v>27630</v>
      </c>
      <c r="Z1119" s="1"/>
      <c r="AA1119" s="1"/>
      <c r="AB1119" s="1"/>
      <c r="AC1119" s="1">
        <v>90300</v>
      </c>
      <c r="AD1119" s="1"/>
      <c r="AE1119" s="1"/>
      <c r="AF1119" s="1"/>
      <c r="AG1119" s="1">
        <v>0</v>
      </c>
      <c r="AH1119" s="1">
        <v>0</v>
      </c>
      <c r="AI1119" s="1">
        <v>283494.11762500007</v>
      </c>
      <c r="AJ1119" s="1">
        <v>0</v>
      </c>
      <c r="AK1119" s="1">
        <v>0</v>
      </c>
      <c r="AL1119" s="1">
        <v>0</v>
      </c>
      <c r="AM1119" s="1">
        <v>793704.78662500007</v>
      </c>
      <c r="AN1119" s="1">
        <v>0</v>
      </c>
      <c r="AO1119" s="1">
        <v>0</v>
      </c>
      <c r="AP1119" s="1">
        <v>0</v>
      </c>
      <c r="AQ1119" s="1">
        <v>1077198.9042500001</v>
      </c>
      <c r="AR1119" s="1">
        <v>0</v>
      </c>
      <c r="AS1119" s="1">
        <v>0</v>
      </c>
      <c r="AT1119" s="1">
        <v>59902.376021999997</v>
      </c>
      <c r="AU1119" s="1">
        <v>0</v>
      </c>
      <c r="AV1119" s="1">
        <v>0</v>
      </c>
      <c r="AW1119" s="1">
        <v>0</v>
      </c>
      <c r="AX1119" s="1">
        <v>234886.55399999997</v>
      </c>
      <c r="AY1119" s="1">
        <v>0</v>
      </c>
      <c r="AZ1119" s="1">
        <v>0</v>
      </c>
      <c r="BA1119" s="1">
        <v>0</v>
      </c>
      <c r="BB1119" s="1">
        <v>294788.93002199999</v>
      </c>
      <c r="BC1119" s="7">
        <v>1.9477710420153558</v>
      </c>
      <c r="BD1119" s="35" t="s">
        <v>552</v>
      </c>
      <c r="BE1119" s="35" t="s">
        <v>552</v>
      </c>
      <c r="BF1119" s="35">
        <v>2.8836008737131151</v>
      </c>
      <c r="BG1119" s="35" t="s">
        <v>552</v>
      </c>
      <c r="BH1119" s="35" t="s">
        <v>552</v>
      </c>
      <c r="BI1119" s="35" t="s">
        <v>552</v>
      </c>
      <c r="BJ1119" s="35">
        <v>1.3416700458162134</v>
      </c>
      <c r="BK1119" s="35" t="s">
        <v>552</v>
      </c>
      <c r="BL1119" s="35" t="s">
        <v>552</v>
      </c>
      <c r="BM1119" s="35" t="s">
        <v>552</v>
      </c>
      <c r="BN1119" s="35">
        <v>1.5489805475581888</v>
      </c>
      <c r="BO1119" s="1">
        <v>0</v>
      </c>
      <c r="BP1119" s="1">
        <v>0</v>
      </c>
      <c r="BQ1119" s="1">
        <v>231856.57132559994</v>
      </c>
      <c r="BR1119" s="1">
        <v>10305.972692654808</v>
      </c>
      <c r="BS1119" s="1">
        <v>91069.056691462436</v>
      </c>
      <c r="BT1119" s="1">
        <v>231856.57132559997</v>
      </c>
      <c r="BU1119" s="1">
        <v>10305.97269265481</v>
      </c>
      <c r="BV1119" s="1">
        <v>26807.690048679837</v>
      </c>
      <c r="BW1119" s="35">
        <v>5.9754064577807506</v>
      </c>
      <c r="BX1119" s="1">
        <v>1153580.6822522932</v>
      </c>
      <c r="BY1119" s="1">
        <v>51276.403088746811</v>
      </c>
      <c r="BZ1119" s="1">
        <v>453105.57276670367</v>
      </c>
      <c r="CA1119" s="1">
        <v>1153580.6822522932</v>
      </c>
      <c r="CB1119" s="1">
        <v>51276.403088746811</v>
      </c>
      <c r="CC1119" s="1">
        <v>133379.15418638641</v>
      </c>
    </row>
    <row r="1120" spans="1:81" x14ac:dyDescent="0.25">
      <c r="A1120" t="s">
        <v>1394</v>
      </c>
      <c r="B1120" t="s">
        <v>1395</v>
      </c>
      <c r="C1120" t="s">
        <v>95</v>
      </c>
      <c r="D1120" t="s">
        <v>1730</v>
      </c>
      <c r="E1120">
        <v>30108</v>
      </c>
      <c r="F1120" t="s">
        <v>370</v>
      </c>
      <c r="G1120" t="s">
        <v>47</v>
      </c>
      <c r="H1120" s="74">
        <v>0.32649306637178005</v>
      </c>
      <c r="I1120" s="1">
        <v>704388.65999999992</v>
      </c>
      <c r="J1120" s="1"/>
      <c r="K1120" s="1"/>
      <c r="L1120" s="1">
        <v>119086</v>
      </c>
      <c r="M1120" s="1"/>
      <c r="N1120" s="1"/>
      <c r="O1120" s="1"/>
      <c r="P1120" s="1">
        <v>766650</v>
      </c>
      <c r="Q1120" s="1"/>
      <c r="R1120" s="1"/>
      <c r="S1120" s="1"/>
      <c r="T1120" s="1">
        <v>885736</v>
      </c>
      <c r="U1120" s="1">
        <v>17.242424242424242</v>
      </c>
      <c r="V1120" s="36">
        <v>8.6058340595127139E-2</v>
      </c>
      <c r="W1120" s="1"/>
      <c r="X1120" s="1"/>
      <c r="Y1120" s="1">
        <v>27630</v>
      </c>
      <c r="Z1120" s="1"/>
      <c r="AA1120" s="1"/>
      <c r="AB1120" s="1"/>
      <c r="AC1120" s="1">
        <v>90300</v>
      </c>
      <c r="AD1120" s="1"/>
      <c r="AE1120" s="1"/>
      <c r="AF1120" s="1"/>
      <c r="AG1120" s="1">
        <v>0</v>
      </c>
      <c r="AH1120" s="1">
        <v>0</v>
      </c>
      <c r="AI1120" s="1">
        <v>283494.11762500007</v>
      </c>
      <c r="AJ1120" s="1">
        <v>0</v>
      </c>
      <c r="AK1120" s="1"/>
      <c r="AL1120" s="1">
        <v>0</v>
      </c>
      <c r="AM1120" s="1">
        <v>793704.78662500007</v>
      </c>
      <c r="AN1120" s="1"/>
      <c r="AO1120" s="1">
        <v>0</v>
      </c>
      <c r="AP1120" s="1">
        <v>0</v>
      </c>
      <c r="AQ1120" s="1">
        <v>1077198.9042500001</v>
      </c>
      <c r="AR1120" s="1">
        <v>0</v>
      </c>
      <c r="AS1120" s="1">
        <v>0</v>
      </c>
      <c r="AT1120" s="1">
        <v>59902.376021999997</v>
      </c>
      <c r="AU1120" s="1">
        <v>0</v>
      </c>
      <c r="AV1120" s="1"/>
      <c r="AW1120" s="1">
        <v>0</v>
      </c>
      <c r="AX1120" s="1">
        <v>234886.55399999997</v>
      </c>
      <c r="AY1120" s="1"/>
      <c r="AZ1120" s="1">
        <v>0</v>
      </c>
      <c r="BA1120" s="1">
        <v>0</v>
      </c>
      <c r="BB1120" s="1">
        <v>294788.93002199999</v>
      </c>
      <c r="BC1120" s="7">
        <v>1.9477710420153558</v>
      </c>
      <c r="BD1120" s="35" t="s">
        <v>552</v>
      </c>
      <c r="BE1120" s="35" t="s">
        <v>552</v>
      </c>
      <c r="BF1120" s="35">
        <v>2.8836008737131151</v>
      </c>
      <c r="BG1120" s="35" t="s">
        <v>552</v>
      </c>
      <c r="BH1120" s="35" t="s">
        <v>552</v>
      </c>
      <c r="BI1120" s="35" t="s">
        <v>552</v>
      </c>
      <c r="BJ1120" s="35">
        <v>1.3416700458162134</v>
      </c>
      <c r="BK1120" s="35" t="s">
        <v>552</v>
      </c>
      <c r="BL1120" s="35" t="s">
        <v>552</v>
      </c>
      <c r="BM1120" s="35" t="s">
        <v>552</v>
      </c>
      <c r="BN1120" s="35">
        <v>1.5489805475581888</v>
      </c>
      <c r="BO1120" s="1">
        <v>0</v>
      </c>
      <c r="BP1120" s="1">
        <v>0</v>
      </c>
      <c r="BQ1120" s="1">
        <v>231856.57132559994</v>
      </c>
      <c r="BR1120" s="1">
        <v>10305.972692654808</v>
      </c>
      <c r="BS1120" s="1">
        <v>91069.056691462436</v>
      </c>
      <c r="BT1120" s="1">
        <v>231856.57132559994</v>
      </c>
      <c r="BU1120" s="1">
        <v>10305.972692654808</v>
      </c>
      <c r="BV1120" s="1">
        <v>26807.690048679833</v>
      </c>
      <c r="BW1120" s="35">
        <v>5.9754064577807506</v>
      </c>
      <c r="BX1120" s="1">
        <v>1153580.6822522932</v>
      </c>
      <c r="BY1120" s="1">
        <v>51276.403088746811</v>
      </c>
      <c r="BZ1120" s="1">
        <v>453105.57276670367</v>
      </c>
      <c r="CA1120" s="1">
        <v>1153580.6822522932</v>
      </c>
      <c r="CB1120" s="1">
        <v>51276.403088746811</v>
      </c>
      <c r="CC1120" s="1">
        <v>133379.15418638641</v>
      </c>
    </row>
    <row r="1121" spans="1:81" x14ac:dyDescent="0.25">
      <c r="A1121" t="s">
        <v>889</v>
      </c>
      <c r="B1121" t="s">
        <v>890</v>
      </c>
      <c r="C1121" t="s">
        <v>95</v>
      </c>
      <c r="D1121" t="s">
        <v>38</v>
      </c>
      <c r="E1121">
        <v>30040</v>
      </c>
      <c r="F1121" t="s">
        <v>370</v>
      </c>
      <c r="G1121" t="s">
        <v>47</v>
      </c>
      <c r="H1121" s="74">
        <v>0.32649306637178005</v>
      </c>
      <c r="I1121" s="1">
        <v>1870300.58</v>
      </c>
      <c r="J1121" s="1"/>
      <c r="K1121" s="1"/>
      <c r="L1121" s="1">
        <v>465677</v>
      </c>
      <c r="M1121" s="1"/>
      <c r="N1121" s="1"/>
      <c r="O1121" s="1"/>
      <c r="P1121" s="1"/>
      <c r="Q1121" s="1"/>
      <c r="R1121" s="1"/>
      <c r="S1121" s="1"/>
      <c r="T1121" s="1">
        <v>465677</v>
      </c>
      <c r="U1121" s="1">
        <v>29.142857142857142</v>
      </c>
      <c r="V1121" s="36">
        <v>0.11230648738946795</v>
      </c>
      <c r="W1121" s="1"/>
      <c r="X1121" s="1"/>
      <c r="Y1121" s="1">
        <v>108046</v>
      </c>
      <c r="Z1121" s="1"/>
      <c r="AA1121" s="1"/>
      <c r="AB1121" s="1"/>
      <c r="AC1121" s="1"/>
      <c r="AD1121" s="1"/>
      <c r="AE1121" s="1"/>
      <c r="AF1121" s="1"/>
      <c r="AG1121" s="1">
        <v>0</v>
      </c>
      <c r="AH1121" s="1">
        <v>0</v>
      </c>
      <c r="AI1121" s="1">
        <v>1108592.2599375001</v>
      </c>
      <c r="AJ1121" s="1">
        <v>0</v>
      </c>
      <c r="AK1121" s="1">
        <v>0</v>
      </c>
      <c r="AL1121" s="1">
        <v>0</v>
      </c>
      <c r="AM1121" s="1">
        <v>0</v>
      </c>
      <c r="AN1121" s="1">
        <v>0</v>
      </c>
      <c r="AO1121" s="1">
        <v>0</v>
      </c>
      <c r="AP1121" s="1">
        <v>0</v>
      </c>
      <c r="AQ1121" s="1">
        <v>1108592.2599375001</v>
      </c>
      <c r="AR1121" s="1">
        <v>0</v>
      </c>
      <c r="AS1121" s="1">
        <v>0</v>
      </c>
      <c r="AT1121" s="1">
        <v>234245.8240924</v>
      </c>
      <c r="AU1121" s="1">
        <v>0</v>
      </c>
      <c r="AV1121" s="1">
        <v>0</v>
      </c>
      <c r="AW1121" s="1">
        <v>0</v>
      </c>
      <c r="AX1121" s="1">
        <v>0</v>
      </c>
      <c r="AY1121" s="1">
        <v>0</v>
      </c>
      <c r="AZ1121" s="1">
        <v>0</v>
      </c>
      <c r="BA1121" s="1">
        <v>0</v>
      </c>
      <c r="BB1121" s="1">
        <v>234245.8240924</v>
      </c>
      <c r="BC1121" s="7">
        <v>0.71797982548339911</v>
      </c>
      <c r="BD1121" s="35" t="s">
        <v>552</v>
      </c>
      <c r="BE1121" s="35" t="s">
        <v>552</v>
      </c>
      <c r="BF1121" s="35">
        <v>2.8836255259115227</v>
      </c>
      <c r="BG1121" s="35" t="s">
        <v>552</v>
      </c>
      <c r="BH1121" s="35" t="s">
        <v>552</v>
      </c>
      <c r="BI1121" s="35" t="s">
        <v>552</v>
      </c>
      <c r="BJ1121" s="35" t="s">
        <v>552</v>
      </c>
      <c r="BK1121" s="35" t="s">
        <v>552</v>
      </c>
      <c r="BL1121" s="35" t="s">
        <v>552</v>
      </c>
      <c r="BM1121" s="35" t="s">
        <v>552</v>
      </c>
      <c r="BN1121" s="35">
        <v>2.8836255259115227</v>
      </c>
      <c r="BO1121" s="1">
        <v>0</v>
      </c>
      <c r="BP1121" s="1"/>
      <c r="BQ1121" s="1">
        <v>615628.13891279988</v>
      </c>
      <c r="BR1121" s="1">
        <v>27364.532961868597</v>
      </c>
      <c r="BS1121" s="1">
        <v>241807.56906293059</v>
      </c>
      <c r="BT1121" s="1">
        <v>615628.13891279988</v>
      </c>
      <c r="BU1121" s="1">
        <v>27364.532961868597</v>
      </c>
      <c r="BV1121" s="1">
        <v>71180.075849753353</v>
      </c>
      <c r="BW1121" s="35">
        <v>5.9802746185341515</v>
      </c>
      <c r="BX1121" s="1">
        <v>3065997.1946828342</v>
      </c>
      <c r="BY1121" s="1">
        <v>136282.88895803536</v>
      </c>
      <c r="BZ1121" s="1">
        <v>1204268.098773557</v>
      </c>
      <c r="CA1121" s="1">
        <v>3065997.1946828342</v>
      </c>
      <c r="CB1121" s="1">
        <v>136282.88895803536</v>
      </c>
      <c r="CC1121" s="1">
        <v>354496.32509986241</v>
      </c>
    </row>
    <row r="1122" spans="1:81" x14ac:dyDescent="0.25">
      <c r="A1122" t="s">
        <v>889</v>
      </c>
      <c r="B1122" t="s">
        <v>890</v>
      </c>
      <c r="C1122" t="s">
        <v>95</v>
      </c>
      <c r="D1122" t="s">
        <v>28</v>
      </c>
      <c r="E1122">
        <v>30040</v>
      </c>
      <c r="F1122" t="s">
        <v>370</v>
      </c>
      <c r="G1122" t="s">
        <v>47</v>
      </c>
      <c r="H1122" s="74">
        <v>0.32649306637178005</v>
      </c>
      <c r="I1122" s="1">
        <v>1918284.8900000001</v>
      </c>
      <c r="J1122" s="1">
        <v>0</v>
      </c>
      <c r="K1122" s="1">
        <v>0</v>
      </c>
      <c r="L1122" s="1">
        <v>465677</v>
      </c>
      <c r="M1122" s="1">
        <v>0</v>
      </c>
      <c r="N1122" s="1">
        <v>0</v>
      </c>
      <c r="O1122" s="1">
        <v>0</v>
      </c>
      <c r="P1122" s="1">
        <v>152009</v>
      </c>
      <c r="Q1122" s="1">
        <v>0</v>
      </c>
      <c r="R1122" s="1">
        <v>0</v>
      </c>
      <c r="S1122" s="1">
        <v>0</v>
      </c>
      <c r="T1122" s="1">
        <v>617686</v>
      </c>
      <c r="U1122" s="1"/>
      <c r="V1122" s="36"/>
      <c r="W1122" s="1"/>
      <c r="X1122" s="1"/>
      <c r="Y1122" s="1">
        <v>108046</v>
      </c>
      <c r="Z1122" s="1"/>
      <c r="AA1122" s="1"/>
      <c r="AB1122" s="1"/>
      <c r="AC1122" s="1">
        <v>17904</v>
      </c>
      <c r="AD1122" s="1"/>
      <c r="AE1122" s="1"/>
      <c r="AF1122" s="1"/>
      <c r="AG1122" s="1">
        <v>0</v>
      </c>
      <c r="AH1122" s="1">
        <v>0</v>
      </c>
      <c r="AI1122" s="1">
        <v>1108592.2599375001</v>
      </c>
      <c r="AJ1122" s="1">
        <v>0</v>
      </c>
      <c r="AK1122" s="1">
        <v>0</v>
      </c>
      <c r="AL1122" s="1">
        <v>0</v>
      </c>
      <c r="AM1122" s="1">
        <v>157369.77688916668</v>
      </c>
      <c r="AN1122" s="1">
        <v>0</v>
      </c>
      <c r="AO1122" s="1">
        <v>0</v>
      </c>
      <c r="AP1122" s="1">
        <v>0</v>
      </c>
      <c r="AQ1122" s="1">
        <v>1265962.0368266669</v>
      </c>
      <c r="AR1122" s="1">
        <v>0</v>
      </c>
      <c r="AS1122" s="1">
        <v>0</v>
      </c>
      <c r="AT1122" s="1">
        <v>234245.8240924</v>
      </c>
      <c r="AU1122" s="1">
        <v>0</v>
      </c>
      <c r="AV1122" s="1">
        <v>0</v>
      </c>
      <c r="AW1122" s="1">
        <v>0</v>
      </c>
      <c r="AX1122" s="1">
        <v>46571.526719999994</v>
      </c>
      <c r="AY1122" s="1">
        <v>0</v>
      </c>
      <c r="AZ1122" s="1">
        <v>0</v>
      </c>
      <c r="BA1122" s="1">
        <v>0</v>
      </c>
      <c r="BB1122" s="1">
        <v>280817.35081239999</v>
      </c>
      <c r="BC1122" s="7">
        <v>0.80633455213165273</v>
      </c>
      <c r="BD1122" s="35" t="s">
        <v>552</v>
      </c>
      <c r="BE1122" s="35" t="s">
        <v>552</v>
      </c>
      <c r="BF1122" s="35">
        <v>2.8836255259115227</v>
      </c>
      <c r="BG1122" s="35" t="s">
        <v>552</v>
      </c>
      <c r="BH1122" s="35" t="s">
        <v>552</v>
      </c>
      <c r="BI1122" s="35" t="s">
        <v>552</v>
      </c>
      <c r="BJ1122" s="35">
        <v>1.3416396635012839</v>
      </c>
      <c r="BK1122" s="35" t="s">
        <v>552</v>
      </c>
      <c r="BL1122" s="35" t="s">
        <v>552</v>
      </c>
      <c r="BM1122" s="35" t="s">
        <v>552</v>
      </c>
      <c r="BN1122" s="35">
        <v>2.5041516039526019</v>
      </c>
      <c r="BO1122" s="1">
        <v>0</v>
      </c>
      <c r="BP1122" s="1">
        <v>0</v>
      </c>
      <c r="BQ1122" s="1">
        <v>631422.65439239983</v>
      </c>
      <c r="BR1122" s="1">
        <v>28066.595639220446</v>
      </c>
      <c r="BS1122" s="1">
        <v>248011.36832297361</v>
      </c>
      <c r="BT1122" s="1">
        <v>631422.65439239983</v>
      </c>
      <c r="BU1122" s="1">
        <v>28066.595639220446</v>
      </c>
      <c r="BV1122" s="1">
        <v>73006.267244827439</v>
      </c>
      <c r="BW1122" s="35">
        <v>5.9802746185341515</v>
      </c>
      <c r="BX1122" s="1">
        <v>3144658.2192379306</v>
      </c>
      <c r="BY1122" s="1">
        <v>139779.3538906709</v>
      </c>
      <c r="BZ1122" s="1">
        <v>1235164.7227668304</v>
      </c>
      <c r="CA1122" s="1">
        <v>3144658.2192379306</v>
      </c>
      <c r="CB1122" s="1">
        <v>139779.3538906709</v>
      </c>
      <c r="CC1122" s="1">
        <v>363591.25975333533</v>
      </c>
    </row>
    <row r="1123" spans="1:81" x14ac:dyDescent="0.25">
      <c r="A1123" t="s">
        <v>889</v>
      </c>
      <c r="B1123" t="s">
        <v>890</v>
      </c>
      <c r="C1123" t="s">
        <v>95</v>
      </c>
      <c r="D1123" t="s">
        <v>1730</v>
      </c>
      <c r="E1123">
        <v>30040</v>
      </c>
      <c r="F1123" t="s">
        <v>370</v>
      </c>
      <c r="G1123" t="s">
        <v>47</v>
      </c>
      <c r="H1123" s="74">
        <v>0.32649306637178005</v>
      </c>
      <c r="I1123" s="1">
        <v>47984.31</v>
      </c>
      <c r="J1123" s="1"/>
      <c r="K1123" s="1"/>
      <c r="L1123" s="1"/>
      <c r="M1123" s="1"/>
      <c r="N1123" s="1"/>
      <c r="O1123" s="1"/>
      <c r="P1123" s="1">
        <v>152009</v>
      </c>
      <c r="Q1123" s="1"/>
      <c r="R1123" s="1"/>
      <c r="S1123" s="1"/>
      <c r="T1123" s="1">
        <v>152009</v>
      </c>
      <c r="U1123" s="1">
        <v>18.857142857142858</v>
      </c>
      <c r="V1123" s="36">
        <v>9.4486743901080528E-2</v>
      </c>
      <c r="W1123" s="1"/>
      <c r="X1123" s="1"/>
      <c r="Y1123" s="1"/>
      <c r="Z1123" s="1"/>
      <c r="AA1123" s="1"/>
      <c r="AB1123" s="1"/>
      <c r="AC1123" s="1">
        <v>17904</v>
      </c>
      <c r="AD1123" s="1"/>
      <c r="AE1123" s="1"/>
      <c r="AF1123" s="1"/>
      <c r="AG1123" s="1">
        <v>0</v>
      </c>
      <c r="AH1123" s="1">
        <v>0</v>
      </c>
      <c r="AI1123" s="1">
        <v>0</v>
      </c>
      <c r="AJ1123" s="1">
        <v>0</v>
      </c>
      <c r="AK1123" s="1"/>
      <c r="AL1123" s="1">
        <v>0</v>
      </c>
      <c r="AM1123" s="1">
        <v>157369.77688916668</v>
      </c>
      <c r="AN1123" s="1"/>
      <c r="AO1123" s="1">
        <v>0</v>
      </c>
      <c r="AP1123" s="1">
        <v>0</v>
      </c>
      <c r="AQ1123" s="1">
        <v>157369.77688916668</v>
      </c>
      <c r="AR1123" s="1">
        <v>0</v>
      </c>
      <c r="AS1123" s="1">
        <v>0</v>
      </c>
      <c r="AT1123" s="1">
        <v>0</v>
      </c>
      <c r="AU1123" s="1">
        <v>0</v>
      </c>
      <c r="AV1123" s="1"/>
      <c r="AW1123" s="1">
        <v>0</v>
      </c>
      <c r="AX1123" s="1">
        <v>46571.526719999994</v>
      </c>
      <c r="AY1123" s="1"/>
      <c r="AZ1123" s="1">
        <v>0</v>
      </c>
      <c r="BA1123" s="1">
        <v>0</v>
      </c>
      <c r="BB1123" s="1">
        <v>46571.526719999994</v>
      </c>
      <c r="BC1123" s="7">
        <v>4.2501664316766599</v>
      </c>
      <c r="BD1123" s="35" t="s">
        <v>552</v>
      </c>
      <c r="BE1123" s="35" t="s">
        <v>552</v>
      </c>
      <c r="BF1123" s="35" t="s">
        <v>552</v>
      </c>
      <c r="BG1123" s="35" t="s">
        <v>552</v>
      </c>
      <c r="BH1123" s="35" t="s">
        <v>552</v>
      </c>
      <c r="BI1123" s="35" t="s">
        <v>552</v>
      </c>
      <c r="BJ1123" s="35">
        <v>1.3416396635012839</v>
      </c>
      <c r="BK1123" s="35" t="s">
        <v>552</v>
      </c>
      <c r="BL1123" s="35" t="s">
        <v>552</v>
      </c>
      <c r="BM1123" s="35" t="s">
        <v>552</v>
      </c>
      <c r="BN1123" s="35">
        <v>1.3416396635012839</v>
      </c>
      <c r="BO1123" s="1">
        <v>0</v>
      </c>
      <c r="BP1123" s="1">
        <v>0</v>
      </c>
      <c r="BQ1123" s="1">
        <v>15794.515479599997</v>
      </c>
      <c r="BR1123" s="1">
        <v>702.06267735185156</v>
      </c>
      <c r="BS1123" s="1">
        <v>6203.7992600430407</v>
      </c>
      <c r="BT1123" s="1">
        <v>15794.515479599997</v>
      </c>
      <c r="BU1123" s="1">
        <v>702.06267735185156</v>
      </c>
      <c r="BV1123" s="1">
        <v>1826.1913950740891</v>
      </c>
      <c r="BW1123" s="35">
        <v>5.9802746185341515</v>
      </c>
      <c r="BX1123" s="1">
        <v>78661.024555096621</v>
      </c>
      <c r="BY1123" s="1">
        <v>3496.4649326355575</v>
      </c>
      <c r="BZ1123" s="1">
        <v>30896.623993273304</v>
      </c>
      <c r="CA1123" s="1">
        <v>78661.024555096621</v>
      </c>
      <c r="CB1123" s="1">
        <v>3496.4649326355575</v>
      </c>
      <c r="CC1123" s="1">
        <v>9094.9346534729593</v>
      </c>
    </row>
    <row r="1124" spans="1:81" x14ac:dyDescent="0.25">
      <c r="A1124" t="s">
        <v>927</v>
      </c>
      <c r="B1124" t="s">
        <v>94</v>
      </c>
      <c r="C1124" t="s">
        <v>95</v>
      </c>
      <c r="D1124" t="s">
        <v>38</v>
      </c>
      <c r="E1124">
        <v>30201</v>
      </c>
      <c r="F1124" t="s">
        <v>39</v>
      </c>
      <c r="G1124" t="s">
        <v>47</v>
      </c>
      <c r="H1124" s="74">
        <v>0.32649306637178005</v>
      </c>
      <c r="I1124" s="1">
        <v>4457972</v>
      </c>
      <c r="J1124" s="1"/>
      <c r="K1124" s="1"/>
      <c r="L1124" s="1">
        <v>384023</v>
      </c>
      <c r="M1124" s="1"/>
      <c r="N1124" s="1"/>
      <c r="O1124" s="1"/>
      <c r="P1124" s="1"/>
      <c r="Q1124" s="1"/>
      <c r="R1124" s="1"/>
      <c r="S1124" s="1"/>
      <c r="T1124" s="1">
        <v>384023</v>
      </c>
      <c r="U1124" s="1">
        <v>34.916666666666664</v>
      </c>
      <c r="V1124" s="36">
        <v>0.36264604092378089</v>
      </c>
      <c r="W1124" s="1"/>
      <c r="X1124" s="1"/>
      <c r="Y1124" s="1">
        <v>103510</v>
      </c>
      <c r="Z1124" s="1"/>
      <c r="AA1124" s="1"/>
      <c r="AB1124" s="1"/>
      <c r="AC1124" s="1"/>
      <c r="AD1124" s="1"/>
      <c r="AE1124" s="1"/>
      <c r="AF1124" s="1"/>
      <c r="AG1124" s="1">
        <v>0</v>
      </c>
      <c r="AH1124" s="1">
        <v>0</v>
      </c>
      <c r="AI1124" s="1">
        <v>1061325.3688125003</v>
      </c>
      <c r="AJ1124" s="1">
        <v>0</v>
      </c>
      <c r="AK1124" s="1">
        <v>0</v>
      </c>
      <c r="AL1124" s="1">
        <v>0</v>
      </c>
      <c r="AM1124" s="1">
        <v>0</v>
      </c>
      <c r="AN1124" s="1">
        <v>0</v>
      </c>
      <c r="AO1124" s="1">
        <v>0</v>
      </c>
      <c r="AP1124" s="1">
        <v>0</v>
      </c>
      <c r="AQ1124" s="1">
        <v>1061325.3688125003</v>
      </c>
      <c r="AR1124" s="1">
        <v>0</v>
      </c>
      <c r="AS1124" s="1">
        <v>0</v>
      </c>
      <c r="AT1124" s="1">
        <v>224411.68809399998</v>
      </c>
      <c r="AU1124" s="1">
        <v>0</v>
      </c>
      <c r="AV1124" s="1">
        <v>0</v>
      </c>
      <c r="AW1124" s="1">
        <v>0</v>
      </c>
      <c r="AX1124" s="1">
        <v>0</v>
      </c>
      <c r="AY1124" s="1">
        <v>0</v>
      </c>
      <c r="AZ1124" s="1">
        <v>0</v>
      </c>
      <c r="BA1124" s="1">
        <v>0</v>
      </c>
      <c r="BB1124" s="1">
        <v>224411.68809399998</v>
      </c>
      <c r="BC1124" s="7">
        <v>0.28841299517056196</v>
      </c>
      <c r="BD1124" s="35" t="s">
        <v>552</v>
      </c>
      <c r="BE1124" s="35" t="s">
        <v>552</v>
      </c>
      <c r="BF1124" s="35">
        <v>3.3480730500686167</v>
      </c>
      <c r="BG1124" s="35" t="s">
        <v>552</v>
      </c>
      <c r="BH1124" s="35" t="s">
        <v>552</v>
      </c>
      <c r="BI1124" s="35" t="s">
        <v>552</v>
      </c>
      <c r="BJ1124" s="35" t="s">
        <v>552</v>
      </c>
      <c r="BK1124" s="35" t="s">
        <v>552</v>
      </c>
      <c r="BL1124" s="35" t="s">
        <v>552</v>
      </c>
      <c r="BM1124" s="35" t="s">
        <v>552</v>
      </c>
      <c r="BN1124" s="35">
        <v>3.3480730500686167</v>
      </c>
      <c r="BO1124" s="1">
        <v>0</v>
      </c>
      <c r="BP1124" s="1"/>
      <c r="BQ1124" s="1">
        <v>1467386.0635199999</v>
      </c>
      <c r="BR1124" s="1">
        <v>65224.982038495269</v>
      </c>
      <c r="BS1124" s="1">
        <v>576362.63593021559</v>
      </c>
      <c r="BT1124" s="1">
        <v>1467386.0635199999</v>
      </c>
      <c r="BU1124" s="1">
        <v>65224.982038495269</v>
      </c>
      <c r="BV1124" s="1">
        <v>169661.9187788931</v>
      </c>
      <c r="BW1124" s="35">
        <v>5.9882812388849329</v>
      </c>
      <c r="BX1124" s="1">
        <v>7319734.3708580304</v>
      </c>
      <c r="BY1124" s="1">
        <v>325360.55420923268</v>
      </c>
      <c r="BZ1124" s="1">
        <v>2875058.9236049606</v>
      </c>
      <c r="CA1124" s="1">
        <v>7319734.3708580304</v>
      </c>
      <c r="CB1124" s="1">
        <v>325360.55420923268</v>
      </c>
      <c r="CC1124" s="1">
        <v>846321.36639797175</v>
      </c>
    </row>
    <row r="1125" spans="1:81" x14ac:dyDescent="0.25">
      <c r="A1125" t="s">
        <v>927</v>
      </c>
      <c r="B1125" t="s">
        <v>94</v>
      </c>
      <c r="C1125" t="s">
        <v>95</v>
      </c>
      <c r="D1125" t="s">
        <v>1727</v>
      </c>
      <c r="E1125">
        <v>30201</v>
      </c>
      <c r="F1125" t="s">
        <v>39</v>
      </c>
      <c r="G1125" t="s">
        <v>47</v>
      </c>
      <c r="H1125" s="74">
        <v>0.32649306637178005</v>
      </c>
      <c r="I1125" s="1">
        <v>142794</v>
      </c>
      <c r="J1125" s="1"/>
      <c r="K1125" s="1"/>
      <c r="L1125" s="1">
        <v>26647</v>
      </c>
      <c r="M1125" s="1"/>
      <c r="N1125" s="1"/>
      <c r="O1125" s="1"/>
      <c r="P1125" s="1"/>
      <c r="Q1125" s="1"/>
      <c r="R1125" s="1"/>
      <c r="S1125" s="1"/>
      <c r="T1125" s="1">
        <v>26647</v>
      </c>
      <c r="U1125" s="1">
        <v>47.666666666666664</v>
      </c>
      <c r="V1125" s="36">
        <v>0.12148910380721559</v>
      </c>
      <c r="W1125" s="1"/>
      <c r="X1125" s="1"/>
      <c r="Y1125" s="1">
        <v>9173</v>
      </c>
      <c r="Z1125" s="1"/>
      <c r="AA1125" s="1"/>
      <c r="AB1125" s="1"/>
      <c r="AC1125" s="1"/>
      <c r="AD1125" s="1"/>
      <c r="AE1125" s="1"/>
      <c r="AF1125" s="1"/>
      <c r="AG1125" s="1">
        <v>0</v>
      </c>
      <c r="AH1125" s="1"/>
      <c r="AI1125" s="1">
        <v>94951.37414</v>
      </c>
      <c r="AJ1125" s="1"/>
      <c r="AK1125" s="1"/>
      <c r="AL1125" s="1"/>
      <c r="AM1125" s="1"/>
      <c r="AN1125" s="1"/>
      <c r="AO1125" s="1"/>
      <c r="AP1125" s="1"/>
      <c r="AQ1125" s="1">
        <v>94951.37414</v>
      </c>
      <c r="AR1125" s="1">
        <v>0</v>
      </c>
      <c r="AS1125" s="1"/>
      <c r="AT1125" s="1">
        <v>19887.2419562</v>
      </c>
      <c r="AU1125" s="1"/>
      <c r="AV1125" s="1"/>
      <c r="AW1125" s="1"/>
      <c r="AX1125" s="1"/>
      <c r="AY1125" s="1"/>
      <c r="AZ1125" s="1"/>
      <c r="BA1125" s="1"/>
      <c r="BB1125" s="1">
        <v>19887.2419562</v>
      </c>
      <c r="BC1125" s="7">
        <v>0.80422578046836701</v>
      </c>
      <c r="BD1125" s="35" t="s">
        <v>552</v>
      </c>
      <c r="BE1125" s="35" t="s">
        <v>552</v>
      </c>
      <c r="BF1125" s="35">
        <v>4.3096264531166737</v>
      </c>
      <c r="BG1125" s="35" t="s">
        <v>552</v>
      </c>
      <c r="BH1125" s="35" t="s">
        <v>552</v>
      </c>
      <c r="BI1125" s="35" t="s">
        <v>552</v>
      </c>
      <c r="BJ1125" s="35" t="s">
        <v>552</v>
      </c>
      <c r="BK1125" s="35" t="s">
        <v>552</v>
      </c>
      <c r="BL1125" s="35" t="s">
        <v>552</v>
      </c>
      <c r="BM1125" s="35" t="s">
        <v>552</v>
      </c>
      <c r="BN1125" s="35">
        <v>4.3096264531166737</v>
      </c>
      <c r="BO1125" s="1">
        <v>0</v>
      </c>
      <c r="BP1125" s="1"/>
      <c r="BQ1125" s="1">
        <v>47002.073039999996</v>
      </c>
      <c r="BR1125" s="1">
        <v>2089.2316248744705</v>
      </c>
      <c r="BS1125" s="1">
        <v>18461.561946781898</v>
      </c>
      <c r="BT1125" s="1">
        <v>47002.073039999996</v>
      </c>
      <c r="BU1125" s="1">
        <v>2089.2316248744705</v>
      </c>
      <c r="BV1125" s="1">
        <v>5434.4675179909746</v>
      </c>
      <c r="BW1125" s="35">
        <v>5.9882812388849329</v>
      </c>
      <c r="BX1125" s="1">
        <v>234459.5591341313</v>
      </c>
      <c r="BY1125" s="1">
        <v>10421.674918046407</v>
      </c>
      <c r="BZ1125" s="1">
        <v>92091.463099644141</v>
      </c>
      <c r="CA1125" s="1">
        <v>234459.5591341313</v>
      </c>
      <c r="CB1125" s="1">
        <v>10421.674918046407</v>
      </c>
      <c r="CC1125" s="1">
        <v>27108.652363323949</v>
      </c>
    </row>
    <row r="1126" spans="1:81" x14ac:dyDescent="0.25">
      <c r="A1126" t="s">
        <v>927</v>
      </c>
      <c r="B1126" t="s">
        <v>94</v>
      </c>
      <c r="C1126" t="s">
        <v>95</v>
      </c>
      <c r="D1126" t="s">
        <v>28</v>
      </c>
      <c r="E1126">
        <v>30201</v>
      </c>
      <c r="F1126" t="s">
        <v>39</v>
      </c>
      <c r="G1126" t="s">
        <v>47</v>
      </c>
      <c r="H1126" s="74">
        <v>0.32649306637178005</v>
      </c>
      <c r="I1126" s="1">
        <v>4600766</v>
      </c>
      <c r="J1126" s="1">
        <v>0</v>
      </c>
      <c r="K1126" s="1">
        <v>0</v>
      </c>
      <c r="L1126" s="1">
        <v>410670</v>
      </c>
      <c r="M1126" s="1">
        <v>0</v>
      </c>
      <c r="N1126" s="1">
        <v>0</v>
      </c>
      <c r="O1126" s="1">
        <v>0</v>
      </c>
      <c r="P1126" s="1">
        <v>0</v>
      </c>
      <c r="Q1126" s="1">
        <v>0</v>
      </c>
      <c r="R1126" s="1">
        <v>0</v>
      </c>
      <c r="S1126" s="1">
        <v>0</v>
      </c>
      <c r="T1126" s="1">
        <v>410670</v>
      </c>
      <c r="U1126" s="1"/>
      <c r="V1126" s="36"/>
      <c r="W1126" s="1"/>
      <c r="X1126" s="1"/>
      <c r="Y1126" s="1">
        <v>112683</v>
      </c>
      <c r="Z1126" s="1"/>
      <c r="AA1126" s="1"/>
      <c r="AB1126" s="1"/>
      <c r="AC1126" s="1"/>
      <c r="AD1126" s="1"/>
      <c r="AE1126" s="1"/>
      <c r="AF1126" s="1"/>
      <c r="AG1126" s="1">
        <v>0</v>
      </c>
      <c r="AH1126" s="1">
        <v>0</v>
      </c>
      <c r="AI1126" s="1">
        <v>1156276.7429525002</v>
      </c>
      <c r="AJ1126" s="1">
        <v>0</v>
      </c>
      <c r="AK1126" s="1">
        <v>0</v>
      </c>
      <c r="AL1126" s="1">
        <v>0</v>
      </c>
      <c r="AM1126" s="1">
        <v>0</v>
      </c>
      <c r="AN1126" s="1">
        <v>0</v>
      </c>
      <c r="AO1126" s="1">
        <v>0</v>
      </c>
      <c r="AP1126" s="1">
        <v>0</v>
      </c>
      <c r="AQ1126" s="1">
        <v>1156276.7429525002</v>
      </c>
      <c r="AR1126" s="1">
        <v>0</v>
      </c>
      <c r="AS1126" s="1">
        <v>0</v>
      </c>
      <c r="AT1126" s="1">
        <v>244298.93005019997</v>
      </c>
      <c r="AU1126" s="1">
        <v>0</v>
      </c>
      <c r="AV1126" s="1">
        <v>0</v>
      </c>
      <c r="AW1126" s="1">
        <v>0</v>
      </c>
      <c r="AX1126" s="1">
        <v>0</v>
      </c>
      <c r="AY1126" s="1">
        <v>0</v>
      </c>
      <c r="AZ1126" s="1">
        <v>0</v>
      </c>
      <c r="BA1126" s="1">
        <v>0</v>
      </c>
      <c r="BB1126" s="1">
        <v>244298.93005019997</v>
      </c>
      <c r="BC1126" s="7">
        <v>0.30442227946448491</v>
      </c>
      <c r="BD1126" s="35" t="s">
        <v>552</v>
      </c>
      <c r="BE1126" s="35" t="s">
        <v>552</v>
      </c>
      <c r="BF1126" s="35">
        <v>3.4104650278878426</v>
      </c>
      <c r="BG1126" s="35" t="s">
        <v>552</v>
      </c>
      <c r="BH1126" s="35" t="s">
        <v>552</v>
      </c>
      <c r="BI1126" s="35" t="s">
        <v>552</v>
      </c>
      <c r="BJ1126" s="35" t="s">
        <v>552</v>
      </c>
      <c r="BK1126" s="35" t="s">
        <v>552</v>
      </c>
      <c r="BL1126" s="35" t="s">
        <v>552</v>
      </c>
      <c r="BM1126" s="35" t="s">
        <v>552</v>
      </c>
      <c r="BN1126" s="35">
        <v>3.4104650278878426</v>
      </c>
      <c r="BO1126" s="1">
        <v>0</v>
      </c>
      <c r="BP1126" s="1">
        <v>0</v>
      </c>
      <c r="BQ1126" s="1">
        <v>1514388.1365599998</v>
      </c>
      <c r="BR1126" s="1">
        <v>67314.213663369737</v>
      </c>
      <c r="BS1126" s="1">
        <v>594824.19787699729</v>
      </c>
      <c r="BT1126" s="1">
        <v>1514388.1365599998</v>
      </c>
      <c r="BU1126" s="1">
        <v>67314.213663369737</v>
      </c>
      <c r="BV1126" s="1">
        <v>175096.38629688407</v>
      </c>
      <c r="BW1126" s="35">
        <v>5.9882812388849329</v>
      </c>
      <c r="BX1126" s="1">
        <v>7554193.9299921608</v>
      </c>
      <c r="BY1126" s="1">
        <v>335782.22912727908</v>
      </c>
      <c r="BZ1126" s="1">
        <v>2967150.3867046046</v>
      </c>
      <c r="CA1126" s="1">
        <v>7554193.9299921608</v>
      </c>
      <c r="CB1126" s="1">
        <v>335782.22912727908</v>
      </c>
      <c r="CC1126" s="1">
        <v>873430.01876129571</v>
      </c>
    </row>
    <row r="1127" spans="1:81" x14ac:dyDescent="0.25">
      <c r="A1127" t="s">
        <v>1281</v>
      </c>
      <c r="B1127" t="s">
        <v>1282</v>
      </c>
      <c r="C1127" t="s">
        <v>95</v>
      </c>
      <c r="D1127" t="s">
        <v>38</v>
      </c>
      <c r="E1127">
        <v>30088</v>
      </c>
      <c r="F1127" t="s">
        <v>39</v>
      </c>
      <c r="G1127" t="s">
        <v>47</v>
      </c>
      <c r="H1127" s="74">
        <v>0.32649306637178005</v>
      </c>
      <c r="I1127" s="1">
        <v>5266172</v>
      </c>
      <c r="J1127" s="1"/>
      <c r="K1127" s="1"/>
      <c r="L1127" s="1"/>
      <c r="M1127" s="1"/>
      <c r="N1127" s="1"/>
      <c r="O1127" s="1"/>
      <c r="P1127" s="1"/>
      <c r="Q1127" s="1"/>
      <c r="R1127" s="1"/>
      <c r="S1127" s="1"/>
      <c r="T1127" s="1">
        <v>0</v>
      </c>
      <c r="U1127" s="1">
        <v>0</v>
      </c>
      <c r="V1127" s="36" t="s">
        <v>552</v>
      </c>
      <c r="W1127" s="1"/>
      <c r="X1127" s="1"/>
      <c r="Y1127" s="1"/>
      <c r="Z1127" s="1"/>
      <c r="AA1127" s="1"/>
      <c r="AB1127" s="1"/>
      <c r="AC1127" s="1">
        <v>195933</v>
      </c>
      <c r="AD1127" s="1"/>
      <c r="AE1127" s="1"/>
      <c r="AF1127" s="1"/>
      <c r="AG1127" s="1">
        <v>0</v>
      </c>
      <c r="AH1127" s="1">
        <v>0</v>
      </c>
      <c r="AI1127" s="1">
        <v>0</v>
      </c>
      <c r="AJ1127" s="1">
        <v>0</v>
      </c>
      <c r="AK1127" s="1">
        <v>0</v>
      </c>
      <c r="AL1127" s="1">
        <v>0</v>
      </c>
      <c r="AM1127" s="1">
        <v>1726530.2467199999</v>
      </c>
      <c r="AN1127" s="1">
        <v>0</v>
      </c>
      <c r="AO1127" s="1">
        <v>0</v>
      </c>
      <c r="AP1127" s="1">
        <v>0</v>
      </c>
      <c r="AQ1127" s="1">
        <v>1726530.2467199999</v>
      </c>
      <c r="AR1127" s="1">
        <v>0</v>
      </c>
      <c r="AS1127" s="1">
        <v>0</v>
      </c>
      <c r="AT1127" s="1">
        <v>0</v>
      </c>
      <c r="AU1127" s="1">
        <v>0</v>
      </c>
      <c r="AV1127" s="1">
        <v>0</v>
      </c>
      <c r="AW1127" s="1">
        <v>0</v>
      </c>
      <c r="AX1127" s="1">
        <v>509657.00093999994</v>
      </c>
      <c r="AY1127" s="1">
        <v>0</v>
      </c>
      <c r="AZ1127" s="1">
        <v>0</v>
      </c>
      <c r="BA1127" s="1">
        <v>0</v>
      </c>
      <c r="BB1127" s="1">
        <v>509657.00093999994</v>
      </c>
      <c r="BC1127" s="7">
        <v>0.42463239857338497</v>
      </c>
      <c r="BD1127" s="35" t="s">
        <v>552</v>
      </c>
      <c r="BE1127" s="35" t="s">
        <v>552</v>
      </c>
      <c r="BF1127" s="35" t="s">
        <v>552</v>
      </c>
      <c r="BG1127" s="35" t="s">
        <v>552</v>
      </c>
      <c r="BH1127" s="35" t="s">
        <v>552</v>
      </c>
      <c r="BI1127" s="35" t="s">
        <v>552</v>
      </c>
      <c r="BJ1127" s="35" t="s">
        <v>552</v>
      </c>
      <c r="BK1127" s="35" t="s">
        <v>552</v>
      </c>
      <c r="BL1127" s="35" t="s">
        <v>552</v>
      </c>
      <c r="BM1127" s="35" t="s">
        <v>552</v>
      </c>
      <c r="BN1127" s="35" t="s">
        <v>552</v>
      </c>
      <c r="BO1127" s="1">
        <v>0</v>
      </c>
      <c r="BP1127" s="1"/>
      <c r="BQ1127" s="1">
        <v>1733413.1755199998</v>
      </c>
      <c r="BR1127" s="1">
        <v>77049.827614804832</v>
      </c>
      <c r="BS1127" s="1">
        <v>680853.26134437253</v>
      </c>
      <c r="BT1127" s="1">
        <v>1733413.1755199998</v>
      </c>
      <c r="BU1127" s="1">
        <v>77049.827614804832</v>
      </c>
      <c r="BV1127" s="1">
        <v>200420.47059507802</v>
      </c>
      <c r="BW1127" s="35">
        <v>6.3186911522685758</v>
      </c>
      <c r="BX1127" s="1">
        <v>9219489.3198639993</v>
      </c>
      <c r="BY1127" s="1">
        <v>409804.23641868145</v>
      </c>
      <c r="BZ1127" s="1">
        <v>3621248.2171055186</v>
      </c>
      <c r="CA1127" s="1">
        <v>9219489.3198639993</v>
      </c>
      <c r="CB1127" s="1">
        <v>409804.23641868145</v>
      </c>
      <c r="CC1127" s="1">
        <v>1065974.5836875457</v>
      </c>
    </row>
    <row r="1128" spans="1:81" x14ac:dyDescent="0.25">
      <c r="A1128" t="s">
        <v>1281</v>
      </c>
      <c r="B1128" t="s">
        <v>1282</v>
      </c>
      <c r="C1128" t="s">
        <v>95</v>
      </c>
      <c r="D1128" t="s">
        <v>28</v>
      </c>
      <c r="E1128">
        <v>30088</v>
      </c>
      <c r="F1128" t="s">
        <v>39</v>
      </c>
      <c r="G1128" t="s">
        <v>47</v>
      </c>
      <c r="H1128" s="74">
        <v>0.32649306637178005</v>
      </c>
      <c r="I1128" s="1">
        <v>5575805</v>
      </c>
      <c r="J1128" s="1">
        <v>0</v>
      </c>
      <c r="K1128" s="1">
        <v>0</v>
      </c>
      <c r="L1128" s="1">
        <v>0</v>
      </c>
      <c r="M1128" s="1">
        <v>0</v>
      </c>
      <c r="N1128" s="1">
        <v>0</v>
      </c>
      <c r="O1128" s="1">
        <v>0</v>
      </c>
      <c r="P1128" s="1">
        <v>1688695</v>
      </c>
      <c r="Q1128" s="1">
        <v>0</v>
      </c>
      <c r="R1128" s="1">
        <v>0</v>
      </c>
      <c r="S1128" s="1">
        <v>0</v>
      </c>
      <c r="T1128" s="1">
        <v>1688695</v>
      </c>
      <c r="U1128" s="1"/>
      <c r="V1128" s="36"/>
      <c r="W1128" s="1"/>
      <c r="X1128" s="1"/>
      <c r="Y1128" s="1"/>
      <c r="Z1128" s="1"/>
      <c r="AA1128" s="1"/>
      <c r="AB1128" s="1"/>
      <c r="AC1128" s="1">
        <v>246517</v>
      </c>
      <c r="AD1128" s="1"/>
      <c r="AE1128" s="1"/>
      <c r="AF1128" s="1"/>
      <c r="AG1128" s="1">
        <v>0</v>
      </c>
      <c r="AH1128" s="1">
        <v>0</v>
      </c>
      <c r="AI1128" s="1">
        <v>0</v>
      </c>
      <c r="AJ1128" s="1">
        <v>0</v>
      </c>
      <c r="AK1128" s="1">
        <v>0</v>
      </c>
      <c r="AL1128" s="1">
        <v>0</v>
      </c>
      <c r="AM1128" s="1">
        <v>2172575.8427908332</v>
      </c>
      <c r="AN1128" s="1">
        <v>0</v>
      </c>
      <c r="AO1128" s="1">
        <v>0</v>
      </c>
      <c r="AP1128" s="1">
        <v>0</v>
      </c>
      <c r="AQ1128" s="1">
        <v>2172575.8427908332</v>
      </c>
      <c r="AR1128" s="1">
        <v>0</v>
      </c>
      <c r="AS1128" s="1">
        <v>0</v>
      </c>
      <c r="AT1128" s="1">
        <v>0</v>
      </c>
      <c r="AU1128" s="1">
        <v>0</v>
      </c>
      <c r="AV1128" s="1">
        <v>0</v>
      </c>
      <c r="AW1128" s="1">
        <v>0</v>
      </c>
      <c r="AX1128" s="1">
        <v>641235.09005999996</v>
      </c>
      <c r="AY1128" s="1">
        <v>0</v>
      </c>
      <c r="AZ1128" s="1">
        <v>0</v>
      </c>
      <c r="BA1128" s="1">
        <v>0</v>
      </c>
      <c r="BB1128" s="1">
        <v>641235.09005999996</v>
      </c>
      <c r="BC1128" s="7">
        <v>0.50464658158792008</v>
      </c>
      <c r="BD1128" s="35" t="s">
        <v>552</v>
      </c>
      <c r="BE1128" s="35" t="s">
        <v>552</v>
      </c>
      <c r="BF1128" s="35" t="s">
        <v>552</v>
      </c>
      <c r="BG1128" s="35" t="s">
        <v>552</v>
      </c>
      <c r="BH1128" s="35" t="s">
        <v>552</v>
      </c>
      <c r="BI1128" s="35" t="s">
        <v>552</v>
      </c>
      <c r="BJ1128" s="35">
        <v>1.666263554313143</v>
      </c>
      <c r="BK1128" s="35" t="s">
        <v>552</v>
      </c>
      <c r="BL1128" s="35" t="s">
        <v>552</v>
      </c>
      <c r="BM1128" s="35" t="s">
        <v>552</v>
      </c>
      <c r="BN1128" s="35">
        <v>1.666263554313143</v>
      </c>
      <c r="BO1128" s="1">
        <v>0</v>
      </c>
      <c r="BP1128" s="1">
        <v>0</v>
      </c>
      <c r="BQ1128" s="1">
        <v>1835331.9737999998</v>
      </c>
      <c r="BR1128" s="1">
        <v>81580.095383091713</v>
      </c>
      <c r="BS1128" s="1">
        <v>720885.11709649034</v>
      </c>
      <c r="BT1128" s="1">
        <v>1835331.9737999998</v>
      </c>
      <c r="BU1128" s="1">
        <v>81580.095383091713</v>
      </c>
      <c r="BV1128" s="1">
        <v>212204.5125085905</v>
      </c>
      <c r="BW1128" s="35">
        <v>6.3186911522685758</v>
      </c>
      <c r="BX1128" s="1">
        <v>9761563.930525681</v>
      </c>
      <c r="BY1128" s="1">
        <v>433899.3315152764</v>
      </c>
      <c r="BZ1128" s="1">
        <v>3834165.2941031996</v>
      </c>
      <c r="CA1128" s="1">
        <v>9761563.930525681</v>
      </c>
      <c r="CB1128" s="1">
        <v>433899.3315152764</v>
      </c>
      <c r="CC1128" s="1">
        <v>1128650.2631509067</v>
      </c>
    </row>
    <row r="1129" spans="1:81" x14ac:dyDescent="0.25">
      <c r="A1129" t="s">
        <v>1281</v>
      </c>
      <c r="B1129" t="s">
        <v>1282</v>
      </c>
      <c r="C1129" t="s">
        <v>95</v>
      </c>
      <c r="D1129" t="s">
        <v>1730</v>
      </c>
      <c r="E1129">
        <v>30088</v>
      </c>
      <c r="F1129" t="s">
        <v>39</v>
      </c>
      <c r="G1129" t="s">
        <v>47</v>
      </c>
      <c r="H1129" s="74">
        <v>0.32649306637178005</v>
      </c>
      <c r="I1129" s="1">
        <v>309633</v>
      </c>
      <c r="J1129" s="1"/>
      <c r="K1129" s="1"/>
      <c r="L1129" s="1"/>
      <c r="M1129" s="1"/>
      <c r="N1129" s="1"/>
      <c r="O1129" s="1"/>
      <c r="P1129" s="1">
        <v>1688695</v>
      </c>
      <c r="Q1129" s="1"/>
      <c r="R1129" s="1"/>
      <c r="S1129" s="1"/>
      <c r="T1129" s="1">
        <v>1688695</v>
      </c>
      <c r="U1129" s="1">
        <v>16.263157894736842</v>
      </c>
      <c r="V1129" s="36">
        <v>5.7462808020188834E-2</v>
      </c>
      <c r="W1129" s="1"/>
      <c r="X1129" s="1"/>
      <c r="Y1129" s="1"/>
      <c r="Z1129" s="1"/>
      <c r="AA1129" s="1"/>
      <c r="AB1129" s="1"/>
      <c r="AC1129" s="1">
        <v>50584</v>
      </c>
      <c r="AD1129" s="1"/>
      <c r="AE1129" s="1"/>
      <c r="AF1129" s="1"/>
      <c r="AG1129" s="1">
        <v>0</v>
      </c>
      <c r="AH1129" s="1">
        <v>0</v>
      </c>
      <c r="AI1129" s="1">
        <v>0</v>
      </c>
      <c r="AJ1129" s="1">
        <v>0</v>
      </c>
      <c r="AK1129" s="1"/>
      <c r="AL1129" s="1">
        <v>0</v>
      </c>
      <c r="AM1129" s="1">
        <v>446045.59607083333</v>
      </c>
      <c r="AN1129" s="1"/>
      <c r="AO1129" s="1">
        <v>0</v>
      </c>
      <c r="AP1129" s="1">
        <v>0</v>
      </c>
      <c r="AQ1129" s="1">
        <v>446045.59607083333</v>
      </c>
      <c r="AR1129" s="1">
        <v>0</v>
      </c>
      <c r="AS1129" s="1">
        <v>0</v>
      </c>
      <c r="AT1129" s="1">
        <v>0</v>
      </c>
      <c r="AU1129" s="1">
        <v>0</v>
      </c>
      <c r="AV1129" s="1"/>
      <c r="AW1129" s="1">
        <v>0</v>
      </c>
      <c r="AX1129" s="1">
        <v>131578.08911999999</v>
      </c>
      <c r="AY1129" s="1"/>
      <c r="AZ1129" s="1">
        <v>0</v>
      </c>
      <c r="BA1129" s="1">
        <v>0</v>
      </c>
      <c r="BB1129" s="1">
        <v>131578.08911999999</v>
      </c>
      <c r="BC1129" s="7">
        <v>1.8655107342913491</v>
      </c>
      <c r="BD1129" s="35" t="s">
        <v>552</v>
      </c>
      <c r="BE1129" s="35" t="s">
        <v>552</v>
      </c>
      <c r="BF1129" s="35" t="s">
        <v>552</v>
      </c>
      <c r="BG1129" s="35" t="s">
        <v>552</v>
      </c>
      <c r="BH1129" s="35" t="s">
        <v>552</v>
      </c>
      <c r="BI1129" s="35" t="s">
        <v>552</v>
      </c>
      <c r="BJ1129" s="35">
        <v>0.34205329274429858</v>
      </c>
      <c r="BK1129" s="35" t="s">
        <v>552</v>
      </c>
      <c r="BL1129" s="35" t="s">
        <v>552</v>
      </c>
      <c r="BM1129" s="35" t="s">
        <v>552</v>
      </c>
      <c r="BN1129" s="35">
        <v>0.34205329274429858</v>
      </c>
      <c r="BO1129" s="1">
        <v>0</v>
      </c>
      <c r="BP1129" s="1">
        <v>0</v>
      </c>
      <c r="BQ1129" s="1">
        <v>101918.79827999999</v>
      </c>
      <c r="BR1129" s="1">
        <v>4530.2677682868816</v>
      </c>
      <c r="BS1129" s="1">
        <v>40031.855752117874</v>
      </c>
      <c r="BT1129" s="1">
        <v>101918.79827999999</v>
      </c>
      <c r="BU1129" s="1">
        <v>4530.2677682868816</v>
      </c>
      <c r="BV1129" s="1">
        <v>11784.04191351247</v>
      </c>
      <c r="BW1129" s="35">
        <v>6.3186911522685758</v>
      </c>
      <c r="BX1129" s="1">
        <v>542074.61066168163</v>
      </c>
      <c r="BY1129" s="1">
        <v>24095.095096594941</v>
      </c>
      <c r="BZ1129" s="1">
        <v>212917.0769976812</v>
      </c>
      <c r="CA1129" s="1">
        <v>542074.61066168163</v>
      </c>
      <c r="CB1129" s="1">
        <v>24095.095096594941</v>
      </c>
      <c r="CC1129" s="1">
        <v>62675.679463360822</v>
      </c>
    </row>
    <row r="1130" spans="1:81" x14ac:dyDescent="0.25">
      <c r="A1130" t="s">
        <v>614</v>
      </c>
      <c r="B1130" t="s">
        <v>615</v>
      </c>
      <c r="C1130" t="s">
        <v>95</v>
      </c>
      <c r="D1130" t="s">
        <v>38</v>
      </c>
      <c r="E1130">
        <v>30048</v>
      </c>
      <c r="F1130" t="s">
        <v>39</v>
      </c>
      <c r="G1130" t="s">
        <v>47</v>
      </c>
      <c r="H1130" s="74">
        <v>0.32649306637178005</v>
      </c>
      <c r="I1130" s="1">
        <v>5747733</v>
      </c>
      <c r="J1130" s="1"/>
      <c r="K1130" s="1"/>
      <c r="L1130" s="1">
        <v>1073378</v>
      </c>
      <c r="M1130" s="1">
        <v>53505</v>
      </c>
      <c r="N1130" s="1"/>
      <c r="O1130" s="1"/>
      <c r="P1130" s="1"/>
      <c r="Q1130" s="1"/>
      <c r="R1130" s="1"/>
      <c r="S1130" s="1"/>
      <c r="T1130" s="1">
        <v>1126883</v>
      </c>
      <c r="U1130" s="1">
        <v>25.941176470588236</v>
      </c>
      <c r="V1130" s="36">
        <v>0.18221122519049027</v>
      </c>
      <c r="W1130" s="1"/>
      <c r="X1130" s="1"/>
      <c r="Y1130" s="1">
        <v>326481</v>
      </c>
      <c r="Z1130" s="1">
        <v>86602</v>
      </c>
      <c r="AA1130" s="1"/>
      <c r="AB1130" s="1"/>
      <c r="AC1130" s="1">
        <v>120340</v>
      </c>
      <c r="AD1130" s="1"/>
      <c r="AE1130" s="1"/>
      <c r="AF1130" s="1"/>
      <c r="AG1130" s="1">
        <v>0</v>
      </c>
      <c r="AH1130" s="1">
        <v>0</v>
      </c>
      <c r="AI1130" s="1">
        <v>3345916.1153750005</v>
      </c>
      <c r="AJ1130" s="1">
        <v>28274.952533928896</v>
      </c>
      <c r="AK1130" s="1">
        <v>0</v>
      </c>
      <c r="AL1130" s="1">
        <v>0</v>
      </c>
      <c r="AM1130" s="1">
        <v>1060416.8256000001</v>
      </c>
      <c r="AN1130" s="1">
        <v>0</v>
      </c>
      <c r="AO1130" s="1">
        <v>0</v>
      </c>
      <c r="AP1130" s="1">
        <v>0</v>
      </c>
      <c r="AQ1130" s="1">
        <v>4434607.8935089298</v>
      </c>
      <c r="AR1130" s="1">
        <v>0</v>
      </c>
      <c r="AS1130" s="1">
        <v>0</v>
      </c>
      <c r="AT1130" s="1">
        <v>707817.14173139993</v>
      </c>
      <c r="AU1130" s="1">
        <v>1740.8967865400014</v>
      </c>
      <c r="AV1130" s="1">
        <v>0</v>
      </c>
      <c r="AW1130" s="1">
        <v>0</v>
      </c>
      <c r="AX1130" s="1">
        <v>313026.0012</v>
      </c>
      <c r="AY1130" s="1">
        <v>0</v>
      </c>
      <c r="AZ1130" s="1">
        <v>0</v>
      </c>
      <c r="BA1130" s="1">
        <v>0</v>
      </c>
      <c r="BB1130" s="1">
        <v>1022584.0397179399</v>
      </c>
      <c r="BC1130" s="7">
        <v>0.94945118940404316</v>
      </c>
      <c r="BD1130" s="35" t="s">
        <v>552</v>
      </c>
      <c r="BE1130" s="35" t="s">
        <v>552</v>
      </c>
      <c r="BF1130" s="35">
        <v>3.7766129519203866</v>
      </c>
      <c r="BG1130" s="35">
        <v>0.56099148342152871</v>
      </c>
      <c r="BH1130" s="35" t="s">
        <v>552</v>
      </c>
      <c r="BI1130" s="35" t="s">
        <v>552</v>
      </c>
      <c r="BJ1130" s="35" t="s">
        <v>552</v>
      </c>
      <c r="BK1130" s="35" t="s">
        <v>552</v>
      </c>
      <c r="BL1130" s="35" t="s">
        <v>552</v>
      </c>
      <c r="BM1130" s="35" t="s">
        <v>552</v>
      </c>
      <c r="BN1130" s="35">
        <v>4.8427316174144694</v>
      </c>
      <c r="BO1130" s="1">
        <v>0</v>
      </c>
      <c r="BP1130" s="1"/>
      <c r="BQ1130" s="1">
        <v>1891923.7942799998</v>
      </c>
      <c r="BR1130" s="1">
        <v>84095.589134939946</v>
      </c>
      <c r="BS1130" s="1">
        <v>743113.35793564538</v>
      </c>
      <c r="BT1130" s="1">
        <v>1891923.7942799998</v>
      </c>
      <c r="BU1130" s="1">
        <v>84095.589134939946</v>
      </c>
      <c r="BV1130" s="1">
        <v>218747.76454602307</v>
      </c>
      <c r="BW1130" s="35">
        <v>5.9937571035025838</v>
      </c>
      <c r="BX1130" s="1">
        <v>9447807.8869713098</v>
      </c>
      <c r="BY1130" s="1">
        <v>419952.94561584108</v>
      </c>
      <c r="BZ1130" s="1">
        <v>3710927.6098987879</v>
      </c>
      <c r="CA1130" s="1">
        <v>9447807.8869713098</v>
      </c>
      <c r="CB1130" s="1">
        <v>419952.94561584108</v>
      </c>
      <c r="CC1130" s="1">
        <v>1092373.2030770134</v>
      </c>
    </row>
    <row r="1131" spans="1:81" x14ac:dyDescent="0.25">
      <c r="A1131" t="s">
        <v>614</v>
      </c>
      <c r="B1131" t="s">
        <v>615</v>
      </c>
      <c r="C1131" t="s">
        <v>95</v>
      </c>
      <c r="D1131" t="s">
        <v>28</v>
      </c>
      <c r="E1131">
        <v>30048</v>
      </c>
      <c r="F1131" t="s">
        <v>39</v>
      </c>
      <c r="G1131" t="s">
        <v>47</v>
      </c>
      <c r="H1131" s="74">
        <v>0.32649306637178005</v>
      </c>
      <c r="I1131" s="1">
        <v>6432967</v>
      </c>
      <c r="J1131" s="1">
        <v>0</v>
      </c>
      <c r="K1131" s="1">
        <v>0</v>
      </c>
      <c r="L1131" s="1">
        <v>1125424</v>
      </c>
      <c r="M1131" s="1">
        <v>53505</v>
      </c>
      <c r="N1131" s="1">
        <v>0</v>
      </c>
      <c r="O1131" s="1">
        <v>0</v>
      </c>
      <c r="P1131" s="1">
        <v>900435</v>
      </c>
      <c r="Q1131" s="1">
        <v>0</v>
      </c>
      <c r="R1131" s="1">
        <v>0</v>
      </c>
      <c r="S1131" s="1">
        <v>0</v>
      </c>
      <c r="T1131" s="1">
        <v>2079364</v>
      </c>
      <c r="U1131" s="1"/>
      <c r="V1131" s="36"/>
      <c r="W1131" s="1"/>
      <c r="X1131" s="1"/>
      <c r="Y1131" s="1">
        <v>326481</v>
      </c>
      <c r="Z1131" s="1">
        <v>86602</v>
      </c>
      <c r="AA1131" s="1"/>
      <c r="AB1131" s="1"/>
      <c r="AC1131" s="1">
        <v>240680</v>
      </c>
      <c r="AD1131" s="1"/>
      <c r="AE1131" s="1"/>
      <c r="AF1131" s="1"/>
      <c r="AG1131" s="1">
        <v>0</v>
      </c>
      <c r="AH1131" s="1">
        <v>0</v>
      </c>
      <c r="AI1131" s="1">
        <v>3346524.4030000004</v>
      </c>
      <c r="AJ1131" s="1">
        <v>28274.952533928896</v>
      </c>
      <c r="AK1131" s="1">
        <v>0</v>
      </c>
      <c r="AL1131" s="1">
        <v>0</v>
      </c>
      <c r="AM1131" s="1">
        <v>2118024.7696874999</v>
      </c>
      <c r="AN1131" s="1">
        <v>0</v>
      </c>
      <c r="AO1131" s="1">
        <v>0</v>
      </c>
      <c r="AP1131" s="1">
        <v>0</v>
      </c>
      <c r="AQ1131" s="1">
        <v>5492824.1252214294</v>
      </c>
      <c r="AR1131" s="1">
        <v>0</v>
      </c>
      <c r="AS1131" s="1">
        <v>0</v>
      </c>
      <c r="AT1131" s="1">
        <v>707817.14173139993</v>
      </c>
      <c r="AU1131" s="1">
        <v>1740.8967865400014</v>
      </c>
      <c r="AV1131" s="1">
        <v>0</v>
      </c>
      <c r="AW1131" s="1">
        <v>0</v>
      </c>
      <c r="AX1131" s="1">
        <v>626052.0024</v>
      </c>
      <c r="AY1131" s="1">
        <v>0</v>
      </c>
      <c r="AZ1131" s="1">
        <v>0</v>
      </c>
      <c r="BA1131" s="1">
        <v>0</v>
      </c>
      <c r="BB1131" s="1">
        <v>1335610.04091794</v>
      </c>
      <c r="BC1131" s="7">
        <v>1.0614750808047624</v>
      </c>
      <c r="BD1131" s="35" t="s">
        <v>552</v>
      </c>
      <c r="BE1131" s="35" t="s">
        <v>552</v>
      </c>
      <c r="BF1131" s="35">
        <v>3.6025014081194291</v>
      </c>
      <c r="BG1131" s="35">
        <v>0.56099148342152871</v>
      </c>
      <c r="BH1131" s="35" t="s">
        <v>552</v>
      </c>
      <c r="BI1131" s="35" t="s">
        <v>552</v>
      </c>
      <c r="BJ1131" s="35">
        <v>3.0475012322793984</v>
      </c>
      <c r="BK1131" s="35" t="s">
        <v>552</v>
      </c>
      <c r="BL1131" s="35" t="s">
        <v>552</v>
      </c>
      <c r="BM1131" s="35" t="s">
        <v>552</v>
      </c>
      <c r="BN1131" s="35">
        <v>3.2839051585674128</v>
      </c>
      <c r="BO1131" s="1">
        <v>0</v>
      </c>
      <c r="BP1131" s="1">
        <v>0</v>
      </c>
      <c r="BQ1131" s="1">
        <v>2117475.4177199998</v>
      </c>
      <c r="BR1131" s="1">
        <v>94121.308305487968</v>
      </c>
      <c r="BS1131" s="1">
        <v>831705.9454326072</v>
      </c>
      <c r="BT1131" s="1">
        <v>2117475.4177199998</v>
      </c>
      <c r="BU1131" s="1">
        <v>94121.308305487968</v>
      </c>
      <c r="BV1131" s="1">
        <v>244826.46473806919</v>
      </c>
      <c r="BW1131" s="35">
        <v>5.9937571035025838</v>
      </c>
      <c r="BX1131" s="1">
        <v>10574157.908731351</v>
      </c>
      <c r="BY1131" s="1">
        <v>470018.95194148732</v>
      </c>
      <c r="BZ1131" s="1">
        <v>4153337.4730294147</v>
      </c>
      <c r="CA1131" s="1">
        <v>10574157.908731351</v>
      </c>
      <c r="CB1131" s="1">
        <v>470018.95194148732</v>
      </c>
      <c r="CC1131" s="1">
        <v>1222603.8974111578</v>
      </c>
    </row>
    <row r="1132" spans="1:81" x14ac:dyDescent="0.25">
      <c r="A1132" t="s">
        <v>614</v>
      </c>
      <c r="B1132" t="s">
        <v>615</v>
      </c>
      <c r="C1132" t="s">
        <v>95</v>
      </c>
      <c r="D1132" t="s">
        <v>1730</v>
      </c>
      <c r="E1132">
        <v>30048</v>
      </c>
      <c r="F1132" t="s">
        <v>39</v>
      </c>
      <c r="G1132" t="s">
        <v>47</v>
      </c>
      <c r="H1132" s="74">
        <v>0.32649306637178005</v>
      </c>
      <c r="I1132" s="1">
        <v>685234</v>
      </c>
      <c r="J1132" s="1"/>
      <c r="K1132" s="1"/>
      <c r="L1132" s="1">
        <v>52046</v>
      </c>
      <c r="M1132" s="1"/>
      <c r="N1132" s="1"/>
      <c r="O1132" s="1"/>
      <c r="P1132" s="1">
        <v>900435</v>
      </c>
      <c r="Q1132" s="1"/>
      <c r="R1132" s="1"/>
      <c r="S1132" s="1"/>
      <c r="T1132" s="1">
        <v>952481</v>
      </c>
      <c r="U1132" s="1">
        <v>13.137931034482758</v>
      </c>
      <c r="V1132" s="36">
        <v>6.8373014968191578E-2</v>
      </c>
      <c r="W1132" s="1"/>
      <c r="X1132" s="1"/>
      <c r="Y1132" s="1"/>
      <c r="Z1132" s="1"/>
      <c r="AA1132" s="1"/>
      <c r="AB1132" s="1"/>
      <c r="AC1132" s="1">
        <v>120340</v>
      </c>
      <c r="AD1132" s="1"/>
      <c r="AE1132" s="1"/>
      <c r="AF1132" s="1"/>
      <c r="AG1132" s="1">
        <v>0</v>
      </c>
      <c r="AH1132" s="1">
        <v>0</v>
      </c>
      <c r="AI1132" s="1">
        <v>608.28762499999993</v>
      </c>
      <c r="AJ1132" s="1">
        <v>0</v>
      </c>
      <c r="AK1132" s="1"/>
      <c r="AL1132" s="1">
        <v>0</v>
      </c>
      <c r="AM1132" s="1">
        <v>1057607.9440874998</v>
      </c>
      <c r="AN1132" s="1"/>
      <c r="AO1132" s="1">
        <v>0</v>
      </c>
      <c r="AP1132" s="1">
        <v>0</v>
      </c>
      <c r="AQ1132" s="1">
        <v>1058216.2317124999</v>
      </c>
      <c r="AR1132" s="1">
        <v>0</v>
      </c>
      <c r="AS1132" s="1">
        <v>0</v>
      </c>
      <c r="AT1132" s="1">
        <v>0</v>
      </c>
      <c r="AU1132" s="1">
        <v>0</v>
      </c>
      <c r="AV1132" s="1"/>
      <c r="AW1132" s="1">
        <v>0</v>
      </c>
      <c r="AX1132" s="1">
        <v>313026.0012</v>
      </c>
      <c r="AY1132" s="1"/>
      <c r="AZ1132" s="1">
        <v>0</v>
      </c>
      <c r="BA1132" s="1">
        <v>0</v>
      </c>
      <c r="BB1132" s="1">
        <v>313026.0012</v>
      </c>
      <c r="BC1132" s="7">
        <v>2.0011298810515821</v>
      </c>
      <c r="BD1132" s="35" t="s">
        <v>552</v>
      </c>
      <c r="BE1132" s="35" t="s">
        <v>552</v>
      </c>
      <c r="BF1132" s="35">
        <v>1.1687499999999998E-2</v>
      </c>
      <c r="BG1132" s="35" t="s">
        <v>552</v>
      </c>
      <c r="BH1132" s="35" t="s">
        <v>552</v>
      </c>
      <c r="BI1132" s="35" t="s">
        <v>552</v>
      </c>
      <c r="BJ1132" s="35">
        <v>1.522190880282863</v>
      </c>
      <c r="BK1132" s="35" t="s">
        <v>552</v>
      </c>
      <c r="BL1132" s="35" t="s">
        <v>552</v>
      </c>
      <c r="BM1132" s="35" t="s">
        <v>552</v>
      </c>
      <c r="BN1132" s="35">
        <v>1.4396531089990245</v>
      </c>
      <c r="BO1132" s="1">
        <v>0</v>
      </c>
      <c r="BP1132" s="1">
        <v>0</v>
      </c>
      <c r="BQ1132" s="1">
        <v>225551.62343999997</v>
      </c>
      <c r="BR1132" s="1">
        <v>10025.719170548013</v>
      </c>
      <c r="BS1132" s="1">
        <v>88592.587496961671</v>
      </c>
      <c r="BT1132" s="1">
        <v>225551.62343999997</v>
      </c>
      <c r="BU1132" s="1">
        <v>10025.719170548013</v>
      </c>
      <c r="BV1132" s="1">
        <v>26078.700192046079</v>
      </c>
      <c r="BW1132" s="35">
        <v>5.9937571035025838</v>
      </c>
      <c r="BX1132" s="1">
        <v>1126350.0217600397</v>
      </c>
      <c r="BY1132" s="1">
        <v>50066.006325646173</v>
      </c>
      <c r="BZ1132" s="1">
        <v>442409.86313062662</v>
      </c>
      <c r="CA1132" s="1">
        <v>1126350.0217600397</v>
      </c>
      <c r="CB1132" s="1">
        <v>50066.006325646173</v>
      </c>
      <c r="CC1132" s="1">
        <v>130230.6943341443</v>
      </c>
    </row>
    <row r="1133" spans="1:81" x14ac:dyDescent="0.25">
      <c r="A1133" t="s">
        <v>826</v>
      </c>
      <c r="B1133" t="s">
        <v>827</v>
      </c>
      <c r="C1133" t="s">
        <v>95</v>
      </c>
      <c r="D1133" t="s">
        <v>38</v>
      </c>
      <c r="E1133">
        <v>30072</v>
      </c>
      <c r="F1133" t="s">
        <v>39</v>
      </c>
      <c r="G1133" t="s">
        <v>55</v>
      </c>
      <c r="H1133" s="74">
        <v>0.53246165051848993</v>
      </c>
      <c r="I1133" s="1">
        <v>3302009</v>
      </c>
      <c r="J1133" s="1"/>
      <c r="K1133" s="1"/>
      <c r="L1133" s="1">
        <v>501530</v>
      </c>
      <c r="M1133" s="1">
        <v>62881</v>
      </c>
      <c r="N1133" s="1"/>
      <c r="O1133" s="1"/>
      <c r="P1133" s="1"/>
      <c r="Q1133" s="1"/>
      <c r="R1133" s="1"/>
      <c r="S1133" s="1"/>
      <c r="T1133" s="1">
        <v>564411</v>
      </c>
      <c r="U1133" s="1">
        <v>27.714285714285715</v>
      </c>
      <c r="V1133" s="36">
        <v>0.15056425223035311</v>
      </c>
      <c r="W1133" s="1"/>
      <c r="X1133" s="1"/>
      <c r="Y1133" s="1">
        <v>141920</v>
      </c>
      <c r="Z1133" s="1">
        <v>235022</v>
      </c>
      <c r="AA1133" s="1"/>
      <c r="AB1133" s="1"/>
      <c r="AC1133" s="1">
        <v>21678</v>
      </c>
      <c r="AD1133" s="1"/>
      <c r="AE1133" s="1"/>
      <c r="AF1133" s="1"/>
      <c r="AG1133" s="1">
        <v>0</v>
      </c>
      <c r="AH1133" s="1">
        <v>0</v>
      </c>
      <c r="AI1133" s="1">
        <v>1454864.8318750001</v>
      </c>
      <c r="AJ1133" s="1">
        <v>125140.20202815653</v>
      </c>
      <c r="AK1133" s="1">
        <v>0</v>
      </c>
      <c r="AL1133" s="1">
        <v>0</v>
      </c>
      <c r="AM1133" s="1">
        <v>191023.06752000001</v>
      </c>
      <c r="AN1133" s="1">
        <v>0</v>
      </c>
      <c r="AO1133" s="1">
        <v>0</v>
      </c>
      <c r="AP1133" s="1">
        <v>0</v>
      </c>
      <c r="AQ1133" s="1">
        <v>1771028.1014231567</v>
      </c>
      <c r="AR1133" s="1">
        <v>0</v>
      </c>
      <c r="AS1133" s="1">
        <v>0</v>
      </c>
      <c r="AT1133" s="1">
        <v>307685.31324799999</v>
      </c>
      <c r="AU1133" s="1">
        <v>4724.4756999400033</v>
      </c>
      <c r="AV1133" s="1">
        <v>0</v>
      </c>
      <c r="AW1133" s="1">
        <v>0</v>
      </c>
      <c r="AX1133" s="1">
        <v>56388.380039999996</v>
      </c>
      <c r="AY1133" s="1">
        <v>0</v>
      </c>
      <c r="AZ1133" s="1">
        <v>0</v>
      </c>
      <c r="BA1133" s="1">
        <v>0</v>
      </c>
      <c r="BB1133" s="1">
        <v>368798.16898794001</v>
      </c>
      <c r="BC1133" s="7">
        <v>0.64803768566684605</v>
      </c>
      <c r="BD1133" s="35" t="s">
        <v>552</v>
      </c>
      <c r="BE1133" s="35" t="s">
        <v>552</v>
      </c>
      <c r="BF1133" s="35">
        <v>3.514346390291708</v>
      </c>
      <c r="BG1133" s="35">
        <v>2.0652451094622624</v>
      </c>
      <c r="BH1133" s="35" t="s">
        <v>552</v>
      </c>
      <c r="BI1133" s="35" t="s">
        <v>552</v>
      </c>
      <c r="BJ1133" s="35" t="s">
        <v>552</v>
      </c>
      <c r="BK1133" s="35" t="s">
        <v>552</v>
      </c>
      <c r="BL1133" s="35" t="s">
        <v>552</v>
      </c>
      <c r="BM1133" s="35" t="s">
        <v>552</v>
      </c>
      <c r="BN1133" s="35">
        <v>3.7912554333829362</v>
      </c>
      <c r="BO1133" s="1">
        <v>0</v>
      </c>
      <c r="BP1133" s="1"/>
      <c r="BQ1133" s="1">
        <v>1086889.2824399997</v>
      </c>
      <c r="BR1133" s="1">
        <v>48311.985296441904</v>
      </c>
      <c r="BS1133" s="1">
        <v>426910.40031325788</v>
      </c>
      <c r="BT1133" s="1">
        <v>1086889.2824399997</v>
      </c>
      <c r="BU1133" s="1">
        <v>48311.985296441904</v>
      </c>
      <c r="BV1133" s="1">
        <v>125668.16991339874</v>
      </c>
      <c r="BW1133" s="35">
        <v>6.148297472581703</v>
      </c>
      <c r="BX1133" s="1">
        <v>5595629.345761992</v>
      </c>
      <c r="BY1133" s="1">
        <v>248724.47179707626</v>
      </c>
      <c r="BZ1133" s="1">
        <v>2197861.7349515888</v>
      </c>
      <c r="CA1133" s="1">
        <v>5595629.345761992</v>
      </c>
      <c r="CB1133" s="1">
        <v>248724.47179707626</v>
      </c>
      <c r="CC1133" s="1">
        <v>646977.12154911878</v>
      </c>
    </row>
    <row r="1134" spans="1:81" x14ac:dyDescent="0.25">
      <c r="A1134" t="s">
        <v>826</v>
      </c>
      <c r="B1134" t="s">
        <v>827</v>
      </c>
      <c r="C1134" t="s">
        <v>95</v>
      </c>
      <c r="D1134" t="s">
        <v>28</v>
      </c>
      <c r="E1134">
        <v>30072</v>
      </c>
      <c r="F1134" t="s">
        <v>39</v>
      </c>
      <c r="G1134" t="s">
        <v>55</v>
      </c>
      <c r="H1134" s="74">
        <v>0.53246165051848993</v>
      </c>
      <c r="I1134" s="1">
        <v>3684660</v>
      </c>
      <c r="J1134" s="1">
        <v>0</v>
      </c>
      <c r="K1134" s="1">
        <v>0</v>
      </c>
      <c r="L1134" s="1">
        <v>650062</v>
      </c>
      <c r="M1134" s="1">
        <v>62881</v>
      </c>
      <c r="N1134" s="1">
        <v>0</v>
      </c>
      <c r="O1134" s="1">
        <v>0</v>
      </c>
      <c r="P1134" s="1">
        <v>518150</v>
      </c>
      <c r="Q1134" s="1">
        <v>0</v>
      </c>
      <c r="R1134" s="1">
        <v>0</v>
      </c>
      <c r="S1134" s="1">
        <v>0</v>
      </c>
      <c r="T1134" s="1">
        <v>1231093</v>
      </c>
      <c r="U1134" s="1"/>
      <c r="V1134" s="36"/>
      <c r="W1134" s="1"/>
      <c r="X1134" s="1"/>
      <c r="Y1134" s="1">
        <v>147886</v>
      </c>
      <c r="Z1134" s="1">
        <v>235022</v>
      </c>
      <c r="AA1134" s="1"/>
      <c r="AB1134" s="1"/>
      <c r="AC1134" s="1">
        <v>66468</v>
      </c>
      <c r="AD1134" s="1"/>
      <c r="AE1134" s="1"/>
      <c r="AF1134" s="1"/>
      <c r="AG1134" s="1">
        <v>0</v>
      </c>
      <c r="AH1134" s="1">
        <v>0</v>
      </c>
      <c r="AI1134" s="1">
        <v>1517513.6596250001</v>
      </c>
      <c r="AJ1134" s="1">
        <v>125140.20202815653</v>
      </c>
      <c r="AK1134" s="1">
        <v>0</v>
      </c>
      <c r="AL1134" s="1">
        <v>0</v>
      </c>
      <c r="AM1134" s="1">
        <v>584867.79956166667</v>
      </c>
      <c r="AN1134" s="1">
        <v>0</v>
      </c>
      <c r="AO1134" s="1">
        <v>0</v>
      </c>
      <c r="AP1134" s="1">
        <v>0</v>
      </c>
      <c r="AQ1134" s="1">
        <v>2227521.6612148234</v>
      </c>
      <c r="AR1134" s="1">
        <v>0</v>
      </c>
      <c r="AS1134" s="1">
        <v>0</v>
      </c>
      <c r="AT1134" s="1">
        <v>320619.71698839997</v>
      </c>
      <c r="AU1134" s="1">
        <v>4724.4756999400033</v>
      </c>
      <c r="AV1134" s="1">
        <v>0</v>
      </c>
      <c r="AW1134" s="1">
        <v>0</v>
      </c>
      <c r="AX1134" s="1">
        <v>172895.23223999998</v>
      </c>
      <c r="AY1134" s="1">
        <v>0</v>
      </c>
      <c r="AZ1134" s="1">
        <v>0</v>
      </c>
      <c r="BA1134" s="1">
        <v>0</v>
      </c>
      <c r="BB1134" s="1">
        <v>498239.42492833995</v>
      </c>
      <c r="BC1134" s="7">
        <v>0.73975918704661037</v>
      </c>
      <c r="BD1134" s="35" t="s">
        <v>552</v>
      </c>
      <c r="BE1134" s="35" t="s">
        <v>552</v>
      </c>
      <c r="BF1134" s="35">
        <v>2.8276277902929259</v>
      </c>
      <c r="BG1134" s="35">
        <v>2.0652451094622624</v>
      </c>
      <c r="BH1134" s="35" t="s">
        <v>552</v>
      </c>
      <c r="BI1134" s="35" t="s">
        <v>552</v>
      </c>
      <c r="BJ1134" s="35">
        <v>1.4624395094116889</v>
      </c>
      <c r="BK1134" s="35" t="s">
        <v>552</v>
      </c>
      <c r="BL1134" s="35" t="s">
        <v>552</v>
      </c>
      <c r="BM1134" s="35" t="s">
        <v>552</v>
      </c>
      <c r="BN1134" s="35">
        <v>2.214098436221442</v>
      </c>
      <c r="BO1134" s="1">
        <v>0</v>
      </c>
      <c r="BP1134" s="1">
        <v>0</v>
      </c>
      <c r="BQ1134" s="1">
        <v>1212842.6855999997</v>
      </c>
      <c r="BR1134" s="1">
        <v>53910.585871324889</v>
      </c>
      <c r="BS1134" s="1">
        <v>476382.61301475816</v>
      </c>
      <c r="BT1134" s="1">
        <v>1212842.6855999997</v>
      </c>
      <c r="BU1134" s="1">
        <v>53910.585871324889</v>
      </c>
      <c r="BV1134" s="1">
        <v>140231.13775677286</v>
      </c>
      <c r="BW1134" s="35">
        <v>6.148297472581703</v>
      </c>
      <c r="BX1134" s="1">
        <v>6244074.9329136843</v>
      </c>
      <c r="BY1134" s="1">
        <v>277547.73298674083</v>
      </c>
      <c r="BZ1134" s="1">
        <v>2452559.4025657475</v>
      </c>
      <c r="CA1134" s="1">
        <v>6244074.9329136843</v>
      </c>
      <c r="CB1134" s="1">
        <v>277547.73298674083</v>
      </c>
      <c r="CC1134" s="1">
        <v>721951.61209045048</v>
      </c>
    </row>
    <row r="1135" spans="1:81" x14ac:dyDescent="0.25">
      <c r="A1135" t="s">
        <v>826</v>
      </c>
      <c r="B1135" t="s">
        <v>827</v>
      </c>
      <c r="C1135" t="s">
        <v>95</v>
      </c>
      <c r="D1135" t="s">
        <v>1730</v>
      </c>
      <c r="E1135">
        <v>30072</v>
      </c>
      <c r="F1135" t="s">
        <v>39</v>
      </c>
      <c r="G1135" t="s">
        <v>55</v>
      </c>
      <c r="H1135" s="74">
        <v>0.53246165051848993</v>
      </c>
      <c r="I1135" s="1">
        <v>382651</v>
      </c>
      <c r="J1135" s="1"/>
      <c r="K1135" s="1"/>
      <c r="L1135" s="1">
        <v>148532</v>
      </c>
      <c r="M1135" s="1"/>
      <c r="N1135" s="1"/>
      <c r="O1135" s="1"/>
      <c r="P1135" s="1">
        <v>518150</v>
      </c>
      <c r="Q1135" s="1"/>
      <c r="R1135" s="1"/>
      <c r="S1135" s="1"/>
      <c r="T1135" s="1">
        <v>666682</v>
      </c>
      <c r="U1135" s="1">
        <v>13.192307692307692</v>
      </c>
      <c r="V1135" s="36">
        <v>6.8996427534116542E-2</v>
      </c>
      <c r="W1135" s="1"/>
      <c r="X1135" s="1"/>
      <c r="Y1135" s="1">
        <v>5966</v>
      </c>
      <c r="Z1135" s="1"/>
      <c r="AA1135" s="1"/>
      <c r="AB1135" s="1"/>
      <c r="AC1135" s="1">
        <v>44790</v>
      </c>
      <c r="AD1135" s="1"/>
      <c r="AE1135" s="1"/>
      <c r="AF1135" s="1"/>
      <c r="AG1135" s="1">
        <v>0</v>
      </c>
      <c r="AH1135" s="1">
        <v>0</v>
      </c>
      <c r="AI1135" s="1">
        <v>62648.827750000004</v>
      </c>
      <c r="AJ1135" s="1">
        <v>0</v>
      </c>
      <c r="AK1135" s="1"/>
      <c r="AL1135" s="1">
        <v>0</v>
      </c>
      <c r="AM1135" s="1">
        <v>393844.73204166663</v>
      </c>
      <c r="AN1135" s="1"/>
      <c r="AO1135" s="1">
        <v>0</v>
      </c>
      <c r="AP1135" s="1">
        <v>0</v>
      </c>
      <c r="AQ1135" s="1">
        <v>456493.55979166663</v>
      </c>
      <c r="AR1135" s="1">
        <v>0</v>
      </c>
      <c r="AS1135" s="1">
        <v>0</v>
      </c>
      <c r="AT1135" s="1">
        <v>12934.403740399999</v>
      </c>
      <c r="AU1135" s="1">
        <v>0</v>
      </c>
      <c r="AV1135" s="1"/>
      <c r="AW1135" s="1">
        <v>0</v>
      </c>
      <c r="AX1135" s="1">
        <v>116506.85219999999</v>
      </c>
      <c r="AY1135" s="1"/>
      <c r="AZ1135" s="1">
        <v>0</v>
      </c>
      <c r="BA1135" s="1">
        <v>0</v>
      </c>
      <c r="BB1135" s="1">
        <v>129441.25594039999</v>
      </c>
      <c r="BC1135" s="7">
        <v>1.5312512334531116</v>
      </c>
      <c r="BD1135" s="35" t="s">
        <v>552</v>
      </c>
      <c r="BE1135" s="35" t="s">
        <v>552</v>
      </c>
      <c r="BF1135" s="35">
        <v>0.5088683347049795</v>
      </c>
      <c r="BG1135" s="35" t="s">
        <v>552</v>
      </c>
      <c r="BH1135" s="35" t="s">
        <v>552</v>
      </c>
      <c r="BI1135" s="35" t="s">
        <v>552</v>
      </c>
      <c r="BJ1135" s="35">
        <v>0.98494950157612005</v>
      </c>
      <c r="BK1135" s="35" t="s">
        <v>552</v>
      </c>
      <c r="BL1135" s="35" t="s">
        <v>552</v>
      </c>
      <c r="BM1135" s="35" t="s">
        <v>552</v>
      </c>
      <c r="BN1135" s="35">
        <v>0.87888200931188576</v>
      </c>
      <c r="BO1135" s="1">
        <v>0</v>
      </c>
      <c r="BP1135" s="1">
        <v>0</v>
      </c>
      <c r="BQ1135" s="1">
        <v>125953.40315999999</v>
      </c>
      <c r="BR1135" s="1">
        <v>5598.6005748829857</v>
      </c>
      <c r="BS1135" s="1">
        <v>49472.212701500343</v>
      </c>
      <c r="BT1135" s="1">
        <v>125953.40315999999</v>
      </c>
      <c r="BU1135" s="1">
        <v>5598.6005748829857</v>
      </c>
      <c r="BV1135" s="1">
        <v>14562.967843374125</v>
      </c>
      <c r="BW1135" s="35">
        <v>6.148297472581703</v>
      </c>
      <c r="BX1135" s="1">
        <v>648445.58715169225</v>
      </c>
      <c r="BY1135" s="1">
        <v>28823.261189664547</v>
      </c>
      <c r="BZ1135" s="1">
        <v>254697.66761415865</v>
      </c>
      <c r="CA1135" s="1">
        <v>648445.58715169225</v>
      </c>
      <c r="CB1135" s="1">
        <v>28823.261189664547</v>
      </c>
      <c r="CC1135" s="1">
        <v>74974.490541331616</v>
      </c>
    </row>
    <row r="1136" spans="1:81" x14ac:dyDescent="0.25">
      <c r="A1136" t="s">
        <v>1028</v>
      </c>
      <c r="B1136" t="s">
        <v>1029</v>
      </c>
      <c r="C1136" t="s">
        <v>95</v>
      </c>
      <c r="D1136" t="s">
        <v>38</v>
      </c>
      <c r="E1136">
        <v>30074</v>
      </c>
      <c r="F1136" t="s">
        <v>370</v>
      </c>
      <c r="G1136" t="s">
        <v>47</v>
      </c>
      <c r="H1136" s="74">
        <v>0.32649306637178005</v>
      </c>
      <c r="I1136" s="1">
        <v>1172906.68</v>
      </c>
      <c r="J1136" s="1"/>
      <c r="K1136" s="1"/>
      <c r="L1136" s="1">
        <v>228497</v>
      </c>
      <c r="M1136" s="1"/>
      <c r="N1136" s="1"/>
      <c r="O1136" s="1"/>
      <c r="P1136" s="1"/>
      <c r="Q1136" s="1"/>
      <c r="R1136" s="1"/>
      <c r="S1136" s="1"/>
      <c r="T1136" s="1">
        <v>228497</v>
      </c>
      <c r="U1136" s="1">
        <v>29.888888888888889</v>
      </c>
      <c r="V1136" s="36">
        <v>7.2832377996681574E-2</v>
      </c>
      <c r="W1136" s="1"/>
      <c r="X1136" s="1"/>
      <c r="Y1136" s="1">
        <v>53017</v>
      </c>
      <c r="Z1136" s="1"/>
      <c r="AA1136" s="1"/>
      <c r="AB1136" s="1"/>
      <c r="AC1136" s="1"/>
      <c r="AD1136" s="1"/>
      <c r="AE1136" s="1"/>
      <c r="AF1136" s="1"/>
      <c r="AG1136" s="1">
        <v>0</v>
      </c>
      <c r="AH1136" s="1">
        <v>0</v>
      </c>
      <c r="AI1136" s="1">
        <v>543974.12868750014</v>
      </c>
      <c r="AJ1136" s="1">
        <v>0</v>
      </c>
      <c r="AK1136" s="1">
        <v>0</v>
      </c>
      <c r="AL1136" s="1">
        <v>0</v>
      </c>
      <c r="AM1136" s="1">
        <v>0</v>
      </c>
      <c r="AN1136" s="1">
        <v>0</v>
      </c>
      <c r="AO1136" s="1">
        <v>0</v>
      </c>
      <c r="AP1136" s="1">
        <v>0</v>
      </c>
      <c r="AQ1136" s="1">
        <v>543974.12868750014</v>
      </c>
      <c r="AR1136" s="1">
        <v>0</v>
      </c>
      <c r="AS1136" s="1">
        <v>0</v>
      </c>
      <c r="AT1136" s="1">
        <v>114941.88452979999</v>
      </c>
      <c r="AU1136" s="1">
        <v>0</v>
      </c>
      <c r="AV1136" s="1">
        <v>0</v>
      </c>
      <c r="AW1136" s="1">
        <v>0</v>
      </c>
      <c r="AX1136" s="1">
        <v>0</v>
      </c>
      <c r="AY1136" s="1">
        <v>0</v>
      </c>
      <c r="AZ1136" s="1">
        <v>0</v>
      </c>
      <c r="BA1136" s="1">
        <v>0</v>
      </c>
      <c r="BB1136" s="1">
        <v>114941.88452979999</v>
      </c>
      <c r="BC1136" s="7">
        <v>0.56178042503543435</v>
      </c>
      <c r="BD1136" s="35" t="s">
        <v>552</v>
      </c>
      <c r="BE1136" s="35" t="s">
        <v>552</v>
      </c>
      <c r="BF1136" s="35">
        <v>2.8836965615185326</v>
      </c>
      <c r="BG1136" s="35" t="s">
        <v>552</v>
      </c>
      <c r="BH1136" s="35" t="s">
        <v>552</v>
      </c>
      <c r="BI1136" s="35" t="s">
        <v>552</v>
      </c>
      <c r="BJ1136" s="35" t="s">
        <v>552</v>
      </c>
      <c r="BK1136" s="35" t="s">
        <v>552</v>
      </c>
      <c r="BL1136" s="35" t="s">
        <v>552</v>
      </c>
      <c r="BM1136" s="35" t="s">
        <v>552</v>
      </c>
      <c r="BN1136" s="35">
        <v>2.8836965615185326</v>
      </c>
      <c r="BO1136" s="1">
        <v>0</v>
      </c>
      <c r="BP1136" s="1"/>
      <c r="BQ1136" s="1">
        <v>386073.96278879989</v>
      </c>
      <c r="BR1136" s="1">
        <v>17160.901220517109</v>
      </c>
      <c r="BS1136" s="1">
        <v>151642.85145464295</v>
      </c>
      <c r="BT1136" s="1">
        <v>386073.96278879989</v>
      </c>
      <c r="BU1136" s="1">
        <v>17160.901220517109</v>
      </c>
      <c r="BV1136" s="1">
        <v>44638.593036784689</v>
      </c>
      <c r="BW1136" s="35">
        <v>6.0358848297069887</v>
      </c>
      <c r="BX1136" s="1">
        <v>1944224.0123529779</v>
      </c>
      <c r="BY1136" s="1">
        <v>86420.322120502271</v>
      </c>
      <c r="BZ1136" s="1">
        <v>763655.93517394701</v>
      </c>
      <c r="CA1136" s="1">
        <v>1944224.0123529779</v>
      </c>
      <c r="CB1136" s="1">
        <v>86420.322120502271</v>
      </c>
      <c r="CC1136" s="1">
        <v>224794.81349340809</v>
      </c>
    </row>
    <row r="1137" spans="1:81" x14ac:dyDescent="0.25">
      <c r="A1137" t="s">
        <v>1028</v>
      </c>
      <c r="B1137" t="s">
        <v>1029</v>
      </c>
      <c r="C1137" t="s">
        <v>95</v>
      </c>
      <c r="D1137" t="s">
        <v>28</v>
      </c>
      <c r="E1137">
        <v>30074</v>
      </c>
      <c r="F1137" t="s">
        <v>370</v>
      </c>
      <c r="G1137" t="s">
        <v>47</v>
      </c>
      <c r="H1137" s="74">
        <v>0.32649306637178005</v>
      </c>
      <c r="I1137" s="1">
        <v>1984972.99</v>
      </c>
      <c r="J1137" s="1">
        <v>0</v>
      </c>
      <c r="K1137" s="1">
        <v>0</v>
      </c>
      <c r="L1137" s="1">
        <v>380696</v>
      </c>
      <c r="M1137" s="1">
        <v>0</v>
      </c>
      <c r="N1137" s="1">
        <v>0</v>
      </c>
      <c r="O1137" s="1">
        <v>0</v>
      </c>
      <c r="P1137" s="1">
        <v>591761</v>
      </c>
      <c r="Q1137" s="1">
        <v>0</v>
      </c>
      <c r="R1137" s="1">
        <v>0</v>
      </c>
      <c r="S1137" s="1">
        <v>0</v>
      </c>
      <c r="T1137" s="1">
        <v>972457</v>
      </c>
      <c r="U1137" s="1"/>
      <c r="V1137" s="36"/>
      <c r="W1137" s="1"/>
      <c r="X1137" s="1"/>
      <c r="Y1137" s="1">
        <v>88330</v>
      </c>
      <c r="Z1137" s="1"/>
      <c r="AA1137" s="1"/>
      <c r="AB1137" s="1"/>
      <c r="AC1137" s="1">
        <v>69697</v>
      </c>
      <c r="AD1137" s="1"/>
      <c r="AE1137" s="1"/>
      <c r="AF1137" s="1"/>
      <c r="AG1137" s="1">
        <v>0</v>
      </c>
      <c r="AH1137" s="1">
        <v>0</v>
      </c>
      <c r="AI1137" s="1">
        <v>906298.68450000021</v>
      </c>
      <c r="AJ1137" s="1">
        <v>0</v>
      </c>
      <c r="AK1137" s="1">
        <v>0</v>
      </c>
      <c r="AL1137" s="1">
        <v>0</v>
      </c>
      <c r="AM1137" s="1">
        <v>612611.80186916655</v>
      </c>
      <c r="AN1137" s="1">
        <v>0</v>
      </c>
      <c r="AO1137" s="1">
        <v>0</v>
      </c>
      <c r="AP1137" s="1">
        <v>0</v>
      </c>
      <c r="AQ1137" s="1">
        <v>1518910.4863691668</v>
      </c>
      <c r="AR1137" s="1">
        <v>0</v>
      </c>
      <c r="AS1137" s="1">
        <v>0</v>
      </c>
      <c r="AT1137" s="1">
        <v>191501.15360199998</v>
      </c>
      <c r="AU1137" s="1">
        <v>0</v>
      </c>
      <c r="AV1137" s="1">
        <v>0</v>
      </c>
      <c r="AW1137" s="1">
        <v>0</v>
      </c>
      <c r="AX1137" s="1">
        <v>181294.44245999999</v>
      </c>
      <c r="AY1137" s="1">
        <v>0</v>
      </c>
      <c r="AZ1137" s="1">
        <v>0</v>
      </c>
      <c r="BA1137" s="1">
        <v>0</v>
      </c>
      <c r="BB1137" s="1">
        <v>372795.59606199997</v>
      </c>
      <c r="BC1137" s="7">
        <v>0.95301351301065651</v>
      </c>
      <c r="BD1137" s="35" t="s">
        <v>552</v>
      </c>
      <c r="BE1137" s="35" t="s">
        <v>552</v>
      </c>
      <c r="BF1137" s="35">
        <v>2.88366528175237</v>
      </c>
      <c r="BG1137" s="35" t="s">
        <v>552</v>
      </c>
      <c r="BH1137" s="35" t="s">
        <v>552</v>
      </c>
      <c r="BI1137" s="35" t="s">
        <v>552</v>
      </c>
      <c r="BJ1137" s="35">
        <v>1.3415994706125727</v>
      </c>
      <c r="BK1137" s="35" t="s">
        <v>552</v>
      </c>
      <c r="BL1137" s="35" t="s">
        <v>552</v>
      </c>
      <c r="BM1137" s="35" t="s">
        <v>552</v>
      </c>
      <c r="BN1137" s="35">
        <v>1.9452850690890875</v>
      </c>
      <c r="BO1137" s="1">
        <v>0</v>
      </c>
      <c r="BP1137" s="1">
        <v>0</v>
      </c>
      <c r="BQ1137" s="1">
        <v>653373.70938839985</v>
      </c>
      <c r="BR1137" s="1">
        <v>29042.315119890442</v>
      </c>
      <c r="BS1137" s="1">
        <v>256633.34466135746</v>
      </c>
      <c r="BT1137" s="1">
        <v>653373.70938839985</v>
      </c>
      <c r="BU1137" s="1">
        <v>29042.315119890442</v>
      </c>
      <c r="BV1137" s="1">
        <v>75544.289243556617</v>
      </c>
      <c r="BW1137" s="35">
        <v>6.0358848297069887</v>
      </c>
      <c r="BX1137" s="1">
        <v>3290314.7512384253</v>
      </c>
      <c r="BY1137" s="1">
        <v>146253.75413182616</v>
      </c>
      <c r="BZ1137" s="1">
        <v>1292375.9671770951</v>
      </c>
      <c r="CA1137" s="1">
        <v>3290314.7512384253</v>
      </c>
      <c r="CB1137" s="1">
        <v>146253.75413182616</v>
      </c>
      <c r="CC1137" s="1">
        <v>380432.34017262358</v>
      </c>
    </row>
    <row r="1138" spans="1:81" x14ac:dyDescent="0.25">
      <c r="A1138" t="s">
        <v>1028</v>
      </c>
      <c r="B1138" t="s">
        <v>1029</v>
      </c>
      <c r="C1138" t="s">
        <v>95</v>
      </c>
      <c r="D1138" t="s">
        <v>1730</v>
      </c>
      <c r="E1138">
        <v>30074</v>
      </c>
      <c r="F1138" t="s">
        <v>370</v>
      </c>
      <c r="G1138" t="s">
        <v>47</v>
      </c>
      <c r="H1138" s="74">
        <v>0.32649306637178005</v>
      </c>
      <c r="I1138" s="1">
        <v>812066.31</v>
      </c>
      <c r="J1138" s="1"/>
      <c r="K1138" s="1"/>
      <c r="L1138" s="1">
        <v>152199</v>
      </c>
      <c r="M1138" s="1"/>
      <c r="N1138" s="1"/>
      <c r="O1138" s="1"/>
      <c r="P1138" s="1">
        <v>591761</v>
      </c>
      <c r="Q1138" s="1"/>
      <c r="R1138" s="1"/>
      <c r="S1138" s="1"/>
      <c r="T1138" s="1">
        <v>743960</v>
      </c>
      <c r="U1138" s="1">
        <v>20.366666666666667</v>
      </c>
      <c r="V1138" s="36">
        <v>0.12833474818390342</v>
      </c>
      <c r="W1138" s="1"/>
      <c r="X1138" s="1"/>
      <c r="Y1138" s="1">
        <v>35313</v>
      </c>
      <c r="Z1138" s="1"/>
      <c r="AA1138" s="1"/>
      <c r="AB1138" s="1"/>
      <c r="AC1138" s="1">
        <v>69697</v>
      </c>
      <c r="AD1138" s="1"/>
      <c r="AE1138" s="1"/>
      <c r="AF1138" s="1"/>
      <c r="AG1138" s="1">
        <v>0</v>
      </c>
      <c r="AH1138" s="1">
        <v>0</v>
      </c>
      <c r="AI1138" s="1">
        <v>362324.55581250007</v>
      </c>
      <c r="AJ1138" s="1">
        <v>0</v>
      </c>
      <c r="AK1138" s="1"/>
      <c r="AL1138" s="1">
        <v>0</v>
      </c>
      <c r="AM1138" s="1">
        <v>612611.80186916655</v>
      </c>
      <c r="AN1138" s="1"/>
      <c r="AO1138" s="1">
        <v>0</v>
      </c>
      <c r="AP1138" s="1">
        <v>0</v>
      </c>
      <c r="AQ1138" s="1">
        <v>974936.35768166662</v>
      </c>
      <c r="AR1138" s="1">
        <v>0</v>
      </c>
      <c r="AS1138" s="1">
        <v>0</v>
      </c>
      <c r="AT1138" s="1">
        <v>76559.269072199997</v>
      </c>
      <c r="AU1138" s="1">
        <v>0</v>
      </c>
      <c r="AV1138" s="1"/>
      <c r="AW1138" s="1">
        <v>0</v>
      </c>
      <c r="AX1138" s="1">
        <v>181294.44245999999</v>
      </c>
      <c r="AY1138" s="1"/>
      <c r="AZ1138" s="1">
        <v>0</v>
      </c>
      <c r="BA1138" s="1">
        <v>0</v>
      </c>
      <c r="BB1138" s="1">
        <v>257853.71153219999</v>
      </c>
      <c r="BC1138" s="7">
        <v>1.5180903998022854</v>
      </c>
      <c r="BD1138" s="35" t="s">
        <v>552</v>
      </c>
      <c r="BE1138" s="35" t="s">
        <v>552</v>
      </c>
      <c r="BF1138" s="35">
        <v>2.8836183213076305</v>
      </c>
      <c r="BG1138" s="35" t="s">
        <v>552</v>
      </c>
      <c r="BH1138" s="35" t="s">
        <v>552</v>
      </c>
      <c r="BI1138" s="35" t="s">
        <v>552</v>
      </c>
      <c r="BJ1138" s="35">
        <v>1.3415994706125727</v>
      </c>
      <c r="BK1138" s="35" t="s">
        <v>552</v>
      </c>
      <c r="BL1138" s="35" t="s">
        <v>552</v>
      </c>
      <c r="BM1138" s="35" t="s">
        <v>552</v>
      </c>
      <c r="BN1138" s="35">
        <v>1.6570649889965412</v>
      </c>
      <c r="BO1138" s="1">
        <v>0</v>
      </c>
      <c r="BP1138" s="1">
        <v>0</v>
      </c>
      <c r="BQ1138" s="1">
        <v>267299.74659959995</v>
      </c>
      <c r="BR1138" s="1">
        <v>11881.41389937333</v>
      </c>
      <c r="BS1138" s="1">
        <v>104990.4932067145</v>
      </c>
      <c r="BT1138" s="1">
        <v>267299.74659959995</v>
      </c>
      <c r="BU1138" s="1">
        <v>11881.41389937333</v>
      </c>
      <c r="BV1138" s="1">
        <v>30905.696206771918</v>
      </c>
      <c r="BW1138" s="35">
        <v>6.0358848297069887</v>
      </c>
      <c r="BX1138" s="1">
        <v>1346090.7388854476</v>
      </c>
      <c r="BY1138" s="1">
        <v>59833.432011323916</v>
      </c>
      <c r="BZ1138" s="1">
        <v>528720.03200314823</v>
      </c>
      <c r="CA1138" s="1">
        <v>1346090.7388854476</v>
      </c>
      <c r="CB1138" s="1">
        <v>59833.432011323916</v>
      </c>
      <c r="CC1138" s="1">
        <v>155637.52667921555</v>
      </c>
    </row>
    <row r="1139" spans="1:81" x14ac:dyDescent="0.25">
      <c r="A1139" t="s">
        <v>93</v>
      </c>
      <c r="B1139" t="s">
        <v>94</v>
      </c>
      <c r="C1139" t="s">
        <v>95</v>
      </c>
      <c r="D1139" t="s">
        <v>38</v>
      </c>
      <c r="E1139">
        <v>30034</v>
      </c>
      <c r="F1139" t="s">
        <v>39</v>
      </c>
      <c r="G1139" t="s">
        <v>47</v>
      </c>
      <c r="H1139" s="74">
        <v>0.32649306637178005</v>
      </c>
      <c r="I1139" s="1">
        <v>349015025</v>
      </c>
      <c r="J1139" s="1"/>
      <c r="K1139" s="1"/>
      <c r="L1139" s="1">
        <v>26263724</v>
      </c>
      <c r="M1139" s="1"/>
      <c r="N1139" s="1"/>
      <c r="O1139" s="1"/>
      <c r="P1139" s="1"/>
      <c r="Q1139" s="1"/>
      <c r="R1139" s="1"/>
      <c r="S1139" s="1"/>
      <c r="T1139" s="1">
        <v>26263724</v>
      </c>
      <c r="U1139" s="1">
        <v>40.909454061251665</v>
      </c>
      <c r="V1139" s="36">
        <v>0.31214157523246255</v>
      </c>
      <c r="W1139" s="1"/>
      <c r="X1139" s="1"/>
      <c r="Y1139" s="1">
        <v>8442293</v>
      </c>
      <c r="Z1139" s="1"/>
      <c r="AA1139" s="1"/>
      <c r="AB1139" s="1"/>
      <c r="AC1139" s="1"/>
      <c r="AD1139" s="1"/>
      <c r="AE1139" s="1"/>
      <c r="AF1139" s="1"/>
      <c r="AG1139" s="1">
        <v>0</v>
      </c>
      <c r="AH1139" s="1">
        <v>0</v>
      </c>
      <c r="AI1139" s="1">
        <v>86502768.804250002</v>
      </c>
      <c r="AJ1139" s="1">
        <v>0</v>
      </c>
      <c r="AK1139" s="1">
        <v>0</v>
      </c>
      <c r="AL1139" s="1">
        <v>0</v>
      </c>
      <c r="AM1139" s="1">
        <v>0</v>
      </c>
      <c r="AN1139" s="1">
        <v>0</v>
      </c>
      <c r="AO1139" s="1">
        <v>0</v>
      </c>
      <c r="AP1139" s="1">
        <v>0</v>
      </c>
      <c r="AQ1139" s="1">
        <v>86502768.804250002</v>
      </c>
      <c r="AR1139" s="1">
        <v>0</v>
      </c>
      <c r="AS1139" s="1">
        <v>0</v>
      </c>
      <c r="AT1139" s="1">
        <v>18303055.004484199</v>
      </c>
      <c r="AU1139" s="1">
        <v>0</v>
      </c>
      <c r="AV1139" s="1">
        <v>0</v>
      </c>
      <c r="AW1139" s="1">
        <v>0</v>
      </c>
      <c r="AX1139" s="1">
        <v>0</v>
      </c>
      <c r="AY1139" s="1">
        <v>0</v>
      </c>
      <c r="AZ1139" s="1">
        <v>0</v>
      </c>
      <c r="BA1139" s="1">
        <v>0</v>
      </c>
      <c r="BB1139" s="1">
        <v>18303055.004484199</v>
      </c>
      <c r="BC1139" s="7">
        <v>0.30029029211202068</v>
      </c>
      <c r="BD1139" s="35" t="s">
        <v>552</v>
      </c>
      <c r="BE1139" s="35" t="s">
        <v>552</v>
      </c>
      <c r="BF1139" s="35">
        <v>3.9905164937285438</v>
      </c>
      <c r="BG1139" s="35" t="s">
        <v>552</v>
      </c>
      <c r="BH1139" s="35" t="s">
        <v>552</v>
      </c>
      <c r="BI1139" s="35" t="s">
        <v>552</v>
      </c>
      <c r="BJ1139" s="35" t="s">
        <v>552</v>
      </c>
      <c r="BK1139" s="35" t="s">
        <v>552</v>
      </c>
      <c r="BL1139" s="35" t="s">
        <v>552</v>
      </c>
      <c r="BM1139" s="35" t="s">
        <v>552</v>
      </c>
      <c r="BN1139" s="35">
        <v>3.9905164937285438</v>
      </c>
      <c r="BO1139" s="1">
        <v>0</v>
      </c>
      <c r="BP1139" s="1"/>
      <c r="BQ1139" s="1">
        <v>114881785.62899998</v>
      </c>
      <c r="BR1139" s="1">
        <v>5106469.6540915854</v>
      </c>
      <c r="BS1139" s="1">
        <v>45123482.109858483</v>
      </c>
      <c r="BT1139" s="1">
        <v>114881785.62899998</v>
      </c>
      <c r="BU1139" s="1">
        <v>5106469.6540915854</v>
      </c>
      <c r="BV1139" s="1">
        <v>13282846.734829949</v>
      </c>
      <c r="BW1139" s="35">
        <v>6.6523123251173013</v>
      </c>
      <c r="BX1139" s="1">
        <v>649347732.84228027</v>
      </c>
      <c r="BY1139" s="1">
        <v>28863361.363659356</v>
      </c>
      <c r="BZ1139" s="1">
        <v>255052014.08176318</v>
      </c>
      <c r="CA1139" s="1">
        <v>649347732.84228027</v>
      </c>
      <c r="CB1139" s="1">
        <v>28863361.363659356</v>
      </c>
      <c r="CC1139" s="1">
        <v>75078798.311923444</v>
      </c>
    </row>
    <row r="1140" spans="1:81" x14ac:dyDescent="0.25">
      <c r="A1140" t="s">
        <v>93</v>
      </c>
      <c r="B1140" t="s">
        <v>94</v>
      </c>
      <c r="C1140" t="s">
        <v>95</v>
      </c>
      <c r="D1140" t="s">
        <v>1726</v>
      </c>
      <c r="E1140">
        <v>30034</v>
      </c>
      <c r="F1140" t="s">
        <v>39</v>
      </c>
      <c r="G1140" t="s">
        <v>47</v>
      </c>
      <c r="H1140" s="74">
        <v>0.32649306637178005</v>
      </c>
      <c r="I1140" s="1">
        <v>275491545</v>
      </c>
      <c r="J1140" s="1"/>
      <c r="K1140" s="1"/>
      <c r="L1140" s="1">
        <v>8088972</v>
      </c>
      <c r="M1140" s="1"/>
      <c r="N1140" s="1">
        <v>151526</v>
      </c>
      <c r="O1140" s="1"/>
      <c r="P1140" s="1"/>
      <c r="Q1140" s="1"/>
      <c r="R1140" s="1"/>
      <c r="S1140" s="1"/>
      <c r="T1140" s="1">
        <v>8240498</v>
      </c>
      <c r="U1140" s="1">
        <v>101.33632286995515</v>
      </c>
      <c r="V1140" s="36">
        <v>0.417684486498482</v>
      </c>
      <c r="W1140" s="1"/>
      <c r="X1140" s="1"/>
      <c r="Y1140" s="1">
        <v>3891011</v>
      </c>
      <c r="Z1140" s="1"/>
      <c r="AA1140" s="1">
        <v>26456710</v>
      </c>
      <c r="AB1140" s="1"/>
      <c r="AC1140" s="1"/>
      <c r="AD1140" s="1"/>
      <c r="AE1140" s="1"/>
      <c r="AF1140" s="1"/>
      <c r="AG1140" s="1">
        <v>0</v>
      </c>
      <c r="AH1140" s="1"/>
      <c r="AI1140" s="1">
        <v>40082471.614299998</v>
      </c>
      <c r="AJ1140" s="1"/>
      <c r="AK1140" s="1">
        <v>8637932.3740089368</v>
      </c>
      <c r="AL1140" s="1"/>
      <c r="AM1140" s="1"/>
      <c r="AN1140" s="1"/>
      <c r="AO1140" s="1"/>
      <c r="AP1140" s="1"/>
      <c r="AQ1140" s="1">
        <v>48720403.988308936</v>
      </c>
      <c r="AR1140" s="1">
        <v>0</v>
      </c>
      <c r="AS1140" s="1"/>
      <c r="AT1140" s="1">
        <v>8435787.3336133994</v>
      </c>
      <c r="AU1140" s="1"/>
      <c r="AV1140" s="1">
        <v>531839.92773170047</v>
      </c>
      <c r="AW1140" s="1"/>
      <c r="AX1140" s="1"/>
      <c r="AY1140" s="1"/>
      <c r="AZ1140" s="1"/>
      <c r="BA1140" s="1"/>
      <c r="BB1140" s="1">
        <v>8967627.2613450997</v>
      </c>
      <c r="BC1140" s="7">
        <v>0.20940036925508562</v>
      </c>
      <c r="BD1140" s="35" t="s">
        <v>552</v>
      </c>
      <c r="BE1140" s="35" t="s">
        <v>552</v>
      </c>
      <c r="BF1140" s="35">
        <v>5.9980747798253464</v>
      </c>
      <c r="BG1140" s="35" t="s">
        <v>552</v>
      </c>
      <c r="BH1140" s="35">
        <v>60.516164234129043</v>
      </c>
      <c r="BI1140" s="35" t="s">
        <v>552</v>
      </c>
      <c r="BJ1140" s="35" t="s">
        <v>552</v>
      </c>
      <c r="BK1140" s="35" t="s">
        <v>552</v>
      </c>
      <c r="BL1140" s="35" t="s">
        <v>552</v>
      </c>
      <c r="BM1140" s="35" t="s">
        <v>552</v>
      </c>
      <c r="BN1140" s="35">
        <v>7.000551574632266</v>
      </c>
      <c r="BO1140" s="1">
        <v>0</v>
      </c>
      <c r="BP1140" s="1"/>
      <c r="BQ1140" s="1">
        <v>90680796.952199981</v>
      </c>
      <c r="BR1140" s="1">
        <v>4030741.1249739365</v>
      </c>
      <c r="BS1140" s="1">
        <v>35617772.622324131</v>
      </c>
      <c r="BT1140" s="1">
        <v>90680796.952199981</v>
      </c>
      <c r="BU1140" s="1">
        <v>4030741.1249739365</v>
      </c>
      <c r="BV1140" s="1">
        <v>10484683.199459704</v>
      </c>
      <c r="BW1140" s="35">
        <v>6.6523123251173013</v>
      </c>
      <c r="BX1140" s="1">
        <v>512556186.26437932</v>
      </c>
      <c r="BY1140" s="1">
        <v>22783007.740047354</v>
      </c>
      <c r="BZ1140" s="1">
        <v>201322775.18638825</v>
      </c>
      <c r="CA1140" s="1">
        <v>512556186.26437932</v>
      </c>
      <c r="CB1140" s="1">
        <v>22783007.740047354</v>
      </c>
      <c r="CC1140" s="1">
        <v>59262704.073256373</v>
      </c>
    </row>
    <row r="1141" spans="1:81" x14ac:dyDescent="0.25">
      <c r="A1141" t="s">
        <v>93</v>
      </c>
      <c r="B1141" t="s">
        <v>94</v>
      </c>
      <c r="C1141" t="s">
        <v>95</v>
      </c>
      <c r="D1141" t="s">
        <v>1728</v>
      </c>
      <c r="E1141">
        <v>30034</v>
      </c>
      <c r="F1141" t="s">
        <v>39</v>
      </c>
      <c r="G1141" t="s">
        <v>47</v>
      </c>
      <c r="H1141" s="74">
        <v>0.32649306637178005</v>
      </c>
      <c r="I1141" s="1">
        <v>36790501</v>
      </c>
      <c r="J1141" s="1"/>
      <c r="K1141" s="1"/>
      <c r="L1141" s="1"/>
      <c r="M1141" s="1"/>
      <c r="N1141" s="1">
        <v>4911634</v>
      </c>
      <c r="O1141" s="1"/>
      <c r="P1141" s="1"/>
      <c r="Q1141" s="1"/>
      <c r="R1141" s="1"/>
      <c r="S1141" s="1"/>
      <c r="T1141" s="1">
        <v>4911634</v>
      </c>
      <c r="U1141" s="1">
        <v>76</v>
      </c>
      <c r="V1141" s="36">
        <v>0.10448178733159534</v>
      </c>
      <c r="W1141" s="1"/>
      <c r="X1141" s="1"/>
      <c r="Y1141" s="1"/>
      <c r="Z1141" s="1"/>
      <c r="AA1141" s="1">
        <v>51879659</v>
      </c>
      <c r="AB1141" s="1"/>
      <c r="AC1141" s="1"/>
      <c r="AD1141" s="1"/>
      <c r="AE1141" s="1"/>
      <c r="AF1141" s="1"/>
      <c r="AG1141" s="1"/>
      <c r="AH1141" s="1"/>
      <c r="AI1141" s="1"/>
      <c r="AJ1141" s="1"/>
      <c r="AK1141" s="1">
        <v>16938348.949232318</v>
      </c>
      <c r="AL1141" s="1"/>
      <c r="AM1141" s="1"/>
      <c r="AN1141" s="1"/>
      <c r="AO1141" s="1"/>
      <c r="AP1141" s="1"/>
      <c r="AQ1141" s="1">
        <v>16938348.949232318</v>
      </c>
      <c r="AR1141" s="1"/>
      <c r="AS1141" s="1"/>
      <c r="AT1141" s="1"/>
      <c r="AU1141" s="1"/>
      <c r="AV1141" s="1">
        <v>1042898.9127259308</v>
      </c>
      <c r="AW1141" s="1"/>
      <c r="AX1141" s="1"/>
      <c r="AY1141" s="1"/>
      <c r="AZ1141" s="1"/>
      <c r="BA1141" s="1"/>
      <c r="BB1141" s="1">
        <v>1042898.9127259308</v>
      </c>
      <c r="BC1141" s="7">
        <v>0.48874702363955974</v>
      </c>
      <c r="BD1141" s="35" t="s">
        <v>552</v>
      </c>
      <c r="BE1141" s="35" t="s">
        <v>552</v>
      </c>
      <c r="BF1141" s="35" t="s">
        <v>552</v>
      </c>
      <c r="BG1141" s="35" t="s">
        <v>552</v>
      </c>
      <c r="BH1141" s="35">
        <v>3.6609502788599979</v>
      </c>
      <c r="BI1141" s="35" t="s">
        <v>552</v>
      </c>
      <c r="BJ1141" s="35" t="s">
        <v>552</v>
      </c>
      <c r="BK1141" s="35" t="s">
        <v>552</v>
      </c>
      <c r="BL1141" s="35" t="s">
        <v>552</v>
      </c>
      <c r="BM1141" s="35" t="s">
        <v>552</v>
      </c>
      <c r="BN1141" s="35">
        <v>3.6609502788599979</v>
      </c>
      <c r="BO1141" s="1"/>
      <c r="BP1141" s="1"/>
      <c r="BQ1141" s="1">
        <v>12109961.309159998</v>
      </c>
      <c r="BR1141" s="1">
        <v>538285.06928985694</v>
      </c>
      <c r="BS1141" s="1">
        <v>4756573.198206096</v>
      </c>
      <c r="BT1141" s="1">
        <v>12109961.309159998</v>
      </c>
      <c r="BU1141" s="1">
        <v>538285.06928985694</v>
      </c>
      <c r="BV1141" s="1">
        <v>1400176.35653539</v>
      </c>
      <c r="BW1141" s="35">
        <v>6.6523123251173013</v>
      </c>
      <c r="BX1141" s="1">
        <v>68449283.564458713</v>
      </c>
      <c r="BY1141" s="1">
        <v>3042555.3315736791</v>
      </c>
      <c r="BZ1141" s="1">
        <v>26885637.313542943</v>
      </c>
      <c r="CA1141" s="1">
        <v>68449283.564458713</v>
      </c>
      <c r="CB1141" s="1">
        <v>3042555.3315736791</v>
      </c>
      <c r="CC1141" s="1">
        <v>7914234.0773828225</v>
      </c>
    </row>
    <row r="1142" spans="1:81" x14ac:dyDescent="0.25">
      <c r="A1142" t="s">
        <v>93</v>
      </c>
      <c r="B1142" t="s">
        <v>94</v>
      </c>
      <c r="C1142" t="s">
        <v>95</v>
      </c>
      <c r="D1142" t="s">
        <v>1729</v>
      </c>
      <c r="E1142">
        <v>30034</v>
      </c>
      <c r="F1142" t="s">
        <v>39</v>
      </c>
      <c r="G1142" t="s">
        <v>47</v>
      </c>
      <c r="H1142" s="74">
        <v>0.32649306637178005</v>
      </c>
      <c r="I1142" s="1">
        <v>44778153</v>
      </c>
      <c r="J1142" s="1"/>
      <c r="K1142" s="1"/>
      <c r="L1142" s="1"/>
      <c r="M1142" s="1"/>
      <c r="N1142" s="1">
        <v>2115474</v>
      </c>
      <c r="O1142" s="1"/>
      <c r="P1142" s="1"/>
      <c r="Q1142" s="1"/>
      <c r="R1142" s="1"/>
      <c r="S1142" s="1"/>
      <c r="T1142" s="1">
        <v>2115474</v>
      </c>
      <c r="U1142" s="1">
        <v>84</v>
      </c>
      <c r="V1142" s="36">
        <v>0.17835145933677096</v>
      </c>
      <c r="W1142" s="1"/>
      <c r="X1142" s="1"/>
      <c r="Y1142" s="1"/>
      <c r="Z1142" s="1"/>
      <c r="AA1142" s="1">
        <v>30027432</v>
      </c>
      <c r="AB1142" s="1"/>
      <c r="AC1142" s="1"/>
      <c r="AD1142" s="1"/>
      <c r="AE1142" s="1"/>
      <c r="AF1142" s="1"/>
      <c r="AG1142" s="1"/>
      <c r="AH1142" s="1"/>
      <c r="AI1142" s="1"/>
      <c r="AJ1142" s="1"/>
      <c r="AK1142" s="1">
        <v>9803748.3489501122</v>
      </c>
      <c r="AL1142" s="1"/>
      <c r="AM1142" s="1"/>
      <c r="AN1142" s="1"/>
      <c r="AO1142" s="1"/>
      <c r="AP1142" s="1"/>
      <c r="AQ1142" s="1">
        <v>9803748.3489501122</v>
      </c>
      <c r="AR1142" s="1"/>
      <c r="AS1142" s="1"/>
      <c r="AT1142" s="1"/>
      <c r="AU1142" s="1"/>
      <c r="AV1142" s="1">
        <v>603619.54547064053</v>
      </c>
      <c r="AW1142" s="1"/>
      <c r="AX1142" s="1"/>
      <c r="AY1142" s="1"/>
      <c r="AZ1142" s="1"/>
      <c r="BA1142" s="1"/>
      <c r="BB1142" s="1">
        <v>603619.54547064053</v>
      </c>
      <c r="BC1142" s="7">
        <v>0.23242066045959403</v>
      </c>
      <c r="BD1142" s="35" t="s">
        <v>552</v>
      </c>
      <c r="BE1142" s="35" t="s">
        <v>552</v>
      </c>
      <c r="BF1142" s="35" t="s">
        <v>552</v>
      </c>
      <c r="BG1142" s="35" t="s">
        <v>552</v>
      </c>
      <c r="BH1142" s="35">
        <v>4.9196387638991323</v>
      </c>
      <c r="BI1142" s="35" t="s">
        <v>552</v>
      </c>
      <c r="BJ1142" s="35" t="s">
        <v>552</v>
      </c>
      <c r="BK1142" s="35" t="s">
        <v>552</v>
      </c>
      <c r="BL1142" s="35" t="s">
        <v>552</v>
      </c>
      <c r="BM1142" s="35" t="s">
        <v>552</v>
      </c>
      <c r="BN1142" s="35">
        <v>4.9196387638991323</v>
      </c>
      <c r="BO1142" s="1"/>
      <c r="BP1142" s="1"/>
      <c r="BQ1142" s="1">
        <v>14739176.841479998</v>
      </c>
      <c r="BR1142" s="1">
        <v>655153.11113259417</v>
      </c>
      <c r="BS1142" s="1">
        <v>5789281.3806741023</v>
      </c>
      <c r="BT1142" s="1">
        <v>14739176.841479998</v>
      </c>
      <c r="BU1142" s="1">
        <v>655153.11113259417</v>
      </c>
      <c r="BV1142" s="1">
        <v>1704171.1696158813</v>
      </c>
      <c r="BW1142" s="35">
        <v>6.6523123251173013</v>
      </c>
      <c r="BX1142" s="1">
        <v>83310430.923180878</v>
      </c>
      <c r="BY1142" s="1">
        <v>3703130.0048937062</v>
      </c>
      <c r="BZ1142" s="1">
        <v>32722826.501556326</v>
      </c>
      <c r="CA1142" s="1">
        <v>83310430.923180878</v>
      </c>
      <c r="CB1142" s="1">
        <v>3703130.0048937062</v>
      </c>
      <c r="CC1142" s="1">
        <v>9632507.7061294094</v>
      </c>
    </row>
    <row r="1143" spans="1:81" x14ac:dyDescent="0.25">
      <c r="A1143" t="s">
        <v>93</v>
      </c>
      <c r="B1143" t="s">
        <v>94</v>
      </c>
      <c r="C1143" t="s">
        <v>95</v>
      </c>
      <c r="D1143" t="s">
        <v>28</v>
      </c>
      <c r="E1143">
        <v>30034</v>
      </c>
      <c r="F1143" t="s">
        <v>39</v>
      </c>
      <c r="G1143" t="s">
        <v>47</v>
      </c>
      <c r="H1143" s="74">
        <v>0.32649306637178005</v>
      </c>
      <c r="I1143" s="1">
        <v>726266306</v>
      </c>
      <c r="J1143" s="1">
        <v>0</v>
      </c>
      <c r="K1143" s="1">
        <v>0</v>
      </c>
      <c r="L1143" s="1">
        <v>34352696</v>
      </c>
      <c r="M1143" s="1">
        <v>0</v>
      </c>
      <c r="N1143" s="1">
        <v>7178634</v>
      </c>
      <c r="O1143" s="1">
        <v>0</v>
      </c>
      <c r="P1143" s="1">
        <v>20128674</v>
      </c>
      <c r="Q1143" s="1">
        <v>0</v>
      </c>
      <c r="R1143" s="1">
        <v>0</v>
      </c>
      <c r="S1143" s="1">
        <v>0</v>
      </c>
      <c r="T1143" s="1">
        <v>61660004</v>
      </c>
      <c r="U1143" s="1"/>
      <c r="V1143" s="36"/>
      <c r="W1143" s="1"/>
      <c r="X1143" s="1"/>
      <c r="Y1143" s="1">
        <v>12333304</v>
      </c>
      <c r="Z1143" s="1"/>
      <c r="AA1143" s="1">
        <v>108363801</v>
      </c>
      <c r="AB1143" s="1"/>
      <c r="AC1143" s="1">
        <v>2736244</v>
      </c>
      <c r="AD1143" s="1"/>
      <c r="AE1143" s="1"/>
      <c r="AF1143" s="1"/>
      <c r="AG1143" s="1">
        <v>0</v>
      </c>
      <c r="AH1143" s="1">
        <v>0</v>
      </c>
      <c r="AI1143" s="1">
        <v>126585240.41855</v>
      </c>
      <c r="AJ1143" s="1">
        <v>0</v>
      </c>
      <c r="AK1143" s="1">
        <v>35380029.672191367</v>
      </c>
      <c r="AL1143" s="1">
        <v>0</v>
      </c>
      <c r="AM1143" s="1">
        <v>24047085.138884995</v>
      </c>
      <c r="AN1143" s="1">
        <v>0</v>
      </c>
      <c r="AO1143" s="1">
        <v>0</v>
      </c>
      <c r="AP1143" s="1">
        <v>0</v>
      </c>
      <c r="AQ1143" s="1">
        <v>186012355.22962636</v>
      </c>
      <c r="AR1143" s="1">
        <v>0</v>
      </c>
      <c r="AS1143" s="1">
        <v>0</v>
      </c>
      <c r="AT1143" s="1">
        <v>26738842.338097598</v>
      </c>
      <c r="AU1143" s="1">
        <v>0</v>
      </c>
      <c r="AV1143" s="1">
        <v>2178358.3859282718</v>
      </c>
      <c r="AW1143" s="1">
        <v>0</v>
      </c>
      <c r="AX1143" s="1">
        <v>7117463.1679199999</v>
      </c>
      <c r="AY1143" s="1">
        <v>0</v>
      </c>
      <c r="AZ1143" s="1">
        <v>0</v>
      </c>
      <c r="BA1143" s="1">
        <v>0</v>
      </c>
      <c r="BB1143" s="1">
        <v>36034663.891945869</v>
      </c>
      <c r="BC1143" s="7">
        <v>0.30573774011976845</v>
      </c>
      <c r="BD1143" s="35" t="s">
        <v>552</v>
      </c>
      <c r="BE1143" s="35" t="s">
        <v>552</v>
      </c>
      <c r="BF1143" s="35">
        <v>4.4632328931810061</v>
      </c>
      <c r="BG1143" s="35" t="s">
        <v>552</v>
      </c>
      <c r="BH1143" s="35">
        <v>5.2319686528272147</v>
      </c>
      <c r="BI1143" s="35" t="s">
        <v>552</v>
      </c>
      <c r="BJ1143" s="35">
        <v>1.5482663342257417</v>
      </c>
      <c r="BK1143" s="35" t="s">
        <v>552</v>
      </c>
      <c r="BL1143" s="35" t="s">
        <v>552</v>
      </c>
      <c r="BM1143" s="35" t="s">
        <v>552</v>
      </c>
      <c r="BN1143" s="35">
        <v>3.6011515523348363</v>
      </c>
      <c r="BO1143" s="1">
        <v>0</v>
      </c>
      <c r="BP1143" s="1">
        <v>0</v>
      </c>
      <c r="BQ1143" s="1">
        <v>239057817.28295994</v>
      </c>
      <c r="BR1143" s="1">
        <v>10626066.463408541</v>
      </c>
      <c r="BS1143" s="1">
        <v>93897575.51493378</v>
      </c>
      <c r="BT1143" s="1">
        <v>239057817.28295994</v>
      </c>
      <c r="BU1143" s="1">
        <v>10626066.463408541</v>
      </c>
      <c r="BV1143" s="1">
        <v>27640311.563289028</v>
      </c>
      <c r="BW1143" s="35">
        <v>6.6523123251173013</v>
      </c>
      <c r="BX1143" s="1">
        <v>1351229447.0441144</v>
      </c>
      <c r="BY1143" s="1">
        <v>60061846.438639715</v>
      </c>
      <c r="BZ1143" s="1">
        <v>530738423.38169283</v>
      </c>
      <c r="CA1143" s="1">
        <v>1351229447.0441144</v>
      </c>
      <c r="CB1143" s="1">
        <v>60061846.438639715</v>
      </c>
      <c r="CC1143" s="1">
        <v>156231673.71926084</v>
      </c>
    </row>
    <row r="1144" spans="1:81" x14ac:dyDescent="0.25">
      <c r="A1144" t="s">
        <v>93</v>
      </c>
      <c r="B1144" t="s">
        <v>94</v>
      </c>
      <c r="C1144" t="s">
        <v>95</v>
      </c>
      <c r="D1144" t="s">
        <v>1730</v>
      </c>
      <c r="E1144">
        <v>30034</v>
      </c>
      <c r="F1144" t="s">
        <v>39</v>
      </c>
      <c r="G1144" t="s">
        <v>47</v>
      </c>
      <c r="H1144" s="74">
        <v>0.32649306637178005</v>
      </c>
      <c r="I1144" s="1">
        <v>20191082</v>
      </c>
      <c r="J1144" s="1"/>
      <c r="K1144" s="1"/>
      <c r="L1144" s="1"/>
      <c r="M1144" s="1"/>
      <c r="N1144" s="1"/>
      <c r="O1144" s="1"/>
      <c r="P1144" s="1">
        <v>20128674</v>
      </c>
      <c r="Q1144" s="1"/>
      <c r="R1144" s="1"/>
      <c r="S1144" s="1"/>
      <c r="T1144" s="1">
        <v>20128674</v>
      </c>
      <c r="U1144" s="1">
        <v>7.4871355060034306</v>
      </c>
      <c r="V1144" s="36">
        <v>0.14977508739018344</v>
      </c>
      <c r="W1144" s="1"/>
      <c r="X1144" s="1"/>
      <c r="Y1144" s="1"/>
      <c r="Z1144" s="1"/>
      <c r="AA1144" s="1"/>
      <c r="AB1144" s="1"/>
      <c r="AC1144" s="1">
        <v>2736244</v>
      </c>
      <c r="AD1144" s="1"/>
      <c r="AE1144" s="1"/>
      <c r="AF1144" s="1"/>
      <c r="AG1144" s="1">
        <v>0</v>
      </c>
      <c r="AH1144" s="1">
        <v>0</v>
      </c>
      <c r="AI1144" s="1">
        <v>0</v>
      </c>
      <c r="AJ1144" s="1">
        <v>0</v>
      </c>
      <c r="AK1144" s="1"/>
      <c r="AL1144" s="1">
        <v>0</v>
      </c>
      <c r="AM1144" s="1">
        <v>24047085.138884995</v>
      </c>
      <c r="AN1144" s="1"/>
      <c r="AO1144" s="1">
        <v>0</v>
      </c>
      <c r="AP1144" s="1">
        <v>0</v>
      </c>
      <c r="AQ1144" s="1">
        <v>24047085.138884995</v>
      </c>
      <c r="AR1144" s="1">
        <v>0</v>
      </c>
      <c r="AS1144" s="1">
        <v>0</v>
      </c>
      <c r="AT1144" s="1">
        <v>0</v>
      </c>
      <c r="AU1144" s="1">
        <v>0</v>
      </c>
      <c r="AV1144" s="1"/>
      <c r="AW1144" s="1">
        <v>0</v>
      </c>
      <c r="AX1144" s="1">
        <v>7117463.1679199999</v>
      </c>
      <c r="AY1144" s="1"/>
      <c r="AZ1144" s="1">
        <v>0</v>
      </c>
      <c r="BA1144" s="1">
        <v>0</v>
      </c>
      <c r="BB1144" s="1">
        <v>7117463.1679199999</v>
      </c>
      <c r="BC1144" s="7">
        <v>1.5434808449990445</v>
      </c>
      <c r="BD1144" s="35" t="s">
        <v>552</v>
      </c>
      <c r="BE1144" s="35" t="s">
        <v>552</v>
      </c>
      <c r="BF1144" s="35" t="s">
        <v>552</v>
      </c>
      <c r="BG1144" s="35" t="s">
        <v>552</v>
      </c>
      <c r="BH1144" s="35" t="s">
        <v>552</v>
      </c>
      <c r="BI1144" s="35" t="s">
        <v>552</v>
      </c>
      <c r="BJ1144" s="35">
        <v>1.5482663342257417</v>
      </c>
      <c r="BK1144" s="35" t="s">
        <v>552</v>
      </c>
      <c r="BL1144" s="35" t="s">
        <v>552</v>
      </c>
      <c r="BM1144" s="35" t="s">
        <v>552</v>
      </c>
      <c r="BN1144" s="35">
        <v>1.5482663342257417</v>
      </c>
      <c r="BO1144" s="1">
        <v>0</v>
      </c>
      <c r="BP1144" s="1">
        <v>0</v>
      </c>
      <c r="BQ1144" s="1">
        <v>6646096.551119999</v>
      </c>
      <c r="BR1144" s="1">
        <v>295417.50392056862</v>
      </c>
      <c r="BS1144" s="1">
        <v>2610466.2038709815</v>
      </c>
      <c r="BT1144" s="1">
        <v>6646096.551119999</v>
      </c>
      <c r="BU1144" s="1">
        <v>295417.50392056862</v>
      </c>
      <c r="BV1144" s="1">
        <v>768434.10284810467</v>
      </c>
      <c r="BW1144" s="35">
        <v>6.6523123251173013</v>
      </c>
      <c r="BX1144" s="1">
        <v>37565813.449815162</v>
      </c>
      <c r="BY1144" s="1">
        <v>1669791.9984656188</v>
      </c>
      <c r="BZ1144" s="1">
        <v>14755170.298442123</v>
      </c>
      <c r="CA1144" s="1">
        <v>37565813.449815162</v>
      </c>
      <c r="CB1144" s="1">
        <v>1669791.9984656188</v>
      </c>
      <c r="CC1144" s="1">
        <v>4343429.5505687976</v>
      </c>
    </row>
    <row r="1145" spans="1:81" x14ac:dyDescent="0.25">
      <c r="A1145" t="s">
        <v>152</v>
      </c>
      <c r="B1145" t="s">
        <v>153</v>
      </c>
      <c r="C1145" t="s">
        <v>95</v>
      </c>
      <c r="D1145" t="s">
        <v>38</v>
      </c>
      <c r="E1145">
        <v>30051</v>
      </c>
      <c r="F1145" t="s">
        <v>39</v>
      </c>
      <c r="G1145" t="s">
        <v>47</v>
      </c>
      <c r="H1145" s="74">
        <v>0.32649306637178005</v>
      </c>
      <c r="I1145" s="1">
        <v>81258497</v>
      </c>
      <c r="J1145" s="1"/>
      <c r="K1145" s="1">
        <v>4843028</v>
      </c>
      <c r="L1145" s="1">
        <v>10436441</v>
      </c>
      <c r="M1145" s="1"/>
      <c r="N1145" s="1"/>
      <c r="O1145" s="1"/>
      <c r="P1145" s="1"/>
      <c r="Q1145" s="1"/>
      <c r="R1145" s="1"/>
      <c r="S1145" s="1"/>
      <c r="T1145" s="1">
        <v>15279469</v>
      </c>
      <c r="U1145" s="1">
        <v>31.986486486486488</v>
      </c>
      <c r="V1145" s="36">
        <v>0.19109353061331419</v>
      </c>
      <c r="W1145" s="1"/>
      <c r="X1145" s="1">
        <v>1464416</v>
      </c>
      <c r="Y1145" s="1">
        <v>2405701</v>
      </c>
      <c r="Z1145" s="1"/>
      <c r="AA1145" s="1"/>
      <c r="AB1145" s="1"/>
      <c r="AC1145" s="1"/>
      <c r="AD1145" s="1"/>
      <c r="AE1145" s="1"/>
      <c r="AF1145" s="1"/>
      <c r="AG1145" s="1">
        <v>0</v>
      </c>
      <c r="AH1145" s="1">
        <v>12080281.896922924</v>
      </c>
      <c r="AI1145" s="1">
        <v>24684183.114187501</v>
      </c>
      <c r="AJ1145" s="1">
        <v>0</v>
      </c>
      <c r="AK1145" s="1">
        <v>0</v>
      </c>
      <c r="AL1145" s="1">
        <v>0</v>
      </c>
      <c r="AM1145" s="1">
        <v>0</v>
      </c>
      <c r="AN1145" s="1">
        <v>0</v>
      </c>
      <c r="AO1145" s="1">
        <v>0</v>
      </c>
      <c r="AP1145" s="1">
        <v>0</v>
      </c>
      <c r="AQ1145" s="1">
        <v>36764465.011110425</v>
      </c>
      <c r="AR1145" s="1">
        <v>0</v>
      </c>
      <c r="AS1145" s="1">
        <v>3163558.1151840002</v>
      </c>
      <c r="AT1145" s="1">
        <v>5215606.4385994002</v>
      </c>
      <c r="AU1145" s="1">
        <v>0</v>
      </c>
      <c r="AV1145" s="1">
        <v>0</v>
      </c>
      <c r="AW1145" s="1">
        <v>0</v>
      </c>
      <c r="AX1145" s="1">
        <v>0</v>
      </c>
      <c r="AY1145" s="1">
        <v>0</v>
      </c>
      <c r="AZ1145" s="1">
        <v>0</v>
      </c>
      <c r="BA1145" s="1">
        <v>0</v>
      </c>
      <c r="BB1145" s="1">
        <v>8379164.5537834</v>
      </c>
      <c r="BC1145" s="7">
        <v>0.55555580316596098</v>
      </c>
      <c r="BD1145" s="35" t="s">
        <v>552</v>
      </c>
      <c r="BE1145" s="35">
        <v>3.1475845301961756</v>
      </c>
      <c r="BF1145" s="35">
        <v>2.8649411760950789</v>
      </c>
      <c r="BG1145" s="35" t="s">
        <v>552</v>
      </c>
      <c r="BH1145" s="35" t="s">
        <v>552</v>
      </c>
      <c r="BI1145" s="35" t="s">
        <v>552</v>
      </c>
      <c r="BJ1145" s="35" t="s">
        <v>552</v>
      </c>
      <c r="BK1145" s="35" t="s">
        <v>552</v>
      </c>
      <c r="BL1145" s="35" t="s">
        <v>552</v>
      </c>
      <c r="BM1145" s="35" t="s">
        <v>552</v>
      </c>
      <c r="BN1145" s="35">
        <v>2.9545286923841285</v>
      </c>
      <c r="BO1145" s="1">
        <v>0</v>
      </c>
      <c r="BP1145" s="1"/>
      <c r="BQ1145" s="1">
        <v>26747046.872519996</v>
      </c>
      <c r="BR1145" s="1">
        <v>1188900.2459638871</v>
      </c>
      <c r="BS1145" s="1">
        <v>10505754.976174707</v>
      </c>
      <c r="BT1145" s="1">
        <v>26747046.872519996</v>
      </c>
      <c r="BU1145" s="1">
        <v>1188900.2459638871</v>
      </c>
      <c r="BV1145" s="1">
        <v>3092543.5417963434</v>
      </c>
      <c r="BW1145" s="35">
        <v>6.0921888297810574</v>
      </c>
      <c r="BX1145" s="1">
        <v>136201013.31387669</v>
      </c>
      <c r="BY1145" s="1">
        <v>6054104.5522212572</v>
      </c>
      <c r="BZ1145" s="1">
        <v>53497288.138093598</v>
      </c>
      <c r="CA1145" s="1">
        <v>136201013.31387669</v>
      </c>
      <c r="CB1145" s="1">
        <v>6054104.5522212572</v>
      </c>
      <c r="CC1145" s="1">
        <v>15747815.67914689</v>
      </c>
    </row>
    <row r="1146" spans="1:81" x14ac:dyDescent="0.25">
      <c r="A1146" t="s">
        <v>152</v>
      </c>
      <c r="B1146" t="s">
        <v>153</v>
      </c>
      <c r="C1146" t="s">
        <v>95</v>
      </c>
      <c r="D1146" t="s">
        <v>28</v>
      </c>
      <c r="E1146">
        <v>30051</v>
      </c>
      <c r="F1146" t="s">
        <v>39</v>
      </c>
      <c r="G1146" t="s">
        <v>47</v>
      </c>
      <c r="H1146" s="74">
        <v>0.32649306637178005</v>
      </c>
      <c r="I1146" s="1">
        <v>81258497</v>
      </c>
      <c r="J1146" s="1">
        <v>0</v>
      </c>
      <c r="K1146" s="1">
        <v>4843028</v>
      </c>
      <c r="L1146" s="1">
        <v>10436441</v>
      </c>
      <c r="M1146" s="1">
        <v>0</v>
      </c>
      <c r="N1146" s="1">
        <v>0</v>
      </c>
      <c r="O1146" s="1">
        <v>0</v>
      </c>
      <c r="P1146" s="1">
        <v>0</v>
      </c>
      <c r="Q1146" s="1">
        <v>0</v>
      </c>
      <c r="R1146" s="1">
        <v>0</v>
      </c>
      <c r="S1146" s="1">
        <v>0</v>
      </c>
      <c r="T1146" s="1">
        <v>15279469</v>
      </c>
      <c r="U1146" s="1"/>
      <c r="V1146" s="36"/>
      <c r="W1146" s="1"/>
      <c r="X1146" s="1">
        <v>1464416</v>
      </c>
      <c r="Y1146" s="1">
        <v>2405701</v>
      </c>
      <c r="Z1146" s="1"/>
      <c r="AA1146" s="1"/>
      <c r="AB1146" s="1"/>
      <c r="AC1146" s="1"/>
      <c r="AD1146" s="1"/>
      <c r="AE1146" s="1"/>
      <c r="AF1146" s="1"/>
      <c r="AG1146" s="1">
        <v>0</v>
      </c>
      <c r="AH1146" s="1">
        <v>12080281.896922924</v>
      </c>
      <c r="AI1146" s="1">
        <v>24684183.114187501</v>
      </c>
      <c r="AJ1146" s="1">
        <v>0</v>
      </c>
      <c r="AK1146" s="1">
        <v>0</v>
      </c>
      <c r="AL1146" s="1">
        <v>0</v>
      </c>
      <c r="AM1146" s="1">
        <v>0</v>
      </c>
      <c r="AN1146" s="1">
        <v>0</v>
      </c>
      <c r="AO1146" s="1">
        <v>0</v>
      </c>
      <c r="AP1146" s="1">
        <v>0</v>
      </c>
      <c r="AQ1146" s="1">
        <v>36764465.011110425</v>
      </c>
      <c r="AR1146" s="1">
        <v>0</v>
      </c>
      <c r="AS1146" s="1">
        <v>3163558.1151840002</v>
      </c>
      <c r="AT1146" s="1">
        <v>5215606.4385994002</v>
      </c>
      <c r="AU1146" s="1">
        <v>0</v>
      </c>
      <c r="AV1146" s="1">
        <v>0</v>
      </c>
      <c r="AW1146" s="1">
        <v>0</v>
      </c>
      <c r="AX1146" s="1">
        <v>0</v>
      </c>
      <c r="AY1146" s="1">
        <v>0</v>
      </c>
      <c r="AZ1146" s="1">
        <v>0</v>
      </c>
      <c r="BA1146" s="1">
        <v>0</v>
      </c>
      <c r="BB1146" s="1">
        <v>8379164.5537834</v>
      </c>
      <c r="BC1146" s="7">
        <v>0.55555580316596098</v>
      </c>
      <c r="BD1146" s="35" t="s">
        <v>552</v>
      </c>
      <c r="BE1146" s="35">
        <v>3.1475845301961756</v>
      </c>
      <c r="BF1146" s="35">
        <v>2.8649411760950789</v>
      </c>
      <c r="BG1146" s="35" t="s">
        <v>552</v>
      </c>
      <c r="BH1146" s="35" t="s">
        <v>552</v>
      </c>
      <c r="BI1146" s="35" t="s">
        <v>552</v>
      </c>
      <c r="BJ1146" s="35" t="s">
        <v>552</v>
      </c>
      <c r="BK1146" s="35" t="s">
        <v>552</v>
      </c>
      <c r="BL1146" s="35" t="s">
        <v>552</v>
      </c>
      <c r="BM1146" s="35" t="s">
        <v>552</v>
      </c>
      <c r="BN1146" s="35">
        <v>2.9545286923841285</v>
      </c>
      <c r="BO1146" s="1">
        <v>0</v>
      </c>
      <c r="BP1146" s="1">
        <v>0</v>
      </c>
      <c r="BQ1146" s="1">
        <v>26747046.872519996</v>
      </c>
      <c r="BR1146" s="1">
        <v>1188900.2459638871</v>
      </c>
      <c r="BS1146" s="1">
        <v>10505754.976174707</v>
      </c>
      <c r="BT1146" s="1">
        <v>26747046.872519996</v>
      </c>
      <c r="BU1146" s="1">
        <v>1188900.2459638871</v>
      </c>
      <c r="BV1146" s="1">
        <v>3092543.5417963434</v>
      </c>
      <c r="BW1146" s="35">
        <v>6.0921888297810574</v>
      </c>
      <c r="BX1146" s="1">
        <v>136201013.31387669</v>
      </c>
      <c r="BY1146" s="1">
        <v>6054104.5522212572</v>
      </c>
      <c r="BZ1146" s="1">
        <v>53497288.138093598</v>
      </c>
      <c r="CA1146" s="1">
        <v>136201013.31387669</v>
      </c>
      <c r="CB1146" s="1">
        <v>6054104.5522212572</v>
      </c>
      <c r="CC1146" s="1">
        <v>15747815.67914689</v>
      </c>
    </row>
    <row r="1147" spans="1:81" x14ac:dyDescent="0.25">
      <c r="A1147" t="s">
        <v>301</v>
      </c>
      <c r="B1147" t="s">
        <v>302</v>
      </c>
      <c r="C1147" t="s">
        <v>95</v>
      </c>
      <c r="D1147" t="s">
        <v>38</v>
      </c>
      <c r="E1147">
        <v>30085</v>
      </c>
      <c r="F1147" t="s">
        <v>39</v>
      </c>
      <c r="G1147" t="s">
        <v>47</v>
      </c>
      <c r="H1147" s="74">
        <v>0.32649306637178005</v>
      </c>
      <c r="I1147" s="1">
        <v>22107866</v>
      </c>
      <c r="J1147" s="1"/>
      <c r="K1147" s="1"/>
      <c r="L1147" s="1">
        <v>3926484</v>
      </c>
      <c r="M1147" s="1"/>
      <c r="N1147" s="1"/>
      <c r="O1147" s="1"/>
      <c r="P1147" s="1"/>
      <c r="Q1147" s="1"/>
      <c r="R1147" s="1"/>
      <c r="S1147" s="1"/>
      <c r="T1147" s="1">
        <v>3926484</v>
      </c>
      <c r="U1147" s="1">
        <v>29.477876106194689</v>
      </c>
      <c r="V1147" s="36">
        <v>0.24763098664251904</v>
      </c>
      <c r="W1147" s="1"/>
      <c r="X1147" s="1"/>
      <c r="Y1147" s="1">
        <v>930108</v>
      </c>
      <c r="Z1147" s="1"/>
      <c r="AA1147" s="1"/>
      <c r="AB1147" s="1"/>
      <c r="AC1147" s="1"/>
      <c r="AD1147" s="1"/>
      <c r="AE1147" s="1"/>
      <c r="AF1147" s="1"/>
      <c r="AG1147" s="1">
        <v>0</v>
      </c>
      <c r="AH1147" s="1">
        <v>0</v>
      </c>
      <c r="AI1147" s="1">
        <v>9542293.4617500026</v>
      </c>
      <c r="AJ1147" s="1">
        <v>0</v>
      </c>
      <c r="AK1147" s="1">
        <v>0</v>
      </c>
      <c r="AL1147" s="1">
        <v>0</v>
      </c>
      <c r="AM1147" s="1">
        <v>0</v>
      </c>
      <c r="AN1147" s="1">
        <v>0</v>
      </c>
      <c r="AO1147" s="1">
        <v>0</v>
      </c>
      <c r="AP1147" s="1">
        <v>0</v>
      </c>
      <c r="AQ1147" s="1">
        <v>9542293.4617500026</v>
      </c>
      <c r="AR1147" s="1">
        <v>0</v>
      </c>
      <c r="AS1147" s="1">
        <v>0</v>
      </c>
      <c r="AT1147" s="1">
        <v>2016492.1880951999</v>
      </c>
      <c r="AU1147" s="1">
        <v>0</v>
      </c>
      <c r="AV1147" s="1">
        <v>0</v>
      </c>
      <c r="AW1147" s="1">
        <v>0</v>
      </c>
      <c r="AX1147" s="1">
        <v>0</v>
      </c>
      <c r="AY1147" s="1">
        <v>0</v>
      </c>
      <c r="AZ1147" s="1">
        <v>0</v>
      </c>
      <c r="BA1147" s="1">
        <v>0</v>
      </c>
      <c r="BB1147" s="1">
        <v>2016492.1880951999</v>
      </c>
      <c r="BC1147" s="7">
        <v>0.52283588338400466</v>
      </c>
      <c r="BD1147" s="35" t="s">
        <v>552</v>
      </c>
      <c r="BE1147" s="35" t="s">
        <v>552</v>
      </c>
      <c r="BF1147" s="35">
        <v>2.9438005222599153</v>
      </c>
      <c r="BG1147" s="35" t="s">
        <v>552</v>
      </c>
      <c r="BH1147" s="35" t="s">
        <v>552</v>
      </c>
      <c r="BI1147" s="35" t="s">
        <v>552</v>
      </c>
      <c r="BJ1147" s="35" t="s">
        <v>552</v>
      </c>
      <c r="BK1147" s="35" t="s">
        <v>552</v>
      </c>
      <c r="BL1147" s="35" t="s">
        <v>552</v>
      </c>
      <c r="BM1147" s="35" t="s">
        <v>552</v>
      </c>
      <c r="BN1147" s="35">
        <v>2.9438005222599153</v>
      </c>
      <c r="BO1147" s="1">
        <v>0</v>
      </c>
      <c r="BP1147" s="1"/>
      <c r="BQ1147" s="1">
        <v>7277025.1725599989</v>
      </c>
      <c r="BR1147" s="1">
        <v>323462.13990564772</v>
      </c>
      <c r="BS1147" s="1">
        <v>2858283.5250091273</v>
      </c>
      <c r="BT1147" s="1">
        <v>7277025.1725599989</v>
      </c>
      <c r="BU1147" s="1">
        <v>323462.13990564772</v>
      </c>
      <c r="BV1147" s="1">
        <v>841383.24907977274</v>
      </c>
      <c r="BW1147" s="35">
        <v>6.0067507165987593</v>
      </c>
      <c r="BX1147" s="1">
        <v>36434250.997421987</v>
      </c>
      <c r="BY1147" s="1">
        <v>1619494.30076517</v>
      </c>
      <c r="BZ1147" s="1">
        <v>14310713.087081876</v>
      </c>
      <c r="CA1147" s="1">
        <v>36434250.997421987</v>
      </c>
      <c r="CB1147" s="1">
        <v>1619494.30076517</v>
      </c>
      <c r="CC1147" s="1">
        <v>4212596.1852643443</v>
      </c>
    </row>
    <row r="1148" spans="1:81" x14ac:dyDescent="0.25">
      <c r="A1148" t="s">
        <v>301</v>
      </c>
      <c r="B1148" t="s">
        <v>302</v>
      </c>
      <c r="C1148" t="s">
        <v>95</v>
      </c>
      <c r="D1148" t="s">
        <v>28</v>
      </c>
      <c r="E1148">
        <v>30085</v>
      </c>
      <c r="F1148" t="s">
        <v>39</v>
      </c>
      <c r="G1148" t="s">
        <v>47</v>
      </c>
      <c r="H1148" s="74">
        <v>0.32649306637178005</v>
      </c>
      <c r="I1148" s="1">
        <v>22422856</v>
      </c>
      <c r="J1148" s="1">
        <v>0</v>
      </c>
      <c r="K1148" s="1">
        <v>0</v>
      </c>
      <c r="L1148" s="1">
        <v>4185969</v>
      </c>
      <c r="M1148" s="1">
        <v>0</v>
      </c>
      <c r="N1148" s="1">
        <v>0</v>
      </c>
      <c r="O1148" s="1">
        <v>0</v>
      </c>
      <c r="P1148" s="1">
        <v>33653</v>
      </c>
      <c r="Q1148" s="1">
        <v>0</v>
      </c>
      <c r="R1148" s="1">
        <v>0</v>
      </c>
      <c r="S1148" s="1">
        <v>71274</v>
      </c>
      <c r="T1148" s="1">
        <v>4290896</v>
      </c>
      <c r="U1148" s="1"/>
      <c r="V1148" s="36"/>
      <c r="W1148" s="1"/>
      <c r="X1148" s="1"/>
      <c r="Y1148" s="1">
        <v>978676</v>
      </c>
      <c r="Z1148" s="1"/>
      <c r="AA1148" s="1"/>
      <c r="AB1148" s="1"/>
      <c r="AC1148" s="1">
        <v>4789</v>
      </c>
      <c r="AD1148" s="1"/>
      <c r="AE1148" s="1"/>
      <c r="AF1148" s="1">
        <v>12956</v>
      </c>
      <c r="AG1148" s="1">
        <v>0</v>
      </c>
      <c r="AH1148" s="1">
        <v>0</v>
      </c>
      <c r="AI1148" s="1">
        <v>10041205.472687503</v>
      </c>
      <c r="AJ1148" s="1">
        <v>0</v>
      </c>
      <c r="AK1148" s="1">
        <v>0</v>
      </c>
      <c r="AL1148" s="1">
        <v>0</v>
      </c>
      <c r="AM1148" s="1">
        <v>42085.644199166658</v>
      </c>
      <c r="AN1148" s="1">
        <v>0</v>
      </c>
      <c r="AO1148" s="1">
        <v>0</v>
      </c>
      <c r="AP1148" s="1">
        <v>73979.022217999998</v>
      </c>
      <c r="AQ1148" s="1">
        <v>10157270.13910467</v>
      </c>
      <c r="AR1148" s="1">
        <v>0</v>
      </c>
      <c r="AS1148" s="1">
        <v>0</v>
      </c>
      <c r="AT1148" s="1">
        <v>2121788.5543144001</v>
      </c>
      <c r="AU1148" s="1">
        <v>0</v>
      </c>
      <c r="AV1148" s="1">
        <v>0</v>
      </c>
      <c r="AW1148" s="1">
        <v>0</v>
      </c>
      <c r="AX1148" s="1">
        <v>12457.051019999999</v>
      </c>
      <c r="AY1148" s="1">
        <v>0</v>
      </c>
      <c r="AZ1148" s="1">
        <v>0</v>
      </c>
      <c r="BA1148" s="1">
        <v>16615.529734800002</v>
      </c>
      <c r="BB1148" s="1">
        <v>2150861.1350692003</v>
      </c>
      <c r="BC1148" s="7">
        <v>0.54891006186606517</v>
      </c>
      <c r="BD1148" s="35" t="s">
        <v>552</v>
      </c>
      <c r="BE1148" s="35" t="s">
        <v>552</v>
      </c>
      <c r="BF1148" s="35">
        <v>2.9056579317720468</v>
      </c>
      <c r="BG1148" s="35" t="s">
        <v>552</v>
      </c>
      <c r="BH1148" s="35" t="s">
        <v>552</v>
      </c>
      <c r="BI1148" s="35" t="s">
        <v>552</v>
      </c>
      <c r="BJ1148" s="35">
        <v>1.6207379793530043</v>
      </c>
      <c r="BK1148" s="35" t="s">
        <v>552</v>
      </c>
      <c r="BL1148" s="35" t="s">
        <v>552</v>
      </c>
      <c r="BM1148" s="35">
        <v>1.2710743321940681</v>
      </c>
      <c r="BN1148" s="35">
        <v>2.8684291752058009</v>
      </c>
      <c r="BO1148" s="1">
        <v>0</v>
      </c>
      <c r="BP1148" s="1">
        <v>0</v>
      </c>
      <c r="BQ1148" s="1">
        <v>7380707.2809599992</v>
      </c>
      <c r="BR1148" s="1">
        <v>328070.78641403891</v>
      </c>
      <c r="BS1148" s="1">
        <v>2899007.9770002253</v>
      </c>
      <c r="BT1148" s="1">
        <v>7380707.2809599992</v>
      </c>
      <c r="BU1148" s="1">
        <v>328070.78641403891</v>
      </c>
      <c r="BV1148" s="1">
        <v>853371.16820446972</v>
      </c>
      <c r="BW1148" s="35">
        <v>6.0067507165987593</v>
      </c>
      <c r="BX1148" s="1">
        <v>36953361.467952155</v>
      </c>
      <c r="BY1148" s="1">
        <v>1642568.6449736077</v>
      </c>
      <c r="BZ1148" s="1">
        <v>14514610.266271397</v>
      </c>
      <c r="CA1148" s="1">
        <v>36953361.467952155</v>
      </c>
      <c r="CB1148" s="1">
        <v>1642568.6449736077</v>
      </c>
      <c r="CC1148" s="1">
        <v>4272616.7079324489</v>
      </c>
    </row>
    <row r="1149" spans="1:81" x14ac:dyDescent="0.25">
      <c r="A1149" t="s">
        <v>301</v>
      </c>
      <c r="B1149" t="s">
        <v>302</v>
      </c>
      <c r="C1149" t="s">
        <v>95</v>
      </c>
      <c r="D1149" t="s">
        <v>1730</v>
      </c>
      <c r="E1149">
        <v>30085</v>
      </c>
      <c r="F1149" t="s">
        <v>39</v>
      </c>
      <c r="G1149" t="s">
        <v>47</v>
      </c>
      <c r="H1149" s="74">
        <v>0.32649306637178005</v>
      </c>
      <c r="I1149" s="1">
        <v>314990</v>
      </c>
      <c r="J1149" s="1"/>
      <c r="K1149" s="1"/>
      <c r="L1149" s="1">
        <v>259485</v>
      </c>
      <c r="M1149" s="1"/>
      <c r="N1149" s="1"/>
      <c r="O1149" s="1"/>
      <c r="P1149" s="1">
        <v>33653</v>
      </c>
      <c r="Q1149" s="1"/>
      <c r="R1149" s="1"/>
      <c r="S1149" s="1">
        <v>71274</v>
      </c>
      <c r="T1149" s="1">
        <v>364412</v>
      </c>
      <c r="U1149" s="1">
        <v>17.529411764705884</v>
      </c>
      <c r="V1149" s="36">
        <v>6.4296830777640285E-2</v>
      </c>
      <c r="W1149" s="1"/>
      <c r="X1149" s="1"/>
      <c r="Y1149" s="1">
        <v>48568</v>
      </c>
      <c r="Z1149" s="1"/>
      <c r="AA1149" s="1"/>
      <c r="AB1149" s="1"/>
      <c r="AC1149" s="1">
        <v>4789</v>
      </c>
      <c r="AD1149" s="1"/>
      <c r="AE1149" s="1"/>
      <c r="AF1149" s="1">
        <v>12956</v>
      </c>
      <c r="AG1149" s="1">
        <v>0</v>
      </c>
      <c r="AH1149" s="1">
        <v>0</v>
      </c>
      <c r="AI1149" s="1">
        <v>498912.01093750005</v>
      </c>
      <c r="AJ1149" s="1">
        <v>0</v>
      </c>
      <c r="AK1149" s="1"/>
      <c r="AL1149" s="1">
        <v>0</v>
      </c>
      <c r="AM1149" s="1">
        <v>42085.644199166658</v>
      </c>
      <c r="AN1149" s="1"/>
      <c r="AO1149" s="1">
        <v>0</v>
      </c>
      <c r="AP1149" s="1">
        <v>73979.022217999998</v>
      </c>
      <c r="AQ1149" s="1">
        <v>614976.67735466675</v>
      </c>
      <c r="AR1149" s="1">
        <v>0</v>
      </c>
      <c r="AS1149" s="1">
        <v>0</v>
      </c>
      <c r="AT1149" s="1">
        <v>105296.36621919999</v>
      </c>
      <c r="AU1149" s="1">
        <v>0</v>
      </c>
      <c r="AV1149" s="1"/>
      <c r="AW1149" s="1">
        <v>0</v>
      </c>
      <c r="AX1149" s="1">
        <v>12457.051019999999</v>
      </c>
      <c r="AY1149" s="1"/>
      <c r="AZ1149" s="1">
        <v>0</v>
      </c>
      <c r="BA1149" s="1">
        <v>16615.529734800002</v>
      </c>
      <c r="BB1149" s="1">
        <v>134368.94697399999</v>
      </c>
      <c r="BC1149" s="7">
        <v>2.3789505201075167</v>
      </c>
      <c r="BD1149" s="35" t="s">
        <v>552</v>
      </c>
      <c r="BE1149" s="35" t="s">
        <v>552</v>
      </c>
      <c r="BF1149" s="35">
        <v>2.3284905761670234</v>
      </c>
      <c r="BG1149" s="35" t="s">
        <v>552</v>
      </c>
      <c r="BH1149" s="35" t="s">
        <v>552</v>
      </c>
      <c r="BI1149" s="35" t="s">
        <v>552</v>
      </c>
      <c r="BJ1149" s="35">
        <v>1.6207379793530043</v>
      </c>
      <c r="BK1149" s="35" t="s">
        <v>552</v>
      </c>
      <c r="BL1149" s="35" t="s">
        <v>552</v>
      </c>
      <c r="BM1149" s="35">
        <v>1.2710743321940681</v>
      </c>
      <c r="BN1149" s="35">
        <v>2.0563143483986992</v>
      </c>
      <c r="BO1149" s="1">
        <v>0</v>
      </c>
      <c r="BP1149" s="1">
        <v>0</v>
      </c>
      <c r="BQ1149" s="1">
        <v>103682.10839999998</v>
      </c>
      <c r="BR1149" s="1">
        <v>4608.6465083911753</v>
      </c>
      <c r="BS1149" s="1">
        <v>40724.451991097871</v>
      </c>
      <c r="BT1149" s="1">
        <v>103682.10839999998</v>
      </c>
      <c r="BU1149" s="1">
        <v>4608.6465083911753</v>
      </c>
      <c r="BV1149" s="1">
        <v>11987.919124696957</v>
      </c>
      <c r="BW1149" s="35">
        <v>6.0067507165987593</v>
      </c>
      <c r="BX1149" s="1">
        <v>519110.47053017019</v>
      </c>
      <c r="BY1149" s="1">
        <v>23074.344208437888</v>
      </c>
      <c r="BZ1149" s="1">
        <v>203897.17918952106</v>
      </c>
      <c r="CA1149" s="1">
        <v>519110.47053017019</v>
      </c>
      <c r="CB1149" s="1">
        <v>23074.344208437888</v>
      </c>
      <c r="CC1149" s="1">
        <v>60020.522668104459</v>
      </c>
    </row>
    <row r="1150" spans="1:81" x14ac:dyDescent="0.25">
      <c r="A1150" t="s">
        <v>1396</v>
      </c>
      <c r="B1150" t="s">
        <v>1397</v>
      </c>
      <c r="C1150" t="s">
        <v>95</v>
      </c>
      <c r="D1150" t="s">
        <v>28</v>
      </c>
      <c r="E1150">
        <v>30109</v>
      </c>
      <c r="F1150" t="s">
        <v>370</v>
      </c>
      <c r="G1150" t="s">
        <v>47</v>
      </c>
      <c r="H1150" s="74">
        <v>0.32649306637178005</v>
      </c>
      <c r="I1150" s="1">
        <v>1936489.48</v>
      </c>
      <c r="J1150" s="1">
        <v>0</v>
      </c>
      <c r="K1150" s="1">
        <v>0</v>
      </c>
      <c r="L1150" s="1">
        <v>704983</v>
      </c>
      <c r="M1150" s="1">
        <v>0</v>
      </c>
      <c r="N1150" s="1">
        <v>0</v>
      </c>
      <c r="O1150" s="1">
        <v>0</v>
      </c>
      <c r="P1150" s="1">
        <v>518050</v>
      </c>
      <c r="Q1150" s="1">
        <v>0</v>
      </c>
      <c r="R1150" s="1">
        <v>0</v>
      </c>
      <c r="S1150" s="1">
        <v>0</v>
      </c>
      <c r="T1150" s="1">
        <v>1223033</v>
      </c>
      <c r="U1150" s="1"/>
      <c r="V1150" s="36"/>
      <c r="W1150" s="1"/>
      <c r="X1150" s="1"/>
      <c r="Y1150" s="1">
        <v>163570</v>
      </c>
      <c r="Z1150" s="1"/>
      <c r="AA1150" s="1"/>
      <c r="AB1150" s="1"/>
      <c r="AC1150" s="1">
        <v>61020</v>
      </c>
      <c r="AD1150" s="1"/>
      <c r="AE1150" s="1"/>
      <c r="AF1150" s="1"/>
      <c r="AG1150" s="1">
        <v>0</v>
      </c>
      <c r="AH1150" s="1">
        <v>0</v>
      </c>
      <c r="AI1150" s="1">
        <v>1678289.1888125003</v>
      </c>
      <c r="AJ1150" s="1">
        <v>0</v>
      </c>
      <c r="AK1150" s="1">
        <v>0</v>
      </c>
      <c r="AL1150" s="1">
        <v>0</v>
      </c>
      <c r="AM1150" s="1">
        <v>536344.01845833333</v>
      </c>
      <c r="AN1150" s="1">
        <v>0</v>
      </c>
      <c r="AO1150" s="1">
        <v>0</v>
      </c>
      <c r="AP1150" s="1">
        <v>0</v>
      </c>
      <c r="AQ1150" s="1">
        <v>2214633.2072708337</v>
      </c>
      <c r="AR1150" s="1">
        <v>0</v>
      </c>
      <c r="AS1150" s="1">
        <v>0</v>
      </c>
      <c r="AT1150" s="1">
        <v>354622.933258</v>
      </c>
      <c r="AU1150" s="1">
        <v>0</v>
      </c>
      <c r="AV1150" s="1">
        <v>0</v>
      </c>
      <c r="AW1150" s="1">
        <v>0</v>
      </c>
      <c r="AX1150" s="1">
        <v>158724.0036</v>
      </c>
      <c r="AY1150" s="1">
        <v>0</v>
      </c>
      <c r="AZ1150" s="1">
        <v>0</v>
      </c>
      <c r="BA1150" s="1">
        <v>0</v>
      </c>
      <c r="BB1150" s="1">
        <v>513346.936858</v>
      </c>
      <c r="BC1150" s="7">
        <v>1.40872448433277</v>
      </c>
      <c r="BD1150" s="35" t="s">
        <v>552</v>
      </c>
      <c r="BE1150" s="35" t="s">
        <v>552</v>
      </c>
      <c r="BF1150" s="35">
        <v>2.8836328281256431</v>
      </c>
      <c r="BG1150" s="35" t="s">
        <v>552</v>
      </c>
      <c r="BH1150" s="35" t="s">
        <v>552</v>
      </c>
      <c r="BI1150" s="35" t="s">
        <v>552</v>
      </c>
      <c r="BJ1150" s="35">
        <v>1.341700650628961</v>
      </c>
      <c r="BK1150" s="35" t="s">
        <v>552</v>
      </c>
      <c r="BL1150" s="35" t="s">
        <v>552</v>
      </c>
      <c r="BM1150" s="35" t="s">
        <v>552</v>
      </c>
      <c r="BN1150" s="35">
        <v>2.2305041189639478</v>
      </c>
      <c r="BO1150" s="1">
        <v>0</v>
      </c>
      <c r="BP1150" s="1">
        <v>0</v>
      </c>
      <c r="BQ1150" s="1">
        <v>637414.87723679992</v>
      </c>
      <c r="BR1150" s="1">
        <v>28332.948603251665</v>
      </c>
      <c r="BS1150" s="1">
        <v>250365.00479229842</v>
      </c>
      <c r="BT1150" s="1">
        <v>637414.87723679992</v>
      </c>
      <c r="BU1150" s="1">
        <v>28332.948603251665</v>
      </c>
      <c r="BV1150" s="1">
        <v>73699.099247806167</v>
      </c>
      <c r="BW1150" s="35">
        <v>6.1951094135126974</v>
      </c>
      <c r="BX1150" s="1">
        <v>3311440.0290459399</v>
      </c>
      <c r="BY1150" s="1">
        <v>147192.76800132418</v>
      </c>
      <c r="BZ1150" s="1">
        <v>1300673.5932106213</v>
      </c>
      <c r="CA1150" s="1">
        <v>3311440.0290459399</v>
      </c>
      <c r="CB1150" s="1">
        <v>147192.76800132418</v>
      </c>
      <c r="CC1150" s="1">
        <v>382874.88426968438</v>
      </c>
    </row>
    <row r="1151" spans="1:81" x14ac:dyDescent="0.25">
      <c r="A1151" t="s">
        <v>1396</v>
      </c>
      <c r="B1151" t="s">
        <v>1397</v>
      </c>
      <c r="C1151" t="s">
        <v>95</v>
      </c>
      <c r="D1151" t="s">
        <v>1730</v>
      </c>
      <c r="E1151">
        <v>30109</v>
      </c>
      <c r="F1151" t="s">
        <v>370</v>
      </c>
      <c r="G1151" t="s">
        <v>47</v>
      </c>
      <c r="H1151" s="74">
        <v>0.32649306637178005</v>
      </c>
      <c r="I1151" s="1">
        <v>1936489.48</v>
      </c>
      <c r="J1151" s="1"/>
      <c r="K1151" s="1"/>
      <c r="L1151" s="1">
        <v>704983</v>
      </c>
      <c r="M1151" s="1"/>
      <c r="N1151" s="1"/>
      <c r="O1151" s="1"/>
      <c r="P1151" s="1">
        <v>518050</v>
      </c>
      <c r="Q1151" s="1"/>
      <c r="R1151" s="1"/>
      <c r="S1151" s="1"/>
      <c r="T1151" s="1">
        <v>1223033</v>
      </c>
      <c r="U1151" s="1">
        <v>13.404761904761905</v>
      </c>
      <c r="V1151" s="36">
        <v>0.13257615742733286</v>
      </c>
      <c r="W1151" s="1"/>
      <c r="X1151" s="1"/>
      <c r="Y1151" s="1">
        <v>163570</v>
      </c>
      <c r="Z1151" s="1"/>
      <c r="AA1151" s="1"/>
      <c r="AB1151" s="1"/>
      <c r="AC1151" s="1">
        <v>61020</v>
      </c>
      <c r="AD1151" s="1"/>
      <c r="AE1151" s="1"/>
      <c r="AF1151" s="1"/>
      <c r="AG1151" s="1">
        <v>0</v>
      </c>
      <c r="AH1151" s="1">
        <v>0</v>
      </c>
      <c r="AI1151" s="1">
        <v>1678289.1888125003</v>
      </c>
      <c r="AJ1151" s="1">
        <v>0</v>
      </c>
      <c r="AK1151" s="1"/>
      <c r="AL1151" s="1">
        <v>0</v>
      </c>
      <c r="AM1151" s="1">
        <v>536344.01845833333</v>
      </c>
      <c r="AN1151" s="1"/>
      <c r="AO1151" s="1">
        <v>0</v>
      </c>
      <c r="AP1151" s="1">
        <v>0</v>
      </c>
      <c r="AQ1151" s="1">
        <v>2214633.2072708337</v>
      </c>
      <c r="AR1151" s="1">
        <v>0</v>
      </c>
      <c r="AS1151" s="1">
        <v>0</v>
      </c>
      <c r="AT1151" s="1">
        <v>354622.933258</v>
      </c>
      <c r="AU1151" s="1">
        <v>0</v>
      </c>
      <c r="AV1151" s="1"/>
      <c r="AW1151" s="1">
        <v>0</v>
      </c>
      <c r="AX1151" s="1">
        <v>158724.0036</v>
      </c>
      <c r="AY1151" s="1"/>
      <c r="AZ1151" s="1">
        <v>0</v>
      </c>
      <c r="BA1151" s="1">
        <v>0</v>
      </c>
      <c r="BB1151" s="1">
        <v>513346.936858</v>
      </c>
      <c r="BC1151" s="7">
        <v>1.40872448433277</v>
      </c>
      <c r="BD1151" s="35" t="s">
        <v>552</v>
      </c>
      <c r="BE1151" s="35" t="s">
        <v>552</v>
      </c>
      <c r="BF1151" s="35">
        <v>2.8836328281256431</v>
      </c>
      <c r="BG1151" s="35" t="s">
        <v>552</v>
      </c>
      <c r="BH1151" s="35" t="s">
        <v>552</v>
      </c>
      <c r="BI1151" s="35" t="s">
        <v>552</v>
      </c>
      <c r="BJ1151" s="35">
        <v>1.341700650628961</v>
      </c>
      <c r="BK1151" s="35" t="s">
        <v>552</v>
      </c>
      <c r="BL1151" s="35" t="s">
        <v>552</v>
      </c>
      <c r="BM1151" s="35" t="s">
        <v>552</v>
      </c>
      <c r="BN1151" s="35">
        <v>2.2305041189639478</v>
      </c>
      <c r="BO1151" s="1">
        <v>0</v>
      </c>
      <c r="BP1151" s="1">
        <v>0</v>
      </c>
      <c r="BQ1151" s="1">
        <v>637414.87723679992</v>
      </c>
      <c r="BR1151" s="1">
        <v>28332.948603251665</v>
      </c>
      <c r="BS1151" s="1">
        <v>250365.00479229842</v>
      </c>
      <c r="BT1151" s="1">
        <v>637414.87723679992</v>
      </c>
      <c r="BU1151" s="1">
        <v>28332.948603251665</v>
      </c>
      <c r="BV1151" s="1">
        <v>73699.099247806167</v>
      </c>
      <c r="BW1151" s="35">
        <v>6.1951094135126974</v>
      </c>
      <c r="BX1151" s="1">
        <v>3311440.0290459399</v>
      </c>
      <c r="BY1151" s="1">
        <v>147192.76800132418</v>
      </c>
      <c r="BZ1151" s="1">
        <v>1300673.5932106213</v>
      </c>
      <c r="CA1151" s="1">
        <v>3311440.0290459399</v>
      </c>
      <c r="CB1151" s="1">
        <v>147192.76800132418</v>
      </c>
      <c r="CC1151" s="1">
        <v>382874.88426968438</v>
      </c>
    </row>
    <row r="1152" spans="1:81" x14ac:dyDescent="0.25">
      <c r="A1152" t="s">
        <v>1390</v>
      </c>
      <c r="B1152" t="s">
        <v>1391</v>
      </c>
      <c r="C1152" t="s">
        <v>95</v>
      </c>
      <c r="D1152" t="s">
        <v>28</v>
      </c>
      <c r="E1152">
        <v>30092</v>
      </c>
      <c r="F1152" t="s">
        <v>370</v>
      </c>
      <c r="G1152" t="s">
        <v>47</v>
      </c>
      <c r="H1152" s="74">
        <v>0.32649306637178005</v>
      </c>
      <c r="I1152" s="1">
        <v>2510742.98</v>
      </c>
      <c r="J1152" s="1">
        <v>0</v>
      </c>
      <c r="K1152" s="1">
        <v>0</v>
      </c>
      <c r="L1152" s="1">
        <v>0</v>
      </c>
      <c r="M1152" s="1">
        <v>0</v>
      </c>
      <c r="N1152" s="1">
        <v>0</v>
      </c>
      <c r="O1152" s="1">
        <v>0</v>
      </c>
      <c r="P1152" s="1">
        <v>950859</v>
      </c>
      <c r="Q1152" s="1">
        <v>0</v>
      </c>
      <c r="R1152" s="1">
        <v>0</v>
      </c>
      <c r="S1152" s="1">
        <v>0</v>
      </c>
      <c r="T1152" s="1">
        <v>950859</v>
      </c>
      <c r="U1152" s="1"/>
      <c r="V1152" s="36"/>
      <c r="W1152" s="1"/>
      <c r="X1152" s="1"/>
      <c r="Y1152" s="1"/>
      <c r="Z1152" s="1"/>
      <c r="AA1152" s="1"/>
      <c r="AB1152" s="1"/>
      <c r="AC1152" s="1">
        <v>111999</v>
      </c>
      <c r="AD1152" s="1"/>
      <c r="AE1152" s="1"/>
      <c r="AF1152" s="1"/>
      <c r="AG1152" s="1">
        <v>0</v>
      </c>
      <c r="AH1152" s="1">
        <v>0</v>
      </c>
      <c r="AI1152" s="1">
        <v>0</v>
      </c>
      <c r="AJ1152" s="1">
        <v>0</v>
      </c>
      <c r="AK1152" s="1">
        <v>0</v>
      </c>
      <c r="AL1152" s="1">
        <v>0</v>
      </c>
      <c r="AM1152" s="1">
        <v>984431.23734750005</v>
      </c>
      <c r="AN1152" s="1">
        <v>0</v>
      </c>
      <c r="AO1152" s="1">
        <v>0</v>
      </c>
      <c r="AP1152" s="1">
        <v>0</v>
      </c>
      <c r="AQ1152" s="1">
        <v>984431.23734750005</v>
      </c>
      <c r="AR1152" s="1">
        <v>0</v>
      </c>
      <c r="AS1152" s="1">
        <v>0</v>
      </c>
      <c r="AT1152" s="1">
        <v>0</v>
      </c>
      <c r="AU1152" s="1">
        <v>0</v>
      </c>
      <c r="AV1152" s="1">
        <v>0</v>
      </c>
      <c r="AW1152" s="1">
        <v>0</v>
      </c>
      <c r="AX1152" s="1">
        <v>291329.55881999998</v>
      </c>
      <c r="AY1152" s="1">
        <v>0</v>
      </c>
      <c r="AZ1152" s="1">
        <v>0</v>
      </c>
      <c r="BA1152" s="1">
        <v>0</v>
      </c>
      <c r="BB1152" s="1">
        <v>291329.55881999998</v>
      </c>
      <c r="BC1152" s="7">
        <v>0.50812082571968398</v>
      </c>
      <c r="BD1152" s="35" t="s">
        <v>552</v>
      </c>
      <c r="BE1152" s="35" t="s">
        <v>552</v>
      </c>
      <c r="BF1152" s="35" t="s">
        <v>552</v>
      </c>
      <c r="BG1152" s="35" t="s">
        <v>552</v>
      </c>
      <c r="BH1152" s="35" t="s">
        <v>552</v>
      </c>
      <c r="BI1152" s="35" t="s">
        <v>552</v>
      </c>
      <c r="BJ1152" s="35">
        <v>1.3416929283600409</v>
      </c>
      <c r="BK1152" s="35" t="s">
        <v>552</v>
      </c>
      <c r="BL1152" s="35" t="s">
        <v>552</v>
      </c>
      <c r="BM1152" s="35" t="s">
        <v>552</v>
      </c>
      <c r="BN1152" s="35">
        <v>1.3416929283600409</v>
      </c>
      <c r="BO1152" s="1">
        <v>0</v>
      </c>
      <c r="BP1152" s="1">
        <v>0</v>
      </c>
      <c r="BQ1152" s="1">
        <v>826436.15929679992</v>
      </c>
      <c r="BR1152" s="1">
        <v>36734.902277039444</v>
      </c>
      <c r="BS1152" s="1">
        <v>324609.13664242037</v>
      </c>
      <c r="BT1152" s="1">
        <v>826436.15929679992</v>
      </c>
      <c r="BU1152" s="1">
        <v>36734.902277039444</v>
      </c>
      <c r="BV1152" s="1">
        <v>95554.093104989457</v>
      </c>
      <c r="BW1152" s="35">
        <v>6.2063361886571808</v>
      </c>
      <c r="BX1152" s="1">
        <v>4302704.48376178</v>
      </c>
      <c r="BY1152" s="1">
        <v>191254.25111173553</v>
      </c>
      <c r="BZ1152" s="1">
        <v>1690024.2952701973</v>
      </c>
      <c r="CA1152" s="1">
        <v>4302704.48376178</v>
      </c>
      <c r="CB1152" s="1">
        <v>191254.25111173553</v>
      </c>
      <c r="CC1152" s="1">
        <v>497486.73290682421</v>
      </c>
    </row>
    <row r="1153" spans="1:81" x14ac:dyDescent="0.25">
      <c r="A1153" t="s">
        <v>1390</v>
      </c>
      <c r="B1153" t="s">
        <v>1391</v>
      </c>
      <c r="C1153" t="s">
        <v>95</v>
      </c>
      <c r="D1153" t="s">
        <v>1730</v>
      </c>
      <c r="E1153">
        <v>30092</v>
      </c>
      <c r="F1153" t="s">
        <v>370</v>
      </c>
      <c r="G1153" t="s">
        <v>47</v>
      </c>
      <c r="H1153" s="74">
        <v>0.32649306637178005</v>
      </c>
      <c r="I1153" s="1">
        <v>2510742.98</v>
      </c>
      <c r="J1153" s="1"/>
      <c r="K1153" s="1"/>
      <c r="L1153" s="1"/>
      <c r="M1153" s="1"/>
      <c r="N1153" s="1"/>
      <c r="O1153" s="1"/>
      <c r="P1153" s="1">
        <v>950859</v>
      </c>
      <c r="Q1153" s="1"/>
      <c r="R1153" s="1"/>
      <c r="S1153" s="1"/>
      <c r="T1153" s="1">
        <v>950859</v>
      </c>
      <c r="U1153" s="1">
        <v>12.458333333333334</v>
      </c>
      <c r="V1153" s="36">
        <v>0.28913302090328946</v>
      </c>
      <c r="W1153" s="1"/>
      <c r="X1153" s="1"/>
      <c r="Y1153" s="1"/>
      <c r="Z1153" s="1"/>
      <c r="AA1153" s="1"/>
      <c r="AB1153" s="1"/>
      <c r="AC1153" s="1">
        <v>111999</v>
      </c>
      <c r="AD1153" s="1"/>
      <c r="AE1153" s="1"/>
      <c r="AF1153" s="1"/>
      <c r="AG1153" s="1">
        <v>0</v>
      </c>
      <c r="AH1153" s="1">
        <v>0</v>
      </c>
      <c r="AI1153" s="1">
        <v>0</v>
      </c>
      <c r="AJ1153" s="1">
        <v>0</v>
      </c>
      <c r="AK1153" s="1"/>
      <c r="AL1153" s="1">
        <v>0</v>
      </c>
      <c r="AM1153" s="1">
        <v>984431.23734750005</v>
      </c>
      <c r="AN1153" s="1"/>
      <c r="AO1153" s="1">
        <v>0</v>
      </c>
      <c r="AP1153" s="1">
        <v>0</v>
      </c>
      <c r="AQ1153" s="1">
        <v>984431.23734750005</v>
      </c>
      <c r="AR1153" s="1">
        <v>0</v>
      </c>
      <c r="AS1153" s="1">
        <v>0</v>
      </c>
      <c r="AT1153" s="1">
        <v>0</v>
      </c>
      <c r="AU1153" s="1">
        <v>0</v>
      </c>
      <c r="AV1153" s="1"/>
      <c r="AW1153" s="1">
        <v>0</v>
      </c>
      <c r="AX1153" s="1">
        <v>291329.55881999998</v>
      </c>
      <c r="AY1153" s="1"/>
      <c r="AZ1153" s="1">
        <v>0</v>
      </c>
      <c r="BA1153" s="1">
        <v>0</v>
      </c>
      <c r="BB1153" s="1">
        <v>291329.55881999998</v>
      </c>
      <c r="BC1153" s="7">
        <v>0.50812082571968398</v>
      </c>
      <c r="BD1153" s="35" t="s">
        <v>552</v>
      </c>
      <c r="BE1153" s="35" t="s">
        <v>552</v>
      </c>
      <c r="BF1153" s="35" t="s">
        <v>552</v>
      </c>
      <c r="BG1153" s="35" t="s">
        <v>552</v>
      </c>
      <c r="BH1153" s="35" t="s">
        <v>552</v>
      </c>
      <c r="BI1153" s="35" t="s">
        <v>552</v>
      </c>
      <c r="BJ1153" s="35">
        <v>1.3416929283600409</v>
      </c>
      <c r="BK1153" s="35" t="s">
        <v>552</v>
      </c>
      <c r="BL1153" s="35" t="s">
        <v>552</v>
      </c>
      <c r="BM1153" s="35" t="s">
        <v>552</v>
      </c>
      <c r="BN1153" s="35">
        <v>1.3416929283600409</v>
      </c>
      <c r="BO1153" s="1">
        <v>0</v>
      </c>
      <c r="BP1153" s="1">
        <v>0</v>
      </c>
      <c r="BQ1153" s="1">
        <v>826436.15929679992</v>
      </c>
      <c r="BR1153" s="1">
        <v>36734.902277039444</v>
      </c>
      <c r="BS1153" s="1">
        <v>324609.13664242037</v>
      </c>
      <c r="BT1153" s="1">
        <v>826436.15929679992</v>
      </c>
      <c r="BU1153" s="1">
        <v>36734.902277039444</v>
      </c>
      <c r="BV1153" s="1">
        <v>95554.093104989457</v>
      </c>
      <c r="BW1153" s="35">
        <v>6.2063361886571808</v>
      </c>
      <c r="BX1153" s="1">
        <v>4302704.48376178</v>
      </c>
      <c r="BY1153" s="1">
        <v>191254.25111173553</v>
      </c>
      <c r="BZ1153" s="1">
        <v>1690024.2952701973</v>
      </c>
      <c r="CA1153" s="1">
        <v>4302704.48376178</v>
      </c>
      <c r="CB1153" s="1">
        <v>191254.25111173553</v>
      </c>
      <c r="CC1153" s="1">
        <v>497486.73290682421</v>
      </c>
    </row>
    <row r="1154" spans="1:81" x14ac:dyDescent="0.25">
      <c r="A1154" t="s">
        <v>1279</v>
      </c>
      <c r="B1154" t="s">
        <v>1082</v>
      </c>
      <c r="C1154" t="s">
        <v>95</v>
      </c>
      <c r="D1154" t="s">
        <v>38</v>
      </c>
      <c r="E1154">
        <v>30096</v>
      </c>
      <c r="F1154" t="s">
        <v>39</v>
      </c>
      <c r="G1154" t="s">
        <v>47</v>
      </c>
      <c r="H1154" s="74">
        <v>0.32649306637178005</v>
      </c>
      <c r="I1154" s="1">
        <v>7198273</v>
      </c>
      <c r="J1154" s="1"/>
      <c r="K1154" s="1"/>
      <c r="L1154" s="1"/>
      <c r="M1154" s="1"/>
      <c r="N1154" s="1"/>
      <c r="O1154" s="1"/>
      <c r="P1154" s="1"/>
      <c r="Q1154" s="1"/>
      <c r="R1154" s="1"/>
      <c r="S1154" s="1"/>
      <c r="T1154" s="1">
        <v>0</v>
      </c>
      <c r="U1154" s="1">
        <v>0</v>
      </c>
      <c r="V1154" s="36" t="s">
        <v>552</v>
      </c>
      <c r="W1154" s="1"/>
      <c r="X1154" s="1"/>
      <c r="Y1154" s="1">
        <v>74288</v>
      </c>
      <c r="Z1154" s="1"/>
      <c r="AA1154" s="1"/>
      <c r="AB1154" s="1"/>
      <c r="AC1154" s="1">
        <v>44674</v>
      </c>
      <c r="AD1154" s="1"/>
      <c r="AE1154" s="1"/>
      <c r="AF1154" s="1">
        <v>53076</v>
      </c>
      <c r="AG1154" s="1">
        <v>0</v>
      </c>
      <c r="AH1154" s="1">
        <v>0</v>
      </c>
      <c r="AI1154" s="1">
        <v>760908.21184000012</v>
      </c>
      <c r="AJ1154" s="1">
        <v>0</v>
      </c>
      <c r="AK1154" s="1">
        <v>0</v>
      </c>
      <c r="AL1154" s="1">
        <v>0</v>
      </c>
      <c r="AM1154" s="1">
        <v>393660.14016000001</v>
      </c>
      <c r="AN1154" s="1">
        <v>0</v>
      </c>
      <c r="AO1154" s="1">
        <v>0</v>
      </c>
      <c r="AP1154" s="1">
        <v>302731.70423999999</v>
      </c>
      <c r="AQ1154" s="1">
        <v>1457300.0562400003</v>
      </c>
      <c r="AR1154" s="1">
        <v>0</v>
      </c>
      <c r="AS1154" s="1">
        <v>0</v>
      </c>
      <c r="AT1154" s="1">
        <v>161057.82518719998</v>
      </c>
      <c r="AU1154" s="1">
        <v>0</v>
      </c>
      <c r="AV1154" s="1">
        <v>0</v>
      </c>
      <c r="AW1154" s="1">
        <v>0</v>
      </c>
      <c r="AX1154" s="1">
        <v>116205.11532</v>
      </c>
      <c r="AY1154" s="1">
        <v>0</v>
      </c>
      <c r="AZ1154" s="1">
        <v>0</v>
      </c>
      <c r="BA1154" s="1">
        <v>68067.7567308</v>
      </c>
      <c r="BB1154" s="1">
        <v>345330.69723799999</v>
      </c>
      <c r="BC1154" s="7">
        <v>0.25042544975412856</v>
      </c>
      <c r="BD1154" s="35" t="s">
        <v>552</v>
      </c>
      <c r="BE1154" s="35" t="s">
        <v>552</v>
      </c>
      <c r="BF1154" s="35" t="s">
        <v>552</v>
      </c>
      <c r="BG1154" s="35" t="s">
        <v>552</v>
      </c>
      <c r="BH1154" s="35" t="s">
        <v>552</v>
      </c>
      <c r="BI1154" s="35" t="s">
        <v>552</v>
      </c>
      <c r="BJ1154" s="35" t="s">
        <v>552</v>
      </c>
      <c r="BK1154" s="35" t="s">
        <v>552</v>
      </c>
      <c r="BL1154" s="35" t="s">
        <v>552</v>
      </c>
      <c r="BM1154" s="35" t="s">
        <v>552</v>
      </c>
      <c r="BN1154" s="35" t="s">
        <v>552</v>
      </c>
      <c r="BO1154" s="1">
        <v>0</v>
      </c>
      <c r="BP1154" s="1"/>
      <c r="BQ1154" s="1">
        <v>2369383.5406799996</v>
      </c>
      <c r="BR1154" s="1">
        <v>105318.56797960719</v>
      </c>
      <c r="BS1154" s="1">
        <v>930650.88798792358</v>
      </c>
      <c r="BT1154" s="1">
        <v>2369383.5406799996</v>
      </c>
      <c r="BU1154" s="1">
        <v>105318.56797960719</v>
      </c>
      <c r="BV1154" s="1">
        <v>273952.55265719461</v>
      </c>
      <c r="BW1154" s="35">
        <v>6.5326491443937469</v>
      </c>
      <c r="BX1154" s="1">
        <v>13108967.819083825</v>
      </c>
      <c r="BY1154" s="1">
        <v>582690.6850211483</v>
      </c>
      <c r="BZ1154" s="1">
        <v>5148964.8391556656</v>
      </c>
      <c r="CA1154" s="1">
        <v>13108967.819083825</v>
      </c>
      <c r="CB1154" s="1">
        <v>582690.6850211483</v>
      </c>
      <c r="CC1154" s="1">
        <v>1515683.3560633105</v>
      </c>
    </row>
    <row r="1155" spans="1:81" x14ac:dyDescent="0.25">
      <c r="A1155" t="s">
        <v>1279</v>
      </c>
      <c r="B1155" t="s">
        <v>1082</v>
      </c>
      <c r="C1155" t="s">
        <v>95</v>
      </c>
      <c r="D1155" t="s">
        <v>28</v>
      </c>
      <c r="E1155">
        <v>30096</v>
      </c>
      <c r="F1155" t="s">
        <v>39</v>
      </c>
      <c r="G1155" t="s">
        <v>47</v>
      </c>
      <c r="H1155" s="74">
        <v>0.32649306637178005</v>
      </c>
      <c r="I1155" s="1">
        <v>7909804</v>
      </c>
      <c r="J1155" s="1">
        <v>0</v>
      </c>
      <c r="K1155" s="1">
        <v>0</v>
      </c>
      <c r="L1155" s="1">
        <v>348578</v>
      </c>
      <c r="M1155" s="1">
        <v>0</v>
      </c>
      <c r="N1155" s="1">
        <v>0</v>
      </c>
      <c r="O1155" s="1">
        <v>0</v>
      </c>
      <c r="P1155" s="1">
        <v>874635.2</v>
      </c>
      <c r="Q1155" s="1">
        <v>0</v>
      </c>
      <c r="R1155" s="1">
        <v>0</v>
      </c>
      <c r="S1155" s="1">
        <v>543646.80000000005</v>
      </c>
      <c r="T1155" s="1">
        <v>1766860</v>
      </c>
      <c r="U1155" s="1"/>
      <c r="V1155" s="36"/>
      <c r="W1155" s="1"/>
      <c r="X1155" s="1"/>
      <c r="Y1155" s="1">
        <v>74288</v>
      </c>
      <c r="Z1155" s="1"/>
      <c r="AA1155" s="1"/>
      <c r="AB1155" s="1"/>
      <c r="AC1155" s="1">
        <v>80745</v>
      </c>
      <c r="AD1155" s="1"/>
      <c r="AE1155" s="1"/>
      <c r="AF1155" s="1">
        <v>115712</v>
      </c>
      <c r="AG1155" s="1">
        <v>0</v>
      </c>
      <c r="AH1155" s="1">
        <v>0</v>
      </c>
      <c r="AI1155" s="1">
        <v>764982.21721500007</v>
      </c>
      <c r="AJ1155" s="1">
        <v>0</v>
      </c>
      <c r="AK1155" s="1">
        <v>0</v>
      </c>
      <c r="AL1155" s="1">
        <v>0</v>
      </c>
      <c r="AM1155" s="1">
        <v>711356.95997466671</v>
      </c>
      <c r="AN1155" s="1">
        <v>0</v>
      </c>
      <c r="AO1155" s="1">
        <v>0</v>
      </c>
      <c r="AP1155" s="1">
        <v>661470.86482759996</v>
      </c>
      <c r="AQ1155" s="1">
        <v>2137810.0420172666</v>
      </c>
      <c r="AR1155" s="1">
        <v>0</v>
      </c>
      <c r="AS1155" s="1">
        <v>0</v>
      </c>
      <c r="AT1155" s="1">
        <v>161057.82518719998</v>
      </c>
      <c r="AU1155" s="1">
        <v>0</v>
      </c>
      <c r="AV1155" s="1">
        <v>0</v>
      </c>
      <c r="AW1155" s="1">
        <v>0</v>
      </c>
      <c r="AX1155" s="1">
        <v>210032.27909999999</v>
      </c>
      <c r="AY1155" s="1">
        <v>0</v>
      </c>
      <c r="AZ1155" s="1">
        <v>0</v>
      </c>
      <c r="BA1155" s="1">
        <v>148395.81480960001</v>
      </c>
      <c r="BB1155" s="1">
        <v>519485.91909679997</v>
      </c>
      <c r="BC1155" s="7">
        <v>0.33594965957614964</v>
      </c>
      <c r="BD1155" s="35" t="s">
        <v>552</v>
      </c>
      <c r="BE1155" s="35" t="s">
        <v>552</v>
      </c>
      <c r="BF1155" s="35">
        <v>2.656622168932635</v>
      </c>
      <c r="BG1155" s="35" t="s">
        <v>552</v>
      </c>
      <c r="BH1155" s="35" t="s">
        <v>552</v>
      </c>
      <c r="BI1155" s="35" t="s">
        <v>552</v>
      </c>
      <c r="BJ1155" s="35">
        <v>1.0534554738646087</v>
      </c>
      <c r="BK1155" s="35" t="s">
        <v>552</v>
      </c>
      <c r="BL1155" s="35" t="s">
        <v>552</v>
      </c>
      <c r="BM1155" s="35">
        <v>1.4896927189439906</v>
      </c>
      <c r="BN1155" s="35">
        <v>1.50396520443842</v>
      </c>
      <c r="BO1155" s="1">
        <v>0</v>
      </c>
      <c r="BP1155" s="1">
        <v>0</v>
      </c>
      <c r="BQ1155" s="1">
        <v>2603591.0846399995</v>
      </c>
      <c r="BR1155" s="1">
        <v>115729.04087957887</v>
      </c>
      <c r="BS1155" s="1">
        <v>1022643.3640972535</v>
      </c>
      <c r="BT1155" s="1">
        <v>2603591.0846399995</v>
      </c>
      <c r="BU1155" s="1">
        <v>115729.04087957887</v>
      </c>
      <c r="BV1155" s="1">
        <v>301032.06655514293</v>
      </c>
      <c r="BW1155" s="35">
        <v>6.5326491443937469</v>
      </c>
      <c r="BX1155" s="1">
        <v>14404755.986784682</v>
      </c>
      <c r="BY1155" s="1">
        <v>640288.17900391109</v>
      </c>
      <c r="BZ1155" s="1">
        <v>5657926.9333926141</v>
      </c>
      <c r="CA1155" s="1">
        <v>14404755.986784682</v>
      </c>
      <c r="CB1155" s="1">
        <v>640288.17900391109</v>
      </c>
      <c r="CC1155" s="1">
        <v>1665504.8054613934</v>
      </c>
    </row>
    <row r="1156" spans="1:81" x14ac:dyDescent="0.25">
      <c r="A1156" t="s">
        <v>1279</v>
      </c>
      <c r="B1156" t="s">
        <v>1082</v>
      </c>
      <c r="C1156" t="s">
        <v>95</v>
      </c>
      <c r="D1156" t="s">
        <v>1730</v>
      </c>
      <c r="E1156">
        <v>30096</v>
      </c>
      <c r="F1156" t="s">
        <v>39</v>
      </c>
      <c r="G1156" t="s">
        <v>47</v>
      </c>
      <c r="H1156" s="74">
        <v>0.32649306637178005</v>
      </c>
      <c r="I1156" s="1">
        <v>711531</v>
      </c>
      <c r="J1156" s="1"/>
      <c r="K1156" s="1"/>
      <c r="L1156" s="1">
        <v>348578</v>
      </c>
      <c r="M1156" s="1"/>
      <c r="N1156" s="1"/>
      <c r="O1156" s="1"/>
      <c r="P1156" s="1">
        <v>874635.2</v>
      </c>
      <c r="Q1156" s="1"/>
      <c r="R1156" s="1"/>
      <c r="S1156" s="1">
        <v>543646.80000000005</v>
      </c>
      <c r="T1156" s="1">
        <v>1766860</v>
      </c>
      <c r="U1156" s="1">
        <v>18.600000000000001</v>
      </c>
      <c r="V1156" s="36">
        <v>7.8933222540988349E-2</v>
      </c>
      <c r="W1156" s="1"/>
      <c r="X1156" s="1"/>
      <c r="Y1156" s="1"/>
      <c r="Z1156" s="1"/>
      <c r="AA1156" s="1"/>
      <c r="AB1156" s="1"/>
      <c r="AC1156" s="1">
        <v>36071</v>
      </c>
      <c r="AD1156" s="1"/>
      <c r="AE1156" s="1"/>
      <c r="AF1156" s="1">
        <v>62636</v>
      </c>
      <c r="AG1156" s="1">
        <v>0</v>
      </c>
      <c r="AH1156" s="1">
        <v>0</v>
      </c>
      <c r="AI1156" s="1">
        <v>4074.0053749999997</v>
      </c>
      <c r="AJ1156" s="1">
        <v>0</v>
      </c>
      <c r="AK1156" s="1"/>
      <c r="AL1156" s="1">
        <v>0</v>
      </c>
      <c r="AM1156" s="1">
        <v>317696.8198146667</v>
      </c>
      <c r="AN1156" s="1"/>
      <c r="AO1156" s="1">
        <v>0</v>
      </c>
      <c r="AP1156" s="1">
        <v>358739.16058759997</v>
      </c>
      <c r="AQ1156" s="1">
        <v>680509.98577726667</v>
      </c>
      <c r="AR1156" s="1">
        <v>0</v>
      </c>
      <c r="AS1156" s="1">
        <v>0</v>
      </c>
      <c r="AT1156" s="1">
        <v>0</v>
      </c>
      <c r="AU1156" s="1">
        <v>0</v>
      </c>
      <c r="AV1156" s="1"/>
      <c r="AW1156" s="1">
        <v>0</v>
      </c>
      <c r="AX1156" s="1">
        <v>93827.163779999988</v>
      </c>
      <c r="AY1156" s="1"/>
      <c r="AZ1156" s="1">
        <v>0</v>
      </c>
      <c r="BA1156" s="1">
        <v>80328.058078800008</v>
      </c>
      <c r="BB1156" s="1">
        <v>174155.22185879998</v>
      </c>
      <c r="BC1156" s="7">
        <v>1.2011636986105549</v>
      </c>
      <c r="BD1156" s="35" t="s">
        <v>552</v>
      </c>
      <c r="BE1156" s="35" t="s">
        <v>552</v>
      </c>
      <c r="BF1156" s="35">
        <v>1.16875E-2</v>
      </c>
      <c r="BG1156" s="35" t="s">
        <v>552</v>
      </c>
      <c r="BH1156" s="35" t="s">
        <v>552</v>
      </c>
      <c r="BI1156" s="35" t="s">
        <v>552</v>
      </c>
      <c r="BJ1156" s="35">
        <v>0.47050928615114818</v>
      </c>
      <c r="BK1156" s="35" t="s">
        <v>552</v>
      </c>
      <c r="BL1156" s="35" t="s">
        <v>552</v>
      </c>
      <c r="BM1156" s="35">
        <v>0.80763322559132122</v>
      </c>
      <c r="BN1156" s="35">
        <v>0.48371982366235394</v>
      </c>
      <c r="BO1156" s="1">
        <v>0</v>
      </c>
      <c r="BP1156" s="1">
        <v>0</v>
      </c>
      <c r="BQ1156" s="1">
        <v>234207.54395999995</v>
      </c>
      <c r="BR1156" s="1">
        <v>10410.472899971684</v>
      </c>
      <c r="BS1156" s="1">
        <v>91992.476109329989</v>
      </c>
      <c r="BT1156" s="1">
        <v>234207.54395999995</v>
      </c>
      <c r="BU1156" s="1">
        <v>10410.472899971684</v>
      </c>
      <c r="BV1156" s="1">
        <v>27079.513897948345</v>
      </c>
      <c r="BW1156" s="35">
        <v>6.5326491443937469</v>
      </c>
      <c r="BX1156" s="1">
        <v>1295788.1677008546</v>
      </c>
      <c r="BY1156" s="1">
        <v>57597.493982762629</v>
      </c>
      <c r="BZ1156" s="1">
        <v>508962.09423694684</v>
      </c>
      <c r="CA1156" s="1">
        <v>1295788.1677008546</v>
      </c>
      <c r="CB1156" s="1">
        <v>57597.493982762629</v>
      </c>
      <c r="CC1156" s="1">
        <v>149821.44939808248</v>
      </c>
    </row>
    <row r="1157" spans="1:81" x14ac:dyDescent="0.25">
      <c r="A1157" t="s">
        <v>1382</v>
      </c>
      <c r="B1157" t="s">
        <v>1383</v>
      </c>
      <c r="C1157" t="s">
        <v>95</v>
      </c>
      <c r="D1157" t="s">
        <v>28</v>
      </c>
      <c r="E1157">
        <v>30042</v>
      </c>
      <c r="F1157" t="s">
        <v>370</v>
      </c>
      <c r="G1157" t="s">
        <v>55</v>
      </c>
      <c r="H1157" s="74">
        <v>0.53246165051848993</v>
      </c>
      <c r="I1157" s="1">
        <v>2178866.7000000002</v>
      </c>
      <c r="J1157" s="1">
        <v>0</v>
      </c>
      <c r="K1157" s="1">
        <v>0</v>
      </c>
      <c r="L1157" s="1">
        <v>553006</v>
      </c>
      <c r="M1157" s="1">
        <v>0</v>
      </c>
      <c r="N1157" s="1">
        <v>0</v>
      </c>
      <c r="O1157" s="1">
        <v>0</v>
      </c>
      <c r="P1157" s="1">
        <v>25880</v>
      </c>
      <c r="Q1157" s="1">
        <v>0</v>
      </c>
      <c r="R1157" s="1">
        <v>0</v>
      </c>
      <c r="S1157" s="1">
        <v>0</v>
      </c>
      <c r="T1157" s="1">
        <v>578886</v>
      </c>
      <c r="U1157" s="1"/>
      <c r="V1157" s="36"/>
      <c r="W1157" s="1"/>
      <c r="X1157" s="1"/>
      <c r="Y1157" s="1">
        <v>128307</v>
      </c>
      <c r="Z1157" s="1"/>
      <c r="AA1157" s="1"/>
      <c r="AB1157" s="1"/>
      <c r="AC1157" s="1">
        <v>3048</v>
      </c>
      <c r="AD1157" s="1"/>
      <c r="AE1157" s="1"/>
      <c r="AF1157" s="1"/>
      <c r="AG1157" s="1">
        <v>0</v>
      </c>
      <c r="AH1157" s="1">
        <v>0</v>
      </c>
      <c r="AI1157" s="1">
        <v>1316477.7276250003</v>
      </c>
      <c r="AJ1157" s="1">
        <v>0</v>
      </c>
      <c r="AK1157" s="1">
        <v>0</v>
      </c>
      <c r="AL1157" s="1">
        <v>0</v>
      </c>
      <c r="AM1157" s="1">
        <v>26790.835366666666</v>
      </c>
      <c r="AN1157" s="1">
        <v>0</v>
      </c>
      <c r="AO1157" s="1">
        <v>0</v>
      </c>
      <c r="AP1157" s="1">
        <v>0</v>
      </c>
      <c r="AQ1157" s="1">
        <v>1343268.5629916671</v>
      </c>
      <c r="AR1157" s="1">
        <v>0</v>
      </c>
      <c r="AS1157" s="1">
        <v>0</v>
      </c>
      <c r="AT1157" s="1">
        <v>278172.06515579997</v>
      </c>
      <c r="AU1157" s="1">
        <v>0</v>
      </c>
      <c r="AV1157" s="1">
        <v>0</v>
      </c>
      <c r="AW1157" s="1">
        <v>0</v>
      </c>
      <c r="AX1157" s="1">
        <v>7928.396639999999</v>
      </c>
      <c r="AY1157" s="1">
        <v>0</v>
      </c>
      <c r="AZ1157" s="1">
        <v>0</v>
      </c>
      <c r="BA1157" s="1">
        <v>0</v>
      </c>
      <c r="BB1157" s="1">
        <v>286100.46179579996</v>
      </c>
      <c r="BC1157" s="7">
        <v>0.74780573992317512</v>
      </c>
      <c r="BD1157" s="35" t="s">
        <v>552</v>
      </c>
      <c r="BE1157" s="35" t="s">
        <v>552</v>
      </c>
      <c r="BF1157" s="35">
        <v>2.8836030581599479</v>
      </c>
      <c r="BG1157" s="35" t="s">
        <v>552</v>
      </c>
      <c r="BH1157" s="35" t="s">
        <v>552</v>
      </c>
      <c r="BI1157" s="35" t="s">
        <v>552</v>
      </c>
      <c r="BJ1157" s="35">
        <v>1.3415468317877381</v>
      </c>
      <c r="BK1157" s="35" t="s">
        <v>552</v>
      </c>
      <c r="BL1157" s="35" t="s">
        <v>552</v>
      </c>
      <c r="BM1157" s="35" t="s">
        <v>552</v>
      </c>
      <c r="BN1157" s="35">
        <v>2.8146630334598988</v>
      </c>
      <c r="BO1157" s="1">
        <v>0</v>
      </c>
      <c r="BP1157" s="1">
        <v>0</v>
      </c>
      <c r="BQ1157" s="1">
        <v>717195.76297199994</v>
      </c>
      <c r="BR1157" s="1">
        <v>31879.191114653808</v>
      </c>
      <c r="BS1157" s="1">
        <v>281701.4899493694</v>
      </c>
      <c r="BT1157" s="1">
        <v>717195.76297199994</v>
      </c>
      <c r="BU1157" s="1">
        <v>31879.191114653808</v>
      </c>
      <c r="BV1157" s="1">
        <v>82923.514343615185</v>
      </c>
      <c r="BW1157" s="35">
        <v>6.0534517590504286</v>
      </c>
      <c r="BX1157" s="1">
        <v>3624314.1899743676</v>
      </c>
      <c r="BY1157" s="1">
        <v>161099.95441545208</v>
      </c>
      <c r="BZ1157" s="1">
        <v>1423564.8899117673</v>
      </c>
      <c r="CA1157" s="1">
        <v>3624314.1899743676</v>
      </c>
      <c r="CB1157" s="1">
        <v>161099.95441545208</v>
      </c>
      <c r="CC1157" s="1">
        <v>419049.9794263856</v>
      </c>
    </row>
    <row r="1158" spans="1:81" x14ac:dyDescent="0.25">
      <c r="A1158" t="s">
        <v>1382</v>
      </c>
      <c r="B1158" t="s">
        <v>1383</v>
      </c>
      <c r="C1158" t="s">
        <v>95</v>
      </c>
      <c r="D1158" t="s">
        <v>1730</v>
      </c>
      <c r="E1158">
        <v>30042</v>
      </c>
      <c r="F1158" t="s">
        <v>370</v>
      </c>
      <c r="G1158" t="s">
        <v>55</v>
      </c>
      <c r="H1158" s="74">
        <v>0.53246165051848993</v>
      </c>
      <c r="I1158" s="1">
        <v>2178866.7000000002</v>
      </c>
      <c r="J1158" s="1"/>
      <c r="K1158" s="1"/>
      <c r="L1158" s="1">
        <v>553006</v>
      </c>
      <c r="M1158" s="1"/>
      <c r="N1158" s="1"/>
      <c r="O1158" s="1"/>
      <c r="P1158" s="1">
        <v>25880</v>
      </c>
      <c r="Q1158" s="1"/>
      <c r="R1158" s="1"/>
      <c r="S1158" s="1"/>
      <c r="T1158" s="1">
        <v>578886</v>
      </c>
      <c r="U1158" s="1">
        <v>17.899999999999999</v>
      </c>
      <c r="V1158" s="36">
        <v>0.23481465831002962</v>
      </c>
      <c r="W1158" s="1"/>
      <c r="X1158" s="1"/>
      <c r="Y1158" s="1">
        <v>128307</v>
      </c>
      <c r="Z1158" s="1"/>
      <c r="AA1158" s="1"/>
      <c r="AB1158" s="1"/>
      <c r="AC1158" s="1">
        <v>3048</v>
      </c>
      <c r="AD1158" s="1"/>
      <c r="AE1158" s="1"/>
      <c r="AF1158" s="1"/>
      <c r="AG1158" s="1">
        <v>0</v>
      </c>
      <c r="AH1158" s="1">
        <v>0</v>
      </c>
      <c r="AI1158" s="1">
        <v>1316477.7276250003</v>
      </c>
      <c r="AJ1158" s="1">
        <v>0</v>
      </c>
      <c r="AK1158" s="1"/>
      <c r="AL1158" s="1">
        <v>0</v>
      </c>
      <c r="AM1158" s="1">
        <v>26790.835366666666</v>
      </c>
      <c r="AN1158" s="1"/>
      <c r="AO1158" s="1">
        <v>0</v>
      </c>
      <c r="AP1158" s="1">
        <v>0</v>
      </c>
      <c r="AQ1158" s="1">
        <v>1343268.5629916671</v>
      </c>
      <c r="AR1158" s="1">
        <v>0</v>
      </c>
      <c r="AS1158" s="1">
        <v>0</v>
      </c>
      <c r="AT1158" s="1">
        <v>278172.06515579997</v>
      </c>
      <c r="AU1158" s="1">
        <v>0</v>
      </c>
      <c r="AV1158" s="1"/>
      <c r="AW1158" s="1">
        <v>0</v>
      </c>
      <c r="AX1158" s="1">
        <v>7928.396639999999</v>
      </c>
      <c r="AY1158" s="1"/>
      <c r="AZ1158" s="1">
        <v>0</v>
      </c>
      <c r="BA1158" s="1">
        <v>0</v>
      </c>
      <c r="BB1158" s="1">
        <v>286100.46179579996</v>
      </c>
      <c r="BC1158" s="7">
        <v>0.74780573992317512</v>
      </c>
      <c r="BD1158" s="35" t="s">
        <v>552</v>
      </c>
      <c r="BE1158" s="35" t="s">
        <v>552</v>
      </c>
      <c r="BF1158" s="35">
        <v>2.8836030581599479</v>
      </c>
      <c r="BG1158" s="35" t="s">
        <v>552</v>
      </c>
      <c r="BH1158" s="35" t="s">
        <v>552</v>
      </c>
      <c r="BI1158" s="35" t="s">
        <v>552</v>
      </c>
      <c r="BJ1158" s="35">
        <v>1.3415468317877381</v>
      </c>
      <c r="BK1158" s="35" t="s">
        <v>552</v>
      </c>
      <c r="BL1158" s="35" t="s">
        <v>552</v>
      </c>
      <c r="BM1158" s="35" t="s">
        <v>552</v>
      </c>
      <c r="BN1158" s="35">
        <v>2.8146630334598988</v>
      </c>
      <c r="BO1158" s="1">
        <v>0</v>
      </c>
      <c r="BP1158" s="1">
        <v>0</v>
      </c>
      <c r="BQ1158" s="1">
        <v>717195.76297199994</v>
      </c>
      <c r="BR1158" s="1">
        <v>31879.191114653808</v>
      </c>
      <c r="BS1158" s="1">
        <v>281701.4899493694</v>
      </c>
      <c r="BT1158" s="1">
        <v>717195.76297199994</v>
      </c>
      <c r="BU1158" s="1">
        <v>31879.191114653808</v>
      </c>
      <c r="BV1158" s="1">
        <v>82923.514343615185</v>
      </c>
      <c r="BW1158" s="35">
        <v>6.0534517590504286</v>
      </c>
      <c r="BX1158" s="1">
        <v>3624314.1899743676</v>
      </c>
      <c r="BY1158" s="1">
        <v>161099.95441545208</v>
      </c>
      <c r="BZ1158" s="1">
        <v>1423564.8899117673</v>
      </c>
      <c r="CA1158" s="1">
        <v>3624314.1899743676</v>
      </c>
      <c r="CB1158" s="1">
        <v>161099.95441545208</v>
      </c>
      <c r="CC1158" s="1">
        <v>419049.9794263856</v>
      </c>
    </row>
    <row r="1159" spans="1:81" x14ac:dyDescent="0.25">
      <c r="A1159" t="s">
        <v>887</v>
      </c>
      <c r="B1159" t="s">
        <v>888</v>
      </c>
      <c r="C1159" t="s">
        <v>600</v>
      </c>
      <c r="D1159" t="s">
        <v>38</v>
      </c>
      <c r="E1159">
        <v>10114</v>
      </c>
      <c r="F1159" t="s">
        <v>370</v>
      </c>
      <c r="G1159" t="s">
        <v>92</v>
      </c>
      <c r="H1159" s="74">
        <v>0.23928040779951004</v>
      </c>
      <c r="I1159" s="1">
        <v>1479640.9</v>
      </c>
      <c r="J1159" s="1"/>
      <c r="K1159" s="1"/>
      <c r="L1159" s="1">
        <v>467691</v>
      </c>
      <c r="M1159" s="1"/>
      <c r="N1159" s="1"/>
      <c r="O1159" s="1"/>
      <c r="P1159" s="1">
        <v>256</v>
      </c>
      <c r="Q1159" s="1"/>
      <c r="R1159" s="1"/>
      <c r="S1159" s="1"/>
      <c r="T1159" s="1">
        <v>467947</v>
      </c>
      <c r="U1159" s="1">
        <v>31.291666666666668</v>
      </c>
      <c r="V1159" s="36">
        <v>8.3687971806315209E-2</v>
      </c>
      <c r="W1159" s="1"/>
      <c r="X1159" s="1"/>
      <c r="Y1159" s="1">
        <v>108513</v>
      </c>
      <c r="Z1159" s="1"/>
      <c r="AA1159" s="1"/>
      <c r="AB1159" s="1"/>
      <c r="AC1159" s="1">
        <v>30</v>
      </c>
      <c r="AD1159" s="1"/>
      <c r="AE1159" s="1"/>
      <c r="AF1159" s="1"/>
      <c r="AG1159" s="1">
        <v>0</v>
      </c>
      <c r="AH1159" s="1">
        <v>0</v>
      </c>
      <c r="AI1159" s="1">
        <v>1113383.8685625</v>
      </c>
      <c r="AJ1159" s="1">
        <v>0</v>
      </c>
      <c r="AK1159" s="1">
        <v>0</v>
      </c>
      <c r="AL1159" s="1">
        <v>0</v>
      </c>
      <c r="AM1159" s="1">
        <v>263.69077333333325</v>
      </c>
      <c r="AN1159" s="1">
        <v>0</v>
      </c>
      <c r="AO1159" s="1">
        <v>0</v>
      </c>
      <c r="AP1159" s="1">
        <v>0</v>
      </c>
      <c r="AQ1159" s="1">
        <v>1113647.5593358334</v>
      </c>
      <c r="AR1159" s="1">
        <v>0</v>
      </c>
      <c r="AS1159" s="1">
        <v>0</v>
      </c>
      <c r="AT1159" s="1">
        <v>235258.28915219998</v>
      </c>
      <c r="AU1159" s="1">
        <v>0</v>
      </c>
      <c r="AV1159" s="1">
        <v>0</v>
      </c>
      <c r="AW1159" s="1">
        <v>0</v>
      </c>
      <c r="AX1159" s="1">
        <v>78.035399999999996</v>
      </c>
      <c r="AY1159" s="1">
        <v>0</v>
      </c>
      <c r="AZ1159" s="1">
        <v>0</v>
      </c>
      <c r="BA1159" s="1">
        <v>0</v>
      </c>
      <c r="BB1159" s="1">
        <v>235336.32455219998</v>
      </c>
      <c r="BC1159" s="7">
        <v>0.91169680689958865</v>
      </c>
      <c r="BD1159" s="35" t="s">
        <v>552</v>
      </c>
      <c r="BE1159" s="35" t="s">
        <v>552</v>
      </c>
      <c r="BF1159" s="35">
        <v>2.8836179394401427</v>
      </c>
      <c r="BG1159" s="35" t="s">
        <v>552</v>
      </c>
      <c r="BH1159" s="35" t="s">
        <v>552</v>
      </c>
      <c r="BI1159" s="35" t="s">
        <v>552</v>
      </c>
      <c r="BJ1159" s="35">
        <v>1.334867864583333</v>
      </c>
      <c r="BK1159" s="35" t="s">
        <v>552</v>
      </c>
      <c r="BL1159" s="35" t="s">
        <v>552</v>
      </c>
      <c r="BM1159" s="35" t="s">
        <v>552</v>
      </c>
      <c r="BN1159" s="35">
        <v>2.8827706639598789</v>
      </c>
      <c r="BO1159" s="1">
        <v>0</v>
      </c>
      <c r="BP1159" s="1"/>
      <c r="BQ1159" s="1">
        <v>487038.5986439999</v>
      </c>
      <c r="BR1159" s="1">
        <v>21648.756682617783</v>
      </c>
      <c r="BS1159" s="1">
        <v>191299.9295092379</v>
      </c>
      <c r="BT1159" s="1">
        <v>487038.5986439999</v>
      </c>
      <c r="BU1159" s="1">
        <v>21648.756682617783</v>
      </c>
      <c r="BV1159" s="1">
        <v>56312.312907691718</v>
      </c>
      <c r="BW1159" s="35">
        <v>6.0224150923423121</v>
      </c>
      <c r="BX1159" s="1">
        <v>2446110.008382875</v>
      </c>
      <c r="BY1159" s="1">
        <v>108729.04229322604</v>
      </c>
      <c r="BZ1159" s="1">
        <v>960787.65313121688</v>
      </c>
      <c r="CA1159" s="1">
        <v>2446110.008382875</v>
      </c>
      <c r="CB1159" s="1">
        <v>108729.04229322604</v>
      </c>
      <c r="CC1159" s="1">
        <v>282823.81023229368</v>
      </c>
    </row>
    <row r="1160" spans="1:81" x14ac:dyDescent="0.25">
      <c r="A1160" t="s">
        <v>887</v>
      </c>
      <c r="B1160" t="s">
        <v>888</v>
      </c>
      <c r="C1160" t="s">
        <v>600</v>
      </c>
      <c r="D1160" t="s">
        <v>28</v>
      </c>
      <c r="E1160">
        <v>10114</v>
      </c>
      <c r="F1160" t="s">
        <v>370</v>
      </c>
      <c r="G1160" t="s">
        <v>92</v>
      </c>
      <c r="H1160" s="74">
        <v>0.23928040779951004</v>
      </c>
      <c r="I1160" s="1">
        <v>1479640.9</v>
      </c>
      <c r="J1160" s="1">
        <v>0</v>
      </c>
      <c r="K1160" s="1">
        <v>0</v>
      </c>
      <c r="L1160" s="1">
        <v>467691</v>
      </c>
      <c r="M1160" s="1">
        <v>0</v>
      </c>
      <c r="N1160" s="1">
        <v>0</v>
      </c>
      <c r="O1160" s="1">
        <v>0</v>
      </c>
      <c r="P1160" s="1">
        <v>256</v>
      </c>
      <c r="Q1160" s="1">
        <v>0</v>
      </c>
      <c r="R1160" s="1">
        <v>0</v>
      </c>
      <c r="S1160" s="1">
        <v>0</v>
      </c>
      <c r="T1160" s="1">
        <v>467947</v>
      </c>
      <c r="U1160" s="1"/>
      <c r="V1160" s="36"/>
      <c r="W1160" s="1"/>
      <c r="X1160" s="1"/>
      <c r="Y1160" s="1">
        <v>108513</v>
      </c>
      <c r="Z1160" s="1"/>
      <c r="AA1160" s="1"/>
      <c r="AB1160" s="1"/>
      <c r="AC1160" s="1">
        <v>30</v>
      </c>
      <c r="AD1160" s="1"/>
      <c r="AE1160" s="1"/>
      <c r="AF1160" s="1"/>
      <c r="AG1160" s="1">
        <v>0</v>
      </c>
      <c r="AH1160" s="1">
        <v>0</v>
      </c>
      <c r="AI1160" s="1">
        <v>1113383.8685625</v>
      </c>
      <c r="AJ1160" s="1">
        <v>0</v>
      </c>
      <c r="AK1160" s="1">
        <v>0</v>
      </c>
      <c r="AL1160" s="1">
        <v>0</v>
      </c>
      <c r="AM1160" s="1">
        <v>263.69077333333325</v>
      </c>
      <c r="AN1160" s="1">
        <v>0</v>
      </c>
      <c r="AO1160" s="1">
        <v>0</v>
      </c>
      <c r="AP1160" s="1">
        <v>0</v>
      </c>
      <c r="AQ1160" s="1">
        <v>1113647.5593358334</v>
      </c>
      <c r="AR1160" s="1">
        <v>0</v>
      </c>
      <c r="AS1160" s="1">
        <v>0</v>
      </c>
      <c r="AT1160" s="1">
        <v>235258.28915219998</v>
      </c>
      <c r="AU1160" s="1">
        <v>0</v>
      </c>
      <c r="AV1160" s="1">
        <v>0</v>
      </c>
      <c r="AW1160" s="1">
        <v>0</v>
      </c>
      <c r="AX1160" s="1">
        <v>78.035399999999996</v>
      </c>
      <c r="AY1160" s="1">
        <v>0</v>
      </c>
      <c r="AZ1160" s="1">
        <v>0</v>
      </c>
      <c r="BA1160" s="1">
        <v>0</v>
      </c>
      <c r="BB1160" s="1">
        <v>235336.32455219998</v>
      </c>
      <c r="BC1160" s="7">
        <v>0.91169680689958865</v>
      </c>
      <c r="BD1160" s="35" t="s">
        <v>552</v>
      </c>
      <c r="BE1160" s="35" t="s">
        <v>552</v>
      </c>
      <c r="BF1160" s="35">
        <v>2.8836179394401427</v>
      </c>
      <c r="BG1160" s="35" t="s">
        <v>552</v>
      </c>
      <c r="BH1160" s="35" t="s">
        <v>552</v>
      </c>
      <c r="BI1160" s="35" t="s">
        <v>552</v>
      </c>
      <c r="BJ1160" s="35">
        <v>1.334867864583333</v>
      </c>
      <c r="BK1160" s="35" t="s">
        <v>552</v>
      </c>
      <c r="BL1160" s="35" t="s">
        <v>552</v>
      </c>
      <c r="BM1160" s="35" t="s">
        <v>552</v>
      </c>
      <c r="BN1160" s="35">
        <v>2.8827706639598789</v>
      </c>
      <c r="BO1160" s="1">
        <v>0</v>
      </c>
      <c r="BP1160" s="1">
        <v>0</v>
      </c>
      <c r="BQ1160" s="1">
        <v>487038.5986439999</v>
      </c>
      <c r="BR1160" s="1">
        <v>21648.756682617783</v>
      </c>
      <c r="BS1160" s="1">
        <v>191299.9295092379</v>
      </c>
      <c r="BT1160" s="1">
        <v>487038.5986439999</v>
      </c>
      <c r="BU1160" s="1">
        <v>21648.756682617783</v>
      </c>
      <c r="BV1160" s="1">
        <v>56312.312907691718</v>
      </c>
      <c r="BW1160" s="35">
        <v>6.0224150923423121</v>
      </c>
      <c r="BX1160" s="1">
        <v>2446110.008382875</v>
      </c>
      <c r="BY1160" s="1">
        <v>108729.04229322604</v>
      </c>
      <c r="BZ1160" s="1">
        <v>960787.65313121688</v>
      </c>
      <c r="CA1160" s="1">
        <v>2446110.008382875</v>
      </c>
      <c r="CB1160" s="1">
        <v>108729.04229322604</v>
      </c>
      <c r="CC1160" s="1">
        <v>282823.81023229368</v>
      </c>
    </row>
    <row r="1161" spans="1:81" x14ac:dyDescent="0.25">
      <c r="A1161" t="s">
        <v>1329</v>
      </c>
      <c r="B1161" t="s">
        <v>103</v>
      </c>
      <c r="C1161" t="s">
        <v>600</v>
      </c>
      <c r="D1161" t="s">
        <v>1727</v>
      </c>
      <c r="E1161">
        <v>10088</v>
      </c>
      <c r="F1161" t="s">
        <v>39</v>
      </c>
      <c r="G1161" t="s">
        <v>92</v>
      </c>
      <c r="H1161" s="74">
        <v>0.23928040779951004</v>
      </c>
      <c r="I1161" s="1">
        <v>4018914</v>
      </c>
      <c r="J1161" s="1">
        <v>12281.521952650548</v>
      </c>
      <c r="K1161" s="1"/>
      <c r="L1161" s="1">
        <v>74929.478047349447</v>
      </c>
      <c r="M1161" s="1"/>
      <c r="N1161" s="1"/>
      <c r="O1161" s="1"/>
      <c r="P1161" s="1"/>
      <c r="Q1161" s="1"/>
      <c r="R1161" s="1"/>
      <c r="S1161" s="1"/>
      <c r="T1161" s="1">
        <v>87211</v>
      </c>
      <c r="U1161" s="1">
        <v>224</v>
      </c>
      <c r="V1161" s="36">
        <v>0.20985286279057333</v>
      </c>
      <c r="W1161" s="1">
        <v>36963</v>
      </c>
      <c r="X1161" s="1"/>
      <c r="Y1161" s="1">
        <v>225511</v>
      </c>
      <c r="Z1161" s="1"/>
      <c r="AA1161" s="1"/>
      <c r="AB1161" s="1"/>
      <c r="AC1161" s="1"/>
      <c r="AD1161" s="1"/>
      <c r="AE1161" s="1"/>
      <c r="AF1161" s="1"/>
      <c r="AG1161" s="1">
        <v>242.84691000000004</v>
      </c>
      <c r="AH1161" s="1"/>
      <c r="AI1161" s="1">
        <v>2334304.9529800001</v>
      </c>
      <c r="AJ1161" s="1"/>
      <c r="AK1161" s="1"/>
      <c r="AL1161" s="1"/>
      <c r="AM1161" s="1"/>
      <c r="AN1161" s="1"/>
      <c r="AO1161" s="1"/>
      <c r="AP1161" s="1"/>
      <c r="AQ1161" s="1">
        <v>2334547.7998899999</v>
      </c>
      <c r="AR1161" s="1">
        <v>136881.75123000002</v>
      </c>
      <c r="AS1161" s="1"/>
      <c r="AT1161" s="1">
        <v>488912.22291339998</v>
      </c>
      <c r="AU1161" s="1"/>
      <c r="AV1161" s="1"/>
      <c r="AW1161" s="1"/>
      <c r="AX1161" s="1"/>
      <c r="AY1161" s="1"/>
      <c r="AZ1161" s="1"/>
      <c r="BA1161" s="1"/>
      <c r="BB1161" s="1">
        <v>625793.97414339997</v>
      </c>
      <c r="BC1161" s="7">
        <v>0.73660241897024914</v>
      </c>
      <c r="BD1161" s="35">
        <v>11.165114443361505</v>
      </c>
      <c r="BE1161" s="35" t="s">
        <v>552</v>
      </c>
      <c r="BF1161" s="35">
        <v>37.678324331971886</v>
      </c>
      <c r="BG1161" s="35" t="s">
        <v>552</v>
      </c>
      <c r="BH1161" s="35" t="s">
        <v>552</v>
      </c>
      <c r="BI1161" s="35" t="s">
        <v>552</v>
      </c>
      <c r="BJ1161" s="35" t="s">
        <v>552</v>
      </c>
      <c r="BK1161" s="35" t="s">
        <v>552</v>
      </c>
      <c r="BL1161" s="35" t="s">
        <v>552</v>
      </c>
      <c r="BM1161" s="35" t="s">
        <v>552</v>
      </c>
      <c r="BN1161" s="35">
        <v>33.944591554200727</v>
      </c>
      <c r="BO1161" s="1">
        <v>349300.35</v>
      </c>
      <c r="BP1161" s="1"/>
      <c r="BQ1161" s="1">
        <v>1322865.7322399998</v>
      </c>
      <c r="BR1161" s="1">
        <v>58801.085665019244</v>
      </c>
      <c r="BS1161" s="1">
        <v>519597.67055891023</v>
      </c>
      <c r="BT1161" s="1">
        <v>1322865.7322399998</v>
      </c>
      <c r="BU1161" s="1">
        <v>58801.085665019244</v>
      </c>
      <c r="BV1161" s="1">
        <v>152952.20801013475</v>
      </c>
      <c r="BW1161" s="35">
        <v>6.1055905322464312</v>
      </c>
      <c r="BX1161" s="1">
        <v>6754010.7579577854</v>
      </c>
      <c r="BY1161" s="1">
        <v>300214.26625713357</v>
      </c>
      <c r="BZ1161" s="1">
        <v>2652852.9473828715</v>
      </c>
      <c r="CA1161" s="1">
        <v>6754010.7579577854</v>
      </c>
      <c r="CB1161" s="1">
        <v>300214.26625713357</v>
      </c>
      <c r="CC1161" s="1">
        <v>780911.34510273067</v>
      </c>
    </row>
    <row r="1162" spans="1:81" x14ac:dyDescent="0.25">
      <c r="A1162" t="s">
        <v>1329</v>
      </c>
      <c r="B1162" t="s">
        <v>103</v>
      </c>
      <c r="C1162" t="s">
        <v>600</v>
      </c>
      <c r="D1162" t="s">
        <v>28</v>
      </c>
      <c r="E1162">
        <v>10088</v>
      </c>
      <c r="F1162" t="s">
        <v>39</v>
      </c>
      <c r="G1162" t="s">
        <v>92</v>
      </c>
      <c r="H1162" s="74">
        <v>0.23928040779951004</v>
      </c>
      <c r="I1162" s="1">
        <v>4018914</v>
      </c>
      <c r="J1162" s="1">
        <v>12281.521952650548</v>
      </c>
      <c r="K1162" s="1">
        <v>0</v>
      </c>
      <c r="L1162" s="1">
        <v>74929.478047349447</v>
      </c>
      <c r="M1162" s="1">
        <v>0</v>
      </c>
      <c r="N1162" s="1">
        <v>0</v>
      </c>
      <c r="O1162" s="1">
        <v>0</v>
      </c>
      <c r="P1162" s="1">
        <v>0</v>
      </c>
      <c r="Q1162" s="1">
        <v>0</v>
      </c>
      <c r="R1162" s="1">
        <v>0</v>
      </c>
      <c r="S1162" s="1">
        <v>0</v>
      </c>
      <c r="T1162" s="1">
        <v>87211</v>
      </c>
      <c r="U1162" s="1"/>
      <c r="V1162" s="36"/>
      <c r="W1162" s="1">
        <v>36963</v>
      </c>
      <c r="X1162" s="1"/>
      <c r="Y1162" s="1">
        <v>225511</v>
      </c>
      <c r="Z1162" s="1"/>
      <c r="AA1162" s="1"/>
      <c r="AB1162" s="1"/>
      <c r="AC1162" s="1"/>
      <c r="AD1162" s="1"/>
      <c r="AE1162" s="1"/>
      <c r="AF1162" s="1"/>
      <c r="AG1162" s="1">
        <v>242.84691000000004</v>
      </c>
      <c r="AH1162" s="1">
        <v>0</v>
      </c>
      <c r="AI1162" s="1">
        <v>2334304.9529800001</v>
      </c>
      <c r="AJ1162" s="1">
        <v>0</v>
      </c>
      <c r="AK1162" s="1">
        <v>0</v>
      </c>
      <c r="AL1162" s="1">
        <v>0</v>
      </c>
      <c r="AM1162" s="1">
        <v>0</v>
      </c>
      <c r="AN1162" s="1">
        <v>0</v>
      </c>
      <c r="AO1162" s="1">
        <v>0</v>
      </c>
      <c r="AP1162" s="1">
        <v>0</v>
      </c>
      <c r="AQ1162" s="1">
        <v>2334547.7998899999</v>
      </c>
      <c r="AR1162" s="1">
        <v>136881.75123000002</v>
      </c>
      <c r="AS1162" s="1">
        <v>0</v>
      </c>
      <c r="AT1162" s="1">
        <v>488912.22291339998</v>
      </c>
      <c r="AU1162" s="1">
        <v>0</v>
      </c>
      <c r="AV1162" s="1">
        <v>0</v>
      </c>
      <c r="AW1162" s="1">
        <v>0</v>
      </c>
      <c r="AX1162" s="1">
        <v>0</v>
      </c>
      <c r="AY1162" s="1">
        <v>0</v>
      </c>
      <c r="AZ1162" s="1">
        <v>0</v>
      </c>
      <c r="BA1162" s="1">
        <v>0</v>
      </c>
      <c r="BB1162" s="1">
        <v>625793.97414339997</v>
      </c>
      <c r="BC1162" s="7">
        <v>0.73660241897024914</v>
      </c>
      <c r="BD1162" s="35">
        <v>11.165114443361505</v>
      </c>
      <c r="BE1162" s="35" t="s">
        <v>552</v>
      </c>
      <c r="BF1162" s="35">
        <v>37.678324331971886</v>
      </c>
      <c r="BG1162" s="35" t="s">
        <v>552</v>
      </c>
      <c r="BH1162" s="35" t="s">
        <v>552</v>
      </c>
      <c r="BI1162" s="35" t="s">
        <v>552</v>
      </c>
      <c r="BJ1162" s="35" t="s">
        <v>552</v>
      </c>
      <c r="BK1162" s="35" t="s">
        <v>552</v>
      </c>
      <c r="BL1162" s="35" t="s">
        <v>552</v>
      </c>
      <c r="BM1162" s="35" t="s">
        <v>552</v>
      </c>
      <c r="BN1162" s="35">
        <v>33.944591554200727</v>
      </c>
      <c r="BO1162" s="1">
        <v>349300.35</v>
      </c>
      <c r="BP1162" s="1">
        <v>0</v>
      </c>
      <c r="BQ1162" s="1">
        <v>1322865.7322399998</v>
      </c>
      <c r="BR1162" s="1">
        <v>58801.085665019244</v>
      </c>
      <c r="BS1162" s="1">
        <v>519597.67055891023</v>
      </c>
      <c r="BT1162" s="1">
        <v>1322865.7322399998</v>
      </c>
      <c r="BU1162" s="1">
        <v>58801.085665019244</v>
      </c>
      <c r="BV1162" s="1">
        <v>152952.20801013475</v>
      </c>
      <c r="BW1162" s="35">
        <v>6.1055905322464312</v>
      </c>
      <c r="BX1162" s="1">
        <v>6754010.7579577854</v>
      </c>
      <c r="BY1162" s="1">
        <v>300214.26625713357</v>
      </c>
      <c r="BZ1162" s="1">
        <v>2652852.9473828715</v>
      </c>
      <c r="CA1162" s="1">
        <v>6754010.7579577854</v>
      </c>
      <c r="CB1162" s="1">
        <v>300214.26625713357</v>
      </c>
      <c r="CC1162" s="1">
        <v>780911.34510273067</v>
      </c>
    </row>
    <row r="1163" spans="1:81" x14ac:dyDescent="0.25">
      <c r="A1163" t="s">
        <v>852</v>
      </c>
      <c r="B1163" t="s">
        <v>853</v>
      </c>
      <c r="C1163" t="s">
        <v>600</v>
      </c>
      <c r="D1163" t="s">
        <v>38</v>
      </c>
      <c r="E1163">
        <v>10096</v>
      </c>
      <c r="F1163" t="s">
        <v>370</v>
      </c>
      <c r="G1163" t="s">
        <v>92</v>
      </c>
      <c r="H1163" s="74">
        <v>0.23928040779951004</v>
      </c>
      <c r="I1163" s="1">
        <v>3208194.22</v>
      </c>
      <c r="J1163" s="1"/>
      <c r="K1163" s="1"/>
      <c r="L1163" s="1">
        <v>508939</v>
      </c>
      <c r="M1163" s="1"/>
      <c r="N1163" s="1"/>
      <c r="O1163" s="1"/>
      <c r="P1163" s="1"/>
      <c r="Q1163" s="1"/>
      <c r="R1163" s="1"/>
      <c r="S1163" s="1"/>
      <c r="T1163" s="1">
        <v>508939</v>
      </c>
      <c r="U1163" s="1">
        <v>29.666666666666668</v>
      </c>
      <c r="V1163" s="36">
        <v>0.18178718395210991</v>
      </c>
      <c r="W1163" s="1"/>
      <c r="X1163" s="1"/>
      <c r="Y1163" s="1">
        <v>118084</v>
      </c>
      <c r="Z1163" s="1"/>
      <c r="AA1163" s="1"/>
      <c r="AB1163" s="1"/>
      <c r="AC1163" s="1"/>
      <c r="AD1163" s="1"/>
      <c r="AE1163" s="1"/>
      <c r="AF1163" s="1"/>
      <c r="AG1163" s="1">
        <v>0</v>
      </c>
      <c r="AH1163" s="1">
        <v>0</v>
      </c>
      <c r="AI1163" s="1">
        <v>1211585.8645625</v>
      </c>
      <c r="AJ1163" s="1">
        <v>0</v>
      </c>
      <c r="AK1163" s="1">
        <v>0</v>
      </c>
      <c r="AL1163" s="1">
        <v>0</v>
      </c>
      <c r="AM1163" s="1">
        <v>0</v>
      </c>
      <c r="AN1163" s="1">
        <v>0</v>
      </c>
      <c r="AO1163" s="1">
        <v>0</v>
      </c>
      <c r="AP1163" s="1">
        <v>0</v>
      </c>
      <c r="AQ1163" s="1">
        <v>1211585.8645625</v>
      </c>
      <c r="AR1163" s="1">
        <v>0</v>
      </c>
      <c r="AS1163" s="1">
        <v>0</v>
      </c>
      <c r="AT1163" s="1">
        <v>256008.4028296</v>
      </c>
      <c r="AU1163" s="1">
        <v>0</v>
      </c>
      <c r="AV1163" s="1">
        <v>0</v>
      </c>
      <c r="AW1163" s="1">
        <v>0</v>
      </c>
      <c r="AX1163" s="1">
        <v>0</v>
      </c>
      <c r="AY1163" s="1">
        <v>0</v>
      </c>
      <c r="AZ1163" s="1">
        <v>0</v>
      </c>
      <c r="BA1163" s="1">
        <v>0</v>
      </c>
      <c r="BB1163" s="1">
        <v>256008.4028296</v>
      </c>
      <c r="BC1163" s="7">
        <v>0.4574518145575675</v>
      </c>
      <c r="BD1163" s="35" t="s">
        <v>552</v>
      </c>
      <c r="BE1163" s="35" t="s">
        <v>552</v>
      </c>
      <c r="BF1163" s="35">
        <v>2.8836349098656227</v>
      </c>
      <c r="BG1163" s="35" t="s">
        <v>552</v>
      </c>
      <c r="BH1163" s="35" t="s">
        <v>552</v>
      </c>
      <c r="BI1163" s="35" t="s">
        <v>552</v>
      </c>
      <c r="BJ1163" s="35" t="s">
        <v>552</v>
      </c>
      <c r="BK1163" s="35" t="s">
        <v>552</v>
      </c>
      <c r="BL1163" s="35" t="s">
        <v>552</v>
      </c>
      <c r="BM1163" s="35" t="s">
        <v>552</v>
      </c>
      <c r="BN1163" s="35">
        <v>2.8836349098656227</v>
      </c>
      <c r="BO1163" s="1">
        <v>0</v>
      </c>
      <c r="BP1163" s="1"/>
      <c r="BQ1163" s="1">
        <v>1056009.2094552</v>
      </c>
      <c r="BR1163" s="1">
        <v>46939.372964994924</v>
      </c>
      <c r="BS1163" s="1">
        <v>414781.26762915554</v>
      </c>
      <c r="BT1163" s="1">
        <v>1056009.2094552</v>
      </c>
      <c r="BU1163" s="1">
        <v>46939.372964994924</v>
      </c>
      <c r="BV1163" s="1">
        <v>122097.75816908549</v>
      </c>
      <c r="BW1163" s="35">
        <v>6.3385282043980995</v>
      </c>
      <c r="BX1163" s="1">
        <v>5637534.9487807248</v>
      </c>
      <c r="BY1163" s="1">
        <v>250587.16647038702</v>
      </c>
      <c r="BZ1163" s="1">
        <v>2214321.495894243</v>
      </c>
      <c r="CA1163" s="1">
        <v>5637534.9487807248</v>
      </c>
      <c r="CB1163" s="1">
        <v>250587.16647038702</v>
      </c>
      <c r="CC1163" s="1">
        <v>651822.32567944122</v>
      </c>
    </row>
    <row r="1164" spans="1:81" x14ac:dyDescent="0.25">
      <c r="A1164" t="s">
        <v>852</v>
      </c>
      <c r="B1164" t="s">
        <v>853</v>
      </c>
      <c r="C1164" t="s">
        <v>600</v>
      </c>
      <c r="D1164" t="s">
        <v>28</v>
      </c>
      <c r="E1164">
        <v>10096</v>
      </c>
      <c r="F1164" t="s">
        <v>370</v>
      </c>
      <c r="G1164" t="s">
        <v>92</v>
      </c>
      <c r="H1164" s="74">
        <v>0.23928040779951004</v>
      </c>
      <c r="I1164" s="1">
        <v>3277848.3000000003</v>
      </c>
      <c r="J1164" s="1">
        <v>0</v>
      </c>
      <c r="K1164" s="1">
        <v>0</v>
      </c>
      <c r="L1164" s="1">
        <v>556527</v>
      </c>
      <c r="M1164" s="1">
        <v>0</v>
      </c>
      <c r="N1164" s="1">
        <v>0</v>
      </c>
      <c r="O1164" s="1">
        <v>0</v>
      </c>
      <c r="P1164" s="1">
        <v>0</v>
      </c>
      <c r="Q1164" s="1">
        <v>0</v>
      </c>
      <c r="R1164" s="1">
        <v>0</v>
      </c>
      <c r="S1164" s="1">
        <v>0</v>
      </c>
      <c r="T1164" s="1">
        <v>556527</v>
      </c>
      <c r="U1164" s="1"/>
      <c r="V1164" s="36"/>
      <c r="W1164" s="1"/>
      <c r="X1164" s="1"/>
      <c r="Y1164" s="1">
        <v>129126</v>
      </c>
      <c r="Z1164" s="1"/>
      <c r="AA1164" s="1"/>
      <c r="AB1164" s="1"/>
      <c r="AC1164" s="1"/>
      <c r="AD1164" s="1"/>
      <c r="AE1164" s="1"/>
      <c r="AF1164" s="1"/>
      <c r="AG1164" s="1">
        <v>0</v>
      </c>
      <c r="AH1164" s="1">
        <v>0</v>
      </c>
      <c r="AI1164" s="1">
        <v>1324880.8693125001</v>
      </c>
      <c r="AJ1164" s="1">
        <v>0</v>
      </c>
      <c r="AK1164" s="1">
        <v>0</v>
      </c>
      <c r="AL1164" s="1">
        <v>0</v>
      </c>
      <c r="AM1164" s="1">
        <v>0</v>
      </c>
      <c r="AN1164" s="1">
        <v>0</v>
      </c>
      <c r="AO1164" s="1">
        <v>0</v>
      </c>
      <c r="AP1164" s="1">
        <v>0</v>
      </c>
      <c r="AQ1164" s="1">
        <v>1324880.8693125001</v>
      </c>
      <c r="AR1164" s="1">
        <v>0</v>
      </c>
      <c r="AS1164" s="1">
        <v>0</v>
      </c>
      <c r="AT1164" s="1">
        <v>279947.6730444</v>
      </c>
      <c r="AU1164" s="1">
        <v>0</v>
      </c>
      <c r="AV1164" s="1">
        <v>0</v>
      </c>
      <c r="AW1164" s="1">
        <v>0</v>
      </c>
      <c r="AX1164" s="1">
        <v>0</v>
      </c>
      <c r="AY1164" s="1">
        <v>0</v>
      </c>
      <c r="AZ1164" s="1">
        <v>0</v>
      </c>
      <c r="BA1164" s="1">
        <v>0</v>
      </c>
      <c r="BB1164" s="1">
        <v>279947.6730444</v>
      </c>
      <c r="BC1164" s="7">
        <v>0.48959817400851041</v>
      </c>
      <c r="BD1164" s="35" t="s">
        <v>552</v>
      </c>
      <c r="BE1164" s="35" t="s">
        <v>552</v>
      </c>
      <c r="BF1164" s="35">
        <v>2.8836490275528415</v>
      </c>
      <c r="BG1164" s="35" t="s">
        <v>552</v>
      </c>
      <c r="BH1164" s="35" t="s">
        <v>552</v>
      </c>
      <c r="BI1164" s="35" t="s">
        <v>552</v>
      </c>
      <c r="BJ1164" s="35" t="s">
        <v>552</v>
      </c>
      <c r="BK1164" s="35" t="s">
        <v>552</v>
      </c>
      <c r="BL1164" s="35" t="s">
        <v>552</v>
      </c>
      <c r="BM1164" s="35" t="s">
        <v>552</v>
      </c>
      <c r="BN1164" s="35">
        <v>2.8836490275528415</v>
      </c>
      <c r="BO1164" s="1">
        <v>0</v>
      </c>
      <c r="BP1164" s="1">
        <v>0</v>
      </c>
      <c r="BQ1164" s="1">
        <v>1078936.5464280001</v>
      </c>
      <c r="BR1164" s="1">
        <v>47958.487960985913</v>
      </c>
      <c r="BS1164" s="1">
        <v>423786.70982396835</v>
      </c>
      <c r="BT1164" s="1">
        <v>1078936.5464280001</v>
      </c>
      <c r="BU1164" s="1">
        <v>47958.487960985913</v>
      </c>
      <c r="BV1164" s="1">
        <v>124748.65971435733</v>
      </c>
      <c r="BW1164" s="35">
        <v>6.3385282043980995</v>
      </c>
      <c r="BX1164" s="1">
        <v>5759933.1838617586</v>
      </c>
      <c r="BY1164" s="1">
        <v>256027.74062001001</v>
      </c>
      <c r="BZ1164" s="1">
        <v>2262397.3030443289</v>
      </c>
      <c r="CA1164" s="1">
        <v>5759933.1838617586</v>
      </c>
      <c r="CB1164" s="1">
        <v>256027.74062001001</v>
      </c>
      <c r="CC1164" s="1">
        <v>665974.23834595759</v>
      </c>
    </row>
    <row r="1165" spans="1:81" x14ac:dyDescent="0.25">
      <c r="A1165" t="s">
        <v>852</v>
      </c>
      <c r="B1165" t="s">
        <v>853</v>
      </c>
      <c r="C1165" t="s">
        <v>600</v>
      </c>
      <c r="D1165" t="s">
        <v>1730</v>
      </c>
      <c r="E1165">
        <v>10096</v>
      </c>
      <c r="F1165" t="s">
        <v>370</v>
      </c>
      <c r="G1165" t="s">
        <v>92</v>
      </c>
      <c r="H1165" s="74">
        <v>0.23928040779951004</v>
      </c>
      <c r="I1165" s="1">
        <v>69654.080000000002</v>
      </c>
      <c r="J1165" s="1"/>
      <c r="K1165" s="1"/>
      <c r="L1165" s="1">
        <v>47588</v>
      </c>
      <c r="M1165" s="1"/>
      <c r="N1165" s="1"/>
      <c r="O1165" s="1"/>
      <c r="P1165" s="1"/>
      <c r="Q1165" s="1"/>
      <c r="R1165" s="1"/>
      <c r="S1165" s="1"/>
      <c r="T1165" s="1">
        <v>47588</v>
      </c>
      <c r="U1165" s="1">
        <v>26.666666666666668</v>
      </c>
      <c r="V1165" s="36">
        <v>0.19206088235294116</v>
      </c>
      <c r="W1165" s="1"/>
      <c r="X1165" s="1"/>
      <c r="Y1165" s="1">
        <v>11042</v>
      </c>
      <c r="Z1165" s="1"/>
      <c r="AA1165" s="1"/>
      <c r="AB1165" s="1"/>
      <c r="AC1165" s="1"/>
      <c r="AD1165" s="1"/>
      <c r="AE1165" s="1"/>
      <c r="AF1165" s="1"/>
      <c r="AG1165" s="1">
        <v>0</v>
      </c>
      <c r="AH1165" s="1">
        <v>0</v>
      </c>
      <c r="AI1165" s="1">
        <v>113295.00475000001</v>
      </c>
      <c r="AJ1165" s="1">
        <v>0</v>
      </c>
      <c r="AK1165" s="1"/>
      <c r="AL1165" s="1">
        <v>0</v>
      </c>
      <c r="AM1165" s="1">
        <v>0</v>
      </c>
      <c r="AN1165" s="1"/>
      <c r="AO1165" s="1">
        <v>0</v>
      </c>
      <c r="AP1165" s="1">
        <v>0</v>
      </c>
      <c r="AQ1165" s="1">
        <v>113295.00475000001</v>
      </c>
      <c r="AR1165" s="1">
        <v>0</v>
      </c>
      <c r="AS1165" s="1">
        <v>0</v>
      </c>
      <c r="AT1165" s="1">
        <v>23939.270214799999</v>
      </c>
      <c r="AU1165" s="1">
        <v>0</v>
      </c>
      <c r="AV1165" s="1"/>
      <c r="AW1165" s="1">
        <v>0</v>
      </c>
      <c r="AX1165" s="1">
        <v>0</v>
      </c>
      <c r="AY1165" s="1"/>
      <c r="AZ1165" s="1">
        <v>0</v>
      </c>
      <c r="BA1165" s="1">
        <v>0</v>
      </c>
      <c r="BB1165" s="1">
        <v>23939.270214799999</v>
      </c>
      <c r="BC1165" s="7">
        <v>1.9702259360083432</v>
      </c>
      <c r="BD1165" s="35" t="s">
        <v>552</v>
      </c>
      <c r="BE1165" s="35" t="s">
        <v>552</v>
      </c>
      <c r="BF1165" s="35">
        <v>2.8838000118685385</v>
      </c>
      <c r="BG1165" s="35" t="s">
        <v>552</v>
      </c>
      <c r="BH1165" s="35" t="s">
        <v>552</v>
      </c>
      <c r="BI1165" s="35" t="s">
        <v>552</v>
      </c>
      <c r="BJ1165" s="35" t="s">
        <v>552</v>
      </c>
      <c r="BK1165" s="35" t="s">
        <v>552</v>
      </c>
      <c r="BL1165" s="35" t="s">
        <v>552</v>
      </c>
      <c r="BM1165" s="35" t="s">
        <v>552</v>
      </c>
      <c r="BN1165" s="35">
        <v>2.8838000118685385</v>
      </c>
      <c r="BO1165" s="1">
        <v>0</v>
      </c>
      <c r="BP1165" s="1">
        <v>0</v>
      </c>
      <c r="BQ1165" s="1">
        <v>22927.336972799996</v>
      </c>
      <c r="BR1165" s="1">
        <v>1019.1149959909825</v>
      </c>
      <c r="BS1165" s="1">
        <v>9005.442194812822</v>
      </c>
      <c r="BT1165" s="1">
        <v>22927.336972799996</v>
      </c>
      <c r="BU1165" s="1">
        <v>1019.1149959909825</v>
      </c>
      <c r="BV1165" s="1">
        <v>2650.9015452718236</v>
      </c>
      <c r="BW1165" s="35">
        <v>6.3385282043980995</v>
      </c>
      <c r="BX1165" s="1">
        <v>122398.23508103212</v>
      </c>
      <c r="BY1165" s="1">
        <v>5440.5741496229166</v>
      </c>
      <c r="BZ1165" s="1">
        <v>48075.807150084976</v>
      </c>
      <c r="CA1165" s="1">
        <v>122398.23508103212</v>
      </c>
      <c r="CB1165" s="1">
        <v>5440.5741496229166</v>
      </c>
      <c r="CC1165" s="1">
        <v>14151.912666516137</v>
      </c>
    </row>
    <row r="1166" spans="1:81" x14ac:dyDescent="0.25">
      <c r="A1166" t="s">
        <v>1032</v>
      </c>
      <c r="B1166" t="s">
        <v>1033</v>
      </c>
      <c r="C1166" t="s">
        <v>600</v>
      </c>
      <c r="D1166" t="s">
        <v>38</v>
      </c>
      <c r="E1166">
        <v>10112</v>
      </c>
      <c r="F1166" t="s">
        <v>370</v>
      </c>
      <c r="G1166" t="s">
        <v>92</v>
      </c>
      <c r="H1166" s="74">
        <v>0.23928040779951004</v>
      </c>
      <c r="I1166" s="1">
        <v>1106557.8500000001</v>
      </c>
      <c r="J1166" s="1"/>
      <c r="K1166" s="1"/>
      <c r="L1166" s="1">
        <v>223795</v>
      </c>
      <c r="M1166" s="1"/>
      <c r="N1166" s="1"/>
      <c r="O1166" s="1"/>
      <c r="P1166" s="1"/>
      <c r="Q1166" s="1"/>
      <c r="R1166" s="1"/>
      <c r="S1166" s="1"/>
      <c r="T1166" s="1">
        <v>223795</v>
      </c>
      <c r="U1166" s="1">
        <v>31.714285714285715</v>
      </c>
      <c r="V1166" s="36">
        <v>0.15940545829425834</v>
      </c>
      <c r="W1166" s="1"/>
      <c r="X1166" s="1"/>
      <c r="Y1166" s="1">
        <v>51924</v>
      </c>
      <c r="Z1166" s="1"/>
      <c r="AA1166" s="1"/>
      <c r="AB1166" s="1"/>
      <c r="AC1166" s="1"/>
      <c r="AD1166" s="1"/>
      <c r="AE1166" s="1"/>
      <c r="AF1166" s="1"/>
      <c r="AG1166" s="1">
        <v>0</v>
      </c>
      <c r="AH1166" s="1">
        <v>0</v>
      </c>
      <c r="AI1166" s="1">
        <v>532759.64406249998</v>
      </c>
      <c r="AJ1166" s="1">
        <v>0</v>
      </c>
      <c r="AK1166" s="1">
        <v>0</v>
      </c>
      <c r="AL1166" s="1">
        <v>0</v>
      </c>
      <c r="AM1166" s="1">
        <v>0</v>
      </c>
      <c r="AN1166" s="1">
        <v>0</v>
      </c>
      <c r="AO1166" s="1">
        <v>0</v>
      </c>
      <c r="AP1166" s="1">
        <v>0</v>
      </c>
      <c r="AQ1166" s="1">
        <v>532759.64406249998</v>
      </c>
      <c r="AR1166" s="1">
        <v>0</v>
      </c>
      <c r="AS1166" s="1">
        <v>0</v>
      </c>
      <c r="AT1166" s="1">
        <v>112572.23932559999</v>
      </c>
      <c r="AU1166" s="1">
        <v>0</v>
      </c>
      <c r="AV1166" s="1">
        <v>0</v>
      </c>
      <c r="AW1166" s="1">
        <v>0</v>
      </c>
      <c r="AX1166" s="1">
        <v>0</v>
      </c>
      <c r="AY1166" s="1">
        <v>0</v>
      </c>
      <c r="AZ1166" s="1">
        <v>0</v>
      </c>
      <c r="BA1166" s="1">
        <v>0</v>
      </c>
      <c r="BB1166" s="1">
        <v>112572.23932559999</v>
      </c>
      <c r="BC1166" s="7">
        <v>0.5831885638768004</v>
      </c>
      <c r="BD1166" s="35" t="s">
        <v>552</v>
      </c>
      <c r="BE1166" s="35" t="s">
        <v>552</v>
      </c>
      <c r="BF1166" s="35">
        <v>2.8835849030947962</v>
      </c>
      <c r="BG1166" s="35" t="s">
        <v>552</v>
      </c>
      <c r="BH1166" s="35" t="s">
        <v>552</v>
      </c>
      <c r="BI1166" s="35" t="s">
        <v>552</v>
      </c>
      <c r="BJ1166" s="35" t="s">
        <v>552</v>
      </c>
      <c r="BK1166" s="35" t="s">
        <v>552</v>
      </c>
      <c r="BL1166" s="35" t="s">
        <v>552</v>
      </c>
      <c r="BM1166" s="35" t="s">
        <v>552</v>
      </c>
      <c r="BN1166" s="35">
        <v>2.8835849030947962</v>
      </c>
      <c r="BO1166" s="1">
        <v>0</v>
      </c>
      <c r="BP1166" s="1"/>
      <c r="BQ1166" s="1">
        <v>364234.58190599998</v>
      </c>
      <c r="BR1166" s="1">
        <v>16190.145629179802</v>
      </c>
      <c r="BS1166" s="1">
        <v>143064.73868280731</v>
      </c>
      <c r="BT1166" s="1">
        <v>364234.58190599998</v>
      </c>
      <c r="BU1166" s="1">
        <v>16190.145629179802</v>
      </c>
      <c r="BV1166" s="1">
        <v>42113.483007709918</v>
      </c>
      <c r="BW1166" s="35">
        <v>6.0103060105029948</v>
      </c>
      <c r="BX1166" s="1">
        <v>1824926.7149566773</v>
      </c>
      <c r="BY1166" s="1">
        <v>81117.583956798364</v>
      </c>
      <c r="BZ1166" s="1">
        <v>716798.12011350994</v>
      </c>
      <c r="CA1166" s="1">
        <v>1824926.7149566773</v>
      </c>
      <c r="CB1166" s="1">
        <v>81117.583956798364</v>
      </c>
      <c r="CC1166" s="1">
        <v>211001.43703674476</v>
      </c>
    </row>
    <row r="1167" spans="1:81" x14ac:dyDescent="0.25">
      <c r="A1167" t="s">
        <v>1032</v>
      </c>
      <c r="B1167" t="s">
        <v>1033</v>
      </c>
      <c r="C1167" t="s">
        <v>600</v>
      </c>
      <c r="D1167" t="s">
        <v>28</v>
      </c>
      <c r="E1167">
        <v>10112</v>
      </c>
      <c r="F1167" t="s">
        <v>370</v>
      </c>
      <c r="G1167" t="s">
        <v>92</v>
      </c>
      <c r="H1167" s="74">
        <v>0.23928040779951004</v>
      </c>
      <c r="I1167" s="1">
        <v>1106557.8500000001</v>
      </c>
      <c r="J1167" s="1">
        <v>0</v>
      </c>
      <c r="K1167" s="1">
        <v>0</v>
      </c>
      <c r="L1167" s="1">
        <v>223795</v>
      </c>
      <c r="M1167" s="1">
        <v>0</v>
      </c>
      <c r="N1167" s="1">
        <v>0</v>
      </c>
      <c r="O1167" s="1">
        <v>0</v>
      </c>
      <c r="P1167" s="1">
        <v>0</v>
      </c>
      <c r="Q1167" s="1">
        <v>0</v>
      </c>
      <c r="R1167" s="1">
        <v>0</v>
      </c>
      <c r="S1167" s="1">
        <v>0</v>
      </c>
      <c r="T1167" s="1">
        <v>223795</v>
      </c>
      <c r="U1167" s="1"/>
      <c r="V1167" s="36"/>
      <c r="W1167" s="1"/>
      <c r="X1167" s="1"/>
      <c r="Y1167" s="1">
        <v>51924</v>
      </c>
      <c r="Z1167" s="1"/>
      <c r="AA1167" s="1"/>
      <c r="AB1167" s="1"/>
      <c r="AC1167" s="1"/>
      <c r="AD1167" s="1"/>
      <c r="AE1167" s="1"/>
      <c r="AF1167" s="1"/>
      <c r="AG1167" s="1">
        <v>0</v>
      </c>
      <c r="AH1167" s="1">
        <v>0</v>
      </c>
      <c r="AI1167" s="1">
        <v>532759.64406249998</v>
      </c>
      <c r="AJ1167" s="1">
        <v>0</v>
      </c>
      <c r="AK1167" s="1">
        <v>0</v>
      </c>
      <c r="AL1167" s="1">
        <v>0</v>
      </c>
      <c r="AM1167" s="1">
        <v>0</v>
      </c>
      <c r="AN1167" s="1">
        <v>0</v>
      </c>
      <c r="AO1167" s="1">
        <v>0</v>
      </c>
      <c r="AP1167" s="1">
        <v>0</v>
      </c>
      <c r="AQ1167" s="1">
        <v>532759.64406249998</v>
      </c>
      <c r="AR1167" s="1">
        <v>0</v>
      </c>
      <c r="AS1167" s="1">
        <v>0</v>
      </c>
      <c r="AT1167" s="1">
        <v>112572.23932559999</v>
      </c>
      <c r="AU1167" s="1">
        <v>0</v>
      </c>
      <c r="AV1167" s="1">
        <v>0</v>
      </c>
      <c r="AW1167" s="1">
        <v>0</v>
      </c>
      <c r="AX1167" s="1">
        <v>0</v>
      </c>
      <c r="AY1167" s="1">
        <v>0</v>
      </c>
      <c r="AZ1167" s="1">
        <v>0</v>
      </c>
      <c r="BA1167" s="1">
        <v>0</v>
      </c>
      <c r="BB1167" s="1">
        <v>112572.23932559999</v>
      </c>
      <c r="BC1167" s="7">
        <v>0.5831885638768004</v>
      </c>
      <c r="BD1167" s="35" t="s">
        <v>552</v>
      </c>
      <c r="BE1167" s="35" t="s">
        <v>552</v>
      </c>
      <c r="BF1167" s="35">
        <v>2.8835849030947962</v>
      </c>
      <c r="BG1167" s="35" t="s">
        <v>552</v>
      </c>
      <c r="BH1167" s="35" t="s">
        <v>552</v>
      </c>
      <c r="BI1167" s="35" t="s">
        <v>552</v>
      </c>
      <c r="BJ1167" s="35" t="s">
        <v>552</v>
      </c>
      <c r="BK1167" s="35" t="s">
        <v>552</v>
      </c>
      <c r="BL1167" s="35" t="s">
        <v>552</v>
      </c>
      <c r="BM1167" s="35" t="s">
        <v>552</v>
      </c>
      <c r="BN1167" s="35">
        <v>2.8835849030947962</v>
      </c>
      <c r="BO1167" s="1">
        <v>0</v>
      </c>
      <c r="BP1167" s="1">
        <v>0</v>
      </c>
      <c r="BQ1167" s="1">
        <v>364234.58190599998</v>
      </c>
      <c r="BR1167" s="1">
        <v>16190.145629179802</v>
      </c>
      <c r="BS1167" s="1">
        <v>143064.73868280731</v>
      </c>
      <c r="BT1167" s="1">
        <v>364234.58190599998</v>
      </c>
      <c r="BU1167" s="1">
        <v>16190.145629179802</v>
      </c>
      <c r="BV1167" s="1">
        <v>42113.483007709918</v>
      </c>
      <c r="BW1167" s="35">
        <v>6.0103060105029948</v>
      </c>
      <c r="BX1167" s="1">
        <v>1824926.7149566773</v>
      </c>
      <c r="BY1167" s="1">
        <v>81117.583956798364</v>
      </c>
      <c r="BZ1167" s="1">
        <v>716798.12011350994</v>
      </c>
      <c r="CA1167" s="1">
        <v>1824926.7149566773</v>
      </c>
      <c r="CB1167" s="1">
        <v>81117.583956798364</v>
      </c>
      <c r="CC1167" s="1">
        <v>211001.43703674476</v>
      </c>
    </row>
    <row r="1168" spans="1:81" x14ac:dyDescent="0.25">
      <c r="A1168" t="s">
        <v>599</v>
      </c>
      <c r="B1168" t="s">
        <v>103</v>
      </c>
      <c r="C1168" t="s">
        <v>600</v>
      </c>
      <c r="D1168" t="s">
        <v>38</v>
      </c>
      <c r="E1168">
        <v>10016</v>
      </c>
      <c r="F1168" t="s">
        <v>39</v>
      </c>
      <c r="G1168" t="s">
        <v>92</v>
      </c>
      <c r="H1168" s="74">
        <v>0.23928040779951004</v>
      </c>
      <c r="I1168" s="1">
        <v>6733632</v>
      </c>
      <c r="J1168" s="1"/>
      <c r="K1168" s="1">
        <v>664819</v>
      </c>
      <c r="L1168" s="1">
        <v>505630</v>
      </c>
      <c r="M1168" s="1"/>
      <c r="N1168" s="1"/>
      <c r="O1168" s="1"/>
      <c r="P1168" s="1"/>
      <c r="Q1168" s="1"/>
      <c r="R1168" s="1"/>
      <c r="S1168" s="1"/>
      <c r="T1168" s="1">
        <v>1170449</v>
      </c>
      <c r="U1168" s="1">
        <v>35.06818181818182</v>
      </c>
      <c r="V1168" s="36">
        <v>0.16704401924543649</v>
      </c>
      <c r="W1168" s="1"/>
      <c r="X1168" s="1">
        <v>194865</v>
      </c>
      <c r="Y1168" s="1">
        <v>141163</v>
      </c>
      <c r="Z1168" s="1"/>
      <c r="AA1168" s="1"/>
      <c r="AB1168" s="1"/>
      <c r="AC1168" s="1"/>
      <c r="AD1168" s="1"/>
      <c r="AE1168" s="1"/>
      <c r="AF1168" s="1"/>
      <c r="AG1168" s="1">
        <v>0</v>
      </c>
      <c r="AH1168" s="1">
        <v>1613193.1215964034</v>
      </c>
      <c r="AI1168" s="1">
        <v>1447183.7806250001</v>
      </c>
      <c r="AJ1168" s="1">
        <v>0</v>
      </c>
      <c r="AK1168" s="1">
        <v>0</v>
      </c>
      <c r="AL1168" s="1">
        <v>0</v>
      </c>
      <c r="AM1168" s="1">
        <v>0</v>
      </c>
      <c r="AN1168" s="1">
        <v>0</v>
      </c>
      <c r="AO1168" s="1">
        <v>0</v>
      </c>
      <c r="AP1168" s="1">
        <v>0</v>
      </c>
      <c r="AQ1168" s="1">
        <v>3060376.9022214036</v>
      </c>
      <c r="AR1168" s="1">
        <v>0</v>
      </c>
      <c r="AS1168" s="1">
        <v>420964.22882250004</v>
      </c>
      <c r="AT1168" s="1">
        <v>306044.12256220001</v>
      </c>
      <c r="AU1168" s="1">
        <v>0</v>
      </c>
      <c r="AV1168" s="1">
        <v>0</v>
      </c>
      <c r="AW1168" s="1">
        <v>0</v>
      </c>
      <c r="AX1168" s="1">
        <v>0</v>
      </c>
      <c r="AY1168" s="1">
        <v>0</v>
      </c>
      <c r="AZ1168" s="1">
        <v>0</v>
      </c>
      <c r="BA1168" s="1">
        <v>0</v>
      </c>
      <c r="BB1168" s="1">
        <v>727008.35138470004</v>
      </c>
      <c r="BC1168" s="7">
        <v>0.56245800982383698</v>
      </c>
      <c r="BD1168" s="35" t="s">
        <v>552</v>
      </c>
      <c r="BE1168" s="35">
        <v>3.0597160286016245</v>
      </c>
      <c r="BF1168" s="35">
        <v>3.4674127389340037</v>
      </c>
      <c r="BG1168" s="35" t="s">
        <v>552</v>
      </c>
      <c r="BH1168" s="35" t="s">
        <v>552</v>
      </c>
      <c r="BI1168" s="35" t="s">
        <v>552</v>
      </c>
      <c r="BJ1168" s="35" t="s">
        <v>552</v>
      </c>
      <c r="BK1168" s="35" t="s">
        <v>552</v>
      </c>
      <c r="BL1168" s="35" t="s">
        <v>552</v>
      </c>
      <c r="BM1168" s="35" t="s">
        <v>552</v>
      </c>
      <c r="BN1168" s="35">
        <v>3.2358396253114003</v>
      </c>
      <c r="BO1168" s="1">
        <v>0</v>
      </c>
      <c r="BP1168" s="1"/>
      <c r="BQ1168" s="1">
        <v>2216442.3091199999</v>
      </c>
      <c r="BR1168" s="1">
        <v>98520.364473764523</v>
      </c>
      <c r="BS1168" s="1">
        <v>870578.34569262632</v>
      </c>
      <c r="BT1168" s="1">
        <v>2216442.3091199999</v>
      </c>
      <c r="BU1168" s="1">
        <v>98520.364473764523</v>
      </c>
      <c r="BV1168" s="1">
        <v>256269.2016618668</v>
      </c>
      <c r="BW1168" s="35">
        <v>6.1960024413188028</v>
      </c>
      <c r="BX1168" s="1">
        <v>11516639.649229804</v>
      </c>
      <c r="BY1168" s="1">
        <v>511912.05432529876</v>
      </c>
      <c r="BZ1168" s="1">
        <v>4523527.2095781723</v>
      </c>
      <c r="CA1168" s="1">
        <v>11516639.649229804</v>
      </c>
      <c r="CB1168" s="1">
        <v>511912.05432529876</v>
      </c>
      <c r="CC1168" s="1">
        <v>1331575.3974698805</v>
      </c>
    </row>
    <row r="1169" spans="1:81" x14ac:dyDescent="0.25">
      <c r="A1169" t="s">
        <v>599</v>
      </c>
      <c r="B1169" t="s">
        <v>103</v>
      </c>
      <c r="C1169" t="s">
        <v>600</v>
      </c>
      <c r="D1169" t="s">
        <v>28</v>
      </c>
      <c r="E1169">
        <v>10016</v>
      </c>
      <c r="F1169" t="s">
        <v>39</v>
      </c>
      <c r="G1169" t="s">
        <v>92</v>
      </c>
      <c r="H1169" s="74">
        <v>0.23928040779951004</v>
      </c>
      <c r="I1169" s="1">
        <v>6733632</v>
      </c>
      <c r="J1169" s="1">
        <v>0</v>
      </c>
      <c r="K1169" s="1">
        <v>664819</v>
      </c>
      <c r="L1169" s="1">
        <v>691025</v>
      </c>
      <c r="M1169" s="1">
        <v>0</v>
      </c>
      <c r="N1169" s="1">
        <v>0</v>
      </c>
      <c r="O1169" s="1">
        <v>0</v>
      </c>
      <c r="P1169" s="1">
        <v>0</v>
      </c>
      <c r="Q1169" s="1">
        <v>0</v>
      </c>
      <c r="R1169" s="1">
        <v>0</v>
      </c>
      <c r="S1169" s="1">
        <v>0</v>
      </c>
      <c r="T1169" s="1">
        <v>1355844</v>
      </c>
      <c r="U1169" s="1"/>
      <c r="V1169" s="36"/>
      <c r="W1169" s="1"/>
      <c r="X1169" s="1">
        <v>194865</v>
      </c>
      <c r="Y1169" s="1">
        <v>141163</v>
      </c>
      <c r="Z1169" s="1"/>
      <c r="AA1169" s="1"/>
      <c r="AB1169" s="1"/>
      <c r="AC1169" s="1"/>
      <c r="AD1169" s="1"/>
      <c r="AE1169" s="1"/>
      <c r="AF1169" s="1"/>
      <c r="AG1169" s="1">
        <v>0</v>
      </c>
      <c r="AH1169" s="1">
        <v>1613193.1215964034</v>
      </c>
      <c r="AI1169" s="1">
        <v>1449350.5846875</v>
      </c>
      <c r="AJ1169" s="1">
        <v>0</v>
      </c>
      <c r="AK1169" s="1">
        <v>0</v>
      </c>
      <c r="AL1169" s="1">
        <v>0</v>
      </c>
      <c r="AM1169" s="1">
        <v>0</v>
      </c>
      <c r="AN1169" s="1">
        <v>0</v>
      </c>
      <c r="AO1169" s="1">
        <v>0</v>
      </c>
      <c r="AP1169" s="1">
        <v>0</v>
      </c>
      <c r="AQ1169" s="1">
        <v>3062543.7062839037</v>
      </c>
      <c r="AR1169" s="1">
        <v>0</v>
      </c>
      <c r="AS1169" s="1">
        <v>420964.22882250004</v>
      </c>
      <c r="AT1169" s="1">
        <v>306044.12256220001</v>
      </c>
      <c r="AU1169" s="1">
        <v>0</v>
      </c>
      <c r="AV1169" s="1">
        <v>0</v>
      </c>
      <c r="AW1169" s="1">
        <v>0</v>
      </c>
      <c r="AX1169" s="1">
        <v>0</v>
      </c>
      <c r="AY1169" s="1">
        <v>0</v>
      </c>
      <c r="AZ1169" s="1">
        <v>0</v>
      </c>
      <c r="BA1169" s="1">
        <v>0</v>
      </c>
      <c r="BB1169" s="1">
        <v>727008.35138470004</v>
      </c>
      <c r="BC1169" s="7">
        <v>0.56277979813399426</v>
      </c>
      <c r="BD1169" s="35" t="s">
        <v>552</v>
      </c>
      <c r="BE1169" s="35">
        <v>3.0597160286016245</v>
      </c>
      <c r="BF1169" s="35">
        <v>2.5402767009148728</v>
      </c>
      <c r="BG1169" s="35" t="s">
        <v>552</v>
      </c>
      <c r="BH1169" s="35" t="s">
        <v>552</v>
      </c>
      <c r="BI1169" s="35" t="s">
        <v>552</v>
      </c>
      <c r="BJ1169" s="35" t="s">
        <v>552</v>
      </c>
      <c r="BK1169" s="35" t="s">
        <v>552</v>
      </c>
      <c r="BL1169" s="35" t="s">
        <v>552</v>
      </c>
      <c r="BM1169" s="35" t="s">
        <v>552</v>
      </c>
      <c r="BN1169" s="35">
        <v>2.7949764557490417</v>
      </c>
      <c r="BO1169" s="1">
        <v>0</v>
      </c>
      <c r="BP1169" s="1">
        <v>0</v>
      </c>
      <c r="BQ1169" s="1">
        <v>2216442.3091199999</v>
      </c>
      <c r="BR1169" s="1">
        <v>98520.364473764523</v>
      </c>
      <c r="BS1169" s="1">
        <v>870578.34569262632</v>
      </c>
      <c r="BT1169" s="1">
        <v>2216442.3091199999</v>
      </c>
      <c r="BU1169" s="1">
        <v>98520.364473764523</v>
      </c>
      <c r="BV1169" s="1">
        <v>256269.2016618668</v>
      </c>
      <c r="BW1169" s="35">
        <v>6.1960024413188028</v>
      </c>
      <c r="BX1169" s="1">
        <v>11516639.649229804</v>
      </c>
      <c r="BY1169" s="1">
        <v>511912.05432529876</v>
      </c>
      <c r="BZ1169" s="1">
        <v>4523527.2095781723</v>
      </c>
      <c r="CA1169" s="1">
        <v>11516639.649229804</v>
      </c>
      <c r="CB1169" s="1">
        <v>511912.05432529876</v>
      </c>
      <c r="CC1169" s="1">
        <v>1331575.3974698805</v>
      </c>
    </row>
    <row r="1170" spans="1:81" x14ac:dyDescent="0.25">
      <c r="A1170" t="s">
        <v>599</v>
      </c>
      <c r="B1170" t="s">
        <v>103</v>
      </c>
      <c r="C1170" t="s">
        <v>600</v>
      </c>
      <c r="D1170" t="s">
        <v>1730</v>
      </c>
      <c r="E1170">
        <v>10016</v>
      </c>
      <c r="F1170" t="s">
        <v>39</v>
      </c>
      <c r="G1170" t="s">
        <v>92</v>
      </c>
      <c r="H1170" s="74">
        <v>0.23928040779951004</v>
      </c>
      <c r="I1170" s="1"/>
      <c r="J1170" s="1"/>
      <c r="K1170" s="1"/>
      <c r="L1170" s="1">
        <v>185395</v>
      </c>
      <c r="M1170" s="1"/>
      <c r="N1170" s="1"/>
      <c r="O1170" s="1"/>
      <c r="P1170" s="1"/>
      <c r="Q1170" s="1"/>
      <c r="R1170" s="1"/>
      <c r="S1170" s="1"/>
      <c r="T1170" s="1">
        <v>185395</v>
      </c>
      <c r="U1170" s="1">
        <v>17</v>
      </c>
      <c r="V1170" s="36" t="s">
        <v>552</v>
      </c>
      <c r="W1170" s="1"/>
      <c r="X1170" s="1"/>
      <c r="Y1170" s="1"/>
      <c r="Z1170" s="1"/>
      <c r="AA1170" s="1"/>
      <c r="AB1170" s="1"/>
      <c r="AC1170" s="1"/>
      <c r="AD1170" s="1"/>
      <c r="AE1170" s="1"/>
      <c r="AF1170" s="1"/>
      <c r="AG1170" s="1">
        <v>0</v>
      </c>
      <c r="AH1170" s="1">
        <v>0</v>
      </c>
      <c r="AI1170" s="1">
        <v>2166.8040624999999</v>
      </c>
      <c r="AJ1170" s="1">
        <v>0</v>
      </c>
      <c r="AK1170" s="1"/>
      <c r="AL1170" s="1">
        <v>0</v>
      </c>
      <c r="AM1170" s="1">
        <v>0</v>
      </c>
      <c r="AN1170" s="1"/>
      <c r="AO1170" s="1">
        <v>0</v>
      </c>
      <c r="AP1170" s="1">
        <v>0</v>
      </c>
      <c r="AQ1170" s="1">
        <v>2166.8040624999999</v>
      </c>
      <c r="AR1170" s="1">
        <v>0</v>
      </c>
      <c r="AS1170" s="1">
        <v>0</v>
      </c>
      <c r="AT1170" s="1">
        <v>0</v>
      </c>
      <c r="AU1170" s="1">
        <v>0</v>
      </c>
      <c r="AV1170" s="1"/>
      <c r="AW1170" s="1">
        <v>0</v>
      </c>
      <c r="AX1170" s="1">
        <v>0</v>
      </c>
      <c r="AY1170" s="1"/>
      <c r="AZ1170" s="1">
        <v>0</v>
      </c>
      <c r="BA1170" s="1">
        <v>0</v>
      </c>
      <c r="BB1170" s="1">
        <v>0</v>
      </c>
      <c r="BC1170" s="7" t="s">
        <v>552</v>
      </c>
      <c r="BD1170" s="35" t="s">
        <v>552</v>
      </c>
      <c r="BE1170" s="35" t="s">
        <v>552</v>
      </c>
      <c r="BF1170" s="35">
        <v>1.16875E-2</v>
      </c>
      <c r="BG1170" s="35" t="s">
        <v>552</v>
      </c>
      <c r="BH1170" s="35" t="s">
        <v>552</v>
      </c>
      <c r="BI1170" s="35" t="s">
        <v>552</v>
      </c>
      <c r="BJ1170" s="35" t="s">
        <v>552</v>
      </c>
      <c r="BK1170" s="35" t="s">
        <v>552</v>
      </c>
      <c r="BL1170" s="35" t="s">
        <v>552</v>
      </c>
      <c r="BM1170" s="35" t="s">
        <v>552</v>
      </c>
      <c r="BN1170" s="35">
        <v>1.16875E-2</v>
      </c>
      <c r="BO1170" s="1">
        <v>0</v>
      </c>
      <c r="BP1170" s="1">
        <v>0</v>
      </c>
      <c r="BQ1170" s="1">
        <v>0</v>
      </c>
      <c r="BR1170" s="1">
        <v>0</v>
      </c>
      <c r="BS1170" s="1">
        <v>0</v>
      </c>
      <c r="BT1170" s="1">
        <v>0</v>
      </c>
      <c r="BU1170" s="1">
        <v>0</v>
      </c>
      <c r="BV1170" s="1">
        <v>0</v>
      </c>
      <c r="BW1170" s="35">
        <v>6.1960024413188028</v>
      </c>
      <c r="BX1170" s="1">
        <v>0</v>
      </c>
      <c r="BY1170" s="1">
        <v>0</v>
      </c>
      <c r="BZ1170" s="1">
        <v>0</v>
      </c>
      <c r="CA1170" s="1">
        <v>0</v>
      </c>
      <c r="CB1170" s="1">
        <v>0</v>
      </c>
      <c r="CC1170" s="1">
        <v>0</v>
      </c>
    </row>
    <row r="1171" spans="1:81" x14ac:dyDescent="0.25">
      <c r="A1171" t="s">
        <v>1119</v>
      </c>
      <c r="B1171" t="s">
        <v>523</v>
      </c>
      <c r="C1171" t="s">
        <v>600</v>
      </c>
      <c r="D1171" t="s">
        <v>38</v>
      </c>
      <c r="E1171">
        <v>10015</v>
      </c>
      <c r="F1171" t="s">
        <v>370</v>
      </c>
      <c r="G1171" t="s">
        <v>92</v>
      </c>
      <c r="H1171" s="74">
        <v>0.23928040779951004</v>
      </c>
      <c r="I1171" s="1">
        <v>1314042.25</v>
      </c>
      <c r="J1171" s="1"/>
      <c r="K1171" s="1"/>
      <c r="L1171" s="1">
        <v>119357</v>
      </c>
      <c r="M1171" s="1"/>
      <c r="N1171" s="1"/>
      <c r="O1171" s="1"/>
      <c r="P1171" s="1"/>
      <c r="Q1171" s="1"/>
      <c r="R1171" s="1"/>
      <c r="S1171" s="1"/>
      <c r="T1171" s="1">
        <v>119357</v>
      </c>
      <c r="U1171" s="1">
        <v>30.2</v>
      </c>
      <c r="V1171" s="36">
        <v>0.21292970149382398</v>
      </c>
      <c r="W1171" s="1"/>
      <c r="X1171" s="1"/>
      <c r="Y1171" s="1">
        <v>27693</v>
      </c>
      <c r="Z1171" s="1"/>
      <c r="AA1171" s="1"/>
      <c r="AB1171" s="1"/>
      <c r="AC1171" s="1"/>
      <c r="AD1171" s="1"/>
      <c r="AE1171" s="1"/>
      <c r="AF1171" s="1"/>
      <c r="AG1171" s="1">
        <v>0</v>
      </c>
      <c r="AH1171" s="1">
        <v>0</v>
      </c>
      <c r="AI1171" s="1">
        <v>284140.51493750006</v>
      </c>
      <c r="AJ1171" s="1">
        <v>0</v>
      </c>
      <c r="AK1171" s="1">
        <v>0</v>
      </c>
      <c r="AL1171" s="1">
        <v>0</v>
      </c>
      <c r="AM1171" s="1">
        <v>0</v>
      </c>
      <c r="AN1171" s="1">
        <v>0</v>
      </c>
      <c r="AO1171" s="1">
        <v>0</v>
      </c>
      <c r="AP1171" s="1">
        <v>0</v>
      </c>
      <c r="AQ1171" s="1">
        <v>284140.51493750006</v>
      </c>
      <c r="AR1171" s="1">
        <v>0</v>
      </c>
      <c r="AS1171" s="1">
        <v>0</v>
      </c>
      <c r="AT1171" s="1">
        <v>60038.9612442</v>
      </c>
      <c r="AU1171" s="1">
        <v>0</v>
      </c>
      <c r="AV1171" s="1">
        <v>0</v>
      </c>
      <c r="AW1171" s="1">
        <v>0</v>
      </c>
      <c r="AX1171" s="1">
        <v>0</v>
      </c>
      <c r="AY1171" s="1">
        <v>0</v>
      </c>
      <c r="AZ1171" s="1">
        <v>0</v>
      </c>
      <c r="BA1171" s="1">
        <v>0</v>
      </c>
      <c r="BB1171" s="1">
        <v>60038.9612442</v>
      </c>
      <c r="BC1171" s="7">
        <v>0.26192420843523112</v>
      </c>
      <c r="BD1171" s="35" t="s">
        <v>552</v>
      </c>
      <c r="BE1171" s="35" t="s">
        <v>552</v>
      </c>
      <c r="BF1171" s="35">
        <v>2.8836136647343689</v>
      </c>
      <c r="BG1171" s="35" t="s">
        <v>552</v>
      </c>
      <c r="BH1171" s="35" t="s">
        <v>552</v>
      </c>
      <c r="BI1171" s="35" t="s">
        <v>552</v>
      </c>
      <c r="BJ1171" s="35" t="s">
        <v>552</v>
      </c>
      <c r="BK1171" s="35" t="s">
        <v>552</v>
      </c>
      <c r="BL1171" s="35" t="s">
        <v>552</v>
      </c>
      <c r="BM1171" s="35" t="s">
        <v>552</v>
      </c>
      <c r="BN1171" s="35">
        <v>2.8836136647343689</v>
      </c>
      <c r="BO1171" s="1">
        <v>0</v>
      </c>
      <c r="BP1171" s="1"/>
      <c r="BQ1171" s="1">
        <v>432530.14700999996</v>
      </c>
      <c r="BR1171" s="1">
        <v>19225.86820959708</v>
      </c>
      <c r="BS1171" s="1">
        <v>169889.99817263798</v>
      </c>
      <c r="BT1171" s="1">
        <v>432530.14700999996</v>
      </c>
      <c r="BU1171" s="1">
        <v>19225.86820959708</v>
      </c>
      <c r="BV1171" s="1">
        <v>50009.943869439732</v>
      </c>
      <c r="BW1171" s="35">
        <v>6.1417354728205469</v>
      </c>
      <c r="BX1171" s="1">
        <v>2223955.5999456029</v>
      </c>
      <c r="BY1171" s="1">
        <v>98854.328569058169</v>
      </c>
      <c r="BZ1171" s="1">
        <v>873529.43008167064</v>
      </c>
      <c r="CA1171" s="1">
        <v>2223955.5999456029</v>
      </c>
      <c r="CB1171" s="1">
        <v>98854.328569058169</v>
      </c>
      <c r="CC1171" s="1">
        <v>257137.9023872627</v>
      </c>
    </row>
    <row r="1172" spans="1:81" x14ac:dyDescent="0.25">
      <c r="A1172" t="s">
        <v>1119</v>
      </c>
      <c r="B1172" t="s">
        <v>523</v>
      </c>
      <c r="C1172" t="s">
        <v>600</v>
      </c>
      <c r="D1172" t="s">
        <v>28</v>
      </c>
      <c r="E1172">
        <v>10015</v>
      </c>
      <c r="F1172" t="s">
        <v>370</v>
      </c>
      <c r="G1172" t="s">
        <v>92</v>
      </c>
      <c r="H1172" s="74">
        <v>0.23928040779951004</v>
      </c>
      <c r="I1172" s="1">
        <v>1488413.17</v>
      </c>
      <c r="J1172" s="1">
        <v>0</v>
      </c>
      <c r="K1172" s="1">
        <v>0</v>
      </c>
      <c r="L1172" s="1">
        <v>190872</v>
      </c>
      <c r="M1172" s="1">
        <v>0</v>
      </c>
      <c r="N1172" s="1">
        <v>0</v>
      </c>
      <c r="O1172" s="1">
        <v>0</v>
      </c>
      <c r="P1172" s="1">
        <v>34429</v>
      </c>
      <c r="Q1172" s="1">
        <v>0</v>
      </c>
      <c r="R1172" s="1">
        <v>0</v>
      </c>
      <c r="S1172" s="1">
        <v>0</v>
      </c>
      <c r="T1172" s="1">
        <v>225301</v>
      </c>
      <c r="U1172" s="1"/>
      <c r="V1172" s="36"/>
      <c r="W1172" s="1"/>
      <c r="X1172" s="1"/>
      <c r="Y1172" s="1">
        <v>44286</v>
      </c>
      <c r="Z1172" s="1"/>
      <c r="AA1172" s="1"/>
      <c r="AB1172" s="1"/>
      <c r="AC1172" s="1">
        <v>4056</v>
      </c>
      <c r="AD1172" s="1"/>
      <c r="AE1172" s="1"/>
      <c r="AF1172" s="1"/>
      <c r="AG1172" s="1">
        <v>0</v>
      </c>
      <c r="AH1172" s="1">
        <v>0</v>
      </c>
      <c r="AI1172" s="1">
        <v>454390.87650000013</v>
      </c>
      <c r="AJ1172" s="1">
        <v>0</v>
      </c>
      <c r="AK1172" s="1">
        <v>0</v>
      </c>
      <c r="AL1172" s="1">
        <v>0</v>
      </c>
      <c r="AM1172" s="1">
        <v>35650.785605833335</v>
      </c>
      <c r="AN1172" s="1">
        <v>0</v>
      </c>
      <c r="AO1172" s="1">
        <v>0</v>
      </c>
      <c r="AP1172" s="1">
        <v>0</v>
      </c>
      <c r="AQ1172" s="1">
        <v>490041.66210583347</v>
      </c>
      <c r="AR1172" s="1">
        <v>0</v>
      </c>
      <c r="AS1172" s="1">
        <v>0</v>
      </c>
      <c r="AT1172" s="1">
        <v>96012.907148400001</v>
      </c>
      <c r="AU1172" s="1">
        <v>0</v>
      </c>
      <c r="AV1172" s="1">
        <v>0</v>
      </c>
      <c r="AW1172" s="1">
        <v>0</v>
      </c>
      <c r="AX1172" s="1">
        <v>10550.386079999998</v>
      </c>
      <c r="AY1172" s="1">
        <v>0</v>
      </c>
      <c r="AZ1172" s="1">
        <v>0</v>
      </c>
      <c r="BA1172" s="1">
        <v>0</v>
      </c>
      <c r="BB1172" s="1">
        <v>106563.2932284</v>
      </c>
      <c r="BC1172" s="7">
        <v>0.40083289194104182</v>
      </c>
      <c r="BD1172" s="35" t="s">
        <v>552</v>
      </c>
      <c r="BE1172" s="35" t="s">
        <v>552</v>
      </c>
      <c r="BF1172" s="35">
        <v>2.8836276858229604</v>
      </c>
      <c r="BG1172" s="35" t="s">
        <v>552</v>
      </c>
      <c r="BH1172" s="35" t="s">
        <v>552</v>
      </c>
      <c r="BI1172" s="35" t="s">
        <v>552</v>
      </c>
      <c r="BJ1172" s="35">
        <v>1.3419260415880023</v>
      </c>
      <c r="BK1172" s="35" t="s">
        <v>552</v>
      </c>
      <c r="BL1172" s="35" t="s">
        <v>552</v>
      </c>
      <c r="BM1172" s="35" t="s">
        <v>552</v>
      </c>
      <c r="BN1172" s="35">
        <v>2.6480350967560442</v>
      </c>
      <c r="BO1172" s="1">
        <v>0</v>
      </c>
      <c r="BP1172" s="1">
        <v>0</v>
      </c>
      <c r="BQ1172" s="1">
        <v>489926.07903719996</v>
      </c>
      <c r="BR1172" s="1">
        <v>21777.104539712185</v>
      </c>
      <c r="BS1172" s="1">
        <v>192434.07944564207</v>
      </c>
      <c r="BT1172" s="1">
        <v>489926.07903719996</v>
      </c>
      <c r="BU1172" s="1">
        <v>21777.104539712185</v>
      </c>
      <c r="BV1172" s="1">
        <v>56646.168786608541</v>
      </c>
      <c r="BW1172" s="35">
        <v>6.1417354728205469</v>
      </c>
      <c r="BX1172" s="1">
        <v>2519070.2996454537</v>
      </c>
      <c r="BY1172" s="1">
        <v>111972.1109071595</v>
      </c>
      <c r="BZ1172" s="1">
        <v>989445.13246522518</v>
      </c>
      <c r="CA1172" s="1">
        <v>2519070.2996454537</v>
      </c>
      <c r="CB1172" s="1">
        <v>111972.1109071595</v>
      </c>
      <c r="CC1172" s="1">
        <v>291259.61544948514</v>
      </c>
    </row>
    <row r="1173" spans="1:81" x14ac:dyDescent="0.25">
      <c r="A1173" t="s">
        <v>1119</v>
      </c>
      <c r="B1173" t="s">
        <v>523</v>
      </c>
      <c r="C1173" t="s">
        <v>600</v>
      </c>
      <c r="D1173" t="s">
        <v>1730</v>
      </c>
      <c r="E1173">
        <v>10015</v>
      </c>
      <c r="F1173" t="s">
        <v>370</v>
      </c>
      <c r="G1173" t="s">
        <v>92</v>
      </c>
      <c r="H1173" s="74">
        <v>0.23928040779951004</v>
      </c>
      <c r="I1173" s="1">
        <v>174370.92</v>
      </c>
      <c r="J1173" s="1"/>
      <c r="K1173" s="1"/>
      <c r="L1173" s="1">
        <v>71515</v>
      </c>
      <c r="M1173" s="1"/>
      <c r="N1173" s="1"/>
      <c r="O1173" s="1"/>
      <c r="P1173" s="1">
        <v>34429</v>
      </c>
      <c r="Q1173" s="1"/>
      <c r="R1173" s="1"/>
      <c r="S1173" s="1"/>
      <c r="T1173" s="1">
        <v>105944</v>
      </c>
      <c r="U1173" s="1">
        <v>24.5</v>
      </c>
      <c r="V1173" s="36">
        <v>0.24353888612658314</v>
      </c>
      <c r="W1173" s="1"/>
      <c r="X1173" s="1"/>
      <c r="Y1173" s="1">
        <v>16593</v>
      </c>
      <c r="Z1173" s="1"/>
      <c r="AA1173" s="1"/>
      <c r="AB1173" s="1"/>
      <c r="AC1173" s="1">
        <v>4056</v>
      </c>
      <c r="AD1173" s="1"/>
      <c r="AE1173" s="1"/>
      <c r="AF1173" s="1"/>
      <c r="AG1173" s="1">
        <v>0</v>
      </c>
      <c r="AH1173" s="1">
        <v>0</v>
      </c>
      <c r="AI1173" s="1">
        <v>170250.36156250004</v>
      </c>
      <c r="AJ1173" s="1">
        <v>0</v>
      </c>
      <c r="AK1173" s="1"/>
      <c r="AL1173" s="1">
        <v>0</v>
      </c>
      <c r="AM1173" s="1">
        <v>35650.785605833335</v>
      </c>
      <c r="AN1173" s="1"/>
      <c r="AO1173" s="1">
        <v>0</v>
      </c>
      <c r="AP1173" s="1">
        <v>0</v>
      </c>
      <c r="AQ1173" s="1">
        <v>205901.14716833338</v>
      </c>
      <c r="AR1173" s="1">
        <v>0</v>
      </c>
      <c r="AS1173" s="1">
        <v>0</v>
      </c>
      <c r="AT1173" s="1">
        <v>35973.945904200002</v>
      </c>
      <c r="AU1173" s="1">
        <v>0</v>
      </c>
      <c r="AV1173" s="1"/>
      <c r="AW1173" s="1">
        <v>0</v>
      </c>
      <c r="AX1173" s="1">
        <v>10550.386079999998</v>
      </c>
      <c r="AY1173" s="1"/>
      <c r="AZ1173" s="1">
        <v>0</v>
      </c>
      <c r="BA1173" s="1">
        <v>0</v>
      </c>
      <c r="BB1173" s="1">
        <v>46524.331984199998</v>
      </c>
      <c r="BC1173" s="7">
        <v>1.447635185686543</v>
      </c>
      <c r="BD1173" s="35" t="s">
        <v>552</v>
      </c>
      <c r="BE1173" s="35" t="s">
        <v>552</v>
      </c>
      <c r="BF1173" s="35">
        <v>2.8836510867188707</v>
      </c>
      <c r="BG1173" s="35" t="s">
        <v>552</v>
      </c>
      <c r="BH1173" s="35" t="s">
        <v>552</v>
      </c>
      <c r="BI1173" s="35" t="s">
        <v>552</v>
      </c>
      <c r="BJ1173" s="35">
        <v>1.3419260415880023</v>
      </c>
      <c r="BK1173" s="35" t="s">
        <v>552</v>
      </c>
      <c r="BL1173" s="35" t="s">
        <v>552</v>
      </c>
      <c r="BM1173" s="35" t="s">
        <v>552</v>
      </c>
      <c r="BN1173" s="35">
        <v>2.3826311933902189</v>
      </c>
      <c r="BO1173" s="1">
        <v>0</v>
      </c>
      <c r="BP1173" s="1">
        <v>0</v>
      </c>
      <c r="BQ1173" s="1">
        <v>57395.932027199997</v>
      </c>
      <c r="BR1173" s="1">
        <v>2551.2363301151054</v>
      </c>
      <c r="BS1173" s="1">
        <v>22544.081273004125</v>
      </c>
      <c r="BT1173" s="1">
        <v>57395.932027199997</v>
      </c>
      <c r="BU1173" s="1">
        <v>2551.2363301151054</v>
      </c>
      <c r="BV1173" s="1">
        <v>6636.224917168809</v>
      </c>
      <c r="BW1173" s="35">
        <v>6.1417354728205469</v>
      </c>
      <c r="BX1173" s="1">
        <v>295114.69969985116</v>
      </c>
      <c r="BY1173" s="1">
        <v>13117.782338101348</v>
      </c>
      <c r="BZ1173" s="1">
        <v>115915.7023835547</v>
      </c>
      <c r="CA1173" s="1">
        <v>295114.69969985116</v>
      </c>
      <c r="CB1173" s="1">
        <v>13117.782338101348</v>
      </c>
      <c r="CC1173" s="1">
        <v>34121.713062222465</v>
      </c>
    </row>
    <row r="1174" spans="1:81" x14ac:dyDescent="0.25">
      <c r="A1174" t="s">
        <v>1169</v>
      </c>
      <c r="B1174" t="s">
        <v>103</v>
      </c>
      <c r="C1174" t="s">
        <v>600</v>
      </c>
      <c r="D1174" t="s">
        <v>38</v>
      </c>
      <c r="E1174">
        <v>10069</v>
      </c>
      <c r="F1174" t="s">
        <v>370</v>
      </c>
      <c r="G1174" t="s">
        <v>92</v>
      </c>
      <c r="H1174" s="74">
        <v>0.23928040779951004</v>
      </c>
      <c r="I1174" s="1"/>
      <c r="J1174" s="1"/>
      <c r="K1174" s="1"/>
      <c r="L1174" s="1">
        <v>69117</v>
      </c>
      <c r="M1174" s="1"/>
      <c r="N1174" s="1"/>
      <c r="O1174" s="1"/>
      <c r="P1174" s="1"/>
      <c r="Q1174" s="1"/>
      <c r="R1174" s="1"/>
      <c r="S1174" s="1"/>
      <c r="T1174" s="1">
        <v>69117</v>
      </c>
      <c r="U1174" s="1">
        <v>20</v>
      </c>
      <c r="V1174" s="36" t="s">
        <v>552</v>
      </c>
      <c r="W1174" s="1"/>
      <c r="X1174" s="1"/>
      <c r="Y1174" s="1">
        <v>16036</v>
      </c>
      <c r="Z1174" s="1"/>
      <c r="AA1174" s="1"/>
      <c r="AB1174" s="1"/>
      <c r="AC1174" s="1"/>
      <c r="AD1174" s="1"/>
      <c r="AE1174" s="1"/>
      <c r="AF1174" s="1"/>
      <c r="AG1174" s="1">
        <v>0</v>
      </c>
      <c r="AH1174" s="1">
        <v>0</v>
      </c>
      <c r="AI1174" s="1">
        <v>164535.36493750004</v>
      </c>
      <c r="AJ1174" s="1">
        <v>0</v>
      </c>
      <c r="AK1174" s="1">
        <v>0</v>
      </c>
      <c r="AL1174" s="1">
        <v>0</v>
      </c>
      <c r="AM1174" s="1">
        <v>0</v>
      </c>
      <c r="AN1174" s="1">
        <v>0</v>
      </c>
      <c r="AO1174" s="1">
        <v>0</v>
      </c>
      <c r="AP1174" s="1">
        <v>0</v>
      </c>
      <c r="AQ1174" s="1">
        <v>164535.36493750004</v>
      </c>
      <c r="AR1174" s="1">
        <v>0</v>
      </c>
      <c r="AS1174" s="1">
        <v>0</v>
      </c>
      <c r="AT1174" s="1">
        <v>34766.359098399997</v>
      </c>
      <c r="AU1174" s="1">
        <v>0</v>
      </c>
      <c r="AV1174" s="1">
        <v>0</v>
      </c>
      <c r="AW1174" s="1">
        <v>0</v>
      </c>
      <c r="AX1174" s="1">
        <v>0</v>
      </c>
      <c r="AY1174" s="1">
        <v>0</v>
      </c>
      <c r="AZ1174" s="1">
        <v>0</v>
      </c>
      <c r="BA1174" s="1">
        <v>0</v>
      </c>
      <c r="BB1174" s="1">
        <v>34766.359098399997</v>
      </c>
      <c r="BC1174" s="7" t="s">
        <v>552</v>
      </c>
      <c r="BD1174" s="35" t="s">
        <v>552</v>
      </c>
      <c r="BE1174" s="35" t="s">
        <v>552</v>
      </c>
      <c r="BF1174" s="35">
        <v>2.8835413000549797</v>
      </c>
      <c r="BG1174" s="35" t="s">
        <v>552</v>
      </c>
      <c r="BH1174" s="35" t="s">
        <v>552</v>
      </c>
      <c r="BI1174" s="35" t="s">
        <v>552</v>
      </c>
      <c r="BJ1174" s="35" t="s">
        <v>552</v>
      </c>
      <c r="BK1174" s="35" t="s">
        <v>552</v>
      </c>
      <c r="BL1174" s="35" t="s">
        <v>552</v>
      </c>
      <c r="BM1174" s="35" t="s">
        <v>552</v>
      </c>
      <c r="BN1174" s="35">
        <v>2.8835413000549797</v>
      </c>
      <c r="BO1174" s="1">
        <v>0</v>
      </c>
      <c r="BP1174" s="1"/>
      <c r="BQ1174" s="1">
        <v>0</v>
      </c>
      <c r="BR1174" s="1">
        <v>0</v>
      </c>
      <c r="BS1174" s="1">
        <v>0</v>
      </c>
      <c r="BT1174" s="1">
        <v>0</v>
      </c>
      <c r="BU1174" s="1">
        <v>0</v>
      </c>
      <c r="BV1174" s="1">
        <v>0</v>
      </c>
      <c r="BW1174" s="35">
        <v>6.0325236031574869</v>
      </c>
      <c r="BX1174" s="1">
        <v>0</v>
      </c>
      <c r="BY1174" s="1">
        <v>0</v>
      </c>
      <c r="BZ1174" s="1">
        <v>0</v>
      </c>
      <c r="CA1174" s="1">
        <v>0</v>
      </c>
      <c r="CB1174" s="1">
        <v>0</v>
      </c>
      <c r="CC1174" s="1">
        <v>0</v>
      </c>
    </row>
    <row r="1175" spans="1:81" x14ac:dyDescent="0.25">
      <c r="A1175" t="s">
        <v>1169</v>
      </c>
      <c r="B1175" t="s">
        <v>103</v>
      </c>
      <c r="C1175" t="s">
        <v>600</v>
      </c>
      <c r="D1175" t="s">
        <v>28</v>
      </c>
      <c r="E1175">
        <v>10069</v>
      </c>
      <c r="F1175" t="s">
        <v>370</v>
      </c>
      <c r="G1175" t="s">
        <v>92</v>
      </c>
      <c r="H1175" s="74">
        <v>0.23928040779951004</v>
      </c>
      <c r="I1175" s="1">
        <v>1790418.85</v>
      </c>
      <c r="J1175" s="1">
        <v>0</v>
      </c>
      <c r="K1175" s="1">
        <v>0</v>
      </c>
      <c r="L1175" s="1">
        <v>88981</v>
      </c>
      <c r="M1175" s="1">
        <v>0</v>
      </c>
      <c r="N1175" s="1">
        <v>0</v>
      </c>
      <c r="O1175" s="1">
        <v>0</v>
      </c>
      <c r="P1175" s="1">
        <v>600911</v>
      </c>
      <c r="Q1175" s="1">
        <v>0</v>
      </c>
      <c r="R1175" s="1">
        <v>0</v>
      </c>
      <c r="S1175" s="1">
        <v>0</v>
      </c>
      <c r="T1175" s="1">
        <v>689892</v>
      </c>
      <c r="U1175" s="1"/>
      <c r="V1175" s="36"/>
      <c r="W1175" s="1"/>
      <c r="X1175" s="1"/>
      <c r="Y1175" s="1">
        <v>20645</v>
      </c>
      <c r="Z1175" s="1"/>
      <c r="AA1175" s="1"/>
      <c r="AB1175" s="1"/>
      <c r="AC1175" s="1">
        <v>70780</v>
      </c>
      <c r="AD1175" s="1"/>
      <c r="AE1175" s="1"/>
      <c r="AF1175" s="1"/>
      <c r="AG1175" s="1">
        <v>0</v>
      </c>
      <c r="AH1175" s="1">
        <v>0</v>
      </c>
      <c r="AI1175" s="1">
        <v>211825.41543750005</v>
      </c>
      <c r="AJ1175" s="1">
        <v>0</v>
      </c>
      <c r="AK1175" s="1">
        <v>0</v>
      </c>
      <c r="AL1175" s="1">
        <v>0</v>
      </c>
      <c r="AM1175" s="1">
        <v>622130.93474416656</v>
      </c>
      <c r="AN1175" s="1">
        <v>0</v>
      </c>
      <c r="AO1175" s="1">
        <v>0</v>
      </c>
      <c r="AP1175" s="1">
        <v>0</v>
      </c>
      <c r="AQ1175" s="1">
        <v>833956.35018166667</v>
      </c>
      <c r="AR1175" s="1">
        <v>0</v>
      </c>
      <c r="AS1175" s="1">
        <v>0</v>
      </c>
      <c r="AT1175" s="1">
        <v>44758.760512999994</v>
      </c>
      <c r="AU1175" s="1">
        <v>0</v>
      </c>
      <c r="AV1175" s="1">
        <v>0</v>
      </c>
      <c r="AW1175" s="1">
        <v>0</v>
      </c>
      <c r="AX1175" s="1">
        <v>184111.52039999998</v>
      </c>
      <c r="AY1175" s="1">
        <v>0</v>
      </c>
      <c r="AZ1175" s="1">
        <v>0</v>
      </c>
      <c r="BA1175" s="1">
        <v>0</v>
      </c>
      <c r="BB1175" s="1">
        <v>228870.28091299997</v>
      </c>
      <c r="BC1175" s="7">
        <v>0.59361899093872172</v>
      </c>
      <c r="BD1175" s="35" t="s">
        <v>552</v>
      </c>
      <c r="BE1175" s="35" t="s">
        <v>552</v>
      </c>
      <c r="BF1175" s="35">
        <v>2.8835838656623327</v>
      </c>
      <c r="BG1175" s="35" t="s">
        <v>552</v>
      </c>
      <c r="BH1175" s="35" t="s">
        <v>552</v>
      </c>
      <c r="BI1175" s="35" t="s">
        <v>552</v>
      </c>
      <c r="BJ1175" s="35">
        <v>1.3417002769863864</v>
      </c>
      <c r="BK1175" s="35" t="s">
        <v>552</v>
      </c>
      <c r="BL1175" s="35" t="s">
        <v>552</v>
      </c>
      <c r="BM1175" s="35" t="s">
        <v>552</v>
      </c>
      <c r="BN1175" s="35">
        <v>1.5405695834922954</v>
      </c>
      <c r="BO1175" s="1">
        <v>0</v>
      </c>
      <c r="BP1175" s="1">
        <v>0</v>
      </c>
      <c r="BQ1175" s="1">
        <v>589334.26866599999</v>
      </c>
      <c r="BR1175" s="1">
        <v>26195.776315471106</v>
      </c>
      <c r="BS1175" s="1">
        <v>231479.81364735917</v>
      </c>
      <c r="BT1175" s="1">
        <v>589334.26866599999</v>
      </c>
      <c r="BU1175" s="1">
        <v>26195.776315471106</v>
      </c>
      <c r="BV1175" s="1">
        <v>68139.929436277132</v>
      </c>
      <c r="BW1175" s="35">
        <v>6.0325236031574869</v>
      </c>
      <c r="BX1175" s="1">
        <v>2965838.6172112008</v>
      </c>
      <c r="BY1175" s="1">
        <v>131830.86261064222</v>
      </c>
      <c r="BZ1175" s="1">
        <v>1164927.6258348317</v>
      </c>
      <c r="CA1175" s="1">
        <v>2965838.6172112008</v>
      </c>
      <c r="CB1175" s="1">
        <v>131830.86261064222</v>
      </c>
      <c r="CC1175" s="1">
        <v>342915.8032055503</v>
      </c>
    </row>
    <row r="1176" spans="1:81" x14ac:dyDescent="0.25">
      <c r="A1176" t="s">
        <v>1169</v>
      </c>
      <c r="B1176" t="s">
        <v>103</v>
      </c>
      <c r="C1176" t="s">
        <v>600</v>
      </c>
      <c r="D1176" t="s">
        <v>1730</v>
      </c>
      <c r="E1176">
        <v>10069</v>
      </c>
      <c r="F1176" t="s">
        <v>370</v>
      </c>
      <c r="G1176" t="s">
        <v>92</v>
      </c>
      <c r="H1176" s="74">
        <v>0.23928040779951004</v>
      </c>
      <c r="I1176" s="1">
        <v>1790418.85</v>
      </c>
      <c r="J1176" s="1"/>
      <c r="K1176" s="1"/>
      <c r="L1176" s="1">
        <v>19864</v>
      </c>
      <c r="M1176" s="1"/>
      <c r="N1176" s="1"/>
      <c r="O1176" s="1"/>
      <c r="P1176" s="1">
        <v>600911</v>
      </c>
      <c r="Q1176" s="1"/>
      <c r="R1176" s="1"/>
      <c r="S1176" s="1"/>
      <c r="T1176" s="1">
        <v>620775</v>
      </c>
      <c r="U1176" s="1">
        <v>11.678571428571429</v>
      </c>
      <c r="V1176" s="36">
        <v>0.2535769111313716</v>
      </c>
      <c r="W1176" s="1"/>
      <c r="X1176" s="1"/>
      <c r="Y1176" s="1">
        <v>4609</v>
      </c>
      <c r="Z1176" s="1"/>
      <c r="AA1176" s="1"/>
      <c r="AB1176" s="1"/>
      <c r="AC1176" s="1">
        <v>70780</v>
      </c>
      <c r="AD1176" s="1"/>
      <c r="AE1176" s="1"/>
      <c r="AF1176" s="1"/>
      <c r="AG1176" s="1">
        <v>0</v>
      </c>
      <c r="AH1176" s="1">
        <v>0</v>
      </c>
      <c r="AI1176" s="1">
        <v>47290.050500000005</v>
      </c>
      <c r="AJ1176" s="1">
        <v>0</v>
      </c>
      <c r="AK1176" s="1"/>
      <c r="AL1176" s="1">
        <v>0</v>
      </c>
      <c r="AM1176" s="1">
        <v>622130.93474416656</v>
      </c>
      <c r="AN1176" s="1"/>
      <c r="AO1176" s="1">
        <v>0</v>
      </c>
      <c r="AP1176" s="1">
        <v>0</v>
      </c>
      <c r="AQ1176" s="1">
        <v>669420.98524416657</v>
      </c>
      <c r="AR1176" s="1">
        <v>0</v>
      </c>
      <c r="AS1176" s="1">
        <v>0</v>
      </c>
      <c r="AT1176" s="1">
        <v>9992.401414599999</v>
      </c>
      <c r="AU1176" s="1">
        <v>0</v>
      </c>
      <c r="AV1176" s="1"/>
      <c r="AW1176" s="1">
        <v>0</v>
      </c>
      <c r="AX1176" s="1">
        <v>184111.52039999998</v>
      </c>
      <c r="AY1176" s="1"/>
      <c r="AZ1176" s="1">
        <v>0</v>
      </c>
      <c r="BA1176" s="1">
        <v>0</v>
      </c>
      <c r="BB1176" s="1">
        <v>194103.92181459998</v>
      </c>
      <c r="BC1176" s="7">
        <v>0.48230329291873048</v>
      </c>
      <c r="BD1176" s="35" t="s">
        <v>552</v>
      </c>
      <c r="BE1176" s="35" t="s">
        <v>552</v>
      </c>
      <c r="BF1176" s="35">
        <v>2.8837319731474023</v>
      </c>
      <c r="BG1176" s="35" t="s">
        <v>552</v>
      </c>
      <c r="BH1176" s="35" t="s">
        <v>552</v>
      </c>
      <c r="BI1176" s="35" t="s">
        <v>552</v>
      </c>
      <c r="BJ1176" s="35">
        <v>1.3417002769863864</v>
      </c>
      <c r="BK1176" s="35" t="s">
        <v>552</v>
      </c>
      <c r="BL1176" s="35" t="s">
        <v>552</v>
      </c>
      <c r="BM1176" s="35" t="s">
        <v>552</v>
      </c>
      <c r="BN1176" s="35">
        <v>1.3910433040292645</v>
      </c>
      <c r="BO1176" s="1">
        <v>0</v>
      </c>
      <c r="BP1176" s="1">
        <v>0</v>
      </c>
      <c r="BQ1176" s="1">
        <v>589334.26866599999</v>
      </c>
      <c r="BR1176" s="1">
        <v>26195.776315471106</v>
      </c>
      <c r="BS1176" s="1">
        <v>231479.81364735917</v>
      </c>
      <c r="BT1176" s="1">
        <v>589334.26866599999</v>
      </c>
      <c r="BU1176" s="1">
        <v>26195.776315471106</v>
      </c>
      <c r="BV1176" s="1">
        <v>68139.929436277132</v>
      </c>
      <c r="BW1176" s="35">
        <v>6.0325236031574869</v>
      </c>
      <c r="BX1176" s="1">
        <v>2965838.6172112008</v>
      </c>
      <c r="BY1176" s="1">
        <v>131830.86261064222</v>
      </c>
      <c r="BZ1176" s="1">
        <v>1164927.6258348317</v>
      </c>
      <c r="CA1176" s="1">
        <v>2965838.6172112008</v>
      </c>
      <c r="CB1176" s="1">
        <v>131830.86261064222</v>
      </c>
      <c r="CC1176" s="1">
        <v>342915.8032055503</v>
      </c>
    </row>
    <row r="1177" spans="1:81" x14ac:dyDescent="0.25">
      <c r="A1177" t="s">
        <v>1198</v>
      </c>
      <c r="B1177" t="s">
        <v>523</v>
      </c>
      <c r="C1177" t="s">
        <v>600</v>
      </c>
      <c r="D1177" t="s">
        <v>38</v>
      </c>
      <c r="E1177">
        <v>10098</v>
      </c>
      <c r="F1177" t="s">
        <v>39</v>
      </c>
      <c r="G1177" t="s">
        <v>92</v>
      </c>
      <c r="H1177" s="74">
        <v>0.23928040779951004</v>
      </c>
      <c r="I1177" s="1">
        <v>293175</v>
      </c>
      <c r="J1177" s="1"/>
      <c r="K1177" s="1"/>
      <c r="L1177" s="1">
        <v>44843</v>
      </c>
      <c r="M1177" s="1"/>
      <c r="N1177" s="1"/>
      <c r="O1177" s="1"/>
      <c r="P1177" s="1"/>
      <c r="Q1177" s="1"/>
      <c r="R1177" s="1"/>
      <c r="S1177" s="1"/>
      <c r="T1177" s="1">
        <v>44843</v>
      </c>
      <c r="U1177" s="1">
        <v>37.833333333333336</v>
      </c>
      <c r="V1177" s="36">
        <v>3.5257884753809546E-2</v>
      </c>
      <c r="W1177" s="1"/>
      <c r="X1177" s="1"/>
      <c r="Y1177" s="1">
        <v>22103</v>
      </c>
      <c r="Z1177" s="1"/>
      <c r="AA1177" s="1"/>
      <c r="AB1177" s="1"/>
      <c r="AC1177" s="1">
        <v>16163</v>
      </c>
      <c r="AD1177" s="1"/>
      <c r="AE1177" s="1"/>
      <c r="AF1177" s="1"/>
      <c r="AG1177" s="1">
        <v>0</v>
      </c>
      <c r="AH1177" s="1">
        <v>0</v>
      </c>
      <c r="AI1177" s="1">
        <v>226195.73256249999</v>
      </c>
      <c r="AJ1177" s="1">
        <v>0</v>
      </c>
      <c r="AK1177" s="1">
        <v>0</v>
      </c>
      <c r="AL1177" s="1">
        <v>0</v>
      </c>
      <c r="AM1177" s="1">
        <v>142425.76991999999</v>
      </c>
      <c r="AN1177" s="1">
        <v>0</v>
      </c>
      <c r="AO1177" s="1">
        <v>0</v>
      </c>
      <c r="AP1177" s="1">
        <v>0</v>
      </c>
      <c r="AQ1177" s="1">
        <v>368621.50248249999</v>
      </c>
      <c r="AR1177" s="1">
        <v>0</v>
      </c>
      <c r="AS1177" s="1">
        <v>0</v>
      </c>
      <c r="AT1177" s="1">
        <v>47919.732798199999</v>
      </c>
      <c r="AU1177" s="1">
        <v>0</v>
      </c>
      <c r="AV1177" s="1">
        <v>0</v>
      </c>
      <c r="AW1177" s="1">
        <v>0</v>
      </c>
      <c r="AX1177" s="1">
        <v>42042.872339999994</v>
      </c>
      <c r="AY1177" s="1">
        <v>0</v>
      </c>
      <c r="AZ1177" s="1">
        <v>0</v>
      </c>
      <c r="BA1177" s="1">
        <v>0</v>
      </c>
      <c r="BB1177" s="1">
        <v>89962.605138199986</v>
      </c>
      <c r="BC1177" s="7">
        <v>1.564199224424661</v>
      </c>
      <c r="BD1177" s="35" t="s">
        <v>552</v>
      </c>
      <c r="BE1177" s="35" t="s">
        <v>552</v>
      </c>
      <c r="BF1177" s="35">
        <v>6.1127816016033716</v>
      </c>
      <c r="BG1177" s="35" t="s">
        <v>552</v>
      </c>
      <c r="BH1177" s="35" t="s">
        <v>552</v>
      </c>
      <c r="BI1177" s="35" t="s">
        <v>552</v>
      </c>
      <c r="BJ1177" s="35" t="s">
        <v>552</v>
      </c>
      <c r="BK1177" s="35" t="s">
        <v>552</v>
      </c>
      <c r="BL1177" s="35" t="s">
        <v>552</v>
      </c>
      <c r="BM1177" s="35" t="s">
        <v>552</v>
      </c>
      <c r="BN1177" s="35">
        <v>10.226436849022143</v>
      </c>
      <c r="BO1177" s="1">
        <v>0</v>
      </c>
      <c r="BP1177" s="1"/>
      <c r="BQ1177" s="1">
        <v>96501.482999999993</v>
      </c>
      <c r="BR1177" s="1">
        <v>4289.469316796034</v>
      </c>
      <c r="BS1177" s="1">
        <v>37904.032548620962</v>
      </c>
      <c r="BT1177" s="1">
        <v>96501.482999999993</v>
      </c>
      <c r="BU1177" s="1">
        <v>4289.469316796034</v>
      </c>
      <c r="BV1177" s="1">
        <v>11157.681797463507</v>
      </c>
      <c r="BW1177" s="35">
        <v>6.0278438849214586</v>
      </c>
      <c r="BX1177" s="1">
        <v>485194.39118740207</v>
      </c>
      <c r="BY1177" s="1">
        <v>21566.782074011167</v>
      </c>
      <c r="BZ1177" s="1">
        <v>190575.55826344786</v>
      </c>
      <c r="CA1177" s="1">
        <v>485194.39118740207</v>
      </c>
      <c r="CB1177" s="1">
        <v>21566.782074011167</v>
      </c>
      <c r="CC1177" s="1">
        <v>56099.082195276365</v>
      </c>
    </row>
    <row r="1178" spans="1:81" x14ac:dyDescent="0.25">
      <c r="A1178" t="s">
        <v>1198</v>
      </c>
      <c r="B1178" t="s">
        <v>523</v>
      </c>
      <c r="C1178" t="s">
        <v>600</v>
      </c>
      <c r="D1178" t="s">
        <v>28</v>
      </c>
      <c r="E1178">
        <v>10098</v>
      </c>
      <c r="F1178" t="s">
        <v>39</v>
      </c>
      <c r="G1178" t="s">
        <v>92</v>
      </c>
      <c r="H1178" s="74">
        <v>0.23928040779951004</v>
      </c>
      <c r="I1178" s="1">
        <v>479635</v>
      </c>
      <c r="J1178" s="1">
        <v>0</v>
      </c>
      <c r="K1178" s="1">
        <v>0</v>
      </c>
      <c r="L1178" s="1">
        <v>61643</v>
      </c>
      <c r="M1178" s="1">
        <v>0</v>
      </c>
      <c r="N1178" s="1">
        <v>0</v>
      </c>
      <c r="O1178" s="1">
        <v>0</v>
      </c>
      <c r="P1178" s="1">
        <v>151476</v>
      </c>
      <c r="Q1178" s="1">
        <v>0</v>
      </c>
      <c r="R1178" s="1">
        <v>0</v>
      </c>
      <c r="S1178" s="1">
        <v>0</v>
      </c>
      <c r="T1178" s="1">
        <v>213119</v>
      </c>
      <c r="U1178" s="1"/>
      <c r="V1178" s="36"/>
      <c r="W1178" s="1"/>
      <c r="X1178" s="1"/>
      <c r="Y1178" s="1">
        <v>22103</v>
      </c>
      <c r="Z1178" s="1"/>
      <c r="AA1178" s="1"/>
      <c r="AB1178" s="1"/>
      <c r="AC1178" s="1">
        <v>50688</v>
      </c>
      <c r="AD1178" s="1"/>
      <c r="AE1178" s="1"/>
      <c r="AF1178" s="1"/>
      <c r="AG1178" s="1">
        <v>0</v>
      </c>
      <c r="AH1178" s="1">
        <v>0</v>
      </c>
      <c r="AI1178" s="1">
        <v>226392.0825625</v>
      </c>
      <c r="AJ1178" s="1">
        <v>0</v>
      </c>
      <c r="AK1178" s="1">
        <v>0</v>
      </c>
      <c r="AL1178" s="1">
        <v>0</v>
      </c>
      <c r="AM1178" s="1">
        <v>445727.32140999998</v>
      </c>
      <c r="AN1178" s="1">
        <v>0</v>
      </c>
      <c r="AO1178" s="1">
        <v>0</v>
      </c>
      <c r="AP1178" s="1">
        <v>0</v>
      </c>
      <c r="AQ1178" s="1">
        <v>672119.4039725</v>
      </c>
      <c r="AR1178" s="1">
        <v>0</v>
      </c>
      <c r="AS1178" s="1">
        <v>0</v>
      </c>
      <c r="AT1178" s="1">
        <v>47919.732798199999</v>
      </c>
      <c r="AU1178" s="1">
        <v>0</v>
      </c>
      <c r="AV1178" s="1">
        <v>0</v>
      </c>
      <c r="AW1178" s="1">
        <v>0</v>
      </c>
      <c r="AX1178" s="1">
        <v>131848.61184</v>
      </c>
      <c r="AY1178" s="1">
        <v>0</v>
      </c>
      <c r="AZ1178" s="1">
        <v>0</v>
      </c>
      <c r="BA1178" s="1">
        <v>0</v>
      </c>
      <c r="BB1178" s="1">
        <v>179768.34463820001</v>
      </c>
      <c r="BC1178" s="7">
        <v>1.7761167317036914</v>
      </c>
      <c r="BD1178" s="35" t="s">
        <v>552</v>
      </c>
      <c r="BE1178" s="35" t="s">
        <v>552</v>
      </c>
      <c r="BF1178" s="35">
        <v>4.4500075492870241</v>
      </c>
      <c r="BG1178" s="35" t="s">
        <v>552</v>
      </c>
      <c r="BH1178" s="35" t="s">
        <v>552</v>
      </c>
      <c r="BI1178" s="35" t="s">
        <v>552</v>
      </c>
      <c r="BJ1178" s="35">
        <v>3.8129864351448415</v>
      </c>
      <c r="BK1178" s="35" t="s">
        <v>552</v>
      </c>
      <c r="BL1178" s="35" t="s">
        <v>552</v>
      </c>
      <c r="BM1178" s="35" t="s">
        <v>552</v>
      </c>
      <c r="BN1178" s="35">
        <v>3.9972397984726844</v>
      </c>
      <c r="BO1178" s="1">
        <v>0</v>
      </c>
      <c r="BP1178" s="1">
        <v>0</v>
      </c>
      <c r="BQ1178" s="1">
        <v>157876.65659999999</v>
      </c>
      <c r="BR1178" s="1">
        <v>7017.582044040133</v>
      </c>
      <c r="BS1178" s="1">
        <v>62011.087751199178</v>
      </c>
      <c r="BT1178" s="1">
        <v>157876.65659999999</v>
      </c>
      <c r="BU1178" s="1">
        <v>7017.582044040133</v>
      </c>
      <c r="BV1178" s="1">
        <v>18253.994061316313</v>
      </c>
      <c r="BW1178" s="35">
        <v>6.0278438849214586</v>
      </c>
      <c r="BX1178" s="1">
        <v>793779.18245815497</v>
      </c>
      <c r="BY1178" s="1">
        <v>35283.306967061813</v>
      </c>
      <c r="BZ1178" s="1">
        <v>311782.06834719476</v>
      </c>
      <c r="CA1178" s="1">
        <v>793779.18245815497</v>
      </c>
      <c r="CB1178" s="1">
        <v>35283.306967061813</v>
      </c>
      <c r="CC1178" s="1">
        <v>91778.232416581843</v>
      </c>
    </row>
    <row r="1179" spans="1:81" x14ac:dyDescent="0.25">
      <c r="A1179" t="s">
        <v>1198</v>
      </c>
      <c r="B1179" t="s">
        <v>523</v>
      </c>
      <c r="C1179" t="s">
        <v>600</v>
      </c>
      <c r="D1179" t="s">
        <v>1730</v>
      </c>
      <c r="E1179">
        <v>10098</v>
      </c>
      <c r="F1179" t="s">
        <v>39</v>
      </c>
      <c r="G1179" t="s">
        <v>92</v>
      </c>
      <c r="H1179" s="74">
        <v>0.23928040779951004</v>
      </c>
      <c r="I1179" s="1">
        <v>186460</v>
      </c>
      <c r="J1179" s="1"/>
      <c r="K1179" s="1"/>
      <c r="L1179" s="1">
        <v>16800</v>
      </c>
      <c r="M1179" s="1"/>
      <c r="N1179" s="1"/>
      <c r="O1179" s="1"/>
      <c r="P1179" s="1">
        <v>151476</v>
      </c>
      <c r="Q1179" s="1"/>
      <c r="R1179" s="1"/>
      <c r="S1179" s="1"/>
      <c r="T1179" s="1">
        <v>168276</v>
      </c>
      <c r="U1179" s="1">
        <v>14.902439024390244</v>
      </c>
      <c r="V1179" s="36">
        <v>6.2289891005605232E-2</v>
      </c>
      <c r="W1179" s="1"/>
      <c r="X1179" s="1"/>
      <c r="Y1179" s="1"/>
      <c r="Z1179" s="1"/>
      <c r="AA1179" s="1"/>
      <c r="AB1179" s="1"/>
      <c r="AC1179" s="1">
        <v>34525</v>
      </c>
      <c r="AD1179" s="1"/>
      <c r="AE1179" s="1"/>
      <c r="AF1179" s="1"/>
      <c r="AG1179" s="1">
        <v>0</v>
      </c>
      <c r="AH1179" s="1">
        <v>0</v>
      </c>
      <c r="AI1179" s="1">
        <v>196.34999999999997</v>
      </c>
      <c r="AJ1179" s="1">
        <v>0</v>
      </c>
      <c r="AK1179" s="1"/>
      <c r="AL1179" s="1">
        <v>0</v>
      </c>
      <c r="AM1179" s="1">
        <v>303301.55148999998</v>
      </c>
      <c r="AN1179" s="1"/>
      <c r="AO1179" s="1">
        <v>0</v>
      </c>
      <c r="AP1179" s="1">
        <v>0</v>
      </c>
      <c r="AQ1179" s="1">
        <v>303497.90148999996</v>
      </c>
      <c r="AR1179" s="1">
        <v>0</v>
      </c>
      <c r="AS1179" s="1">
        <v>0</v>
      </c>
      <c r="AT1179" s="1">
        <v>0</v>
      </c>
      <c r="AU1179" s="1">
        <v>0</v>
      </c>
      <c r="AV1179" s="1"/>
      <c r="AW1179" s="1">
        <v>0</v>
      </c>
      <c r="AX1179" s="1">
        <v>89805.739499999996</v>
      </c>
      <c r="AY1179" s="1"/>
      <c r="AZ1179" s="1">
        <v>0</v>
      </c>
      <c r="BA1179" s="1">
        <v>0</v>
      </c>
      <c r="BB1179" s="1">
        <v>89805.739499999996</v>
      </c>
      <c r="BC1179" s="7">
        <v>2.109319108602381</v>
      </c>
      <c r="BD1179" s="35" t="s">
        <v>552</v>
      </c>
      <c r="BE1179" s="35" t="s">
        <v>552</v>
      </c>
      <c r="BF1179" s="35">
        <v>1.1687499999999998E-2</v>
      </c>
      <c r="BG1179" s="35" t="s">
        <v>552</v>
      </c>
      <c r="BH1179" s="35" t="s">
        <v>552</v>
      </c>
      <c r="BI1179" s="35" t="s">
        <v>552</v>
      </c>
      <c r="BJ1179" s="35">
        <v>2.5951787147138821</v>
      </c>
      <c r="BK1179" s="35" t="s">
        <v>552</v>
      </c>
      <c r="BL1179" s="35" t="s">
        <v>552</v>
      </c>
      <c r="BM1179" s="35" t="s">
        <v>552</v>
      </c>
      <c r="BN1179" s="35">
        <v>2.3372533278066983</v>
      </c>
      <c r="BO1179" s="1">
        <v>0</v>
      </c>
      <c r="BP1179" s="1">
        <v>0</v>
      </c>
      <c r="BQ1179" s="1">
        <v>61375.173599999995</v>
      </c>
      <c r="BR1179" s="1">
        <v>2728.1127272440986</v>
      </c>
      <c r="BS1179" s="1">
        <v>24107.055202578209</v>
      </c>
      <c r="BT1179" s="1">
        <v>61375.173599999995</v>
      </c>
      <c r="BU1179" s="1">
        <v>2728.1127272440986</v>
      </c>
      <c r="BV1179" s="1">
        <v>7096.3122638528039</v>
      </c>
      <c r="BW1179" s="35">
        <v>6.0278438849214586</v>
      </c>
      <c r="BX1179" s="1">
        <v>308584.79127075296</v>
      </c>
      <c r="BY1179" s="1">
        <v>13716.524893050646</v>
      </c>
      <c r="BZ1179" s="1">
        <v>121206.51008374691</v>
      </c>
      <c r="CA1179" s="1">
        <v>308584.79127075296</v>
      </c>
      <c r="CB1179" s="1">
        <v>13716.524893050646</v>
      </c>
      <c r="CC1179" s="1">
        <v>35679.150221305477</v>
      </c>
    </row>
    <row r="1180" spans="1:81" x14ac:dyDescent="0.25">
      <c r="A1180" t="s">
        <v>922</v>
      </c>
      <c r="B1180" t="s">
        <v>923</v>
      </c>
      <c r="C1180" t="s">
        <v>600</v>
      </c>
      <c r="D1180" t="s">
        <v>38</v>
      </c>
      <c r="E1180">
        <v>10099</v>
      </c>
      <c r="F1180" t="s">
        <v>370</v>
      </c>
      <c r="G1180" t="s">
        <v>92</v>
      </c>
      <c r="H1180" s="74">
        <v>0.23928040779951004</v>
      </c>
      <c r="I1180" s="1"/>
      <c r="J1180" s="1"/>
      <c r="K1180" s="1"/>
      <c r="L1180" s="1">
        <v>45960</v>
      </c>
      <c r="M1180" s="1"/>
      <c r="N1180" s="1"/>
      <c r="O1180" s="1"/>
      <c r="P1180" s="1">
        <v>345485</v>
      </c>
      <c r="Q1180" s="1"/>
      <c r="R1180" s="1"/>
      <c r="S1180" s="1"/>
      <c r="T1180" s="1">
        <v>391445</v>
      </c>
      <c r="U1180" s="1">
        <v>23.086956521739129</v>
      </c>
      <c r="V1180" s="36" t="s">
        <v>552</v>
      </c>
      <c r="W1180" s="1"/>
      <c r="X1180" s="1"/>
      <c r="Y1180" s="1">
        <v>10664</v>
      </c>
      <c r="Z1180" s="1"/>
      <c r="AA1180" s="1"/>
      <c r="AB1180" s="1"/>
      <c r="AC1180" s="1">
        <v>40693</v>
      </c>
      <c r="AD1180" s="1"/>
      <c r="AE1180" s="1"/>
      <c r="AF1180" s="1"/>
      <c r="AG1180" s="1">
        <v>0</v>
      </c>
      <c r="AH1180" s="1">
        <v>0</v>
      </c>
      <c r="AI1180" s="1">
        <v>109416.5975</v>
      </c>
      <c r="AJ1180" s="1">
        <v>0</v>
      </c>
      <c r="AK1180" s="1">
        <v>0</v>
      </c>
      <c r="AL1180" s="1">
        <v>0</v>
      </c>
      <c r="AM1180" s="1">
        <v>357676.9533791666</v>
      </c>
      <c r="AN1180" s="1">
        <v>0</v>
      </c>
      <c r="AO1180" s="1">
        <v>0</v>
      </c>
      <c r="AP1180" s="1">
        <v>0</v>
      </c>
      <c r="AQ1180" s="1">
        <v>467093.55087916658</v>
      </c>
      <c r="AR1180" s="1">
        <v>0</v>
      </c>
      <c r="AS1180" s="1">
        <v>0</v>
      </c>
      <c r="AT1180" s="1">
        <v>23119.758881599999</v>
      </c>
      <c r="AU1180" s="1">
        <v>0</v>
      </c>
      <c r="AV1180" s="1">
        <v>0</v>
      </c>
      <c r="AW1180" s="1">
        <v>0</v>
      </c>
      <c r="AX1180" s="1">
        <v>105849.81774</v>
      </c>
      <c r="AY1180" s="1">
        <v>0</v>
      </c>
      <c r="AZ1180" s="1">
        <v>0</v>
      </c>
      <c r="BA1180" s="1">
        <v>0</v>
      </c>
      <c r="BB1180" s="1">
        <v>128969.57662159999</v>
      </c>
      <c r="BC1180" s="7" t="s">
        <v>552</v>
      </c>
      <c r="BD1180" s="35" t="s">
        <v>552</v>
      </c>
      <c r="BE1180" s="35" t="s">
        <v>552</v>
      </c>
      <c r="BF1180" s="35">
        <v>2.8837327324107918</v>
      </c>
      <c r="BG1180" s="35" t="s">
        <v>552</v>
      </c>
      <c r="BH1180" s="35" t="s">
        <v>552</v>
      </c>
      <c r="BI1180" s="35" t="s">
        <v>552</v>
      </c>
      <c r="BJ1180" s="35">
        <v>1.3416697428807811</v>
      </c>
      <c r="BK1180" s="35" t="s">
        <v>552</v>
      </c>
      <c r="BL1180" s="35" t="s">
        <v>552</v>
      </c>
      <c r="BM1180" s="35" t="s">
        <v>552</v>
      </c>
      <c r="BN1180" s="35">
        <v>1.5227251018681207</v>
      </c>
      <c r="BO1180" s="1">
        <v>0</v>
      </c>
      <c r="BP1180" s="1"/>
      <c r="BQ1180" s="1">
        <v>0</v>
      </c>
      <c r="BR1180" s="1">
        <v>0</v>
      </c>
      <c r="BS1180" s="1">
        <v>0</v>
      </c>
      <c r="BT1180" s="1">
        <v>0</v>
      </c>
      <c r="BU1180" s="1">
        <v>0</v>
      </c>
      <c r="BV1180" s="1">
        <v>0</v>
      </c>
      <c r="BW1180" s="35">
        <v>6.0147392114063898</v>
      </c>
      <c r="BX1180" s="1">
        <v>0</v>
      </c>
      <c r="BY1180" s="1">
        <v>0</v>
      </c>
      <c r="BZ1180" s="1">
        <v>0</v>
      </c>
      <c r="CA1180" s="1">
        <v>0</v>
      </c>
      <c r="CB1180" s="1">
        <v>0</v>
      </c>
      <c r="CC1180" s="1">
        <v>0</v>
      </c>
    </row>
    <row r="1181" spans="1:81" x14ac:dyDescent="0.25">
      <c r="A1181" t="s">
        <v>922</v>
      </c>
      <c r="B1181" t="s">
        <v>923</v>
      </c>
      <c r="C1181" t="s">
        <v>600</v>
      </c>
      <c r="D1181" t="s">
        <v>28</v>
      </c>
      <c r="E1181">
        <v>10099</v>
      </c>
      <c r="F1181" t="s">
        <v>370</v>
      </c>
      <c r="G1181" t="s">
        <v>92</v>
      </c>
      <c r="H1181" s="74">
        <v>0.23928040779951004</v>
      </c>
      <c r="I1181" s="1">
        <v>2318054.15</v>
      </c>
      <c r="J1181" s="1">
        <v>0</v>
      </c>
      <c r="K1181" s="1">
        <v>0</v>
      </c>
      <c r="L1181" s="1">
        <v>45960</v>
      </c>
      <c r="M1181" s="1">
        <v>0</v>
      </c>
      <c r="N1181" s="1">
        <v>0</v>
      </c>
      <c r="O1181" s="1">
        <v>0</v>
      </c>
      <c r="P1181" s="1">
        <v>504684</v>
      </c>
      <c r="Q1181" s="1">
        <v>0</v>
      </c>
      <c r="R1181" s="1">
        <v>0</v>
      </c>
      <c r="S1181" s="1">
        <v>0</v>
      </c>
      <c r="T1181" s="1">
        <v>550644</v>
      </c>
      <c r="U1181" s="1"/>
      <c r="V1181" s="36"/>
      <c r="W1181" s="1"/>
      <c r="X1181" s="1"/>
      <c r="Y1181" s="1">
        <v>10664</v>
      </c>
      <c r="Z1181" s="1"/>
      <c r="AA1181" s="1"/>
      <c r="AB1181" s="1"/>
      <c r="AC1181" s="1">
        <v>59444</v>
      </c>
      <c r="AD1181" s="1"/>
      <c r="AE1181" s="1"/>
      <c r="AF1181" s="1"/>
      <c r="AG1181" s="1">
        <v>0</v>
      </c>
      <c r="AH1181" s="1">
        <v>0</v>
      </c>
      <c r="AI1181" s="1">
        <v>109416.5975</v>
      </c>
      <c r="AJ1181" s="1">
        <v>0</v>
      </c>
      <c r="AK1181" s="1">
        <v>0</v>
      </c>
      <c r="AL1181" s="1">
        <v>0</v>
      </c>
      <c r="AM1181" s="1">
        <v>522491.55690999993</v>
      </c>
      <c r="AN1181" s="1">
        <v>0</v>
      </c>
      <c r="AO1181" s="1">
        <v>0</v>
      </c>
      <c r="AP1181" s="1">
        <v>0</v>
      </c>
      <c r="AQ1181" s="1">
        <v>631908.15440999996</v>
      </c>
      <c r="AR1181" s="1">
        <v>0</v>
      </c>
      <c r="AS1181" s="1">
        <v>0</v>
      </c>
      <c r="AT1181" s="1">
        <v>23119.758881599999</v>
      </c>
      <c r="AU1181" s="1">
        <v>0</v>
      </c>
      <c r="AV1181" s="1">
        <v>0</v>
      </c>
      <c r="AW1181" s="1">
        <v>0</v>
      </c>
      <c r="AX1181" s="1">
        <v>154624.54392</v>
      </c>
      <c r="AY1181" s="1">
        <v>0</v>
      </c>
      <c r="AZ1181" s="1">
        <v>0</v>
      </c>
      <c r="BA1181" s="1">
        <v>0</v>
      </c>
      <c r="BB1181" s="1">
        <v>177744.30280159999</v>
      </c>
      <c r="BC1181" s="7">
        <v>0.34928108008676156</v>
      </c>
      <c r="BD1181" s="35" t="s">
        <v>552</v>
      </c>
      <c r="BE1181" s="35" t="s">
        <v>552</v>
      </c>
      <c r="BF1181" s="35">
        <v>2.8837327324107918</v>
      </c>
      <c r="BG1181" s="35" t="s">
        <v>552</v>
      </c>
      <c r="BH1181" s="35" t="s">
        <v>552</v>
      </c>
      <c r="BI1181" s="35" t="s">
        <v>552</v>
      </c>
      <c r="BJ1181" s="35">
        <v>1.3416634980106361</v>
      </c>
      <c r="BK1181" s="35" t="s">
        <v>552</v>
      </c>
      <c r="BL1181" s="35" t="s">
        <v>552</v>
      </c>
      <c r="BM1181" s="35" t="s">
        <v>552</v>
      </c>
      <c r="BN1181" s="35">
        <v>1.4703737028127064</v>
      </c>
      <c r="BO1181" s="1">
        <v>0</v>
      </c>
      <c r="BP1181" s="1">
        <v>0</v>
      </c>
      <c r="BQ1181" s="1">
        <v>763010.7040139999</v>
      </c>
      <c r="BR1181" s="1">
        <v>33915.654987965245</v>
      </c>
      <c r="BS1181" s="1">
        <v>299696.76797498384</v>
      </c>
      <c r="BT1181" s="1">
        <v>763010.7040139999</v>
      </c>
      <c r="BU1181" s="1">
        <v>33915.654987965245</v>
      </c>
      <c r="BV1181" s="1">
        <v>88220.72344159543</v>
      </c>
      <c r="BW1181" s="35">
        <v>6.0147392114063898</v>
      </c>
      <c r="BX1181" s="1">
        <v>3826299.6961418004</v>
      </c>
      <c r="BY1181" s="1">
        <v>170078.16494868006</v>
      </c>
      <c r="BZ1181" s="1">
        <v>1502901.133895915</v>
      </c>
      <c r="CA1181" s="1">
        <v>3826299.6961418004</v>
      </c>
      <c r="CB1181" s="1">
        <v>170078.16494868006</v>
      </c>
      <c r="CC1181" s="1">
        <v>442403.92110120755</v>
      </c>
    </row>
    <row r="1182" spans="1:81" x14ac:dyDescent="0.25">
      <c r="A1182" t="s">
        <v>922</v>
      </c>
      <c r="B1182" t="s">
        <v>923</v>
      </c>
      <c r="C1182" t="s">
        <v>600</v>
      </c>
      <c r="D1182" t="s">
        <v>1730</v>
      </c>
      <c r="E1182">
        <v>10099</v>
      </c>
      <c r="F1182" t="s">
        <v>370</v>
      </c>
      <c r="G1182" t="s">
        <v>92</v>
      </c>
      <c r="H1182" s="74">
        <v>0.23928040779951004</v>
      </c>
      <c r="I1182" s="1">
        <v>2318054.15</v>
      </c>
      <c r="J1182" s="1"/>
      <c r="K1182" s="1"/>
      <c r="L1182" s="1"/>
      <c r="M1182" s="1"/>
      <c r="N1182" s="1"/>
      <c r="O1182" s="1"/>
      <c r="P1182" s="1">
        <v>159199</v>
      </c>
      <c r="Q1182" s="1"/>
      <c r="R1182" s="1"/>
      <c r="S1182" s="1"/>
      <c r="T1182" s="1">
        <v>159199</v>
      </c>
      <c r="U1182" s="1">
        <v>10.6</v>
      </c>
      <c r="V1182" s="36">
        <v>0.44732161344635113</v>
      </c>
      <c r="W1182" s="1"/>
      <c r="X1182" s="1"/>
      <c r="Y1182" s="1"/>
      <c r="Z1182" s="1"/>
      <c r="AA1182" s="1"/>
      <c r="AB1182" s="1"/>
      <c r="AC1182" s="1">
        <v>18751</v>
      </c>
      <c r="AD1182" s="1"/>
      <c r="AE1182" s="1"/>
      <c r="AF1182" s="1"/>
      <c r="AG1182" s="1">
        <v>0</v>
      </c>
      <c r="AH1182" s="1">
        <v>0</v>
      </c>
      <c r="AI1182" s="1">
        <v>0</v>
      </c>
      <c r="AJ1182" s="1">
        <v>0</v>
      </c>
      <c r="AK1182" s="1"/>
      <c r="AL1182" s="1">
        <v>0</v>
      </c>
      <c r="AM1182" s="1">
        <v>164814.60353083332</v>
      </c>
      <c r="AN1182" s="1"/>
      <c r="AO1182" s="1">
        <v>0</v>
      </c>
      <c r="AP1182" s="1">
        <v>0</v>
      </c>
      <c r="AQ1182" s="1">
        <v>164814.60353083332</v>
      </c>
      <c r="AR1182" s="1">
        <v>0</v>
      </c>
      <c r="AS1182" s="1">
        <v>0</v>
      </c>
      <c r="AT1182" s="1">
        <v>0</v>
      </c>
      <c r="AU1182" s="1">
        <v>0</v>
      </c>
      <c r="AV1182" s="1"/>
      <c r="AW1182" s="1">
        <v>0</v>
      </c>
      <c r="AX1182" s="1">
        <v>48774.726179999998</v>
      </c>
      <c r="AY1182" s="1"/>
      <c r="AZ1182" s="1">
        <v>0</v>
      </c>
      <c r="BA1182" s="1">
        <v>0</v>
      </c>
      <c r="BB1182" s="1">
        <v>48774.726179999998</v>
      </c>
      <c r="BC1182" s="7">
        <v>9.2141648076182053E-2</v>
      </c>
      <c r="BD1182" s="35" t="s">
        <v>552</v>
      </c>
      <c r="BE1182" s="35" t="s">
        <v>552</v>
      </c>
      <c r="BF1182" s="35" t="s">
        <v>552</v>
      </c>
      <c r="BG1182" s="35" t="s">
        <v>552</v>
      </c>
      <c r="BH1182" s="35" t="s">
        <v>552</v>
      </c>
      <c r="BI1182" s="35" t="s">
        <v>552</v>
      </c>
      <c r="BJ1182" s="35">
        <v>1.3416499457335367</v>
      </c>
      <c r="BK1182" s="35" t="s">
        <v>552</v>
      </c>
      <c r="BL1182" s="35" t="s">
        <v>552</v>
      </c>
      <c r="BM1182" s="35" t="s">
        <v>552</v>
      </c>
      <c r="BN1182" s="35">
        <v>1.3416499457335367</v>
      </c>
      <c r="BO1182" s="1">
        <v>0</v>
      </c>
      <c r="BP1182" s="1">
        <v>0</v>
      </c>
      <c r="BQ1182" s="1">
        <v>763010.7040139999</v>
      </c>
      <c r="BR1182" s="1">
        <v>33915.654987965245</v>
      </c>
      <c r="BS1182" s="1">
        <v>299696.76797498384</v>
      </c>
      <c r="BT1182" s="1">
        <v>763010.7040139999</v>
      </c>
      <c r="BU1182" s="1">
        <v>33915.654987965245</v>
      </c>
      <c r="BV1182" s="1">
        <v>88220.72344159543</v>
      </c>
      <c r="BW1182" s="35">
        <v>6.0147392114063898</v>
      </c>
      <c r="BX1182" s="1">
        <v>3826299.6961418004</v>
      </c>
      <c r="BY1182" s="1">
        <v>170078.16494868006</v>
      </c>
      <c r="BZ1182" s="1">
        <v>1502901.133895915</v>
      </c>
      <c r="CA1182" s="1">
        <v>3826299.6961418004</v>
      </c>
      <c r="CB1182" s="1">
        <v>170078.16494868006</v>
      </c>
      <c r="CC1182" s="1">
        <v>442403.92110120755</v>
      </c>
    </row>
    <row r="1183" spans="1:81" x14ac:dyDescent="0.25">
      <c r="A1183" t="s">
        <v>318</v>
      </c>
      <c r="B1183" t="s">
        <v>319</v>
      </c>
      <c r="C1183" t="s">
        <v>160</v>
      </c>
      <c r="D1183" t="s">
        <v>38</v>
      </c>
      <c r="E1183">
        <v>50040</v>
      </c>
      <c r="F1183" t="s">
        <v>39</v>
      </c>
      <c r="G1183" t="s">
        <v>161</v>
      </c>
      <c r="H1183" s="74">
        <v>0.59916921241254006</v>
      </c>
      <c r="I1183" s="1">
        <v>26140185</v>
      </c>
      <c r="J1183" s="1">
        <v>3400778.9469198724</v>
      </c>
      <c r="K1183" s="1"/>
      <c r="L1183" s="1">
        <v>163763.05308012746</v>
      </c>
      <c r="M1183" s="1"/>
      <c r="N1183" s="1"/>
      <c r="O1183" s="1"/>
      <c r="P1183" s="1"/>
      <c r="Q1183" s="1"/>
      <c r="R1183" s="1"/>
      <c r="S1183" s="1"/>
      <c r="T1183" s="1">
        <v>3564542</v>
      </c>
      <c r="U1183" s="1">
        <v>35.555555555555557</v>
      </c>
      <c r="V1183" s="36">
        <v>0.19627818039484021</v>
      </c>
      <c r="W1183" s="1">
        <v>868931</v>
      </c>
      <c r="X1183" s="1"/>
      <c r="Y1183" s="1">
        <v>41843</v>
      </c>
      <c r="Z1183" s="1"/>
      <c r="AA1183" s="1"/>
      <c r="AB1183" s="1"/>
      <c r="AC1183" s="1"/>
      <c r="AD1183" s="1"/>
      <c r="AE1183" s="1"/>
      <c r="AF1183" s="1"/>
      <c r="AG1183" s="1">
        <v>39608.872394775753</v>
      </c>
      <c r="AH1183" s="1">
        <v>0</v>
      </c>
      <c r="AI1183" s="1">
        <v>429131.01068287401</v>
      </c>
      <c r="AJ1183" s="1">
        <v>0</v>
      </c>
      <c r="AK1183" s="1">
        <v>0</v>
      </c>
      <c r="AL1183" s="1">
        <v>0</v>
      </c>
      <c r="AM1183" s="1">
        <v>0</v>
      </c>
      <c r="AN1183" s="1">
        <v>0</v>
      </c>
      <c r="AO1183" s="1">
        <v>0</v>
      </c>
      <c r="AP1183" s="1">
        <v>0</v>
      </c>
      <c r="AQ1183" s="1">
        <v>468739.88307764975</v>
      </c>
      <c r="AR1183" s="1">
        <v>3217833.9685100005</v>
      </c>
      <c r="AS1183" s="1">
        <v>0</v>
      </c>
      <c r="AT1183" s="1">
        <v>90716.435754199993</v>
      </c>
      <c r="AU1183" s="1">
        <v>0</v>
      </c>
      <c r="AV1183" s="1">
        <v>0</v>
      </c>
      <c r="AW1183" s="1">
        <v>0</v>
      </c>
      <c r="AX1183" s="1">
        <v>0</v>
      </c>
      <c r="AY1183" s="1">
        <v>0</v>
      </c>
      <c r="AZ1183" s="1">
        <v>0</v>
      </c>
      <c r="BA1183" s="1">
        <v>0</v>
      </c>
      <c r="BB1183" s="1">
        <v>3308550.4042642005</v>
      </c>
      <c r="BC1183" s="7">
        <v>0.14450128364974657</v>
      </c>
      <c r="BD1183" s="35">
        <v>0.95785197795789778</v>
      </c>
      <c r="BE1183" s="35" t="s">
        <v>552</v>
      </c>
      <c r="BF1183" s="35">
        <v>3.1743878528126754</v>
      </c>
      <c r="BG1183" s="35" t="s">
        <v>552</v>
      </c>
      <c r="BH1183" s="35" t="s">
        <v>552</v>
      </c>
      <c r="BI1183" s="35" t="s">
        <v>552</v>
      </c>
      <c r="BJ1183" s="35" t="s">
        <v>552</v>
      </c>
      <c r="BK1183" s="35" t="s">
        <v>552</v>
      </c>
      <c r="BL1183" s="35" t="s">
        <v>552</v>
      </c>
      <c r="BM1183" s="35" t="s">
        <v>552</v>
      </c>
      <c r="BN1183" s="35">
        <v>1.0596846067017447</v>
      </c>
      <c r="BO1183" s="1">
        <v>8211397.9499999993</v>
      </c>
      <c r="BP1183" s="1"/>
      <c r="BQ1183" s="1">
        <v>8604303.2945999987</v>
      </c>
      <c r="BR1183" s="1">
        <v>382459.35530953162</v>
      </c>
      <c r="BS1183" s="1">
        <v>3379614.3022664743</v>
      </c>
      <c r="BT1183" s="1">
        <v>8604303.2945999987</v>
      </c>
      <c r="BU1183" s="1">
        <v>382459.35530953162</v>
      </c>
      <c r="BV1183" s="1">
        <v>994845.6258440474</v>
      </c>
      <c r="BW1183" s="35">
        <v>6.7775703429022629</v>
      </c>
      <c r="BX1183" s="1">
        <v>49711967.536217183</v>
      </c>
      <c r="BY1183" s="1">
        <v>2209685.8286018688</v>
      </c>
      <c r="BZ1183" s="1">
        <v>19525959.363223102</v>
      </c>
      <c r="CA1183" s="1">
        <v>49711967.536217183</v>
      </c>
      <c r="CB1183" s="1">
        <v>2209685.8286018688</v>
      </c>
      <c r="CC1183" s="1">
        <v>5747790.5836426085</v>
      </c>
    </row>
    <row r="1184" spans="1:81" x14ac:dyDescent="0.25">
      <c r="A1184" t="s">
        <v>318</v>
      </c>
      <c r="B1184" t="s">
        <v>319</v>
      </c>
      <c r="C1184" t="s">
        <v>160</v>
      </c>
      <c r="D1184" t="s">
        <v>28</v>
      </c>
      <c r="E1184">
        <v>50040</v>
      </c>
      <c r="F1184" t="s">
        <v>39</v>
      </c>
      <c r="G1184" t="s">
        <v>161</v>
      </c>
      <c r="H1184" s="74">
        <v>0.59916921241254006</v>
      </c>
      <c r="I1184" s="1">
        <v>34727641</v>
      </c>
      <c r="J1184" s="1">
        <v>3740959.6890381146</v>
      </c>
      <c r="K1184" s="1">
        <v>0</v>
      </c>
      <c r="L1184" s="1">
        <v>180144.3109618852</v>
      </c>
      <c r="M1184" s="1">
        <v>0</v>
      </c>
      <c r="N1184" s="1">
        <v>0</v>
      </c>
      <c r="O1184" s="1">
        <v>0</v>
      </c>
      <c r="P1184" s="1">
        <v>2061009</v>
      </c>
      <c r="Q1184" s="1">
        <v>0</v>
      </c>
      <c r="R1184" s="1">
        <v>0</v>
      </c>
      <c r="S1184" s="1">
        <v>0</v>
      </c>
      <c r="T1184" s="1">
        <v>5982113</v>
      </c>
      <c r="U1184" s="1"/>
      <c r="V1184" s="36"/>
      <c r="W1184" s="1">
        <v>868931</v>
      </c>
      <c r="X1184" s="1"/>
      <c r="Y1184" s="1">
        <v>78451</v>
      </c>
      <c r="Z1184" s="1"/>
      <c r="AA1184" s="1"/>
      <c r="AB1184" s="1"/>
      <c r="AC1184" s="1">
        <v>240979</v>
      </c>
      <c r="AD1184" s="1"/>
      <c r="AE1184" s="1"/>
      <c r="AF1184" s="1"/>
      <c r="AG1184" s="1">
        <v>43570.957498226919</v>
      </c>
      <c r="AH1184" s="1">
        <v>0</v>
      </c>
      <c r="AI1184" s="1">
        <v>803090.14663436706</v>
      </c>
      <c r="AJ1184" s="1">
        <v>0</v>
      </c>
      <c r="AK1184" s="1">
        <v>0</v>
      </c>
      <c r="AL1184" s="1">
        <v>0</v>
      </c>
      <c r="AM1184" s="1">
        <v>2118136.5827225</v>
      </c>
      <c r="AN1184" s="1">
        <v>0</v>
      </c>
      <c r="AO1184" s="1">
        <v>0</v>
      </c>
      <c r="AP1184" s="1">
        <v>0</v>
      </c>
      <c r="AQ1184" s="1">
        <v>2964797.686855094</v>
      </c>
      <c r="AR1184" s="1">
        <v>3217833.9685100005</v>
      </c>
      <c r="AS1184" s="1">
        <v>0</v>
      </c>
      <c r="AT1184" s="1">
        <v>170083.2899494</v>
      </c>
      <c r="AU1184" s="1">
        <v>0</v>
      </c>
      <c r="AV1184" s="1">
        <v>0</v>
      </c>
      <c r="AW1184" s="1">
        <v>0</v>
      </c>
      <c r="AX1184" s="1">
        <v>626829.75521999993</v>
      </c>
      <c r="AY1184" s="1">
        <v>0</v>
      </c>
      <c r="AZ1184" s="1">
        <v>0</v>
      </c>
      <c r="BA1184" s="1">
        <v>0</v>
      </c>
      <c r="BB1184" s="1">
        <v>4014747.0136794001</v>
      </c>
      <c r="BC1184" s="7">
        <v>0.20097952235035182</v>
      </c>
      <c r="BD1184" s="35">
        <v>0.87180969513381956</v>
      </c>
      <c r="BE1184" s="35" t="s">
        <v>552</v>
      </c>
      <c r="BF1184" s="35">
        <v>5.4021880090882828</v>
      </c>
      <c r="BG1184" s="35" t="s">
        <v>552</v>
      </c>
      <c r="BH1184" s="35" t="s">
        <v>552</v>
      </c>
      <c r="BI1184" s="35" t="s">
        <v>552</v>
      </c>
      <c r="BJ1184" s="35">
        <v>1.3318555804183774</v>
      </c>
      <c r="BK1184" s="35" t="s">
        <v>552</v>
      </c>
      <c r="BL1184" s="35" t="s">
        <v>552</v>
      </c>
      <c r="BM1184" s="35" t="s">
        <v>552</v>
      </c>
      <c r="BN1184" s="35">
        <v>1.1667356836178946</v>
      </c>
      <c r="BO1184" s="1">
        <v>8211397.9499999993</v>
      </c>
      <c r="BP1184" s="1">
        <v>0</v>
      </c>
      <c r="BQ1184" s="1">
        <v>11430950.311559997</v>
      </c>
      <c r="BR1184" s="1">
        <v>508103.18244805298</v>
      </c>
      <c r="BS1184" s="1">
        <v>4489869.9916460272</v>
      </c>
      <c r="BT1184" s="1">
        <v>11430950.311559997</v>
      </c>
      <c r="BU1184" s="1">
        <v>508103.18244805298</v>
      </c>
      <c r="BV1184" s="1">
        <v>1321667.8361202264</v>
      </c>
      <c r="BW1184" s="35">
        <v>6.7775703429022629</v>
      </c>
      <c r="BX1184" s="1">
        <v>66043119.511258431</v>
      </c>
      <c r="BY1184" s="1">
        <v>2935601.8780461289</v>
      </c>
      <c r="BZ1184" s="1">
        <v>25940539.707220919</v>
      </c>
      <c r="CA1184" s="1">
        <v>66043119.511258431</v>
      </c>
      <c r="CB1184" s="1">
        <v>2935601.8780461289</v>
      </c>
      <c r="CC1184" s="1">
        <v>7636028.8931360291</v>
      </c>
    </row>
    <row r="1185" spans="1:81" x14ac:dyDescent="0.25">
      <c r="A1185" t="s">
        <v>318</v>
      </c>
      <c r="B1185" t="s">
        <v>319</v>
      </c>
      <c r="C1185" t="s">
        <v>160</v>
      </c>
      <c r="D1185" t="s">
        <v>1730</v>
      </c>
      <c r="E1185">
        <v>50040</v>
      </c>
      <c r="F1185" t="s">
        <v>39</v>
      </c>
      <c r="G1185" t="s">
        <v>161</v>
      </c>
      <c r="H1185" s="74">
        <v>0.59916921241254006</v>
      </c>
      <c r="I1185" s="1">
        <v>8587456</v>
      </c>
      <c r="J1185" s="1">
        <v>340180.74211824225</v>
      </c>
      <c r="K1185" s="1"/>
      <c r="L1185" s="1">
        <v>16381.257881757745</v>
      </c>
      <c r="M1185" s="1"/>
      <c r="N1185" s="1"/>
      <c r="O1185" s="1"/>
      <c r="P1185" s="1">
        <v>2061009</v>
      </c>
      <c r="Q1185" s="1"/>
      <c r="R1185" s="1"/>
      <c r="S1185" s="1"/>
      <c r="T1185" s="1">
        <v>2417571</v>
      </c>
      <c r="U1185" s="1">
        <v>8.6479999999999997</v>
      </c>
      <c r="V1185" s="36">
        <v>0.38652053151123045</v>
      </c>
      <c r="W1185" s="1"/>
      <c r="X1185" s="1"/>
      <c r="Y1185" s="1">
        <v>36608</v>
      </c>
      <c r="Z1185" s="1"/>
      <c r="AA1185" s="1"/>
      <c r="AB1185" s="1"/>
      <c r="AC1185" s="1">
        <v>240979</v>
      </c>
      <c r="AD1185" s="1"/>
      <c r="AE1185" s="1"/>
      <c r="AF1185" s="1"/>
      <c r="AG1185" s="1">
        <v>3962.085103451167</v>
      </c>
      <c r="AH1185" s="1">
        <v>0</v>
      </c>
      <c r="AI1185" s="1">
        <v>373959.13595149311</v>
      </c>
      <c r="AJ1185" s="1">
        <v>0</v>
      </c>
      <c r="AK1185" s="1"/>
      <c r="AL1185" s="1">
        <v>0</v>
      </c>
      <c r="AM1185" s="1">
        <v>2118136.5827225</v>
      </c>
      <c r="AN1185" s="1"/>
      <c r="AO1185" s="1">
        <v>0</v>
      </c>
      <c r="AP1185" s="1">
        <v>0</v>
      </c>
      <c r="AQ1185" s="1">
        <v>2496057.8037774442</v>
      </c>
      <c r="AR1185" s="1">
        <v>0</v>
      </c>
      <c r="AS1185" s="1">
        <v>0</v>
      </c>
      <c r="AT1185" s="1">
        <v>79366.854195199994</v>
      </c>
      <c r="AU1185" s="1">
        <v>0</v>
      </c>
      <c r="AV1185" s="1"/>
      <c r="AW1185" s="1">
        <v>0</v>
      </c>
      <c r="AX1185" s="1">
        <v>626829.75521999993</v>
      </c>
      <c r="AY1185" s="1"/>
      <c r="AZ1185" s="1">
        <v>0</v>
      </c>
      <c r="BA1185" s="1">
        <v>0</v>
      </c>
      <c r="BB1185" s="1">
        <v>706196.60941519996</v>
      </c>
      <c r="BC1185" s="7">
        <v>0.37289907665234551</v>
      </c>
      <c r="BD1185" s="35">
        <v>1.1646999999999998E-2</v>
      </c>
      <c r="BE1185" s="35" t="s">
        <v>552</v>
      </c>
      <c r="BF1185" s="35">
        <v>27.67345422548529</v>
      </c>
      <c r="BG1185" s="35" t="s">
        <v>552</v>
      </c>
      <c r="BH1185" s="35" t="s">
        <v>552</v>
      </c>
      <c r="BI1185" s="35" t="s">
        <v>552</v>
      </c>
      <c r="BJ1185" s="35">
        <v>1.3318555804183774</v>
      </c>
      <c r="BK1185" s="35" t="s">
        <v>552</v>
      </c>
      <c r="BL1185" s="35" t="s">
        <v>552</v>
      </c>
      <c r="BM1185" s="35" t="s">
        <v>552</v>
      </c>
      <c r="BN1185" s="35">
        <v>1.3245751265185777</v>
      </c>
      <c r="BO1185" s="1">
        <v>0</v>
      </c>
      <c r="BP1185" s="1">
        <v>0</v>
      </c>
      <c r="BQ1185" s="1">
        <v>2826647.0169599997</v>
      </c>
      <c r="BR1185" s="1">
        <v>125643.82713852137</v>
      </c>
      <c r="BS1185" s="1">
        <v>1110255.6893795528</v>
      </c>
      <c r="BT1185" s="1">
        <v>2826647.0169599997</v>
      </c>
      <c r="BU1185" s="1">
        <v>125643.82713852137</v>
      </c>
      <c r="BV1185" s="1">
        <v>326822.21027617902</v>
      </c>
      <c r="BW1185" s="35">
        <v>6.7775703429022629</v>
      </c>
      <c r="BX1185" s="1">
        <v>16331151.975041244</v>
      </c>
      <c r="BY1185" s="1">
        <v>725916.04944425961</v>
      </c>
      <c r="BZ1185" s="1">
        <v>6414580.3439978119</v>
      </c>
      <c r="CA1185" s="1">
        <v>16331151.975041244</v>
      </c>
      <c r="CB1185" s="1">
        <v>725916.04944425961</v>
      </c>
      <c r="CC1185" s="1">
        <v>1888238.309493419</v>
      </c>
    </row>
    <row r="1186" spans="1:81" x14ac:dyDescent="0.25">
      <c r="A1186" t="s">
        <v>677</v>
      </c>
      <c r="B1186" t="s">
        <v>678</v>
      </c>
      <c r="C1186" t="s">
        <v>160</v>
      </c>
      <c r="D1186" t="s">
        <v>38</v>
      </c>
      <c r="E1186">
        <v>50029</v>
      </c>
      <c r="F1186" t="s">
        <v>39</v>
      </c>
      <c r="G1186" t="s">
        <v>161</v>
      </c>
      <c r="H1186" s="74">
        <v>0.59916921241254006</v>
      </c>
      <c r="I1186" s="1">
        <v>3248592</v>
      </c>
      <c r="J1186" s="1"/>
      <c r="K1186" s="1"/>
      <c r="L1186" s="1">
        <v>943174</v>
      </c>
      <c r="M1186" s="1"/>
      <c r="N1186" s="1"/>
      <c r="O1186" s="1"/>
      <c r="P1186" s="1"/>
      <c r="Q1186" s="1"/>
      <c r="R1186" s="1"/>
      <c r="S1186" s="1"/>
      <c r="T1186" s="1">
        <v>943174</v>
      </c>
      <c r="U1186" s="1">
        <v>26.219512195121951</v>
      </c>
      <c r="V1186" s="36">
        <v>0.12326178490829143</v>
      </c>
      <c r="W1186" s="1"/>
      <c r="X1186" s="1"/>
      <c r="Y1186" s="1">
        <v>136139</v>
      </c>
      <c r="Z1186" s="1"/>
      <c r="AA1186" s="1"/>
      <c r="AB1186" s="1"/>
      <c r="AC1186" s="1"/>
      <c r="AD1186" s="1"/>
      <c r="AE1186" s="1"/>
      <c r="AF1186" s="1"/>
      <c r="AG1186" s="1">
        <v>0</v>
      </c>
      <c r="AH1186" s="1">
        <v>0</v>
      </c>
      <c r="AI1186" s="1">
        <v>1401002.5361250001</v>
      </c>
      <c r="AJ1186" s="1">
        <v>0</v>
      </c>
      <c r="AK1186" s="1">
        <v>0</v>
      </c>
      <c r="AL1186" s="1">
        <v>0</v>
      </c>
      <c r="AM1186" s="1">
        <v>0</v>
      </c>
      <c r="AN1186" s="1">
        <v>0</v>
      </c>
      <c r="AO1186" s="1">
        <v>0</v>
      </c>
      <c r="AP1186" s="1">
        <v>0</v>
      </c>
      <c r="AQ1186" s="1">
        <v>1401002.5361250001</v>
      </c>
      <c r="AR1186" s="1">
        <v>0</v>
      </c>
      <c r="AS1186" s="1">
        <v>0</v>
      </c>
      <c r="AT1186" s="1">
        <v>295151.9930966</v>
      </c>
      <c r="AU1186" s="1">
        <v>0</v>
      </c>
      <c r="AV1186" s="1">
        <v>0</v>
      </c>
      <c r="AW1186" s="1">
        <v>0</v>
      </c>
      <c r="AX1186" s="1">
        <v>0</v>
      </c>
      <c r="AY1186" s="1">
        <v>0</v>
      </c>
      <c r="AZ1186" s="1">
        <v>0</v>
      </c>
      <c r="BA1186" s="1">
        <v>0</v>
      </c>
      <c r="BB1186" s="1">
        <v>295151.9930966</v>
      </c>
      <c r="BC1186" s="7">
        <v>0.52211989970473371</v>
      </c>
      <c r="BD1186" s="35" t="s">
        <v>552</v>
      </c>
      <c r="BE1186" s="35" t="s">
        <v>552</v>
      </c>
      <c r="BF1186" s="35">
        <v>1.7983474196930791</v>
      </c>
      <c r="BG1186" s="35" t="s">
        <v>552</v>
      </c>
      <c r="BH1186" s="35" t="s">
        <v>552</v>
      </c>
      <c r="BI1186" s="35" t="s">
        <v>552</v>
      </c>
      <c r="BJ1186" s="35" t="s">
        <v>552</v>
      </c>
      <c r="BK1186" s="35" t="s">
        <v>552</v>
      </c>
      <c r="BL1186" s="35" t="s">
        <v>552</v>
      </c>
      <c r="BM1186" s="35" t="s">
        <v>552</v>
      </c>
      <c r="BN1186" s="35">
        <v>1.7983474196930791</v>
      </c>
      <c r="BO1186" s="1">
        <v>0</v>
      </c>
      <c r="BP1186" s="1"/>
      <c r="BQ1186" s="1">
        <v>1069306.5427199998</v>
      </c>
      <c r="BR1186" s="1">
        <v>47530.436451911184</v>
      </c>
      <c r="BS1186" s="1">
        <v>420004.21899953845</v>
      </c>
      <c r="BT1186" s="1">
        <v>1069306.5427199998</v>
      </c>
      <c r="BU1186" s="1">
        <v>47530.436451911184</v>
      </c>
      <c r="BV1186" s="1">
        <v>123635.22068998232</v>
      </c>
      <c r="BW1186" s="35">
        <v>6.328820719294237</v>
      </c>
      <c r="BX1186" s="1">
        <v>5698142.8601232227</v>
      </c>
      <c r="BY1186" s="1">
        <v>253281.17456204235</v>
      </c>
      <c r="BZ1186" s="1">
        <v>2238127.1843957347</v>
      </c>
      <c r="CA1186" s="1">
        <v>5698142.8601232227</v>
      </c>
      <c r="CB1186" s="1">
        <v>253281.17456204235</v>
      </c>
      <c r="CC1186" s="1">
        <v>658829.92564729322</v>
      </c>
    </row>
    <row r="1187" spans="1:81" x14ac:dyDescent="0.25">
      <c r="A1187" t="s">
        <v>677</v>
      </c>
      <c r="B1187" t="s">
        <v>678</v>
      </c>
      <c r="C1187" t="s">
        <v>160</v>
      </c>
      <c r="D1187" t="s">
        <v>28</v>
      </c>
      <c r="E1187">
        <v>50029</v>
      </c>
      <c r="F1187" t="s">
        <v>39</v>
      </c>
      <c r="G1187" t="s">
        <v>161</v>
      </c>
      <c r="H1187" s="74">
        <v>0.59916921241254006</v>
      </c>
      <c r="I1187" s="1">
        <v>3682422</v>
      </c>
      <c r="J1187" s="1">
        <v>0</v>
      </c>
      <c r="K1187" s="1">
        <v>0</v>
      </c>
      <c r="L1187" s="1">
        <v>1353767</v>
      </c>
      <c r="M1187" s="1">
        <v>0</v>
      </c>
      <c r="N1187" s="1">
        <v>0</v>
      </c>
      <c r="O1187" s="1">
        <v>0</v>
      </c>
      <c r="P1187" s="1">
        <v>0</v>
      </c>
      <c r="Q1187" s="1">
        <v>0</v>
      </c>
      <c r="R1187" s="1">
        <v>0</v>
      </c>
      <c r="S1187" s="1">
        <v>0</v>
      </c>
      <c r="T1187" s="1">
        <v>1353767</v>
      </c>
      <c r="U1187" s="1"/>
      <c r="V1187" s="36"/>
      <c r="W1187" s="1"/>
      <c r="X1187" s="1"/>
      <c r="Y1187" s="1">
        <v>171821</v>
      </c>
      <c r="Z1187" s="1"/>
      <c r="AA1187" s="1"/>
      <c r="AB1187" s="1"/>
      <c r="AC1187" s="1"/>
      <c r="AD1187" s="1"/>
      <c r="AE1187" s="1"/>
      <c r="AF1187" s="1"/>
      <c r="AG1187" s="1">
        <v>0</v>
      </c>
      <c r="AH1187" s="1">
        <v>0</v>
      </c>
      <c r="AI1187" s="1">
        <v>1770114.5618125</v>
      </c>
      <c r="AJ1187" s="1">
        <v>0</v>
      </c>
      <c r="AK1187" s="1">
        <v>0</v>
      </c>
      <c r="AL1187" s="1">
        <v>0</v>
      </c>
      <c r="AM1187" s="1">
        <v>0</v>
      </c>
      <c r="AN1187" s="1">
        <v>0</v>
      </c>
      <c r="AO1187" s="1">
        <v>0</v>
      </c>
      <c r="AP1187" s="1">
        <v>0</v>
      </c>
      <c r="AQ1187" s="1">
        <v>1770114.5618125</v>
      </c>
      <c r="AR1187" s="1">
        <v>0</v>
      </c>
      <c r="AS1187" s="1">
        <v>0</v>
      </c>
      <c r="AT1187" s="1">
        <v>372511.26132739999</v>
      </c>
      <c r="AU1187" s="1">
        <v>0</v>
      </c>
      <c r="AV1187" s="1">
        <v>0</v>
      </c>
      <c r="AW1187" s="1">
        <v>0</v>
      </c>
      <c r="AX1187" s="1">
        <v>0</v>
      </c>
      <c r="AY1187" s="1">
        <v>0</v>
      </c>
      <c r="AZ1187" s="1">
        <v>0</v>
      </c>
      <c r="BA1187" s="1">
        <v>0</v>
      </c>
      <c r="BB1187" s="1">
        <v>372511.26132739999</v>
      </c>
      <c r="BC1187" s="7">
        <v>0.58185233065083253</v>
      </c>
      <c r="BD1187" s="35" t="s">
        <v>552</v>
      </c>
      <c r="BE1187" s="35" t="s">
        <v>552</v>
      </c>
      <c r="BF1187" s="35">
        <v>1.5827138814433355</v>
      </c>
      <c r="BG1187" s="35" t="s">
        <v>552</v>
      </c>
      <c r="BH1187" s="35" t="s">
        <v>552</v>
      </c>
      <c r="BI1187" s="35" t="s">
        <v>552</v>
      </c>
      <c r="BJ1187" s="35" t="s">
        <v>552</v>
      </c>
      <c r="BK1187" s="35" t="s">
        <v>552</v>
      </c>
      <c r="BL1187" s="35" t="s">
        <v>552</v>
      </c>
      <c r="BM1187" s="35" t="s">
        <v>552</v>
      </c>
      <c r="BN1187" s="35">
        <v>1.5827138814433355</v>
      </c>
      <c r="BO1187" s="1">
        <v>0</v>
      </c>
      <c r="BP1187" s="1">
        <v>0</v>
      </c>
      <c r="BQ1187" s="1">
        <v>1212106.0255199997</v>
      </c>
      <c r="BR1187" s="1">
        <v>53877.841495675566</v>
      </c>
      <c r="BS1187" s="1">
        <v>476093.26629404933</v>
      </c>
      <c r="BT1187" s="1">
        <v>1212106.0255199997</v>
      </c>
      <c r="BU1187" s="1">
        <v>53877.841495675566</v>
      </c>
      <c r="BV1187" s="1">
        <v>140145.96374172135</v>
      </c>
      <c r="BW1187" s="35">
        <v>6.328820719294237</v>
      </c>
      <c r="BX1187" s="1">
        <v>6459095.7027723631</v>
      </c>
      <c r="BY1187" s="1">
        <v>287105.35807300673</v>
      </c>
      <c r="BZ1187" s="1">
        <v>2537015.6617441983</v>
      </c>
      <c r="CA1187" s="1">
        <v>6459095.7027723631</v>
      </c>
      <c r="CB1187" s="1">
        <v>287105.35807300673</v>
      </c>
      <c r="CC1187" s="1">
        <v>746812.71531234356</v>
      </c>
    </row>
    <row r="1188" spans="1:81" x14ac:dyDescent="0.25">
      <c r="A1188" t="s">
        <v>677</v>
      </c>
      <c r="B1188" t="s">
        <v>678</v>
      </c>
      <c r="C1188" t="s">
        <v>160</v>
      </c>
      <c r="D1188" t="s">
        <v>1730</v>
      </c>
      <c r="E1188">
        <v>50029</v>
      </c>
      <c r="F1188" t="s">
        <v>39</v>
      </c>
      <c r="G1188" t="s">
        <v>161</v>
      </c>
      <c r="H1188" s="74">
        <v>0.59916921241254006</v>
      </c>
      <c r="I1188" s="1">
        <v>433830</v>
      </c>
      <c r="J1188" s="1"/>
      <c r="K1188" s="1"/>
      <c r="L1188" s="1">
        <v>410593</v>
      </c>
      <c r="M1188" s="1"/>
      <c r="N1188" s="1"/>
      <c r="O1188" s="1"/>
      <c r="P1188" s="1"/>
      <c r="Q1188" s="1"/>
      <c r="R1188" s="1"/>
      <c r="S1188" s="1"/>
      <c r="T1188" s="1">
        <v>410593</v>
      </c>
      <c r="U1188" s="1">
        <v>5.5333333333333332</v>
      </c>
      <c r="V1188" s="36">
        <v>0.1858966133219036</v>
      </c>
      <c r="W1188" s="1"/>
      <c r="X1188" s="1"/>
      <c r="Y1188" s="1">
        <v>35682</v>
      </c>
      <c r="Z1188" s="1"/>
      <c r="AA1188" s="1"/>
      <c r="AB1188" s="1"/>
      <c r="AC1188" s="1"/>
      <c r="AD1188" s="1"/>
      <c r="AE1188" s="1"/>
      <c r="AF1188" s="1"/>
      <c r="AG1188" s="1">
        <v>0</v>
      </c>
      <c r="AH1188" s="1">
        <v>0</v>
      </c>
      <c r="AI1188" s="1">
        <v>369112.02568750002</v>
      </c>
      <c r="AJ1188" s="1">
        <v>0</v>
      </c>
      <c r="AK1188" s="1"/>
      <c r="AL1188" s="1">
        <v>0</v>
      </c>
      <c r="AM1188" s="1">
        <v>0</v>
      </c>
      <c r="AN1188" s="1"/>
      <c r="AO1188" s="1">
        <v>0</v>
      </c>
      <c r="AP1188" s="1">
        <v>0</v>
      </c>
      <c r="AQ1188" s="1">
        <v>369112.02568750002</v>
      </c>
      <c r="AR1188" s="1">
        <v>0</v>
      </c>
      <c r="AS1188" s="1">
        <v>0</v>
      </c>
      <c r="AT1188" s="1">
        <v>77359.268230799993</v>
      </c>
      <c r="AU1188" s="1">
        <v>0</v>
      </c>
      <c r="AV1188" s="1"/>
      <c r="AW1188" s="1">
        <v>0</v>
      </c>
      <c r="AX1188" s="1">
        <v>0</v>
      </c>
      <c r="AY1188" s="1"/>
      <c r="AZ1188" s="1">
        <v>0</v>
      </c>
      <c r="BA1188" s="1">
        <v>0</v>
      </c>
      <c r="BB1188" s="1">
        <v>77359.268230799993</v>
      </c>
      <c r="BC1188" s="7">
        <v>1.0291388191648803</v>
      </c>
      <c r="BD1188" s="35" t="s">
        <v>552</v>
      </c>
      <c r="BE1188" s="35" t="s">
        <v>552</v>
      </c>
      <c r="BF1188" s="35">
        <v>1.0873816502431848</v>
      </c>
      <c r="BG1188" s="35" t="s">
        <v>552</v>
      </c>
      <c r="BH1188" s="35" t="s">
        <v>552</v>
      </c>
      <c r="BI1188" s="35" t="s">
        <v>552</v>
      </c>
      <c r="BJ1188" s="35" t="s">
        <v>552</v>
      </c>
      <c r="BK1188" s="35" t="s">
        <v>552</v>
      </c>
      <c r="BL1188" s="35" t="s">
        <v>552</v>
      </c>
      <c r="BM1188" s="35" t="s">
        <v>552</v>
      </c>
      <c r="BN1188" s="35">
        <v>1.0873816502431848</v>
      </c>
      <c r="BO1188" s="1">
        <v>0</v>
      </c>
      <c r="BP1188" s="1">
        <v>0</v>
      </c>
      <c r="BQ1188" s="1">
        <v>142799.48279999997</v>
      </c>
      <c r="BR1188" s="1">
        <v>6347.4050437643846</v>
      </c>
      <c r="BS1188" s="1">
        <v>56089.0472945109</v>
      </c>
      <c r="BT1188" s="1">
        <v>142799.48279999997</v>
      </c>
      <c r="BU1188" s="1">
        <v>6347.4050437643846</v>
      </c>
      <c r="BV1188" s="1">
        <v>16510.743051739042</v>
      </c>
      <c r="BW1188" s="35">
        <v>6.328820719294237</v>
      </c>
      <c r="BX1188" s="1">
        <v>760952.84264914086</v>
      </c>
      <c r="BY1188" s="1">
        <v>33824.183510964394</v>
      </c>
      <c r="BZ1188" s="1">
        <v>298888.47734846408</v>
      </c>
      <c r="CA1188" s="1">
        <v>760952.84264914086</v>
      </c>
      <c r="CB1188" s="1">
        <v>33824.183510964394</v>
      </c>
      <c r="CC1188" s="1">
        <v>87982.789665050354</v>
      </c>
    </row>
    <row r="1189" spans="1:81" x14ac:dyDescent="0.25">
      <c r="A1189" t="s">
        <v>449</v>
      </c>
      <c r="B1189" t="s">
        <v>450</v>
      </c>
      <c r="C1189" t="s">
        <v>160</v>
      </c>
      <c r="D1189" t="s">
        <v>38</v>
      </c>
      <c r="E1189">
        <v>50148</v>
      </c>
      <c r="F1189" t="s">
        <v>39</v>
      </c>
      <c r="G1189" t="s">
        <v>161</v>
      </c>
      <c r="H1189" s="74">
        <v>0.59916921241254006</v>
      </c>
      <c r="I1189" s="1">
        <v>3543885</v>
      </c>
      <c r="J1189" s="1"/>
      <c r="K1189" s="1">
        <v>1993992</v>
      </c>
      <c r="L1189" s="1">
        <v>1785</v>
      </c>
      <c r="M1189" s="1"/>
      <c r="N1189" s="1"/>
      <c r="O1189" s="1"/>
      <c r="P1189" s="1"/>
      <c r="Q1189" s="1"/>
      <c r="R1189" s="1"/>
      <c r="S1189" s="1"/>
      <c r="T1189" s="1">
        <v>1995777</v>
      </c>
      <c r="U1189" s="1">
        <v>21.987951807228917</v>
      </c>
      <c r="V1189" s="36">
        <v>0.32665053676062189</v>
      </c>
      <c r="W1189" s="1"/>
      <c r="X1189" s="1">
        <v>101281</v>
      </c>
      <c r="Y1189" s="1">
        <v>357</v>
      </c>
      <c r="Z1189" s="1"/>
      <c r="AA1189" s="1"/>
      <c r="AB1189" s="1"/>
      <c r="AC1189" s="1"/>
      <c r="AD1189" s="1"/>
      <c r="AE1189" s="1"/>
      <c r="AF1189" s="1"/>
      <c r="AG1189" s="1">
        <v>0</v>
      </c>
      <c r="AH1189" s="1">
        <v>1300460.0024998833</v>
      </c>
      <c r="AI1189" s="1">
        <v>3665.8321875000006</v>
      </c>
      <c r="AJ1189" s="1">
        <v>0</v>
      </c>
      <c r="AK1189" s="1">
        <v>0</v>
      </c>
      <c r="AL1189" s="1">
        <v>0</v>
      </c>
      <c r="AM1189" s="1">
        <v>0</v>
      </c>
      <c r="AN1189" s="1">
        <v>0</v>
      </c>
      <c r="AO1189" s="1">
        <v>0</v>
      </c>
      <c r="AP1189" s="1">
        <v>0</v>
      </c>
      <c r="AQ1189" s="1">
        <v>1304125.8346873834</v>
      </c>
      <c r="AR1189" s="1">
        <v>0</v>
      </c>
      <c r="AS1189" s="1">
        <v>218795.97700650003</v>
      </c>
      <c r="AT1189" s="1">
        <v>773.98292579999998</v>
      </c>
      <c r="AU1189" s="1">
        <v>0</v>
      </c>
      <c r="AV1189" s="1">
        <v>0</v>
      </c>
      <c r="AW1189" s="1">
        <v>0</v>
      </c>
      <c r="AX1189" s="1">
        <v>0</v>
      </c>
      <c r="AY1189" s="1">
        <v>0</v>
      </c>
      <c r="AZ1189" s="1">
        <v>0</v>
      </c>
      <c r="BA1189" s="1">
        <v>0</v>
      </c>
      <c r="BB1189" s="1">
        <v>219569.95993230003</v>
      </c>
      <c r="BC1189" s="7">
        <v>0.42995068819097781</v>
      </c>
      <c r="BD1189" s="35" t="s">
        <v>552</v>
      </c>
      <c r="BE1189" s="35">
        <v>0.76191678778369387</v>
      </c>
      <c r="BF1189" s="35">
        <v>2.4872913800000007</v>
      </c>
      <c r="BG1189" s="35" t="s">
        <v>552</v>
      </c>
      <c r="BH1189" s="35" t="s">
        <v>552</v>
      </c>
      <c r="BI1189" s="35" t="s">
        <v>552</v>
      </c>
      <c r="BJ1189" s="35" t="s">
        <v>552</v>
      </c>
      <c r="BK1189" s="35" t="s">
        <v>552</v>
      </c>
      <c r="BL1189" s="35" t="s">
        <v>552</v>
      </c>
      <c r="BM1189" s="35" t="s">
        <v>552</v>
      </c>
      <c r="BN1189" s="35">
        <v>0.76345994297944275</v>
      </c>
      <c r="BO1189" s="1">
        <v>0</v>
      </c>
      <c r="BP1189" s="1"/>
      <c r="BQ1189" s="1">
        <v>1166505.1865999999</v>
      </c>
      <c r="BR1189" s="1">
        <v>51850.894413758724</v>
      </c>
      <c r="BS1189" s="1">
        <v>458182.08369939332</v>
      </c>
      <c r="BT1189" s="1">
        <v>1166505.1865999999</v>
      </c>
      <c r="BU1189" s="1">
        <v>51850.894413758724</v>
      </c>
      <c r="BV1189" s="1">
        <v>134873.5095311809</v>
      </c>
      <c r="BW1189" s="35">
        <v>6.6936345523975174</v>
      </c>
      <c r="BX1189" s="1">
        <v>6641654.2359766727</v>
      </c>
      <c r="BY1189" s="1">
        <v>295220.04400689207</v>
      </c>
      <c r="BZ1189" s="1">
        <v>2608721.3430403569</v>
      </c>
      <c r="CA1189" s="1">
        <v>6641654.2359766727</v>
      </c>
      <c r="CB1189" s="1">
        <v>295220.04400689207</v>
      </c>
      <c r="CC1189" s="1">
        <v>767920.47406984749</v>
      </c>
    </row>
    <row r="1190" spans="1:81" x14ac:dyDescent="0.25">
      <c r="A1190" t="s">
        <v>449</v>
      </c>
      <c r="B1190" t="s">
        <v>450</v>
      </c>
      <c r="C1190" t="s">
        <v>160</v>
      </c>
      <c r="D1190" t="s">
        <v>28</v>
      </c>
      <c r="E1190">
        <v>50148</v>
      </c>
      <c r="F1190" t="s">
        <v>39</v>
      </c>
      <c r="G1190" t="s">
        <v>161</v>
      </c>
      <c r="H1190" s="74">
        <v>0.59916921241254006</v>
      </c>
      <c r="I1190" s="1">
        <v>8918979</v>
      </c>
      <c r="J1190" s="1">
        <v>0</v>
      </c>
      <c r="K1190" s="1">
        <v>1993992</v>
      </c>
      <c r="L1190" s="1">
        <v>1785</v>
      </c>
      <c r="M1190" s="1">
        <v>0</v>
      </c>
      <c r="N1190" s="1">
        <v>0</v>
      </c>
      <c r="O1190" s="1">
        <v>0</v>
      </c>
      <c r="P1190" s="1">
        <v>0</v>
      </c>
      <c r="Q1190" s="1">
        <v>0</v>
      </c>
      <c r="R1190" s="1">
        <v>0</v>
      </c>
      <c r="S1190" s="1">
        <v>0</v>
      </c>
      <c r="T1190" s="1">
        <v>1995777</v>
      </c>
      <c r="U1190" s="1"/>
      <c r="V1190" s="36"/>
      <c r="W1190" s="1"/>
      <c r="X1190" s="1">
        <v>385533</v>
      </c>
      <c r="Y1190" s="1">
        <v>2217</v>
      </c>
      <c r="Z1190" s="1"/>
      <c r="AA1190" s="1"/>
      <c r="AB1190" s="1"/>
      <c r="AC1190" s="1">
        <v>91172</v>
      </c>
      <c r="AD1190" s="1"/>
      <c r="AE1190" s="1"/>
      <c r="AF1190" s="1"/>
      <c r="AG1190" s="1">
        <v>0</v>
      </c>
      <c r="AH1190" s="1">
        <v>3383965.3584685382</v>
      </c>
      <c r="AI1190" s="1">
        <v>22717.216987500004</v>
      </c>
      <c r="AJ1190" s="1">
        <v>0</v>
      </c>
      <c r="AK1190" s="1">
        <v>0</v>
      </c>
      <c r="AL1190" s="1">
        <v>0</v>
      </c>
      <c r="AM1190" s="1">
        <v>803393.07647999993</v>
      </c>
      <c r="AN1190" s="1">
        <v>0</v>
      </c>
      <c r="AO1190" s="1">
        <v>0</v>
      </c>
      <c r="AP1190" s="1">
        <v>0</v>
      </c>
      <c r="AQ1190" s="1">
        <v>4210075.6519360384</v>
      </c>
      <c r="AR1190" s="1">
        <v>0</v>
      </c>
      <c r="AS1190" s="1">
        <v>832861.73520450003</v>
      </c>
      <c r="AT1190" s="1">
        <v>4806.4990097999998</v>
      </c>
      <c r="AU1190" s="1">
        <v>0</v>
      </c>
      <c r="AV1190" s="1">
        <v>0</v>
      </c>
      <c r="AW1190" s="1">
        <v>0</v>
      </c>
      <c r="AX1190" s="1">
        <v>237154.78295999998</v>
      </c>
      <c r="AY1190" s="1">
        <v>0</v>
      </c>
      <c r="AZ1190" s="1">
        <v>0</v>
      </c>
      <c r="BA1190" s="1">
        <v>0</v>
      </c>
      <c r="BB1190" s="1">
        <v>1074823.0171743</v>
      </c>
      <c r="BC1190" s="7">
        <v>0.59254525311813588</v>
      </c>
      <c r="BD1190" s="35" t="s">
        <v>552</v>
      </c>
      <c r="BE1190" s="35">
        <v>2.1147663048161869</v>
      </c>
      <c r="BF1190" s="35">
        <v>15.419448737983194</v>
      </c>
      <c r="BG1190" s="35" t="s">
        <v>552</v>
      </c>
      <c r="BH1190" s="35" t="s">
        <v>552</v>
      </c>
      <c r="BI1190" s="35" t="s">
        <v>552</v>
      </c>
      <c r="BJ1190" s="35" t="s">
        <v>552</v>
      </c>
      <c r="BK1190" s="35" t="s">
        <v>552</v>
      </c>
      <c r="BL1190" s="35" t="s">
        <v>552</v>
      </c>
      <c r="BM1190" s="35" t="s">
        <v>552</v>
      </c>
      <c r="BN1190" s="35">
        <v>2.6480406724350156</v>
      </c>
      <c r="BO1190" s="1">
        <v>0</v>
      </c>
      <c r="BP1190" s="1">
        <v>0</v>
      </c>
      <c r="BQ1190" s="1">
        <v>2935771.1276399996</v>
      </c>
      <c r="BR1190" s="1">
        <v>130494.36943002703</v>
      </c>
      <c r="BS1190" s="1">
        <v>1153117.6611800694</v>
      </c>
      <c r="BT1190" s="1">
        <v>2935771.1276399996</v>
      </c>
      <c r="BU1190" s="1">
        <v>130494.36943002703</v>
      </c>
      <c r="BV1190" s="1">
        <v>339439.34387399768</v>
      </c>
      <c r="BW1190" s="35">
        <v>6.6936345523975174</v>
      </c>
      <c r="BX1190" s="1">
        <v>16715207.930262124</v>
      </c>
      <c r="BY1190" s="1">
        <v>742987.25068012823</v>
      </c>
      <c r="BZ1190" s="1">
        <v>6565430.5586746577</v>
      </c>
      <c r="CA1190" s="1">
        <v>16715207.930262124</v>
      </c>
      <c r="CB1190" s="1">
        <v>742987.25068012823</v>
      </c>
      <c r="CC1190" s="1">
        <v>1932643.5767241358</v>
      </c>
    </row>
    <row r="1191" spans="1:81" x14ac:dyDescent="0.25">
      <c r="A1191" t="s">
        <v>449</v>
      </c>
      <c r="B1191" t="s">
        <v>450</v>
      </c>
      <c r="C1191" t="s">
        <v>160</v>
      </c>
      <c r="D1191" t="s">
        <v>1730</v>
      </c>
      <c r="E1191">
        <v>50148</v>
      </c>
      <c r="F1191" t="s">
        <v>39</v>
      </c>
      <c r="G1191" t="s">
        <v>161</v>
      </c>
      <c r="H1191" s="74">
        <v>0.59916921241254006</v>
      </c>
      <c r="I1191" s="1">
        <v>5375094</v>
      </c>
      <c r="J1191" s="1"/>
      <c r="K1191" s="1"/>
      <c r="L1191" s="1"/>
      <c r="M1191" s="1"/>
      <c r="N1191" s="1"/>
      <c r="O1191" s="1"/>
      <c r="P1191" s="1"/>
      <c r="Q1191" s="1"/>
      <c r="R1191" s="1"/>
      <c r="S1191" s="1"/>
      <c r="T1191" s="1">
        <v>0</v>
      </c>
      <c r="U1191" s="1">
        <v>0</v>
      </c>
      <c r="V1191" s="36" t="s">
        <v>552</v>
      </c>
      <c r="W1191" s="1"/>
      <c r="X1191" s="1">
        <v>284252</v>
      </c>
      <c r="Y1191" s="1">
        <v>1860</v>
      </c>
      <c r="Z1191" s="1"/>
      <c r="AA1191" s="1"/>
      <c r="AB1191" s="1"/>
      <c r="AC1191" s="1">
        <v>91172</v>
      </c>
      <c r="AD1191" s="1"/>
      <c r="AE1191" s="1"/>
      <c r="AF1191" s="1"/>
      <c r="AG1191" s="1">
        <v>0</v>
      </c>
      <c r="AH1191" s="1">
        <v>2083505.3559686549</v>
      </c>
      <c r="AI1191" s="1">
        <v>19051.384800000003</v>
      </c>
      <c r="AJ1191" s="1">
        <v>0</v>
      </c>
      <c r="AK1191" s="1"/>
      <c r="AL1191" s="1">
        <v>0</v>
      </c>
      <c r="AM1191" s="1">
        <v>803393.07647999993</v>
      </c>
      <c r="AN1191" s="1"/>
      <c r="AO1191" s="1">
        <v>0</v>
      </c>
      <c r="AP1191" s="1">
        <v>0</v>
      </c>
      <c r="AQ1191" s="1">
        <v>2905949.8172486546</v>
      </c>
      <c r="AR1191" s="1">
        <v>0</v>
      </c>
      <c r="AS1191" s="1">
        <v>614065.75819800003</v>
      </c>
      <c r="AT1191" s="1">
        <v>4032.5160839999999</v>
      </c>
      <c r="AU1191" s="1">
        <v>0</v>
      </c>
      <c r="AV1191" s="1"/>
      <c r="AW1191" s="1">
        <v>0</v>
      </c>
      <c r="AX1191" s="1">
        <v>237154.78295999998</v>
      </c>
      <c r="AY1191" s="1"/>
      <c r="AZ1191" s="1">
        <v>0</v>
      </c>
      <c r="BA1191" s="1">
        <v>0</v>
      </c>
      <c r="BB1191" s="1">
        <v>855253.05724200001</v>
      </c>
      <c r="BC1191" s="7">
        <v>0.69974643689778349</v>
      </c>
      <c r="BD1191" s="35" t="s">
        <v>552</v>
      </c>
      <c r="BE1191" s="35" t="s">
        <v>552</v>
      </c>
      <c r="BF1191" s="35" t="s">
        <v>552</v>
      </c>
      <c r="BG1191" s="35" t="s">
        <v>552</v>
      </c>
      <c r="BH1191" s="35" t="s">
        <v>552</v>
      </c>
      <c r="BI1191" s="35" t="s">
        <v>552</v>
      </c>
      <c r="BJ1191" s="35" t="s">
        <v>552</v>
      </c>
      <c r="BK1191" s="35" t="s">
        <v>552</v>
      </c>
      <c r="BL1191" s="35" t="s">
        <v>552</v>
      </c>
      <c r="BM1191" s="35" t="s">
        <v>552</v>
      </c>
      <c r="BN1191" s="35" t="s">
        <v>552</v>
      </c>
      <c r="BO1191" s="1">
        <v>0</v>
      </c>
      <c r="BP1191" s="1">
        <v>0</v>
      </c>
      <c r="BQ1191" s="1">
        <v>1769265.9410399997</v>
      </c>
      <c r="BR1191" s="1">
        <v>78643.475016268305</v>
      </c>
      <c r="BS1191" s="1">
        <v>694935.57748067635</v>
      </c>
      <c r="BT1191" s="1">
        <v>1769265.9410399997</v>
      </c>
      <c r="BU1191" s="1">
        <v>78643.475016268305</v>
      </c>
      <c r="BV1191" s="1">
        <v>204565.83434281679</v>
      </c>
      <c r="BW1191" s="35">
        <v>6.6936345523975174</v>
      </c>
      <c r="BX1191" s="1">
        <v>10073553.694285451</v>
      </c>
      <c r="BY1191" s="1">
        <v>447767.2066732361</v>
      </c>
      <c r="BZ1191" s="1">
        <v>3956709.2156343004</v>
      </c>
      <c r="CA1191" s="1">
        <v>10073553.694285451</v>
      </c>
      <c r="CB1191" s="1">
        <v>447767.2066732361</v>
      </c>
      <c r="CC1191" s="1">
        <v>1164723.1026542883</v>
      </c>
    </row>
    <row r="1192" spans="1:81" x14ac:dyDescent="0.25">
      <c r="A1192" t="s">
        <v>320</v>
      </c>
      <c r="B1192" t="s">
        <v>321</v>
      </c>
      <c r="C1192" t="s">
        <v>160</v>
      </c>
      <c r="D1192" t="s">
        <v>38</v>
      </c>
      <c r="E1192">
        <v>50036</v>
      </c>
      <c r="F1192" t="s">
        <v>39</v>
      </c>
      <c r="G1192" t="s">
        <v>161</v>
      </c>
      <c r="H1192" s="74">
        <v>0.59916921241254006</v>
      </c>
      <c r="I1192" s="1">
        <v>27488246</v>
      </c>
      <c r="J1192" s="1"/>
      <c r="K1192" s="1"/>
      <c r="L1192" s="1">
        <v>3501611</v>
      </c>
      <c r="M1192" s="1"/>
      <c r="N1192" s="1"/>
      <c r="O1192" s="1"/>
      <c r="P1192" s="1"/>
      <c r="Q1192" s="1"/>
      <c r="R1192" s="1"/>
      <c r="S1192" s="1"/>
      <c r="T1192" s="1">
        <v>3501611</v>
      </c>
      <c r="U1192" s="1">
        <v>37.754901960784316</v>
      </c>
      <c r="V1192" s="36">
        <v>0.21859914849742576</v>
      </c>
      <c r="W1192" s="1"/>
      <c r="X1192" s="1"/>
      <c r="Y1192" s="1">
        <v>738282</v>
      </c>
      <c r="Z1192" s="1"/>
      <c r="AA1192" s="1"/>
      <c r="AB1192" s="1"/>
      <c r="AC1192" s="1"/>
      <c r="AD1192" s="1"/>
      <c r="AE1192" s="1"/>
      <c r="AF1192" s="1"/>
      <c r="AG1192" s="1">
        <v>0</v>
      </c>
      <c r="AH1192" s="1">
        <v>0</v>
      </c>
      <c r="AI1192" s="1">
        <v>7578784.2985625006</v>
      </c>
      <c r="AJ1192" s="1">
        <v>0</v>
      </c>
      <c r="AK1192" s="1">
        <v>0</v>
      </c>
      <c r="AL1192" s="1">
        <v>0</v>
      </c>
      <c r="AM1192" s="1">
        <v>0</v>
      </c>
      <c r="AN1192" s="1">
        <v>0</v>
      </c>
      <c r="AO1192" s="1">
        <v>0</v>
      </c>
      <c r="AP1192" s="1">
        <v>0</v>
      </c>
      <c r="AQ1192" s="1">
        <v>7578784.2985625006</v>
      </c>
      <c r="AR1192" s="1">
        <v>0</v>
      </c>
      <c r="AS1192" s="1">
        <v>0</v>
      </c>
      <c r="AT1192" s="1">
        <v>1600609.6986707998</v>
      </c>
      <c r="AU1192" s="1">
        <v>0</v>
      </c>
      <c r="AV1192" s="1">
        <v>0</v>
      </c>
      <c r="AW1192" s="1">
        <v>0</v>
      </c>
      <c r="AX1192" s="1">
        <v>0</v>
      </c>
      <c r="AY1192" s="1">
        <v>0</v>
      </c>
      <c r="AZ1192" s="1">
        <v>0</v>
      </c>
      <c r="BA1192" s="1">
        <v>0</v>
      </c>
      <c r="BB1192" s="1">
        <v>1600609.6986707998</v>
      </c>
      <c r="BC1192" s="7">
        <v>0.33393887690154189</v>
      </c>
      <c r="BD1192" s="35" t="s">
        <v>552</v>
      </c>
      <c r="BE1192" s="35" t="s">
        <v>552</v>
      </c>
      <c r="BF1192" s="35">
        <v>2.6214773706254926</v>
      </c>
      <c r="BG1192" s="35" t="s">
        <v>552</v>
      </c>
      <c r="BH1192" s="35" t="s">
        <v>552</v>
      </c>
      <c r="BI1192" s="35" t="s">
        <v>552</v>
      </c>
      <c r="BJ1192" s="35" t="s">
        <v>552</v>
      </c>
      <c r="BK1192" s="35" t="s">
        <v>552</v>
      </c>
      <c r="BL1192" s="35" t="s">
        <v>552</v>
      </c>
      <c r="BM1192" s="35" t="s">
        <v>552</v>
      </c>
      <c r="BN1192" s="35">
        <v>2.6214773706254926</v>
      </c>
      <c r="BO1192" s="1">
        <v>0</v>
      </c>
      <c r="BP1192" s="1"/>
      <c r="BQ1192" s="1">
        <v>9048031.0533599984</v>
      </c>
      <c r="BR1192" s="1">
        <v>402182.95485474996</v>
      </c>
      <c r="BS1192" s="1">
        <v>3553902.5192751777</v>
      </c>
      <c r="BT1192" s="1">
        <v>9048031.0533599984</v>
      </c>
      <c r="BU1192" s="1">
        <v>402182.95485474996</v>
      </c>
      <c r="BV1192" s="1">
        <v>1046150.2585090784</v>
      </c>
      <c r="BW1192" s="35">
        <v>6.6745084748177916</v>
      </c>
      <c r="BX1192" s="1">
        <v>51343128.892705858</v>
      </c>
      <c r="BY1192" s="1">
        <v>2282190.5857505398</v>
      </c>
      <c r="BZ1192" s="1">
        <v>20166649.964303296</v>
      </c>
      <c r="CA1192" s="1">
        <v>51343128.892705858</v>
      </c>
      <c r="CB1192" s="1">
        <v>2282190.5857505398</v>
      </c>
      <c r="CC1192" s="1">
        <v>5936388.5078425882</v>
      </c>
    </row>
    <row r="1193" spans="1:81" x14ac:dyDescent="0.25">
      <c r="A1193" t="s">
        <v>320</v>
      </c>
      <c r="B1193" t="s">
        <v>321</v>
      </c>
      <c r="C1193" t="s">
        <v>160</v>
      </c>
      <c r="D1193" t="s">
        <v>28</v>
      </c>
      <c r="E1193">
        <v>50036</v>
      </c>
      <c r="F1193" t="s">
        <v>39</v>
      </c>
      <c r="G1193" t="s">
        <v>161</v>
      </c>
      <c r="H1193" s="74">
        <v>0.59916921241254006</v>
      </c>
      <c r="I1193" s="1">
        <v>31303627</v>
      </c>
      <c r="J1193" s="1">
        <v>0</v>
      </c>
      <c r="K1193" s="1">
        <v>0</v>
      </c>
      <c r="L1193" s="1">
        <v>4084907</v>
      </c>
      <c r="M1193" s="1">
        <v>0</v>
      </c>
      <c r="N1193" s="1">
        <v>0</v>
      </c>
      <c r="O1193" s="1">
        <v>0</v>
      </c>
      <c r="P1193" s="1">
        <v>3034904</v>
      </c>
      <c r="Q1193" s="1">
        <v>0</v>
      </c>
      <c r="R1193" s="1">
        <v>0</v>
      </c>
      <c r="S1193" s="1">
        <v>0</v>
      </c>
      <c r="T1193" s="1">
        <v>7119811</v>
      </c>
      <c r="U1193" s="1"/>
      <c r="V1193" s="36"/>
      <c r="W1193" s="1">
        <v>22307</v>
      </c>
      <c r="X1193" s="1"/>
      <c r="Y1193" s="1">
        <v>784316</v>
      </c>
      <c r="Z1193" s="1"/>
      <c r="AA1193" s="1"/>
      <c r="AB1193" s="1"/>
      <c r="AC1193" s="1">
        <v>300148</v>
      </c>
      <c r="AD1193" s="1"/>
      <c r="AE1193" s="1"/>
      <c r="AF1193" s="1"/>
      <c r="AG1193" s="1">
        <v>146.55699000000001</v>
      </c>
      <c r="AH1193" s="1">
        <v>0</v>
      </c>
      <c r="AI1193" s="1">
        <v>8055608.7105625011</v>
      </c>
      <c r="AJ1193" s="1">
        <v>0</v>
      </c>
      <c r="AK1193" s="1">
        <v>0</v>
      </c>
      <c r="AL1193" s="1">
        <v>0</v>
      </c>
      <c r="AM1193" s="1">
        <v>2638746.5851266668</v>
      </c>
      <c r="AN1193" s="1">
        <v>0</v>
      </c>
      <c r="AO1193" s="1">
        <v>0</v>
      </c>
      <c r="AP1193" s="1">
        <v>0</v>
      </c>
      <c r="AQ1193" s="1">
        <v>10694501.852679169</v>
      </c>
      <c r="AR1193" s="1">
        <v>82607.505470000004</v>
      </c>
      <c r="AS1193" s="1">
        <v>0</v>
      </c>
      <c r="AT1193" s="1">
        <v>1700412.3037303998</v>
      </c>
      <c r="AU1193" s="1">
        <v>0</v>
      </c>
      <c r="AV1193" s="1">
        <v>0</v>
      </c>
      <c r="AW1193" s="1">
        <v>0</v>
      </c>
      <c r="AX1193" s="1">
        <v>780738.97463999991</v>
      </c>
      <c r="AY1193" s="1">
        <v>0</v>
      </c>
      <c r="AZ1193" s="1">
        <v>0</v>
      </c>
      <c r="BA1193" s="1">
        <v>0</v>
      </c>
      <c r="BB1193" s="1">
        <v>2563758.7838403997</v>
      </c>
      <c r="BC1193" s="7">
        <v>0.42353752287297469</v>
      </c>
      <c r="BD1193" s="35" t="s">
        <v>552</v>
      </c>
      <c r="BE1193" s="35" t="s">
        <v>552</v>
      </c>
      <c r="BF1193" s="35">
        <v>2.3883092110280359</v>
      </c>
      <c r="BG1193" s="35" t="s">
        <v>552</v>
      </c>
      <c r="BH1193" s="35" t="s">
        <v>552</v>
      </c>
      <c r="BI1193" s="35" t="s">
        <v>552</v>
      </c>
      <c r="BJ1193" s="35">
        <v>1.1267195139505786</v>
      </c>
      <c r="BK1193" s="35" t="s">
        <v>552</v>
      </c>
      <c r="BL1193" s="35" t="s">
        <v>552</v>
      </c>
      <c r="BM1193" s="35" t="s">
        <v>552</v>
      </c>
      <c r="BN1193" s="35">
        <v>1.862164688995195</v>
      </c>
      <c r="BO1193" s="1">
        <v>210801.15</v>
      </c>
      <c r="BP1193" s="1">
        <v>0</v>
      </c>
      <c r="BQ1193" s="1">
        <v>10303901.863319999</v>
      </c>
      <c r="BR1193" s="1">
        <v>458006.13122172042</v>
      </c>
      <c r="BS1193" s="1">
        <v>4047185.7992594531</v>
      </c>
      <c r="BT1193" s="1">
        <v>10303901.863319999</v>
      </c>
      <c r="BU1193" s="1">
        <v>458006.13122172042</v>
      </c>
      <c r="BV1193" s="1">
        <v>1191356.3884113147</v>
      </c>
      <c r="BW1193" s="35">
        <v>6.6745084748177916</v>
      </c>
      <c r="BX1193" s="1">
        <v>58469578.44710017</v>
      </c>
      <c r="BY1193" s="1">
        <v>2598959.6731361621</v>
      </c>
      <c r="BZ1193" s="1">
        <v>22965790.117059987</v>
      </c>
      <c r="CA1193" s="1">
        <v>58469578.44710017</v>
      </c>
      <c r="CB1193" s="1">
        <v>2598959.6731361621</v>
      </c>
      <c r="CC1193" s="1">
        <v>6760361.9225683212</v>
      </c>
    </row>
    <row r="1194" spans="1:81" x14ac:dyDescent="0.25">
      <c r="A1194" t="s">
        <v>320</v>
      </c>
      <c r="B1194" t="s">
        <v>321</v>
      </c>
      <c r="C1194" t="s">
        <v>160</v>
      </c>
      <c r="D1194" t="s">
        <v>1730</v>
      </c>
      <c r="E1194">
        <v>50036</v>
      </c>
      <c r="F1194" t="s">
        <v>39</v>
      </c>
      <c r="G1194" t="s">
        <v>161</v>
      </c>
      <c r="H1194" s="74">
        <v>0.59916921241254006</v>
      </c>
      <c r="I1194" s="1">
        <v>3815381</v>
      </c>
      <c r="J1194" s="1"/>
      <c r="K1194" s="1"/>
      <c r="L1194" s="1">
        <v>583296</v>
      </c>
      <c r="M1194" s="1"/>
      <c r="N1194" s="1"/>
      <c r="O1194" s="1"/>
      <c r="P1194" s="1">
        <v>3034904</v>
      </c>
      <c r="Q1194" s="1"/>
      <c r="R1194" s="1"/>
      <c r="S1194" s="1"/>
      <c r="T1194" s="1">
        <v>3618200</v>
      </c>
      <c r="U1194" s="1">
        <v>8.5825242718446599</v>
      </c>
      <c r="V1194" s="36">
        <v>0.14341026286507177</v>
      </c>
      <c r="W1194" s="1">
        <v>22307</v>
      </c>
      <c r="X1194" s="1"/>
      <c r="Y1194" s="1">
        <v>46034</v>
      </c>
      <c r="Z1194" s="1"/>
      <c r="AA1194" s="1"/>
      <c r="AB1194" s="1"/>
      <c r="AC1194" s="1">
        <v>300148</v>
      </c>
      <c r="AD1194" s="1"/>
      <c r="AE1194" s="1"/>
      <c r="AF1194" s="1"/>
      <c r="AG1194" s="1">
        <v>146.55699000000001</v>
      </c>
      <c r="AH1194" s="1">
        <v>0</v>
      </c>
      <c r="AI1194" s="1">
        <v>476824.41200000001</v>
      </c>
      <c r="AJ1194" s="1">
        <v>0</v>
      </c>
      <c r="AK1194" s="1"/>
      <c r="AL1194" s="1">
        <v>0</v>
      </c>
      <c r="AM1194" s="1">
        <v>2638746.5851266668</v>
      </c>
      <c r="AN1194" s="1"/>
      <c r="AO1194" s="1">
        <v>0</v>
      </c>
      <c r="AP1194" s="1">
        <v>0</v>
      </c>
      <c r="AQ1194" s="1">
        <v>3115717.5541166668</v>
      </c>
      <c r="AR1194" s="1">
        <v>82607.505470000004</v>
      </c>
      <c r="AS1194" s="1">
        <v>0</v>
      </c>
      <c r="AT1194" s="1">
        <v>99802.605059599999</v>
      </c>
      <c r="AU1194" s="1">
        <v>0</v>
      </c>
      <c r="AV1194" s="1"/>
      <c r="AW1194" s="1">
        <v>0</v>
      </c>
      <c r="AX1194" s="1">
        <v>780738.97463999991</v>
      </c>
      <c r="AY1194" s="1"/>
      <c r="AZ1194" s="1">
        <v>0</v>
      </c>
      <c r="BA1194" s="1">
        <v>0</v>
      </c>
      <c r="BB1194" s="1">
        <v>963149.08516959986</v>
      </c>
      <c r="BC1194" s="7">
        <v>1.069058801542039</v>
      </c>
      <c r="BD1194" s="35" t="s">
        <v>552</v>
      </c>
      <c r="BE1194" s="35" t="s">
        <v>552</v>
      </c>
      <c r="BF1194" s="35">
        <v>0.98856672608692664</v>
      </c>
      <c r="BG1194" s="35" t="s">
        <v>552</v>
      </c>
      <c r="BH1194" s="35" t="s">
        <v>552</v>
      </c>
      <c r="BI1194" s="35" t="s">
        <v>552</v>
      </c>
      <c r="BJ1194" s="35">
        <v>1.1267195139505786</v>
      </c>
      <c r="BK1194" s="35" t="s">
        <v>552</v>
      </c>
      <c r="BL1194" s="35" t="s">
        <v>552</v>
      </c>
      <c r="BM1194" s="35" t="s">
        <v>552</v>
      </c>
      <c r="BN1194" s="35">
        <v>1.1273192856354726</v>
      </c>
      <c r="BO1194" s="1">
        <v>210801.15</v>
      </c>
      <c r="BP1194" s="1">
        <v>0</v>
      </c>
      <c r="BQ1194" s="1">
        <v>1255870.8099599998</v>
      </c>
      <c r="BR1194" s="1">
        <v>55823.176366970474</v>
      </c>
      <c r="BS1194" s="1">
        <v>493283.27998427569</v>
      </c>
      <c r="BT1194" s="1">
        <v>1255870.8099599998</v>
      </c>
      <c r="BU1194" s="1">
        <v>55823.176366970474</v>
      </c>
      <c r="BV1194" s="1">
        <v>145206.12990223625</v>
      </c>
      <c r="BW1194" s="35">
        <v>6.6745084748177916</v>
      </c>
      <c r="BX1194" s="1">
        <v>7126449.5543943029</v>
      </c>
      <c r="BY1194" s="1">
        <v>316769.0873856222</v>
      </c>
      <c r="BZ1194" s="1">
        <v>2799140.15275669</v>
      </c>
      <c r="CA1194" s="1">
        <v>7126449.5543943029</v>
      </c>
      <c r="CB1194" s="1">
        <v>316769.0873856222</v>
      </c>
      <c r="CC1194" s="1">
        <v>823973.41472573276</v>
      </c>
    </row>
    <row r="1195" spans="1:81" x14ac:dyDescent="0.25">
      <c r="A1195" t="s">
        <v>497</v>
      </c>
      <c r="B1195" t="s">
        <v>498</v>
      </c>
      <c r="C1195" t="s">
        <v>160</v>
      </c>
      <c r="D1195" t="s">
        <v>38</v>
      </c>
      <c r="E1195">
        <v>50035</v>
      </c>
      <c r="F1195" t="s">
        <v>39</v>
      </c>
      <c r="G1195" t="s">
        <v>161</v>
      </c>
      <c r="H1195" s="74">
        <v>0.59916921241254006</v>
      </c>
      <c r="I1195" s="1">
        <v>10740997</v>
      </c>
      <c r="J1195" s="1"/>
      <c r="K1195" s="1"/>
      <c r="L1195" s="1">
        <v>1762458</v>
      </c>
      <c r="M1195" s="1"/>
      <c r="N1195" s="1"/>
      <c r="O1195" s="1"/>
      <c r="P1195" s="1"/>
      <c r="Q1195" s="1"/>
      <c r="R1195" s="1"/>
      <c r="S1195" s="1"/>
      <c r="T1195" s="1">
        <v>1762458</v>
      </c>
      <c r="U1195" s="1">
        <v>36.586956521739133</v>
      </c>
      <c r="V1195" s="36">
        <v>0.16947523185094646</v>
      </c>
      <c r="W1195" s="1"/>
      <c r="X1195" s="1"/>
      <c r="Y1195" s="1">
        <v>396791</v>
      </c>
      <c r="Z1195" s="1"/>
      <c r="AA1195" s="1"/>
      <c r="AB1195" s="1"/>
      <c r="AC1195" s="1"/>
      <c r="AD1195" s="1"/>
      <c r="AE1195" s="1"/>
      <c r="AF1195" s="1"/>
      <c r="AG1195" s="1">
        <v>0</v>
      </c>
      <c r="AH1195" s="1">
        <v>0</v>
      </c>
      <c r="AI1195" s="1">
        <v>4071834.8378750002</v>
      </c>
      <c r="AJ1195" s="1">
        <v>0</v>
      </c>
      <c r="AK1195" s="1">
        <v>0</v>
      </c>
      <c r="AL1195" s="1">
        <v>0</v>
      </c>
      <c r="AM1195" s="1">
        <v>0</v>
      </c>
      <c r="AN1195" s="1">
        <v>0</v>
      </c>
      <c r="AO1195" s="1">
        <v>0</v>
      </c>
      <c r="AP1195" s="1">
        <v>0</v>
      </c>
      <c r="AQ1195" s="1">
        <v>4071834.8378750002</v>
      </c>
      <c r="AR1195" s="1">
        <v>0</v>
      </c>
      <c r="AS1195" s="1">
        <v>0</v>
      </c>
      <c r="AT1195" s="1">
        <v>860250.58574539993</v>
      </c>
      <c r="AU1195" s="1">
        <v>0</v>
      </c>
      <c r="AV1195" s="1">
        <v>0</v>
      </c>
      <c r="AW1195" s="1">
        <v>0</v>
      </c>
      <c r="AX1195" s="1">
        <v>0</v>
      </c>
      <c r="AY1195" s="1">
        <v>0</v>
      </c>
      <c r="AZ1195" s="1">
        <v>0</v>
      </c>
      <c r="BA1195" s="1">
        <v>0</v>
      </c>
      <c r="BB1195" s="1">
        <v>860250.58574539993</v>
      </c>
      <c r="BC1195" s="7">
        <v>0.45918320465226831</v>
      </c>
      <c r="BD1195" s="35" t="s">
        <v>552</v>
      </c>
      <c r="BE1195" s="35" t="s">
        <v>552</v>
      </c>
      <c r="BF1195" s="35">
        <v>2.7984130252297645</v>
      </c>
      <c r="BG1195" s="35" t="s">
        <v>552</v>
      </c>
      <c r="BH1195" s="35" t="s">
        <v>552</v>
      </c>
      <c r="BI1195" s="35" t="s">
        <v>552</v>
      </c>
      <c r="BJ1195" s="35" t="s">
        <v>552</v>
      </c>
      <c r="BK1195" s="35" t="s">
        <v>552</v>
      </c>
      <c r="BL1195" s="35" t="s">
        <v>552</v>
      </c>
      <c r="BM1195" s="35" t="s">
        <v>552</v>
      </c>
      <c r="BN1195" s="35">
        <v>2.7984130252297645</v>
      </c>
      <c r="BO1195" s="1">
        <v>0</v>
      </c>
      <c r="BP1195" s="1"/>
      <c r="BQ1195" s="1">
        <v>3535506.5725199995</v>
      </c>
      <c r="BR1195" s="1">
        <v>157152.47569983202</v>
      </c>
      <c r="BS1195" s="1">
        <v>1388682.8682276462</v>
      </c>
      <c r="BT1195" s="1">
        <v>3535506.5725199995</v>
      </c>
      <c r="BU1195" s="1">
        <v>157152.47569983202</v>
      </c>
      <c r="BV1195" s="1">
        <v>408781.87674088904</v>
      </c>
      <c r="BW1195" s="35">
        <v>6.3795856073220065</v>
      </c>
      <c r="BX1195" s="1">
        <v>19019560.272120949</v>
      </c>
      <c r="BY1195" s="1">
        <v>845415.19642983773</v>
      </c>
      <c r="BZ1195" s="1">
        <v>7470538.3710520882</v>
      </c>
      <c r="CA1195" s="1">
        <v>19019560.272120949</v>
      </c>
      <c r="CB1195" s="1">
        <v>845415.19642983773</v>
      </c>
      <c r="CC1195" s="1">
        <v>2199077.1006493652</v>
      </c>
    </row>
    <row r="1196" spans="1:81" x14ac:dyDescent="0.25">
      <c r="A1196" t="s">
        <v>497</v>
      </c>
      <c r="B1196" t="s">
        <v>498</v>
      </c>
      <c r="C1196" t="s">
        <v>160</v>
      </c>
      <c r="D1196" t="s">
        <v>28</v>
      </c>
      <c r="E1196">
        <v>50035</v>
      </c>
      <c r="F1196" t="s">
        <v>39</v>
      </c>
      <c r="G1196" t="s">
        <v>161</v>
      </c>
      <c r="H1196" s="74">
        <v>0.59916921241254006</v>
      </c>
      <c r="I1196" s="1">
        <v>12448673</v>
      </c>
      <c r="J1196" s="1">
        <v>0</v>
      </c>
      <c r="K1196" s="1">
        <v>0</v>
      </c>
      <c r="L1196" s="1">
        <v>2052354</v>
      </c>
      <c r="M1196" s="1">
        <v>0</v>
      </c>
      <c r="N1196" s="1">
        <v>0</v>
      </c>
      <c r="O1196" s="1">
        <v>0</v>
      </c>
      <c r="P1196" s="1">
        <v>1219480</v>
      </c>
      <c r="Q1196" s="1">
        <v>0</v>
      </c>
      <c r="R1196" s="1">
        <v>0</v>
      </c>
      <c r="S1196" s="1">
        <v>0</v>
      </c>
      <c r="T1196" s="1">
        <v>3271834</v>
      </c>
      <c r="U1196" s="1"/>
      <c r="V1196" s="36"/>
      <c r="W1196" s="1"/>
      <c r="X1196" s="1"/>
      <c r="Y1196" s="1">
        <v>438538</v>
      </c>
      <c r="Z1196" s="1"/>
      <c r="AA1196" s="1"/>
      <c r="AB1196" s="1"/>
      <c r="AC1196" s="1">
        <v>111961</v>
      </c>
      <c r="AD1196" s="1"/>
      <c r="AE1196" s="1"/>
      <c r="AF1196" s="1"/>
      <c r="AG1196" s="1">
        <v>0</v>
      </c>
      <c r="AH1196" s="1">
        <v>0</v>
      </c>
      <c r="AI1196" s="1">
        <v>4501459.8673750004</v>
      </c>
      <c r="AJ1196" s="1">
        <v>0</v>
      </c>
      <c r="AK1196" s="1">
        <v>0</v>
      </c>
      <c r="AL1196" s="1">
        <v>0</v>
      </c>
      <c r="AM1196" s="1">
        <v>984402.70603333332</v>
      </c>
      <c r="AN1196" s="1">
        <v>0</v>
      </c>
      <c r="AO1196" s="1">
        <v>0</v>
      </c>
      <c r="AP1196" s="1">
        <v>0</v>
      </c>
      <c r="AQ1196" s="1">
        <v>5485862.5734083336</v>
      </c>
      <c r="AR1196" s="1">
        <v>0</v>
      </c>
      <c r="AS1196" s="1">
        <v>0</v>
      </c>
      <c r="AT1196" s="1">
        <v>950758.89163719991</v>
      </c>
      <c r="AU1196" s="1">
        <v>0</v>
      </c>
      <c r="AV1196" s="1">
        <v>0</v>
      </c>
      <c r="AW1196" s="1">
        <v>0</v>
      </c>
      <c r="AX1196" s="1">
        <v>291230.71398</v>
      </c>
      <c r="AY1196" s="1">
        <v>0</v>
      </c>
      <c r="AZ1196" s="1">
        <v>0</v>
      </c>
      <c r="BA1196" s="1">
        <v>0</v>
      </c>
      <c r="BB1196" s="1">
        <v>1241989.6056172</v>
      </c>
      <c r="BC1196" s="7">
        <v>0.54044733756164476</v>
      </c>
      <c r="BD1196" s="35" t="s">
        <v>552</v>
      </c>
      <c r="BE1196" s="35" t="s">
        <v>552</v>
      </c>
      <c r="BF1196" s="35">
        <v>2.6565683887926741</v>
      </c>
      <c r="BG1196" s="35" t="s">
        <v>552</v>
      </c>
      <c r="BH1196" s="35" t="s">
        <v>552</v>
      </c>
      <c r="BI1196" s="35" t="s">
        <v>552</v>
      </c>
      <c r="BJ1196" s="35">
        <v>1.0460470200522627</v>
      </c>
      <c r="BK1196" s="35" t="s">
        <v>552</v>
      </c>
      <c r="BL1196" s="35" t="s">
        <v>552</v>
      </c>
      <c r="BM1196" s="35" t="s">
        <v>552</v>
      </c>
      <c r="BN1196" s="35">
        <v>2.0562938642441928</v>
      </c>
      <c r="BO1196" s="1">
        <v>0</v>
      </c>
      <c r="BP1196" s="1">
        <v>0</v>
      </c>
      <c r="BQ1196" s="1">
        <v>4097605.2046799995</v>
      </c>
      <c r="BR1196" s="1">
        <v>182137.63406950538</v>
      </c>
      <c r="BS1196" s="1">
        <v>1609465.0177509645</v>
      </c>
      <c r="BT1196" s="1">
        <v>4097605.2046799995</v>
      </c>
      <c r="BU1196" s="1">
        <v>182137.63406950538</v>
      </c>
      <c r="BV1196" s="1">
        <v>473772.77098891599</v>
      </c>
      <c r="BW1196" s="35">
        <v>6.3795856073220065</v>
      </c>
      <c r="BX1196" s="1">
        <v>22043417.98358427</v>
      </c>
      <c r="BY1196" s="1">
        <v>979824.99479199341</v>
      </c>
      <c r="BZ1196" s="1">
        <v>8658254.8449813444</v>
      </c>
      <c r="CA1196" s="1">
        <v>22043417.98358427</v>
      </c>
      <c r="CB1196" s="1">
        <v>979824.99479199341</v>
      </c>
      <c r="CC1196" s="1">
        <v>2548701.1799530373</v>
      </c>
    </row>
    <row r="1197" spans="1:81" x14ac:dyDescent="0.25">
      <c r="A1197" t="s">
        <v>497</v>
      </c>
      <c r="B1197" t="s">
        <v>498</v>
      </c>
      <c r="C1197" t="s">
        <v>160</v>
      </c>
      <c r="D1197" t="s">
        <v>1730</v>
      </c>
      <c r="E1197">
        <v>50035</v>
      </c>
      <c r="F1197" t="s">
        <v>39</v>
      </c>
      <c r="G1197" t="s">
        <v>161</v>
      </c>
      <c r="H1197" s="74">
        <v>0.59916921241254006</v>
      </c>
      <c r="I1197" s="1">
        <v>1707676</v>
      </c>
      <c r="J1197" s="1"/>
      <c r="K1197" s="1"/>
      <c r="L1197" s="1">
        <v>289896</v>
      </c>
      <c r="M1197" s="1"/>
      <c r="N1197" s="1"/>
      <c r="O1197" s="1"/>
      <c r="P1197" s="1">
        <v>1219480</v>
      </c>
      <c r="Q1197" s="1"/>
      <c r="R1197" s="1"/>
      <c r="S1197" s="1"/>
      <c r="T1197" s="1">
        <v>1509376</v>
      </c>
      <c r="U1197" s="1">
        <v>10.118421052631579</v>
      </c>
      <c r="V1197" s="36">
        <v>0.13148571817457758</v>
      </c>
      <c r="W1197" s="1"/>
      <c r="X1197" s="1"/>
      <c r="Y1197" s="1">
        <v>41747</v>
      </c>
      <c r="Z1197" s="1"/>
      <c r="AA1197" s="1"/>
      <c r="AB1197" s="1"/>
      <c r="AC1197" s="1">
        <v>111961</v>
      </c>
      <c r="AD1197" s="1"/>
      <c r="AE1197" s="1"/>
      <c r="AF1197" s="1"/>
      <c r="AG1197" s="1">
        <v>0</v>
      </c>
      <c r="AH1197" s="1">
        <v>0</v>
      </c>
      <c r="AI1197" s="1">
        <v>429625.02950000006</v>
      </c>
      <c r="AJ1197" s="1">
        <v>0</v>
      </c>
      <c r="AK1197" s="1"/>
      <c r="AL1197" s="1">
        <v>0</v>
      </c>
      <c r="AM1197" s="1">
        <v>984402.70603333332</v>
      </c>
      <c r="AN1197" s="1"/>
      <c r="AO1197" s="1">
        <v>0</v>
      </c>
      <c r="AP1197" s="1">
        <v>0</v>
      </c>
      <c r="AQ1197" s="1">
        <v>1414027.7355333334</v>
      </c>
      <c r="AR1197" s="1">
        <v>0</v>
      </c>
      <c r="AS1197" s="1">
        <v>0</v>
      </c>
      <c r="AT1197" s="1">
        <v>90508.305891800002</v>
      </c>
      <c r="AU1197" s="1">
        <v>0</v>
      </c>
      <c r="AV1197" s="1"/>
      <c r="AW1197" s="1">
        <v>0</v>
      </c>
      <c r="AX1197" s="1">
        <v>291230.71398</v>
      </c>
      <c r="AY1197" s="1"/>
      <c r="AZ1197" s="1">
        <v>0</v>
      </c>
      <c r="BA1197" s="1">
        <v>0</v>
      </c>
      <c r="BB1197" s="1">
        <v>381739.01987179997</v>
      </c>
      <c r="BC1197" s="7">
        <v>1.051585169203721</v>
      </c>
      <c r="BD1197" s="35" t="s">
        <v>552</v>
      </c>
      <c r="BE1197" s="35" t="s">
        <v>552</v>
      </c>
      <c r="BF1197" s="35">
        <v>1.794206665120595</v>
      </c>
      <c r="BG1197" s="35" t="s">
        <v>552</v>
      </c>
      <c r="BH1197" s="35" t="s">
        <v>552</v>
      </c>
      <c r="BI1197" s="35" t="s">
        <v>552</v>
      </c>
      <c r="BJ1197" s="35">
        <v>1.0460470200522627</v>
      </c>
      <c r="BK1197" s="35" t="s">
        <v>552</v>
      </c>
      <c r="BL1197" s="35" t="s">
        <v>552</v>
      </c>
      <c r="BM1197" s="35" t="s">
        <v>552</v>
      </c>
      <c r="BN1197" s="35">
        <v>1.189741161516503</v>
      </c>
      <c r="BO1197" s="1">
        <v>0</v>
      </c>
      <c r="BP1197" s="1">
        <v>0</v>
      </c>
      <c r="BQ1197" s="1">
        <v>562098.63215999992</v>
      </c>
      <c r="BR1197" s="1">
        <v>24985.158369673351</v>
      </c>
      <c r="BS1197" s="1">
        <v>220782.14952331837</v>
      </c>
      <c r="BT1197" s="1">
        <v>562098.63215999992</v>
      </c>
      <c r="BU1197" s="1">
        <v>24985.158369673351</v>
      </c>
      <c r="BV1197" s="1">
        <v>64990.894248026925</v>
      </c>
      <c r="BW1197" s="35">
        <v>6.3795856073220065</v>
      </c>
      <c r="BX1197" s="1">
        <v>3023857.7114633224</v>
      </c>
      <c r="BY1197" s="1">
        <v>134409.79836215574</v>
      </c>
      <c r="BZ1197" s="1">
        <v>1187716.4739292588</v>
      </c>
      <c r="CA1197" s="1">
        <v>3023857.7114633224</v>
      </c>
      <c r="CB1197" s="1">
        <v>134409.79836215574</v>
      </c>
      <c r="CC1197" s="1">
        <v>349624.07930367225</v>
      </c>
    </row>
    <row r="1198" spans="1:81" x14ac:dyDescent="0.25">
      <c r="A1198" t="s">
        <v>907</v>
      </c>
      <c r="B1198" t="s">
        <v>908</v>
      </c>
      <c r="C1198" t="s">
        <v>160</v>
      </c>
      <c r="D1198" t="s">
        <v>38</v>
      </c>
      <c r="E1198">
        <v>50030</v>
      </c>
      <c r="F1198" t="s">
        <v>370</v>
      </c>
      <c r="G1198" t="s">
        <v>161</v>
      </c>
      <c r="H1198" s="74">
        <v>0.59916921241254006</v>
      </c>
      <c r="I1198" s="1">
        <v>1657096.37</v>
      </c>
      <c r="J1198" s="1"/>
      <c r="K1198" s="1"/>
      <c r="L1198" s="1">
        <v>430948</v>
      </c>
      <c r="M1198" s="1"/>
      <c r="N1198" s="1"/>
      <c r="O1198" s="1"/>
      <c r="P1198" s="1"/>
      <c r="Q1198" s="1"/>
      <c r="R1198" s="1"/>
      <c r="S1198" s="1"/>
      <c r="T1198" s="1">
        <v>430948</v>
      </c>
      <c r="U1198" s="1">
        <v>29.588235294117649</v>
      </c>
      <c r="V1198" s="36">
        <v>0.13476956588855105</v>
      </c>
      <c r="W1198" s="1"/>
      <c r="X1198" s="1"/>
      <c r="Y1198" s="1">
        <v>99987</v>
      </c>
      <c r="Z1198" s="1"/>
      <c r="AA1198" s="1"/>
      <c r="AB1198" s="1"/>
      <c r="AC1198" s="1"/>
      <c r="AD1198" s="1"/>
      <c r="AE1198" s="1"/>
      <c r="AF1198" s="1"/>
      <c r="AG1198" s="1">
        <v>0</v>
      </c>
      <c r="AH1198" s="1">
        <v>0</v>
      </c>
      <c r="AI1198" s="1">
        <v>1025903.9747500002</v>
      </c>
      <c r="AJ1198" s="1">
        <v>0</v>
      </c>
      <c r="AK1198" s="1">
        <v>0</v>
      </c>
      <c r="AL1198" s="1">
        <v>0</v>
      </c>
      <c r="AM1198" s="1">
        <v>0</v>
      </c>
      <c r="AN1198" s="1">
        <v>0</v>
      </c>
      <c r="AO1198" s="1">
        <v>0</v>
      </c>
      <c r="AP1198" s="1">
        <v>0</v>
      </c>
      <c r="AQ1198" s="1">
        <v>1025903.9747500002</v>
      </c>
      <c r="AR1198" s="1">
        <v>0</v>
      </c>
      <c r="AS1198" s="1">
        <v>0</v>
      </c>
      <c r="AT1198" s="1">
        <v>216773.75574779999</v>
      </c>
      <c r="AU1198" s="1">
        <v>0</v>
      </c>
      <c r="AV1198" s="1">
        <v>0</v>
      </c>
      <c r="AW1198" s="1">
        <v>0</v>
      </c>
      <c r="AX1198" s="1">
        <v>0</v>
      </c>
      <c r="AY1198" s="1">
        <v>0</v>
      </c>
      <c r="AZ1198" s="1">
        <v>0</v>
      </c>
      <c r="BA1198" s="1">
        <v>0</v>
      </c>
      <c r="BB1198" s="1">
        <v>216773.75574779999</v>
      </c>
      <c r="BC1198" s="7">
        <v>0.74991277091374009</v>
      </c>
      <c r="BD1198" s="35" t="s">
        <v>552</v>
      </c>
      <c r="BE1198" s="35" t="s">
        <v>552</v>
      </c>
      <c r="BF1198" s="35">
        <v>2.8835908984327583</v>
      </c>
      <c r="BG1198" s="35" t="s">
        <v>552</v>
      </c>
      <c r="BH1198" s="35" t="s">
        <v>552</v>
      </c>
      <c r="BI1198" s="35" t="s">
        <v>552</v>
      </c>
      <c r="BJ1198" s="35" t="s">
        <v>552</v>
      </c>
      <c r="BK1198" s="35" t="s">
        <v>552</v>
      </c>
      <c r="BL1198" s="35" t="s">
        <v>552</v>
      </c>
      <c r="BM1198" s="35" t="s">
        <v>552</v>
      </c>
      <c r="BN1198" s="35">
        <v>2.8835908984327583</v>
      </c>
      <c r="BO1198" s="1">
        <v>0</v>
      </c>
      <c r="BP1198" s="1"/>
      <c r="BQ1198" s="1">
        <v>545449.84114919999</v>
      </c>
      <c r="BR1198" s="1">
        <v>24245.123336195407</v>
      </c>
      <c r="BS1198" s="1">
        <v>214242.80632619309</v>
      </c>
      <c r="BT1198" s="1">
        <v>545449.84114919999</v>
      </c>
      <c r="BU1198" s="1">
        <v>24245.123336195407</v>
      </c>
      <c r="BV1198" s="1">
        <v>63065.929919644768</v>
      </c>
      <c r="BW1198" s="35">
        <v>6.1532256532911536</v>
      </c>
      <c r="BX1198" s="1">
        <v>2810826.1139936419</v>
      </c>
      <c r="BY1198" s="1">
        <v>124940.59154329017</v>
      </c>
      <c r="BZ1198" s="1">
        <v>1104041.5255932265</v>
      </c>
      <c r="CA1198" s="1">
        <v>2810826.1139936419</v>
      </c>
      <c r="CB1198" s="1">
        <v>124940.59154329017</v>
      </c>
      <c r="CC1198" s="1">
        <v>324992.96791057551</v>
      </c>
    </row>
    <row r="1199" spans="1:81" x14ac:dyDescent="0.25">
      <c r="A1199" t="s">
        <v>907</v>
      </c>
      <c r="B1199" t="s">
        <v>908</v>
      </c>
      <c r="C1199" t="s">
        <v>160</v>
      </c>
      <c r="D1199" t="s">
        <v>28</v>
      </c>
      <c r="E1199">
        <v>50030</v>
      </c>
      <c r="F1199" t="s">
        <v>370</v>
      </c>
      <c r="G1199" t="s">
        <v>161</v>
      </c>
      <c r="H1199" s="74">
        <v>0.59916921241254006</v>
      </c>
      <c r="I1199" s="1">
        <v>2097144.6</v>
      </c>
      <c r="J1199" s="1">
        <v>0</v>
      </c>
      <c r="K1199" s="1">
        <v>0</v>
      </c>
      <c r="L1199" s="1">
        <v>522697</v>
      </c>
      <c r="M1199" s="1">
        <v>0</v>
      </c>
      <c r="N1199" s="1">
        <v>0</v>
      </c>
      <c r="O1199" s="1">
        <v>0</v>
      </c>
      <c r="P1199" s="1">
        <v>0</v>
      </c>
      <c r="Q1199" s="1">
        <v>0</v>
      </c>
      <c r="R1199" s="1">
        <v>0</v>
      </c>
      <c r="S1199" s="1">
        <v>74561</v>
      </c>
      <c r="T1199" s="1">
        <v>597258</v>
      </c>
      <c r="U1199" s="1"/>
      <c r="V1199" s="36"/>
      <c r="W1199" s="1"/>
      <c r="X1199" s="1"/>
      <c r="Y1199" s="1">
        <v>121274</v>
      </c>
      <c r="Z1199" s="1"/>
      <c r="AA1199" s="1"/>
      <c r="AB1199" s="1"/>
      <c r="AC1199" s="1"/>
      <c r="AD1199" s="1"/>
      <c r="AE1199" s="1"/>
      <c r="AF1199" s="1">
        <v>17421</v>
      </c>
      <c r="AG1199" s="1">
        <v>0</v>
      </c>
      <c r="AH1199" s="1">
        <v>0</v>
      </c>
      <c r="AI1199" s="1">
        <v>1244316.5611875001</v>
      </c>
      <c r="AJ1199" s="1">
        <v>0</v>
      </c>
      <c r="AK1199" s="1">
        <v>0</v>
      </c>
      <c r="AL1199" s="1">
        <v>0</v>
      </c>
      <c r="AM1199" s="1">
        <v>0</v>
      </c>
      <c r="AN1199" s="1">
        <v>0</v>
      </c>
      <c r="AO1199" s="1">
        <v>0</v>
      </c>
      <c r="AP1199" s="1">
        <v>99358.159377000004</v>
      </c>
      <c r="AQ1199" s="1">
        <v>1343674.7205645002</v>
      </c>
      <c r="AR1199" s="1">
        <v>0</v>
      </c>
      <c r="AS1199" s="1">
        <v>0</v>
      </c>
      <c r="AT1199" s="1">
        <v>262924.3847156</v>
      </c>
      <c r="AU1199" s="1">
        <v>0</v>
      </c>
      <c r="AV1199" s="1">
        <v>0</v>
      </c>
      <c r="AW1199" s="1">
        <v>0</v>
      </c>
      <c r="AX1199" s="1">
        <v>0</v>
      </c>
      <c r="AY1199" s="1">
        <v>0</v>
      </c>
      <c r="AZ1199" s="1">
        <v>0</v>
      </c>
      <c r="BA1199" s="1">
        <v>22341.706044300001</v>
      </c>
      <c r="BB1199" s="1">
        <v>285266.09075989999</v>
      </c>
      <c r="BC1199" s="7">
        <v>0.77674224816181014</v>
      </c>
      <c r="BD1199" s="35" t="s">
        <v>552</v>
      </c>
      <c r="BE1199" s="35" t="s">
        <v>552</v>
      </c>
      <c r="BF1199" s="35">
        <v>2.8835844588798101</v>
      </c>
      <c r="BG1199" s="35" t="s">
        <v>552</v>
      </c>
      <c r="BH1199" s="35" t="s">
        <v>552</v>
      </c>
      <c r="BI1199" s="35" t="s">
        <v>552</v>
      </c>
      <c r="BJ1199" s="35" t="s">
        <v>552</v>
      </c>
      <c r="BK1199" s="35" t="s">
        <v>552</v>
      </c>
      <c r="BL1199" s="35" t="s">
        <v>552</v>
      </c>
      <c r="BM1199" s="35">
        <v>1.6322187929520795</v>
      </c>
      <c r="BN1199" s="35">
        <v>2.7273654121408173</v>
      </c>
      <c r="BO1199" s="1">
        <v>0</v>
      </c>
      <c r="BP1199" s="1">
        <v>0</v>
      </c>
      <c r="BQ1199" s="1">
        <v>690296.11653599993</v>
      </c>
      <c r="BR1199" s="1">
        <v>30683.507852253748</v>
      </c>
      <c r="BS1199" s="1">
        <v>271135.79663192533</v>
      </c>
      <c r="BT1199" s="1">
        <v>690296.11653599993</v>
      </c>
      <c r="BU1199" s="1">
        <v>30683.507852253748</v>
      </c>
      <c r="BV1199" s="1">
        <v>79813.326955125405</v>
      </c>
      <c r="BW1199" s="35">
        <v>6.1532256532911536</v>
      </c>
      <c r="BX1199" s="1">
        <v>3557251.6561005749</v>
      </c>
      <c r="BY1199" s="1">
        <v>158119.03979719456</v>
      </c>
      <c r="BZ1199" s="1">
        <v>1397223.9427291709</v>
      </c>
      <c r="CA1199" s="1">
        <v>3557251.6561005749</v>
      </c>
      <c r="CB1199" s="1">
        <v>158119.03979719456</v>
      </c>
      <c r="CC1199" s="1">
        <v>411296.08393966651</v>
      </c>
    </row>
    <row r="1200" spans="1:81" x14ac:dyDescent="0.25">
      <c r="A1200" t="s">
        <v>907</v>
      </c>
      <c r="B1200" t="s">
        <v>908</v>
      </c>
      <c r="C1200" t="s">
        <v>160</v>
      </c>
      <c r="D1200" t="s">
        <v>1730</v>
      </c>
      <c r="E1200">
        <v>50030</v>
      </c>
      <c r="F1200" t="s">
        <v>370</v>
      </c>
      <c r="G1200" t="s">
        <v>161</v>
      </c>
      <c r="H1200" s="74">
        <v>0.59916921241254006</v>
      </c>
      <c r="I1200" s="1">
        <v>440048.23</v>
      </c>
      <c r="J1200" s="1"/>
      <c r="K1200" s="1"/>
      <c r="L1200" s="1">
        <v>91749</v>
      </c>
      <c r="M1200" s="1"/>
      <c r="N1200" s="1"/>
      <c r="O1200" s="1"/>
      <c r="P1200" s="1"/>
      <c r="Q1200" s="1"/>
      <c r="R1200" s="1"/>
      <c r="S1200" s="1">
        <v>74561</v>
      </c>
      <c r="T1200" s="1">
        <v>166310</v>
      </c>
      <c r="U1200" s="1">
        <v>10</v>
      </c>
      <c r="V1200" s="36">
        <v>0.37876744506322141</v>
      </c>
      <c r="W1200" s="1"/>
      <c r="X1200" s="1"/>
      <c r="Y1200" s="1">
        <v>21287</v>
      </c>
      <c r="Z1200" s="1"/>
      <c r="AA1200" s="1"/>
      <c r="AB1200" s="1"/>
      <c r="AC1200" s="1"/>
      <c r="AD1200" s="1"/>
      <c r="AE1200" s="1"/>
      <c r="AF1200" s="1">
        <v>17421</v>
      </c>
      <c r="AG1200" s="1">
        <v>0</v>
      </c>
      <c r="AH1200" s="1">
        <v>0</v>
      </c>
      <c r="AI1200" s="1">
        <v>218412.58643750002</v>
      </c>
      <c r="AJ1200" s="1">
        <v>0</v>
      </c>
      <c r="AK1200" s="1"/>
      <c r="AL1200" s="1">
        <v>0</v>
      </c>
      <c r="AM1200" s="1">
        <v>0</v>
      </c>
      <c r="AN1200" s="1"/>
      <c r="AO1200" s="1">
        <v>0</v>
      </c>
      <c r="AP1200" s="1">
        <v>99358.159377000004</v>
      </c>
      <c r="AQ1200" s="1">
        <v>317770.74581450003</v>
      </c>
      <c r="AR1200" s="1">
        <v>0</v>
      </c>
      <c r="AS1200" s="1">
        <v>0</v>
      </c>
      <c r="AT1200" s="1">
        <v>46150.628967799996</v>
      </c>
      <c r="AU1200" s="1">
        <v>0</v>
      </c>
      <c r="AV1200" s="1"/>
      <c r="AW1200" s="1">
        <v>0</v>
      </c>
      <c r="AX1200" s="1">
        <v>0</v>
      </c>
      <c r="AY1200" s="1"/>
      <c r="AZ1200" s="1">
        <v>0</v>
      </c>
      <c r="BA1200" s="1">
        <v>22341.706044300001</v>
      </c>
      <c r="BB1200" s="1">
        <v>68492.335012099997</v>
      </c>
      <c r="BC1200" s="7">
        <v>0.87777442219594892</v>
      </c>
      <c r="BD1200" s="35" t="s">
        <v>552</v>
      </c>
      <c r="BE1200" s="35" t="s">
        <v>552</v>
      </c>
      <c r="BF1200" s="35">
        <v>2.8835542120927751</v>
      </c>
      <c r="BG1200" s="35" t="s">
        <v>552</v>
      </c>
      <c r="BH1200" s="35" t="s">
        <v>552</v>
      </c>
      <c r="BI1200" s="35" t="s">
        <v>552</v>
      </c>
      <c r="BJ1200" s="35" t="s">
        <v>552</v>
      </c>
      <c r="BK1200" s="35" t="s">
        <v>552</v>
      </c>
      <c r="BL1200" s="35" t="s">
        <v>552</v>
      </c>
      <c r="BM1200" s="35">
        <v>1.6322187929520795</v>
      </c>
      <c r="BN1200" s="35">
        <v>2.3225487392616202</v>
      </c>
      <c r="BO1200" s="1">
        <v>0</v>
      </c>
      <c r="BP1200" s="1">
        <v>0</v>
      </c>
      <c r="BQ1200" s="1">
        <v>144846.27538679997</v>
      </c>
      <c r="BR1200" s="1">
        <v>6438.3845160583405</v>
      </c>
      <c r="BS1200" s="1">
        <v>56892.99030573223</v>
      </c>
      <c r="BT1200" s="1">
        <v>144846.27538679997</v>
      </c>
      <c r="BU1200" s="1">
        <v>6438.3845160583405</v>
      </c>
      <c r="BV1200" s="1">
        <v>16747.397035480633</v>
      </c>
      <c r="BW1200" s="35">
        <v>6.1532256532911536</v>
      </c>
      <c r="BX1200" s="1">
        <v>746425.54210693261</v>
      </c>
      <c r="BY1200" s="1">
        <v>33178.448253904389</v>
      </c>
      <c r="BZ1200" s="1">
        <v>293182.41713594424</v>
      </c>
      <c r="CA1200" s="1">
        <v>746425.54210693261</v>
      </c>
      <c r="CB1200" s="1">
        <v>33178.448253904389</v>
      </c>
      <c r="CC1200" s="1">
        <v>86303.116029091019</v>
      </c>
    </row>
    <row r="1201" spans="1:81" x14ac:dyDescent="0.25">
      <c r="A1201" t="s">
        <v>1579</v>
      </c>
      <c r="B1201" t="s">
        <v>735</v>
      </c>
      <c r="C1201" t="s">
        <v>160</v>
      </c>
      <c r="D1201" t="s">
        <v>28</v>
      </c>
      <c r="E1201">
        <v>50243</v>
      </c>
      <c r="F1201" t="s">
        <v>370</v>
      </c>
      <c r="G1201" t="s">
        <v>55</v>
      </c>
      <c r="H1201" s="74">
        <v>0.53246165051848993</v>
      </c>
      <c r="I1201" s="1">
        <v>131502.85</v>
      </c>
      <c r="J1201" s="1">
        <v>0</v>
      </c>
      <c r="K1201" s="1">
        <v>0</v>
      </c>
      <c r="L1201" s="1">
        <v>0</v>
      </c>
      <c r="M1201" s="1">
        <v>0</v>
      </c>
      <c r="N1201" s="1">
        <v>0</v>
      </c>
      <c r="O1201" s="1">
        <v>0</v>
      </c>
      <c r="P1201" s="1">
        <v>42792</v>
      </c>
      <c r="Q1201" s="1">
        <v>0</v>
      </c>
      <c r="R1201" s="1">
        <v>0</v>
      </c>
      <c r="S1201" s="1">
        <v>0</v>
      </c>
      <c r="T1201" s="1">
        <v>42792</v>
      </c>
      <c r="U1201" s="1"/>
      <c r="V1201" s="36"/>
      <c r="W1201" s="1"/>
      <c r="X1201" s="1"/>
      <c r="Y1201" s="1"/>
      <c r="Z1201" s="1"/>
      <c r="AA1201" s="1"/>
      <c r="AB1201" s="1"/>
      <c r="AC1201" s="1">
        <v>5040</v>
      </c>
      <c r="AD1201" s="1"/>
      <c r="AE1201" s="1"/>
      <c r="AF1201" s="1"/>
      <c r="AG1201" s="1">
        <v>0</v>
      </c>
      <c r="AH1201" s="1">
        <v>0</v>
      </c>
      <c r="AI1201" s="1">
        <v>0</v>
      </c>
      <c r="AJ1201" s="1">
        <v>0</v>
      </c>
      <c r="AK1201" s="1">
        <v>0</v>
      </c>
      <c r="AL1201" s="1">
        <v>0</v>
      </c>
      <c r="AM1201" s="1">
        <v>44299.804579999996</v>
      </c>
      <c r="AN1201" s="1">
        <v>0</v>
      </c>
      <c r="AO1201" s="1">
        <v>0</v>
      </c>
      <c r="AP1201" s="1">
        <v>0</v>
      </c>
      <c r="AQ1201" s="1">
        <v>44299.804579999996</v>
      </c>
      <c r="AR1201" s="1">
        <v>0</v>
      </c>
      <c r="AS1201" s="1">
        <v>0</v>
      </c>
      <c r="AT1201" s="1">
        <v>0</v>
      </c>
      <c r="AU1201" s="1">
        <v>0</v>
      </c>
      <c r="AV1201" s="1">
        <v>0</v>
      </c>
      <c r="AW1201" s="1">
        <v>0</v>
      </c>
      <c r="AX1201" s="1">
        <v>13109.947199999999</v>
      </c>
      <c r="AY1201" s="1">
        <v>0</v>
      </c>
      <c r="AZ1201" s="1">
        <v>0</v>
      </c>
      <c r="BA1201" s="1">
        <v>0</v>
      </c>
      <c r="BB1201" s="1">
        <v>13109.947199999999</v>
      </c>
      <c r="BC1201" s="7">
        <v>0.43656659745397147</v>
      </c>
      <c r="BD1201" s="35" t="s">
        <v>552</v>
      </c>
      <c r="BE1201" s="35" t="s">
        <v>552</v>
      </c>
      <c r="BF1201" s="35" t="s">
        <v>552</v>
      </c>
      <c r="BG1201" s="35" t="s">
        <v>552</v>
      </c>
      <c r="BH1201" s="35" t="s">
        <v>552</v>
      </c>
      <c r="BI1201" s="35" t="s">
        <v>552</v>
      </c>
      <c r="BJ1201" s="35">
        <v>1.3416001070293511</v>
      </c>
      <c r="BK1201" s="35" t="s">
        <v>552</v>
      </c>
      <c r="BL1201" s="35" t="s">
        <v>552</v>
      </c>
      <c r="BM1201" s="35" t="s">
        <v>552</v>
      </c>
      <c r="BN1201" s="35">
        <v>1.3416001070293511</v>
      </c>
      <c r="BO1201" s="1">
        <v>0</v>
      </c>
      <c r="BP1201" s="1">
        <v>0</v>
      </c>
      <c r="BQ1201" s="1">
        <v>43285.478105999995</v>
      </c>
      <c r="BR1201" s="1">
        <v>1924.0298120447901</v>
      </c>
      <c r="BS1201" s="1">
        <v>17001.750854051064</v>
      </c>
      <c r="BT1201" s="1">
        <v>43285.478105999995</v>
      </c>
      <c r="BU1201" s="1">
        <v>1924.0298120447901</v>
      </c>
      <c r="BV1201" s="1">
        <v>5004.7478664946666</v>
      </c>
      <c r="BW1201" s="35">
        <v>5.9776611462565432</v>
      </c>
      <c r="BX1201" s="1">
        <v>215460.44256537445</v>
      </c>
      <c r="BY1201" s="1">
        <v>9577.1684396546316</v>
      </c>
      <c r="BZ1201" s="1">
        <v>84628.954644543977</v>
      </c>
      <c r="CA1201" s="1">
        <v>215460.44256537445</v>
      </c>
      <c r="CB1201" s="1">
        <v>9577.1684396546316</v>
      </c>
      <c r="CC1201" s="1">
        <v>24911.939001860832</v>
      </c>
    </row>
    <row r="1202" spans="1:81" x14ac:dyDescent="0.25">
      <c r="A1202" t="s">
        <v>1579</v>
      </c>
      <c r="B1202" t="s">
        <v>735</v>
      </c>
      <c r="C1202" t="s">
        <v>160</v>
      </c>
      <c r="D1202" t="s">
        <v>1730</v>
      </c>
      <c r="E1202">
        <v>50243</v>
      </c>
      <c r="F1202" t="s">
        <v>370</v>
      </c>
      <c r="G1202" t="s">
        <v>55</v>
      </c>
      <c r="H1202" s="74">
        <v>0.53246165051848993</v>
      </c>
      <c r="I1202" s="1">
        <v>131502.85</v>
      </c>
      <c r="J1202" s="1"/>
      <c r="K1202" s="1"/>
      <c r="L1202" s="1"/>
      <c r="M1202" s="1"/>
      <c r="N1202" s="1"/>
      <c r="O1202" s="1"/>
      <c r="P1202" s="1">
        <v>42792</v>
      </c>
      <c r="Q1202" s="1"/>
      <c r="R1202" s="1"/>
      <c r="S1202" s="1"/>
      <c r="T1202" s="1">
        <v>42792</v>
      </c>
      <c r="U1202" s="1">
        <v>10</v>
      </c>
      <c r="V1202" s="36">
        <v>0.307307090110301</v>
      </c>
      <c r="W1202" s="1"/>
      <c r="X1202" s="1"/>
      <c r="Y1202" s="1"/>
      <c r="Z1202" s="1"/>
      <c r="AA1202" s="1"/>
      <c r="AB1202" s="1"/>
      <c r="AC1202" s="1">
        <v>5040</v>
      </c>
      <c r="AD1202" s="1"/>
      <c r="AE1202" s="1"/>
      <c r="AF1202" s="1"/>
      <c r="AG1202" s="1">
        <v>0</v>
      </c>
      <c r="AH1202" s="1">
        <v>0</v>
      </c>
      <c r="AI1202" s="1">
        <v>0</v>
      </c>
      <c r="AJ1202" s="1">
        <v>0</v>
      </c>
      <c r="AK1202" s="1"/>
      <c r="AL1202" s="1">
        <v>0</v>
      </c>
      <c r="AM1202" s="1">
        <v>44299.804579999996</v>
      </c>
      <c r="AN1202" s="1"/>
      <c r="AO1202" s="1">
        <v>0</v>
      </c>
      <c r="AP1202" s="1">
        <v>0</v>
      </c>
      <c r="AQ1202" s="1">
        <v>44299.804579999996</v>
      </c>
      <c r="AR1202" s="1">
        <v>0</v>
      </c>
      <c r="AS1202" s="1">
        <v>0</v>
      </c>
      <c r="AT1202" s="1">
        <v>0</v>
      </c>
      <c r="AU1202" s="1">
        <v>0</v>
      </c>
      <c r="AV1202" s="1"/>
      <c r="AW1202" s="1">
        <v>0</v>
      </c>
      <c r="AX1202" s="1">
        <v>13109.947199999999</v>
      </c>
      <c r="AY1202" s="1"/>
      <c r="AZ1202" s="1">
        <v>0</v>
      </c>
      <c r="BA1202" s="1">
        <v>0</v>
      </c>
      <c r="BB1202" s="1">
        <v>13109.947199999999</v>
      </c>
      <c r="BC1202" s="7">
        <v>0.43656659745397147</v>
      </c>
      <c r="BD1202" s="35" t="s">
        <v>552</v>
      </c>
      <c r="BE1202" s="35" t="s">
        <v>552</v>
      </c>
      <c r="BF1202" s="35" t="s">
        <v>552</v>
      </c>
      <c r="BG1202" s="35" t="s">
        <v>552</v>
      </c>
      <c r="BH1202" s="35" t="s">
        <v>552</v>
      </c>
      <c r="BI1202" s="35" t="s">
        <v>552</v>
      </c>
      <c r="BJ1202" s="35">
        <v>1.3416001070293511</v>
      </c>
      <c r="BK1202" s="35" t="s">
        <v>552</v>
      </c>
      <c r="BL1202" s="35" t="s">
        <v>552</v>
      </c>
      <c r="BM1202" s="35" t="s">
        <v>552</v>
      </c>
      <c r="BN1202" s="35">
        <v>1.3416001070293511</v>
      </c>
      <c r="BO1202" s="1">
        <v>0</v>
      </c>
      <c r="BP1202" s="1">
        <v>0</v>
      </c>
      <c r="BQ1202" s="1">
        <v>43285.478105999995</v>
      </c>
      <c r="BR1202" s="1">
        <v>1924.0298120447901</v>
      </c>
      <c r="BS1202" s="1">
        <v>17001.750854051064</v>
      </c>
      <c r="BT1202" s="1">
        <v>43285.478105999995</v>
      </c>
      <c r="BU1202" s="1">
        <v>1924.0298120447901</v>
      </c>
      <c r="BV1202" s="1">
        <v>5004.7478664946666</v>
      </c>
      <c r="BW1202" s="35">
        <v>5.9776611462565432</v>
      </c>
      <c r="BX1202" s="1">
        <v>215460.44256537445</v>
      </c>
      <c r="BY1202" s="1">
        <v>9577.1684396546316</v>
      </c>
      <c r="BZ1202" s="1">
        <v>84628.954644543977</v>
      </c>
      <c r="CA1202" s="1">
        <v>215460.44256537445</v>
      </c>
      <c r="CB1202" s="1">
        <v>9577.1684396546316</v>
      </c>
      <c r="CC1202" s="1">
        <v>24911.939001860832</v>
      </c>
    </row>
    <row r="1203" spans="1:81" x14ac:dyDescent="0.25">
      <c r="A1203" t="s">
        <v>158</v>
      </c>
      <c r="B1203" t="s">
        <v>159</v>
      </c>
      <c r="C1203" t="s">
        <v>160</v>
      </c>
      <c r="D1203" t="s">
        <v>38</v>
      </c>
      <c r="E1203">
        <v>50119</v>
      </c>
      <c r="F1203" t="s">
        <v>39</v>
      </c>
      <c r="G1203" t="s">
        <v>161</v>
      </c>
      <c r="H1203" s="74">
        <v>0.59916921241254006</v>
      </c>
      <c r="I1203" s="1">
        <v>97496748</v>
      </c>
      <c r="J1203" s="1"/>
      <c r="K1203" s="1"/>
      <c r="L1203" s="1">
        <v>14247288</v>
      </c>
      <c r="M1203" s="1"/>
      <c r="N1203" s="1"/>
      <c r="O1203" s="1"/>
      <c r="P1203" s="1"/>
      <c r="Q1203" s="1"/>
      <c r="R1203" s="1"/>
      <c r="S1203" s="1"/>
      <c r="T1203" s="1">
        <v>14247288</v>
      </c>
      <c r="U1203" s="1">
        <v>38.96153846153846</v>
      </c>
      <c r="V1203" s="36">
        <v>0.21592289838842679</v>
      </c>
      <c r="W1203" s="1"/>
      <c r="X1203" s="1"/>
      <c r="Y1203" s="1">
        <v>3380605</v>
      </c>
      <c r="Z1203" s="1"/>
      <c r="AA1203" s="1"/>
      <c r="AB1203" s="1"/>
      <c r="AC1203" s="1"/>
      <c r="AD1203" s="1"/>
      <c r="AE1203" s="1"/>
      <c r="AF1203" s="1"/>
      <c r="AG1203" s="1">
        <v>0</v>
      </c>
      <c r="AH1203" s="1">
        <v>0</v>
      </c>
      <c r="AI1203" s="1">
        <v>34682492.228500009</v>
      </c>
      <c r="AJ1203" s="1">
        <v>0</v>
      </c>
      <c r="AK1203" s="1">
        <v>0</v>
      </c>
      <c r="AL1203" s="1">
        <v>0</v>
      </c>
      <c r="AM1203" s="1">
        <v>0</v>
      </c>
      <c r="AN1203" s="1">
        <v>0</v>
      </c>
      <c r="AO1203" s="1">
        <v>0</v>
      </c>
      <c r="AP1203" s="1">
        <v>0</v>
      </c>
      <c r="AQ1203" s="1">
        <v>34682492.228500009</v>
      </c>
      <c r="AR1203" s="1">
        <v>0</v>
      </c>
      <c r="AS1203" s="1">
        <v>0</v>
      </c>
      <c r="AT1203" s="1">
        <v>7329217.2237369996</v>
      </c>
      <c r="AU1203" s="1">
        <v>0</v>
      </c>
      <c r="AV1203" s="1">
        <v>0</v>
      </c>
      <c r="AW1203" s="1">
        <v>0</v>
      </c>
      <c r="AX1203" s="1">
        <v>0</v>
      </c>
      <c r="AY1203" s="1">
        <v>0</v>
      </c>
      <c r="AZ1203" s="1">
        <v>0</v>
      </c>
      <c r="BA1203" s="1">
        <v>0</v>
      </c>
      <c r="BB1203" s="1">
        <v>7329217.2237369996</v>
      </c>
      <c r="BC1203" s="7">
        <v>0.43090370001096867</v>
      </c>
      <c r="BD1203" s="35" t="s">
        <v>552</v>
      </c>
      <c r="BE1203" s="35" t="s">
        <v>552</v>
      </c>
      <c r="BF1203" s="35">
        <v>2.9487513309365974</v>
      </c>
      <c r="BG1203" s="35" t="s">
        <v>552</v>
      </c>
      <c r="BH1203" s="35" t="s">
        <v>552</v>
      </c>
      <c r="BI1203" s="35" t="s">
        <v>552</v>
      </c>
      <c r="BJ1203" s="35" t="s">
        <v>552</v>
      </c>
      <c r="BK1203" s="35" t="s">
        <v>552</v>
      </c>
      <c r="BL1203" s="35" t="s">
        <v>552</v>
      </c>
      <c r="BM1203" s="35" t="s">
        <v>552</v>
      </c>
      <c r="BN1203" s="35">
        <v>2.9487513309365974</v>
      </c>
      <c r="BO1203" s="1">
        <v>0</v>
      </c>
      <c r="BP1203" s="1"/>
      <c r="BQ1203" s="1">
        <v>32092029.571679994</v>
      </c>
      <c r="BR1203" s="1">
        <v>1426483.530428567</v>
      </c>
      <c r="BS1203" s="1">
        <v>12605167.253608584</v>
      </c>
      <c r="BT1203" s="1">
        <v>32092029.571679994</v>
      </c>
      <c r="BU1203" s="1">
        <v>1426483.530428567</v>
      </c>
      <c r="BV1203" s="1">
        <v>3710540.4296801798</v>
      </c>
      <c r="BW1203" s="35">
        <v>6.1549297550271849</v>
      </c>
      <c r="BX1203" s="1">
        <v>165432158.13826555</v>
      </c>
      <c r="BY1203" s="1">
        <v>7353422.3960624468</v>
      </c>
      <c r="BZ1203" s="1">
        <v>64978751.742721193</v>
      </c>
      <c r="CA1203" s="1">
        <v>165432158.13826555</v>
      </c>
      <c r="CB1203" s="1">
        <v>7353422.3960624468</v>
      </c>
      <c r="CC1203" s="1">
        <v>19127575.268189713</v>
      </c>
    </row>
    <row r="1204" spans="1:81" x14ac:dyDescent="0.25">
      <c r="A1204" t="s">
        <v>158</v>
      </c>
      <c r="B1204" t="s">
        <v>159</v>
      </c>
      <c r="C1204" t="s">
        <v>160</v>
      </c>
      <c r="D1204" t="s">
        <v>28</v>
      </c>
      <c r="E1204">
        <v>50119</v>
      </c>
      <c r="F1204" t="s">
        <v>39</v>
      </c>
      <c r="G1204" t="s">
        <v>161</v>
      </c>
      <c r="H1204" s="74">
        <v>0.59916921241254006</v>
      </c>
      <c r="I1204" s="1">
        <v>100829569</v>
      </c>
      <c r="J1204" s="1">
        <v>0</v>
      </c>
      <c r="K1204" s="1">
        <v>0</v>
      </c>
      <c r="L1204" s="1">
        <v>14247288</v>
      </c>
      <c r="M1204" s="1">
        <v>0</v>
      </c>
      <c r="N1204" s="1">
        <v>0</v>
      </c>
      <c r="O1204" s="1">
        <v>0</v>
      </c>
      <c r="P1204" s="1">
        <v>0</v>
      </c>
      <c r="Q1204" s="1">
        <v>0</v>
      </c>
      <c r="R1204" s="1">
        <v>0</v>
      </c>
      <c r="S1204" s="1">
        <v>0</v>
      </c>
      <c r="T1204" s="1">
        <v>14247288</v>
      </c>
      <c r="U1204" s="1"/>
      <c r="V1204" s="36"/>
      <c r="W1204" s="1"/>
      <c r="X1204" s="1"/>
      <c r="Y1204" s="1">
        <v>3380605</v>
      </c>
      <c r="Z1204" s="1"/>
      <c r="AA1204" s="1"/>
      <c r="AB1204" s="1"/>
      <c r="AC1204" s="1">
        <v>239386</v>
      </c>
      <c r="AD1204" s="1"/>
      <c r="AE1204" s="1"/>
      <c r="AF1204" s="1"/>
      <c r="AG1204" s="1">
        <v>0</v>
      </c>
      <c r="AH1204" s="1">
        <v>0</v>
      </c>
      <c r="AI1204" s="1">
        <v>34682492.228500009</v>
      </c>
      <c r="AJ1204" s="1">
        <v>0</v>
      </c>
      <c r="AK1204" s="1">
        <v>0</v>
      </c>
      <c r="AL1204" s="1">
        <v>0</v>
      </c>
      <c r="AM1204" s="1">
        <v>2109431.1302400003</v>
      </c>
      <c r="AN1204" s="1">
        <v>0</v>
      </c>
      <c r="AO1204" s="1">
        <v>0</v>
      </c>
      <c r="AP1204" s="1">
        <v>0</v>
      </c>
      <c r="AQ1204" s="1">
        <v>36791923.358740009</v>
      </c>
      <c r="AR1204" s="1">
        <v>0</v>
      </c>
      <c r="AS1204" s="1">
        <v>0</v>
      </c>
      <c r="AT1204" s="1">
        <v>7329217.2237369996</v>
      </c>
      <c r="AU1204" s="1">
        <v>0</v>
      </c>
      <c r="AV1204" s="1">
        <v>0</v>
      </c>
      <c r="AW1204" s="1">
        <v>0</v>
      </c>
      <c r="AX1204" s="1">
        <v>622686.07548</v>
      </c>
      <c r="AY1204" s="1">
        <v>0</v>
      </c>
      <c r="AZ1204" s="1">
        <v>0</v>
      </c>
      <c r="BA1204" s="1">
        <v>0</v>
      </c>
      <c r="BB1204" s="1">
        <v>7951903.2992169997</v>
      </c>
      <c r="BC1204" s="7">
        <v>0.44375699610455549</v>
      </c>
      <c r="BD1204" s="35" t="s">
        <v>552</v>
      </c>
      <c r="BE1204" s="35" t="s">
        <v>552</v>
      </c>
      <c r="BF1204" s="35">
        <v>2.9487513309365974</v>
      </c>
      <c r="BG1204" s="35" t="s">
        <v>552</v>
      </c>
      <c r="BH1204" s="35" t="s">
        <v>552</v>
      </c>
      <c r="BI1204" s="35" t="s">
        <v>552</v>
      </c>
      <c r="BJ1204" s="35" t="s">
        <v>552</v>
      </c>
      <c r="BK1204" s="35" t="s">
        <v>552</v>
      </c>
      <c r="BL1204" s="35" t="s">
        <v>552</v>
      </c>
      <c r="BM1204" s="35" t="s">
        <v>552</v>
      </c>
      <c r="BN1204" s="35">
        <v>3.1405153498656735</v>
      </c>
      <c r="BO1204" s="1">
        <v>0</v>
      </c>
      <c r="BP1204" s="1">
        <v>0</v>
      </c>
      <c r="BQ1204" s="1">
        <v>33189060.932039995</v>
      </c>
      <c r="BR1204" s="1">
        <v>1475246.3288181755</v>
      </c>
      <c r="BS1204" s="1">
        <v>13036061.278210707</v>
      </c>
      <c r="BT1204" s="1">
        <v>33189060.932039995</v>
      </c>
      <c r="BU1204" s="1">
        <v>1475246.3288181755</v>
      </c>
      <c r="BV1204" s="1">
        <v>3837381.2455952615</v>
      </c>
      <c r="BW1204" s="35">
        <v>6.1549297550271849</v>
      </c>
      <c r="BX1204" s="1">
        <v>171087277.73998323</v>
      </c>
      <c r="BY1204" s="1">
        <v>7604791.19641943</v>
      </c>
      <c r="BZ1204" s="1">
        <v>67199980.171406075</v>
      </c>
      <c r="CA1204" s="1">
        <v>171087277.73998323</v>
      </c>
      <c r="CB1204" s="1">
        <v>7604791.19641943</v>
      </c>
      <c r="CC1204" s="1">
        <v>19781430.764302291</v>
      </c>
    </row>
    <row r="1205" spans="1:81" x14ac:dyDescent="0.25">
      <c r="A1205" t="s">
        <v>158</v>
      </c>
      <c r="B1205" t="s">
        <v>159</v>
      </c>
      <c r="C1205" t="s">
        <v>160</v>
      </c>
      <c r="D1205" t="s">
        <v>1730</v>
      </c>
      <c r="E1205">
        <v>50119</v>
      </c>
      <c r="F1205" t="s">
        <v>39</v>
      </c>
      <c r="G1205" t="s">
        <v>161</v>
      </c>
      <c r="H1205" s="74">
        <v>0.59916921241254006</v>
      </c>
      <c r="I1205" s="1">
        <v>3332821</v>
      </c>
      <c r="J1205" s="1"/>
      <c r="K1205" s="1"/>
      <c r="L1205" s="1"/>
      <c r="M1205" s="1"/>
      <c r="N1205" s="1"/>
      <c r="O1205" s="1"/>
      <c r="P1205" s="1"/>
      <c r="Q1205" s="1"/>
      <c r="R1205" s="1"/>
      <c r="S1205" s="1"/>
      <c r="T1205" s="1">
        <v>0</v>
      </c>
      <c r="U1205" s="1">
        <v>0</v>
      </c>
      <c r="V1205" s="36" t="s">
        <v>552</v>
      </c>
      <c r="W1205" s="1"/>
      <c r="X1205" s="1"/>
      <c r="Y1205" s="1"/>
      <c r="Z1205" s="1"/>
      <c r="AA1205" s="1"/>
      <c r="AB1205" s="1"/>
      <c r="AC1205" s="1">
        <v>239386</v>
      </c>
      <c r="AD1205" s="1"/>
      <c r="AE1205" s="1"/>
      <c r="AF1205" s="1"/>
      <c r="AG1205" s="1">
        <v>0</v>
      </c>
      <c r="AH1205" s="1">
        <v>0</v>
      </c>
      <c r="AI1205" s="1">
        <v>0</v>
      </c>
      <c r="AJ1205" s="1">
        <v>0</v>
      </c>
      <c r="AK1205" s="1"/>
      <c r="AL1205" s="1">
        <v>0</v>
      </c>
      <c r="AM1205" s="1">
        <v>2109431.1302400003</v>
      </c>
      <c r="AN1205" s="1"/>
      <c r="AO1205" s="1">
        <v>0</v>
      </c>
      <c r="AP1205" s="1">
        <v>0</v>
      </c>
      <c r="AQ1205" s="1">
        <v>2109431.1302400003</v>
      </c>
      <c r="AR1205" s="1">
        <v>0</v>
      </c>
      <c r="AS1205" s="1">
        <v>0</v>
      </c>
      <c r="AT1205" s="1">
        <v>0</v>
      </c>
      <c r="AU1205" s="1">
        <v>0</v>
      </c>
      <c r="AV1205" s="1"/>
      <c r="AW1205" s="1">
        <v>0</v>
      </c>
      <c r="AX1205" s="1">
        <v>622686.07548</v>
      </c>
      <c r="AY1205" s="1"/>
      <c r="AZ1205" s="1">
        <v>0</v>
      </c>
      <c r="BA1205" s="1">
        <v>0</v>
      </c>
      <c r="BB1205" s="1">
        <v>622686.07548</v>
      </c>
      <c r="BC1205" s="7">
        <v>0.81976115900613933</v>
      </c>
      <c r="BD1205" s="35" t="s">
        <v>552</v>
      </c>
      <c r="BE1205" s="35" t="s">
        <v>552</v>
      </c>
      <c r="BF1205" s="35" t="s">
        <v>552</v>
      </c>
      <c r="BG1205" s="35" t="s">
        <v>552</v>
      </c>
      <c r="BH1205" s="35" t="s">
        <v>552</v>
      </c>
      <c r="BI1205" s="35" t="s">
        <v>552</v>
      </c>
      <c r="BJ1205" s="35" t="s">
        <v>552</v>
      </c>
      <c r="BK1205" s="35" t="s">
        <v>552</v>
      </c>
      <c r="BL1205" s="35" t="s">
        <v>552</v>
      </c>
      <c r="BM1205" s="35" t="s">
        <v>552</v>
      </c>
      <c r="BN1205" s="35" t="s">
        <v>552</v>
      </c>
      <c r="BO1205" s="1">
        <v>0</v>
      </c>
      <c r="BP1205" s="1">
        <v>0</v>
      </c>
      <c r="BQ1205" s="1">
        <v>1097031.3603599998</v>
      </c>
      <c r="BR1205" s="1">
        <v>48762.798389608506</v>
      </c>
      <c r="BS1205" s="1">
        <v>430894.02460212325</v>
      </c>
      <c r="BT1205" s="1">
        <v>1097031.3603599998</v>
      </c>
      <c r="BU1205" s="1">
        <v>48762.798389608506</v>
      </c>
      <c r="BV1205" s="1">
        <v>126840.81591508184</v>
      </c>
      <c r="BW1205" s="35">
        <v>6.1549297550271849</v>
      </c>
      <c r="BX1205" s="1">
        <v>5655119.6017177124</v>
      </c>
      <c r="BY1205" s="1">
        <v>251368.80035698455</v>
      </c>
      <c r="BZ1205" s="1">
        <v>2221228.4286849005</v>
      </c>
      <c r="CA1205" s="1">
        <v>5655119.6017177124</v>
      </c>
      <c r="CB1205" s="1">
        <v>251368.80035698455</v>
      </c>
      <c r="CC1205" s="1">
        <v>653855.49611258099</v>
      </c>
    </row>
    <row r="1206" spans="1:81" x14ac:dyDescent="0.25">
      <c r="A1206" t="s">
        <v>936</v>
      </c>
      <c r="B1206" t="s">
        <v>724</v>
      </c>
      <c r="C1206" t="s">
        <v>160</v>
      </c>
      <c r="D1206" t="s">
        <v>38</v>
      </c>
      <c r="E1206">
        <v>50034</v>
      </c>
      <c r="F1206" t="s">
        <v>39</v>
      </c>
      <c r="G1206" t="s">
        <v>161</v>
      </c>
      <c r="H1206" s="74">
        <v>0.59916921241254006</v>
      </c>
      <c r="I1206" s="1">
        <v>1370450</v>
      </c>
      <c r="J1206" s="1"/>
      <c r="K1206" s="1"/>
      <c r="L1206" s="1">
        <v>374898</v>
      </c>
      <c r="M1206" s="1"/>
      <c r="N1206" s="1"/>
      <c r="O1206" s="1"/>
      <c r="P1206" s="1"/>
      <c r="Q1206" s="1"/>
      <c r="R1206" s="1"/>
      <c r="S1206" s="1"/>
      <c r="T1206" s="1">
        <v>374898</v>
      </c>
      <c r="U1206" s="1">
        <v>32.642857142857146</v>
      </c>
      <c r="V1206" s="36">
        <v>0.12123977274210819</v>
      </c>
      <c r="W1206" s="1"/>
      <c r="X1206" s="1"/>
      <c r="Y1206" s="1">
        <v>91498</v>
      </c>
      <c r="Z1206" s="1"/>
      <c r="AA1206" s="1"/>
      <c r="AB1206" s="1"/>
      <c r="AC1206" s="1"/>
      <c r="AD1206" s="1"/>
      <c r="AE1206" s="1"/>
      <c r="AF1206" s="1"/>
      <c r="AG1206" s="1">
        <v>0</v>
      </c>
      <c r="AH1206" s="1">
        <v>0</v>
      </c>
      <c r="AI1206" s="1">
        <v>938576.20037500013</v>
      </c>
      <c r="AJ1206" s="1">
        <v>0</v>
      </c>
      <c r="AK1206" s="1">
        <v>0</v>
      </c>
      <c r="AL1206" s="1">
        <v>0</v>
      </c>
      <c r="AM1206" s="1">
        <v>0</v>
      </c>
      <c r="AN1206" s="1">
        <v>0</v>
      </c>
      <c r="AO1206" s="1">
        <v>0</v>
      </c>
      <c r="AP1206" s="1">
        <v>0</v>
      </c>
      <c r="AQ1206" s="1">
        <v>938576.20037500013</v>
      </c>
      <c r="AR1206" s="1">
        <v>0</v>
      </c>
      <c r="AS1206" s="1">
        <v>0</v>
      </c>
      <c r="AT1206" s="1">
        <v>198369.43906119998</v>
      </c>
      <c r="AU1206" s="1">
        <v>0</v>
      </c>
      <c r="AV1206" s="1">
        <v>0</v>
      </c>
      <c r="AW1206" s="1">
        <v>0</v>
      </c>
      <c r="AX1206" s="1">
        <v>0</v>
      </c>
      <c r="AY1206" s="1">
        <v>0</v>
      </c>
      <c r="AZ1206" s="1">
        <v>0</v>
      </c>
      <c r="BA1206" s="1">
        <v>0</v>
      </c>
      <c r="BB1206" s="1">
        <v>198369.43906119998</v>
      </c>
      <c r="BC1206" s="7">
        <v>0.82961482683512722</v>
      </c>
      <c r="BD1206" s="35" t="s">
        <v>552</v>
      </c>
      <c r="BE1206" s="35" t="s">
        <v>552</v>
      </c>
      <c r="BF1206" s="35">
        <v>3.0326799274367962</v>
      </c>
      <c r="BG1206" s="35" t="s">
        <v>552</v>
      </c>
      <c r="BH1206" s="35" t="s">
        <v>552</v>
      </c>
      <c r="BI1206" s="35" t="s">
        <v>552</v>
      </c>
      <c r="BJ1206" s="35" t="s">
        <v>552</v>
      </c>
      <c r="BK1206" s="35" t="s">
        <v>552</v>
      </c>
      <c r="BL1206" s="35" t="s">
        <v>552</v>
      </c>
      <c r="BM1206" s="35" t="s">
        <v>552</v>
      </c>
      <c r="BN1206" s="35">
        <v>3.0326799274367962</v>
      </c>
      <c r="BO1206" s="1">
        <v>0</v>
      </c>
      <c r="BP1206" s="1"/>
      <c r="BQ1206" s="1">
        <v>451097.32199999993</v>
      </c>
      <c r="BR1206" s="1">
        <v>20051.174981506352</v>
      </c>
      <c r="BS1206" s="1">
        <v>177182.84780850212</v>
      </c>
      <c r="BT1206" s="1">
        <v>451097.32199999993</v>
      </c>
      <c r="BU1206" s="1">
        <v>20051.174981506352</v>
      </c>
      <c r="BV1206" s="1">
        <v>52156.715338394686</v>
      </c>
      <c r="BW1206" s="35">
        <v>6.0849658774332918</v>
      </c>
      <c r="BX1206" s="1">
        <v>2293814.4897715375</v>
      </c>
      <c r="BY1206" s="1">
        <v>101959.5405834039</v>
      </c>
      <c r="BZ1206" s="1">
        <v>900968.73517268908</v>
      </c>
      <c r="CA1206" s="1">
        <v>2293814.4897715375</v>
      </c>
      <c r="CB1206" s="1">
        <v>101959.5405834039</v>
      </c>
      <c r="CC1206" s="1">
        <v>265215.11777473852</v>
      </c>
    </row>
    <row r="1207" spans="1:81" x14ac:dyDescent="0.25">
      <c r="A1207" t="s">
        <v>936</v>
      </c>
      <c r="B1207" t="s">
        <v>724</v>
      </c>
      <c r="C1207" t="s">
        <v>160</v>
      </c>
      <c r="D1207" t="s">
        <v>28</v>
      </c>
      <c r="E1207">
        <v>50034</v>
      </c>
      <c r="F1207" t="s">
        <v>39</v>
      </c>
      <c r="G1207" t="s">
        <v>161</v>
      </c>
      <c r="H1207" s="74">
        <v>0.59916921241254006</v>
      </c>
      <c r="I1207" s="1">
        <v>1498509</v>
      </c>
      <c r="J1207" s="1">
        <v>0</v>
      </c>
      <c r="K1207" s="1">
        <v>0</v>
      </c>
      <c r="L1207" s="1">
        <v>477051</v>
      </c>
      <c r="M1207" s="1">
        <v>0</v>
      </c>
      <c r="N1207" s="1">
        <v>0</v>
      </c>
      <c r="O1207" s="1">
        <v>0</v>
      </c>
      <c r="P1207" s="1">
        <v>146069</v>
      </c>
      <c r="Q1207" s="1">
        <v>0</v>
      </c>
      <c r="R1207" s="1">
        <v>0</v>
      </c>
      <c r="S1207" s="1">
        <v>0</v>
      </c>
      <c r="T1207" s="1">
        <v>623120</v>
      </c>
      <c r="U1207" s="1"/>
      <c r="V1207" s="36"/>
      <c r="W1207" s="1"/>
      <c r="X1207" s="1"/>
      <c r="Y1207" s="1">
        <v>104354</v>
      </c>
      <c r="Z1207" s="1"/>
      <c r="AA1207" s="1"/>
      <c r="AB1207" s="1"/>
      <c r="AC1207" s="1">
        <v>11978</v>
      </c>
      <c r="AD1207" s="1"/>
      <c r="AE1207" s="1"/>
      <c r="AF1207" s="1"/>
      <c r="AG1207" s="1">
        <v>0</v>
      </c>
      <c r="AH1207" s="1">
        <v>0</v>
      </c>
      <c r="AI1207" s="1">
        <v>1071029.8735625001</v>
      </c>
      <c r="AJ1207" s="1">
        <v>0</v>
      </c>
      <c r="AK1207" s="1">
        <v>0</v>
      </c>
      <c r="AL1207" s="1">
        <v>0</v>
      </c>
      <c r="AM1207" s="1">
        <v>105332.75003916665</v>
      </c>
      <c r="AN1207" s="1">
        <v>0</v>
      </c>
      <c r="AO1207" s="1">
        <v>0</v>
      </c>
      <c r="AP1207" s="1">
        <v>0</v>
      </c>
      <c r="AQ1207" s="1">
        <v>1176362.6236016667</v>
      </c>
      <c r="AR1207" s="1">
        <v>0</v>
      </c>
      <c r="AS1207" s="1">
        <v>0</v>
      </c>
      <c r="AT1207" s="1">
        <v>226241.49646759999</v>
      </c>
      <c r="AU1207" s="1">
        <v>0</v>
      </c>
      <c r="AV1207" s="1">
        <v>0</v>
      </c>
      <c r="AW1207" s="1">
        <v>0</v>
      </c>
      <c r="AX1207" s="1">
        <v>31156.934039999996</v>
      </c>
      <c r="AY1207" s="1">
        <v>0</v>
      </c>
      <c r="AZ1207" s="1">
        <v>0</v>
      </c>
      <c r="BA1207" s="1">
        <v>0</v>
      </c>
      <c r="BB1207" s="1">
        <v>257398.43050759999</v>
      </c>
      <c r="BC1207" s="7">
        <v>0.9567917537427314</v>
      </c>
      <c r="BD1207" s="35" t="s">
        <v>552</v>
      </c>
      <c r="BE1207" s="35" t="s">
        <v>552</v>
      </c>
      <c r="BF1207" s="35">
        <v>2.7193557293247475</v>
      </c>
      <c r="BG1207" s="35" t="s">
        <v>552</v>
      </c>
      <c r="BH1207" s="35" t="s">
        <v>552</v>
      </c>
      <c r="BI1207" s="35" t="s">
        <v>552</v>
      </c>
      <c r="BJ1207" s="35">
        <v>0.93441924076406802</v>
      </c>
      <c r="BK1207" s="35" t="s">
        <v>552</v>
      </c>
      <c r="BL1207" s="35" t="s">
        <v>552</v>
      </c>
      <c r="BM1207" s="35" t="s">
        <v>552</v>
      </c>
      <c r="BN1207" s="35">
        <v>2.3009389108185689</v>
      </c>
      <c r="BO1207" s="1">
        <v>0</v>
      </c>
      <c r="BP1207" s="1">
        <v>0</v>
      </c>
      <c r="BQ1207" s="1">
        <v>493249.22243999992</v>
      </c>
      <c r="BR1207" s="1">
        <v>21924.817520056989</v>
      </c>
      <c r="BS1207" s="1">
        <v>193739.34991183237</v>
      </c>
      <c r="BT1207" s="1">
        <v>493249.22243999992</v>
      </c>
      <c r="BU1207" s="1">
        <v>21924.817520056989</v>
      </c>
      <c r="BV1207" s="1">
        <v>57030.396836821834</v>
      </c>
      <c r="BW1207" s="35">
        <v>6.0849658774332918</v>
      </c>
      <c r="BX1207" s="1">
        <v>2508155.465177903</v>
      </c>
      <c r="BY1207" s="1">
        <v>111486.9489584414</v>
      </c>
      <c r="BZ1207" s="1">
        <v>985157.9834177763</v>
      </c>
      <c r="CA1207" s="1">
        <v>2508155.465177903</v>
      </c>
      <c r="CB1207" s="1">
        <v>111486.9489584414</v>
      </c>
      <c r="CC1207" s="1">
        <v>289997.62189171859</v>
      </c>
    </row>
    <row r="1208" spans="1:81" x14ac:dyDescent="0.25">
      <c r="A1208" t="s">
        <v>936</v>
      </c>
      <c r="B1208" t="s">
        <v>724</v>
      </c>
      <c r="C1208" t="s">
        <v>160</v>
      </c>
      <c r="D1208" t="s">
        <v>1730</v>
      </c>
      <c r="E1208">
        <v>50034</v>
      </c>
      <c r="F1208" t="s">
        <v>39</v>
      </c>
      <c r="G1208" t="s">
        <v>161</v>
      </c>
      <c r="H1208" s="74">
        <v>0.59916921241254006</v>
      </c>
      <c r="I1208" s="1">
        <v>128059</v>
      </c>
      <c r="J1208" s="1"/>
      <c r="K1208" s="1"/>
      <c r="L1208" s="1">
        <v>102153</v>
      </c>
      <c r="M1208" s="1"/>
      <c r="N1208" s="1"/>
      <c r="O1208" s="1"/>
      <c r="P1208" s="1">
        <v>146069</v>
      </c>
      <c r="Q1208" s="1"/>
      <c r="R1208" s="1"/>
      <c r="S1208" s="1"/>
      <c r="T1208" s="1">
        <v>248222</v>
      </c>
      <c r="U1208" s="1">
        <v>9.5833333333333339</v>
      </c>
      <c r="V1208" s="36">
        <v>6.7402149076531317E-2</v>
      </c>
      <c r="W1208" s="1"/>
      <c r="X1208" s="1"/>
      <c r="Y1208" s="1">
        <v>12856</v>
      </c>
      <c r="Z1208" s="1"/>
      <c r="AA1208" s="1"/>
      <c r="AB1208" s="1"/>
      <c r="AC1208" s="1">
        <v>11978</v>
      </c>
      <c r="AD1208" s="1"/>
      <c r="AE1208" s="1"/>
      <c r="AF1208" s="1"/>
      <c r="AG1208" s="1">
        <v>0</v>
      </c>
      <c r="AH1208" s="1">
        <v>0</v>
      </c>
      <c r="AI1208" s="1">
        <v>132453.67318750001</v>
      </c>
      <c r="AJ1208" s="1">
        <v>0</v>
      </c>
      <c r="AK1208" s="1"/>
      <c r="AL1208" s="1">
        <v>0</v>
      </c>
      <c r="AM1208" s="1">
        <v>105332.75003916665</v>
      </c>
      <c r="AN1208" s="1"/>
      <c r="AO1208" s="1">
        <v>0</v>
      </c>
      <c r="AP1208" s="1">
        <v>0</v>
      </c>
      <c r="AQ1208" s="1">
        <v>237786.42322666667</v>
      </c>
      <c r="AR1208" s="1">
        <v>0</v>
      </c>
      <c r="AS1208" s="1">
        <v>0</v>
      </c>
      <c r="AT1208" s="1">
        <v>27872.057406399999</v>
      </c>
      <c r="AU1208" s="1">
        <v>0</v>
      </c>
      <c r="AV1208" s="1"/>
      <c r="AW1208" s="1">
        <v>0</v>
      </c>
      <c r="AX1208" s="1">
        <v>31156.934039999996</v>
      </c>
      <c r="AY1208" s="1"/>
      <c r="AZ1208" s="1">
        <v>0</v>
      </c>
      <c r="BA1208" s="1">
        <v>0</v>
      </c>
      <c r="BB1208" s="1">
        <v>59028.991446399996</v>
      </c>
      <c r="BC1208" s="7">
        <v>2.3178020652438849</v>
      </c>
      <c r="BD1208" s="35" t="s">
        <v>552</v>
      </c>
      <c r="BE1208" s="35" t="s">
        <v>552</v>
      </c>
      <c r="BF1208" s="35">
        <v>1.5694666881432755</v>
      </c>
      <c r="BG1208" s="35" t="s">
        <v>552</v>
      </c>
      <c r="BH1208" s="35" t="s">
        <v>552</v>
      </c>
      <c r="BI1208" s="35" t="s">
        <v>552</v>
      </c>
      <c r="BJ1208" s="35">
        <v>0.93441924076406802</v>
      </c>
      <c r="BK1208" s="35" t="s">
        <v>552</v>
      </c>
      <c r="BL1208" s="35" t="s">
        <v>552</v>
      </c>
      <c r="BM1208" s="35" t="s">
        <v>552</v>
      </c>
      <c r="BN1208" s="35">
        <v>1.1957659461009364</v>
      </c>
      <c r="BO1208" s="1">
        <v>0</v>
      </c>
      <c r="BP1208" s="1">
        <v>0</v>
      </c>
      <c r="BQ1208" s="1">
        <v>42151.90043999999</v>
      </c>
      <c r="BR1208" s="1">
        <v>1873.6425385506379</v>
      </c>
      <c r="BS1208" s="1">
        <v>16556.502103330269</v>
      </c>
      <c r="BT1208" s="1">
        <v>42151.90043999999</v>
      </c>
      <c r="BU1208" s="1">
        <v>1873.6425385506379</v>
      </c>
      <c r="BV1208" s="1">
        <v>4873.6814984271477</v>
      </c>
      <c r="BW1208" s="35">
        <v>6.0849658774332918</v>
      </c>
      <c r="BX1208" s="1">
        <v>214340.97540636529</v>
      </c>
      <c r="BY1208" s="1">
        <v>9527.4083750374848</v>
      </c>
      <c r="BZ1208" s="1">
        <v>84189.248245086957</v>
      </c>
      <c r="CA1208" s="1">
        <v>214340.97540636529</v>
      </c>
      <c r="CB1208" s="1">
        <v>9527.4083750374848</v>
      </c>
      <c r="CC1208" s="1">
        <v>24782.504116980002</v>
      </c>
    </row>
    <row r="1209" spans="1:81" x14ac:dyDescent="0.25">
      <c r="A1209" t="s">
        <v>1575</v>
      </c>
      <c r="B1209" t="s">
        <v>802</v>
      </c>
      <c r="C1209" t="s">
        <v>160</v>
      </c>
      <c r="D1209" t="s">
        <v>28</v>
      </c>
      <c r="E1209">
        <v>50207</v>
      </c>
      <c r="F1209" t="s">
        <v>370</v>
      </c>
      <c r="G1209" t="s">
        <v>161</v>
      </c>
      <c r="H1209" s="74">
        <v>0.59916921241254006</v>
      </c>
      <c r="I1209" s="1">
        <v>1935541.69</v>
      </c>
      <c r="J1209" s="1">
        <v>0</v>
      </c>
      <c r="K1209" s="1">
        <v>0</v>
      </c>
      <c r="L1209" s="1">
        <v>0</v>
      </c>
      <c r="M1209" s="1">
        <v>0</v>
      </c>
      <c r="N1209" s="1">
        <v>0</v>
      </c>
      <c r="O1209" s="1">
        <v>0</v>
      </c>
      <c r="P1209" s="1">
        <v>429280</v>
      </c>
      <c r="Q1209" s="1">
        <v>0</v>
      </c>
      <c r="R1209" s="1">
        <v>0</v>
      </c>
      <c r="S1209" s="1">
        <v>0</v>
      </c>
      <c r="T1209" s="1">
        <v>429280</v>
      </c>
      <c r="U1209" s="1"/>
      <c r="V1209" s="36"/>
      <c r="W1209" s="1"/>
      <c r="X1209" s="1"/>
      <c r="Y1209" s="1"/>
      <c r="Z1209" s="1"/>
      <c r="AA1209" s="1"/>
      <c r="AB1209" s="1"/>
      <c r="AC1209" s="1">
        <v>50563</v>
      </c>
      <c r="AD1209" s="1"/>
      <c r="AE1209" s="1"/>
      <c r="AF1209" s="1"/>
      <c r="AG1209" s="1">
        <v>0</v>
      </c>
      <c r="AH1209" s="1">
        <v>0</v>
      </c>
      <c r="AI1209" s="1">
        <v>0</v>
      </c>
      <c r="AJ1209" s="1">
        <v>0</v>
      </c>
      <c r="AK1209" s="1">
        <v>0</v>
      </c>
      <c r="AL1209" s="1">
        <v>0</v>
      </c>
      <c r="AM1209" s="1">
        <v>444430.73053333326</v>
      </c>
      <c r="AN1209" s="1">
        <v>0</v>
      </c>
      <c r="AO1209" s="1">
        <v>0</v>
      </c>
      <c r="AP1209" s="1">
        <v>0</v>
      </c>
      <c r="AQ1209" s="1">
        <v>444430.73053333326</v>
      </c>
      <c r="AR1209" s="1">
        <v>0</v>
      </c>
      <c r="AS1209" s="1">
        <v>0</v>
      </c>
      <c r="AT1209" s="1">
        <v>0</v>
      </c>
      <c r="AU1209" s="1">
        <v>0</v>
      </c>
      <c r="AV1209" s="1">
        <v>0</v>
      </c>
      <c r="AW1209" s="1">
        <v>0</v>
      </c>
      <c r="AX1209" s="1">
        <v>131523.46433999998</v>
      </c>
      <c r="AY1209" s="1">
        <v>0</v>
      </c>
      <c r="AZ1209" s="1">
        <v>0</v>
      </c>
      <c r="BA1209" s="1">
        <v>0</v>
      </c>
      <c r="BB1209" s="1">
        <v>131523.46433999998</v>
      </c>
      <c r="BC1209" s="7">
        <v>0.29756744473601765</v>
      </c>
      <c r="BD1209" s="35" t="s">
        <v>552</v>
      </c>
      <c r="BE1209" s="35" t="s">
        <v>552</v>
      </c>
      <c r="BF1209" s="35" t="s">
        <v>552</v>
      </c>
      <c r="BG1209" s="35" t="s">
        <v>552</v>
      </c>
      <c r="BH1209" s="35" t="s">
        <v>552</v>
      </c>
      <c r="BI1209" s="35" t="s">
        <v>552</v>
      </c>
      <c r="BJ1209" s="35">
        <v>1.3416748855603178</v>
      </c>
      <c r="BK1209" s="35" t="s">
        <v>552</v>
      </c>
      <c r="BL1209" s="35" t="s">
        <v>552</v>
      </c>
      <c r="BM1209" s="35" t="s">
        <v>552</v>
      </c>
      <c r="BN1209" s="35">
        <v>1.3416748855603178</v>
      </c>
      <c r="BO1209" s="1">
        <v>0</v>
      </c>
      <c r="BP1209" s="1">
        <v>0</v>
      </c>
      <c r="BQ1209" s="1">
        <v>637102.90268039994</v>
      </c>
      <c r="BR1209" s="1">
        <v>28319.081404057444</v>
      </c>
      <c r="BS1209" s="1">
        <v>250242.4668439425</v>
      </c>
      <c r="BT1209" s="1">
        <v>637102.90268039994</v>
      </c>
      <c r="BU1209" s="1">
        <v>28319.081404057444</v>
      </c>
      <c r="BV1209" s="1">
        <v>73663.028166606135</v>
      </c>
      <c r="BW1209" s="35">
        <v>6.1944688642903225</v>
      </c>
      <c r="BX1209" s="1">
        <v>3309411.1913223253</v>
      </c>
      <c r="BY1209" s="1">
        <v>147102.58661867949</v>
      </c>
      <c r="BZ1209" s="1">
        <v>1299876.7025440629</v>
      </c>
      <c r="CA1209" s="1">
        <v>3309411.1913223253</v>
      </c>
      <c r="CB1209" s="1">
        <v>147102.58661867949</v>
      </c>
      <c r="CC1209" s="1">
        <v>382640.30626077671</v>
      </c>
    </row>
    <row r="1210" spans="1:81" x14ac:dyDescent="0.25">
      <c r="A1210" t="s">
        <v>1575</v>
      </c>
      <c r="B1210" t="s">
        <v>802</v>
      </c>
      <c r="C1210" t="s">
        <v>160</v>
      </c>
      <c r="D1210" t="s">
        <v>1730</v>
      </c>
      <c r="E1210">
        <v>50207</v>
      </c>
      <c r="F1210" t="s">
        <v>370</v>
      </c>
      <c r="G1210" t="s">
        <v>161</v>
      </c>
      <c r="H1210" s="74">
        <v>0.59916921241254006</v>
      </c>
      <c r="I1210" s="1">
        <v>1935541.69</v>
      </c>
      <c r="J1210" s="1"/>
      <c r="K1210" s="1"/>
      <c r="L1210" s="1"/>
      <c r="M1210" s="1"/>
      <c r="N1210" s="1"/>
      <c r="O1210" s="1"/>
      <c r="P1210" s="1">
        <v>429280</v>
      </c>
      <c r="Q1210" s="1"/>
      <c r="R1210" s="1"/>
      <c r="S1210" s="1"/>
      <c r="T1210" s="1">
        <v>429280</v>
      </c>
      <c r="U1210" s="1">
        <v>12</v>
      </c>
      <c r="V1210" s="36">
        <v>0.37948583374898437</v>
      </c>
      <c r="W1210" s="1"/>
      <c r="X1210" s="1"/>
      <c r="Y1210" s="1"/>
      <c r="Z1210" s="1"/>
      <c r="AA1210" s="1"/>
      <c r="AB1210" s="1"/>
      <c r="AC1210" s="1">
        <v>50563</v>
      </c>
      <c r="AD1210" s="1"/>
      <c r="AE1210" s="1"/>
      <c r="AF1210" s="1"/>
      <c r="AG1210" s="1">
        <v>0</v>
      </c>
      <c r="AH1210" s="1">
        <v>0</v>
      </c>
      <c r="AI1210" s="1">
        <v>0</v>
      </c>
      <c r="AJ1210" s="1">
        <v>0</v>
      </c>
      <c r="AK1210" s="1"/>
      <c r="AL1210" s="1">
        <v>0</v>
      </c>
      <c r="AM1210" s="1">
        <v>444430.73053333326</v>
      </c>
      <c r="AN1210" s="1"/>
      <c r="AO1210" s="1">
        <v>0</v>
      </c>
      <c r="AP1210" s="1">
        <v>0</v>
      </c>
      <c r="AQ1210" s="1">
        <v>444430.73053333326</v>
      </c>
      <c r="AR1210" s="1">
        <v>0</v>
      </c>
      <c r="AS1210" s="1">
        <v>0</v>
      </c>
      <c r="AT1210" s="1">
        <v>0</v>
      </c>
      <c r="AU1210" s="1">
        <v>0</v>
      </c>
      <c r="AV1210" s="1"/>
      <c r="AW1210" s="1">
        <v>0</v>
      </c>
      <c r="AX1210" s="1">
        <v>131523.46433999998</v>
      </c>
      <c r="AY1210" s="1"/>
      <c r="AZ1210" s="1">
        <v>0</v>
      </c>
      <c r="BA1210" s="1">
        <v>0</v>
      </c>
      <c r="BB1210" s="1">
        <v>131523.46433999998</v>
      </c>
      <c r="BC1210" s="7">
        <v>0.29756744473601765</v>
      </c>
      <c r="BD1210" s="35" t="s">
        <v>552</v>
      </c>
      <c r="BE1210" s="35" t="s">
        <v>552</v>
      </c>
      <c r="BF1210" s="35" t="s">
        <v>552</v>
      </c>
      <c r="BG1210" s="35" t="s">
        <v>552</v>
      </c>
      <c r="BH1210" s="35" t="s">
        <v>552</v>
      </c>
      <c r="BI1210" s="35" t="s">
        <v>552</v>
      </c>
      <c r="BJ1210" s="35">
        <v>1.3416748855603178</v>
      </c>
      <c r="BK1210" s="35" t="s">
        <v>552</v>
      </c>
      <c r="BL1210" s="35" t="s">
        <v>552</v>
      </c>
      <c r="BM1210" s="35" t="s">
        <v>552</v>
      </c>
      <c r="BN1210" s="35">
        <v>1.3416748855603178</v>
      </c>
      <c r="BO1210" s="1">
        <v>0</v>
      </c>
      <c r="BP1210" s="1">
        <v>0</v>
      </c>
      <c r="BQ1210" s="1">
        <v>637102.90268039994</v>
      </c>
      <c r="BR1210" s="1">
        <v>28319.081404057444</v>
      </c>
      <c r="BS1210" s="1">
        <v>250242.4668439425</v>
      </c>
      <c r="BT1210" s="1">
        <v>637102.90268039994</v>
      </c>
      <c r="BU1210" s="1">
        <v>28319.081404057444</v>
      </c>
      <c r="BV1210" s="1">
        <v>73663.028166606135</v>
      </c>
      <c r="BW1210" s="35">
        <v>6.1944688642903225</v>
      </c>
      <c r="BX1210" s="1">
        <v>3309411.1913223253</v>
      </c>
      <c r="BY1210" s="1">
        <v>147102.58661867949</v>
      </c>
      <c r="BZ1210" s="1">
        <v>1299876.7025440629</v>
      </c>
      <c r="CA1210" s="1">
        <v>3309411.1913223253</v>
      </c>
      <c r="CB1210" s="1">
        <v>147102.58661867949</v>
      </c>
      <c r="CC1210" s="1">
        <v>382640.30626077671</v>
      </c>
    </row>
    <row r="1211" spans="1:81" x14ac:dyDescent="0.25">
      <c r="A1211" t="s">
        <v>1525</v>
      </c>
      <c r="B1211" t="s">
        <v>1526</v>
      </c>
      <c r="C1211" t="s">
        <v>160</v>
      </c>
      <c r="D1211" t="s">
        <v>28</v>
      </c>
      <c r="E1211">
        <v>50038</v>
      </c>
      <c r="F1211" t="s">
        <v>370</v>
      </c>
      <c r="G1211" t="s">
        <v>55</v>
      </c>
      <c r="H1211" s="74">
        <v>0.53246165051848993</v>
      </c>
      <c r="I1211" s="1">
        <v>509238.02999999997</v>
      </c>
      <c r="J1211" s="1">
        <v>0</v>
      </c>
      <c r="K1211" s="1">
        <v>0</v>
      </c>
      <c r="L1211" s="1">
        <v>51486</v>
      </c>
      <c r="M1211" s="1">
        <v>0</v>
      </c>
      <c r="N1211" s="1">
        <v>0</v>
      </c>
      <c r="O1211" s="1">
        <v>0</v>
      </c>
      <c r="P1211" s="1">
        <v>71447</v>
      </c>
      <c r="Q1211" s="1">
        <v>0</v>
      </c>
      <c r="R1211" s="1">
        <v>0</v>
      </c>
      <c r="S1211" s="1">
        <v>0</v>
      </c>
      <c r="T1211" s="1">
        <v>122933</v>
      </c>
      <c r="U1211" s="1"/>
      <c r="V1211" s="36"/>
      <c r="W1211" s="1"/>
      <c r="X1211" s="1"/>
      <c r="Y1211" s="1">
        <v>11945</v>
      </c>
      <c r="Z1211" s="1"/>
      <c r="AA1211" s="1"/>
      <c r="AB1211" s="1"/>
      <c r="AC1211" s="1">
        <v>8415</v>
      </c>
      <c r="AD1211" s="1"/>
      <c r="AE1211" s="1"/>
      <c r="AF1211" s="1"/>
      <c r="AG1211" s="1">
        <v>0</v>
      </c>
      <c r="AH1211" s="1">
        <v>0</v>
      </c>
      <c r="AI1211" s="1">
        <v>122560.19262500001</v>
      </c>
      <c r="AJ1211" s="1">
        <v>0</v>
      </c>
      <c r="AK1211" s="1">
        <v>0</v>
      </c>
      <c r="AL1211" s="1">
        <v>0</v>
      </c>
      <c r="AM1211" s="1">
        <v>73964.851884166666</v>
      </c>
      <c r="AN1211" s="1">
        <v>0</v>
      </c>
      <c r="AO1211" s="1">
        <v>0</v>
      </c>
      <c r="AP1211" s="1">
        <v>0</v>
      </c>
      <c r="AQ1211" s="1">
        <v>196525.04450916668</v>
      </c>
      <c r="AR1211" s="1">
        <v>0</v>
      </c>
      <c r="AS1211" s="1">
        <v>0</v>
      </c>
      <c r="AT1211" s="1">
        <v>25896.991732999999</v>
      </c>
      <c r="AU1211" s="1">
        <v>0</v>
      </c>
      <c r="AV1211" s="1">
        <v>0</v>
      </c>
      <c r="AW1211" s="1">
        <v>0</v>
      </c>
      <c r="AX1211" s="1">
        <v>21888.929699999997</v>
      </c>
      <c r="AY1211" s="1">
        <v>0</v>
      </c>
      <c r="AZ1211" s="1">
        <v>0</v>
      </c>
      <c r="BA1211" s="1">
        <v>0</v>
      </c>
      <c r="BB1211" s="1">
        <v>47785.921432999996</v>
      </c>
      <c r="BC1211" s="7">
        <v>0.47975789620851117</v>
      </c>
      <c r="BD1211" s="35" t="s">
        <v>552</v>
      </c>
      <c r="BE1211" s="35" t="s">
        <v>552</v>
      </c>
      <c r="BF1211" s="35">
        <v>2.8834476237812221</v>
      </c>
      <c r="BG1211" s="35" t="s">
        <v>552</v>
      </c>
      <c r="BH1211" s="35" t="s">
        <v>552</v>
      </c>
      <c r="BI1211" s="35" t="s">
        <v>552</v>
      </c>
      <c r="BJ1211" s="35">
        <v>1.3416068076219667</v>
      </c>
      <c r="BK1211" s="35" t="s">
        <v>552</v>
      </c>
      <c r="BL1211" s="35" t="s">
        <v>552</v>
      </c>
      <c r="BM1211" s="35" t="s">
        <v>552</v>
      </c>
      <c r="BN1211" s="35">
        <v>1.9873505563369209</v>
      </c>
      <c r="BO1211" s="1">
        <v>0</v>
      </c>
      <c r="BP1211" s="1">
        <v>0</v>
      </c>
      <c r="BQ1211" s="1">
        <v>167620.78995479996</v>
      </c>
      <c r="BR1211" s="1">
        <v>7450.7065903663615</v>
      </c>
      <c r="BS1211" s="1">
        <v>65838.406631246253</v>
      </c>
      <c r="BT1211" s="1">
        <v>167620.78995479996</v>
      </c>
      <c r="BU1211" s="1">
        <v>7450.7065903663615</v>
      </c>
      <c r="BV1211" s="1">
        <v>19380.628968729172</v>
      </c>
      <c r="BW1211" s="35">
        <v>5.9865892975557147</v>
      </c>
      <c r="BX1211" s="1">
        <v>835856.03723643988</v>
      </c>
      <c r="BY1211" s="1">
        <v>37153.613742748727</v>
      </c>
      <c r="BZ1211" s="1">
        <v>328309.09387549368</v>
      </c>
      <c r="CA1211" s="1">
        <v>835856.03723643988</v>
      </c>
      <c r="CB1211" s="1">
        <v>37153.613742748727</v>
      </c>
      <c r="CC1211" s="1">
        <v>96643.236995363128</v>
      </c>
    </row>
    <row r="1212" spans="1:81" x14ac:dyDescent="0.25">
      <c r="A1212" t="s">
        <v>1525</v>
      </c>
      <c r="B1212" t="s">
        <v>1526</v>
      </c>
      <c r="C1212" t="s">
        <v>160</v>
      </c>
      <c r="D1212" t="s">
        <v>1730</v>
      </c>
      <c r="E1212">
        <v>50038</v>
      </c>
      <c r="F1212" t="s">
        <v>370</v>
      </c>
      <c r="G1212" t="s">
        <v>55</v>
      </c>
      <c r="H1212" s="74">
        <v>0.53246165051848993</v>
      </c>
      <c r="I1212" s="1">
        <v>509238.02999999997</v>
      </c>
      <c r="J1212" s="1"/>
      <c r="K1212" s="1"/>
      <c r="L1212" s="1">
        <v>51486</v>
      </c>
      <c r="M1212" s="1"/>
      <c r="N1212" s="1"/>
      <c r="O1212" s="1"/>
      <c r="P1212" s="1">
        <v>71447</v>
      </c>
      <c r="Q1212" s="1"/>
      <c r="R1212" s="1"/>
      <c r="S1212" s="1"/>
      <c r="T1212" s="1">
        <v>122933</v>
      </c>
      <c r="U1212" s="1">
        <v>16.571428571428573</v>
      </c>
      <c r="V1212" s="36">
        <v>0.25178933451886709</v>
      </c>
      <c r="W1212" s="1"/>
      <c r="X1212" s="1"/>
      <c r="Y1212" s="1">
        <v>11945</v>
      </c>
      <c r="Z1212" s="1"/>
      <c r="AA1212" s="1"/>
      <c r="AB1212" s="1"/>
      <c r="AC1212" s="1">
        <v>8415</v>
      </c>
      <c r="AD1212" s="1"/>
      <c r="AE1212" s="1"/>
      <c r="AF1212" s="1"/>
      <c r="AG1212" s="1">
        <v>0</v>
      </c>
      <c r="AH1212" s="1">
        <v>0</v>
      </c>
      <c r="AI1212" s="1">
        <v>122560.19262500001</v>
      </c>
      <c r="AJ1212" s="1">
        <v>0</v>
      </c>
      <c r="AK1212" s="1"/>
      <c r="AL1212" s="1">
        <v>0</v>
      </c>
      <c r="AM1212" s="1">
        <v>73964.851884166666</v>
      </c>
      <c r="AN1212" s="1"/>
      <c r="AO1212" s="1">
        <v>0</v>
      </c>
      <c r="AP1212" s="1">
        <v>0</v>
      </c>
      <c r="AQ1212" s="1">
        <v>196525.04450916668</v>
      </c>
      <c r="AR1212" s="1">
        <v>0</v>
      </c>
      <c r="AS1212" s="1">
        <v>0</v>
      </c>
      <c r="AT1212" s="1">
        <v>25896.991732999999</v>
      </c>
      <c r="AU1212" s="1">
        <v>0</v>
      </c>
      <c r="AV1212" s="1"/>
      <c r="AW1212" s="1">
        <v>0</v>
      </c>
      <c r="AX1212" s="1">
        <v>21888.929699999997</v>
      </c>
      <c r="AY1212" s="1"/>
      <c r="AZ1212" s="1">
        <v>0</v>
      </c>
      <c r="BA1212" s="1">
        <v>0</v>
      </c>
      <c r="BB1212" s="1">
        <v>47785.921432999996</v>
      </c>
      <c r="BC1212" s="7">
        <v>0.47975789620851117</v>
      </c>
      <c r="BD1212" s="35" t="s">
        <v>552</v>
      </c>
      <c r="BE1212" s="35" t="s">
        <v>552</v>
      </c>
      <c r="BF1212" s="35">
        <v>2.8834476237812221</v>
      </c>
      <c r="BG1212" s="35" t="s">
        <v>552</v>
      </c>
      <c r="BH1212" s="35" t="s">
        <v>552</v>
      </c>
      <c r="BI1212" s="35" t="s">
        <v>552</v>
      </c>
      <c r="BJ1212" s="35">
        <v>1.3416068076219667</v>
      </c>
      <c r="BK1212" s="35" t="s">
        <v>552</v>
      </c>
      <c r="BL1212" s="35" t="s">
        <v>552</v>
      </c>
      <c r="BM1212" s="35" t="s">
        <v>552</v>
      </c>
      <c r="BN1212" s="35">
        <v>1.9873505563369209</v>
      </c>
      <c r="BO1212" s="1">
        <v>0</v>
      </c>
      <c r="BP1212" s="1">
        <v>0</v>
      </c>
      <c r="BQ1212" s="1">
        <v>167620.78995479996</v>
      </c>
      <c r="BR1212" s="1">
        <v>7450.7065903663615</v>
      </c>
      <c r="BS1212" s="1">
        <v>65838.406631246253</v>
      </c>
      <c r="BT1212" s="1">
        <v>167620.78995479996</v>
      </c>
      <c r="BU1212" s="1">
        <v>7450.7065903663615</v>
      </c>
      <c r="BV1212" s="1">
        <v>19380.628968729172</v>
      </c>
      <c r="BW1212" s="35">
        <v>5.9865892975557147</v>
      </c>
      <c r="BX1212" s="1">
        <v>835856.03723643988</v>
      </c>
      <c r="BY1212" s="1">
        <v>37153.613742748727</v>
      </c>
      <c r="BZ1212" s="1">
        <v>328309.09387549368</v>
      </c>
      <c r="CA1212" s="1">
        <v>835856.03723643988</v>
      </c>
      <c r="CB1212" s="1">
        <v>37153.613742748727</v>
      </c>
      <c r="CC1212" s="1">
        <v>96643.236995363128</v>
      </c>
    </row>
    <row r="1213" spans="1:81" x14ac:dyDescent="0.25">
      <c r="A1213" t="s">
        <v>794</v>
      </c>
      <c r="B1213" t="s">
        <v>795</v>
      </c>
      <c r="C1213" t="s">
        <v>160</v>
      </c>
      <c r="D1213" t="s">
        <v>38</v>
      </c>
      <c r="E1213">
        <v>50037</v>
      </c>
      <c r="F1213" t="s">
        <v>370</v>
      </c>
      <c r="G1213" t="s">
        <v>161</v>
      </c>
      <c r="H1213" s="74">
        <v>0.59916921241254006</v>
      </c>
      <c r="I1213" s="1">
        <v>1883494.19</v>
      </c>
      <c r="J1213" s="1"/>
      <c r="K1213" s="1">
        <v>294359</v>
      </c>
      <c r="L1213" s="1">
        <v>336740</v>
      </c>
      <c r="M1213" s="1"/>
      <c r="N1213" s="1"/>
      <c r="O1213" s="1"/>
      <c r="P1213" s="1"/>
      <c r="Q1213" s="1"/>
      <c r="R1213" s="1"/>
      <c r="S1213" s="1"/>
      <c r="T1213" s="1">
        <v>631099</v>
      </c>
      <c r="U1213" s="1">
        <v>31.210526315789473</v>
      </c>
      <c r="V1213" s="36">
        <v>9.5517637206685352E-2</v>
      </c>
      <c r="W1213" s="1"/>
      <c r="X1213" s="1">
        <v>91988</v>
      </c>
      <c r="Y1213" s="1">
        <v>78130</v>
      </c>
      <c r="Z1213" s="1"/>
      <c r="AA1213" s="1"/>
      <c r="AB1213" s="1"/>
      <c r="AC1213" s="1"/>
      <c r="AD1213" s="1"/>
      <c r="AE1213" s="1"/>
      <c r="AF1213" s="1"/>
      <c r="AG1213" s="1">
        <v>0</v>
      </c>
      <c r="AH1213" s="1">
        <v>756065.86174318718</v>
      </c>
      <c r="AI1213" s="1">
        <v>801642.9487500001</v>
      </c>
      <c r="AJ1213" s="1">
        <v>0</v>
      </c>
      <c r="AK1213" s="1">
        <v>0</v>
      </c>
      <c r="AL1213" s="1">
        <v>0</v>
      </c>
      <c r="AM1213" s="1">
        <v>0</v>
      </c>
      <c r="AN1213" s="1">
        <v>0</v>
      </c>
      <c r="AO1213" s="1">
        <v>0</v>
      </c>
      <c r="AP1213" s="1">
        <v>0</v>
      </c>
      <c r="AQ1213" s="1">
        <v>1557708.8104931873</v>
      </c>
      <c r="AR1213" s="1">
        <v>0</v>
      </c>
      <c r="AS1213" s="1">
        <v>198720.43456200001</v>
      </c>
      <c r="AT1213" s="1">
        <v>169387.35572200001</v>
      </c>
      <c r="AU1213" s="1">
        <v>0</v>
      </c>
      <c r="AV1213" s="1">
        <v>0</v>
      </c>
      <c r="AW1213" s="1">
        <v>0</v>
      </c>
      <c r="AX1213" s="1">
        <v>0</v>
      </c>
      <c r="AY1213" s="1">
        <v>0</v>
      </c>
      <c r="AZ1213" s="1">
        <v>0</v>
      </c>
      <c r="BA1213" s="1">
        <v>0</v>
      </c>
      <c r="BB1213" s="1">
        <v>368107.79028399999</v>
      </c>
      <c r="BC1213" s="7">
        <v>1.0224701573288035</v>
      </c>
      <c r="BD1213" s="35" t="s">
        <v>552</v>
      </c>
      <c r="BE1213" s="35">
        <v>3.2436116996768813</v>
      </c>
      <c r="BF1213" s="35">
        <v>2.8836203138088736</v>
      </c>
      <c r="BG1213" s="35" t="s">
        <v>552</v>
      </c>
      <c r="BH1213" s="35" t="s">
        <v>552</v>
      </c>
      <c r="BI1213" s="35" t="s">
        <v>552</v>
      </c>
      <c r="BJ1213" s="35" t="s">
        <v>552</v>
      </c>
      <c r="BK1213" s="35" t="s">
        <v>552</v>
      </c>
      <c r="BL1213" s="35" t="s">
        <v>552</v>
      </c>
      <c r="BM1213" s="35" t="s">
        <v>552</v>
      </c>
      <c r="BN1213" s="35">
        <v>3.0515285252823841</v>
      </c>
      <c r="BO1213" s="1">
        <v>0</v>
      </c>
      <c r="BP1213" s="1"/>
      <c r="BQ1213" s="1">
        <v>619970.94758039992</v>
      </c>
      <c r="BR1213" s="1">
        <v>27557.569834974332</v>
      </c>
      <c r="BS1213" s="1">
        <v>243513.34555435658</v>
      </c>
      <c r="BT1213" s="1">
        <v>619970.94758039992</v>
      </c>
      <c r="BU1213" s="1">
        <v>27557.569834974332</v>
      </c>
      <c r="BV1213" s="1">
        <v>71682.199503338532</v>
      </c>
      <c r="BW1213" s="35">
        <v>6.0685649146024305</v>
      </c>
      <c r="BX1213" s="1">
        <v>3142362.9929788378</v>
      </c>
      <c r="BY1213" s="1">
        <v>139677.3315972572</v>
      </c>
      <c r="BZ1213" s="1">
        <v>1234263.1995142696</v>
      </c>
      <c r="CA1213" s="1">
        <v>3142362.9929788378</v>
      </c>
      <c r="CB1213" s="1">
        <v>139677.3315972572</v>
      </c>
      <c r="CC1213" s="1">
        <v>363325.88140415348</v>
      </c>
    </row>
    <row r="1214" spans="1:81" x14ac:dyDescent="0.25">
      <c r="A1214" t="s">
        <v>794</v>
      </c>
      <c r="B1214" t="s">
        <v>795</v>
      </c>
      <c r="C1214" t="s">
        <v>160</v>
      </c>
      <c r="D1214" t="s">
        <v>28</v>
      </c>
      <c r="E1214">
        <v>50037</v>
      </c>
      <c r="F1214" t="s">
        <v>370</v>
      </c>
      <c r="G1214" t="s">
        <v>161</v>
      </c>
      <c r="H1214" s="74">
        <v>0.59916921241254006</v>
      </c>
      <c r="I1214" s="1">
        <v>2288584.42</v>
      </c>
      <c r="J1214" s="1">
        <v>0</v>
      </c>
      <c r="K1214" s="1">
        <v>440843</v>
      </c>
      <c r="L1214" s="1">
        <v>336740</v>
      </c>
      <c r="M1214" s="1">
        <v>0</v>
      </c>
      <c r="N1214" s="1">
        <v>0</v>
      </c>
      <c r="O1214" s="1">
        <v>0</v>
      </c>
      <c r="P1214" s="1">
        <v>76258</v>
      </c>
      <c r="Q1214" s="1">
        <v>0</v>
      </c>
      <c r="R1214" s="1">
        <v>0</v>
      </c>
      <c r="S1214" s="1">
        <v>0</v>
      </c>
      <c r="T1214" s="1">
        <v>853841</v>
      </c>
      <c r="U1214" s="1"/>
      <c r="V1214" s="36"/>
      <c r="W1214" s="1"/>
      <c r="X1214" s="1">
        <v>137764</v>
      </c>
      <c r="Y1214" s="1">
        <v>78130</v>
      </c>
      <c r="Z1214" s="1"/>
      <c r="AA1214" s="1"/>
      <c r="AB1214" s="1"/>
      <c r="AC1214" s="1">
        <v>8982</v>
      </c>
      <c r="AD1214" s="1"/>
      <c r="AE1214" s="1"/>
      <c r="AF1214" s="1"/>
      <c r="AG1214" s="1">
        <v>0</v>
      </c>
      <c r="AH1214" s="1">
        <v>1132307.5983657604</v>
      </c>
      <c r="AI1214" s="1">
        <v>801642.9487500001</v>
      </c>
      <c r="AJ1214" s="1">
        <v>0</v>
      </c>
      <c r="AK1214" s="1">
        <v>0</v>
      </c>
      <c r="AL1214" s="1">
        <v>0</v>
      </c>
      <c r="AM1214" s="1">
        <v>78948.576378333324</v>
      </c>
      <c r="AN1214" s="1">
        <v>0</v>
      </c>
      <c r="AO1214" s="1">
        <v>0</v>
      </c>
      <c r="AP1214" s="1">
        <v>0</v>
      </c>
      <c r="AQ1214" s="1">
        <v>2012899.1234940938</v>
      </c>
      <c r="AR1214" s="1">
        <v>0</v>
      </c>
      <c r="AS1214" s="1">
        <v>297609.709386</v>
      </c>
      <c r="AT1214" s="1">
        <v>169387.35572200001</v>
      </c>
      <c r="AU1214" s="1">
        <v>0</v>
      </c>
      <c r="AV1214" s="1">
        <v>0</v>
      </c>
      <c r="AW1214" s="1">
        <v>0</v>
      </c>
      <c r="AX1214" s="1">
        <v>23363.798759999998</v>
      </c>
      <c r="AY1214" s="1">
        <v>0</v>
      </c>
      <c r="AZ1214" s="1">
        <v>0</v>
      </c>
      <c r="BA1214" s="1">
        <v>0</v>
      </c>
      <c r="BB1214" s="1">
        <v>490360.86386799999</v>
      </c>
      <c r="BC1214" s="7">
        <v>1.0938027741017715</v>
      </c>
      <c r="BD1214" s="35" t="s">
        <v>552</v>
      </c>
      <c r="BE1214" s="35">
        <v>3.2435976248953944</v>
      </c>
      <c r="BF1214" s="35">
        <v>2.8836203138088736</v>
      </c>
      <c r="BG1214" s="35" t="s">
        <v>552</v>
      </c>
      <c r="BH1214" s="35" t="s">
        <v>552</v>
      </c>
      <c r="BI1214" s="35" t="s">
        <v>552</v>
      </c>
      <c r="BJ1214" s="35">
        <v>1.3416608767386153</v>
      </c>
      <c r="BK1214" s="35" t="s">
        <v>552</v>
      </c>
      <c r="BL1214" s="35" t="s">
        <v>552</v>
      </c>
      <c r="BM1214" s="35" t="s">
        <v>552</v>
      </c>
      <c r="BN1214" s="35">
        <v>2.9317636273756986</v>
      </c>
      <c r="BO1214" s="1">
        <v>0</v>
      </c>
      <c r="BP1214" s="1">
        <v>0</v>
      </c>
      <c r="BQ1214" s="1">
        <v>753310.44768719992</v>
      </c>
      <c r="BR1214" s="1">
        <v>33484.480765711429</v>
      </c>
      <c r="BS1214" s="1">
        <v>295886.68319586205</v>
      </c>
      <c r="BT1214" s="1">
        <v>753310.44768719992</v>
      </c>
      <c r="BU1214" s="1">
        <v>33484.480765711429</v>
      </c>
      <c r="BV1214" s="1">
        <v>87099.16167815325</v>
      </c>
      <c r="BW1214" s="35">
        <v>6.0685649146024305</v>
      </c>
      <c r="BX1214" s="1">
        <v>3818202.9049507915</v>
      </c>
      <c r="BY1214" s="1">
        <v>169718.26439276489</v>
      </c>
      <c r="BZ1214" s="1">
        <v>1499720.8611446309</v>
      </c>
      <c r="CA1214" s="1">
        <v>3818202.9049507915</v>
      </c>
      <c r="CB1214" s="1">
        <v>169718.26439276489</v>
      </c>
      <c r="CC1214" s="1">
        <v>441467.75497317215</v>
      </c>
    </row>
    <row r="1215" spans="1:81" x14ac:dyDescent="0.25">
      <c r="A1215" t="s">
        <v>794</v>
      </c>
      <c r="B1215" t="s">
        <v>795</v>
      </c>
      <c r="C1215" t="s">
        <v>160</v>
      </c>
      <c r="D1215" t="s">
        <v>1730</v>
      </c>
      <c r="E1215">
        <v>50037</v>
      </c>
      <c r="F1215" t="s">
        <v>370</v>
      </c>
      <c r="G1215" t="s">
        <v>161</v>
      </c>
      <c r="H1215" s="74">
        <v>0.59916921241254006</v>
      </c>
      <c r="I1215" s="1">
        <v>405090.23</v>
      </c>
      <c r="J1215" s="1"/>
      <c r="K1215" s="1">
        <v>146484</v>
      </c>
      <c r="L1215" s="1"/>
      <c r="M1215" s="1"/>
      <c r="N1215" s="1"/>
      <c r="O1215" s="1"/>
      <c r="P1215" s="1">
        <v>76258</v>
      </c>
      <c r="Q1215" s="1"/>
      <c r="R1215" s="1"/>
      <c r="S1215" s="1"/>
      <c r="T1215" s="1">
        <v>222742</v>
      </c>
      <c r="U1215" s="1">
        <v>6.2222222222222223</v>
      </c>
      <c r="V1215" s="36">
        <v>0.43194614564752137</v>
      </c>
      <c r="W1215" s="1"/>
      <c r="X1215" s="1">
        <v>45776</v>
      </c>
      <c r="Y1215" s="1"/>
      <c r="Z1215" s="1"/>
      <c r="AA1215" s="1"/>
      <c r="AB1215" s="1"/>
      <c r="AC1215" s="1">
        <v>8982</v>
      </c>
      <c r="AD1215" s="1"/>
      <c r="AE1215" s="1"/>
      <c r="AF1215" s="1"/>
      <c r="AG1215" s="1">
        <v>0</v>
      </c>
      <c r="AH1215" s="1">
        <v>376241.73662257311</v>
      </c>
      <c r="AI1215" s="1">
        <v>0</v>
      </c>
      <c r="AJ1215" s="1">
        <v>0</v>
      </c>
      <c r="AK1215" s="1"/>
      <c r="AL1215" s="1">
        <v>0</v>
      </c>
      <c r="AM1215" s="1">
        <v>78948.576378333324</v>
      </c>
      <c r="AN1215" s="1"/>
      <c r="AO1215" s="1">
        <v>0</v>
      </c>
      <c r="AP1215" s="1">
        <v>0</v>
      </c>
      <c r="AQ1215" s="1">
        <v>455190.31300090643</v>
      </c>
      <c r="AR1215" s="1">
        <v>0</v>
      </c>
      <c r="AS1215" s="1">
        <v>98889.274824000007</v>
      </c>
      <c r="AT1215" s="1">
        <v>0</v>
      </c>
      <c r="AU1215" s="1">
        <v>0</v>
      </c>
      <c r="AV1215" s="1"/>
      <c r="AW1215" s="1">
        <v>0</v>
      </c>
      <c r="AX1215" s="1">
        <v>23363.798759999998</v>
      </c>
      <c r="AY1215" s="1"/>
      <c r="AZ1215" s="1">
        <v>0</v>
      </c>
      <c r="BA1215" s="1">
        <v>0</v>
      </c>
      <c r="BB1215" s="1">
        <v>122253.073584</v>
      </c>
      <c r="BC1215" s="7">
        <v>1.4254685593994858</v>
      </c>
      <c r="BD1215" s="35" t="s">
        <v>552</v>
      </c>
      <c r="BE1215" s="35">
        <v>3.243569341679454</v>
      </c>
      <c r="BF1215" s="35" t="s">
        <v>552</v>
      </c>
      <c r="BG1215" s="35" t="s">
        <v>552</v>
      </c>
      <c r="BH1215" s="35" t="s">
        <v>552</v>
      </c>
      <c r="BI1215" s="35" t="s">
        <v>552</v>
      </c>
      <c r="BJ1215" s="35">
        <v>1.3416608767386153</v>
      </c>
      <c r="BK1215" s="35" t="s">
        <v>552</v>
      </c>
      <c r="BL1215" s="35" t="s">
        <v>552</v>
      </c>
      <c r="BM1215" s="35" t="s">
        <v>552</v>
      </c>
      <c r="BN1215" s="35">
        <v>2.592431542254745</v>
      </c>
      <c r="BO1215" s="1">
        <v>0</v>
      </c>
      <c r="BP1215" s="1">
        <v>0</v>
      </c>
      <c r="BQ1215" s="1">
        <v>133339.50010679997</v>
      </c>
      <c r="BR1215" s="1">
        <v>5926.9109307370964</v>
      </c>
      <c r="BS1215" s="1">
        <v>52373.337641505423</v>
      </c>
      <c r="BT1215" s="1">
        <v>133339.50010679997</v>
      </c>
      <c r="BU1215" s="1">
        <v>5926.9109307370964</v>
      </c>
      <c r="BV1215" s="1">
        <v>15416.96217481472</v>
      </c>
      <c r="BW1215" s="35">
        <v>6.0685649146024305</v>
      </c>
      <c r="BX1215" s="1">
        <v>675839.91197195335</v>
      </c>
      <c r="BY1215" s="1">
        <v>30040.932795507681</v>
      </c>
      <c r="BZ1215" s="1">
        <v>265457.66163036117</v>
      </c>
      <c r="CA1215" s="1">
        <v>675839.91197195335</v>
      </c>
      <c r="CB1215" s="1">
        <v>30040.932795507681</v>
      </c>
      <c r="CC1215" s="1">
        <v>78141.873569018659</v>
      </c>
    </row>
    <row r="1216" spans="1:81" x14ac:dyDescent="0.25">
      <c r="A1216" t="s">
        <v>1541</v>
      </c>
      <c r="B1216" t="s">
        <v>159</v>
      </c>
      <c r="C1216" t="s">
        <v>160</v>
      </c>
      <c r="D1216" t="s">
        <v>1729</v>
      </c>
      <c r="E1216">
        <v>50141</v>
      </c>
      <c r="F1216" t="s">
        <v>39</v>
      </c>
      <c r="G1216" t="s">
        <v>161</v>
      </c>
      <c r="H1216" s="74">
        <v>0.59916921241254006</v>
      </c>
      <c r="I1216" s="1">
        <v>2694457</v>
      </c>
      <c r="J1216" s="1"/>
      <c r="K1216" s="1"/>
      <c r="L1216" s="1"/>
      <c r="M1216" s="1"/>
      <c r="N1216" s="1">
        <v>571306</v>
      </c>
      <c r="O1216" s="1"/>
      <c r="P1216" s="1"/>
      <c r="Q1216" s="1"/>
      <c r="R1216" s="1"/>
      <c r="S1216" s="1"/>
      <c r="T1216" s="1">
        <v>571306</v>
      </c>
      <c r="U1216" s="1">
        <v>34</v>
      </c>
      <c r="V1216" s="36">
        <v>0.1397867363538057</v>
      </c>
      <c r="W1216" s="1"/>
      <c r="X1216" s="1"/>
      <c r="Y1216" s="1"/>
      <c r="Z1216" s="1"/>
      <c r="AA1216" s="1">
        <v>4557280</v>
      </c>
      <c r="AB1216" s="1"/>
      <c r="AC1216" s="1"/>
      <c r="AD1216" s="1"/>
      <c r="AE1216" s="1"/>
      <c r="AF1216" s="1"/>
      <c r="AG1216" s="1"/>
      <c r="AH1216" s="1"/>
      <c r="AI1216" s="1"/>
      <c r="AJ1216" s="1"/>
      <c r="AK1216" s="1">
        <v>2730581.8683434208</v>
      </c>
      <c r="AL1216" s="1"/>
      <c r="AM1216" s="1"/>
      <c r="AN1216" s="1"/>
      <c r="AO1216" s="1"/>
      <c r="AP1216" s="1"/>
      <c r="AQ1216" s="1">
        <v>2730581.8683434208</v>
      </c>
      <c r="AR1216" s="1"/>
      <c r="AS1216" s="1"/>
      <c r="AT1216" s="1"/>
      <c r="AU1216" s="1"/>
      <c r="AV1216" s="1">
        <v>91611.673025600074</v>
      </c>
      <c r="AW1216" s="1"/>
      <c r="AX1216" s="1"/>
      <c r="AY1216" s="1"/>
      <c r="AZ1216" s="1"/>
      <c r="BA1216" s="1"/>
      <c r="BB1216" s="1">
        <v>91611.673025600074</v>
      </c>
      <c r="BC1216" s="7">
        <v>1.0474071552706246</v>
      </c>
      <c r="BD1216" s="35" t="s">
        <v>552</v>
      </c>
      <c r="BE1216" s="35" t="s">
        <v>552</v>
      </c>
      <c r="BF1216" s="35" t="s">
        <v>552</v>
      </c>
      <c r="BG1216" s="35" t="s">
        <v>552</v>
      </c>
      <c r="BH1216" s="35">
        <v>4.939898305582334</v>
      </c>
      <c r="BI1216" s="35" t="s">
        <v>552</v>
      </c>
      <c r="BJ1216" s="35" t="s">
        <v>552</v>
      </c>
      <c r="BK1216" s="35" t="s">
        <v>552</v>
      </c>
      <c r="BL1216" s="35" t="s">
        <v>552</v>
      </c>
      <c r="BM1216" s="35" t="s">
        <v>552</v>
      </c>
      <c r="BN1216" s="35">
        <v>4.939898305582334</v>
      </c>
      <c r="BO1216" s="1"/>
      <c r="BP1216" s="1"/>
      <c r="BQ1216" s="1">
        <v>886907.46611999988</v>
      </c>
      <c r="BR1216" s="1">
        <v>39422.838328391888</v>
      </c>
      <c r="BS1216" s="1">
        <v>348361.16936594056</v>
      </c>
      <c r="BT1216" s="1">
        <v>886907.46611999988</v>
      </c>
      <c r="BU1216" s="1">
        <v>39422.838328391888</v>
      </c>
      <c r="BV1216" s="1">
        <v>102545.8986030464</v>
      </c>
      <c r="BW1216" s="35">
        <v>5.9792959893420026</v>
      </c>
      <c r="BX1216" s="1">
        <v>4416174.7889687931</v>
      </c>
      <c r="BY1216" s="1">
        <v>196297.98077703989</v>
      </c>
      <c r="BZ1216" s="1">
        <v>1734593.3734663175</v>
      </c>
      <c r="CA1216" s="1">
        <v>4416174.7889687931</v>
      </c>
      <c r="CB1216" s="1">
        <v>196297.98077703989</v>
      </c>
      <c r="CC1216" s="1">
        <v>510606.38163762057</v>
      </c>
    </row>
    <row r="1217" spans="1:81" x14ac:dyDescent="0.25">
      <c r="A1217" t="s">
        <v>1541</v>
      </c>
      <c r="B1217" t="s">
        <v>159</v>
      </c>
      <c r="C1217" t="s">
        <v>160</v>
      </c>
      <c r="D1217" t="s">
        <v>28</v>
      </c>
      <c r="E1217">
        <v>50141</v>
      </c>
      <c r="F1217" t="s">
        <v>39</v>
      </c>
      <c r="G1217" t="s">
        <v>161</v>
      </c>
      <c r="H1217" s="74">
        <v>0.59916921241254006</v>
      </c>
      <c r="I1217" s="1">
        <v>2694457</v>
      </c>
      <c r="J1217" s="1">
        <v>0</v>
      </c>
      <c r="K1217" s="1">
        <v>0</v>
      </c>
      <c r="L1217" s="1">
        <v>0</v>
      </c>
      <c r="M1217" s="1">
        <v>0</v>
      </c>
      <c r="N1217" s="1">
        <v>571306</v>
      </c>
      <c r="O1217" s="1">
        <v>0</v>
      </c>
      <c r="P1217" s="1">
        <v>0</v>
      </c>
      <c r="Q1217" s="1">
        <v>0</v>
      </c>
      <c r="R1217" s="1">
        <v>0</v>
      </c>
      <c r="S1217" s="1">
        <v>0</v>
      </c>
      <c r="T1217" s="1">
        <v>571306</v>
      </c>
      <c r="U1217" s="1"/>
      <c r="V1217" s="36"/>
      <c r="W1217" s="1"/>
      <c r="X1217" s="1"/>
      <c r="Y1217" s="1"/>
      <c r="Z1217" s="1"/>
      <c r="AA1217" s="1">
        <v>4557280</v>
      </c>
      <c r="AB1217" s="1"/>
      <c r="AC1217" s="1"/>
      <c r="AD1217" s="1"/>
      <c r="AE1217" s="1"/>
      <c r="AF1217" s="1"/>
      <c r="AG1217" s="1">
        <v>0</v>
      </c>
      <c r="AH1217" s="1">
        <v>0</v>
      </c>
      <c r="AI1217" s="1">
        <v>0</v>
      </c>
      <c r="AJ1217" s="1">
        <v>0</v>
      </c>
      <c r="AK1217" s="1">
        <v>2730581.8683434208</v>
      </c>
      <c r="AL1217" s="1">
        <v>0</v>
      </c>
      <c r="AM1217" s="1">
        <v>0</v>
      </c>
      <c r="AN1217" s="1">
        <v>0</v>
      </c>
      <c r="AO1217" s="1">
        <v>0</v>
      </c>
      <c r="AP1217" s="1">
        <v>0</v>
      </c>
      <c r="AQ1217" s="1">
        <v>2730581.8683434208</v>
      </c>
      <c r="AR1217" s="1">
        <v>0</v>
      </c>
      <c r="AS1217" s="1">
        <v>0</v>
      </c>
      <c r="AT1217" s="1">
        <v>0</v>
      </c>
      <c r="AU1217" s="1">
        <v>0</v>
      </c>
      <c r="AV1217" s="1">
        <v>91611.673025600074</v>
      </c>
      <c r="AW1217" s="1">
        <v>0</v>
      </c>
      <c r="AX1217" s="1">
        <v>0</v>
      </c>
      <c r="AY1217" s="1">
        <v>0</v>
      </c>
      <c r="AZ1217" s="1">
        <v>0</v>
      </c>
      <c r="BA1217" s="1">
        <v>0</v>
      </c>
      <c r="BB1217" s="1">
        <v>91611.673025600074</v>
      </c>
      <c r="BC1217" s="7">
        <v>1.0474071552706246</v>
      </c>
      <c r="BD1217" s="35" t="s">
        <v>552</v>
      </c>
      <c r="BE1217" s="35" t="s">
        <v>552</v>
      </c>
      <c r="BF1217" s="35" t="s">
        <v>552</v>
      </c>
      <c r="BG1217" s="35" t="s">
        <v>552</v>
      </c>
      <c r="BH1217" s="35">
        <v>4.939898305582334</v>
      </c>
      <c r="BI1217" s="35" t="s">
        <v>552</v>
      </c>
      <c r="BJ1217" s="35" t="s">
        <v>552</v>
      </c>
      <c r="BK1217" s="35" t="s">
        <v>552</v>
      </c>
      <c r="BL1217" s="35" t="s">
        <v>552</v>
      </c>
      <c r="BM1217" s="35" t="s">
        <v>552</v>
      </c>
      <c r="BN1217" s="35">
        <v>4.939898305582334</v>
      </c>
      <c r="BO1217" s="1">
        <v>0</v>
      </c>
      <c r="BP1217" s="1">
        <v>0</v>
      </c>
      <c r="BQ1217" s="1">
        <v>886907.46611999988</v>
      </c>
      <c r="BR1217" s="1">
        <v>39422.838328391888</v>
      </c>
      <c r="BS1217" s="1">
        <v>348361.16936594056</v>
      </c>
      <c r="BT1217" s="1">
        <v>886907.46611999988</v>
      </c>
      <c r="BU1217" s="1">
        <v>39422.838328391888</v>
      </c>
      <c r="BV1217" s="1">
        <v>102545.8986030464</v>
      </c>
      <c r="BW1217" s="35">
        <v>5.9792959893420026</v>
      </c>
      <c r="BX1217" s="1">
        <v>4416174.7889687931</v>
      </c>
      <c r="BY1217" s="1">
        <v>196297.98077703989</v>
      </c>
      <c r="BZ1217" s="1">
        <v>1734593.3734663175</v>
      </c>
      <c r="CA1217" s="1">
        <v>4416174.7889687931</v>
      </c>
      <c r="CB1217" s="1">
        <v>196297.98077703989</v>
      </c>
      <c r="CC1217" s="1">
        <v>510606.38163762057</v>
      </c>
    </row>
    <row r="1218" spans="1:81" x14ac:dyDescent="0.25">
      <c r="A1218" t="s">
        <v>1563</v>
      </c>
      <c r="B1218" t="s">
        <v>1564</v>
      </c>
      <c r="C1218" t="s">
        <v>160</v>
      </c>
      <c r="D1218" t="s">
        <v>28</v>
      </c>
      <c r="E1218">
        <v>50193</v>
      </c>
      <c r="F1218" t="s">
        <v>39</v>
      </c>
      <c r="G1218" t="s">
        <v>161</v>
      </c>
      <c r="H1218" s="74">
        <v>0.59916921241254006</v>
      </c>
      <c r="I1218" s="1">
        <v>35633503</v>
      </c>
      <c r="J1218" s="1">
        <v>0</v>
      </c>
      <c r="K1218" s="1">
        <v>0</v>
      </c>
      <c r="L1218" s="1">
        <v>0</v>
      </c>
      <c r="M1218" s="1">
        <v>0</v>
      </c>
      <c r="N1218" s="1">
        <v>0</v>
      </c>
      <c r="O1218" s="1">
        <v>0</v>
      </c>
      <c r="P1218" s="1">
        <v>7874259</v>
      </c>
      <c r="Q1218" s="1">
        <v>0</v>
      </c>
      <c r="R1218" s="1">
        <v>0</v>
      </c>
      <c r="S1218" s="1">
        <v>0</v>
      </c>
      <c r="T1218" s="1">
        <v>7874259</v>
      </c>
      <c r="U1218" s="1"/>
      <c r="V1218" s="36"/>
      <c r="W1218" s="1"/>
      <c r="X1218" s="1"/>
      <c r="Y1218" s="1"/>
      <c r="Z1218" s="1"/>
      <c r="AA1218" s="1"/>
      <c r="AB1218" s="1"/>
      <c r="AC1218" s="1">
        <v>390769</v>
      </c>
      <c r="AD1218" s="1"/>
      <c r="AE1218" s="1"/>
      <c r="AF1218" s="1"/>
      <c r="AG1218" s="1">
        <v>0</v>
      </c>
      <c r="AH1218" s="1">
        <v>0</v>
      </c>
      <c r="AI1218" s="1">
        <v>0</v>
      </c>
      <c r="AJ1218" s="1">
        <v>0</v>
      </c>
      <c r="AK1218" s="1">
        <v>0</v>
      </c>
      <c r="AL1218" s="1">
        <v>0</v>
      </c>
      <c r="AM1218" s="1">
        <v>3439895.6658474999</v>
      </c>
      <c r="AN1218" s="1">
        <v>0</v>
      </c>
      <c r="AO1218" s="1">
        <v>0</v>
      </c>
      <c r="AP1218" s="1">
        <v>0</v>
      </c>
      <c r="AQ1218" s="1">
        <v>3439895.6658474999</v>
      </c>
      <c r="AR1218" s="1">
        <v>0</v>
      </c>
      <c r="AS1218" s="1">
        <v>0</v>
      </c>
      <c r="AT1218" s="1">
        <v>0</v>
      </c>
      <c r="AU1218" s="1">
        <v>0</v>
      </c>
      <c r="AV1218" s="1">
        <v>0</v>
      </c>
      <c r="AW1218" s="1">
        <v>0</v>
      </c>
      <c r="AX1218" s="1">
        <v>1016460.5074199999</v>
      </c>
      <c r="AY1218" s="1">
        <v>0</v>
      </c>
      <c r="AZ1218" s="1">
        <v>0</v>
      </c>
      <c r="BA1218" s="1">
        <v>0</v>
      </c>
      <c r="BB1218" s="1">
        <v>1016460.5074199999</v>
      </c>
      <c r="BC1218" s="7">
        <v>0.12506084998905384</v>
      </c>
      <c r="BD1218" s="35" t="s">
        <v>552</v>
      </c>
      <c r="BE1218" s="35" t="s">
        <v>552</v>
      </c>
      <c r="BF1218" s="35" t="s">
        <v>552</v>
      </c>
      <c r="BG1218" s="35" t="s">
        <v>552</v>
      </c>
      <c r="BH1218" s="35" t="s">
        <v>552</v>
      </c>
      <c r="BI1218" s="35" t="s">
        <v>552</v>
      </c>
      <c r="BJ1218" s="35">
        <v>0.5659397504282625</v>
      </c>
      <c r="BK1218" s="35" t="s">
        <v>552</v>
      </c>
      <c r="BL1218" s="35" t="s">
        <v>552</v>
      </c>
      <c r="BM1218" s="35" t="s">
        <v>552</v>
      </c>
      <c r="BN1218" s="35">
        <v>0.5659397504282625</v>
      </c>
      <c r="BO1218" s="1">
        <v>0</v>
      </c>
      <c r="BP1218" s="1">
        <v>0</v>
      </c>
      <c r="BQ1218" s="1">
        <v>11729123.847479999</v>
      </c>
      <c r="BR1218" s="1">
        <v>521356.92937139742</v>
      </c>
      <c r="BS1218" s="1">
        <v>4606987.1494274177</v>
      </c>
      <c r="BT1218" s="1">
        <v>11729123.847479999</v>
      </c>
      <c r="BU1218" s="1">
        <v>521356.92937139742</v>
      </c>
      <c r="BV1218" s="1">
        <v>1356143.2175422914</v>
      </c>
      <c r="BW1218" s="35">
        <v>6.0092275656219512</v>
      </c>
      <c r="BX1218" s="1">
        <v>58753850.497390613</v>
      </c>
      <c r="BY1218" s="1">
        <v>2611595.5021352209</v>
      </c>
      <c r="BZ1218" s="1">
        <v>23077447.023377914</v>
      </c>
      <c r="CA1218" s="1">
        <v>58753850.497390613</v>
      </c>
      <c r="CB1218" s="1">
        <v>2611595.5021352209</v>
      </c>
      <c r="CC1218" s="1">
        <v>6793229.988244093</v>
      </c>
    </row>
    <row r="1219" spans="1:81" x14ac:dyDescent="0.25">
      <c r="A1219" t="s">
        <v>1563</v>
      </c>
      <c r="B1219" t="s">
        <v>1564</v>
      </c>
      <c r="C1219" t="s">
        <v>160</v>
      </c>
      <c r="D1219" t="s">
        <v>1730</v>
      </c>
      <c r="E1219">
        <v>50193</v>
      </c>
      <c r="F1219" t="s">
        <v>39</v>
      </c>
      <c r="G1219" t="s">
        <v>161</v>
      </c>
      <c r="H1219" s="74">
        <v>0.59916921241254006</v>
      </c>
      <c r="I1219" s="1">
        <v>35633503</v>
      </c>
      <c r="J1219" s="1"/>
      <c r="K1219" s="1"/>
      <c r="L1219" s="1"/>
      <c r="M1219" s="1"/>
      <c r="N1219" s="1"/>
      <c r="O1219" s="1"/>
      <c r="P1219" s="1">
        <v>7874259</v>
      </c>
      <c r="Q1219" s="1"/>
      <c r="R1219" s="1"/>
      <c r="S1219" s="1"/>
      <c r="T1219" s="1">
        <v>7874259</v>
      </c>
      <c r="U1219" s="1">
        <v>7.977443609022556</v>
      </c>
      <c r="V1219" s="36">
        <v>0.63211361472047356</v>
      </c>
      <c r="W1219" s="1"/>
      <c r="X1219" s="1"/>
      <c r="Y1219" s="1"/>
      <c r="Z1219" s="1"/>
      <c r="AA1219" s="1"/>
      <c r="AB1219" s="1"/>
      <c r="AC1219" s="1">
        <v>390769</v>
      </c>
      <c r="AD1219" s="1"/>
      <c r="AE1219" s="1"/>
      <c r="AF1219" s="1"/>
      <c r="AG1219" s="1">
        <v>0</v>
      </c>
      <c r="AH1219" s="1">
        <v>0</v>
      </c>
      <c r="AI1219" s="1">
        <v>0</v>
      </c>
      <c r="AJ1219" s="1">
        <v>0</v>
      </c>
      <c r="AK1219" s="1"/>
      <c r="AL1219" s="1">
        <v>0</v>
      </c>
      <c r="AM1219" s="1">
        <v>3439895.6658474999</v>
      </c>
      <c r="AN1219" s="1"/>
      <c r="AO1219" s="1">
        <v>0</v>
      </c>
      <c r="AP1219" s="1">
        <v>0</v>
      </c>
      <c r="AQ1219" s="1">
        <v>3439895.6658474999</v>
      </c>
      <c r="AR1219" s="1">
        <v>0</v>
      </c>
      <c r="AS1219" s="1">
        <v>0</v>
      </c>
      <c r="AT1219" s="1">
        <v>0</v>
      </c>
      <c r="AU1219" s="1">
        <v>0</v>
      </c>
      <c r="AV1219" s="1"/>
      <c r="AW1219" s="1">
        <v>0</v>
      </c>
      <c r="AX1219" s="1">
        <v>1016460.5074199999</v>
      </c>
      <c r="AY1219" s="1"/>
      <c r="AZ1219" s="1">
        <v>0</v>
      </c>
      <c r="BA1219" s="1">
        <v>0</v>
      </c>
      <c r="BB1219" s="1">
        <v>1016460.5074199999</v>
      </c>
      <c r="BC1219" s="7">
        <v>0.12506084998905384</v>
      </c>
      <c r="BD1219" s="35" t="s">
        <v>552</v>
      </c>
      <c r="BE1219" s="35" t="s">
        <v>552</v>
      </c>
      <c r="BF1219" s="35" t="s">
        <v>552</v>
      </c>
      <c r="BG1219" s="35" t="s">
        <v>552</v>
      </c>
      <c r="BH1219" s="35" t="s">
        <v>552</v>
      </c>
      <c r="BI1219" s="35" t="s">
        <v>552</v>
      </c>
      <c r="BJ1219" s="35">
        <v>0.5659397504282625</v>
      </c>
      <c r="BK1219" s="35" t="s">
        <v>552</v>
      </c>
      <c r="BL1219" s="35" t="s">
        <v>552</v>
      </c>
      <c r="BM1219" s="35" t="s">
        <v>552</v>
      </c>
      <c r="BN1219" s="35">
        <v>0.5659397504282625</v>
      </c>
      <c r="BO1219" s="1">
        <v>0</v>
      </c>
      <c r="BP1219" s="1">
        <v>0</v>
      </c>
      <c r="BQ1219" s="1">
        <v>11729123.847479999</v>
      </c>
      <c r="BR1219" s="1">
        <v>521356.92937139742</v>
      </c>
      <c r="BS1219" s="1">
        <v>4606987.1494274177</v>
      </c>
      <c r="BT1219" s="1">
        <v>11729123.847479999</v>
      </c>
      <c r="BU1219" s="1">
        <v>521356.92937139742</v>
      </c>
      <c r="BV1219" s="1">
        <v>1356143.2175422914</v>
      </c>
      <c r="BW1219" s="35">
        <v>6.0092275656219512</v>
      </c>
      <c r="BX1219" s="1">
        <v>58753850.497390613</v>
      </c>
      <c r="BY1219" s="1">
        <v>2611595.5021352209</v>
      </c>
      <c r="BZ1219" s="1">
        <v>23077447.023377914</v>
      </c>
      <c r="CA1219" s="1">
        <v>58753850.497390613</v>
      </c>
      <c r="CB1219" s="1">
        <v>2611595.5021352209</v>
      </c>
      <c r="CC1219" s="1">
        <v>6793229.988244093</v>
      </c>
    </row>
    <row r="1220" spans="1:81" x14ac:dyDescent="0.25">
      <c r="A1220" t="s">
        <v>1569</v>
      </c>
      <c r="B1220" t="s">
        <v>1570</v>
      </c>
      <c r="C1220" t="s">
        <v>160</v>
      </c>
      <c r="D1220" t="s">
        <v>28</v>
      </c>
      <c r="E1220">
        <v>50196</v>
      </c>
      <c r="F1220" t="s">
        <v>370</v>
      </c>
      <c r="G1220" t="s">
        <v>161</v>
      </c>
      <c r="H1220" s="74">
        <v>0.59916921241254006</v>
      </c>
      <c r="I1220" s="1">
        <v>4383108.08</v>
      </c>
      <c r="J1220" s="1">
        <v>0</v>
      </c>
      <c r="K1220" s="1">
        <v>0</v>
      </c>
      <c r="L1220" s="1">
        <v>0</v>
      </c>
      <c r="M1220" s="1">
        <v>0</v>
      </c>
      <c r="N1220" s="1">
        <v>0</v>
      </c>
      <c r="O1220" s="1">
        <v>0</v>
      </c>
      <c r="P1220" s="1">
        <v>506888</v>
      </c>
      <c r="Q1220" s="1">
        <v>0</v>
      </c>
      <c r="R1220" s="1">
        <v>0</v>
      </c>
      <c r="S1220" s="1">
        <v>277426</v>
      </c>
      <c r="T1220" s="1">
        <v>784314</v>
      </c>
      <c r="U1220" s="1"/>
      <c r="V1220" s="36"/>
      <c r="W1220" s="1"/>
      <c r="X1220" s="1"/>
      <c r="Y1220" s="1"/>
      <c r="Z1220" s="1"/>
      <c r="AA1220" s="1"/>
      <c r="AB1220" s="1"/>
      <c r="AC1220" s="1">
        <v>59704</v>
      </c>
      <c r="AD1220" s="1"/>
      <c r="AE1220" s="1"/>
      <c r="AF1220" s="1">
        <v>64819</v>
      </c>
      <c r="AG1220" s="1">
        <v>0</v>
      </c>
      <c r="AH1220" s="1">
        <v>0</v>
      </c>
      <c r="AI1220" s="1">
        <v>0</v>
      </c>
      <c r="AJ1220" s="1">
        <v>0</v>
      </c>
      <c r="AK1220" s="1">
        <v>0</v>
      </c>
      <c r="AL1220" s="1">
        <v>0</v>
      </c>
      <c r="AM1220" s="1">
        <v>524776.86028666655</v>
      </c>
      <c r="AN1220" s="1">
        <v>0</v>
      </c>
      <c r="AO1220" s="1">
        <v>0</v>
      </c>
      <c r="AP1220" s="1">
        <v>369685.833682</v>
      </c>
      <c r="AQ1220" s="1">
        <v>894462.69396866648</v>
      </c>
      <c r="AR1220" s="1">
        <v>0</v>
      </c>
      <c r="AS1220" s="1">
        <v>0</v>
      </c>
      <c r="AT1220" s="1">
        <v>0</v>
      </c>
      <c r="AU1220" s="1">
        <v>0</v>
      </c>
      <c r="AV1220" s="1">
        <v>0</v>
      </c>
      <c r="AW1220" s="1">
        <v>0</v>
      </c>
      <c r="AX1220" s="1">
        <v>155300.85071999999</v>
      </c>
      <c r="AY1220" s="1">
        <v>0</v>
      </c>
      <c r="AZ1220" s="1">
        <v>0</v>
      </c>
      <c r="BA1220" s="1">
        <v>83127.664547699998</v>
      </c>
      <c r="BB1220" s="1">
        <v>238428.51526769999</v>
      </c>
      <c r="BC1220" s="7">
        <v>0.2584675505506509</v>
      </c>
      <c r="BD1220" s="35" t="s">
        <v>552</v>
      </c>
      <c r="BE1220" s="35" t="s">
        <v>552</v>
      </c>
      <c r="BF1220" s="35" t="s">
        <v>552</v>
      </c>
      <c r="BG1220" s="35" t="s">
        <v>552</v>
      </c>
      <c r="BH1220" s="35" t="s">
        <v>552</v>
      </c>
      <c r="BI1220" s="35" t="s">
        <v>552</v>
      </c>
      <c r="BJ1220" s="35">
        <v>1.3416725410873143</v>
      </c>
      <c r="BK1220" s="35" t="s">
        <v>552</v>
      </c>
      <c r="BL1220" s="35" t="s">
        <v>552</v>
      </c>
      <c r="BM1220" s="35">
        <v>1.6321956061425389</v>
      </c>
      <c r="BN1220" s="35">
        <v>1.4444357862238419</v>
      </c>
      <c r="BO1220" s="1">
        <v>0</v>
      </c>
      <c r="BP1220" s="1">
        <v>0</v>
      </c>
      <c r="BQ1220" s="1">
        <v>1442743.8556127998</v>
      </c>
      <c r="BR1220" s="1">
        <v>64129.641413356447</v>
      </c>
      <c r="BS1220" s="1">
        <v>566683.6235301221</v>
      </c>
      <c r="BT1220" s="1">
        <v>1442743.8556127998</v>
      </c>
      <c r="BU1220" s="1">
        <v>64129.641413356447</v>
      </c>
      <c r="BV1220" s="1">
        <v>166812.7406515945</v>
      </c>
      <c r="BW1220" s="35">
        <v>6.1561163347894414</v>
      </c>
      <c r="BX1220" s="1">
        <v>7438955.1608422566</v>
      </c>
      <c r="BY1220" s="1">
        <v>330659.89163559664</v>
      </c>
      <c r="BZ1220" s="1">
        <v>2921886.6879413328</v>
      </c>
      <c r="CA1220" s="1">
        <v>7438955.1608422566</v>
      </c>
      <c r="CB1220" s="1">
        <v>330659.89163559664</v>
      </c>
      <c r="CC1220" s="1">
        <v>860105.89692468115</v>
      </c>
    </row>
    <row r="1221" spans="1:81" x14ac:dyDescent="0.25">
      <c r="A1221" t="s">
        <v>1569</v>
      </c>
      <c r="B1221" t="s">
        <v>1570</v>
      </c>
      <c r="C1221" t="s">
        <v>160</v>
      </c>
      <c r="D1221" t="s">
        <v>1730</v>
      </c>
      <c r="E1221">
        <v>50196</v>
      </c>
      <c r="F1221" t="s">
        <v>370</v>
      </c>
      <c r="G1221" t="s">
        <v>161</v>
      </c>
      <c r="H1221" s="74">
        <v>0.59916921241254006</v>
      </c>
      <c r="I1221" s="1">
        <v>4383108.08</v>
      </c>
      <c r="J1221" s="1"/>
      <c r="K1221" s="1"/>
      <c r="L1221" s="1"/>
      <c r="M1221" s="1"/>
      <c r="N1221" s="1"/>
      <c r="O1221" s="1"/>
      <c r="P1221" s="1">
        <v>506888</v>
      </c>
      <c r="Q1221" s="1"/>
      <c r="R1221" s="1"/>
      <c r="S1221" s="1">
        <v>277426</v>
      </c>
      <c r="T1221" s="1">
        <v>784314</v>
      </c>
      <c r="U1221" s="1">
        <v>16.96</v>
      </c>
      <c r="V1221" s="36">
        <v>0.35895260190602257</v>
      </c>
      <c r="W1221" s="1"/>
      <c r="X1221" s="1"/>
      <c r="Y1221" s="1"/>
      <c r="Z1221" s="1"/>
      <c r="AA1221" s="1"/>
      <c r="AB1221" s="1"/>
      <c r="AC1221" s="1">
        <v>59704</v>
      </c>
      <c r="AD1221" s="1"/>
      <c r="AE1221" s="1"/>
      <c r="AF1221" s="1">
        <v>64819</v>
      </c>
      <c r="AG1221" s="1">
        <v>0</v>
      </c>
      <c r="AH1221" s="1">
        <v>0</v>
      </c>
      <c r="AI1221" s="1">
        <v>0</v>
      </c>
      <c r="AJ1221" s="1">
        <v>0</v>
      </c>
      <c r="AK1221" s="1"/>
      <c r="AL1221" s="1">
        <v>0</v>
      </c>
      <c r="AM1221" s="1">
        <v>524776.86028666655</v>
      </c>
      <c r="AN1221" s="1"/>
      <c r="AO1221" s="1">
        <v>0</v>
      </c>
      <c r="AP1221" s="1">
        <v>369685.833682</v>
      </c>
      <c r="AQ1221" s="1">
        <v>894462.69396866648</v>
      </c>
      <c r="AR1221" s="1">
        <v>0</v>
      </c>
      <c r="AS1221" s="1">
        <v>0</v>
      </c>
      <c r="AT1221" s="1">
        <v>0</v>
      </c>
      <c r="AU1221" s="1">
        <v>0</v>
      </c>
      <c r="AV1221" s="1"/>
      <c r="AW1221" s="1">
        <v>0</v>
      </c>
      <c r="AX1221" s="1">
        <v>155300.85071999999</v>
      </c>
      <c r="AY1221" s="1"/>
      <c r="AZ1221" s="1">
        <v>0</v>
      </c>
      <c r="BA1221" s="1">
        <v>83127.664547699998</v>
      </c>
      <c r="BB1221" s="1">
        <v>238428.51526769999</v>
      </c>
      <c r="BC1221" s="7">
        <v>0.2584675505506509</v>
      </c>
      <c r="BD1221" s="35" t="s">
        <v>552</v>
      </c>
      <c r="BE1221" s="35" t="s">
        <v>552</v>
      </c>
      <c r="BF1221" s="35" t="s">
        <v>552</v>
      </c>
      <c r="BG1221" s="35" t="s">
        <v>552</v>
      </c>
      <c r="BH1221" s="35" t="s">
        <v>552</v>
      </c>
      <c r="BI1221" s="35" t="s">
        <v>552</v>
      </c>
      <c r="BJ1221" s="35">
        <v>1.3416725410873143</v>
      </c>
      <c r="BK1221" s="35" t="s">
        <v>552</v>
      </c>
      <c r="BL1221" s="35" t="s">
        <v>552</v>
      </c>
      <c r="BM1221" s="35">
        <v>1.6321956061425389</v>
      </c>
      <c r="BN1221" s="35">
        <v>1.4444357862238419</v>
      </c>
      <c r="BO1221" s="1">
        <v>0</v>
      </c>
      <c r="BP1221" s="1">
        <v>0</v>
      </c>
      <c r="BQ1221" s="1">
        <v>1442743.8556127998</v>
      </c>
      <c r="BR1221" s="1">
        <v>64129.641413356447</v>
      </c>
      <c r="BS1221" s="1">
        <v>566683.6235301221</v>
      </c>
      <c r="BT1221" s="1">
        <v>1442743.8556127998</v>
      </c>
      <c r="BU1221" s="1">
        <v>64129.641413356447</v>
      </c>
      <c r="BV1221" s="1">
        <v>166812.7406515945</v>
      </c>
      <c r="BW1221" s="35">
        <v>6.1561163347894414</v>
      </c>
      <c r="BX1221" s="1">
        <v>7438955.1608422566</v>
      </c>
      <c r="BY1221" s="1">
        <v>330659.89163559664</v>
      </c>
      <c r="BZ1221" s="1">
        <v>2921886.6879413328</v>
      </c>
      <c r="CA1221" s="1">
        <v>7438955.1608422566</v>
      </c>
      <c r="CB1221" s="1">
        <v>330659.89163559664</v>
      </c>
      <c r="CC1221" s="1">
        <v>860105.89692468115</v>
      </c>
    </row>
    <row r="1222" spans="1:81" x14ac:dyDescent="0.25">
      <c r="A1222" t="s">
        <v>230</v>
      </c>
      <c r="B1222" t="s">
        <v>231</v>
      </c>
      <c r="C1222" t="s">
        <v>160</v>
      </c>
      <c r="D1222" t="s">
        <v>38</v>
      </c>
      <c r="E1222">
        <v>50033</v>
      </c>
      <c r="F1222" t="s">
        <v>39</v>
      </c>
      <c r="G1222" t="s">
        <v>161</v>
      </c>
      <c r="H1222" s="74">
        <v>0.59916921241254006</v>
      </c>
      <c r="I1222" s="1">
        <v>33665539</v>
      </c>
      <c r="J1222" s="1"/>
      <c r="K1222" s="1">
        <v>1210883</v>
      </c>
      <c r="L1222" s="1">
        <v>5515211</v>
      </c>
      <c r="M1222" s="1"/>
      <c r="N1222" s="1"/>
      <c r="O1222" s="1"/>
      <c r="P1222" s="1"/>
      <c r="Q1222" s="1"/>
      <c r="R1222" s="1"/>
      <c r="S1222" s="1"/>
      <c r="T1222" s="1">
        <v>6726094</v>
      </c>
      <c r="U1222" s="1">
        <v>38.61212121212121</v>
      </c>
      <c r="V1222" s="36">
        <v>0.15766160462154435</v>
      </c>
      <c r="W1222" s="1"/>
      <c r="X1222" s="1">
        <v>280209</v>
      </c>
      <c r="Y1222" s="1">
        <v>1219776</v>
      </c>
      <c r="Z1222" s="1"/>
      <c r="AA1222" s="1"/>
      <c r="AB1222" s="1"/>
      <c r="AC1222" s="1"/>
      <c r="AD1222" s="1"/>
      <c r="AE1222" s="1"/>
      <c r="AF1222" s="1"/>
      <c r="AG1222" s="1">
        <v>0</v>
      </c>
      <c r="AH1222" s="1">
        <v>2391153.4636441227</v>
      </c>
      <c r="AI1222" s="1">
        <v>12518371.988562502</v>
      </c>
      <c r="AJ1222" s="1">
        <v>0</v>
      </c>
      <c r="AK1222" s="1">
        <v>0</v>
      </c>
      <c r="AL1222" s="1">
        <v>0</v>
      </c>
      <c r="AM1222" s="1">
        <v>0</v>
      </c>
      <c r="AN1222" s="1">
        <v>0</v>
      </c>
      <c r="AO1222" s="1">
        <v>0</v>
      </c>
      <c r="AP1222" s="1">
        <v>0</v>
      </c>
      <c r="AQ1222" s="1">
        <v>14909525.452206625</v>
      </c>
      <c r="AR1222" s="1">
        <v>0</v>
      </c>
      <c r="AS1222" s="1">
        <v>605331.71987850009</v>
      </c>
      <c r="AT1222" s="1">
        <v>2644498.0316543998</v>
      </c>
      <c r="AU1222" s="1">
        <v>0</v>
      </c>
      <c r="AV1222" s="1">
        <v>0</v>
      </c>
      <c r="AW1222" s="1">
        <v>0</v>
      </c>
      <c r="AX1222" s="1">
        <v>0</v>
      </c>
      <c r="AY1222" s="1">
        <v>0</v>
      </c>
      <c r="AZ1222" s="1">
        <v>0</v>
      </c>
      <c r="BA1222" s="1">
        <v>0</v>
      </c>
      <c r="BB1222" s="1">
        <v>3249829.7515329001</v>
      </c>
      <c r="BC1222" s="7">
        <v>0.53940485562222917</v>
      </c>
      <c r="BD1222" s="35" t="s">
        <v>552</v>
      </c>
      <c r="BE1222" s="35">
        <v>2.4746281709484923</v>
      </c>
      <c r="BF1222" s="35">
        <v>2.7492819441027554</v>
      </c>
      <c r="BG1222" s="35" t="s">
        <v>552</v>
      </c>
      <c r="BH1222" s="35" t="s">
        <v>552</v>
      </c>
      <c r="BI1222" s="35" t="s">
        <v>552</v>
      </c>
      <c r="BJ1222" s="35" t="s">
        <v>552</v>
      </c>
      <c r="BK1222" s="35" t="s">
        <v>552</v>
      </c>
      <c r="BL1222" s="35" t="s">
        <v>552</v>
      </c>
      <c r="BM1222" s="35" t="s">
        <v>552</v>
      </c>
      <c r="BN1222" s="35">
        <v>2.6998366665317977</v>
      </c>
      <c r="BO1222" s="1">
        <v>0</v>
      </c>
      <c r="BP1222" s="1"/>
      <c r="BQ1222" s="1">
        <v>11081348.817239998</v>
      </c>
      <c r="BR1222" s="1">
        <v>492563.47428634856</v>
      </c>
      <c r="BS1222" s="1">
        <v>4352552.864408181</v>
      </c>
      <c r="BT1222" s="1">
        <v>11081348.817239998</v>
      </c>
      <c r="BU1222" s="1">
        <v>492563.47428634856</v>
      </c>
      <c r="BV1222" s="1">
        <v>1281246.2580441642</v>
      </c>
      <c r="BW1222" s="35">
        <v>6.1648018610383177</v>
      </c>
      <c r="BX1222" s="1">
        <v>57232970.994095907</v>
      </c>
      <c r="BY1222" s="1">
        <v>2543992.7486736327</v>
      </c>
      <c r="BZ1222" s="1">
        <v>22480073.13436304</v>
      </c>
      <c r="CA1222" s="1">
        <v>57232970.994095907</v>
      </c>
      <c r="CB1222" s="1">
        <v>2543992.7486736327</v>
      </c>
      <c r="CC1222" s="1">
        <v>6617383.0579948798</v>
      </c>
    </row>
    <row r="1223" spans="1:81" x14ac:dyDescent="0.25">
      <c r="A1223" t="s">
        <v>230</v>
      </c>
      <c r="B1223" t="s">
        <v>231</v>
      </c>
      <c r="C1223" t="s">
        <v>160</v>
      </c>
      <c r="D1223" t="s">
        <v>28</v>
      </c>
      <c r="E1223">
        <v>50033</v>
      </c>
      <c r="F1223" t="s">
        <v>39</v>
      </c>
      <c r="G1223" t="s">
        <v>161</v>
      </c>
      <c r="H1223" s="74">
        <v>0.59916921241254006</v>
      </c>
      <c r="I1223" s="1">
        <v>40273549</v>
      </c>
      <c r="J1223" s="1">
        <v>0</v>
      </c>
      <c r="K1223" s="1">
        <v>1210883</v>
      </c>
      <c r="L1223" s="1">
        <v>5515211</v>
      </c>
      <c r="M1223" s="1">
        <v>0</v>
      </c>
      <c r="N1223" s="1">
        <v>0</v>
      </c>
      <c r="O1223" s="1">
        <v>0</v>
      </c>
      <c r="P1223" s="1">
        <v>1314565</v>
      </c>
      <c r="Q1223" s="1">
        <v>0</v>
      </c>
      <c r="R1223" s="1">
        <v>0</v>
      </c>
      <c r="S1223" s="1">
        <v>1625485</v>
      </c>
      <c r="T1223" s="1">
        <v>9666144</v>
      </c>
      <c r="U1223" s="1"/>
      <c r="V1223" s="36"/>
      <c r="W1223" s="1"/>
      <c r="X1223" s="1">
        <v>280209</v>
      </c>
      <c r="Y1223" s="1">
        <v>1222482</v>
      </c>
      <c r="Z1223" s="1"/>
      <c r="AA1223" s="1"/>
      <c r="AB1223" s="1"/>
      <c r="AC1223" s="1">
        <v>85894</v>
      </c>
      <c r="AD1223" s="1"/>
      <c r="AE1223" s="1"/>
      <c r="AF1223" s="1">
        <v>371344</v>
      </c>
      <c r="AG1223" s="1">
        <v>0</v>
      </c>
      <c r="AH1223" s="1">
        <v>2391153.4636441227</v>
      </c>
      <c r="AI1223" s="1">
        <v>12546088.680642502</v>
      </c>
      <c r="AJ1223" s="1">
        <v>0</v>
      </c>
      <c r="AK1223" s="1">
        <v>0</v>
      </c>
      <c r="AL1223" s="1">
        <v>0</v>
      </c>
      <c r="AM1223" s="1">
        <v>755642.44674583327</v>
      </c>
      <c r="AN1223" s="1">
        <v>0</v>
      </c>
      <c r="AO1223" s="1">
        <v>0</v>
      </c>
      <c r="AP1223" s="1">
        <v>2118104.1916450001</v>
      </c>
      <c r="AQ1223" s="1">
        <v>17810988.782677457</v>
      </c>
      <c r="AR1223" s="1">
        <v>0</v>
      </c>
      <c r="AS1223" s="1">
        <v>605331.71987850009</v>
      </c>
      <c r="AT1223" s="1">
        <v>2650364.6921508</v>
      </c>
      <c r="AU1223" s="1">
        <v>0</v>
      </c>
      <c r="AV1223" s="1">
        <v>0</v>
      </c>
      <c r="AW1223" s="1">
        <v>0</v>
      </c>
      <c r="AX1223" s="1">
        <v>223425.75491999998</v>
      </c>
      <c r="AY1223" s="1">
        <v>0</v>
      </c>
      <c r="AZ1223" s="1">
        <v>0</v>
      </c>
      <c r="BA1223" s="1">
        <v>476233.19495520002</v>
      </c>
      <c r="BB1223" s="1">
        <v>3955355.3619045001</v>
      </c>
      <c r="BC1223" s="7">
        <v>0.54046252900587333</v>
      </c>
      <c r="BD1223" s="35" t="s">
        <v>552</v>
      </c>
      <c r="BE1223" s="35">
        <v>2.4746281709484923</v>
      </c>
      <c r="BF1223" s="35">
        <v>2.7553711676295434</v>
      </c>
      <c r="BG1223" s="35" t="s">
        <v>552</v>
      </c>
      <c r="BH1223" s="35" t="s">
        <v>552</v>
      </c>
      <c r="BI1223" s="35" t="s">
        <v>552</v>
      </c>
      <c r="BJ1223" s="35">
        <v>0.74478493012200475</v>
      </c>
      <c r="BK1223" s="35" t="s">
        <v>552</v>
      </c>
      <c r="BL1223" s="35" t="s">
        <v>552</v>
      </c>
      <c r="BM1223" s="35">
        <v>1.5960389585878676</v>
      </c>
      <c r="BN1223" s="35">
        <v>2.2518125267513041</v>
      </c>
      <c r="BO1223" s="1">
        <v>0</v>
      </c>
      <c r="BP1223" s="1">
        <v>0</v>
      </c>
      <c r="BQ1223" s="1">
        <v>13256441.388839997</v>
      </c>
      <c r="BR1223" s="1">
        <v>589245.85218378645</v>
      </c>
      <c r="BS1223" s="1">
        <v>5206889.7830458991</v>
      </c>
      <c r="BT1223" s="1">
        <v>13256441.388839997</v>
      </c>
      <c r="BU1223" s="1">
        <v>589245.85218378645</v>
      </c>
      <c r="BV1223" s="1">
        <v>1532734.5257834215</v>
      </c>
      <c r="BW1223" s="35">
        <v>6.1648018610383177</v>
      </c>
      <c r="BX1223" s="1">
        <v>68466893.155826211</v>
      </c>
      <c r="BY1223" s="1">
        <v>3043338.0739679304</v>
      </c>
      <c r="BZ1223" s="1">
        <v>26892554.041696865</v>
      </c>
      <c r="CA1223" s="1">
        <v>68466893.155826211</v>
      </c>
      <c r="CB1223" s="1">
        <v>3043338.0739679304</v>
      </c>
      <c r="CC1223" s="1">
        <v>7916270.1312439004</v>
      </c>
    </row>
    <row r="1224" spans="1:81" x14ac:dyDescent="0.25">
      <c r="A1224" t="s">
        <v>230</v>
      </c>
      <c r="B1224" t="s">
        <v>231</v>
      </c>
      <c r="C1224" t="s">
        <v>160</v>
      </c>
      <c r="D1224" t="s">
        <v>1730</v>
      </c>
      <c r="E1224">
        <v>50033</v>
      </c>
      <c r="F1224" t="s">
        <v>39</v>
      </c>
      <c r="G1224" t="s">
        <v>161</v>
      </c>
      <c r="H1224" s="74">
        <v>0.59916921241254006</v>
      </c>
      <c r="I1224" s="1">
        <v>6608010</v>
      </c>
      <c r="J1224" s="1"/>
      <c r="K1224" s="1"/>
      <c r="L1224" s="1"/>
      <c r="M1224" s="1"/>
      <c r="N1224" s="1"/>
      <c r="O1224" s="1"/>
      <c r="P1224" s="1">
        <v>1314565</v>
      </c>
      <c r="Q1224" s="1"/>
      <c r="R1224" s="1"/>
      <c r="S1224" s="1">
        <v>1625485</v>
      </c>
      <c r="T1224" s="1">
        <v>2940050</v>
      </c>
      <c r="U1224" s="1">
        <v>11.80952380952381</v>
      </c>
      <c r="V1224" s="36">
        <v>0.20599919738102807</v>
      </c>
      <c r="W1224" s="1"/>
      <c r="X1224" s="1"/>
      <c r="Y1224" s="1">
        <v>2706</v>
      </c>
      <c r="Z1224" s="1"/>
      <c r="AA1224" s="1"/>
      <c r="AB1224" s="1"/>
      <c r="AC1224" s="1">
        <v>85894</v>
      </c>
      <c r="AD1224" s="1"/>
      <c r="AE1224" s="1"/>
      <c r="AF1224" s="1">
        <v>371344</v>
      </c>
      <c r="AG1224" s="1">
        <v>0</v>
      </c>
      <c r="AH1224" s="1">
        <v>0</v>
      </c>
      <c r="AI1224" s="1">
        <v>27716.692080000004</v>
      </c>
      <c r="AJ1224" s="1">
        <v>0</v>
      </c>
      <c r="AK1224" s="1"/>
      <c r="AL1224" s="1">
        <v>0</v>
      </c>
      <c r="AM1224" s="1">
        <v>755642.44674583327</v>
      </c>
      <c r="AN1224" s="1"/>
      <c r="AO1224" s="1">
        <v>0</v>
      </c>
      <c r="AP1224" s="1">
        <v>2118104.1916450001</v>
      </c>
      <c r="AQ1224" s="1">
        <v>2901463.3304708335</v>
      </c>
      <c r="AR1224" s="1">
        <v>0</v>
      </c>
      <c r="AS1224" s="1">
        <v>0</v>
      </c>
      <c r="AT1224" s="1">
        <v>5866.6604963999998</v>
      </c>
      <c r="AU1224" s="1">
        <v>0</v>
      </c>
      <c r="AV1224" s="1"/>
      <c r="AW1224" s="1">
        <v>0</v>
      </c>
      <c r="AX1224" s="1">
        <v>223425.75491999998</v>
      </c>
      <c r="AY1224" s="1"/>
      <c r="AZ1224" s="1">
        <v>0</v>
      </c>
      <c r="BA1224" s="1">
        <v>476233.19495520002</v>
      </c>
      <c r="BB1224" s="1">
        <v>705525.61037160002</v>
      </c>
      <c r="BC1224" s="7">
        <v>0.54585101124883795</v>
      </c>
      <c r="BD1224" s="35" t="s">
        <v>552</v>
      </c>
      <c r="BE1224" s="35" t="s">
        <v>552</v>
      </c>
      <c r="BF1224" s="35" t="s">
        <v>552</v>
      </c>
      <c r="BG1224" s="35" t="s">
        <v>552</v>
      </c>
      <c r="BH1224" s="35" t="s">
        <v>552</v>
      </c>
      <c r="BI1224" s="35" t="s">
        <v>552</v>
      </c>
      <c r="BJ1224" s="35">
        <v>0.74478493012200475</v>
      </c>
      <c r="BK1224" s="35" t="s">
        <v>552</v>
      </c>
      <c r="BL1224" s="35" t="s">
        <v>552</v>
      </c>
      <c r="BM1224" s="35">
        <v>1.5960389585878676</v>
      </c>
      <c r="BN1224" s="35">
        <v>1.2268461219511346</v>
      </c>
      <c r="BO1224" s="1">
        <v>0</v>
      </c>
      <c r="BP1224" s="1">
        <v>0</v>
      </c>
      <c r="BQ1224" s="1">
        <v>2175092.5715999999</v>
      </c>
      <c r="BR1224" s="1">
        <v>96682.377897437924</v>
      </c>
      <c r="BS1224" s="1">
        <v>854336.91863771761</v>
      </c>
      <c r="BT1224" s="1">
        <v>2175092.5715999999</v>
      </c>
      <c r="BU1224" s="1">
        <v>96682.377897437924</v>
      </c>
      <c r="BV1224" s="1">
        <v>251488.26773925757</v>
      </c>
      <c r="BW1224" s="35">
        <v>6.1648018610383177</v>
      </c>
      <c r="BX1224" s="1">
        <v>11233922.161730301</v>
      </c>
      <c r="BY1224" s="1">
        <v>499345.32529429736</v>
      </c>
      <c r="BZ1224" s="1">
        <v>4412480.9073338257</v>
      </c>
      <c r="CA1224" s="1">
        <v>11233922.161730301</v>
      </c>
      <c r="CB1224" s="1">
        <v>499345.32529429736</v>
      </c>
      <c r="CC1224" s="1">
        <v>1298887.0732490204</v>
      </c>
    </row>
    <row r="1225" spans="1:81" x14ac:dyDescent="0.25">
      <c r="A1225" t="s">
        <v>992</v>
      </c>
      <c r="B1225" t="s">
        <v>993</v>
      </c>
      <c r="C1225" t="s">
        <v>160</v>
      </c>
      <c r="D1225" t="s">
        <v>38</v>
      </c>
      <c r="E1225">
        <v>50522</v>
      </c>
      <c r="F1225" t="s">
        <v>39</v>
      </c>
      <c r="G1225" t="s">
        <v>161</v>
      </c>
      <c r="H1225" s="74">
        <v>0.59916921241254006</v>
      </c>
      <c r="I1225" s="1">
        <v>855526</v>
      </c>
      <c r="J1225" s="1"/>
      <c r="K1225" s="1"/>
      <c r="L1225" s="1">
        <v>280252</v>
      </c>
      <c r="M1225" s="1"/>
      <c r="N1225" s="1"/>
      <c r="O1225" s="1"/>
      <c r="P1225" s="1"/>
      <c r="Q1225" s="1"/>
      <c r="R1225" s="1"/>
      <c r="S1225" s="1"/>
      <c r="T1225" s="1">
        <v>280252</v>
      </c>
      <c r="U1225" s="1">
        <v>26</v>
      </c>
      <c r="V1225" s="36">
        <v>0.11732121366375542</v>
      </c>
      <c r="W1225" s="1"/>
      <c r="X1225" s="1"/>
      <c r="Y1225" s="1">
        <v>45059</v>
      </c>
      <c r="Z1225" s="1"/>
      <c r="AA1225" s="1"/>
      <c r="AB1225" s="1"/>
      <c r="AC1225" s="1"/>
      <c r="AD1225" s="1"/>
      <c r="AE1225" s="1"/>
      <c r="AF1225" s="1"/>
      <c r="AG1225" s="1">
        <v>0</v>
      </c>
      <c r="AH1225" s="1">
        <v>0</v>
      </c>
      <c r="AI1225" s="1">
        <v>463327.83525</v>
      </c>
      <c r="AJ1225" s="1">
        <v>0</v>
      </c>
      <c r="AK1225" s="1">
        <v>0</v>
      </c>
      <c r="AL1225" s="1">
        <v>0</v>
      </c>
      <c r="AM1225" s="1">
        <v>0</v>
      </c>
      <c r="AN1225" s="1">
        <v>0</v>
      </c>
      <c r="AO1225" s="1">
        <v>0</v>
      </c>
      <c r="AP1225" s="1">
        <v>0</v>
      </c>
      <c r="AQ1225" s="1">
        <v>463327.83525</v>
      </c>
      <c r="AR1225" s="1">
        <v>0</v>
      </c>
      <c r="AS1225" s="1">
        <v>0</v>
      </c>
      <c r="AT1225" s="1">
        <v>97688.786144600002</v>
      </c>
      <c r="AU1225" s="1">
        <v>0</v>
      </c>
      <c r="AV1225" s="1">
        <v>0</v>
      </c>
      <c r="AW1225" s="1">
        <v>0</v>
      </c>
      <c r="AX1225" s="1">
        <v>0</v>
      </c>
      <c r="AY1225" s="1">
        <v>0</v>
      </c>
      <c r="AZ1225" s="1">
        <v>0</v>
      </c>
      <c r="BA1225" s="1">
        <v>0</v>
      </c>
      <c r="BB1225" s="1">
        <v>97688.786144600002</v>
      </c>
      <c r="BC1225" s="7">
        <v>0.65575636672012305</v>
      </c>
      <c r="BD1225" s="35" t="s">
        <v>552</v>
      </c>
      <c r="BE1225" s="35" t="s">
        <v>552</v>
      </c>
      <c r="BF1225" s="35">
        <v>2.0018291444649816</v>
      </c>
      <c r="BG1225" s="35" t="s">
        <v>552</v>
      </c>
      <c r="BH1225" s="35" t="s">
        <v>552</v>
      </c>
      <c r="BI1225" s="35" t="s">
        <v>552</v>
      </c>
      <c r="BJ1225" s="35" t="s">
        <v>552</v>
      </c>
      <c r="BK1225" s="35" t="s">
        <v>552</v>
      </c>
      <c r="BL1225" s="35" t="s">
        <v>552</v>
      </c>
      <c r="BM1225" s="35" t="s">
        <v>552</v>
      </c>
      <c r="BN1225" s="35">
        <v>2.0018291444649816</v>
      </c>
      <c r="BO1225" s="1">
        <v>0</v>
      </c>
      <c r="BP1225" s="1"/>
      <c r="BQ1225" s="1">
        <v>281604.93815999996</v>
      </c>
      <c r="BR1225" s="1">
        <v>12517.276461912659</v>
      </c>
      <c r="BS1225" s="1">
        <v>110609.31303894092</v>
      </c>
      <c r="BT1225" s="1">
        <v>281604.93815999996</v>
      </c>
      <c r="BU1225" s="1">
        <v>12517.276461912659</v>
      </c>
      <c r="BV1225" s="1">
        <v>32559.689187197968</v>
      </c>
      <c r="BW1225" s="35">
        <v>5.9915364851017143</v>
      </c>
      <c r="BX1225" s="1">
        <v>1405641.323210452</v>
      </c>
      <c r="BY1225" s="1">
        <v>62480.442153741948</v>
      </c>
      <c r="BZ1225" s="1">
        <v>552110.42162591044</v>
      </c>
      <c r="CA1225" s="1">
        <v>1405641.323210452</v>
      </c>
      <c r="CB1225" s="1">
        <v>62480.442153741948</v>
      </c>
      <c r="CC1225" s="1">
        <v>162522.87652147046</v>
      </c>
    </row>
    <row r="1226" spans="1:81" x14ac:dyDescent="0.25">
      <c r="A1226" t="s">
        <v>992</v>
      </c>
      <c r="B1226" t="s">
        <v>993</v>
      </c>
      <c r="C1226" t="s">
        <v>160</v>
      </c>
      <c r="D1226" t="s">
        <v>28</v>
      </c>
      <c r="E1226">
        <v>50522</v>
      </c>
      <c r="F1226" t="s">
        <v>39</v>
      </c>
      <c r="G1226" t="s">
        <v>161</v>
      </c>
      <c r="H1226" s="74">
        <v>0.59916921241254006</v>
      </c>
      <c r="I1226" s="1">
        <v>1575430</v>
      </c>
      <c r="J1226" s="1">
        <v>0</v>
      </c>
      <c r="K1226" s="1">
        <v>0</v>
      </c>
      <c r="L1226" s="1">
        <v>805538</v>
      </c>
      <c r="M1226" s="1">
        <v>0</v>
      </c>
      <c r="N1226" s="1">
        <v>0</v>
      </c>
      <c r="O1226" s="1">
        <v>0</v>
      </c>
      <c r="P1226" s="1">
        <v>0</v>
      </c>
      <c r="Q1226" s="1">
        <v>0</v>
      </c>
      <c r="R1226" s="1">
        <v>0</v>
      </c>
      <c r="S1226" s="1">
        <v>0</v>
      </c>
      <c r="T1226" s="1">
        <v>805538</v>
      </c>
      <c r="U1226" s="1"/>
      <c r="V1226" s="36"/>
      <c r="W1226" s="1"/>
      <c r="X1226" s="1"/>
      <c r="Y1226" s="1">
        <v>123609</v>
      </c>
      <c r="Z1226" s="1"/>
      <c r="AA1226" s="1"/>
      <c r="AB1226" s="1"/>
      <c r="AC1226" s="1"/>
      <c r="AD1226" s="1"/>
      <c r="AE1226" s="1"/>
      <c r="AF1226" s="1"/>
      <c r="AG1226" s="1">
        <v>0</v>
      </c>
      <c r="AH1226" s="1">
        <v>0</v>
      </c>
      <c r="AI1226" s="1">
        <v>1271462.6153750001</v>
      </c>
      <c r="AJ1226" s="1">
        <v>0</v>
      </c>
      <c r="AK1226" s="1">
        <v>0</v>
      </c>
      <c r="AL1226" s="1">
        <v>0</v>
      </c>
      <c r="AM1226" s="1">
        <v>0</v>
      </c>
      <c r="AN1226" s="1">
        <v>0</v>
      </c>
      <c r="AO1226" s="1">
        <v>0</v>
      </c>
      <c r="AP1226" s="1">
        <v>0</v>
      </c>
      <c r="AQ1226" s="1">
        <v>1271462.6153750001</v>
      </c>
      <c r="AR1226" s="1">
        <v>0</v>
      </c>
      <c r="AS1226" s="1">
        <v>0</v>
      </c>
      <c r="AT1226" s="1">
        <v>267986.71001460002</v>
      </c>
      <c r="AU1226" s="1">
        <v>0</v>
      </c>
      <c r="AV1226" s="1">
        <v>0</v>
      </c>
      <c r="AW1226" s="1">
        <v>0</v>
      </c>
      <c r="AX1226" s="1">
        <v>0</v>
      </c>
      <c r="AY1226" s="1">
        <v>0</v>
      </c>
      <c r="AZ1226" s="1">
        <v>0</v>
      </c>
      <c r="BA1226" s="1">
        <v>0</v>
      </c>
      <c r="BB1226" s="1">
        <v>267986.71001460002</v>
      </c>
      <c r="BC1226" s="7">
        <v>0.97716136254203623</v>
      </c>
      <c r="BD1226" s="35" t="s">
        <v>552</v>
      </c>
      <c r="BE1226" s="35" t="s">
        <v>552</v>
      </c>
      <c r="BF1226" s="35">
        <v>1.9110821902748227</v>
      </c>
      <c r="BG1226" s="35" t="s">
        <v>552</v>
      </c>
      <c r="BH1226" s="35" t="s">
        <v>552</v>
      </c>
      <c r="BI1226" s="35" t="s">
        <v>552</v>
      </c>
      <c r="BJ1226" s="35" t="s">
        <v>552</v>
      </c>
      <c r="BK1226" s="35" t="s">
        <v>552</v>
      </c>
      <c r="BL1226" s="35" t="s">
        <v>552</v>
      </c>
      <c r="BM1226" s="35" t="s">
        <v>552</v>
      </c>
      <c r="BN1226" s="35">
        <v>1.9110821902748227</v>
      </c>
      <c r="BO1226" s="1">
        <v>0</v>
      </c>
      <c r="BP1226" s="1">
        <v>0</v>
      </c>
      <c r="BQ1226" s="1">
        <v>518568.53879999992</v>
      </c>
      <c r="BR1226" s="1">
        <v>23050.255464347152</v>
      </c>
      <c r="BS1226" s="1">
        <v>203684.31823338938</v>
      </c>
      <c r="BT1226" s="1">
        <v>518568.53879999992</v>
      </c>
      <c r="BU1226" s="1">
        <v>23050.255464347152</v>
      </c>
      <c r="BV1226" s="1">
        <v>59957.863508750524</v>
      </c>
      <c r="BW1226" s="35">
        <v>5.9915364851017143</v>
      </c>
      <c r="BX1226" s="1">
        <v>2588453.7814460839</v>
      </c>
      <c r="BY1226" s="1">
        <v>115056.19114120398</v>
      </c>
      <c r="BZ1226" s="1">
        <v>1016697.7059050315</v>
      </c>
      <c r="CA1226" s="1">
        <v>2588453.7814460839</v>
      </c>
      <c r="CB1226" s="1">
        <v>115056.19114120398</v>
      </c>
      <c r="CC1226" s="1">
        <v>299281.86327267694</v>
      </c>
    </row>
    <row r="1227" spans="1:81" x14ac:dyDescent="0.25">
      <c r="A1227" t="s">
        <v>992</v>
      </c>
      <c r="B1227" t="s">
        <v>993</v>
      </c>
      <c r="C1227" t="s">
        <v>160</v>
      </c>
      <c r="D1227" t="s">
        <v>1730</v>
      </c>
      <c r="E1227">
        <v>50522</v>
      </c>
      <c r="F1227" t="s">
        <v>39</v>
      </c>
      <c r="G1227" t="s">
        <v>161</v>
      </c>
      <c r="H1227" s="74">
        <v>0.59916921241254006</v>
      </c>
      <c r="I1227" s="1">
        <v>719904</v>
      </c>
      <c r="J1227" s="1"/>
      <c r="K1227" s="1"/>
      <c r="L1227" s="1">
        <v>525286</v>
      </c>
      <c r="M1227" s="1"/>
      <c r="N1227" s="1"/>
      <c r="O1227" s="1"/>
      <c r="P1227" s="1"/>
      <c r="Q1227" s="1"/>
      <c r="R1227" s="1"/>
      <c r="S1227" s="1"/>
      <c r="T1227" s="1">
        <v>525286</v>
      </c>
      <c r="U1227" s="1">
        <v>24.4</v>
      </c>
      <c r="V1227" s="36">
        <v>6.8205646831512395E-2</v>
      </c>
      <c r="W1227" s="1"/>
      <c r="X1227" s="1"/>
      <c r="Y1227" s="1">
        <v>78550</v>
      </c>
      <c r="Z1227" s="1"/>
      <c r="AA1227" s="1"/>
      <c r="AB1227" s="1"/>
      <c r="AC1227" s="1"/>
      <c r="AD1227" s="1"/>
      <c r="AE1227" s="1"/>
      <c r="AF1227" s="1"/>
      <c r="AG1227" s="1">
        <v>0</v>
      </c>
      <c r="AH1227" s="1">
        <v>0</v>
      </c>
      <c r="AI1227" s="1">
        <v>808134.78012500016</v>
      </c>
      <c r="AJ1227" s="1">
        <v>0</v>
      </c>
      <c r="AK1227" s="1"/>
      <c r="AL1227" s="1">
        <v>0</v>
      </c>
      <c r="AM1227" s="1">
        <v>0</v>
      </c>
      <c r="AN1227" s="1"/>
      <c r="AO1227" s="1">
        <v>0</v>
      </c>
      <c r="AP1227" s="1">
        <v>0</v>
      </c>
      <c r="AQ1227" s="1">
        <v>808134.78012500016</v>
      </c>
      <c r="AR1227" s="1">
        <v>0</v>
      </c>
      <c r="AS1227" s="1">
        <v>0</v>
      </c>
      <c r="AT1227" s="1">
        <v>170297.92387</v>
      </c>
      <c r="AU1227" s="1">
        <v>0</v>
      </c>
      <c r="AV1227" s="1"/>
      <c r="AW1227" s="1">
        <v>0</v>
      </c>
      <c r="AX1227" s="1">
        <v>0</v>
      </c>
      <c r="AY1227" s="1"/>
      <c r="AZ1227" s="1">
        <v>0</v>
      </c>
      <c r="BA1227" s="1">
        <v>0</v>
      </c>
      <c r="BB1227" s="1">
        <v>170297.92387</v>
      </c>
      <c r="BC1227" s="7">
        <v>1.3591155265077011</v>
      </c>
      <c r="BD1227" s="35" t="s">
        <v>552</v>
      </c>
      <c r="BE1227" s="35" t="s">
        <v>552</v>
      </c>
      <c r="BF1227" s="35">
        <v>1.8626666311209514</v>
      </c>
      <c r="BG1227" s="35" t="s">
        <v>552</v>
      </c>
      <c r="BH1227" s="35" t="s">
        <v>552</v>
      </c>
      <c r="BI1227" s="35" t="s">
        <v>552</v>
      </c>
      <c r="BJ1227" s="35" t="s">
        <v>552</v>
      </c>
      <c r="BK1227" s="35" t="s">
        <v>552</v>
      </c>
      <c r="BL1227" s="35" t="s">
        <v>552</v>
      </c>
      <c r="BM1227" s="35" t="s">
        <v>552</v>
      </c>
      <c r="BN1227" s="35">
        <v>1.8626666311209514</v>
      </c>
      <c r="BO1227" s="1">
        <v>0</v>
      </c>
      <c r="BP1227" s="1">
        <v>0</v>
      </c>
      <c r="BQ1227" s="1">
        <v>236963.60063999996</v>
      </c>
      <c r="BR1227" s="1">
        <v>10532.979002434491</v>
      </c>
      <c r="BS1227" s="1">
        <v>93075.005194448473</v>
      </c>
      <c r="BT1227" s="1">
        <v>236963.60063999996</v>
      </c>
      <c r="BU1227" s="1">
        <v>10532.979002434491</v>
      </c>
      <c r="BV1227" s="1">
        <v>27398.174321552549</v>
      </c>
      <c r="BW1227" s="35">
        <v>5.9915364851017143</v>
      </c>
      <c r="BX1227" s="1">
        <v>1182812.4582356317</v>
      </c>
      <c r="BY1227" s="1">
        <v>52575.748987462022</v>
      </c>
      <c r="BZ1227" s="1">
        <v>464587.28427912109</v>
      </c>
      <c r="CA1227" s="1">
        <v>1182812.4582356317</v>
      </c>
      <c r="CB1227" s="1">
        <v>52575.748987462022</v>
      </c>
      <c r="CC1227" s="1">
        <v>136758.98675120645</v>
      </c>
    </row>
    <row r="1228" spans="1:81" x14ac:dyDescent="0.25">
      <c r="A1228" t="s">
        <v>1557</v>
      </c>
      <c r="B1228" t="s">
        <v>1558</v>
      </c>
      <c r="C1228" t="s">
        <v>160</v>
      </c>
      <c r="D1228" t="s">
        <v>28</v>
      </c>
      <c r="E1228">
        <v>50180</v>
      </c>
      <c r="F1228" t="s">
        <v>370</v>
      </c>
      <c r="G1228" t="s">
        <v>161</v>
      </c>
      <c r="H1228" s="74">
        <v>0.59916921241254006</v>
      </c>
      <c r="I1228" s="1">
        <v>2541631.69</v>
      </c>
      <c r="J1228" s="1">
        <v>0</v>
      </c>
      <c r="K1228" s="1">
        <v>0</v>
      </c>
      <c r="L1228" s="1">
        <v>167349</v>
      </c>
      <c r="M1228" s="1">
        <v>0</v>
      </c>
      <c r="N1228" s="1">
        <v>0</v>
      </c>
      <c r="O1228" s="1">
        <v>0</v>
      </c>
      <c r="P1228" s="1">
        <v>262731</v>
      </c>
      <c r="Q1228" s="1">
        <v>0</v>
      </c>
      <c r="R1228" s="1">
        <v>0</v>
      </c>
      <c r="S1228" s="1">
        <v>417149</v>
      </c>
      <c r="T1228" s="1">
        <v>847229</v>
      </c>
      <c r="U1228" s="1"/>
      <c r="V1228" s="36"/>
      <c r="W1228" s="1"/>
      <c r="X1228" s="1"/>
      <c r="Y1228" s="1">
        <v>38828</v>
      </c>
      <c r="Z1228" s="1"/>
      <c r="AA1228" s="1"/>
      <c r="AB1228" s="1"/>
      <c r="AC1228" s="1">
        <v>30945</v>
      </c>
      <c r="AD1228" s="1"/>
      <c r="AE1228" s="1"/>
      <c r="AF1228" s="1">
        <v>97465</v>
      </c>
      <c r="AG1228" s="1">
        <v>0</v>
      </c>
      <c r="AH1228" s="1">
        <v>0</v>
      </c>
      <c r="AI1228" s="1">
        <v>398389.77143749996</v>
      </c>
      <c r="AJ1228" s="1">
        <v>0</v>
      </c>
      <c r="AK1228" s="1">
        <v>0</v>
      </c>
      <c r="AL1228" s="1">
        <v>0</v>
      </c>
      <c r="AM1228" s="1">
        <v>271995.51862749999</v>
      </c>
      <c r="AN1228" s="1">
        <v>0</v>
      </c>
      <c r="AO1228" s="1">
        <v>0</v>
      </c>
      <c r="AP1228" s="1">
        <v>555877.58209300006</v>
      </c>
      <c r="AQ1228" s="1">
        <v>1226262.872158</v>
      </c>
      <c r="AR1228" s="1">
        <v>0</v>
      </c>
      <c r="AS1228" s="1">
        <v>0</v>
      </c>
      <c r="AT1228" s="1">
        <v>84179.8572632</v>
      </c>
      <c r="AU1228" s="1">
        <v>0</v>
      </c>
      <c r="AV1228" s="1">
        <v>0</v>
      </c>
      <c r="AW1228" s="1">
        <v>0</v>
      </c>
      <c r="AX1228" s="1">
        <v>80493.51509999999</v>
      </c>
      <c r="AY1228" s="1">
        <v>0</v>
      </c>
      <c r="AZ1228" s="1">
        <v>0</v>
      </c>
      <c r="BA1228" s="1">
        <v>124994.7982095</v>
      </c>
      <c r="BB1228" s="1">
        <v>289668.17057269998</v>
      </c>
      <c r="BC1228" s="7">
        <v>0.59644009346244031</v>
      </c>
      <c r="BD1228" s="35" t="s">
        <v>552</v>
      </c>
      <c r="BE1228" s="35" t="s">
        <v>552</v>
      </c>
      <c r="BF1228" s="35">
        <v>2.8836122635970334</v>
      </c>
      <c r="BG1228" s="35" t="s">
        <v>552</v>
      </c>
      <c r="BH1228" s="35" t="s">
        <v>552</v>
      </c>
      <c r="BI1228" s="35" t="s">
        <v>552</v>
      </c>
      <c r="BJ1228" s="35">
        <v>1.3416347280202945</v>
      </c>
      <c r="BK1228" s="35" t="s">
        <v>552</v>
      </c>
      <c r="BL1228" s="35" t="s">
        <v>552</v>
      </c>
      <c r="BM1228" s="35">
        <v>1.6322042730595065</v>
      </c>
      <c r="BN1228" s="35">
        <v>1.7892813427428711</v>
      </c>
      <c r="BO1228" s="1">
        <v>0</v>
      </c>
      <c r="BP1228" s="1">
        <v>0</v>
      </c>
      <c r="BQ1228" s="1">
        <v>836603.48708039988</v>
      </c>
      <c r="BR1228" s="1">
        <v>37186.837720990705</v>
      </c>
      <c r="BS1228" s="1">
        <v>328602.67861982272</v>
      </c>
      <c r="BT1228" s="1">
        <v>836603.48708039988</v>
      </c>
      <c r="BU1228" s="1">
        <v>37186.837720990705</v>
      </c>
      <c r="BV1228" s="1">
        <v>96729.658543086596</v>
      </c>
      <c r="BW1228" s="35">
        <v>6.1160938039816584</v>
      </c>
      <c r="BX1228" s="1">
        <v>4280141.9166414831</v>
      </c>
      <c r="BY1228" s="1">
        <v>190251.35005403194</v>
      </c>
      <c r="BZ1228" s="1">
        <v>1681162.128058651</v>
      </c>
      <c r="CA1228" s="1">
        <v>4280141.9166414831</v>
      </c>
      <c r="CB1228" s="1">
        <v>190251.35005403194</v>
      </c>
      <c r="CC1228" s="1">
        <v>494878.00673354673</v>
      </c>
    </row>
    <row r="1229" spans="1:81" x14ac:dyDescent="0.25">
      <c r="A1229" t="s">
        <v>1557</v>
      </c>
      <c r="B1229" t="s">
        <v>1558</v>
      </c>
      <c r="C1229" t="s">
        <v>160</v>
      </c>
      <c r="D1229" t="s">
        <v>1730</v>
      </c>
      <c r="E1229">
        <v>50180</v>
      </c>
      <c r="F1229" t="s">
        <v>370</v>
      </c>
      <c r="G1229" t="s">
        <v>161</v>
      </c>
      <c r="H1229" s="74">
        <v>0.59916921241254006</v>
      </c>
      <c r="I1229" s="1">
        <v>2541631.69</v>
      </c>
      <c r="J1229" s="1"/>
      <c r="K1229" s="1"/>
      <c r="L1229" s="1">
        <v>167349</v>
      </c>
      <c r="M1229" s="1"/>
      <c r="N1229" s="1"/>
      <c r="O1229" s="1"/>
      <c r="P1229" s="1">
        <v>262731</v>
      </c>
      <c r="Q1229" s="1"/>
      <c r="R1229" s="1"/>
      <c r="S1229" s="1">
        <v>417149</v>
      </c>
      <c r="T1229" s="1">
        <v>847229</v>
      </c>
      <c r="U1229" s="1">
        <v>17.185185185185187</v>
      </c>
      <c r="V1229" s="36">
        <v>0.1697850163548085</v>
      </c>
      <c r="W1229" s="1"/>
      <c r="X1229" s="1"/>
      <c r="Y1229" s="1">
        <v>38828</v>
      </c>
      <c r="Z1229" s="1"/>
      <c r="AA1229" s="1"/>
      <c r="AB1229" s="1"/>
      <c r="AC1229" s="1">
        <v>30945</v>
      </c>
      <c r="AD1229" s="1"/>
      <c r="AE1229" s="1"/>
      <c r="AF1229" s="1">
        <v>97465</v>
      </c>
      <c r="AG1229" s="1">
        <v>0</v>
      </c>
      <c r="AH1229" s="1">
        <v>0</v>
      </c>
      <c r="AI1229" s="1">
        <v>398389.77143749996</v>
      </c>
      <c r="AJ1229" s="1">
        <v>0</v>
      </c>
      <c r="AK1229" s="1"/>
      <c r="AL1229" s="1">
        <v>0</v>
      </c>
      <c r="AM1229" s="1">
        <v>271995.51862749999</v>
      </c>
      <c r="AN1229" s="1"/>
      <c r="AO1229" s="1">
        <v>0</v>
      </c>
      <c r="AP1229" s="1">
        <v>555877.58209300006</v>
      </c>
      <c r="AQ1229" s="1">
        <v>1226262.872158</v>
      </c>
      <c r="AR1229" s="1">
        <v>0</v>
      </c>
      <c r="AS1229" s="1">
        <v>0</v>
      </c>
      <c r="AT1229" s="1">
        <v>84179.8572632</v>
      </c>
      <c r="AU1229" s="1">
        <v>0</v>
      </c>
      <c r="AV1229" s="1"/>
      <c r="AW1229" s="1">
        <v>0</v>
      </c>
      <c r="AX1229" s="1">
        <v>80493.51509999999</v>
      </c>
      <c r="AY1229" s="1"/>
      <c r="AZ1229" s="1">
        <v>0</v>
      </c>
      <c r="BA1229" s="1">
        <v>124994.7982095</v>
      </c>
      <c r="BB1229" s="1">
        <v>289668.17057269998</v>
      </c>
      <c r="BC1229" s="7">
        <v>0.59644009346244031</v>
      </c>
      <c r="BD1229" s="35" t="s">
        <v>552</v>
      </c>
      <c r="BE1229" s="35" t="s">
        <v>552</v>
      </c>
      <c r="BF1229" s="35">
        <v>2.8836122635970334</v>
      </c>
      <c r="BG1229" s="35" t="s">
        <v>552</v>
      </c>
      <c r="BH1229" s="35" t="s">
        <v>552</v>
      </c>
      <c r="BI1229" s="35" t="s">
        <v>552</v>
      </c>
      <c r="BJ1229" s="35">
        <v>1.3416347280202945</v>
      </c>
      <c r="BK1229" s="35" t="s">
        <v>552</v>
      </c>
      <c r="BL1229" s="35" t="s">
        <v>552</v>
      </c>
      <c r="BM1229" s="35">
        <v>1.6322042730595065</v>
      </c>
      <c r="BN1229" s="35">
        <v>1.7892813427428711</v>
      </c>
      <c r="BO1229" s="1">
        <v>0</v>
      </c>
      <c r="BP1229" s="1">
        <v>0</v>
      </c>
      <c r="BQ1229" s="1">
        <v>836603.48708039988</v>
      </c>
      <c r="BR1229" s="1">
        <v>37186.837720990705</v>
      </c>
      <c r="BS1229" s="1">
        <v>328602.67861982272</v>
      </c>
      <c r="BT1229" s="1">
        <v>836603.48708039988</v>
      </c>
      <c r="BU1229" s="1">
        <v>37186.837720990705</v>
      </c>
      <c r="BV1229" s="1">
        <v>96729.658543086596</v>
      </c>
      <c r="BW1229" s="35">
        <v>6.1160938039816584</v>
      </c>
      <c r="BX1229" s="1">
        <v>4280141.9166414831</v>
      </c>
      <c r="BY1229" s="1">
        <v>190251.35005403194</v>
      </c>
      <c r="BZ1229" s="1">
        <v>1681162.128058651</v>
      </c>
      <c r="CA1229" s="1">
        <v>4280141.9166414831</v>
      </c>
      <c r="CB1229" s="1">
        <v>190251.35005403194</v>
      </c>
      <c r="CC1229" s="1">
        <v>494878.00673354673</v>
      </c>
    </row>
    <row r="1230" spans="1:81" x14ac:dyDescent="0.25">
      <c r="A1230" t="s">
        <v>1578</v>
      </c>
      <c r="B1230" t="s">
        <v>159</v>
      </c>
      <c r="C1230" t="s">
        <v>160</v>
      </c>
      <c r="D1230" t="s">
        <v>1729</v>
      </c>
      <c r="E1230">
        <v>50213</v>
      </c>
      <c r="F1230" t="s">
        <v>39</v>
      </c>
      <c r="G1230" t="s">
        <v>161</v>
      </c>
      <c r="H1230" s="74">
        <v>0.59916921241254006</v>
      </c>
      <c r="I1230" s="1">
        <v>1812007</v>
      </c>
      <c r="J1230" s="1"/>
      <c r="K1230" s="1"/>
      <c r="L1230" s="1"/>
      <c r="M1230" s="1"/>
      <c r="N1230" s="1">
        <v>187011</v>
      </c>
      <c r="O1230" s="1"/>
      <c r="P1230" s="1"/>
      <c r="Q1230" s="1"/>
      <c r="R1230" s="1"/>
      <c r="S1230" s="1"/>
      <c r="T1230" s="1">
        <v>187011</v>
      </c>
      <c r="U1230" s="1">
        <v>36</v>
      </c>
      <c r="V1230" s="36">
        <v>0.27408207062456591</v>
      </c>
      <c r="W1230" s="1"/>
      <c r="X1230" s="1"/>
      <c r="Y1230" s="1"/>
      <c r="Z1230" s="1"/>
      <c r="AA1230" s="1">
        <v>2548610</v>
      </c>
      <c r="AB1230" s="1"/>
      <c r="AC1230" s="1"/>
      <c r="AD1230" s="1"/>
      <c r="AE1230" s="1"/>
      <c r="AF1230" s="1"/>
      <c r="AG1230" s="1"/>
      <c r="AH1230" s="1"/>
      <c r="AI1230" s="1"/>
      <c r="AJ1230" s="1"/>
      <c r="AK1230" s="1">
        <v>1527048.6464467237</v>
      </c>
      <c r="AL1230" s="1"/>
      <c r="AM1230" s="1"/>
      <c r="AN1230" s="1"/>
      <c r="AO1230" s="1"/>
      <c r="AP1230" s="1"/>
      <c r="AQ1230" s="1">
        <v>1527048.6464467237</v>
      </c>
      <c r="AR1230" s="1"/>
      <c r="AS1230" s="1"/>
      <c r="AT1230" s="1"/>
      <c r="AU1230" s="1"/>
      <c r="AV1230" s="1">
        <v>51232.846344700039</v>
      </c>
      <c r="AW1230" s="1"/>
      <c r="AX1230" s="1"/>
      <c r="AY1230" s="1"/>
      <c r="AZ1230" s="1"/>
      <c r="BA1230" s="1"/>
      <c r="BB1230" s="1">
        <v>51232.846344700039</v>
      </c>
      <c r="BC1230" s="7">
        <v>0.87101291153479199</v>
      </c>
      <c r="BD1230" s="35" t="s">
        <v>552</v>
      </c>
      <c r="BE1230" s="35" t="s">
        <v>552</v>
      </c>
      <c r="BF1230" s="35" t="s">
        <v>552</v>
      </c>
      <c r="BG1230" s="35" t="s">
        <v>552</v>
      </c>
      <c r="BH1230" s="35">
        <v>8.4395115409864871</v>
      </c>
      <c r="BI1230" s="35" t="s">
        <v>552</v>
      </c>
      <c r="BJ1230" s="35" t="s">
        <v>552</v>
      </c>
      <c r="BK1230" s="35" t="s">
        <v>552</v>
      </c>
      <c r="BL1230" s="35" t="s">
        <v>552</v>
      </c>
      <c r="BM1230" s="35" t="s">
        <v>552</v>
      </c>
      <c r="BN1230" s="35">
        <v>8.4395115409864871</v>
      </c>
      <c r="BO1230" s="1"/>
      <c r="BP1230" s="1"/>
      <c r="BQ1230" s="1">
        <v>596440.22411999991</v>
      </c>
      <c r="BR1230" s="1">
        <v>26511.634444681953</v>
      </c>
      <c r="BS1230" s="1">
        <v>234270.90408912438</v>
      </c>
      <c r="BT1230" s="1">
        <v>596440.22411999991</v>
      </c>
      <c r="BU1230" s="1">
        <v>26511.634444681953</v>
      </c>
      <c r="BV1230" s="1">
        <v>68961.533284817793</v>
      </c>
      <c r="BW1230" s="35">
        <v>5.9777433216140166</v>
      </c>
      <c r="BX1230" s="1">
        <v>2968926.3423552969</v>
      </c>
      <c r="BY1230" s="1">
        <v>131968.11130208772</v>
      </c>
      <c r="BZ1230" s="1">
        <v>1166140.4282781165</v>
      </c>
      <c r="CA1230" s="1">
        <v>2968926.3423552969</v>
      </c>
      <c r="CB1230" s="1">
        <v>131968.11130208772</v>
      </c>
      <c r="CC1230" s="1">
        <v>343272.81175676454</v>
      </c>
    </row>
    <row r="1231" spans="1:81" x14ac:dyDescent="0.25">
      <c r="A1231" t="s">
        <v>1578</v>
      </c>
      <c r="B1231" t="s">
        <v>159</v>
      </c>
      <c r="C1231" t="s">
        <v>160</v>
      </c>
      <c r="D1231" t="s">
        <v>28</v>
      </c>
      <c r="E1231">
        <v>50213</v>
      </c>
      <c r="F1231" t="s">
        <v>39</v>
      </c>
      <c r="G1231" t="s">
        <v>161</v>
      </c>
      <c r="H1231" s="74">
        <v>0.59916921241254006</v>
      </c>
      <c r="I1231" s="1">
        <v>1812007</v>
      </c>
      <c r="J1231" s="1">
        <v>0</v>
      </c>
      <c r="K1231" s="1">
        <v>0</v>
      </c>
      <c r="L1231" s="1">
        <v>0</v>
      </c>
      <c r="M1231" s="1">
        <v>0</v>
      </c>
      <c r="N1231" s="1">
        <v>187011</v>
      </c>
      <c r="O1231" s="1">
        <v>0</v>
      </c>
      <c r="P1231" s="1">
        <v>0</v>
      </c>
      <c r="Q1231" s="1">
        <v>0</v>
      </c>
      <c r="R1231" s="1">
        <v>0</v>
      </c>
      <c r="S1231" s="1">
        <v>0</v>
      </c>
      <c r="T1231" s="1">
        <v>187011</v>
      </c>
      <c r="U1231" s="1"/>
      <c r="V1231" s="36"/>
      <c r="W1231" s="1"/>
      <c r="X1231" s="1"/>
      <c r="Y1231" s="1"/>
      <c r="Z1231" s="1"/>
      <c r="AA1231" s="1">
        <v>2548610</v>
      </c>
      <c r="AB1231" s="1"/>
      <c r="AC1231" s="1"/>
      <c r="AD1231" s="1"/>
      <c r="AE1231" s="1"/>
      <c r="AF1231" s="1"/>
      <c r="AG1231" s="1">
        <v>0</v>
      </c>
      <c r="AH1231" s="1">
        <v>0</v>
      </c>
      <c r="AI1231" s="1">
        <v>0</v>
      </c>
      <c r="AJ1231" s="1">
        <v>0</v>
      </c>
      <c r="AK1231" s="1">
        <v>1527048.6464467237</v>
      </c>
      <c r="AL1231" s="1">
        <v>0</v>
      </c>
      <c r="AM1231" s="1">
        <v>0</v>
      </c>
      <c r="AN1231" s="1">
        <v>0</v>
      </c>
      <c r="AO1231" s="1">
        <v>0</v>
      </c>
      <c r="AP1231" s="1">
        <v>0</v>
      </c>
      <c r="AQ1231" s="1">
        <v>1527048.6464467237</v>
      </c>
      <c r="AR1231" s="1">
        <v>0</v>
      </c>
      <c r="AS1231" s="1">
        <v>0</v>
      </c>
      <c r="AT1231" s="1">
        <v>0</v>
      </c>
      <c r="AU1231" s="1">
        <v>0</v>
      </c>
      <c r="AV1231" s="1">
        <v>51232.846344700039</v>
      </c>
      <c r="AW1231" s="1">
        <v>0</v>
      </c>
      <c r="AX1231" s="1">
        <v>0</v>
      </c>
      <c r="AY1231" s="1">
        <v>0</v>
      </c>
      <c r="AZ1231" s="1">
        <v>0</v>
      </c>
      <c r="BA1231" s="1">
        <v>0</v>
      </c>
      <c r="BB1231" s="1">
        <v>51232.846344700039</v>
      </c>
      <c r="BC1231" s="7">
        <v>0.87101291153479199</v>
      </c>
      <c r="BD1231" s="35" t="s">
        <v>552</v>
      </c>
      <c r="BE1231" s="35" t="s">
        <v>552</v>
      </c>
      <c r="BF1231" s="35" t="s">
        <v>552</v>
      </c>
      <c r="BG1231" s="35" t="s">
        <v>552</v>
      </c>
      <c r="BH1231" s="35">
        <v>8.4395115409864871</v>
      </c>
      <c r="BI1231" s="35" t="s">
        <v>552</v>
      </c>
      <c r="BJ1231" s="35" t="s">
        <v>552</v>
      </c>
      <c r="BK1231" s="35" t="s">
        <v>552</v>
      </c>
      <c r="BL1231" s="35" t="s">
        <v>552</v>
      </c>
      <c r="BM1231" s="35" t="s">
        <v>552</v>
      </c>
      <c r="BN1231" s="35">
        <v>8.4395115409864871</v>
      </c>
      <c r="BO1231" s="1">
        <v>0</v>
      </c>
      <c r="BP1231" s="1">
        <v>0</v>
      </c>
      <c r="BQ1231" s="1">
        <v>596440.22411999991</v>
      </c>
      <c r="BR1231" s="1">
        <v>26511.634444681953</v>
      </c>
      <c r="BS1231" s="1">
        <v>234270.90408912438</v>
      </c>
      <c r="BT1231" s="1">
        <v>596440.22411999991</v>
      </c>
      <c r="BU1231" s="1">
        <v>26511.634444681953</v>
      </c>
      <c r="BV1231" s="1">
        <v>68961.533284817793</v>
      </c>
      <c r="BW1231" s="35">
        <v>5.9777433216140166</v>
      </c>
      <c r="BX1231" s="1">
        <v>2968926.3423552969</v>
      </c>
      <c r="BY1231" s="1">
        <v>131968.11130208772</v>
      </c>
      <c r="BZ1231" s="1">
        <v>1166140.4282781165</v>
      </c>
      <c r="CA1231" s="1">
        <v>2968926.3423552969</v>
      </c>
      <c r="CB1231" s="1">
        <v>131968.11130208772</v>
      </c>
      <c r="CC1231" s="1">
        <v>343272.81175676454</v>
      </c>
    </row>
    <row r="1232" spans="1:81" x14ac:dyDescent="0.25">
      <c r="A1232" t="s">
        <v>975</v>
      </c>
      <c r="B1232" t="s">
        <v>976</v>
      </c>
      <c r="C1232" t="s">
        <v>160</v>
      </c>
      <c r="D1232" t="s">
        <v>38</v>
      </c>
      <c r="E1232">
        <v>50184</v>
      </c>
      <c r="F1232" t="s">
        <v>39</v>
      </c>
      <c r="G1232" t="s">
        <v>161</v>
      </c>
      <c r="H1232" s="74">
        <v>0.59916921241254006</v>
      </c>
      <c r="I1232" s="1">
        <v>1345538</v>
      </c>
      <c r="J1232" s="1"/>
      <c r="K1232" s="1"/>
      <c r="L1232" s="1">
        <v>147260</v>
      </c>
      <c r="M1232" s="1"/>
      <c r="N1232" s="1"/>
      <c r="O1232" s="1"/>
      <c r="P1232" s="1">
        <v>166746</v>
      </c>
      <c r="Q1232" s="1"/>
      <c r="R1232" s="1"/>
      <c r="S1232" s="1"/>
      <c r="T1232" s="1">
        <v>314006</v>
      </c>
      <c r="U1232" s="1">
        <v>26</v>
      </c>
      <c r="V1232" s="36">
        <v>0.12262740221709185</v>
      </c>
      <c r="W1232" s="1"/>
      <c r="X1232" s="1"/>
      <c r="Y1232" s="1">
        <v>27911</v>
      </c>
      <c r="Z1232" s="1"/>
      <c r="AA1232" s="1"/>
      <c r="AB1232" s="1"/>
      <c r="AC1232" s="1">
        <v>43208</v>
      </c>
      <c r="AD1232" s="1"/>
      <c r="AE1232" s="1"/>
      <c r="AF1232" s="1"/>
      <c r="AG1232" s="1">
        <v>0</v>
      </c>
      <c r="AH1232" s="1">
        <v>0</v>
      </c>
      <c r="AI1232" s="1">
        <v>286692.41125</v>
      </c>
      <c r="AJ1232" s="1">
        <v>0</v>
      </c>
      <c r="AK1232" s="1">
        <v>0</v>
      </c>
      <c r="AL1232" s="1">
        <v>0</v>
      </c>
      <c r="AM1232" s="1">
        <v>379555.63566499995</v>
      </c>
      <c r="AN1232" s="1">
        <v>0</v>
      </c>
      <c r="AO1232" s="1">
        <v>0</v>
      </c>
      <c r="AP1232" s="1">
        <v>0</v>
      </c>
      <c r="AQ1232" s="1">
        <v>666248.04691499996</v>
      </c>
      <c r="AR1232" s="1">
        <v>0</v>
      </c>
      <c r="AS1232" s="1">
        <v>0</v>
      </c>
      <c r="AT1232" s="1">
        <v>60511.589473399996</v>
      </c>
      <c r="AU1232" s="1">
        <v>0</v>
      </c>
      <c r="AV1232" s="1">
        <v>0</v>
      </c>
      <c r="AW1232" s="1">
        <v>0</v>
      </c>
      <c r="AX1232" s="1">
        <v>112391.78543999999</v>
      </c>
      <c r="AY1232" s="1">
        <v>0</v>
      </c>
      <c r="AZ1232" s="1">
        <v>0</v>
      </c>
      <c r="BA1232" s="1">
        <v>0</v>
      </c>
      <c r="BB1232" s="1">
        <v>172903.37491339998</v>
      </c>
      <c r="BC1232" s="7">
        <v>0.62365494087004592</v>
      </c>
      <c r="BD1232" s="35" t="s">
        <v>552</v>
      </c>
      <c r="BE1232" s="35" t="s">
        <v>552</v>
      </c>
      <c r="BF1232" s="35">
        <v>2.3577617867947844</v>
      </c>
      <c r="BG1232" s="35" t="s">
        <v>552</v>
      </c>
      <c r="BH1232" s="35" t="s">
        <v>552</v>
      </c>
      <c r="BI1232" s="35" t="s">
        <v>552</v>
      </c>
      <c r="BJ1232" s="35">
        <v>2.9502801932580089</v>
      </c>
      <c r="BK1232" s="35" t="s">
        <v>552</v>
      </c>
      <c r="BL1232" s="35" t="s">
        <v>552</v>
      </c>
      <c r="BM1232" s="35" t="s">
        <v>552</v>
      </c>
      <c r="BN1232" s="35">
        <v>2.6724056923383626</v>
      </c>
      <c r="BO1232" s="1">
        <v>0</v>
      </c>
      <c r="BP1232" s="1"/>
      <c r="BQ1232" s="1">
        <v>442897.28807999991</v>
      </c>
      <c r="BR1232" s="1">
        <v>19686.68530939917</v>
      </c>
      <c r="BS1232" s="1">
        <v>173962.02318549113</v>
      </c>
      <c r="BT1232" s="1">
        <v>442897.28807999991</v>
      </c>
      <c r="BU1232" s="1">
        <v>19686.68530939917</v>
      </c>
      <c r="BV1232" s="1">
        <v>51208.612093102929</v>
      </c>
      <c r="BW1232" s="35">
        <v>6.0974401120578161</v>
      </c>
      <c r="BX1232" s="1">
        <v>2257642.4017806179</v>
      </c>
      <c r="BY1232" s="1">
        <v>100351.69936959069</v>
      </c>
      <c r="BZ1232" s="1">
        <v>886760.99496045441</v>
      </c>
      <c r="CA1232" s="1">
        <v>2257642.4017806179</v>
      </c>
      <c r="CB1232" s="1">
        <v>100351.69936959069</v>
      </c>
      <c r="CC1232" s="1">
        <v>261032.83336619189</v>
      </c>
    </row>
    <row r="1233" spans="1:81" x14ac:dyDescent="0.25">
      <c r="A1233" t="s">
        <v>975</v>
      </c>
      <c r="B1233" t="s">
        <v>976</v>
      </c>
      <c r="C1233" t="s">
        <v>160</v>
      </c>
      <c r="D1233" t="s">
        <v>28</v>
      </c>
      <c r="E1233">
        <v>50184</v>
      </c>
      <c r="F1233" t="s">
        <v>39</v>
      </c>
      <c r="G1233" t="s">
        <v>161</v>
      </c>
      <c r="H1233" s="74">
        <v>0.59916921241254006</v>
      </c>
      <c r="I1233" s="1">
        <v>1848648</v>
      </c>
      <c r="J1233" s="1">
        <v>0</v>
      </c>
      <c r="K1233" s="1">
        <v>0</v>
      </c>
      <c r="L1233" s="1">
        <v>147260</v>
      </c>
      <c r="M1233" s="1">
        <v>0</v>
      </c>
      <c r="N1233" s="1">
        <v>0</v>
      </c>
      <c r="O1233" s="1">
        <v>0</v>
      </c>
      <c r="P1233" s="1">
        <v>861973</v>
      </c>
      <c r="Q1233" s="1">
        <v>0</v>
      </c>
      <c r="R1233" s="1">
        <v>0</v>
      </c>
      <c r="S1233" s="1">
        <v>0</v>
      </c>
      <c r="T1233" s="1">
        <v>1009233</v>
      </c>
      <c r="U1233" s="1"/>
      <c r="V1233" s="36"/>
      <c r="W1233" s="1"/>
      <c r="X1233" s="1"/>
      <c r="Y1233" s="1">
        <v>61276</v>
      </c>
      <c r="Z1233" s="1"/>
      <c r="AA1233" s="1"/>
      <c r="AB1233" s="1"/>
      <c r="AC1233" s="1">
        <v>94859</v>
      </c>
      <c r="AD1233" s="1"/>
      <c r="AE1233" s="1"/>
      <c r="AF1233" s="1"/>
      <c r="AG1233" s="1">
        <v>0</v>
      </c>
      <c r="AH1233" s="1">
        <v>0</v>
      </c>
      <c r="AI1233" s="1">
        <v>628439.42944999994</v>
      </c>
      <c r="AJ1233" s="1">
        <v>0</v>
      </c>
      <c r="AK1233" s="1">
        <v>0</v>
      </c>
      <c r="AL1233" s="1">
        <v>0</v>
      </c>
      <c r="AM1233" s="1">
        <v>833841.07766583329</v>
      </c>
      <c r="AN1233" s="1">
        <v>0</v>
      </c>
      <c r="AO1233" s="1">
        <v>0</v>
      </c>
      <c r="AP1233" s="1">
        <v>0</v>
      </c>
      <c r="AQ1233" s="1">
        <v>1462280.5071158332</v>
      </c>
      <c r="AR1233" s="1">
        <v>0</v>
      </c>
      <c r="AS1233" s="1">
        <v>0</v>
      </c>
      <c r="AT1233" s="1">
        <v>132847.55675439999</v>
      </c>
      <c r="AU1233" s="1">
        <v>0</v>
      </c>
      <c r="AV1233" s="1">
        <v>0</v>
      </c>
      <c r="AW1233" s="1">
        <v>0</v>
      </c>
      <c r="AX1233" s="1">
        <v>246745.33361999999</v>
      </c>
      <c r="AY1233" s="1">
        <v>0</v>
      </c>
      <c r="AZ1233" s="1">
        <v>0</v>
      </c>
      <c r="BA1233" s="1">
        <v>0</v>
      </c>
      <c r="BB1233" s="1">
        <v>379592.89037439995</v>
      </c>
      <c r="BC1233" s="7">
        <v>0.99633537454952659</v>
      </c>
      <c r="BD1233" s="35" t="s">
        <v>552</v>
      </c>
      <c r="BE1233" s="35" t="s">
        <v>552</v>
      </c>
      <c r="BF1233" s="35">
        <v>5.1696793847915252</v>
      </c>
      <c r="BG1233" s="35" t="s">
        <v>552</v>
      </c>
      <c r="BH1233" s="35" t="s">
        <v>552</v>
      </c>
      <c r="BI1233" s="35" t="s">
        <v>552</v>
      </c>
      <c r="BJ1233" s="35">
        <v>1.2536197900465946</v>
      </c>
      <c r="BK1233" s="35" t="s">
        <v>552</v>
      </c>
      <c r="BL1233" s="35" t="s">
        <v>552</v>
      </c>
      <c r="BM1233" s="35" t="s">
        <v>552</v>
      </c>
      <c r="BN1233" s="35">
        <v>1.8250229604959738</v>
      </c>
      <c r="BO1233" s="1">
        <v>0</v>
      </c>
      <c r="BP1233" s="1">
        <v>0</v>
      </c>
      <c r="BQ1233" s="1">
        <v>608500.97567999992</v>
      </c>
      <c r="BR1233" s="1">
        <v>27047.732151637603</v>
      </c>
      <c r="BS1233" s="1">
        <v>239008.1485902381</v>
      </c>
      <c r="BT1233" s="1">
        <v>608500.97567999992</v>
      </c>
      <c r="BU1233" s="1">
        <v>27047.732151637603</v>
      </c>
      <c r="BV1233" s="1">
        <v>70356.019918196689</v>
      </c>
      <c r="BW1233" s="35">
        <v>6.0974401120578161</v>
      </c>
      <c r="BX1233" s="1">
        <v>3101797.2816575496</v>
      </c>
      <c r="BY1233" s="1">
        <v>137874.19480995339</v>
      </c>
      <c r="BZ1233" s="1">
        <v>1218329.7237325544</v>
      </c>
      <c r="CA1233" s="1">
        <v>3101797.2816575496</v>
      </c>
      <c r="CB1233" s="1">
        <v>137874.19480995339</v>
      </c>
      <c r="CC1233" s="1">
        <v>358635.59805575456</v>
      </c>
    </row>
    <row r="1234" spans="1:81" x14ac:dyDescent="0.25">
      <c r="A1234" t="s">
        <v>975</v>
      </c>
      <c r="B1234" t="s">
        <v>976</v>
      </c>
      <c r="C1234" t="s">
        <v>160</v>
      </c>
      <c r="D1234" t="s">
        <v>1730</v>
      </c>
      <c r="E1234">
        <v>50184</v>
      </c>
      <c r="F1234" t="s">
        <v>39</v>
      </c>
      <c r="G1234" t="s">
        <v>161</v>
      </c>
      <c r="H1234" s="74">
        <v>0.59916921241254006</v>
      </c>
      <c r="I1234" s="1">
        <v>503110</v>
      </c>
      <c r="J1234" s="1"/>
      <c r="K1234" s="1"/>
      <c r="L1234" s="1"/>
      <c r="M1234" s="1"/>
      <c r="N1234" s="1"/>
      <c r="O1234" s="1"/>
      <c r="P1234" s="1">
        <v>695227</v>
      </c>
      <c r="Q1234" s="1"/>
      <c r="R1234" s="1"/>
      <c r="S1234" s="1"/>
      <c r="T1234" s="1">
        <v>695227</v>
      </c>
      <c r="U1234" s="1">
        <v>16.925925925925927</v>
      </c>
      <c r="V1234" s="36">
        <v>6.1646130958154938E-2</v>
      </c>
      <c r="W1234" s="1"/>
      <c r="X1234" s="1"/>
      <c r="Y1234" s="1">
        <v>33365</v>
      </c>
      <c r="Z1234" s="1"/>
      <c r="AA1234" s="1"/>
      <c r="AB1234" s="1"/>
      <c r="AC1234" s="1">
        <v>51651</v>
      </c>
      <c r="AD1234" s="1"/>
      <c r="AE1234" s="1"/>
      <c r="AF1234" s="1"/>
      <c r="AG1234" s="1">
        <v>0</v>
      </c>
      <c r="AH1234" s="1">
        <v>0</v>
      </c>
      <c r="AI1234" s="1">
        <v>341747.01819999999</v>
      </c>
      <c r="AJ1234" s="1">
        <v>0</v>
      </c>
      <c r="AK1234" s="1"/>
      <c r="AL1234" s="1">
        <v>0</v>
      </c>
      <c r="AM1234" s="1">
        <v>454285.44200083328</v>
      </c>
      <c r="AN1234" s="1"/>
      <c r="AO1234" s="1">
        <v>0</v>
      </c>
      <c r="AP1234" s="1">
        <v>0</v>
      </c>
      <c r="AQ1234" s="1">
        <v>796032.46020083327</v>
      </c>
      <c r="AR1234" s="1">
        <v>0</v>
      </c>
      <c r="AS1234" s="1">
        <v>0</v>
      </c>
      <c r="AT1234" s="1">
        <v>72335.967281000005</v>
      </c>
      <c r="AU1234" s="1">
        <v>0</v>
      </c>
      <c r="AV1234" s="1"/>
      <c r="AW1234" s="1">
        <v>0</v>
      </c>
      <c r="AX1234" s="1">
        <v>134353.54817999998</v>
      </c>
      <c r="AY1234" s="1"/>
      <c r="AZ1234" s="1">
        <v>0</v>
      </c>
      <c r="BA1234" s="1">
        <v>0</v>
      </c>
      <c r="BB1234" s="1">
        <v>206689.51546099997</v>
      </c>
      <c r="BC1234" s="7">
        <v>1.993047197753639</v>
      </c>
      <c r="BD1234" s="35" t="s">
        <v>552</v>
      </c>
      <c r="BE1234" s="35" t="s">
        <v>552</v>
      </c>
      <c r="BF1234" s="35" t="s">
        <v>552</v>
      </c>
      <c r="BG1234" s="35" t="s">
        <v>552</v>
      </c>
      <c r="BH1234" s="35" t="s">
        <v>552</v>
      </c>
      <c r="BI1234" s="35" t="s">
        <v>552</v>
      </c>
      <c r="BJ1234" s="35">
        <v>0.84668603230431683</v>
      </c>
      <c r="BK1234" s="35" t="s">
        <v>552</v>
      </c>
      <c r="BL1234" s="35" t="s">
        <v>552</v>
      </c>
      <c r="BM1234" s="35" t="s">
        <v>552</v>
      </c>
      <c r="BN1234" s="35">
        <v>1.4422943522933276</v>
      </c>
      <c r="BO1234" s="1">
        <v>0</v>
      </c>
      <c r="BP1234" s="1">
        <v>0</v>
      </c>
      <c r="BQ1234" s="1">
        <v>165603.68759999998</v>
      </c>
      <c r="BR1234" s="1">
        <v>7361.0468422384338</v>
      </c>
      <c r="BS1234" s="1">
        <v>65046.125404746985</v>
      </c>
      <c r="BT1234" s="1">
        <v>165603.68759999998</v>
      </c>
      <c r="BU1234" s="1">
        <v>7361.0468422384338</v>
      </c>
      <c r="BV1234" s="1">
        <v>19147.407825093767</v>
      </c>
      <c r="BW1234" s="35">
        <v>6.0974401120578161</v>
      </c>
      <c r="BX1234" s="1">
        <v>844154.87987693143</v>
      </c>
      <c r="BY1234" s="1">
        <v>37522.495440362713</v>
      </c>
      <c r="BZ1234" s="1">
        <v>331568.72877210024</v>
      </c>
      <c r="CA1234" s="1">
        <v>844154.87987693143</v>
      </c>
      <c r="CB1234" s="1">
        <v>37522.495440362713</v>
      </c>
      <c r="CC1234" s="1">
        <v>97602.764689562668</v>
      </c>
    </row>
    <row r="1235" spans="1:81" x14ac:dyDescent="0.25">
      <c r="A1235" t="s">
        <v>285</v>
      </c>
      <c r="B1235" t="s">
        <v>286</v>
      </c>
      <c r="C1235" t="s">
        <v>160</v>
      </c>
      <c r="D1235" t="s">
        <v>38</v>
      </c>
      <c r="E1235">
        <v>50032</v>
      </c>
      <c r="F1235" t="s">
        <v>39</v>
      </c>
      <c r="G1235" t="s">
        <v>161</v>
      </c>
      <c r="H1235" s="74">
        <v>0.59916921241254006</v>
      </c>
      <c r="I1235" s="1">
        <v>27603871</v>
      </c>
      <c r="J1235" s="1"/>
      <c r="K1235" s="1">
        <v>1046889</v>
      </c>
      <c r="L1235" s="1">
        <v>2880688</v>
      </c>
      <c r="M1235" s="1"/>
      <c r="N1235" s="1"/>
      <c r="O1235" s="1"/>
      <c r="P1235" s="1"/>
      <c r="Q1235" s="1">
        <v>5897</v>
      </c>
      <c r="R1235" s="1"/>
      <c r="S1235" s="1">
        <v>463562</v>
      </c>
      <c r="T1235" s="1">
        <v>4397036</v>
      </c>
      <c r="U1235" s="1">
        <v>40.115384615384613</v>
      </c>
      <c r="V1235" s="36">
        <v>0.18513914308731472</v>
      </c>
      <c r="W1235" s="1"/>
      <c r="X1235" s="1">
        <v>231331</v>
      </c>
      <c r="Y1235" s="1">
        <v>550508</v>
      </c>
      <c r="Z1235" s="1"/>
      <c r="AA1235" s="1"/>
      <c r="AB1235" s="1"/>
      <c r="AC1235" s="1"/>
      <c r="AD1235" s="1">
        <v>1359</v>
      </c>
      <c r="AE1235" s="1"/>
      <c r="AF1235" s="1">
        <v>131348</v>
      </c>
      <c r="AG1235" s="1">
        <v>0</v>
      </c>
      <c r="AH1235" s="1">
        <v>1987290.3907311989</v>
      </c>
      <c r="AI1235" s="1">
        <v>5654354.7210000008</v>
      </c>
      <c r="AJ1235" s="1">
        <v>0</v>
      </c>
      <c r="AK1235" s="1">
        <v>0</v>
      </c>
      <c r="AL1235" s="1">
        <v>0</v>
      </c>
      <c r="AM1235" s="1">
        <v>0</v>
      </c>
      <c r="AN1235" s="1">
        <v>21822.500324699999</v>
      </c>
      <c r="AO1235" s="1">
        <v>0</v>
      </c>
      <c r="AP1235" s="1">
        <v>748586.29783400008</v>
      </c>
      <c r="AQ1235" s="1">
        <v>8412053.9098898992</v>
      </c>
      <c r="AR1235" s="1">
        <v>0</v>
      </c>
      <c r="AS1235" s="1">
        <v>499741.23633150005</v>
      </c>
      <c r="AT1235" s="1">
        <v>1193512.0238552</v>
      </c>
      <c r="AU1235" s="1">
        <v>0</v>
      </c>
      <c r="AV1235" s="1">
        <v>0</v>
      </c>
      <c r="AW1235" s="1">
        <v>0</v>
      </c>
      <c r="AX1235" s="1">
        <v>0</v>
      </c>
      <c r="AY1235" s="1">
        <v>0</v>
      </c>
      <c r="AZ1235" s="1">
        <v>0</v>
      </c>
      <c r="BA1235" s="1">
        <v>168448.3327884</v>
      </c>
      <c r="BB1235" s="1">
        <v>1861701.5929751</v>
      </c>
      <c r="BC1235" s="7">
        <v>0.37218531788041609</v>
      </c>
      <c r="BD1235" s="35" t="s">
        <v>552</v>
      </c>
      <c r="BE1235" s="35">
        <v>2.3756402322143981</v>
      </c>
      <c r="BF1235" s="35">
        <v>2.3771636306518444</v>
      </c>
      <c r="BG1235" s="35" t="s">
        <v>552</v>
      </c>
      <c r="BH1235" s="35" t="s">
        <v>552</v>
      </c>
      <c r="BI1235" s="35" t="s">
        <v>552</v>
      </c>
      <c r="BJ1235" s="35" t="s">
        <v>552</v>
      </c>
      <c r="BK1235" s="35">
        <v>3.7006105349669323</v>
      </c>
      <c r="BL1235" s="35" t="s">
        <v>552</v>
      </c>
      <c r="BM1235" s="35">
        <v>1.9782351241525407</v>
      </c>
      <c r="BN1235" s="35">
        <v>2.3365183962253209</v>
      </c>
      <c r="BO1235" s="1">
        <v>0</v>
      </c>
      <c r="BP1235" s="1"/>
      <c r="BQ1235" s="1">
        <v>9086090.1783599984</v>
      </c>
      <c r="BR1235" s="1">
        <v>403874.67444118991</v>
      </c>
      <c r="BS1235" s="1">
        <v>3568851.453404739</v>
      </c>
      <c r="BT1235" s="1">
        <v>9086090.1783599984</v>
      </c>
      <c r="BU1235" s="1">
        <v>403874.67444118991</v>
      </c>
      <c r="BV1235" s="1">
        <v>1050550.7256629344</v>
      </c>
      <c r="BW1235" s="35">
        <v>6.614554730008785</v>
      </c>
      <c r="BX1235" s="1">
        <v>51014350.588197492</v>
      </c>
      <c r="BY1235" s="1">
        <v>2267576.4637145409</v>
      </c>
      <c r="BZ1235" s="1">
        <v>20037511.808412306</v>
      </c>
      <c r="CA1235" s="1">
        <v>51014350.588197492</v>
      </c>
      <c r="CB1235" s="1">
        <v>2267576.4637145409</v>
      </c>
      <c r="CC1235" s="1">
        <v>5898374.5458849892</v>
      </c>
    </row>
    <row r="1236" spans="1:81" x14ac:dyDescent="0.25">
      <c r="A1236" t="s">
        <v>285</v>
      </c>
      <c r="B1236" t="s">
        <v>286</v>
      </c>
      <c r="C1236" t="s">
        <v>160</v>
      </c>
      <c r="D1236" t="s">
        <v>28</v>
      </c>
      <c r="E1236">
        <v>50032</v>
      </c>
      <c r="F1236" t="s">
        <v>39</v>
      </c>
      <c r="G1236" t="s">
        <v>161</v>
      </c>
      <c r="H1236" s="74">
        <v>0.59916921241254006</v>
      </c>
      <c r="I1236" s="1">
        <v>32697133</v>
      </c>
      <c r="J1236" s="1">
        <v>0</v>
      </c>
      <c r="K1236" s="1">
        <v>1046889</v>
      </c>
      <c r="L1236" s="1">
        <v>2946915</v>
      </c>
      <c r="M1236" s="1">
        <v>0</v>
      </c>
      <c r="N1236" s="1">
        <v>0</v>
      </c>
      <c r="O1236" s="1">
        <v>0</v>
      </c>
      <c r="P1236" s="1">
        <v>903017</v>
      </c>
      <c r="Q1236" s="1">
        <v>5897</v>
      </c>
      <c r="R1236" s="1">
        <v>0</v>
      </c>
      <c r="S1236" s="1">
        <v>5686503</v>
      </c>
      <c r="T1236" s="1">
        <v>10589221</v>
      </c>
      <c r="U1236" s="1"/>
      <c r="V1236" s="36"/>
      <c r="W1236" s="1"/>
      <c r="X1236" s="1">
        <v>231331</v>
      </c>
      <c r="Y1236" s="1">
        <v>555551</v>
      </c>
      <c r="Z1236" s="1"/>
      <c r="AA1236" s="1"/>
      <c r="AB1236" s="1"/>
      <c r="AC1236" s="1">
        <v>40870</v>
      </c>
      <c r="AD1236" s="1">
        <v>1359</v>
      </c>
      <c r="AE1236" s="1"/>
      <c r="AF1236" s="1">
        <v>1043767</v>
      </c>
      <c r="AG1236" s="1">
        <v>0</v>
      </c>
      <c r="AH1236" s="1">
        <v>1987290.3907311989</v>
      </c>
      <c r="AI1236" s="1">
        <v>5706617.7790625012</v>
      </c>
      <c r="AJ1236" s="1">
        <v>0</v>
      </c>
      <c r="AK1236" s="1">
        <v>0</v>
      </c>
      <c r="AL1236" s="1">
        <v>0</v>
      </c>
      <c r="AM1236" s="1">
        <v>359864.27680916665</v>
      </c>
      <c r="AN1236" s="1">
        <v>21822.500324699999</v>
      </c>
      <c r="AO1236" s="1">
        <v>0</v>
      </c>
      <c r="AP1236" s="1">
        <v>5959627.8068710007</v>
      </c>
      <c r="AQ1236" s="1">
        <v>14035222.753798567</v>
      </c>
      <c r="AR1236" s="1">
        <v>0</v>
      </c>
      <c r="AS1236" s="1">
        <v>499741.23633150005</v>
      </c>
      <c r="AT1236" s="1">
        <v>1204445.3456894001</v>
      </c>
      <c r="AU1236" s="1">
        <v>0</v>
      </c>
      <c r="AV1236" s="1">
        <v>0</v>
      </c>
      <c r="AW1236" s="1">
        <v>0</v>
      </c>
      <c r="AX1236" s="1">
        <v>106310.22659999999</v>
      </c>
      <c r="AY1236" s="1">
        <v>0</v>
      </c>
      <c r="AZ1236" s="1">
        <v>0</v>
      </c>
      <c r="BA1236" s="1">
        <v>1338587.6524161003</v>
      </c>
      <c r="BB1236" s="1">
        <v>3149084.4610370006</v>
      </c>
      <c r="BC1236" s="7">
        <v>0.52556006102539843</v>
      </c>
      <c r="BD1236" s="35" t="s">
        <v>552</v>
      </c>
      <c r="BE1236" s="35">
        <v>2.3756402322143981</v>
      </c>
      <c r="BF1236" s="35">
        <v>2.3451857704589041</v>
      </c>
      <c r="BG1236" s="35" t="s">
        <v>552</v>
      </c>
      <c r="BH1236" s="35" t="s">
        <v>552</v>
      </c>
      <c r="BI1236" s="35" t="s">
        <v>552</v>
      </c>
      <c r="BJ1236" s="35">
        <v>0.51624111551517482</v>
      </c>
      <c r="BK1236" s="35">
        <v>3.7006105349669323</v>
      </c>
      <c r="BL1236" s="35" t="s">
        <v>552</v>
      </c>
      <c r="BM1236" s="35">
        <v>1.2834276987609259</v>
      </c>
      <c r="BN1236" s="35">
        <v>1.6228112733538727</v>
      </c>
      <c r="BO1236" s="1">
        <v>0</v>
      </c>
      <c r="BP1236" s="1">
        <v>0</v>
      </c>
      <c r="BQ1236" s="1">
        <v>10762588.298279999</v>
      </c>
      <c r="BR1236" s="1">
        <v>478394.64057542104</v>
      </c>
      <c r="BS1236" s="1">
        <v>4227349.5130164195</v>
      </c>
      <c r="BT1236" s="1">
        <v>10762588.298279999</v>
      </c>
      <c r="BU1236" s="1">
        <v>478394.64057542104</v>
      </c>
      <c r="BV1236" s="1">
        <v>1244390.5711719736</v>
      </c>
      <c r="BW1236" s="35">
        <v>6.614554730008785</v>
      </c>
      <c r="BX1236" s="1">
        <v>60427141.037245169</v>
      </c>
      <c r="BY1236" s="1">
        <v>2685972.8920535827</v>
      </c>
      <c r="BZ1236" s="1">
        <v>23734685.203706667</v>
      </c>
      <c r="CA1236" s="1">
        <v>60427141.037245169</v>
      </c>
      <c r="CB1236" s="1">
        <v>2685972.8920535827</v>
      </c>
      <c r="CC1236" s="1">
        <v>6986698.9673519377</v>
      </c>
    </row>
    <row r="1237" spans="1:81" x14ac:dyDescent="0.25">
      <c r="A1237" t="s">
        <v>285</v>
      </c>
      <c r="B1237" t="s">
        <v>286</v>
      </c>
      <c r="C1237" t="s">
        <v>160</v>
      </c>
      <c r="D1237" t="s">
        <v>1730</v>
      </c>
      <c r="E1237">
        <v>50032</v>
      </c>
      <c r="F1237" t="s">
        <v>39</v>
      </c>
      <c r="G1237" t="s">
        <v>161</v>
      </c>
      <c r="H1237" s="74">
        <v>0.59916921241254006</v>
      </c>
      <c r="I1237" s="1">
        <v>5093262</v>
      </c>
      <c r="J1237" s="1"/>
      <c r="K1237" s="1"/>
      <c r="L1237" s="1">
        <v>66227</v>
      </c>
      <c r="M1237" s="1"/>
      <c r="N1237" s="1"/>
      <c r="O1237" s="1"/>
      <c r="P1237" s="1">
        <v>903017</v>
      </c>
      <c r="Q1237" s="1"/>
      <c r="R1237" s="1"/>
      <c r="S1237" s="1">
        <v>5222941</v>
      </c>
      <c r="T1237" s="1">
        <v>6192185</v>
      </c>
      <c r="U1237" s="1">
        <v>10.01025641025641</v>
      </c>
      <c r="V1237" s="36">
        <v>0.10650152987579865</v>
      </c>
      <c r="W1237" s="1"/>
      <c r="X1237" s="1"/>
      <c r="Y1237" s="1">
        <v>5043</v>
      </c>
      <c r="Z1237" s="1"/>
      <c r="AA1237" s="1"/>
      <c r="AB1237" s="1"/>
      <c r="AC1237" s="1">
        <v>40870</v>
      </c>
      <c r="AD1237" s="1"/>
      <c r="AE1237" s="1"/>
      <c r="AF1237" s="1">
        <v>912419</v>
      </c>
      <c r="AG1237" s="1">
        <v>0</v>
      </c>
      <c r="AH1237" s="1">
        <v>0</v>
      </c>
      <c r="AI1237" s="1">
        <v>52263.058062500008</v>
      </c>
      <c r="AJ1237" s="1">
        <v>0</v>
      </c>
      <c r="AK1237" s="1"/>
      <c r="AL1237" s="1">
        <v>0</v>
      </c>
      <c r="AM1237" s="1">
        <v>359864.27680916665</v>
      </c>
      <c r="AN1237" s="1"/>
      <c r="AO1237" s="1">
        <v>0</v>
      </c>
      <c r="AP1237" s="1">
        <v>5211041.5090370001</v>
      </c>
      <c r="AQ1237" s="1">
        <v>5623168.8439086666</v>
      </c>
      <c r="AR1237" s="1">
        <v>0</v>
      </c>
      <c r="AS1237" s="1">
        <v>0</v>
      </c>
      <c r="AT1237" s="1">
        <v>10933.3218342</v>
      </c>
      <c r="AU1237" s="1">
        <v>0</v>
      </c>
      <c r="AV1237" s="1"/>
      <c r="AW1237" s="1">
        <v>0</v>
      </c>
      <c r="AX1237" s="1">
        <v>106310.22659999999</v>
      </c>
      <c r="AY1237" s="1"/>
      <c r="AZ1237" s="1">
        <v>0</v>
      </c>
      <c r="BA1237" s="1">
        <v>1170139.3196277001</v>
      </c>
      <c r="BB1237" s="1">
        <v>1287382.8680619001</v>
      </c>
      <c r="BC1237" s="7">
        <v>1.3568027154249216</v>
      </c>
      <c r="BD1237" s="35" t="s">
        <v>552</v>
      </c>
      <c r="BE1237" s="35" t="s">
        <v>552</v>
      </c>
      <c r="BF1237" s="35">
        <v>0.95423890402252864</v>
      </c>
      <c r="BG1237" s="35" t="s">
        <v>552</v>
      </c>
      <c r="BH1237" s="35" t="s">
        <v>552</v>
      </c>
      <c r="BI1237" s="35" t="s">
        <v>552</v>
      </c>
      <c r="BJ1237" s="35">
        <v>0.51624111551517482</v>
      </c>
      <c r="BK1237" s="35" t="s">
        <v>552</v>
      </c>
      <c r="BL1237" s="35" t="s">
        <v>552</v>
      </c>
      <c r="BM1237" s="35">
        <v>1.2217600828086514</v>
      </c>
      <c r="BN1237" s="35">
        <v>1.1160118297451653</v>
      </c>
      <c r="BO1237" s="1">
        <v>0</v>
      </c>
      <c r="BP1237" s="1">
        <v>0</v>
      </c>
      <c r="BQ1237" s="1">
        <v>1676498.1199199997</v>
      </c>
      <c r="BR1237" s="1">
        <v>74519.966134231101</v>
      </c>
      <c r="BS1237" s="1">
        <v>658498.05961168022</v>
      </c>
      <c r="BT1237" s="1">
        <v>1676498.1199199997</v>
      </c>
      <c r="BU1237" s="1">
        <v>74519.966134231101</v>
      </c>
      <c r="BV1237" s="1">
        <v>193839.84550903924</v>
      </c>
      <c r="BW1237" s="35">
        <v>6.614554730008785</v>
      </c>
      <c r="BX1237" s="1">
        <v>9412790.4490476698</v>
      </c>
      <c r="BY1237" s="1">
        <v>418396.42833904165</v>
      </c>
      <c r="BZ1237" s="1">
        <v>3697173.3952943655</v>
      </c>
      <c r="CA1237" s="1">
        <v>9412790.4490476698</v>
      </c>
      <c r="CB1237" s="1">
        <v>418396.42833904165</v>
      </c>
      <c r="CC1237" s="1">
        <v>1088324.4214669482</v>
      </c>
    </row>
    <row r="1238" spans="1:81" x14ac:dyDescent="0.25">
      <c r="A1238" t="s">
        <v>1576</v>
      </c>
      <c r="B1238" t="s">
        <v>802</v>
      </c>
      <c r="C1238" t="s">
        <v>160</v>
      </c>
      <c r="D1238" t="s">
        <v>28</v>
      </c>
      <c r="E1238">
        <v>50208</v>
      </c>
      <c r="F1238" t="s">
        <v>370</v>
      </c>
      <c r="G1238" t="s">
        <v>161</v>
      </c>
      <c r="H1238" s="74">
        <v>0.59916921241254006</v>
      </c>
      <c r="I1238" s="1">
        <v>1352553.31</v>
      </c>
      <c r="J1238" s="1">
        <v>0</v>
      </c>
      <c r="K1238" s="1">
        <v>0</v>
      </c>
      <c r="L1238" s="1">
        <v>0</v>
      </c>
      <c r="M1238" s="1">
        <v>0</v>
      </c>
      <c r="N1238" s="1">
        <v>0</v>
      </c>
      <c r="O1238" s="1">
        <v>0</v>
      </c>
      <c r="P1238" s="1">
        <v>846023</v>
      </c>
      <c r="Q1238" s="1">
        <v>0</v>
      </c>
      <c r="R1238" s="1">
        <v>0</v>
      </c>
      <c r="S1238" s="1">
        <v>236248</v>
      </c>
      <c r="T1238" s="1">
        <v>1082271</v>
      </c>
      <c r="U1238" s="1"/>
      <c r="V1238" s="36"/>
      <c r="W1238" s="1"/>
      <c r="X1238" s="1"/>
      <c r="Y1238" s="1"/>
      <c r="Z1238" s="1"/>
      <c r="AA1238" s="1"/>
      <c r="AB1238" s="1"/>
      <c r="AC1238" s="1">
        <v>99650</v>
      </c>
      <c r="AD1238" s="1"/>
      <c r="AE1238" s="1"/>
      <c r="AF1238" s="1">
        <v>55198</v>
      </c>
      <c r="AG1238" s="1">
        <v>0</v>
      </c>
      <c r="AH1238" s="1">
        <v>0</v>
      </c>
      <c r="AI1238" s="1">
        <v>0</v>
      </c>
      <c r="AJ1238" s="1">
        <v>0</v>
      </c>
      <c r="AK1238" s="1">
        <v>0</v>
      </c>
      <c r="AL1238" s="1">
        <v>0</v>
      </c>
      <c r="AM1238" s="1">
        <v>875887.94112416659</v>
      </c>
      <c r="AN1238" s="1">
        <v>0</v>
      </c>
      <c r="AO1238" s="1">
        <v>0</v>
      </c>
      <c r="AP1238" s="1">
        <v>314813.84533599997</v>
      </c>
      <c r="AQ1238" s="1">
        <v>1190701.7864601666</v>
      </c>
      <c r="AR1238" s="1">
        <v>0</v>
      </c>
      <c r="AS1238" s="1">
        <v>0</v>
      </c>
      <c r="AT1238" s="1">
        <v>0</v>
      </c>
      <c r="AU1238" s="1">
        <v>0</v>
      </c>
      <c r="AV1238" s="1">
        <v>0</v>
      </c>
      <c r="AW1238" s="1">
        <v>0</v>
      </c>
      <c r="AX1238" s="1">
        <v>259207.58699999997</v>
      </c>
      <c r="AY1238" s="1">
        <v>0</v>
      </c>
      <c r="AZ1238" s="1">
        <v>0</v>
      </c>
      <c r="BA1238" s="1">
        <v>70789.133243400007</v>
      </c>
      <c r="BB1238" s="1">
        <v>329996.72024339996</v>
      </c>
      <c r="BC1238" s="7">
        <v>1.1243168719934347</v>
      </c>
      <c r="BD1238" s="35" t="s">
        <v>552</v>
      </c>
      <c r="BE1238" s="35" t="s">
        <v>552</v>
      </c>
      <c r="BF1238" s="35" t="s">
        <v>552</v>
      </c>
      <c r="BG1238" s="35" t="s">
        <v>552</v>
      </c>
      <c r="BH1238" s="35" t="s">
        <v>552</v>
      </c>
      <c r="BI1238" s="35" t="s">
        <v>552</v>
      </c>
      <c r="BJ1238" s="35">
        <v>1.3416840063735462</v>
      </c>
      <c r="BK1238" s="35" t="s">
        <v>552</v>
      </c>
      <c r="BL1238" s="35" t="s">
        <v>552</v>
      </c>
      <c r="BM1238" s="35">
        <v>1.6321957374428566</v>
      </c>
      <c r="BN1238" s="35">
        <v>1.4050995607417796</v>
      </c>
      <c r="BO1238" s="1">
        <v>0</v>
      </c>
      <c r="BP1238" s="1">
        <v>0</v>
      </c>
      <c r="BQ1238" s="1">
        <v>445206.44751959993</v>
      </c>
      <c r="BR1238" s="1">
        <v>19789.326929567371</v>
      </c>
      <c r="BS1238" s="1">
        <v>174869.01913868857</v>
      </c>
      <c r="BT1238" s="1">
        <v>445206.44751959993</v>
      </c>
      <c r="BU1238" s="1">
        <v>19789.326929567371</v>
      </c>
      <c r="BV1238" s="1">
        <v>51475.601422652049</v>
      </c>
      <c r="BW1238" s="35">
        <v>6.1272502987376463</v>
      </c>
      <c r="BX1238" s="1">
        <v>2282684.891044795</v>
      </c>
      <c r="BY1238" s="1">
        <v>101464.83241144127</v>
      </c>
      <c r="BZ1238" s="1">
        <v>896597.23061880039</v>
      </c>
      <c r="CA1238" s="1">
        <v>2282684.891044795</v>
      </c>
      <c r="CB1238" s="1">
        <v>101464.83241144127</v>
      </c>
      <c r="CC1238" s="1">
        <v>263928.2927719928</v>
      </c>
    </row>
    <row r="1239" spans="1:81" x14ac:dyDescent="0.25">
      <c r="A1239" t="s">
        <v>1576</v>
      </c>
      <c r="B1239" t="s">
        <v>802</v>
      </c>
      <c r="C1239" t="s">
        <v>160</v>
      </c>
      <c r="D1239" t="s">
        <v>1730</v>
      </c>
      <c r="E1239">
        <v>50208</v>
      </c>
      <c r="F1239" t="s">
        <v>370</v>
      </c>
      <c r="G1239" t="s">
        <v>161</v>
      </c>
      <c r="H1239" s="74">
        <v>0.59916921241254006</v>
      </c>
      <c r="I1239" s="1">
        <v>1352553.31</v>
      </c>
      <c r="J1239" s="1"/>
      <c r="K1239" s="1"/>
      <c r="L1239" s="1"/>
      <c r="M1239" s="1"/>
      <c r="N1239" s="1"/>
      <c r="O1239" s="1"/>
      <c r="P1239" s="1">
        <v>846023</v>
      </c>
      <c r="Q1239" s="1"/>
      <c r="R1239" s="1"/>
      <c r="S1239" s="1">
        <v>236248</v>
      </c>
      <c r="T1239" s="1">
        <v>1082271</v>
      </c>
      <c r="U1239" s="1">
        <v>12.954545454545455</v>
      </c>
      <c r="V1239" s="36">
        <v>9.7057913434962062E-2</v>
      </c>
      <c r="W1239" s="1"/>
      <c r="X1239" s="1"/>
      <c r="Y1239" s="1"/>
      <c r="Z1239" s="1"/>
      <c r="AA1239" s="1"/>
      <c r="AB1239" s="1"/>
      <c r="AC1239" s="1">
        <v>99650</v>
      </c>
      <c r="AD1239" s="1"/>
      <c r="AE1239" s="1"/>
      <c r="AF1239" s="1">
        <v>55198</v>
      </c>
      <c r="AG1239" s="1">
        <v>0</v>
      </c>
      <c r="AH1239" s="1">
        <v>0</v>
      </c>
      <c r="AI1239" s="1">
        <v>0</v>
      </c>
      <c r="AJ1239" s="1">
        <v>0</v>
      </c>
      <c r="AK1239" s="1"/>
      <c r="AL1239" s="1">
        <v>0</v>
      </c>
      <c r="AM1239" s="1">
        <v>875887.94112416659</v>
      </c>
      <c r="AN1239" s="1"/>
      <c r="AO1239" s="1">
        <v>0</v>
      </c>
      <c r="AP1239" s="1">
        <v>314813.84533599997</v>
      </c>
      <c r="AQ1239" s="1">
        <v>1190701.7864601666</v>
      </c>
      <c r="AR1239" s="1">
        <v>0</v>
      </c>
      <c r="AS1239" s="1">
        <v>0</v>
      </c>
      <c r="AT1239" s="1">
        <v>0</v>
      </c>
      <c r="AU1239" s="1">
        <v>0</v>
      </c>
      <c r="AV1239" s="1"/>
      <c r="AW1239" s="1">
        <v>0</v>
      </c>
      <c r="AX1239" s="1">
        <v>259207.58699999997</v>
      </c>
      <c r="AY1239" s="1"/>
      <c r="AZ1239" s="1">
        <v>0</v>
      </c>
      <c r="BA1239" s="1">
        <v>70789.133243400007</v>
      </c>
      <c r="BB1239" s="1">
        <v>329996.72024339996</v>
      </c>
      <c r="BC1239" s="7">
        <v>1.1243168719934347</v>
      </c>
      <c r="BD1239" s="35" t="s">
        <v>552</v>
      </c>
      <c r="BE1239" s="35" t="s">
        <v>552</v>
      </c>
      <c r="BF1239" s="35" t="s">
        <v>552</v>
      </c>
      <c r="BG1239" s="35" t="s">
        <v>552</v>
      </c>
      <c r="BH1239" s="35" t="s">
        <v>552</v>
      </c>
      <c r="BI1239" s="35" t="s">
        <v>552</v>
      </c>
      <c r="BJ1239" s="35">
        <v>1.3416840063735462</v>
      </c>
      <c r="BK1239" s="35" t="s">
        <v>552</v>
      </c>
      <c r="BL1239" s="35" t="s">
        <v>552</v>
      </c>
      <c r="BM1239" s="35">
        <v>1.6321957374428566</v>
      </c>
      <c r="BN1239" s="35">
        <v>1.4050995607417796</v>
      </c>
      <c r="BO1239" s="1">
        <v>0</v>
      </c>
      <c r="BP1239" s="1">
        <v>0</v>
      </c>
      <c r="BQ1239" s="1">
        <v>445206.44751959993</v>
      </c>
      <c r="BR1239" s="1">
        <v>19789.326929567371</v>
      </c>
      <c r="BS1239" s="1">
        <v>174869.01913868857</v>
      </c>
      <c r="BT1239" s="1">
        <v>445206.44751959993</v>
      </c>
      <c r="BU1239" s="1">
        <v>19789.326929567371</v>
      </c>
      <c r="BV1239" s="1">
        <v>51475.601422652049</v>
      </c>
      <c r="BW1239" s="35">
        <v>6.1272502987376463</v>
      </c>
      <c r="BX1239" s="1">
        <v>2282684.891044795</v>
      </c>
      <c r="BY1239" s="1">
        <v>101464.83241144127</v>
      </c>
      <c r="BZ1239" s="1">
        <v>896597.23061880039</v>
      </c>
      <c r="CA1239" s="1">
        <v>2282684.891044795</v>
      </c>
      <c r="CB1239" s="1">
        <v>101464.83241144127</v>
      </c>
      <c r="CC1239" s="1">
        <v>263928.2927719928</v>
      </c>
    </row>
    <row r="1240" spans="1:81" x14ac:dyDescent="0.25">
      <c r="A1240" t="s">
        <v>718</v>
      </c>
      <c r="B1240" t="s">
        <v>719</v>
      </c>
      <c r="C1240" t="s">
        <v>160</v>
      </c>
      <c r="D1240" t="s">
        <v>38</v>
      </c>
      <c r="E1240">
        <v>50039</v>
      </c>
      <c r="F1240" t="s">
        <v>39</v>
      </c>
      <c r="G1240" t="s">
        <v>161</v>
      </c>
      <c r="H1240" s="74">
        <v>0.59916921241254006</v>
      </c>
      <c r="I1240" s="1">
        <v>3378276</v>
      </c>
      <c r="J1240" s="1"/>
      <c r="K1240" s="1"/>
      <c r="L1240" s="1">
        <v>831905</v>
      </c>
      <c r="M1240" s="1"/>
      <c r="N1240" s="1"/>
      <c r="O1240" s="1"/>
      <c r="P1240" s="1"/>
      <c r="Q1240" s="1"/>
      <c r="R1240" s="1"/>
      <c r="S1240" s="1"/>
      <c r="T1240" s="1">
        <v>831905</v>
      </c>
      <c r="U1240" s="1">
        <v>34.474576271186443</v>
      </c>
      <c r="V1240" s="36">
        <v>0.1034595415130079</v>
      </c>
      <c r="W1240" s="1"/>
      <c r="X1240" s="1"/>
      <c r="Y1240" s="1">
        <v>181178</v>
      </c>
      <c r="Z1240" s="1"/>
      <c r="AA1240" s="1"/>
      <c r="AB1240" s="1"/>
      <c r="AC1240" s="1">
        <v>9237</v>
      </c>
      <c r="AD1240" s="1"/>
      <c r="AE1240" s="1"/>
      <c r="AF1240" s="1"/>
      <c r="AG1240" s="1">
        <v>0</v>
      </c>
      <c r="AH1240" s="1">
        <v>0</v>
      </c>
      <c r="AI1240" s="1">
        <v>1859550.2696875001</v>
      </c>
      <c r="AJ1240" s="1">
        <v>0</v>
      </c>
      <c r="AK1240" s="1">
        <v>0</v>
      </c>
      <c r="AL1240" s="1">
        <v>0</v>
      </c>
      <c r="AM1240" s="1">
        <v>81394.966079999998</v>
      </c>
      <c r="AN1240" s="1">
        <v>0</v>
      </c>
      <c r="AO1240" s="1">
        <v>0</v>
      </c>
      <c r="AP1240" s="1">
        <v>0</v>
      </c>
      <c r="AQ1240" s="1">
        <v>1940945.2357675</v>
      </c>
      <c r="AR1240" s="1">
        <v>0</v>
      </c>
      <c r="AS1240" s="1">
        <v>0</v>
      </c>
      <c r="AT1240" s="1">
        <v>392797.41885319998</v>
      </c>
      <c r="AU1240" s="1">
        <v>0</v>
      </c>
      <c r="AV1240" s="1">
        <v>0</v>
      </c>
      <c r="AW1240" s="1">
        <v>0</v>
      </c>
      <c r="AX1240" s="1">
        <v>24027.09966</v>
      </c>
      <c r="AY1240" s="1">
        <v>0</v>
      </c>
      <c r="AZ1240" s="1">
        <v>0</v>
      </c>
      <c r="BA1240" s="1">
        <v>0</v>
      </c>
      <c r="BB1240" s="1">
        <v>416824.51851319999</v>
      </c>
      <c r="BC1240" s="7">
        <v>0.69792099706498223</v>
      </c>
      <c r="BD1240" s="35" t="s">
        <v>552</v>
      </c>
      <c r="BE1240" s="35" t="s">
        <v>552</v>
      </c>
      <c r="BF1240" s="35">
        <v>2.7074578089333516</v>
      </c>
      <c r="BG1240" s="35" t="s">
        <v>552</v>
      </c>
      <c r="BH1240" s="35" t="s">
        <v>552</v>
      </c>
      <c r="BI1240" s="35" t="s">
        <v>552</v>
      </c>
      <c r="BJ1240" s="35" t="s">
        <v>552</v>
      </c>
      <c r="BK1240" s="35" t="s">
        <v>552</v>
      </c>
      <c r="BL1240" s="35" t="s">
        <v>552</v>
      </c>
      <c r="BM1240" s="35" t="s">
        <v>552</v>
      </c>
      <c r="BN1240" s="35">
        <v>2.8341814922144954</v>
      </c>
      <c r="BO1240" s="1">
        <v>0</v>
      </c>
      <c r="BP1240" s="1"/>
      <c r="BQ1240" s="1">
        <v>1111993.3281599998</v>
      </c>
      <c r="BR1240" s="1">
        <v>49427.854508973949</v>
      </c>
      <c r="BS1240" s="1">
        <v>436770.81423117605</v>
      </c>
      <c r="BT1240" s="1">
        <v>1111993.3281599998</v>
      </c>
      <c r="BU1240" s="1">
        <v>49427.854508973949</v>
      </c>
      <c r="BV1240" s="1">
        <v>128570.74659165285</v>
      </c>
      <c r="BW1240" s="35">
        <v>6.1664406412979842</v>
      </c>
      <c r="BX1240" s="1">
        <v>5745047.5234580291</v>
      </c>
      <c r="BY1240" s="1">
        <v>255366.07634732683</v>
      </c>
      <c r="BZ1240" s="1">
        <v>2256550.48557676</v>
      </c>
      <c r="CA1240" s="1">
        <v>5745047.5234580291</v>
      </c>
      <c r="CB1240" s="1">
        <v>255366.07634732683</v>
      </c>
      <c r="CC1240" s="1">
        <v>664253.13047313958</v>
      </c>
    </row>
    <row r="1241" spans="1:81" x14ac:dyDescent="0.25">
      <c r="A1241" t="s">
        <v>718</v>
      </c>
      <c r="B1241" t="s">
        <v>719</v>
      </c>
      <c r="C1241" t="s">
        <v>160</v>
      </c>
      <c r="D1241" t="s">
        <v>28</v>
      </c>
      <c r="E1241">
        <v>50039</v>
      </c>
      <c r="F1241" t="s">
        <v>39</v>
      </c>
      <c r="G1241" t="s">
        <v>161</v>
      </c>
      <c r="H1241" s="74">
        <v>0.59916921241254006</v>
      </c>
      <c r="I1241" s="1">
        <v>3623072</v>
      </c>
      <c r="J1241" s="1">
        <v>0</v>
      </c>
      <c r="K1241" s="1">
        <v>0</v>
      </c>
      <c r="L1241" s="1">
        <v>857941</v>
      </c>
      <c r="M1241" s="1">
        <v>0</v>
      </c>
      <c r="N1241" s="1">
        <v>0</v>
      </c>
      <c r="O1241" s="1">
        <v>0</v>
      </c>
      <c r="P1241" s="1">
        <v>363913</v>
      </c>
      <c r="Q1241" s="1">
        <v>0</v>
      </c>
      <c r="R1241" s="1">
        <v>0</v>
      </c>
      <c r="S1241" s="1">
        <v>0</v>
      </c>
      <c r="T1241" s="1">
        <v>1221854</v>
      </c>
      <c r="U1241" s="1"/>
      <c r="V1241" s="36"/>
      <c r="W1241" s="1"/>
      <c r="X1241" s="1"/>
      <c r="Y1241" s="1">
        <v>181178</v>
      </c>
      <c r="Z1241" s="1"/>
      <c r="AA1241" s="1"/>
      <c r="AB1241" s="1"/>
      <c r="AC1241" s="1">
        <v>44521</v>
      </c>
      <c r="AD1241" s="1"/>
      <c r="AE1241" s="1"/>
      <c r="AF1241" s="1"/>
      <c r="AG1241" s="1">
        <v>0</v>
      </c>
      <c r="AH1241" s="1">
        <v>0</v>
      </c>
      <c r="AI1241" s="1">
        <v>1859854.5654375001</v>
      </c>
      <c r="AJ1241" s="1">
        <v>0</v>
      </c>
      <c r="AK1241" s="1">
        <v>0</v>
      </c>
      <c r="AL1241" s="1">
        <v>0</v>
      </c>
      <c r="AM1241" s="1">
        <v>391601.83059583325</v>
      </c>
      <c r="AN1241" s="1">
        <v>0</v>
      </c>
      <c r="AO1241" s="1">
        <v>0</v>
      </c>
      <c r="AP1241" s="1">
        <v>0</v>
      </c>
      <c r="AQ1241" s="1">
        <v>2251456.3960333336</v>
      </c>
      <c r="AR1241" s="1">
        <v>0</v>
      </c>
      <c r="AS1241" s="1">
        <v>0</v>
      </c>
      <c r="AT1241" s="1">
        <v>392797.41885319998</v>
      </c>
      <c r="AU1241" s="1">
        <v>0</v>
      </c>
      <c r="AV1241" s="1">
        <v>0</v>
      </c>
      <c r="AW1241" s="1">
        <v>0</v>
      </c>
      <c r="AX1241" s="1">
        <v>115807.13477999999</v>
      </c>
      <c r="AY1241" s="1">
        <v>0</v>
      </c>
      <c r="AZ1241" s="1">
        <v>0</v>
      </c>
      <c r="BA1241" s="1">
        <v>0</v>
      </c>
      <c r="BB1241" s="1">
        <v>508604.5536332</v>
      </c>
      <c r="BC1241" s="7">
        <v>0.76180129726004164</v>
      </c>
      <c r="BD1241" s="35" t="s">
        <v>552</v>
      </c>
      <c r="BE1241" s="35" t="s">
        <v>552</v>
      </c>
      <c r="BF1241" s="35">
        <v>2.6256490647849908</v>
      </c>
      <c r="BG1241" s="35" t="s">
        <v>552</v>
      </c>
      <c r="BH1241" s="35" t="s">
        <v>552</v>
      </c>
      <c r="BI1241" s="35" t="s">
        <v>552</v>
      </c>
      <c r="BJ1241" s="35">
        <v>1.3943139304609431</v>
      </c>
      <c r="BK1241" s="35" t="s">
        <v>552</v>
      </c>
      <c r="BL1241" s="35" t="s">
        <v>552</v>
      </c>
      <c r="BM1241" s="35" t="s">
        <v>552</v>
      </c>
      <c r="BN1241" s="35">
        <v>2.2589122347404302</v>
      </c>
      <c r="BO1241" s="1">
        <v>0</v>
      </c>
      <c r="BP1241" s="1">
        <v>0</v>
      </c>
      <c r="BQ1241" s="1">
        <v>1192570.3795199997</v>
      </c>
      <c r="BR1241" s="1">
        <v>53009.486404171024</v>
      </c>
      <c r="BS1241" s="1">
        <v>468420.01880786993</v>
      </c>
      <c r="BT1241" s="1">
        <v>1192570.3795199997</v>
      </c>
      <c r="BU1241" s="1">
        <v>53009.486404171024</v>
      </c>
      <c r="BV1241" s="1">
        <v>137887.21584480157</v>
      </c>
      <c r="BW1241" s="35">
        <v>6.1664406412979842</v>
      </c>
      <c r="BX1241" s="1">
        <v>6161344.0763602871</v>
      </c>
      <c r="BY1241" s="1">
        <v>273870.36493284209</v>
      </c>
      <c r="BZ1241" s="1">
        <v>2420064.2223665453</v>
      </c>
      <c r="CA1241" s="1">
        <v>6161344.0763602871</v>
      </c>
      <c r="CB1241" s="1">
        <v>273870.36493284209</v>
      </c>
      <c r="CC1241" s="1">
        <v>712386.11585601012</v>
      </c>
    </row>
    <row r="1242" spans="1:81" x14ac:dyDescent="0.25">
      <c r="A1242" t="s">
        <v>718</v>
      </c>
      <c r="B1242" t="s">
        <v>719</v>
      </c>
      <c r="C1242" t="s">
        <v>160</v>
      </c>
      <c r="D1242" t="s">
        <v>1730</v>
      </c>
      <c r="E1242">
        <v>50039</v>
      </c>
      <c r="F1242" t="s">
        <v>39</v>
      </c>
      <c r="G1242" t="s">
        <v>161</v>
      </c>
      <c r="H1242" s="74">
        <v>0.59916921241254006</v>
      </c>
      <c r="I1242" s="1">
        <v>244796</v>
      </c>
      <c r="J1242" s="1"/>
      <c r="K1242" s="1"/>
      <c r="L1242" s="1">
        <v>26036</v>
      </c>
      <c r="M1242" s="1"/>
      <c r="N1242" s="1"/>
      <c r="O1242" s="1"/>
      <c r="P1242" s="1">
        <v>363913</v>
      </c>
      <c r="Q1242" s="1"/>
      <c r="R1242" s="1"/>
      <c r="S1242" s="1"/>
      <c r="T1242" s="1">
        <v>389949</v>
      </c>
      <c r="U1242" s="1">
        <v>12.285714285714286</v>
      </c>
      <c r="V1242" s="36">
        <v>8.0155666194468983E-2</v>
      </c>
      <c r="W1242" s="1"/>
      <c r="X1242" s="1"/>
      <c r="Y1242" s="1"/>
      <c r="Z1242" s="1"/>
      <c r="AA1242" s="1"/>
      <c r="AB1242" s="1"/>
      <c r="AC1242" s="1">
        <v>35284</v>
      </c>
      <c r="AD1242" s="1"/>
      <c r="AE1242" s="1"/>
      <c r="AF1242" s="1"/>
      <c r="AG1242" s="1">
        <v>0</v>
      </c>
      <c r="AH1242" s="1">
        <v>0</v>
      </c>
      <c r="AI1242" s="1">
        <v>304.29574999999994</v>
      </c>
      <c r="AJ1242" s="1">
        <v>0</v>
      </c>
      <c r="AK1242" s="1"/>
      <c r="AL1242" s="1">
        <v>0</v>
      </c>
      <c r="AM1242" s="1">
        <v>310206.86451583327</v>
      </c>
      <c r="AN1242" s="1"/>
      <c r="AO1242" s="1">
        <v>0</v>
      </c>
      <c r="AP1242" s="1">
        <v>0</v>
      </c>
      <c r="AQ1242" s="1">
        <v>310511.16026583326</v>
      </c>
      <c r="AR1242" s="1">
        <v>0</v>
      </c>
      <c r="AS1242" s="1">
        <v>0</v>
      </c>
      <c r="AT1242" s="1">
        <v>0</v>
      </c>
      <c r="AU1242" s="1">
        <v>0</v>
      </c>
      <c r="AV1242" s="1"/>
      <c r="AW1242" s="1">
        <v>0</v>
      </c>
      <c r="AX1242" s="1">
        <v>91780.03512</v>
      </c>
      <c r="AY1242" s="1"/>
      <c r="AZ1242" s="1">
        <v>0</v>
      </c>
      <c r="BA1242" s="1">
        <v>0</v>
      </c>
      <c r="BB1242" s="1">
        <v>91780.03512</v>
      </c>
      <c r="BC1242" s="7">
        <v>1.6433732388839413</v>
      </c>
      <c r="BD1242" s="35" t="s">
        <v>552</v>
      </c>
      <c r="BE1242" s="35" t="s">
        <v>552</v>
      </c>
      <c r="BF1242" s="35">
        <v>1.1687499999999998E-2</v>
      </c>
      <c r="BG1242" s="35" t="s">
        <v>552</v>
      </c>
      <c r="BH1242" s="35" t="s">
        <v>552</v>
      </c>
      <c r="BI1242" s="35" t="s">
        <v>552</v>
      </c>
      <c r="BJ1242" s="35">
        <v>1.104623631570824</v>
      </c>
      <c r="BK1242" s="35" t="s">
        <v>552</v>
      </c>
      <c r="BL1242" s="35" t="s">
        <v>552</v>
      </c>
      <c r="BM1242" s="35" t="s">
        <v>552</v>
      </c>
      <c r="BN1242" s="35">
        <v>1.0316507937854265</v>
      </c>
      <c r="BO1242" s="1">
        <v>0</v>
      </c>
      <c r="BP1242" s="1">
        <v>0</v>
      </c>
      <c r="BQ1242" s="1">
        <v>80577.051359999983</v>
      </c>
      <c r="BR1242" s="1">
        <v>3581.6318951970729</v>
      </c>
      <c r="BS1242" s="1">
        <v>31649.204576693846</v>
      </c>
      <c r="BT1242" s="1">
        <v>80577.051359999983</v>
      </c>
      <c r="BU1242" s="1">
        <v>3581.6318951970729</v>
      </c>
      <c r="BV1242" s="1">
        <v>9316.4692531487217</v>
      </c>
      <c r="BW1242" s="35">
        <v>6.1664406412979842</v>
      </c>
      <c r="BX1242" s="1">
        <v>416296.55290225893</v>
      </c>
      <c r="BY1242" s="1">
        <v>18504.288585515282</v>
      </c>
      <c r="BZ1242" s="1">
        <v>163513.73678978524</v>
      </c>
      <c r="CA1242" s="1">
        <v>416296.55290225893</v>
      </c>
      <c r="CB1242" s="1">
        <v>18504.288585515282</v>
      </c>
      <c r="CC1242" s="1">
        <v>48132.98538287064</v>
      </c>
    </row>
    <row r="1243" spans="1:81" x14ac:dyDescent="0.25">
      <c r="A1243" t="s">
        <v>171</v>
      </c>
      <c r="B1243" t="s">
        <v>159</v>
      </c>
      <c r="C1243" t="s">
        <v>160</v>
      </c>
      <c r="D1243" t="s">
        <v>38</v>
      </c>
      <c r="E1243">
        <v>50031</v>
      </c>
      <c r="F1243" t="s">
        <v>39</v>
      </c>
      <c r="G1243" t="s">
        <v>161</v>
      </c>
      <c r="H1243" s="74">
        <v>0.59916921241254006</v>
      </c>
      <c r="I1243" s="1">
        <v>76162014</v>
      </c>
      <c r="J1243" s="1"/>
      <c r="K1243" s="1"/>
      <c r="L1243" s="1">
        <v>11735468</v>
      </c>
      <c r="M1243" s="1"/>
      <c r="N1243" s="1"/>
      <c r="O1243" s="1"/>
      <c r="P1243" s="1"/>
      <c r="Q1243" s="1"/>
      <c r="R1243" s="1"/>
      <c r="S1243" s="1"/>
      <c r="T1243" s="1">
        <v>11735468</v>
      </c>
      <c r="U1243" s="1">
        <v>38.266666666666666</v>
      </c>
      <c r="V1243" s="36">
        <v>0.19840546970242071</v>
      </c>
      <c r="W1243" s="1"/>
      <c r="X1243" s="1"/>
      <c r="Y1243" s="1">
        <v>2364964</v>
      </c>
      <c r="Z1243" s="1"/>
      <c r="AA1243" s="1"/>
      <c r="AB1243" s="1"/>
      <c r="AC1243" s="1"/>
      <c r="AD1243" s="1"/>
      <c r="AE1243" s="1"/>
      <c r="AF1243" s="1"/>
      <c r="AG1243" s="1">
        <v>0</v>
      </c>
      <c r="AH1243" s="1">
        <v>0</v>
      </c>
      <c r="AI1243" s="1">
        <v>24283440.722250003</v>
      </c>
      <c r="AJ1243" s="1">
        <v>0</v>
      </c>
      <c r="AK1243" s="1">
        <v>0</v>
      </c>
      <c r="AL1243" s="1">
        <v>0</v>
      </c>
      <c r="AM1243" s="1">
        <v>0</v>
      </c>
      <c r="AN1243" s="1">
        <v>0</v>
      </c>
      <c r="AO1243" s="1">
        <v>0</v>
      </c>
      <c r="AP1243" s="1">
        <v>0</v>
      </c>
      <c r="AQ1243" s="1">
        <v>24283440.722250003</v>
      </c>
      <c r="AR1243" s="1">
        <v>0</v>
      </c>
      <c r="AS1243" s="1">
        <v>0</v>
      </c>
      <c r="AT1243" s="1">
        <v>5127287.8323015999</v>
      </c>
      <c r="AU1243" s="1">
        <v>0</v>
      </c>
      <c r="AV1243" s="1">
        <v>0</v>
      </c>
      <c r="AW1243" s="1">
        <v>0</v>
      </c>
      <c r="AX1243" s="1">
        <v>0</v>
      </c>
      <c r="AY1243" s="1">
        <v>0</v>
      </c>
      <c r="AZ1243" s="1">
        <v>0</v>
      </c>
      <c r="BA1243" s="1">
        <v>0</v>
      </c>
      <c r="BB1243" s="1">
        <v>5127287.8323015999</v>
      </c>
      <c r="BC1243" s="7">
        <v>0.38616006864723407</v>
      </c>
      <c r="BD1243" s="35" t="s">
        <v>552</v>
      </c>
      <c r="BE1243" s="35" t="s">
        <v>552</v>
      </c>
      <c r="BF1243" s="35">
        <v>2.5061402369766252</v>
      </c>
      <c r="BG1243" s="35" t="s">
        <v>552</v>
      </c>
      <c r="BH1243" s="35" t="s">
        <v>552</v>
      </c>
      <c r="BI1243" s="35" t="s">
        <v>552</v>
      </c>
      <c r="BJ1243" s="35" t="s">
        <v>552</v>
      </c>
      <c r="BK1243" s="35" t="s">
        <v>552</v>
      </c>
      <c r="BL1243" s="35" t="s">
        <v>552</v>
      </c>
      <c r="BM1243" s="35" t="s">
        <v>552</v>
      </c>
      <c r="BN1243" s="35">
        <v>2.5061402369766252</v>
      </c>
      <c r="BO1243" s="1">
        <v>0</v>
      </c>
      <c r="BP1243" s="1"/>
      <c r="BQ1243" s="1">
        <v>25069488.528239995</v>
      </c>
      <c r="BR1243" s="1">
        <v>1114333.1530941927</v>
      </c>
      <c r="BS1243" s="1">
        <v>9846840.4796606991</v>
      </c>
      <c r="BT1243" s="1">
        <v>25069488.528239995</v>
      </c>
      <c r="BU1243" s="1">
        <v>1114333.1530941927</v>
      </c>
      <c r="BV1243" s="1">
        <v>2898581.1111655519</v>
      </c>
      <c r="BW1243" s="35">
        <v>6.1157687153225844</v>
      </c>
      <c r="BX1243" s="1">
        <v>128249705.12190858</v>
      </c>
      <c r="BY1243" s="1">
        <v>5700670.6830460429</v>
      </c>
      <c r="BZ1243" s="1">
        <v>50374158.470620237</v>
      </c>
      <c r="CA1243" s="1">
        <v>128249705.12190858</v>
      </c>
      <c r="CB1243" s="1">
        <v>5700670.6830460429</v>
      </c>
      <c r="CC1243" s="1">
        <v>14828470.567325706</v>
      </c>
    </row>
    <row r="1244" spans="1:81" x14ac:dyDescent="0.25">
      <c r="A1244" t="s">
        <v>171</v>
      </c>
      <c r="B1244" t="s">
        <v>159</v>
      </c>
      <c r="C1244" t="s">
        <v>160</v>
      </c>
      <c r="D1244" t="s">
        <v>28</v>
      </c>
      <c r="E1244">
        <v>50031</v>
      </c>
      <c r="F1244" t="s">
        <v>39</v>
      </c>
      <c r="G1244" t="s">
        <v>161</v>
      </c>
      <c r="H1244" s="74">
        <v>0.59916921241254006</v>
      </c>
      <c r="I1244" s="1">
        <v>79234010</v>
      </c>
      <c r="J1244" s="1">
        <v>0</v>
      </c>
      <c r="K1244" s="1">
        <v>0</v>
      </c>
      <c r="L1244" s="1">
        <v>13112324</v>
      </c>
      <c r="M1244" s="1">
        <v>0</v>
      </c>
      <c r="N1244" s="1">
        <v>0</v>
      </c>
      <c r="O1244" s="1">
        <v>0</v>
      </c>
      <c r="P1244" s="1">
        <v>2466</v>
      </c>
      <c r="Q1244" s="1">
        <v>0</v>
      </c>
      <c r="R1244" s="1">
        <v>0</v>
      </c>
      <c r="S1244" s="1">
        <v>2313625</v>
      </c>
      <c r="T1244" s="1">
        <v>15428415</v>
      </c>
      <c r="U1244" s="1"/>
      <c r="V1244" s="36"/>
      <c r="W1244" s="1"/>
      <c r="X1244" s="1"/>
      <c r="Y1244" s="1">
        <v>2512302</v>
      </c>
      <c r="Z1244" s="1"/>
      <c r="AA1244" s="1"/>
      <c r="AB1244" s="1"/>
      <c r="AC1244" s="1">
        <v>2818</v>
      </c>
      <c r="AD1244" s="1"/>
      <c r="AE1244" s="1"/>
      <c r="AF1244" s="1">
        <v>473667</v>
      </c>
      <c r="AG1244" s="1">
        <v>0</v>
      </c>
      <c r="AH1244" s="1">
        <v>0</v>
      </c>
      <c r="AI1244" s="1">
        <v>25803853.706750005</v>
      </c>
      <c r="AJ1244" s="1">
        <v>0</v>
      </c>
      <c r="AK1244" s="1">
        <v>0</v>
      </c>
      <c r="AL1244" s="1">
        <v>0</v>
      </c>
      <c r="AM1244" s="1">
        <v>24744.840964999996</v>
      </c>
      <c r="AN1244" s="1">
        <v>0</v>
      </c>
      <c r="AO1244" s="1">
        <v>0</v>
      </c>
      <c r="AP1244" s="1">
        <v>2703054.0116250003</v>
      </c>
      <c r="AQ1244" s="1">
        <v>28531652.559340004</v>
      </c>
      <c r="AR1244" s="1">
        <v>0</v>
      </c>
      <c r="AS1244" s="1">
        <v>0</v>
      </c>
      <c r="AT1244" s="1">
        <v>5446719.4746588003</v>
      </c>
      <c r="AU1244" s="1">
        <v>0</v>
      </c>
      <c r="AV1244" s="1">
        <v>0</v>
      </c>
      <c r="AW1244" s="1">
        <v>0</v>
      </c>
      <c r="AX1244" s="1">
        <v>7330.1252399999994</v>
      </c>
      <c r="AY1244" s="1">
        <v>0</v>
      </c>
      <c r="AZ1244" s="1">
        <v>0</v>
      </c>
      <c r="BA1244" s="1">
        <v>607458.17558609997</v>
      </c>
      <c r="BB1244" s="1">
        <v>6061507.7754849</v>
      </c>
      <c r="BC1244" s="7">
        <v>0.43659484525426523</v>
      </c>
      <c r="BD1244" s="35" t="s">
        <v>552</v>
      </c>
      <c r="BE1244" s="35" t="s">
        <v>552</v>
      </c>
      <c r="BF1244" s="35">
        <v>2.3832978182516547</v>
      </c>
      <c r="BG1244" s="35" t="s">
        <v>552</v>
      </c>
      <c r="BH1244" s="35" t="s">
        <v>552</v>
      </c>
      <c r="BI1244" s="35" t="s">
        <v>552</v>
      </c>
      <c r="BJ1244" s="35">
        <v>13.006880050689375</v>
      </c>
      <c r="BK1244" s="35" t="s">
        <v>552</v>
      </c>
      <c r="BL1244" s="35" t="s">
        <v>552</v>
      </c>
      <c r="BM1244" s="35">
        <v>1.4308767355172511</v>
      </c>
      <c r="BN1244" s="35">
        <v>2.2421720140937942</v>
      </c>
      <c r="BO1244" s="1">
        <v>0</v>
      </c>
      <c r="BP1244" s="1">
        <v>0</v>
      </c>
      <c r="BQ1244" s="1">
        <v>26080666.731599994</v>
      </c>
      <c r="BR1244" s="1">
        <v>1159279.7978740006</v>
      </c>
      <c r="BS1244" s="1">
        <v>10244012.941068506</v>
      </c>
      <c r="BT1244" s="1">
        <v>26080666.731599994</v>
      </c>
      <c r="BU1244" s="1">
        <v>1159279.7978740006</v>
      </c>
      <c r="BV1244" s="1">
        <v>3015495.4246338927</v>
      </c>
      <c r="BW1244" s="35">
        <v>6.1157687153225844</v>
      </c>
      <c r="BX1244" s="1">
        <v>133422658.94027376</v>
      </c>
      <c r="BY1244" s="1">
        <v>5930607.3222693009</v>
      </c>
      <c r="BZ1244" s="1">
        <v>52406000.923277959</v>
      </c>
      <c r="CA1244" s="1">
        <v>133422658.94027376</v>
      </c>
      <c r="CB1244" s="1">
        <v>5930607.3222693009</v>
      </c>
      <c r="CC1244" s="1">
        <v>15426577.154540459</v>
      </c>
    </row>
    <row r="1245" spans="1:81" x14ac:dyDescent="0.25">
      <c r="A1245" t="s">
        <v>171</v>
      </c>
      <c r="B1245" t="s">
        <v>159</v>
      </c>
      <c r="C1245" t="s">
        <v>160</v>
      </c>
      <c r="D1245" t="s">
        <v>1730</v>
      </c>
      <c r="E1245">
        <v>50031</v>
      </c>
      <c r="F1245" t="s">
        <v>39</v>
      </c>
      <c r="G1245" t="s">
        <v>161</v>
      </c>
      <c r="H1245" s="74">
        <v>0.59916921241254006</v>
      </c>
      <c r="I1245" s="1">
        <v>3071996</v>
      </c>
      <c r="J1245" s="1"/>
      <c r="K1245" s="1"/>
      <c r="L1245" s="1">
        <v>1376856</v>
      </c>
      <c r="M1245" s="1"/>
      <c r="N1245" s="1"/>
      <c r="O1245" s="1"/>
      <c r="P1245" s="1">
        <v>2466</v>
      </c>
      <c r="Q1245" s="1"/>
      <c r="R1245" s="1"/>
      <c r="S1245" s="1">
        <v>2313625</v>
      </c>
      <c r="T1245" s="1">
        <v>3692947</v>
      </c>
      <c r="U1245" s="1">
        <v>13.950354609929079</v>
      </c>
      <c r="V1245" s="36">
        <v>6.9262105987790021E-2</v>
      </c>
      <c r="W1245" s="1"/>
      <c r="X1245" s="1"/>
      <c r="Y1245" s="1">
        <v>147338</v>
      </c>
      <c r="Z1245" s="1"/>
      <c r="AA1245" s="1"/>
      <c r="AB1245" s="1"/>
      <c r="AC1245" s="1">
        <v>2818</v>
      </c>
      <c r="AD1245" s="1"/>
      <c r="AE1245" s="1"/>
      <c r="AF1245" s="1">
        <v>473667</v>
      </c>
      <c r="AG1245" s="1">
        <v>0</v>
      </c>
      <c r="AH1245" s="1">
        <v>0</v>
      </c>
      <c r="AI1245" s="1">
        <v>1520412.9845000003</v>
      </c>
      <c r="AJ1245" s="1">
        <v>0</v>
      </c>
      <c r="AK1245" s="1"/>
      <c r="AL1245" s="1">
        <v>0</v>
      </c>
      <c r="AM1245" s="1">
        <v>24744.840964999996</v>
      </c>
      <c r="AN1245" s="1"/>
      <c r="AO1245" s="1">
        <v>0</v>
      </c>
      <c r="AP1245" s="1">
        <v>2703054.0116250003</v>
      </c>
      <c r="AQ1245" s="1">
        <v>4248211.8370900005</v>
      </c>
      <c r="AR1245" s="1">
        <v>0</v>
      </c>
      <c r="AS1245" s="1">
        <v>0</v>
      </c>
      <c r="AT1245" s="1">
        <v>319431.64235719998</v>
      </c>
      <c r="AU1245" s="1">
        <v>0</v>
      </c>
      <c r="AV1245" s="1"/>
      <c r="AW1245" s="1">
        <v>0</v>
      </c>
      <c r="AX1245" s="1">
        <v>7330.1252399999994</v>
      </c>
      <c r="AY1245" s="1"/>
      <c r="AZ1245" s="1">
        <v>0</v>
      </c>
      <c r="BA1245" s="1">
        <v>607458.17558609997</v>
      </c>
      <c r="BB1245" s="1">
        <v>934219.94318329997</v>
      </c>
      <c r="BC1245" s="7">
        <v>1.686991708411502</v>
      </c>
      <c r="BD1245" s="35" t="s">
        <v>552</v>
      </c>
      <c r="BE1245" s="35" t="s">
        <v>552</v>
      </c>
      <c r="BF1245" s="35">
        <v>1.3362651045985929</v>
      </c>
      <c r="BG1245" s="35" t="s">
        <v>552</v>
      </c>
      <c r="BH1245" s="35" t="s">
        <v>552</v>
      </c>
      <c r="BI1245" s="35" t="s">
        <v>552</v>
      </c>
      <c r="BJ1245" s="35">
        <v>13.006880050689375</v>
      </c>
      <c r="BK1245" s="35" t="s">
        <v>552</v>
      </c>
      <c r="BL1245" s="35" t="s">
        <v>552</v>
      </c>
      <c r="BM1245" s="35">
        <v>1.4308767355172511</v>
      </c>
      <c r="BN1245" s="35">
        <v>1.4033322926847585</v>
      </c>
      <c r="BO1245" s="1">
        <v>0</v>
      </c>
      <c r="BP1245" s="1">
        <v>0</v>
      </c>
      <c r="BQ1245" s="1">
        <v>1011178.2033599998</v>
      </c>
      <c r="BR1245" s="1">
        <v>44946.644779807793</v>
      </c>
      <c r="BS1245" s="1">
        <v>397172.46140780568</v>
      </c>
      <c r="BT1245" s="1">
        <v>1011178.2033599998</v>
      </c>
      <c r="BU1245" s="1">
        <v>44946.644779807793</v>
      </c>
      <c r="BV1245" s="1">
        <v>116914.31346834044</v>
      </c>
      <c r="BW1245" s="35">
        <v>6.1157687153225844</v>
      </c>
      <c r="BX1245" s="1">
        <v>5172953.8183651855</v>
      </c>
      <c r="BY1245" s="1">
        <v>229936.63922325787</v>
      </c>
      <c r="BZ1245" s="1">
        <v>2031842.4526577187</v>
      </c>
      <c r="CA1245" s="1">
        <v>5172953.8183651855</v>
      </c>
      <c r="CB1245" s="1">
        <v>229936.63922325787</v>
      </c>
      <c r="CC1245" s="1">
        <v>598106.58721475385</v>
      </c>
    </row>
    <row r="1246" spans="1:81" x14ac:dyDescent="0.25">
      <c r="A1246" t="s">
        <v>1537</v>
      </c>
      <c r="B1246" t="s">
        <v>1538</v>
      </c>
      <c r="C1246" t="s">
        <v>160</v>
      </c>
      <c r="D1246" t="s">
        <v>28</v>
      </c>
      <c r="E1246">
        <v>50132</v>
      </c>
      <c r="F1246" t="s">
        <v>370</v>
      </c>
      <c r="G1246" t="s">
        <v>55</v>
      </c>
      <c r="H1246" s="74">
        <v>0.53246165051848993</v>
      </c>
      <c r="I1246" s="1">
        <v>2103641.33</v>
      </c>
      <c r="J1246" s="1">
        <v>0</v>
      </c>
      <c r="K1246" s="1">
        <v>0</v>
      </c>
      <c r="L1246" s="1">
        <v>0</v>
      </c>
      <c r="M1246" s="1">
        <v>0</v>
      </c>
      <c r="N1246" s="1">
        <v>0</v>
      </c>
      <c r="O1246" s="1">
        <v>0</v>
      </c>
      <c r="P1246" s="1">
        <v>345152</v>
      </c>
      <c r="Q1246" s="1">
        <v>0</v>
      </c>
      <c r="R1246" s="1">
        <v>0</v>
      </c>
      <c r="S1246" s="1">
        <v>161287</v>
      </c>
      <c r="T1246" s="1">
        <v>506439</v>
      </c>
      <c r="U1246" s="1"/>
      <c r="V1246" s="36"/>
      <c r="W1246" s="1"/>
      <c r="X1246" s="1"/>
      <c r="Y1246" s="1"/>
      <c r="Z1246" s="1"/>
      <c r="AA1246" s="1"/>
      <c r="AB1246" s="1"/>
      <c r="AC1246" s="1">
        <v>40653</v>
      </c>
      <c r="AD1246" s="1"/>
      <c r="AE1246" s="1"/>
      <c r="AF1246" s="1">
        <v>37684</v>
      </c>
      <c r="AG1246" s="1">
        <v>0</v>
      </c>
      <c r="AH1246" s="1">
        <v>0</v>
      </c>
      <c r="AI1246" s="1">
        <v>0</v>
      </c>
      <c r="AJ1246" s="1">
        <v>0</v>
      </c>
      <c r="AK1246" s="1">
        <v>0</v>
      </c>
      <c r="AL1246" s="1">
        <v>0</v>
      </c>
      <c r="AM1246" s="1">
        <v>357325.3751466666</v>
      </c>
      <c r="AN1246" s="1">
        <v>0</v>
      </c>
      <c r="AO1246" s="1">
        <v>0</v>
      </c>
      <c r="AP1246" s="1">
        <v>214925.26315899999</v>
      </c>
      <c r="AQ1246" s="1">
        <v>572250.63830566662</v>
      </c>
      <c r="AR1246" s="1">
        <v>0</v>
      </c>
      <c r="AS1246" s="1">
        <v>0</v>
      </c>
      <c r="AT1246" s="1">
        <v>0</v>
      </c>
      <c r="AU1246" s="1">
        <v>0</v>
      </c>
      <c r="AV1246" s="1">
        <v>0</v>
      </c>
      <c r="AW1246" s="1">
        <v>0</v>
      </c>
      <c r="AX1246" s="1">
        <v>105745.77054</v>
      </c>
      <c r="AY1246" s="1">
        <v>0</v>
      </c>
      <c r="AZ1246" s="1">
        <v>0</v>
      </c>
      <c r="BA1246" s="1">
        <v>48328.158577200003</v>
      </c>
      <c r="BB1246" s="1">
        <v>154073.92911719999</v>
      </c>
      <c r="BC1246" s="7">
        <v>0.34527015469070793</v>
      </c>
      <c r="BD1246" s="35" t="s">
        <v>552</v>
      </c>
      <c r="BE1246" s="35" t="s">
        <v>552</v>
      </c>
      <c r="BF1246" s="35" t="s">
        <v>552</v>
      </c>
      <c r="BG1246" s="35" t="s">
        <v>552</v>
      </c>
      <c r="BH1246" s="35" t="s">
        <v>552</v>
      </c>
      <c r="BI1246" s="35" t="s">
        <v>552</v>
      </c>
      <c r="BJ1246" s="35">
        <v>1.3416441037185547</v>
      </c>
      <c r="BK1246" s="35" t="s">
        <v>552</v>
      </c>
      <c r="BL1246" s="35" t="s">
        <v>552</v>
      </c>
      <c r="BM1246" s="35">
        <v>1.6322048381841066</v>
      </c>
      <c r="BN1246" s="35">
        <v>1.4341797677960555</v>
      </c>
      <c r="BO1246" s="1">
        <v>0</v>
      </c>
      <c r="BP1246" s="1">
        <v>0</v>
      </c>
      <c r="BQ1246" s="1">
        <v>692434.58018279995</v>
      </c>
      <c r="BR1246" s="1">
        <v>30778.562082643475</v>
      </c>
      <c r="BS1246" s="1">
        <v>271975.74637313659</v>
      </c>
      <c r="BT1246" s="1">
        <v>692434.58018279984</v>
      </c>
      <c r="BU1246" s="1">
        <v>30778.562082643472</v>
      </c>
      <c r="BV1246" s="1">
        <v>80060.580118130543</v>
      </c>
      <c r="BW1246" s="35">
        <v>6.2059550946193145</v>
      </c>
      <c r="BX1246" s="1">
        <v>3604783.3303932333</v>
      </c>
      <c r="BY1246" s="1">
        <v>160231.81207919464</v>
      </c>
      <c r="BZ1246" s="1">
        <v>1415893.5224441204</v>
      </c>
      <c r="CA1246" s="1">
        <v>3604783.3303932333</v>
      </c>
      <c r="CB1246" s="1">
        <v>160231.81207919464</v>
      </c>
      <c r="CC1246" s="1">
        <v>416791.7849441595</v>
      </c>
    </row>
    <row r="1247" spans="1:81" x14ac:dyDescent="0.25">
      <c r="A1247" t="s">
        <v>1537</v>
      </c>
      <c r="B1247" t="s">
        <v>1538</v>
      </c>
      <c r="C1247" t="s">
        <v>160</v>
      </c>
      <c r="D1247" t="s">
        <v>1730</v>
      </c>
      <c r="E1247">
        <v>50132</v>
      </c>
      <c r="F1247" t="s">
        <v>370</v>
      </c>
      <c r="G1247" t="s">
        <v>55</v>
      </c>
      <c r="H1247" s="74">
        <v>0.53246165051848993</v>
      </c>
      <c r="I1247" s="1">
        <v>2103641.33</v>
      </c>
      <c r="J1247" s="1"/>
      <c r="K1247" s="1"/>
      <c r="L1247" s="1"/>
      <c r="M1247" s="1"/>
      <c r="N1247" s="1"/>
      <c r="O1247" s="1"/>
      <c r="P1247" s="1">
        <v>345152</v>
      </c>
      <c r="Q1247" s="1"/>
      <c r="R1247" s="1"/>
      <c r="S1247" s="1">
        <v>161287</v>
      </c>
      <c r="T1247" s="1">
        <v>506439</v>
      </c>
      <c r="U1247" s="1">
        <v>16.434782608695652</v>
      </c>
      <c r="V1247" s="36">
        <v>0.23937862260304124</v>
      </c>
      <c r="W1247" s="1"/>
      <c r="X1247" s="1"/>
      <c r="Y1247" s="1"/>
      <c r="Z1247" s="1"/>
      <c r="AA1247" s="1"/>
      <c r="AB1247" s="1"/>
      <c r="AC1247" s="1">
        <v>40653</v>
      </c>
      <c r="AD1247" s="1"/>
      <c r="AE1247" s="1"/>
      <c r="AF1247" s="1">
        <v>37684</v>
      </c>
      <c r="AG1247" s="1">
        <v>0</v>
      </c>
      <c r="AH1247" s="1">
        <v>0</v>
      </c>
      <c r="AI1247" s="1">
        <v>0</v>
      </c>
      <c r="AJ1247" s="1">
        <v>0</v>
      </c>
      <c r="AK1247" s="1"/>
      <c r="AL1247" s="1">
        <v>0</v>
      </c>
      <c r="AM1247" s="1">
        <v>357325.3751466666</v>
      </c>
      <c r="AN1247" s="1"/>
      <c r="AO1247" s="1">
        <v>0</v>
      </c>
      <c r="AP1247" s="1">
        <v>214925.26315899999</v>
      </c>
      <c r="AQ1247" s="1">
        <v>572250.63830566662</v>
      </c>
      <c r="AR1247" s="1">
        <v>0</v>
      </c>
      <c r="AS1247" s="1">
        <v>0</v>
      </c>
      <c r="AT1247" s="1">
        <v>0</v>
      </c>
      <c r="AU1247" s="1">
        <v>0</v>
      </c>
      <c r="AV1247" s="1"/>
      <c r="AW1247" s="1">
        <v>0</v>
      </c>
      <c r="AX1247" s="1">
        <v>105745.77054</v>
      </c>
      <c r="AY1247" s="1"/>
      <c r="AZ1247" s="1">
        <v>0</v>
      </c>
      <c r="BA1247" s="1">
        <v>48328.158577200003</v>
      </c>
      <c r="BB1247" s="1">
        <v>154073.92911719999</v>
      </c>
      <c r="BC1247" s="7">
        <v>0.34527015469070793</v>
      </c>
      <c r="BD1247" s="35" t="s">
        <v>552</v>
      </c>
      <c r="BE1247" s="35" t="s">
        <v>552</v>
      </c>
      <c r="BF1247" s="35" t="s">
        <v>552</v>
      </c>
      <c r="BG1247" s="35" t="s">
        <v>552</v>
      </c>
      <c r="BH1247" s="35" t="s">
        <v>552</v>
      </c>
      <c r="BI1247" s="35" t="s">
        <v>552</v>
      </c>
      <c r="BJ1247" s="35">
        <v>1.3416441037185547</v>
      </c>
      <c r="BK1247" s="35" t="s">
        <v>552</v>
      </c>
      <c r="BL1247" s="35" t="s">
        <v>552</v>
      </c>
      <c r="BM1247" s="35">
        <v>1.6322048381841066</v>
      </c>
      <c r="BN1247" s="35">
        <v>1.4341797677960555</v>
      </c>
      <c r="BO1247" s="1">
        <v>0</v>
      </c>
      <c r="BP1247" s="1">
        <v>0</v>
      </c>
      <c r="BQ1247" s="1">
        <v>692434.58018279995</v>
      </c>
      <c r="BR1247" s="1">
        <v>30778.562082643475</v>
      </c>
      <c r="BS1247" s="1">
        <v>271975.74637313659</v>
      </c>
      <c r="BT1247" s="1">
        <v>692434.58018279995</v>
      </c>
      <c r="BU1247" s="1">
        <v>30778.562082643475</v>
      </c>
      <c r="BV1247" s="1">
        <v>80060.580118130543</v>
      </c>
      <c r="BW1247" s="35">
        <v>6.2059550946193145</v>
      </c>
      <c r="BX1247" s="1">
        <v>3604783.3303932333</v>
      </c>
      <c r="BY1247" s="1">
        <v>160231.81207919464</v>
      </c>
      <c r="BZ1247" s="1">
        <v>1415893.5224441204</v>
      </c>
      <c r="CA1247" s="1">
        <v>3604783.3303932333</v>
      </c>
      <c r="CB1247" s="1">
        <v>160231.81207919464</v>
      </c>
      <c r="CC1247" s="1">
        <v>416791.7849441595</v>
      </c>
    </row>
    <row r="1248" spans="1:81" x14ac:dyDescent="0.25">
      <c r="A1248" t="s">
        <v>537</v>
      </c>
      <c r="B1248" t="s">
        <v>319</v>
      </c>
      <c r="C1248" t="s">
        <v>160</v>
      </c>
      <c r="D1248" t="s">
        <v>38</v>
      </c>
      <c r="E1248">
        <v>50158</v>
      </c>
      <c r="F1248" t="s">
        <v>39</v>
      </c>
      <c r="G1248" t="s">
        <v>161</v>
      </c>
      <c r="H1248" s="74">
        <v>0.59916921241254006</v>
      </c>
      <c r="I1248" s="1">
        <v>15721596</v>
      </c>
      <c r="J1248" s="1"/>
      <c r="K1248" s="1"/>
      <c r="L1248" s="1">
        <v>1449958</v>
      </c>
      <c r="M1248" s="1"/>
      <c r="N1248" s="1"/>
      <c r="O1248" s="1"/>
      <c r="P1248" s="1"/>
      <c r="Q1248" s="1"/>
      <c r="R1248" s="1"/>
      <c r="S1248" s="1"/>
      <c r="T1248" s="1">
        <v>1449958</v>
      </c>
      <c r="U1248" s="1">
        <v>33.96153846153846</v>
      </c>
      <c r="V1248" s="36">
        <v>0.41222447551033786</v>
      </c>
      <c r="W1248" s="1"/>
      <c r="X1248" s="1"/>
      <c r="Y1248" s="1">
        <v>300072</v>
      </c>
      <c r="Z1248" s="1"/>
      <c r="AA1248" s="1"/>
      <c r="AB1248" s="1"/>
      <c r="AC1248" s="1"/>
      <c r="AD1248" s="1"/>
      <c r="AE1248" s="1"/>
      <c r="AF1248" s="1"/>
      <c r="AG1248" s="1">
        <v>0</v>
      </c>
      <c r="AH1248" s="1">
        <v>0</v>
      </c>
      <c r="AI1248" s="1">
        <v>3080681.504125</v>
      </c>
      <c r="AJ1248" s="1">
        <v>0</v>
      </c>
      <c r="AK1248" s="1">
        <v>0</v>
      </c>
      <c r="AL1248" s="1">
        <v>0</v>
      </c>
      <c r="AM1248" s="1">
        <v>0</v>
      </c>
      <c r="AN1248" s="1">
        <v>0</v>
      </c>
      <c r="AO1248" s="1">
        <v>0</v>
      </c>
      <c r="AP1248" s="1">
        <v>0</v>
      </c>
      <c r="AQ1248" s="1">
        <v>3080681.504125</v>
      </c>
      <c r="AR1248" s="1">
        <v>0</v>
      </c>
      <c r="AS1248" s="1">
        <v>0</v>
      </c>
      <c r="AT1248" s="1">
        <v>650561.91739680001</v>
      </c>
      <c r="AU1248" s="1">
        <v>0</v>
      </c>
      <c r="AV1248" s="1">
        <v>0</v>
      </c>
      <c r="AW1248" s="1">
        <v>0</v>
      </c>
      <c r="AX1248" s="1">
        <v>0</v>
      </c>
      <c r="AY1248" s="1">
        <v>0</v>
      </c>
      <c r="AZ1248" s="1">
        <v>0</v>
      </c>
      <c r="BA1248" s="1">
        <v>0</v>
      </c>
      <c r="BB1248" s="1">
        <v>650561.91739680001</v>
      </c>
      <c r="BC1248" s="7">
        <v>0.23733235617565801</v>
      </c>
      <c r="BD1248" s="35" t="s">
        <v>552</v>
      </c>
      <c r="BE1248" s="35" t="s">
        <v>552</v>
      </c>
      <c r="BF1248" s="35">
        <v>2.5733458634814252</v>
      </c>
      <c r="BG1248" s="35" t="s">
        <v>552</v>
      </c>
      <c r="BH1248" s="35" t="s">
        <v>552</v>
      </c>
      <c r="BI1248" s="35" t="s">
        <v>552</v>
      </c>
      <c r="BJ1248" s="35" t="s">
        <v>552</v>
      </c>
      <c r="BK1248" s="35" t="s">
        <v>552</v>
      </c>
      <c r="BL1248" s="35" t="s">
        <v>552</v>
      </c>
      <c r="BM1248" s="35" t="s">
        <v>552</v>
      </c>
      <c r="BN1248" s="35">
        <v>2.5733458634814252</v>
      </c>
      <c r="BO1248" s="1">
        <v>0</v>
      </c>
      <c r="BP1248" s="1"/>
      <c r="BQ1248" s="1">
        <v>5174920.5393599989</v>
      </c>
      <c r="BR1248" s="1">
        <v>230024.05953121261</v>
      </c>
      <c r="BS1248" s="1">
        <v>2032614.9449996389</v>
      </c>
      <c r="BT1248" s="1">
        <v>5174920.5393599989</v>
      </c>
      <c r="BU1248" s="1">
        <v>230024.05953121261</v>
      </c>
      <c r="BV1248" s="1">
        <v>598333.98317139957</v>
      </c>
      <c r="BW1248" s="35">
        <v>6.3232329424135134</v>
      </c>
      <c r="BX1248" s="1">
        <v>27547307.489493452</v>
      </c>
      <c r="BY1248" s="1">
        <v>1224471.651244238</v>
      </c>
      <c r="BZ1248" s="1">
        <v>10820082.83446411</v>
      </c>
      <c r="CA1248" s="1">
        <v>27547307.489493452</v>
      </c>
      <c r="CB1248" s="1">
        <v>1224471.651244238</v>
      </c>
      <c r="CC1248" s="1">
        <v>3185071.169783487</v>
      </c>
    </row>
    <row r="1249" spans="1:81" x14ac:dyDescent="0.25">
      <c r="A1249" t="s">
        <v>537</v>
      </c>
      <c r="B1249" t="s">
        <v>319</v>
      </c>
      <c r="C1249" t="s">
        <v>160</v>
      </c>
      <c r="D1249" t="s">
        <v>28</v>
      </c>
      <c r="E1249">
        <v>50158</v>
      </c>
      <c r="F1249" t="s">
        <v>39</v>
      </c>
      <c r="G1249" t="s">
        <v>161</v>
      </c>
      <c r="H1249" s="74">
        <v>0.59916921241254006</v>
      </c>
      <c r="I1249" s="1">
        <v>15721596</v>
      </c>
      <c r="J1249" s="1">
        <v>0</v>
      </c>
      <c r="K1249" s="1">
        <v>0</v>
      </c>
      <c r="L1249" s="1">
        <v>1449958</v>
      </c>
      <c r="M1249" s="1">
        <v>0</v>
      </c>
      <c r="N1249" s="1">
        <v>0</v>
      </c>
      <c r="O1249" s="1">
        <v>0</v>
      </c>
      <c r="P1249" s="1">
        <v>0</v>
      </c>
      <c r="Q1249" s="1">
        <v>0</v>
      </c>
      <c r="R1249" s="1">
        <v>0</v>
      </c>
      <c r="S1249" s="1">
        <v>0</v>
      </c>
      <c r="T1249" s="1">
        <v>1449958</v>
      </c>
      <c r="U1249" s="1"/>
      <c r="V1249" s="36"/>
      <c r="W1249" s="1"/>
      <c r="X1249" s="1"/>
      <c r="Y1249" s="1">
        <v>300072</v>
      </c>
      <c r="Z1249" s="1"/>
      <c r="AA1249" s="1"/>
      <c r="AB1249" s="1"/>
      <c r="AC1249" s="1"/>
      <c r="AD1249" s="1"/>
      <c r="AE1249" s="1"/>
      <c r="AF1249" s="1"/>
      <c r="AG1249" s="1">
        <v>0</v>
      </c>
      <c r="AH1249" s="1">
        <v>0</v>
      </c>
      <c r="AI1249" s="1">
        <v>3080681.504125</v>
      </c>
      <c r="AJ1249" s="1">
        <v>0</v>
      </c>
      <c r="AK1249" s="1">
        <v>0</v>
      </c>
      <c r="AL1249" s="1">
        <v>0</v>
      </c>
      <c r="AM1249" s="1">
        <v>0</v>
      </c>
      <c r="AN1249" s="1">
        <v>0</v>
      </c>
      <c r="AO1249" s="1">
        <v>0</v>
      </c>
      <c r="AP1249" s="1">
        <v>0</v>
      </c>
      <c r="AQ1249" s="1">
        <v>3080681.504125</v>
      </c>
      <c r="AR1249" s="1">
        <v>0</v>
      </c>
      <c r="AS1249" s="1">
        <v>0</v>
      </c>
      <c r="AT1249" s="1">
        <v>650561.91739680001</v>
      </c>
      <c r="AU1249" s="1">
        <v>0</v>
      </c>
      <c r="AV1249" s="1">
        <v>0</v>
      </c>
      <c r="AW1249" s="1">
        <v>0</v>
      </c>
      <c r="AX1249" s="1">
        <v>0</v>
      </c>
      <c r="AY1249" s="1">
        <v>0</v>
      </c>
      <c r="AZ1249" s="1">
        <v>0</v>
      </c>
      <c r="BA1249" s="1">
        <v>0</v>
      </c>
      <c r="BB1249" s="1">
        <v>650561.91739680001</v>
      </c>
      <c r="BC1249" s="7">
        <v>0.23733235617565801</v>
      </c>
      <c r="BD1249" s="35" t="s">
        <v>552</v>
      </c>
      <c r="BE1249" s="35" t="s">
        <v>552</v>
      </c>
      <c r="BF1249" s="35">
        <v>2.5733458634814252</v>
      </c>
      <c r="BG1249" s="35" t="s">
        <v>552</v>
      </c>
      <c r="BH1249" s="35" t="s">
        <v>552</v>
      </c>
      <c r="BI1249" s="35" t="s">
        <v>552</v>
      </c>
      <c r="BJ1249" s="35" t="s">
        <v>552</v>
      </c>
      <c r="BK1249" s="35" t="s">
        <v>552</v>
      </c>
      <c r="BL1249" s="35" t="s">
        <v>552</v>
      </c>
      <c r="BM1249" s="35" t="s">
        <v>552</v>
      </c>
      <c r="BN1249" s="35">
        <v>2.5733458634814252</v>
      </c>
      <c r="BO1249" s="1">
        <v>0</v>
      </c>
      <c r="BP1249" s="1">
        <v>0</v>
      </c>
      <c r="BQ1249" s="1">
        <v>5174920.5393599989</v>
      </c>
      <c r="BR1249" s="1">
        <v>230024.05953121261</v>
      </c>
      <c r="BS1249" s="1">
        <v>2032614.9449996389</v>
      </c>
      <c r="BT1249" s="1">
        <v>5174920.5393599989</v>
      </c>
      <c r="BU1249" s="1">
        <v>230024.05953121261</v>
      </c>
      <c r="BV1249" s="1">
        <v>598333.98317139957</v>
      </c>
      <c r="BW1249" s="35">
        <v>6.3232329424135134</v>
      </c>
      <c r="BX1249" s="1">
        <v>27547307.489493452</v>
      </c>
      <c r="BY1249" s="1">
        <v>1224471.651244238</v>
      </c>
      <c r="BZ1249" s="1">
        <v>10820082.83446411</v>
      </c>
      <c r="CA1249" s="1">
        <v>27547307.489493452</v>
      </c>
      <c r="CB1249" s="1">
        <v>1224471.651244238</v>
      </c>
      <c r="CC1249" s="1">
        <v>3185071.169783487</v>
      </c>
    </row>
    <row r="1250" spans="1:81" x14ac:dyDescent="0.25">
      <c r="A1250" t="s">
        <v>1021</v>
      </c>
      <c r="B1250" t="s">
        <v>1022</v>
      </c>
      <c r="C1250" t="s">
        <v>77</v>
      </c>
      <c r="D1250" t="s">
        <v>38</v>
      </c>
      <c r="E1250">
        <v>50205</v>
      </c>
      <c r="F1250" t="s">
        <v>370</v>
      </c>
      <c r="G1250" t="s">
        <v>78</v>
      </c>
      <c r="H1250" s="74">
        <v>0.56654231323843995</v>
      </c>
      <c r="I1250" s="1">
        <v>2707379.85</v>
      </c>
      <c r="J1250" s="1"/>
      <c r="K1250" s="1"/>
      <c r="L1250" s="1">
        <v>235403</v>
      </c>
      <c r="M1250" s="1"/>
      <c r="N1250" s="1"/>
      <c r="O1250" s="1"/>
      <c r="P1250" s="1"/>
      <c r="Q1250" s="1"/>
      <c r="R1250" s="1"/>
      <c r="S1250" s="1"/>
      <c r="T1250" s="1">
        <v>235403</v>
      </c>
      <c r="U1250" s="1">
        <v>32.53846153846154</v>
      </c>
      <c r="V1250" s="36">
        <v>0.26026696644895114</v>
      </c>
      <c r="W1250" s="1"/>
      <c r="X1250" s="1"/>
      <c r="Y1250" s="1">
        <v>54619</v>
      </c>
      <c r="Z1250" s="1"/>
      <c r="AA1250" s="1"/>
      <c r="AB1250" s="1"/>
      <c r="AC1250" s="1"/>
      <c r="AD1250" s="1"/>
      <c r="AE1250" s="1"/>
      <c r="AF1250" s="1"/>
      <c r="AG1250" s="1">
        <v>0</v>
      </c>
      <c r="AH1250" s="1">
        <v>0</v>
      </c>
      <c r="AI1250" s="1">
        <v>560411.26256249996</v>
      </c>
      <c r="AJ1250" s="1">
        <v>0</v>
      </c>
      <c r="AK1250" s="1">
        <v>0</v>
      </c>
      <c r="AL1250" s="1">
        <v>0</v>
      </c>
      <c r="AM1250" s="1">
        <v>0</v>
      </c>
      <c r="AN1250" s="1">
        <v>0</v>
      </c>
      <c r="AO1250" s="1">
        <v>0</v>
      </c>
      <c r="AP1250" s="1">
        <v>0</v>
      </c>
      <c r="AQ1250" s="1">
        <v>560411.26256249996</v>
      </c>
      <c r="AR1250" s="1">
        <v>0</v>
      </c>
      <c r="AS1250" s="1">
        <v>0</v>
      </c>
      <c r="AT1250" s="1">
        <v>118415.0516086</v>
      </c>
      <c r="AU1250" s="1">
        <v>0</v>
      </c>
      <c r="AV1250" s="1">
        <v>0</v>
      </c>
      <c r="AW1250" s="1">
        <v>0</v>
      </c>
      <c r="AX1250" s="1">
        <v>0</v>
      </c>
      <c r="AY1250" s="1">
        <v>0</v>
      </c>
      <c r="AZ1250" s="1">
        <v>0</v>
      </c>
      <c r="BA1250" s="1">
        <v>0</v>
      </c>
      <c r="BB1250" s="1">
        <v>118415.0516086</v>
      </c>
      <c r="BC1250" s="7">
        <v>0.25073183364761314</v>
      </c>
      <c r="BD1250" s="35" t="s">
        <v>552</v>
      </c>
      <c r="BE1250" s="35" t="s">
        <v>552</v>
      </c>
      <c r="BF1250" s="35">
        <v>2.8836774135040755</v>
      </c>
      <c r="BG1250" s="35" t="s">
        <v>552</v>
      </c>
      <c r="BH1250" s="35" t="s">
        <v>552</v>
      </c>
      <c r="BI1250" s="35" t="s">
        <v>552</v>
      </c>
      <c r="BJ1250" s="35" t="s">
        <v>552</v>
      </c>
      <c r="BK1250" s="35" t="s">
        <v>552</v>
      </c>
      <c r="BL1250" s="35" t="s">
        <v>552</v>
      </c>
      <c r="BM1250" s="35" t="s">
        <v>552</v>
      </c>
      <c r="BN1250" s="35">
        <v>2.8836774135040755</v>
      </c>
      <c r="BO1250" s="1">
        <v>0</v>
      </c>
      <c r="BP1250" s="1"/>
      <c r="BQ1250" s="1">
        <v>891161.15142599994</v>
      </c>
      <c r="BR1250" s="1">
        <v>39611.913688025408</v>
      </c>
      <c r="BS1250" s="1">
        <v>350031.93981710769</v>
      </c>
      <c r="BT1250" s="1">
        <v>891161.15142599994</v>
      </c>
      <c r="BU1250" s="1">
        <v>39611.913688025408</v>
      </c>
      <c r="BV1250" s="1">
        <v>103037.71764701793</v>
      </c>
      <c r="BW1250" s="35">
        <v>6.3108256355820895</v>
      </c>
      <c r="BX1250" s="1">
        <v>4732801.4884280534</v>
      </c>
      <c r="BY1250" s="1">
        <v>210371.96668883046</v>
      </c>
      <c r="BZ1250" s="1">
        <v>1858958.5992532233</v>
      </c>
      <c r="CA1250" s="1">
        <v>4732801.4884280534</v>
      </c>
      <c r="CB1250" s="1">
        <v>210371.96668883046</v>
      </c>
      <c r="CC1250" s="1">
        <v>547215.35231165204</v>
      </c>
    </row>
    <row r="1251" spans="1:81" x14ac:dyDescent="0.25">
      <c r="A1251" t="s">
        <v>1021</v>
      </c>
      <c r="B1251" t="s">
        <v>1022</v>
      </c>
      <c r="C1251" t="s">
        <v>77</v>
      </c>
      <c r="D1251" t="s">
        <v>28</v>
      </c>
      <c r="E1251">
        <v>50205</v>
      </c>
      <c r="F1251" t="s">
        <v>370</v>
      </c>
      <c r="G1251" t="s">
        <v>78</v>
      </c>
      <c r="H1251" s="74">
        <v>0.56654231323843995</v>
      </c>
      <c r="I1251" s="1">
        <v>2856379.16</v>
      </c>
      <c r="J1251" s="1">
        <v>0</v>
      </c>
      <c r="K1251" s="1">
        <v>0</v>
      </c>
      <c r="L1251" s="1">
        <v>330553</v>
      </c>
      <c r="M1251" s="1">
        <v>0</v>
      </c>
      <c r="N1251" s="1">
        <v>0</v>
      </c>
      <c r="O1251" s="1">
        <v>0</v>
      </c>
      <c r="P1251" s="1">
        <v>56413</v>
      </c>
      <c r="Q1251" s="1">
        <v>0</v>
      </c>
      <c r="R1251" s="1">
        <v>0</v>
      </c>
      <c r="S1251" s="1">
        <v>0</v>
      </c>
      <c r="T1251" s="1">
        <v>386966</v>
      </c>
      <c r="U1251" s="1"/>
      <c r="V1251" s="36"/>
      <c r="W1251" s="1"/>
      <c r="X1251" s="1"/>
      <c r="Y1251" s="1">
        <v>76695</v>
      </c>
      <c r="Z1251" s="1"/>
      <c r="AA1251" s="1"/>
      <c r="AB1251" s="1"/>
      <c r="AC1251" s="1">
        <v>6643</v>
      </c>
      <c r="AD1251" s="1"/>
      <c r="AE1251" s="1"/>
      <c r="AF1251" s="1"/>
      <c r="AG1251" s="1">
        <v>0</v>
      </c>
      <c r="AH1251" s="1">
        <v>0</v>
      </c>
      <c r="AI1251" s="1">
        <v>786919.28818749997</v>
      </c>
      <c r="AJ1251" s="1">
        <v>0</v>
      </c>
      <c r="AK1251" s="1">
        <v>0</v>
      </c>
      <c r="AL1251" s="1">
        <v>0</v>
      </c>
      <c r="AM1251" s="1">
        <v>58389.615765833325</v>
      </c>
      <c r="AN1251" s="1">
        <v>0</v>
      </c>
      <c r="AO1251" s="1">
        <v>0</v>
      </c>
      <c r="AP1251" s="1">
        <v>0</v>
      </c>
      <c r="AQ1251" s="1">
        <v>845308.90395333327</v>
      </c>
      <c r="AR1251" s="1">
        <v>0</v>
      </c>
      <c r="AS1251" s="1">
        <v>0</v>
      </c>
      <c r="AT1251" s="1">
        <v>166276.247883</v>
      </c>
      <c r="AU1251" s="1">
        <v>0</v>
      </c>
      <c r="AV1251" s="1">
        <v>0</v>
      </c>
      <c r="AW1251" s="1">
        <v>0</v>
      </c>
      <c r="AX1251" s="1">
        <v>17279.638739999999</v>
      </c>
      <c r="AY1251" s="1">
        <v>0</v>
      </c>
      <c r="AZ1251" s="1">
        <v>0</v>
      </c>
      <c r="BA1251" s="1">
        <v>0</v>
      </c>
      <c r="BB1251" s="1">
        <v>183555.886623</v>
      </c>
      <c r="BC1251" s="7">
        <v>0.36019895572138722</v>
      </c>
      <c r="BD1251" s="35" t="s">
        <v>552</v>
      </c>
      <c r="BE1251" s="35" t="s">
        <v>552</v>
      </c>
      <c r="BF1251" s="35">
        <v>2.8836390414562869</v>
      </c>
      <c r="BG1251" s="35" t="s">
        <v>552</v>
      </c>
      <c r="BH1251" s="35" t="s">
        <v>552</v>
      </c>
      <c r="BI1251" s="35" t="s">
        <v>552</v>
      </c>
      <c r="BJ1251" s="35">
        <v>1.3413442735864662</v>
      </c>
      <c r="BK1251" s="35" t="s">
        <v>552</v>
      </c>
      <c r="BL1251" s="35" t="s">
        <v>552</v>
      </c>
      <c r="BM1251" s="35" t="s">
        <v>552</v>
      </c>
      <c r="BN1251" s="35">
        <v>2.6587989398973897</v>
      </c>
      <c r="BO1251" s="1">
        <v>0</v>
      </c>
      <c r="BP1251" s="1">
        <v>0</v>
      </c>
      <c r="BQ1251" s="1">
        <v>940205.76430559997</v>
      </c>
      <c r="BR1251" s="1">
        <v>41791.935751532808</v>
      </c>
      <c r="BS1251" s="1">
        <v>369295.77437313081</v>
      </c>
      <c r="BT1251" s="1">
        <v>940205.76430559997</v>
      </c>
      <c r="BU1251" s="1">
        <v>41791.935751532808</v>
      </c>
      <c r="BV1251" s="1">
        <v>108708.3474381721</v>
      </c>
      <c r="BW1251" s="35">
        <v>6.3108256355820895</v>
      </c>
      <c r="BX1251" s="1">
        <v>4993268.8757962324</v>
      </c>
      <c r="BY1251" s="1">
        <v>221949.68374984007</v>
      </c>
      <c r="BZ1251" s="1">
        <v>1961265.4656529624</v>
      </c>
      <c r="CA1251" s="1">
        <v>4993268.8757962324</v>
      </c>
      <c r="CB1251" s="1">
        <v>221949.68374984007</v>
      </c>
      <c r="CC1251" s="1">
        <v>577331.0783764089</v>
      </c>
    </row>
    <row r="1252" spans="1:81" x14ac:dyDescent="0.25">
      <c r="A1252" t="s">
        <v>1021</v>
      </c>
      <c r="B1252" t="s">
        <v>1022</v>
      </c>
      <c r="C1252" t="s">
        <v>77</v>
      </c>
      <c r="D1252" t="s">
        <v>1730</v>
      </c>
      <c r="E1252">
        <v>50205</v>
      </c>
      <c r="F1252" t="s">
        <v>370</v>
      </c>
      <c r="G1252" t="s">
        <v>78</v>
      </c>
      <c r="H1252" s="74">
        <v>0.56654231323843995</v>
      </c>
      <c r="I1252" s="1">
        <v>148999.31</v>
      </c>
      <c r="J1252" s="1"/>
      <c r="K1252" s="1"/>
      <c r="L1252" s="1">
        <v>95150</v>
      </c>
      <c r="M1252" s="1"/>
      <c r="N1252" s="1"/>
      <c r="O1252" s="1"/>
      <c r="P1252" s="1">
        <v>56413</v>
      </c>
      <c r="Q1252" s="1"/>
      <c r="R1252" s="1"/>
      <c r="S1252" s="1"/>
      <c r="T1252" s="1">
        <v>151563</v>
      </c>
      <c r="U1252" s="1">
        <v>13.466666666666667</v>
      </c>
      <c r="V1252" s="36">
        <v>0.22187184563286677</v>
      </c>
      <c r="W1252" s="1"/>
      <c r="X1252" s="1"/>
      <c r="Y1252" s="1">
        <v>22076</v>
      </c>
      <c r="Z1252" s="1"/>
      <c r="AA1252" s="1"/>
      <c r="AB1252" s="1"/>
      <c r="AC1252" s="1">
        <v>6643</v>
      </c>
      <c r="AD1252" s="1"/>
      <c r="AE1252" s="1"/>
      <c r="AF1252" s="1"/>
      <c r="AG1252" s="1">
        <v>0</v>
      </c>
      <c r="AH1252" s="1">
        <v>0</v>
      </c>
      <c r="AI1252" s="1">
        <v>226508.02562500001</v>
      </c>
      <c r="AJ1252" s="1">
        <v>0</v>
      </c>
      <c r="AK1252" s="1"/>
      <c r="AL1252" s="1">
        <v>0</v>
      </c>
      <c r="AM1252" s="1">
        <v>58389.615765833325</v>
      </c>
      <c r="AN1252" s="1"/>
      <c r="AO1252" s="1">
        <v>0</v>
      </c>
      <c r="AP1252" s="1">
        <v>0</v>
      </c>
      <c r="AQ1252" s="1">
        <v>284897.64139083331</v>
      </c>
      <c r="AR1252" s="1">
        <v>0</v>
      </c>
      <c r="AS1252" s="1">
        <v>0</v>
      </c>
      <c r="AT1252" s="1">
        <v>47861.196274399997</v>
      </c>
      <c r="AU1252" s="1">
        <v>0</v>
      </c>
      <c r="AV1252" s="1"/>
      <c r="AW1252" s="1">
        <v>0</v>
      </c>
      <c r="AX1252" s="1">
        <v>17279.638739999999</v>
      </c>
      <c r="AY1252" s="1"/>
      <c r="AZ1252" s="1">
        <v>0</v>
      </c>
      <c r="BA1252" s="1">
        <v>0</v>
      </c>
      <c r="BB1252" s="1">
        <v>65140.8350144</v>
      </c>
      <c r="BC1252" s="7">
        <v>2.3492623986328081</v>
      </c>
      <c r="BD1252" s="35" t="s">
        <v>552</v>
      </c>
      <c r="BE1252" s="35" t="s">
        <v>552</v>
      </c>
      <c r="BF1252" s="35">
        <v>2.8835441082438256</v>
      </c>
      <c r="BG1252" s="35" t="s">
        <v>552</v>
      </c>
      <c r="BH1252" s="35" t="s">
        <v>552</v>
      </c>
      <c r="BI1252" s="35" t="s">
        <v>552</v>
      </c>
      <c r="BJ1252" s="35">
        <v>1.3413442735864662</v>
      </c>
      <c r="BK1252" s="35" t="s">
        <v>552</v>
      </c>
      <c r="BL1252" s="35" t="s">
        <v>552</v>
      </c>
      <c r="BM1252" s="35" t="s">
        <v>552</v>
      </c>
      <c r="BN1252" s="35">
        <v>2.3095245964069946</v>
      </c>
      <c r="BO1252" s="1">
        <v>0</v>
      </c>
      <c r="BP1252" s="1">
        <v>0</v>
      </c>
      <c r="BQ1252" s="1">
        <v>49044.61287959999</v>
      </c>
      <c r="BR1252" s="1">
        <v>2180.0220635073947</v>
      </c>
      <c r="BS1252" s="1">
        <v>19263.834556023077</v>
      </c>
      <c r="BT1252" s="1">
        <v>49044.61287959999</v>
      </c>
      <c r="BU1252" s="1">
        <v>2180.0220635073947</v>
      </c>
      <c r="BV1252" s="1">
        <v>5670.6297911541642</v>
      </c>
      <c r="BW1252" s="35">
        <v>6.3108256355820895</v>
      </c>
      <c r="BX1252" s="1">
        <v>260467.38736817913</v>
      </c>
      <c r="BY1252" s="1">
        <v>11577.717061009636</v>
      </c>
      <c r="BZ1252" s="1">
        <v>102306.86639973946</v>
      </c>
      <c r="CA1252" s="1">
        <v>260467.38736817913</v>
      </c>
      <c r="CB1252" s="1">
        <v>11577.717061009636</v>
      </c>
      <c r="CC1252" s="1">
        <v>30115.726064757044</v>
      </c>
    </row>
    <row r="1253" spans="1:81" x14ac:dyDescent="0.25">
      <c r="A1253" t="s">
        <v>642</v>
      </c>
      <c r="B1253" t="s">
        <v>643</v>
      </c>
      <c r="C1253" t="s">
        <v>77</v>
      </c>
      <c r="D1253" t="s">
        <v>38</v>
      </c>
      <c r="E1253">
        <v>50517</v>
      </c>
      <c r="F1253" t="s">
        <v>39</v>
      </c>
      <c r="G1253" t="s">
        <v>78</v>
      </c>
      <c r="H1253" s="74">
        <v>0.56654231323843995</v>
      </c>
      <c r="I1253" s="1">
        <v>31724</v>
      </c>
      <c r="J1253" s="1"/>
      <c r="K1253" s="1"/>
      <c r="L1253" s="1">
        <v>1057976</v>
      </c>
      <c r="M1253" s="1"/>
      <c r="N1253" s="1"/>
      <c r="O1253" s="1"/>
      <c r="P1253" s="1"/>
      <c r="Q1253" s="1"/>
      <c r="R1253" s="1"/>
      <c r="S1253" s="1"/>
      <c r="T1253" s="1">
        <v>1057976</v>
      </c>
      <c r="U1253" s="1">
        <v>53.692307692307693</v>
      </c>
      <c r="V1253" s="36">
        <v>4.2762404106232658E-2</v>
      </c>
      <c r="W1253" s="1"/>
      <c r="X1253" s="1"/>
      <c r="Y1253" s="1">
        <v>3273</v>
      </c>
      <c r="Z1253" s="1"/>
      <c r="AA1253" s="1"/>
      <c r="AB1253" s="1"/>
      <c r="AC1253" s="1"/>
      <c r="AD1253" s="1"/>
      <c r="AE1253" s="1"/>
      <c r="AF1253" s="1"/>
      <c r="AG1253" s="1">
        <v>0</v>
      </c>
      <c r="AH1253" s="1">
        <v>0</v>
      </c>
      <c r="AI1253" s="1">
        <v>45782.424500000001</v>
      </c>
      <c r="AJ1253" s="1">
        <v>0</v>
      </c>
      <c r="AK1253" s="1">
        <v>0</v>
      </c>
      <c r="AL1253" s="1">
        <v>0</v>
      </c>
      <c r="AM1253" s="1">
        <v>0</v>
      </c>
      <c r="AN1253" s="1">
        <v>0</v>
      </c>
      <c r="AO1253" s="1">
        <v>0</v>
      </c>
      <c r="AP1253" s="1">
        <v>0</v>
      </c>
      <c r="AQ1253" s="1">
        <v>45782.424500000001</v>
      </c>
      <c r="AR1253" s="1">
        <v>0</v>
      </c>
      <c r="AS1253" s="1">
        <v>0</v>
      </c>
      <c r="AT1253" s="1">
        <v>7095.9274962</v>
      </c>
      <c r="AU1253" s="1">
        <v>0</v>
      </c>
      <c r="AV1253" s="1">
        <v>0</v>
      </c>
      <c r="AW1253" s="1">
        <v>0</v>
      </c>
      <c r="AX1253" s="1">
        <v>0</v>
      </c>
      <c r="AY1253" s="1">
        <v>0</v>
      </c>
      <c r="AZ1253" s="1">
        <v>0</v>
      </c>
      <c r="BA1253" s="1">
        <v>0</v>
      </c>
      <c r="BB1253" s="1">
        <v>7095.9274962</v>
      </c>
      <c r="BC1253" s="7">
        <v>1.6668248643361492</v>
      </c>
      <c r="BD1253" s="35" t="s">
        <v>552</v>
      </c>
      <c r="BE1253" s="35" t="s">
        <v>552</v>
      </c>
      <c r="BF1253" s="35">
        <v>4.9980672525841797E-2</v>
      </c>
      <c r="BG1253" s="35" t="s">
        <v>552</v>
      </c>
      <c r="BH1253" s="35" t="s">
        <v>552</v>
      </c>
      <c r="BI1253" s="35" t="s">
        <v>552</v>
      </c>
      <c r="BJ1253" s="35" t="s">
        <v>552</v>
      </c>
      <c r="BK1253" s="35" t="s">
        <v>552</v>
      </c>
      <c r="BL1253" s="35" t="s">
        <v>552</v>
      </c>
      <c r="BM1253" s="35" t="s">
        <v>552</v>
      </c>
      <c r="BN1253" s="35">
        <v>4.9980672525841797E-2</v>
      </c>
      <c r="BO1253" s="1">
        <v>0</v>
      </c>
      <c r="BP1253" s="1"/>
      <c r="BQ1253" s="1">
        <v>10442.271839999998</v>
      </c>
      <c r="BR1253" s="1">
        <v>464.1566457100277</v>
      </c>
      <c r="BS1253" s="1">
        <v>4101.5350168754212</v>
      </c>
      <c r="BT1253" s="1">
        <v>10442.271839999998</v>
      </c>
      <c r="BU1253" s="1">
        <v>464.1566457100277</v>
      </c>
      <c r="BV1253" s="1">
        <v>1207.3549836880097</v>
      </c>
      <c r="BW1253" s="35">
        <v>5.9750940655806621</v>
      </c>
      <c r="BX1253" s="1">
        <v>51951.284662364051</v>
      </c>
      <c r="BY1253" s="1">
        <v>2309.2229735717847</v>
      </c>
      <c r="BZ1253" s="1">
        <v>20405.522522228188</v>
      </c>
      <c r="CA1253" s="1">
        <v>51951.284662364051</v>
      </c>
      <c r="CB1253" s="1">
        <v>2309.2229735717847</v>
      </c>
      <c r="CC1253" s="1">
        <v>6006.7046143954549</v>
      </c>
    </row>
    <row r="1254" spans="1:81" x14ac:dyDescent="0.25">
      <c r="A1254" t="s">
        <v>642</v>
      </c>
      <c r="B1254" t="s">
        <v>643</v>
      </c>
      <c r="C1254" t="s">
        <v>77</v>
      </c>
      <c r="D1254" t="s">
        <v>28</v>
      </c>
      <c r="E1254">
        <v>50517</v>
      </c>
      <c r="F1254" t="s">
        <v>39</v>
      </c>
      <c r="G1254" t="s">
        <v>78</v>
      </c>
      <c r="H1254" s="74">
        <v>0.56654231323843995</v>
      </c>
      <c r="I1254" s="1">
        <v>217024</v>
      </c>
      <c r="J1254" s="1">
        <v>0</v>
      </c>
      <c r="K1254" s="1">
        <v>0</v>
      </c>
      <c r="L1254" s="1">
        <v>1084852</v>
      </c>
      <c r="M1254" s="1">
        <v>0</v>
      </c>
      <c r="N1254" s="1">
        <v>0</v>
      </c>
      <c r="O1254" s="1">
        <v>0</v>
      </c>
      <c r="P1254" s="1">
        <v>224178</v>
      </c>
      <c r="Q1254" s="1">
        <v>0</v>
      </c>
      <c r="R1254" s="1">
        <v>0</v>
      </c>
      <c r="S1254" s="1">
        <v>0</v>
      </c>
      <c r="T1254" s="1">
        <v>1309030</v>
      </c>
      <c r="U1254" s="1"/>
      <c r="V1254" s="36"/>
      <c r="W1254" s="1"/>
      <c r="X1254" s="1"/>
      <c r="Y1254" s="1">
        <v>3273</v>
      </c>
      <c r="Z1254" s="1"/>
      <c r="AA1254" s="1"/>
      <c r="AB1254" s="1"/>
      <c r="AC1254" s="1">
        <v>31937</v>
      </c>
      <c r="AD1254" s="1"/>
      <c r="AE1254" s="1"/>
      <c r="AF1254" s="1"/>
      <c r="AG1254" s="1">
        <v>0</v>
      </c>
      <c r="AH1254" s="1">
        <v>0</v>
      </c>
      <c r="AI1254" s="1">
        <v>46096.537750000003</v>
      </c>
      <c r="AJ1254" s="1">
        <v>0</v>
      </c>
      <c r="AK1254" s="1">
        <v>0</v>
      </c>
      <c r="AL1254" s="1">
        <v>0</v>
      </c>
      <c r="AM1254" s="1">
        <v>280661.48884499999</v>
      </c>
      <c r="AN1254" s="1">
        <v>0</v>
      </c>
      <c r="AO1254" s="1">
        <v>0</v>
      </c>
      <c r="AP1254" s="1">
        <v>0</v>
      </c>
      <c r="AQ1254" s="1">
        <v>326758.026595</v>
      </c>
      <c r="AR1254" s="1">
        <v>0</v>
      </c>
      <c r="AS1254" s="1">
        <v>0</v>
      </c>
      <c r="AT1254" s="1">
        <v>7095.9274962</v>
      </c>
      <c r="AU1254" s="1">
        <v>0</v>
      </c>
      <c r="AV1254" s="1">
        <v>0</v>
      </c>
      <c r="AW1254" s="1">
        <v>0</v>
      </c>
      <c r="AX1254" s="1">
        <v>83073.88566</v>
      </c>
      <c r="AY1254" s="1">
        <v>0</v>
      </c>
      <c r="AZ1254" s="1">
        <v>0</v>
      </c>
      <c r="BA1254" s="1">
        <v>0</v>
      </c>
      <c r="BB1254" s="1">
        <v>90169.813156200005</v>
      </c>
      <c r="BC1254" s="7">
        <v>1.9211139770311116</v>
      </c>
      <c r="BD1254" s="35" t="s">
        <v>552</v>
      </c>
      <c r="BE1254" s="35" t="s">
        <v>552</v>
      </c>
      <c r="BF1254" s="35">
        <v>4.9032001827161678E-2</v>
      </c>
      <c r="BG1254" s="35" t="s">
        <v>552</v>
      </c>
      <c r="BH1254" s="35" t="s">
        <v>552</v>
      </c>
      <c r="BI1254" s="35" t="s">
        <v>552</v>
      </c>
      <c r="BJ1254" s="35">
        <v>1.6225293048604232</v>
      </c>
      <c r="BK1254" s="35" t="s">
        <v>552</v>
      </c>
      <c r="BL1254" s="35" t="s">
        <v>552</v>
      </c>
      <c r="BM1254" s="35" t="s">
        <v>552</v>
      </c>
      <c r="BN1254" s="35">
        <v>0.31850136341504776</v>
      </c>
      <c r="BO1254" s="1">
        <v>0</v>
      </c>
      <c r="BP1254" s="1">
        <v>0</v>
      </c>
      <c r="BQ1254" s="1">
        <v>71435.619839999985</v>
      </c>
      <c r="BR1254" s="1">
        <v>3175.2973105085443</v>
      </c>
      <c r="BS1254" s="1">
        <v>28058.616047861913</v>
      </c>
      <c r="BT1254" s="1">
        <v>71435.619839999985</v>
      </c>
      <c r="BU1254" s="1">
        <v>3175.2973105085443</v>
      </c>
      <c r="BV1254" s="1">
        <v>8259.5198581486147</v>
      </c>
      <c r="BW1254" s="35">
        <v>5.9750940655806621</v>
      </c>
      <c r="BX1254" s="1">
        <v>355398.92833706015</v>
      </c>
      <c r="BY1254" s="1">
        <v>15797.402805965296</v>
      </c>
      <c r="BZ1254" s="1">
        <v>139594.25418812412</v>
      </c>
      <c r="CA1254" s="1">
        <v>355398.92833706015</v>
      </c>
      <c r="CB1254" s="1">
        <v>15797.402805965296</v>
      </c>
      <c r="CC1254" s="1">
        <v>41091.888230820805</v>
      </c>
    </row>
    <row r="1255" spans="1:81" x14ac:dyDescent="0.25">
      <c r="A1255" t="s">
        <v>642</v>
      </c>
      <c r="B1255" t="s">
        <v>643</v>
      </c>
      <c r="C1255" t="s">
        <v>77</v>
      </c>
      <c r="D1255" t="s">
        <v>1730</v>
      </c>
      <c r="E1255">
        <v>50517</v>
      </c>
      <c r="F1255" t="s">
        <v>39</v>
      </c>
      <c r="G1255" t="s">
        <v>78</v>
      </c>
      <c r="H1255" s="74">
        <v>0.56654231323843995</v>
      </c>
      <c r="I1255" s="1">
        <v>185300</v>
      </c>
      <c r="J1255" s="1"/>
      <c r="K1255" s="1"/>
      <c r="L1255" s="1">
        <v>26876</v>
      </c>
      <c r="M1255" s="1"/>
      <c r="N1255" s="1"/>
      <c r="O1255" s="1"/>
      <c r="P1255" s="1">
        <v>224178</v>
      </c>
      <c r="Q1255" s="1"/>
      <c r="R1255" s="1"/>
      <c r="S1255" s="1"/>
      <c r="T1255" s="1">
        <v>251054</v>
      </c>
      <c r="U1255" s="1">
        <v>10.111111111111111</v>
      </c>
      <c r="V1255" s="36">
        <v>9.8005142552026414E-2</v>
      </c>
      <c r="W1255" s="1"/>
      <c r="X1255" s="1"/>
      <c r="Y1255" s="1"/>
      <c r="Z1255" s="1"/>
      <c r="AA1255" s="1"/>
      <c r="AB1255" s="1"/>
      <c r="AC1255" s="1">
        <v>31937</v>
      </c>
      <c r="AD1255" s="1"/>
      <c r="AE1255" s="1"/>
      <c r="AF1255" s="1"/>
      <c r="AG1255" s="1">
        <v>0</v>
      </c>
      <c r="AH1255" s="1">
        <v>0</v>
      </c>
      <c r="AI1255" s="1">
        <v>314.11324999999999</v>
      </c>
      <c r="AJ1255" s="1">
        <v>0</v>
      </c>
      <c r="AK1255" s="1"/>
      <c r="AL1255" s="1">
        <v>0</v>
      </c>
      <c r="AM1255" s="1">
        <v>280661.48884499999</v>
      </c>
      <c r="AN1255" s="1"/>
      <c r="AO1255" s="1">
        <v>0</v>
      </c>
      <c r="AP1255" s="1">
        <v>0</v>
      </c>
      <c r="AQ1255" s="1">
        <v>280975.60209499998</v>
      </c>
      <c r="AR1255" s="1">
        <v>0</v>
      </c>
      <c r="AS1255" s="1">
        <v>0</v>
      </c>
      <c r="AT1255" s="1">
        <v>0</v>
      </c>
      <c r="AU1255" s="1">
        <v>0</v>
      </c>
      <c r="AV1255" s="1"/>
      <c r="AW1255" s="1">
        <v>0</v>
      </c>
      <c r="AX1255" s="1">
        <v>83073.88566</v>
      </c>
      <c r="AY1255" s="1"/>
      <c r="AZ1255" s="1">
        <v>0</v>
      </c>
      <c r="BA1255" s="1">
        <v>0</v>
      </c>
      <c r="BB1255" s="1">
        <v>83073.88566</v>
      </c>
      <c r="BC1255" s="7">
        <v>1.9646491514031301</v>
      </c>
      <c r="BD1255" s="35" t="s">
        <v>552</v>
      </c>
      <c r="BE1255" s="35" t="s">
        <v>552</v>
      </c>
      <c r="BF1255" s="35">
        <v>1.16875E-2</v>
      </c>
      <c r="BG1255" s="35" t="s">
        <v>552</v>
      </c>
      <c r="BH1255" s="35" t="s">
        <v>552</v>
      </c>
      <c r="BI1255" s="35" t="s">
        <v>552</v>
      </c>
      <c r="BJ1255" s="35">
        <v>1.6225293048604232</v>
      </c>
      <c r="BK1255" s="35" t="s">
        <v>552</v>
      </c>
      <c r="BL1255" s="35" t="s">
        <v>552</v>
      </c>
      <c r="BM1255" s="35" t="s">
        <v>552</v>
      </c>
      <c r="BN1255" s="35">
        <v>1.4500843952097955</v>
      </c>
      <c r="BO1255" s="1">
        <v>0</v>
      </c>
      <c r="BP1255" s="1">
        <v>0</v>
      </c>
      <c r="BQ1255" s="1">
        <v>60993.347999999991</v>
      </c>
      <c r="BR1255" s="1">
        <v>2711.1406647985168</v>
      </c>
      <c r="BS1255" s="1">
        <v>23957.081030986497</v>
      </c>
      <c r="BT1255" s="1">
        <v>60993.347999999991</v>
      </c>
      <c r="BU1255" s="1">
        <v>2711.1406647985168</v>
      </c>
      <c r="BV1255" s="1">
        <v>7052.1648744606055</v>
      </c>
      <c r="BW1255" s="35">
        <v>5.9750940655806621</v>
      </c>
      <c r="BX1255" s="1">
        <v>303447.6436746961</v>
      </c>
      <c r="BY1255" s="1">
        <v>13488.179832393511</v>
      </c>
      <c r="BZ1255" s="1">
        <v>119188.73166589596</v>
      </c>
      <c r="CA1255" s="1">
        <v>303447.6436746961</v>
      </c>
      <c r="CB1255" s="1">
        <v>13488.179832393511</v>
      </c>
      <c r="CC1255" s="1">
        <v>35085.183616425347</v>
      </c>
    </row>
    <row r="1256" spans="1:81" x14ac:dyDescent="0.25">
      <c r="A1256" t="s">
        <v>867</v>
      </c>
      <c r="B1256" t="s">
        <v>868</v>
      </c>
      <c r="C1256" t="s">
        <v>77</v>
      </c>
      <c r="D1256" t="s">
        <v>38</v>
      </c>
      <c r="E1256">
        <v>50026</v>
      </c>
      <c r="F1256" t="s">
        <v>39</v>
      </c>
      <c r="G1256" t="s">
        <v>78</v>
      </c>
      <c r="H1256" s="74">
        <v>0.56654231323843995</v>
      </c>
      <c r="I1256" s="1">
        <v>2020486</v>
      </c>
      <c r="J1256" s="1"/>
      <c r="K1256" s="1"/>
      <c r="L1256" s="1">
        <v>493911</v>
      </c>
      <c r="M1256" s="1"/>
      <c r="N1256" s="1"/>
      <c r="O1256" s="1"/>
      <c r="P1256" s="1"/>
      <c r="Q1256" s="1"/>
      <c r="R1256" s="1"/>
      <c r="S1256" s="1"/>
      <c r="T1256" s="1">
        <v>493911</v>
      </c>
      <c r="U1256" s="1">
        <v>30.384615384615383</v>
      </c>
      <c r="V1256" s="36">
        <v>0.13805482911559283</v>
      </c>
      <c r="W1256" s="1"/>
      <c r="X1256" s="1"/>
      <c r="Y1256" s="1">
        <v>107403</v>
      </c>
      <c r="Z1256" s="1"/>
      <c r="AA1256" s="1"/>
      <c r="AB1256" s="1"/>
      <c r="AC1256" s="1"/>
      <c r="AD1256" s="1"/>
      <c r="AE1256" s="1"/>
      <c r="AF1256" s="1"/>
      <c r="AG1256" s="1">
        <v>0</v>
      </c>
      <c r="AH1256" s="1">
        <v>0</v>
      </c>
      <c r="AI1256" s="1">
        <v>1102357.2148125002</v>
      </c>
      <c r="AJ1256" s="1">
        <v>0</v>
      </c>
      <c r="AK1256" s="1">
        <v>0</v>
      </c>
      <c r="AL1256" s="1">
        <v>0</v>
      </c>
      <c r="AM1256" s="1">
        <v>0</v>
      </c>
      <c r="AN1256" s="1">
        <v>0</v>
      </c>
      <c r="AO1256" s="1">
        <v>0</v>
      </c>
      <c r="AP1256" s="1">
        <v>0</v>
      </c>
      <c r="AQ1256" s="1">
        <v>1102357.2148125002</v>
      </c>
      <c r="AR1256" s="1">
        <v>0</v>
      </c>
      <c r="AS1256" s="1">
        <v>0</v>
      </c>
      <c r="AT1256" s="1">
        <v>232851.7876182</v>
      </c>
      <c r="AU1256" s="1">
        <v>0</v>
      </c>
      <c r="AV1256" s="1">
        <v>0</v>
      </c>
      <c r="AW1256" s="1">
        <v>0</v>
      </c>
      <c r="AX1256" s="1">
        <v>0</v>
      </c>
      <c r="AY1256" s="1">
        <v>0</v>
      </c>
      <c r="AZ1256" s="1">
        <v>0</v>
      </c>
      <c r="BA1256" s="1">
        <v>0</v>
      </c>
      <c r="BB1256" s="1">
        <v>232851.7876182</v>
      </c>
      <c r="BC1256" s="7">
        <v>0.66083556254816922</v>
      </c>
      <c r="BD1256" s="35" t="s">
        <v>552</v>
      </c>
      <c r="BE1256" s="35" t="s">
        <v>552</v>
      </c>
      <c r="BF1256" s="35">
        <v>2.7033392704975192</v>
      </c>
      <c r="BG1256" s="35" t="s">
        <v>552</v>
      </c>
      <c r="BH1256" s="35" t="s">
        <v>552</v>
      </c>
      <c r="BI1256" s="35" t="s">
        <v>552</v>
      </c>
      <c r="BJ1256" s="35" t="s">
        <v>552</v>
      </c>
      <c r="BK1256" s="35" t="s">
        <v>552</v>
      </c>
      <c r="BL1256" s="35" t="s">
        <v>552</v>
      </c>
      <c r="BM1256" s="35" t="s">
        <v>552</v>
      </c>
      <c r="BN1256" s="35">
        <v>2.7033392704975192</v>
      </c>
      <c r="BO1256" s="1">
        <v>0</v>
      </c>
      <c r="BP1256" s="1"/>
      <c r="BQ1256" s="1">
        <v>665063.17175999994</v>
      </c>
      <c r="BR1256" s="1">
        <v>29561.909105537485</v>
      </c>
      <c r="BS1256" s="1">
        <v>261224.753502287</v>
      </c>
      <c r="BT1256" s="1">
        <v>665063.17175999994</v>
      </c>
      <c r="BU1256" s="1">
        <v>29561.909105537485</v>
      </c>
      <c r="BV1256" s="1">
        <v>76895.846727141994</v>
      </c>
      <c r="BW1256" s="35">
        <v>6.0518169319837227</v>
      </c>
      <c r="BX1256" s="1">
        <v>3359777.3919359664</v>
      </c>
      <c r="BY1256" s="1">
        <v>149341.35296111804</v>
      </c>
      <c r="BZ1256" s="1">
        <v>1319659.6327961276</v>
      </c>
      <c r="CA1256" s="1">
        <v>3359777.3919359664</v>
      </c>
      <c r="CB1256" s="1">
        <v>149341.35296111804</v>
      </c>
      <c r="CC1256" s="1">
        <v>388463.74049540103</v>
      </c>
    </row>
    <row r="1257" spans="1:81" x14ac:dyDescent="0.25">
      <c r="A1257" t="s">
        <v>867</v>
      </c>
      <c r="B1257" t="s">
        <v>868</v>
      </c>
      <c r="C1257" t="s">
        <v>77</v>
      </c>
      <c r="D1257" t="s">
        <v>28</v>
      </c>
      <c r="E1257">
        <v>50026</v>
      </c>
      <c r="F1257" t="s">
        <v>39</v>
      </c>
      <c r="G1257" t="s">
        <v>78</v>
      </c>
      <c r="H1257" s="74">
        <v>0.56654231323843995</v>
      </c>
      <c r="I1257" s="1">
        <v>2063734</v>
      </c>
      <c r="J1257" s="1">
        <v>0</v>
      </c>
      <c r="K1257" s="1">
        <v>0</v>
      </c>
      <c r="L1257" s="1">
        <v>493911</v>
      </c>
      <c r="M1257" s="1">
        <v>0</v>
      </c>
      <c r="N1257" s="1">
        <v>0</v>
      </c>
      <c r="O1257" s="1">
        <v>0</v>
      </c>
      <c r="P1257" s="1">
        <v>79970</v>
      </c>
      <c r="Q1257" s="1">
        <v>0</v>
      </c>
      <c r="R1257" s="1">
        <v>0</v>
      </c>
      <c r="S1257" s="1">
        <v>0</v>
      </c>
      <c r="T1257" s="1">
        <v>573881</v>
      </c>
      <c r="U1257" s="1"/>
      <c r="V1257" s="36"/>
      <c r="W1257" s="1"/>
      <c r="X1257" s="1"/>
      <c r="Y1257" s="1">
        <v>107403</v>
      </c>
      <c r="Z1257" s="1"/>
      <c r="AA1257" s="1"/>
      <c r="AB1257" s="1"/>
      <c r="AC1257" s="1">
        <v>5357</v>
      </c>
      <c r="AD1257" s="1"/>
      <c r="AE1257" s="1"/>
      <c r="AF1257" s="1"/>
      <c r="AG1257" s="1">
        <v>0</v>
      </c>
      <c r="AH1257" s="1">
        <v>0</v>
      </c>
      <c r="AI1257" s="1">
        <v>1102357.2148125002</v>
      </c>
      <c r="AJ1257" s="1">
        <v>0</v>
      </c>
      <c r="AK1257" s="1">
        <v>0</v>
      </c>
      <c r="AL1257" s="1">
        <v>0</v>
      </c>
      <c r="AM1257" s="1">
        <v>47125.292591666665</v>
      </c>
      <c r="AN1257" s="1">
        <v>0</v>
      </c>
      <c r="AO1257" s="1">
        <v>0</v>
      </c>
      <c r="AP1257" s="1">
        <v>0</v>
      </c>
      <c r="AQ1257" s="1">
        <v>1149482.5074041667</v>
      </c>
      <c r="AR1257" s="1">
        <v>0</v>
      </c>
      <c r="AS1257" s="1">
        <v>0</v>
      </c>
      <c r="AT1257" s="1">
        <v>232851.7876182</v>
      </c>
      <c r="AU1257" s="1">
        <v>0</v>
      </c>
      <c r="AV1257" s="1">
        <v>0</v>
      </c>
      <c r="AW1257" s="1">
        <v>0</v>
      </c>
      <c r="AX1257" s="1">
        <v>13934.52126</v>
      </c>
      <c r="AY1257" s="1">
        <v>0</v>
      </c>
      <c r="AZ1257" s="1">
        <v>0</v>
      </c>
      <c r="BA1257" s="1">
        <v>0</v>
      </c>
      <c r="BB1257" s="1">
        <v>246786.30887820001</v>
      </c>
      <c r="BC1257" s="7">
        <v>0.67657402372707276</v>
      </c>
      <c r="BD1257" s="35" t="s">
        <v>552</v>
      </c>
      <c r="BE1257" s="35" t="s">
        <v>552</v>
      </c>
      <c r="BF1257" s="35">
        <v>2.7033392704975192</v>
      </c>
      <c r="BG1257" s="35" t="s">
        <v>552</v>
      </c>
      <c r="BH1257" s="35" t="s">
        <v>552</v>
      </c>
      <c r="BI1257" s="35" t="s">
        <v>552</v>
      </c>
      <c r="BJ1257" s="35">
        <v>0.76353399839523151</v>
      </c>
      <c r="BK1257" s="35" t="s">
        <v>552</v>
      </c>
      <c r="BL1257" s="35" t="s">
        <v>552</v>
      </c>
      <c r="BM1257" s="35" t="s">
        <v>552</v>
      </c>
      <c r="BN1257" s="35">
        <v>2.4330284785214475</v>
      </c>
      <c r="BO1257" s="1">
        <v>0</v>
      </c>
      <c r="BP1257" s="1">
        <v>0</v>
      </c>
      <c r="BQ1257" s="1">
        <v>679298.68343999994</v>
      </c>
      <c r="BR1257" s="1">
        <v>30194.674412991379</v>
      </c>
      <c r="BS1257" s="1">
        <v>266816.2043410787</v>
      </c>
      <c r="BT1257" s="1">
        <v>679298.68343999994</v>
      </c>
      <c r="BU1257" s="1">
        <v>30194.674412991379</v>
      </c>
      <c r="BV1257" s="1">
        <v>78541.783189584909</v>
      </c>
      <c r="BW1257" s="35">
        <v>6.0518169319837227</v>
      </c>
      <c r="BX1257" s="1">
        <v>3431692.5908764428</v>
      </c>
      <c r="BY1257" s="1">
        <v>152537.96745528551</v>
      </c>
      <c r="BZ1257" s="1">
        <v>1347906.6188178901</v>
      </c>
      <c r="CA1257" s="1">
        <v>3431692.5908764428</v>
      </c>
      <c r="CB1257" s="1">
        <v>152537.96745528551</v>
      </c>
      <c r="CC1257" s="1">
        <v>396778.71018533956</v>
      </c>
    </row>
    <row r="1258" spans="1:81" x14ac:dyDescent="0.25">
      <c r="A1258" t="s">
        <v>867</v>
      </c>
      <c r="B1258" t="s">
        <v>868</v>
      </c>
      <c r="C1258" t="s">
        <v>77</v>
      </c>
      <c r="D1258" t="s">
        <v>1730</v>
      </c>
      <c r="E1258">
        <v>50026</v>
      </c>
      <c r="F1258" t="s">
        <v>39</v>
      </c>
      <c r="G1258" t="s">
        <v>78</v>
      </c>
      <c r="H1258" s="74">
        <v>0.56654231323843995</v>
      </c>
      <c r="I1258" s="1">
        <v>43248</v>
      </c>
      <c r="J1258" s="1"/>
      <c r="K1258" s="1"/>
      <c r="L1258" s="1"/>
      <c r="M1258" s="1"/>
      <c r="N1258" s="1"/>
      <c r="O1258" s="1"/>
      <c r="P1258" s="1">
        <v>79970</v>
      </c>
      <c r="Q1258" s="1"/>
      <c r="R1258" s="1"/>
      <c r="S1258" s="1"/>
      <c r="T1258" s="1">
        <v>79970</v>
      </c>
      <c r="U1258" s="1">
        <v>7</v>
      </c>
      <c r="V1258" s="36">
        <v>8.3653131963357261E-2</v>
      </c>
      <c r="W1258" s="1"/>
      <c r="X1258" s="1"/>
      <c r="Y1258" s="1"/>
      <c r="Z1258" s="1"/>
      <c r="AA1258" s="1"/>
      <c r="AB1258" s="1"/>
      <c r="AC1258" s="1">
        <v>5357</v>
      </c>
      <c r="AD1258" s="1"/>
      <c r="AE1258" s="1"/>
      <c r="AF1258" s="1"/>
      <c r="AG1258" s="1">
        <v>0</v>
      </c>
      <c r="AH1258" s="1">
        <v>0</v>
      </c>
      <c r="AI1258" s="1">
        <v>0</v>
      </c>
      <c r="AJ1258" s="1">
        <v>0</v>
      </c>
      <c r="AK1258" s="1"/>
      <c r="AL1258" s="1">
        <v>0</v>
      </c>
      <c r="AM1258" s="1">
        <v>47125.292591666665</v>
      </c>
      <c r="AN1258" s="1"/>
      <c r="AO1258" s="1">
        <v>0</v>
      </c>
      <c r="AP1258" s="1">
        <v>0</v>
      </c>
      <c r="AQ1258" s="1">
        <v>47125.292591666665</v>
      </c>
      <c r="AR1258" s="1">
        <v>0</v>
      </c>
      <c r="AS1258" s="1">
        <v>0</v>
      </c>
      <c r="AT1258" s="1">
        <v>0</v>
      </c>
      <c r="AU1258" s="1">
        <v>0</v>
      </c>
      <c r="AV1258" s="1"/>
      <c r="AW1258" s="1">
        <v>0</v>
      </c>
      <c r="AX1258" s="1">
        <v>13934.52126</v>
      </c>
      <c r="AY1258" s="1"/>
      <c r="AZ1258" s="1">
        <v>0</v>
      </c>
      <c r="BA1258" s="1">
        <v>0</v>
      </c>
      <c r="BB1258" s="1">
        <v>13934.52126</v>
      </c>
      <c r="BC1258" s="7">
        <v>1.4118528915017265</v>
      </c>
      <c r="BD1258" s="35" t="s">
        <v>552</v>
      </c>
      <c r="BE1258" s="35" t="s">
        <v>552</v>
      </c>
      <c r="BF1258" s="35" t="s">
        <v>552</v>
      </c>
      <c r="BG1258" s="35" t="s">
        <v>552</v>
      </c>
      <c r="BH1258" s="35" t="s">
        <v>552</v>
      </c>
      <c r="BI1258" s="35" t="s">
        <v>552</v>
      </c>
      <c r="BJ1258" s="35">
        <v>0.76353399839523151</v>
      </c>
      <c r="BK1258" s="35" t="s">
        <v>552</v>
      </c>
      <c r="BL1258" s="35" t="s">
        <v>552</v>
      </c>
      <c r="BM1258" s="35" t="s">
        <v>552</v>
      </c>
      <c r="BN1258" s="35">
        <v>0.76353399839523151</v>
      </c>
      <c r="BO1258" s="1">
        <v>0</v>
      </c>
      <c r="BP1258" s="1">
        <v>0</v>
      </c>
      <c r="BQ1258" s="1">
        <v>14235.511679999998</v>
      </c>
      <c r="BR1258" s="1">
        <v>632.76530745389232</v>
      </c>
      <c r="BS1258" s="1">
        <v>5591.4508387917112</v>
      </c>
      <c r="BT1258" s="1">
        <v>14235.511679999998</v>
      </c>
      <c r="BU1258" s="1">
        <v>632.76530745389232</v>
      </c>
      <c r="BV1258" s="1">
        <v>1645.9364624429154</v>
      </c>
      <c r="BW1258" s="35">
        <v>6.0518169319837227</v>
      </c>
      <c r="BX1258" s="1">
        <v>71915.198940476039</v>
      </c>
      <c r="BY1258" s="1">
        <v>3196.6144941674593</v>
      </c>
      <c r="BZ1258" s="1">
        <v>28246.98602176255</v>
      </c>
      <c r="CA1258" s="1">
        <v>71915.198940476039</v>
      </c>
      <c r="CB1258" s="1">
        <v>3196.6144941674593</v>
      </c>
      <c r="CC1258" s="1">
        <v>8314.9696899385108</v>
      </c>
    </row>
    <row r="1259" spans="1:81" x14ac:dyDescent="0.25">
      <c r="A1259" t="s">
        <v>768</v>
      </c>
      <c r="B1259" t="s">
        <v>768</v>
      </c>
      <c r="C1259" t="s">
        <v>77</v>
      </c>
      <c r="D1259" t="s">
        <v>38</v>
      </c>
      <c r="E1259">
        <v>50516</v>
      </c>
      <c r="F1259" t="s">
        <v>39</v>
      </c>
      <c r="G1259" t="s">
        <v>78</v>
      </c>
      <c r="H1259" s="74">
        <v>0.56654231323843995</v>
      </c>
      <c r="I1259" s="1">
        <v>5661667</v>
      </c>
      <c r="J1259" s="1"/>
      <c r="K1259" s="1"/>
      <c r="L1259" s="1">
        <v>707540</v>
      </c>
      <c r="M1259" s="1"/>
      <c r="N1259" s="1"/>
      <c r="O1259" s="1"/>
      <c r="P1259" s="1"/>
      <c r="Q1259" s="1"/>
      <c r="R1259" s="1"/>
      <c r="S1259" s="1"/>
      <c r="T1259" s="1">
        <v>707540</v>
      </c>
      <c r="U1259" s="1">
        <v>42.707317073170735</v>
      </c>
      <c r="V1259" s="36">
        <v>0.24041299765127683</v>
      </c>
      <c r="W1259" s="1"/>
      <c r="X1259" s="1"/>
      <c r="Y1259" s="1">
        <v>194828</v>
      </c>
      <c r="Z1259" s="1"/>
      <c r="AA1259" s="1"/>
      <c r="AB1259" s="1"/>
      <c r="AC1259" s="1">
        <v>14242</v>
      </c>
      <c r="AD1259" s="1"/>
      <c r="AE1259" s="1"/>
      <c r="AF1259" s="1"/>
      <c r="AG1259" s="1">
        <v>0</v>
      </c>
      <c r="AH1259" s="1">
        <v>0</v>
      </c>
      <c r="AI1259" s="1">
        <v>1997463.2537500001</v>
      </c>
      <c r="AJ1259" s="1">
        <v>0</v>
      </c>
      <c r="AK1259" s="1">
        <v>0</v>
      </c>
      <c r="AL1259" s="1">
        <v>0</v>
      </c>
      <c r="AM1259" s="1">
        <v>125498.22528</v>
      </c>
      <c r="AN1259" s="1">
        <v>0</v>
      </c>
      <c r="AO1259" s="1">
        <v>0</v>
      </c>
      <c r="AP1259" s="1">
        <v>0</v>
      </c>
      <c r="AQ1259" s="1">
        <v>2122961.47903</v>
      </c>
      <c r="AR1259" s="1">
        <v>0</v>
      </c>
      <c r="AS1259" s="1">
        <v>0</v>
      </c>
      <c r="AT1259" s="1">
        <v>422390.88366319996</v>
      </c>
      <c r="AU1259" s="1">
        <v>0</v>
      </c>
      <c r="AV1259" s="1">
        <v>0</v>
      </c>
      <c r="AW1259" s="1">
        <v>0</v>
      </c>
      <c r="AX1259" s="1">
        <v>37046.005559999998</v>
      </c>
      <c r="AY1259" s="1">
        <v>0</v>
      </c>
      <c r="AZ1259" s="1">
        <v>0</v>
      </c>
      <c r="BA1259" s="1">
        <v>0</v>
      </c>
      <c r="BB1259" s="1">
        <v>459436.88922319998</v>
      </c>
      <c r="BC1259" s="7">
        <v>0.45611979091196991</v>
      </c>
      <c r="BD1259" s="35" t="s">
        <v>552</v>
      </c>
      <c r="BE1259" s="35" t="s">
        <v>552</v>
      </c>
      <c r="BF1259" s="35">
        <v>3.4200951711750571</v>
      </c>
      <c r="BG1259" s="35" t="s">
        <v>552</v>
      </c>
      <c r="BH1259" s="35" t="s">
        <v>552</v>
      </c>
      <c r="BI1259" s="35" t="s">
        <v>552</v>
      </c>
      <c r="BJ1259" s="35" t="s">
        <v>552</v>
      </c>
      <c r="BK1259" s="35" t="s">
        <v>552</v>
      </c>
      <c r="BL1259" s="35" t="s">
        <v>552</v>
      </c>
      <c r="BM1259" s="35" t="s">
        <v>552</v>
      </c>
      <c r="BN1259" s="35">
        <v>3.6498266787081999</v>
      </c>
      <c r="BO1259" s="1">
        <v>0</v>
      </c>
      <c r="BP1259" s="1"/>
      <c r="BQ1259" s="1">
        <v>1863594.3097199998</v>
      </c>
      <c r="BR1259" s="1">
        <v>82836.34988800768</v>
      </c>
      <c r="BS1259" s="1">
        <v>731986.05013201409</v>
      </c>
      <c r="BT1259" s="1">
        <v>1863594.3097199998</v>
      </c>
      <c r="BU1259" s="1">
        <v>82836.34988800768</v>
      </c>
      <c r="BV1259" s="1">
        <v>215472.25660168781</v>
      </c>
      <c r="BW1259" s="35">
        <v>5.989005467703759</v>
      </c>
      <c r="BX1259" s="1">
        <v>9297482.2007746901</v>
      </c>
      <c r="BY1259" s="1">
        <v>413271.00251589192</v>
      </c>
      <c r="BZ1259" s="1">
        <v>3651882.4063914958</v>
      </c>
      <c r="CA1259" s="1">
        <v>9297482.2007746901</v>
      </c>
      <c r="CB1259" s="1">
        <v>413271.00251589192</v>
      </c>
      <c r="CC1259" s="1">
        <v>1074992.2663242877</v>
      </c>
    </row>
    <row r="1260" spans="1:81" x14ac:dyDescent="0.25">
      <c r="A1260" t="s">
        <v>768</v>
      </c>
      <c r="B1260" t="s">
        <v>768</v>
      </c>
      <c r="C1260" t="s">
        <v>77</v>
      </c>
      <c r="D1260" t="s">
        <v>28</v>
      </c>
      <c r="E1260">
        <v>50516</v>
      </c>
      <c r="F1260" t="s">
        <v>39</v>
      </c>
      <c r="G1260" t="s">
        <v>78</v>
      </c>
      <c r="H1260" s="74">
        <v>0.56654231323843995</v>
      </c>
      <c r="I1260" s="1">
        <v>5826115</v>
      </c>
      <c r="J1260" s="1">
        <v>0</v>
      </c>
      <c r="K1260" s="1">
        <v>0</v>
      </c>
      <c r="L1260" s="1">
        <v>765622</v>
      </c>
      <c r="M1260" s="1">
        <v>0</v>
      </c>
      <c r="N1260" s="1">
        <v>0</v>
      </c>
      <c r="O1260" s="1">
        <v>0</v>
      </c>
      <c r="P1260" s="1">
        <v>363400</v>
      </c>
      <c r="Q1260" s="1">
        <v>0</v>
      </c>
      <c r="R1260" s="1">
        <v>0</v>
      </c>
      <c r="S1260" s="1">
        <v>0</v>
      </c>
      <c r="T1260" s="1">
        <v>1129022</v>
      </c>
      <c r="U1260" s="1"/>
      <c r="V1260" s="36"/>
      <c r="W1260" s="1"/>
      <c r="X1260" s="1"/>
      <c r="Y1260" s="1">
        <v>198149</v>
      </c>
      <c r="Z1260" s="1"/>
      <c r="AA1260" s="1"/>
      <c r="AB1260" s="1"/>
      <c r="AC1260" s="1">
        <v>46828</v>
      </c>
      <c r="AD1260" s="1"/>
      <c r="AE1260" s="1"/>
      <c r="AF1260" s="1"/>
      <c r="AG1260" s="1">
        <v>0</v>
      </c>
      <c r="AH1260" s="1">
        <v>0</v>
      </c>
      <c r="AI1260" s="1">
        <v>2032049.4971250002</v>
      </c>
      <c r="AJ1260" s="1">
        <v>0</v>
      </c>
      <c r="AK1260" s="1">
        <v>0</v>
      </c>
      <c r="AL1260" s="1">
        <v>0</v>
      </c>
      <c r="AM1260" s="1">
        <v>412016.06711333332</v>
      </c>
      <c r="AN1260" s="1">
        <v>0</v>
      </c>
      <c r="AO1260" s="1">
        <v>0</v>
      </c>
      <c r="AP1260" s="1">
        <v>0</v>
      </c>
      <c r="AQ1260" s="1">
        <v>2444065.5642383336</v>
      </c>
      <c r="AR1260" s="1">
        <v>0</v>
      </c>
      <c r="AS1260" s="1">
        <v>0</v>
      </c>
      <c r="AT1260" s="1">
        <v>429590.87609059998</v>
      </c>
      <c r="AU1260" s="1">
        <v>0</v>
      </c>
      <c r="AV1260" s="1">
        <v>0</v>
      </c>
      <c r="AW1260" s="1">
        <v>0</v>
      </c>
      <c r="AX1260" s="1">
        <v>121808.05703999999</v>
      </c>
      <c r="AY1260" s="1">
        <v>0</v>
      </c>
      <c r="AZ1260" s="1">
        <v>0</v>
      </c>
      <c r="BA1260" s="1">
        <v>0</v>
      </c>
      <c r="BB1260" s="1">
        <v>551398.93313060002</v>
      </c>
      <c r="BC1260" s="7">
        <v>0.5141444165398269</v>
      </c>
      <c r="BD1260" s="35" t="s">
        <v>552</v>
      </c>
      <c r="BE1260" s="35" t="s">
        <v>552</v>
      </c>
      <c r="BF1260" s="35">
        <v>3.2152163511701604</v>
      </c>
      <c r="BG1260" s="35" t="s">
        <v>552</v>
      </c>
      <c r="BH1260" s="35" t="s">
        <v>552</v>
      </c>
      <c r="BI1260" s="35" t="s">
        <v>552</v>
      </c>
      <c r="BJ1260" s="35">
        <v>1.468971172683911</v>
      </c>
      <c r="BK1260" s="35" t="s">
        <v>552</v>
      </c>
      <c r="BL1260" s="35" t="s">
        <v>552</v>
      </c>
      <c r="BM1260" s="35" t="s">
        <v>552</v>
      </c>
      <c r="BN1260" s="35">
        <v>2.653149803430698</v>
      </c>
      <c r="BO1260" s="1">
        <v>0</v>
      </c>
      <c r="BP1260" s="1">
        <v>0</v>
      </c>
      <c r="BQ1260" s="1">
        <v>1917724.0133999998</v>
      </c>
      <c r="BR1260" s="1">
        <v>85242.403099258561</v>
      </c>
      <c r="BS1260" s="1">
        <v>753247.21614056069</v>
      </c>
      <c r="BT1260" s="1">
        <v>1917724.0133999998</v>
      </c>
      <c r="BU1260" s="1">
        <v>85242.403099258561</v>
      </c>
      <c r="BV1260" s="1">
        <v>221730.83409372938</v>
      </c>
      <c r="BW1260" s="35">
        <v>5.989005467703759</v>
      </c>
      <c r="BX1260" s="1">
        <v>9567535.5883993953</v>
      </c>
      <c r="BY1260" s="1">
        <v>425274.81514240877</v>
      </c>
      <c r="BZ1260" s="1">
        <v>3757954.4798578918</v>
      </c>
      <c r="CA1260" s="1">
        <v>9567535.5883993953</v>
      </c>
      <c r="CB1260" s="1">
        <v>425274.81514240877</v>
      </c>
      <c r="CC1260" s="1">
        <v>1106216.3436521308</v>
      </c>
    </row>
    <row r="1261" spans="1:81" x14ac:dyDescent="0.25">
      <c r="A1261" t="s">
        <v>768</v>
      </c>
      <c r="B1261" t="s">
        <v>768</v>
      </c>
      <c r="C1261" t="s">
        <v>77</v>
      </c>
      <c r="D1261" t="s">
        <v>1730</v>
      </c>
      <c r="E1261">
        <v>50516</v>
      </c>
      <c r="F1261" t="s">
        <v>39</v>
      </c>
      <c r="G1261" t="s">
        <v>78</v>
      </c>
      <c r="H1261" s="74">
        <v>0.56654231323843995</v>
      </c>
      <c r="I1261" s="1">
        <v>164448</v>
      </c>
      <c r="J1261" s="1"/>
      <c r="K1261" s="1"/>
      <c r="L1261" s="1">
        <v>58082</v>
      </c>
      <c r="M1261" s="1"/>
      <c r="N1261" s="1"/>
      <c r="O1261" s="1"/>
      <c r="P1261" s="1">
        <v>363400</v>
      </c>
      <c r="Q1261" s="1"/>
      <c r="R1261" s="1"/>
      <c r="S1261" s="1"/>
      <c r="T1261" s="1">
        <v>421482</v>
      </c>
      <c r="U1261" s="1">
        <v>19.5</v>
      </c>
      <c r="V1261" s="36">
        <v>5.4598506847971108E-2</v>
      </c>
      <c r="W1261" s="1"/>
      <c r="X1261" s="1"/>
      <c r="Y1261" s="1">
        <v>3321</v>
      </c>
      <c r="Z1261" s="1"/>
      <c r="AA1261" s="1"/>
      <c r="AB1261" s="1"/>
      <c r="AC1261" s="1">
        <v>32586</v>
      </c>
      <c r="AD1261" s="1"/>
      <c r="AE1261" s="1"/>
      <c r="AF1261" s="1"/>
      <c r="AG1261" s="1">
        <v>0</v>
      </c>
      <c r="AH1261" s="1">
        <v>0</v>
      </c>
      <c r="AI1261" s="1">
        <v>34586.243375000005</v>
      </c>
      <c r="AJ1261" s="1">
        <v>0</v>
      </c>
      <c r="AK1261" s="1"/>
      <c r="AL1261" s="1">
        <v>0</v>
      </c>
      <c r="AM1261" s="1">
        <v>286517.84183333331</v>
      </c>
      <c r="AN1261" s="1"/>
      <c r="AO1261" s="1">
        <v>0</v>
      </c>
      <c r="AP1261" s="1">
        <v>0</v>
      </c>
      <c r="AQ1261" s="1">
        <v>321104.08520833333</v>
      </c>
      <c r="AR1261" s="1">
        <v>0</v>
      </c>
      <c r="AS1261" s="1">
        <v>0</v>
      </c>
      <c r="AT1261" s="1">
        <v>7199.9924273999995</v>
      </c>
      <c r="AU1261" s="1">
        <v>0</v>
      </c>
      <c r="AV1261" s="1"/>
      <c r="AW1261" s="1">
        <v>0</v>
      </c>
      <c r="AX1261" s="1">
        <v>84762.051479999995</v>
      </c>
      <c r="AY1261" s="1"/>
      <c r="AZ1261" s="1">
        <v>0</v>
      </c>
      <c r="BA1261" s="1">
        <v>0</v>
      </c>
      <c r="BB1261" s="1">
        <v>91962.043907399988</v>
      </c>
      <c r="BC1261" s="7">
        <v>2.5118343130699876</v>
      </c>
      <c r="BD1261" s="35" t="s">
        <v>552</v>
      </c>
      <c r="BE1261" s="35" t="s">
        <v>552</v>
      </c>
      <c r="BF1261" s="35">
        <v>0.71943520888399171</v>
      </c>
      <c r="BG1261" s="35" t="s">
        <v>552</v>
      </c>
      <c r="BH1261" s="35" t="s">
        <v>552</v>
      </c>
      <c r="BI1261" s="35" t="s">
        <v>552</v>
      </c>
      <c r="BJ1261" s="35">
        <v>1.0216838010823701</v>
      </c>
      <c r="BK1261" s="35" t="s">
        <v>552</v>
      </c>
      <c r="BL1261" s="35" t="s">
        <v>552</v>
      </c>
      <c r="BM1261" s="35" t="s">
        <v>552</v>
      </c>
      <c r="BN1261" s="35">
        <v>0.98003266833633063</v>
      </c>
      <c r="BO1261" s="1">
        <v>0</v>
      </c>
      <c r="BP1261" s="1">
        <v>0</v>
      </c>
      <c r="BQ1261" s="1">
        <v>54129.703679999991</v>
      </c>
      <c r="BR1261" s="1">
        <v>2406.0532112508713</v>
      </c>
      <c r="BS1261" s="1">
        <v>21261.166008546501</v>
      </c>
      <c r="BT1261" s="1">
        <v>54129.703679999991</v>
      </c>
      <c r="BU1261" s="1">
        <v>2406.0532112508713</v>
      </c>
      <c r="BV1261" s="1">
        <v>6258.5774920415406</v>
      </c>
      <c r="BW1261" s="35">
        <v>5.989005467703759</v>
      </c>
      <c r="BX1261" s="1">
        <v>270053.38762470428</v>
      </c>
      <c r="BY1261" s="1">
        <v>12003.812626516787</v>
      </c>
      <c r="BZ1261" s="1">
        <v>106072.07346639584</v>
      </c>
      <c r="CA1261" s="1">
        <v>270053.38762470428</v>
      </c>
      <c r="CB1261" s="1">
        <v>12003.812626516787</v>
      </c>
      <c r="CC1261" s="1">
        <v>31224.077327842933</v>
      </c>
    </row>
    <row r="1262" spans="1:81" x14ac:dyDescent="0.25">
      <c r="A1262" t="s">
        <v>475</v>
      </c>
      <c r="B1262" t="s">
        <v>254</v>
      </c>
      <c r="C1262" t="s">
        <v>77</v>
      </c>
      <c r="D1262" t="s">
        <v>38</v>
      </c>
      <c r="E1262">
        <v>50092</v>
      </c>
      <c r="F1262" t="s">
        <v>39</v>
      </c>
      <c r="G1262" t="s">
        <v>78</v>
      </c>
      <c r="H1262" s="74">
        <v>0.56654231323843995</v>
      </c>
      <c r="I1262" s="1">
        <v>7367360</v>
      </c>
      <c r="J1262" s="1">
        <v>1854848</v>
      </c>
      <c r="K1262" s="1"/>
      <c r="L1262" s="1"/>
      <c r="M1262" s="1"/>
      <c r="N1262" s="1"/>
      <c r="O1262" s="1"/>
      <c r="P1262" s="1"/>
      <c r="Q1262" s="1"/>
      <c r="R1262" s="1"/>
      <c r="S1262" s="1"/>
      <c r="T1262" s="1">
        <v>1854848</v>
      </c>
      <c r="U1262" s="1">
        <v>33.75</v>
      </c>
      <c r="V1262" s="36">
        <v>0.15237406221535155</v>
      </c>
      <c r="W1262" s="1">
        <v>339466</v>
      </c>
      <c r="X1262" s="1"/>
      <c r="Y1262" s="1"/>
      <c r="Z1262" s="1"/>
      <c r="AA1262" s="1"/>
      <c r="AB1262" s="1"/>
      <c r="AC1262" s="1"/>
      <c r="AD1262" s="1"/>
      <c r="AE1262" s="1"/>
      <c r="AF1262" s="1"/>
      <c r="AG1262" s="1">
        <v>21603.414656000001</v>
      </c>
      <c r="AH1262" s="1">
        <v>0</v>
      </c>
      <c r="AI1262" s="1">
        <v>0</v>
      </c>
      <c r="AJ1262" s="1">
        <v>0</v>
      </c>
      <c r="AK1262" s="1">
        <v>0</v>
      </c>
      <c r="AL1262" s="1">
        <v>0</v>
      </c>
      <c r="AM1262" s="1">
        <v>0</v>
      </c>
      <c r="AN1262" s="1">
        <v>0</v>
      </c>
      <c r="AO1262" s="1">
        <v>0</v>
      </c>
      <c r="AP1262" s="1">
        <v>0</v>
      </c>
      <c r="AQ1262" s="1">
        <v>21603.414656000001</v>
      </c>
      <c r="AR1262" s="1">
        <v>1257113.88586</v>
      </c>
      <c r="AS1262" s="1">
        <v>0</v>
      </c>
      <c r="AT1262" s="1">
        <v>0</v>
      </c>
      <c r="AU1262" s="1">
        <v>0</v>
      </c>
      <c r="AV1262" s="1">
        <v>0</v>
      </c>
      <c r="AW1262" s="1">
        <v>0</v>
      </c>
      <c r="AX1262" s="1">
        <v>0</v>
      </c>
      <c r="AY1262" s="1">
        <v>0</v>
      </c>
      <c r="AZ1262" s="1">
        <v>0</v>
      </c>
      <c r="BA1262" s="1">
        <v>0</v>
      </c>
      <c r="BB1262" s="1">
        <v>1257113.88586</v>
      </c>
      <c r="BC1262" s="7">
        <v>0.1735651984586066</v>
      </c>
      <c r="BD1262" s="35">
        <v>0.68939196123671587</v>
      </c>
      <c r="BE1262" s="35" t="s">
        <v>552</v>
      </c>
      <c r="BF1262" s="35" t="s">
        <v>552</v>
      </c>
      <c r="BG1262" s="35" t="s">
        <v>552</v>
      </c>
      <c r="BH1262" s="35" t="s">
        <v>552</v>
      </c>
      <c r="BI1262" s="35" t="s">
        <v>552</v>
      </c>
      <c r="BJ1262" s="35" t="s">
        <v>552</v>
      </c>
      <c r="BK1262" s="35" t="s">
        <v>552</v>
      </c>
      <c r="BL1262" s="35" t="s">
        <v>552</v>
      </c>
      <c r="BM1262" s="35" t="s">
        <v>552</v>
      </c>
      <c r="BN1262" s="35">
        <v>0.68939196123671587</v>
      </c>
      <c r="BO1262" s="1">
        <v>3207953.6999999997</v>
      </c>
      <c r="BP1262" s="1"/>
      <c r="BQ1262" s="1">
        <v>2425040.2175999996</v>
      </c>
      <c r="BR1262" s="1">
        <v>107792.49480955207</v>
      </c>
      <c r="BS1262" s="1">
        <v>952511.82139475795</v>
      </c>
      <c r="BT1262" s="1">
        <v>2425040.2175999996</v>
      </c>
      <c r="BU1262" s="1">
        <v>107792.49480955207</v>
      </c>
      <c r="BV1262" s="1">
        <v>280387.68164871063</v>
      </c>
      <c r="BW1262" s="35">
        <v>6.4560609100206383</v>
      </c>
      <c r="BX1262" s="1">
        <v>13231167.1364753</v>
      </c>
      <c r="BY1262" s="1">
        <v>588122.41732399957</v>
      </c>
      <c r="BZ1262" s="1">
        <v>5196962.5150444992</v>
      </c>
      <c r="CA1262" s="1">
        <v>13231167.1364753</v>
      </c>
      <c r="CB1262" s="1">
        <v>588122.41732399957</v>
      </c>
      <c r="CC1262" s="1">
        <v>1529812.2694948411</v>
      </c>
    </row>
    <row r="1263" spans="1:81" x14ac:dyDescent="0.25">
      <c r="A1263" t="s">
        <v>475</v>
      </c>
      <c r="B1263" t="s">
        <v>254</v>
      </c>
      <c r="C1263" t="s">
        <v>77</v>
      </c>
      <c r="D1263" t="s">
        <v>28</v>
      </c>
      <c r="E1263">
        <v>50092</v>
      </c>
      <c r="F1263" t="s">
        <v>39</v>
      </c>
      <c r="G1263" t="s">
        <v>78</v>
      </c>
      <c r="H1263" s="74">
        <v>0.56654231323843995</v>
      </c>
      <c r="I1263" s="1">
        <v>7545151</v>
      </c>
      <c r="J1263" s="1">
        <v>1854848</v>
      </c>
      <c r="K1263" s="1">
        <v>0</v>
      </c>
      <c r="L1263" s="1">
        <v>0</v>
      </c>
      <c r="M1263" s="1">
        <v>0</v>
      </c>
      <c r="N1263" s="1">
        <v>0</v>
      </c>
      <c r="O1263" s="1">
        <v>0</v>
      </c>
      <c r="P1263" s="1">
        <v>0</v>
      </c>
      <c r="Q1263" s="1">
        <v>0</v>
      </c>
      <c r="R1263" s="1">
        <v>0</v>
      </c>
      <c r="S1263" s="1">
        <v>0</v>
      </c>
      <c r="T1263" s="1">
        <v>1854848</v>
      </c>
      <c r="U1263" s="1"/>
      <c r="V1263" s="36"/>
      <c r="W1263" s="1">
        <v>357760</v>
      </c>
      <c r="X1263" s="1"/>
      <c r="Y1263" s="1"/>
      <c r="Z1263" s="1"/>
      <c r="AA1263" s="1"/>
      <c r="AB1263" s="1"/>
      <c r="AC1263" s="1"/>
      <c r="AD1263" s="1"/>
      <c r="AE1263" s="1"/>
      <c r="AF1263" s="1"/>
      <c r="AG1263" s="1">
        <v>21723.606236</v>
      </c>
      <c r="AH1263" s="1">
        <v>0</v>
      </c>
      <c r="AI1263" s="1">
        <v>0</v>
      </c>
      <c r="AJ1263" s="1">
        <v>0</v>
      </c>
      <c r="AK1263" s="1">
        <v>0</v>
      </c>
      <c r="AL1263" s="1">
        <v>0</v>
      </c>
      <c r="AM1263" s="1">
        <v>0</v>
      </c>
      <c r="AN1263" s="1">
        <v>0</v>
      </c>
      <c r="AO1263" s="1">
        <v>0</v>
      </c>
      <c r="AP1263" s="1">
        <v>0</v>
      </c>
      <c r="AQ1263" s="1">
        <v>21723.606236</v>
      </c>
      <c r="AR1263" s="1">
        <v>1324860.4096000001</v>
      </c>
      <c r="AS1263" s="1">
        <v>0</v>
      </c>
      <c r="AT1263" s="1">
        <v>0</v>
      </c>
      <c r="AU1263" s="1">
        <v>0</v>
      </c>
      <c r="AV1263" s="1">
        <v>0</v>
      </c>
      <c r="AW1263" s="1">
        <v>0</v>
      </c>
      <c r="AX1263" s="1">
        <v>0</v>
      </c>
      <c r="AY1263" s="1">
        <v>0</v>
      </c>
      <c r="AZ1263" s="1">
        <v>0</v>
      </c>
      <c r="BA1263" s="1">
        <v>0</v>
      </c>
      <c r="BB1263" s="1">
        <v>1324860.4096000001</v>
      </c>
      <c r="BC1263" s="7">
        <v>0.17847012151724997</v>
      </c>
      <c r="BD1263" s="35">
        <v>0.72598078971214908</v>
      </c>
      <c r="BE1263" s="35" t="s">
        <v>552</v>
      </c>
      <c r="BF1263" s="35" t="s">
        <v>552</v>
      </c>
      <c r="BG1263" s="35" t="s">
        <v>552</v>
      </c>
      <c r="BH1263" s="35" t="s">
        <v>552</v>
      </c>
      <c r="BI1263" s="35" t="s">
        <v>552</v>
      </c>
      <c r="BJ1263" s="35" t="s">
        <v>552</v>
      </c>
      <c r="BK1263" s="35" t="s">
        <v>552</v>
      </c>
      <c r="BL1263" s="35" t="s">
        <v>552</v>
      </c>
      <c r="BM1263" s="35" t="s">
        <v>552</v>
      </c>
      <c r="BN1263" s="35">
        <v>0.72598078971214908</v>
      </c>
      <c r="BO1263" s="1">
        <v>3380831.9999999995</v>
      </c>
      <c r="BP1263" s="1">
        <v>0</v>
      </c>
      <c r="BQ1263" s="1">
        <v>2483561.9031599998</v>
      </c>
      <c r="BR1263" s="1">
        <v>110393.77063219209</v>
      </c>
      <c r="BS1263" s="1">
        <v>975498.07824084617</v>
      </c>
      <c r="BT1263" s="1">
        <v>2483561.9031599998</v>
      </c>
      <c r="BU1263" s="1">
        <v>110393.77063219209</v>
      </c>
      <c r="BV1263" s="1">
        <v>287154.06829304539</v>
      </c>
      <c r="BW1263" s="35">
        <v>6.4560609100206383</v>
      </c>
      <c r="BX1263" s="1">
        <v>13550465.017447736</v>
      </c>
      <c r="BY1263" s="1">
        <v>602315.13665608759</v>
      </c>
      <c r="BZ1263" s="1">
        <v>5322376.9324901346</v>
      </c>
      <c r="CA1263" s="1">
        <v>13550465.017447736</v>
      </c>
      <c r="CB1263" s="1">
        <v>602315.13665608759</v>
      </c>
      <c r="CC1263" s="1">
        <v>1566730.0871670819</v>
      </c>
    </row>
    <row r="1264" spans="1:81" x14ac:dyDescent="0.25">
      <c r="A1264" t="s">
        <v>475</v>
      </c>
      <c r="B1264" t="s">
        <v>254</v>
      </c>
      <c r="C1264" t="s">
        <v>77</v>
      </c>
      <c r="D1264" t="s">
        <v>1730</v>
      </c>
      <c r="E1264">
        <v>50092</v>
      </c>
      <c r="F1264" t="s">
        <v>39</v>
      </c>
      <c r="G1264" t="s">
        <v>78</v>
      </c>
      <c r="H1264" s="74">
        <v>0.56654231323843995</v>
      </c>
      <c r="I1264" s="1">
        <v>177791</v>
      </c>
      <c r="J1264" s="1"/>
      <c r="K1264" s="1"/>
      <c r="L1264" s="1"/>
      <c r="M1264" s="1"/>
      <c r="N1264" s="1"/>
      <c r="O1264" s="1"/>
      <c r="P1264" s="1"/>
      <c r="Q1264" s="1"/>
      <c r="R1264" s="1"/>
      <c r="S1264" s="1"/>
      <c r="T1264" s="1">
        <v>0</v>
      </c>
      <c r="U1264" s="1">
        <v>0</v>
      </c>
      <c r="V1264" s="36" t="s">
        <v>552</v>
      </c>
      <c r="W1264" s="1">
        <v>18294</v>
      </c>
      <c r="X1264" s="1"/>
      <c r="Y1264" s="1"/>
      <c r="Z1264" s="1"/>
      <c r="AA1264" s="1"/>
      <c r="AB1264" s="1"/>
      <c r="AC1264" s="1"/>
      <c r="AD1264" s="1"/>
      <c r="AE1264" s="1"/>
      <c r="AF1264" s="1"/>
      <c r="AG1264" s="1">
        <v>120.19158000000002</v>
      </c>
      <c r="AH1264" s="1">
        <v>0</v>
      </c>
      <c r="AI1264" s="1">
        <v>0</v>
      </c>
      <c r="AJ1264" s="1">
        <v>0</v>
      </c>
      <c r="AK1264" s="1"/>
      <c r="AL1264" s="1">
        <v>0</v>
      </c>
      <c r="AM1264" s="1">
        <v>0</v>
      </c>
      <c r="AN1264" s="1"/>
      <c r="AO1264" s="1">
        <v>0</v>
      </c>
      <c r="AP1264" s="1">
        <v>0</v>
      </c>
      <c r="AQ1264" s="1">
        <v>120.19158000000002</v>
      </c>
      <c r="AR1264" s="1">
        <v>67746.523740000004</v>
      </c>
      <c r="AS1264" s="1">
        <v>0</v>
      </c>
      <c r="AT1264" s="1">
        <v>0</v>
      </c>
      <c r="AU1264" s="1">
        <v>0</v>
      </c>
      <c r="AV1264" s="1"/>
      <c r="AW1264" s="1">
        <v>0</v>
      </c>
      <c r="AX1264" s="1">
        <v>0</v>
      </c>
      <c r="AY1264" s="1"/>
      <c r="AZ1264" s="1">
        <v>0</v>
      </c>
      <c r="BA1264" s="1">
        <v>0</v>
      </c>
      <c r="BB1264" s="1">
        <v>67746.523740000004</v>
      </c>
      <c r="BC1264" s="7">
        <v>0.3817218831099437</v>
      </c>
      <c r="BD1264" s="35" t="s">
        <v>552</v>
      </c>
      <c r="BE1264" s="35" t="s">
        <v>552</v>
      </c>
      <c r="BF1264" s="35" t="s">
        <v>552</v>
      </c>
      <c r="BG1264" s="35" t="s">
        <v>552</v>
      </c>
      <c r="BH1264" s="35" t="s">
        <v>552</v>
      </c>
      <c r="BI1264" s="35" t="s">
        <v>552</v>
      </c>
      <c r="BJ1264" s="35" t="s">
        <v>552</v>
      </c>
      <c r="BK1264" s="35" t="s">
        <v>552</v>
      </c>
      <c r="BL1264" s="35" t="s">
        <v>552</v>
      </c>
      <c r="BM1264" s="35" t="s">
        <v>552</v>
      </c>
      <c r="BN1264" s="35" t="s">
        <v>552</v>
      </c>
      <c r="BO1264" s="1">
        <v>172878.3</v>
      </c>
      <c r="BP1264" s="1">
        <v>0</v>
      </c>
      <c r="BQ1264" s="1">
        <v>58521.685559999991</v>
      </c>
      <c r="BR1264" s="1">
        <v>2601.2758226400056</v>
      </c>
      <c r="BS1264" s="1">
        <v>22986.256846088072</v>
      </c>
      <c r="BT1264" s="1">
        <v>58521.685559999991</v>
      </c>
      <c r="BU1264" s="1">
        <v>2601.2758226400056</v>
      </c>
      <c r="BV1264" s="1">
        <v>6766.3866443347297</v>
      </c>
      <c r="BW1264" s="35">
        <v>6.4560609100206383</v>
      </c>
      <c r="BX1264" s="1">
        <v>319297.88097243517</v>
      </c>
      <c r="BY1264" s="1">
        <v>14192.719332087912</v>
      </c>
      <c r="BZ1264" s="1">
        <v>125414.41744563541</v>
      </c>
      <c r="CA1264" s="1">
        <v>319297.88097243517</v>
      </c>
      <c r="CB1264" s="1">
        <v>14192.719332087912</v>
      </c>
      <c r="CC1264" s="1">
        <v>36917.817672240431</v>
      </c>
    </row>
    <row r="1265" spans="1:81" x14ac:dyDescent="0.25">
      <c r="A1265" t="s">
        <v>411</v>
      </c>
      <c r="B1265" t="s">
        <v>412</v>
      </c>
      <c r="C1265" t="s">
        <v>77</v>
      </c>
      <c r="D1265" t="s">
        <v>38</v>
      </c>
      <c r="E1265">
        <v>50025</v>
      </c>
      <c r="F1265" t="s">
        <v>39</v>
      </c>
      <c r="G1265" t="s">
        <v>78</v>
      </c>
      <c r="H1265" s="74">
        <v>0.56654231323843995</v>
      </c>
      <c r="I1265" s="1">
        <v>10991960</v>
      </c>
      <c r="J1265" s="1"/>
      <c r="K1265" s="1"/>
      <c r="L1265" s="1">
        <v>2289869</v>
      </c>
      <c r="M1265" s="1">
        <v>5293</v>
      </c>
      <c r="N1265" s="1"/>
      <c r="O1265" s="1"/>
      <c r="P1265" s="1"/>
      <c r="Q1265" s="1"/>
      <c r="R1265" s="1"/>
      <c r="S1265" s="1"/>
      <c r="T1265" s="1">
        <v>2295162</v>
      </c>
      <c r="U1265" s="1">
        <v>36.529411764705884</v>
      </c>
      <c r="V1265" s="36">
        <v>0.13917618231155346</v>
      </c>
      <c r="W1265" s="1"/>
      <c r="X1265" s="1"/>
      <c r="Y1265" s="1">
        <v>478082</v>
      </c>
      <c r="Z1265" s="1">
        <v>23593</v>
      </c>
      <c r="AA1265" s="1"/>
      <c r="AB1265" s="1"/>
      <c r="AC1265" s="1"/>
      <c r="AD1265" s="1"/>
      <c r="AE1265" s="1"/>
      <c r="AF1265" s="1"/>
      <c r="AG1265" s="1">
        <v>0</v>
      </c>
      <c r="AH1265" s="1">
        <v>0</v>
      </c>
      <c r="AI1265" s="1">
        <v>4907980.0639375011</v>
      </c>
      <c r="AJ1265" s="1">
        <v>13366.432796234514</v>
      </c>
      <c r="AK1265" s="1">
        <v>0</v>
      </c>
      <c r="AL1265" s="1">
        <v>0</v>
      </c>
      <c r="AM1265" s="1">
        <v>0</v>
      </c>
      <c r="AN1265" s="1">
        <v>0</v>
      </c>
      <c r="AO1265" s="1">
        <v>0</v>
      </c>
      <c r="AP1265" s="1">
        <v>0</v>
      </c>
      <c r="AQ1265" s="1">
        <v>4921346.4967337353</v>
      </c>
      <c r="AR1265" s="1">
        <v>0</v>
      </c>
      <c r="AS1265" s="1">
        <v>0</v>
      </c>
      <c r="AT1265" s="1">
        <v>1036491.0507908</v>
      </c>
      <c r="AU1265" s="1">
        <v>474.27285611000036</v>
      </c>
      <c r="AV1265" s="1">
        <v>0</v>
      </c>
      <c r="AW1265" s="1">
        <v>0</v>
      </c>
      <c r="AX1265" s="1">
        <v>0</v>
      </c>
      <c r="AY1265" s="1">
        <v>0</v>
      </c>
      <c r="AZ1265" s="1">
        <v>0</v>
      </c>
      <c r="BA1265" s="1">
        <v>0</v>
      </c>
      <c r="BB1265" s="1">
        <v>1036965.32364691</v>
      </c>
      <c r="BC1265" s="7">
        <v>0.54206090818931696</v>
      </c>
      <c r="BD1265" s="35" t="s">
        <v>552</v>
      </c>
      <c r="BE1265" s="35" t="s">
        <v>552</v>
      </c>
      <c r="BF1265" s="35">
        <v>2.5959874188122991</v>
      </c>
      <c r="BG1265" s="35">
        <v>2.6149075481474617</v>
      </c>
      <c r="BH1265" s="35" t="s">
        <v>552</v>
      </c>
      <c r="BI1265" s="35" t="s">
        <v>552</v>
      </c>
      <c r="BJ1265" s="35" t="s">
        <v>552</v>
      </c>
      <c r="BK1265" s="35" t="s">
        <v>552</v>
      </c>
      <c r="BL1265" s="35" t="s">
        <v>552</v>
      </c>
      <c r="BM1265" s="35" t="s">
        <v>552</v>
      </c>
      <c r="BN1265" s="35">
        <v>2.5960310515687541</v>
      </c>
      <c r="BO1265" s="1">
        <v>0</v>
      </c>
      <c r="BP1265" s="1"/>
      <c r="BQ1265" s="1">
        <v>3618113.5535999993</v>
      </c>
      <c r="BR1265" s="1">
        <v>160824.33751666866</v>
      </c>
      <c r="BS1265" s="1">
        <v>1421129.3923872765</v>
      </c>
      <c r="BT1265" s="1">
        <v>3618113.5535999993</v>
      </c>
      <c r="BU1265" s="1">
        <v>160824.33751666866</v>
      </c>
      <c r="BV1265" s="1">
        <v>418333.05026160815</v>
      </c>
      <c r="BW1265" s="35">
        <v>6.6208389839326296</v>
      </c>
      <c r="BX1265" s="1">
        <v>20336833.710369896</v>
      </c>
      <c r="BY1265" s="1">
        <v>903967.70587883017</v>
      </c>
      <c r="BZ1265" s="1">
        <v>7987939.4899428934</v>
      </c>
      <c r="CA1265" s="1">
        <v>20336833.710369896</v>
      </c>
      <c r="CB1265" s="1">
        <v>903967.70587883017</v>
      </c>
      <c r="CC1265" s="1">
        <v>2351382.7171778954</v>
      </c>
    </row>
    <row r="1266" spans="1:81" x14ac:dyDescent="0.25">
      <c r="A1266" t="s">
        <v>411</v>
      </c>
      <c r="B1266" t="s">
        <v>412</v>
      </c>
      <c r="C1266" t="s">
        <v>77</v>
      </c>
      <c r="D1266" t="s">
        <v>28</v>
      </c>
      <c r="E1266">
        <v>50025</v>
      </c>
      <c r="F1266" t="s">
        <v>39</v>
      </c>
      <c r="G1266" t="s">
        <v>78</v>
      </c>
      <c r="H1266" s="74">
        <v>0.56654231323843995</v>
      </c>
      <c r="I1266" s="1">
        <v>11151556</v>
      </c>
      <c r="J1266" s="1">
        <v>0</v>
      </c>
      <c r="K1266" s="1">
        <v>0</v>
      </c>
      <c r="L1266" s="1">
        <v>2289869</v>
      </c>
      <c r="M1266" s="1">
        <v>5293</v>
      </c>
      <c r="N1266" s="1">
        <v>0</v>
      </c>
      <c r="O1266" s="1">
        <v>0</v>
      </c>
      <c r="P1266" s="1">
        <v>290178</v>
      </c>
      <c r="Q1266" s="1">
        <v>0</v>
      </c>
      <c r="R1266" s="1">
        <v>0</v>
      </c>
      <c r="S1266" s="1">
        <v>0</v>
      </c>
      <c r="T1266" s="1">
        <v>2585340</v>
      </c>
      <c r="U1266" s="1"/>
      <c r="V1266" s="36"/>
      <c r="W1266" s="1"/>
      <c r="X1266" s="1"/>
      <c r="Y1266" s="1">
        <v>478082</v>
      </c>
      <c r="Z1266" s="1">
        <v>23593</v>
      </c>
      <c r="AA1266" s="1"/>
      <c r="AB1266" s="1"/>
      <c r="AC1266" s="1">
        <v>38400</v>
      </c>
      <c r="AD1266" s="1"/>
      <c r="AE1266" s="1"/>
      <c r="AF1266" s="1"/>
      <c r="AG1266" s="1">
        <v>0</v>
      </c>
      <c r="AH1266" s="1">
        <v>0</v>
      </c>
      <c r="AI1266" s="1">
        <v>4907980.0639375011</v>
      </c>
      <c r="AJ1266" s="1">
        <v>13366.432796234514</v>
      </c>
      <c r="AK1266" s="1">
        <v>0</v>
      </c>
      <c r="AL1266" s="1">
        <v>0</v>
      </c>
      <c r="AM1266" s="1">
        <v>337481.59384499997</v>
      </c>
      <c r="AN1266" s="1">
        <v>0</v>
      </c>
      <c r="AO1266" s="1">
        <v>0</v>
      </c>
      <c r="AP1266" s="1">
        <v>0</v>
      </c>
      <c r="AQ1266" s="1">
        <v>5258828.0905787349</v>
      </c>
      <c r="AR1266" s="1">
        <v>0</v>
      </c>
      <c r="AS1266" s="1">
        <v>0</v>
      </c>
      <c r="AT1266" s="1">
        <v>1036491.0507908</v>
      </c>
      <c r="AU1266" s="1">
        <v>474.27285611000036</v>
      </c>
      <c r="AV1266" s="1">
        <v>0</v>
      </c>
      <c r="AW1266" s="1">
        <v>0</v>
      </c>
      <c r="AX1266" s="1">
        <v>99885.311999999991</v>
      </c>
      <c r="AY1266" s="1">
        <v>0</v>
      </c>
      <c r="AZ1266" s="1">
        <v>0</v>
      </c>
      <c r="BA1266" s="1">
        <v>0</v>
      </c>
      <c r="BB1266" s="1">
        <v>1136850.6356469099</v>
      </c>
      <c r="BC1266" s="7">
        <v>0.57352343710829634</v>
      </c>
      <c r="BD1266" s="35" t="s">
        <v>552</v>
      </c>
      <c r="BE1266" s="35" t="s">
        <v>552</v>
      </c>
      <c r="BF1266" s="35">
        <v>2.5959874188122991</v>
      </c>
      <c r="BG1266" s="35">
        <v>2.6149075481474617</v>
      </c>
      <c r="BH1266" s="35" t="s">
        <v>552</v>
      </c>
      <c r="BI1266" s="35" t="s">
        <v>552</v>
      </c>
      <c r="BJ1266" s="35">
        <v>1.5072366128548682</v>
      </c>
      <c r="BK1266" s="35" t="s">
        <v>552</v>
      </c>
      <c r="BL1266" s="35" t="s">
        <v>552</v>
      </c>
      <c r="BM1266" s="35" t="s">
        <v>552</v>
      </c>
      <c r="BN1266" s="35">
        <v>2.4738250002806765</v>
      </c>
      <c r="BO1266" s="1">
        <v>0</v>
      </c>
      <c r="BP1266" s="1">
        <v>0</v>
      </c>
      <c r="BQ1266" s="1">
        <v>3670646.1729599992</v>
      </c>
      <c r="BR1266" s="1">
        <v>163159.40068741437</v>
      </c>
      <c r="BS1266" s="1">
        <v>1441763.2526367167</v>
      </c>
      <c r="BT1266" s="1">
        <v>3670646.1729599992</v>
      </c>
      <c r="BU1266" s="1">
        <v>163159.40068741437</v>
      </c>
      <c r="BV1266" s="1">
        <v>424406.96988008847</v>
      </c>
      <c r="BW1266" s="35">
        <v>6.6208389839326296</v>
      </c>
      <c r="BX1266" s="1">
        <v>20632111.105196677</v>
      </c>
      <c r="BY1266" s="1">
        <v>917092.71997890307</v>
      </c>
      <c r="BZ1266" s="1">
        <v>8103919.0960219661</v>
      </c>
      <c r="CA1266" s="1">
        <v>20632111.105196677</v>
      </c>
      <c r="CB1266" s="1">
        <v>917092.71997890307</v>
      </c>
      <c r="CC1266" s="1">
        <v>2385523.241354723</v>
      </c>
    </row>
    <row r="1267" spans="1:81" x14ac:dyDescent="0.25">
      <c r="A1267" t="s">
        <v>411</v>
      </c>
      <c r="B1267" t="s">
        <v>412</v>
      </c>
      <c r="C1267" t="s">
        <v>77</v>
      </c>
      <c r="D1267" t="s">
        <v>1730</v>
      </c>
      <c r="E1267">
        <v>50025</v>
      </c>
      <c r="F1267" t="s">
        <v>39</v>
      </c>
      <c r="G1267" t="s">
        <v>78</v>
      </c>
      <c r="H1267" s="74">
        <v>0.56654231323843995</v>
      </c>
      <c r="I1267" s="1">
        <v>159596</v>
      </c>
      <c r="J1267" s="1"/>
      <c r="K1267" s="1"/>
      <c r="L1267" s="1"/>
      <c r="M1267" s="1"/>
      <c r="N1267" s="1"/>
      <c r="O1267" s="1"/>
      <c r="P1267" s="1">
        <v>290178</v>
      </c>
      <c r="Q1267" s="1"/>
      <c r="R1267" s="1"/>
      <c r="S1267" s="1"/>
      <c r="T1267" s="1">
        <v>290178</v>
      </c>
      <c r="U1267" s="1">
        <v>7</v>
      </c>
      <c r="V1267" s="36">
        <v>8.5179286610932256E-2</v>
      </c>
      <c r="W1267" s="1"/>
      <c r="X1267" s="1"/>
      <c r="Y1267" s="1"/>
      <c r="Z1267" s="1"/>
      <c r="AA1267" s="1"/>
      <c r="AB1267" s="1"/>
      <c r="AC1267" s="1">
        <v>38400</v>
      </c>
      <c r="AD1267" s="1"/>
      <c r="AE1267" s="1"/>
      <c r="AF1267" s="1"/>
      <c r="AG1267" s="1">
        <v>0</v>
      </c>
      <c r="AH1267" s="1">
        <v>0</v>
      </c>
      <c r="AI1267" s="1">
        <v>0</v>
      </c>
      <c r="AJ1267" s="1">
        <v>0</v>
      </c>
      <c r="AK1267" s="1"/>
      <c r="AL1267" s="1">
        <v>0</v>
      </c>
      <c r="AM1267" s="1">
        <v>337481.59384499997</v>
      </c>
      <c r="AN1267" s="1"/>
      <c r="AO1267" s="1">
        <v>0</v>
      </c>
      <c r="AP1267" s="1">
        <v>0</v>
      </c>
      <c r="AQ1267" s="1">
        <v>337481.59384499997</v>
      </c>
      <c r="AR1267" s="1">
        <v>0</v>
      </c>
      <c r="AS1267" s="1">
        <v>0</v>
      </c>
      <c r="AT1267" s="1">
        <v>0</v>
      </c>
      <c r="AU1267" s="1">
        <v>0</v>
      </c>
      <c r="AV1267" s="1"/>
      <c r="AW1267" s="1">
        <v>0</v>
      </c>
      <c r="AX1267" s="1">
        <v>99885.311999999991</v>
      </c>
      <c r="AY1267" s="1"/>
      <c r="AZ1267" s="1">
        <v>0</v>
      </c>
      <c r="BA1267" s="1">
        <v>0</v>
      </c>
      <c r="BB1267" s="1">
        <v>99885.311999999991</v>
      </c>
      <c r="BC1267" s="7">
        <v>2.7404628301774476</v>
      </c>
      <c r="BD1267" s="35" t="s">
        <v>552</v>
      </c>
      <c r="BE1267" s="35" t="s">
        <v>552</v>
      </c>
      <c r="BF1267" s="35" t="s">
        <v>552</v>
      </c>
      <c r="BG1267" s="35" t="s">
        <v>552</v>
      </c>
      <c r="BH1267" s="35" t="s">
        <v>552</v>
      </c>
      <c r="BI1267" s="35" t="s">
        <v>552</v>
      </c>
      <c r="BJ1267" s="35">
        <v>1.5072366128548682</v>
      </c>
      <c r="BK1267" s="35" t="s">
        <v>552</v>
      </c>
      <c r="BL1267" s="35" t="s">
        <v>552</v>
      </c>
      <c r="BM1267" s="35" t="s">
        <v>552</v>
      </c>
      <c r="BN1267" s="35">
        <v>1.5072366128548682</v>
      </c>
      <c r="BO1267" s="1">
        <v>0</v>
      </c>
      <c r="BP1267" s="1">
        <v>0</v>
      </c>
      <c r="BQ1267" s="1">
        <v>52532.61935999999</v>
      </c>
      <c r="BR1267" s="1">
        <v>2335.0631707457314</v>
      </c>
      <c r="BS1267" s="1">
        <v>20633.860249440477</v>
      </c>
      <c r="BT1267" s="1">
        <v>52532.61935999999</v>
      </c>
      <c r="BU1267" s="1">
        <v>2335.0631707457314</v>
      </c>
      <c r="BV1267" s="1">
        <v>6073.9196184803814</v>
      </c>
      <c r="BW1267" s="35">
        <v>6.6208389839326296</v>
      </c>
      <c r="BX1267" s="1">
        <v>295277.39482678188</v>
      </c>
      <c r="BY1267" s="1">
        <v>13125.01410007294</v>
      </c>
      <c r="BZ1267" s="1">
        <v>115979.60607907287</v>
      </c>
      <c r="CA1267" s="1">
        <v>295277.39482678188</v>
      </c>
      <c r="CB1267" s="1">
        <v>13125.01410007294</v>
      </c>
      <c r="CC1267" s="1">
        <v>34140.524176827726</v>
      </c>
    </row>
    <row r="1268" spans="1:81" x14ac:dyDescent="0.25">
      <c r="A1268" t="s">
        <v>1546</v>
      </c>
      <c r="B1268" t="s">
        <v>317</v>
      </c>
      <c r="C1268" t="s">
        <v>77</v>
      </c>
      <c r="D1268" t="s">
        <v>28</v>
      </c>
      <c r="E1268">
        <v>50155</v>
      </c>
      <c r="F1268" t="s">
        <v>39</v>
      </c>
      <c r="G1268" t="s">
        <v>78</v>
      </c>
      <c r="H1268" s="74">
        <v>0.56654231323843995</v>
      </c>
      <c r="I1268" s="1">
        <v>26103531</v>
      </c>
      <c r="J1268" s="1">
        <v>0</v>
      </c>
      <c r="K1268" s="1">
        <v>0</v>
      </c>
      <c r="L1268" s="1">
        <v>0</v>
      </c>
      <c r="M1268" s="1">
        <v>0</v>
      </c>
      <c r="N1268" s="1">
        <v>0</v>
      </c>
      <c r="O1268" s="1">
        <v>0</v>
      </c>
      <c r="P1268" s="1">
        <v>25444540</v>
      </c>
      <c r="Q1268" s="1">
        <v>0</v>
      </c>
      <c r="R1268" s="1">
        <v>0</v>
      </c>
      <c r="S1268" s="1">
        <v>0</v>
      </c>
      <c r="T1268" s="1">
        <v>25444540</v>
      </c>
      <c r="U1268" s="1"/>
      <c r="V1268" s="36"/>
      <c r="W1268" s="1"/>
      <c r="X1268" s="1"/>
      <c r="Y1268" s="1"/>
      <c r="Z1268" s="1"/>
      <c r="AA1268" s="1"/>
      <c r="AB1268" s="1"/>
      <c r="AC1268" s="1">
        <v>3425595</v>
      </c>
      <c r="AD1268" s="1"/>
      <c r="AE1268" s="1"/>
      <c r="AF1268" s="1"/>
      <c r="AG1268" s="1">
        <v>0</v>
      </c>
      <c r="AH1268" s="1">
        <v>0</v>
      </c>
      <c r="AI1268" s="1">
        <v>0</v>
      </c>
      <c r="AJ1268" s="1">
        <v>0</v>
      </c>
      <c r="AK1268" s="1">
        <v>0</v>
      </c>
      <c r="AL1268" s="1">
        <v>0</v>
      </c>
      <c r="AM1268" s="1">
        <v>30105624.856683329</v>
      </c>
      <c r="AN1268" s="1">
        <v>0</v>
      </c>
      <c r="AO1268" s="1">
        <v>0</v>
      </c>
      <c r="AP1268" s="1">
        <v>0</v>
      </c>
      <c r="AQ1268" s="1">
        <v>30105624.856683329</v>
      </c>
      <c r="AR1268" s="1">
        <v>0</v>
      </c>
      <c r="AS1268" s="1">
        <v>0</v>
      </c>
      <c r="AT1268" s="1">
        <v>0</v>
      </c>
      <c r="AU1268" s="1">
        <v>0</v>
      </c>
      <c r="AV1268" s="1">
        <v>0</v>
      </c>
      <c r="AW1268" s="1">
        <v>0</v>
      </c>
      <c r="AX1268" s="1">
        <v>8910589.2020999994</v>
      </c>
      <c r="AY1268" s="1">
        <v>0</v>
      </c>
      <c r="AZ1268" s="1">
        <v>0</v>
      </c>
      <c r="BA1268" s="1">
        <v>0</v>
      </c>
      <c r="BB1268" s="1">
        <v>8910589.2020999994</v>
      </c>
      <c r="BC1268" s="7">
        <v>1.4946718916603019</v>
      </c>
      <c r="BD1268" s="35" t="s">
        <v>552</v>
      </c>
      <c r="BE1268" s="35" t="s">
        <v>552</v>
      </c>
      <c r="BF1268" s="35" t="s">
        <v>552</v>
      </c>
      <c r="BG1268" s="35" t="s">
        <v>552</v>
      </c>
      <c r="BH1268" s="35" t="s">
        <v>552</v>
      </c>
      <c r="BI1268" s="35" t="s">
        <v>552</v>
      </c>
      <c r="BJ1268" s="35">
        <v>1.5333825668997487</v>
      </c>
      <c r="BK1268" s="35" t="s">
        <v>552</v>
      </c>
      <c r="BL1268" s="35" t="s">
        <v>552</v>
      </c>
      <c r="BM1268" s="35" t="s">
        <v>552</v>
      </c>
      <c r="BN1268" s="35">
        <v>1.5333825668997487</v>
      </c>
      <c r="BO1268" s="1">
        <v>0</v>
      </c>
      <c r="BP1268" s="1">
        <v>0</v>
      </c>
      <c r="BQ1268" s="1">
        <v>8592238.2639599983</v>
      </c>
      <c r="BR1268" s="1">
        <v>381923.06739842787</v>
      </c>
      <c r="BS1268" s="1">
        <v>3374875.3770203339</v>
      </c>
      <c r="BT1268" s="1">
        <v>8592238.2639599983</v>
      </c>
      <c r="BU1268" s="1">
        <v>381923.06739842787</v>
      </c>
      <c r="BV1268" s="1">
        <v>993450.64445544255</v>
      </c>
      <c r="BW1268" s="35">
        <v>6.0396111226986413</v>
      </c>
      <c r="BX1268" s="1">
        <v>43301539.52392967</v>
      </c>
      <c r="BY1268" s="1">
        <v>1924743.7384762999</v>
      </c>
      <c r="BZ1268" s="1">
        <v>17008059.487753447</v>
      </c>
      <c r="CA1268" s="1">
        <v>43301539.52392967</v>
      </c>
      <c r="CB1268" s="1">
        <v>1924743.7384762999</v>
      </c>
      <c r="CC1268" s="1">
        <v>5006604.9176497813</v>
      </c>
    </row>
    <row r="1269" spans="1:81" x14ac:dyDescent="0.25">
      <c r="A1269" t="s">
        <v>1546</v>
      </c>
      <c r="B1269" t="s">
        <v>317</v>
      </c>
      <c r="C1269" t="s">
        <v>77</v>
      </c>
      <c r="D1269" t="s">
        <v>1730</v>
      </c>
      <c r="E1269">
        <v>50155</v>
      </c>
      <c r="F1269" t="s">
        <v>39</v>
      </c>
      <c r="G1269" t="s">
        <v>78</v>
      </c>
      <c r="H1269" s="74">
        <v>0.56654231323843995</v>
      </c>
      <c r="I1269" s="1">
        <v>26103531</v>
      </c>
      <c r="J1269" s="1"/>
      <c r="K1269" s="1"/>
      <c r="L1269" s="1"/>
      <c r="M1269" s="1"/>
      <c r="N1269" s="1"/>
      <c r="O1269" s="1"/>
      <c r="P1269" s="1">
        <v>25444540</v>
      </c>
      <c r="Q1269" s="1"/>
      <c r="R1269" s="1"/>
      <c r="S1269" s="1"/>
      <c r="T1269" s="1">
        <v>25444540</v>
      </c>
      <c r="U1269" s="1">
        <v>8.2546874999999993</v>
      </c>
      <c r="V1269" s="36">
        <v>0.13704156210129401</v>
      </c>
      <c r="W1269" s="1"/>
      <c r="X1269" s="1"/>
      <c r="Y1269" s="1"/>
      <c r="Z1269" s="1"/>
      <c r="AA1269" s="1"/>
      <c r="AB1269" s="1"/>
      <c r="AC1269" s="1">
        <v>3425595</v>
      </c>
      <c r="AD1269" s="1"/>
      <c r="AE1269" s="1"/>
      <c r="AF1269" s="1"/>
      <c r="AG1269" s="1">
        <v>0</v>
      </c>
      <c r="AH1269" s="1">
        <v>0</v>
      </c>
      <c r="AI1269" s="1">
        <v>0</v>
      </c>
      <c r="AJ1269" s="1">
        <v>0</v>
      </c>
      <c r="AK1269" s="1"/>
      <c r="AL1269" s="1">
        <v>0</v>
      </c>
      <c r="AM1269" s="1">
        <v>30105624.856683329</v>
      </c>
      <c r="AN1269" s="1"/>
      <c r="AO1269" s="1">
        <v>0</v>
      </c>
      <c r="AP1269" s="1">
        <v>0</v>
      </c>
      <c r="AQ1269" s="1">
        <v>30105624.856683329</v>
      </c>
      <c r="AR1269" s="1">
        <v>0</v>
      </c>
      <c r="AS1269" s="1">
        <v>0</v>
      </c>
      <c r="AT1269" s="1">
        <v>0</v>
      </c>
      <c r="AU1269" s="1">
        <v>0</v>
      </c>
      <c r="AV1269" s="1"/>
      <c r="AW1269" s="1">
        <v>0</v>
      </c>
      <c r="AX1269" s="1">
        <v>8910589.2020999994</v>
      </c>
      <c r="AY1269" s="1"/>
      <c r="AZ1269" s="1">
        <v>0</v>
      </c>
      <c r="BA1269" s="1">
        <v>0</v>
      </c>
      <c r="BB1269" s="1">
        <v>8910589.2020999994</v>
      </c>
      <c r="BC1269" s="7">
        <v>1.4946718916603019</v>
      </c>
      <c r="BD1269" s="35" t="s">
        <v>552</v>
      </c>
      <c r="BE1269" s="35" t="s">
        <v>552</v>
      </c>
      <c r="BF1269" s="35" t="s">
        <v>552</v>
      </c>
      <c r="BG1269" s="35" t="s">
        <v>552</v>
      </c>
      <c r="BH1269" s="35" t="s">
        <v>552</v>
      </c>
      <c r="BI1269" s="35" t="s">
        <v>552</v>
      </c>
      <c r="BJ1269" s="35">
        <v>1.5333825668997487</v>
      </c>
      <c r="BK1269" s="35" t="s">
        <v>552</v>
      </c>
      <c r="BL1269" s="35" t="s">
        <v>552</v>
      </c>
      <c r="BM1269" s="35" t="s">
        <v>552</v>
      </c>
      <c r="BN1269" s="35">
        <v>1.5333825668997487</v>
      </c>
      <c r="BO1269" s="1">
        <v>0</v>
      </c>
      <c r="BP1269" s="1">
        <v>0</v>
      </c>
      <c r="BQ1269" s="1">
        <v>8592238.2639599983</v>
      </c>
      <c r="BR1269" s="1">
        <v>381923.06739842787</v>
      </c>
      <c r="BS1269" s="1">
        <v>3374875.3770203339</v>
      </c>
      <c r="BT1269" s="1">
        <v>8592238.2639599983</v>
      </c>
      <c r="BU1269" s="1">
        <v>381923.06739842787</v>
      </c>
      <c r="BV1269" s="1">
        <v>993450.64445544255</v>
      </c>
      <c r="BW1269" s="35">
        <v>6.0396111226986413</v>
      </c>
      <c r="BX1269" s="1">
        <v>43301539.52392967</v>
      </c>
      <c r="BY1269" s="1">
        <v>1924743.7384762999</v>
      </c>
      <c r="BZ1269" s="1">
        <v>17008059.487753447</v>
      </c>
      <c r="CA1269" s="1">
        <v>43301539.52392967</v>
      </c>
      <c r="CB1269" s="1">
        <v>1924743.7384762999</v>
      </c>
      <c r="CC1269" s="1">
        <v>5006604.9176497813</v>
      </c>
    </row>
    <row r="1270" spans="1:81" x14ac:dyDescent="0.25">
      <c r="A1270" t="s">
        <v>75</v>
      </c>
      <c r="B1270" t="s">
        <v>76</v>
      </c>
      <c r="C1270" t="s">
        <v>77</v>
      </c>
      <c r="D1270" t="s">
        <v>38</v>
      </c>
      <c r="E1270">
        <v>50027</v>
      </c>
      <c r="F1270" t="s">
        <v>39</v>
      </c>
      <c r="G1270" t="s">
        <v>78</v>
      </c>
      <c r="H1270" s="74">
        <v>0.56654231323843995</v>
      </c>
      <c r="I1270" s="1">
        <v>260030296</v>
      </c>
      <c r="J1270" s="1">
        <v>31715613</v>
      </c>
      <c r="K1270" s="1"/>
      <c r="L1270" s="1"/>
      <c r="M1270" s="1"/>
      <c r="N1270" s="1"/>
      <c r="O1270" s="1"/>
      <c r="P1270" s="1"/>
      <c r="Q1270" s="1"/>
      <c r="R1270" s="1"/>
      <c r="S1270" s="1"/>
      <c r="T1270" s="1">
        <v>31715613</v>
      </c>
      <c r="U1270" s="1">
        <v>43.269751693002256</v>
      </c>
      <c r="V1270" s="36">
        <v>0.24634699570949559</v>
      </c>
      <c r="W1270" s="1">
        <v>6694106</v>
      </c>
      <c r="X1270" s="1"/>
      <c r="Y1270" s="1"/>
      <c r="Z1270" s="1"/>
      <c r="AA1270" s="1"/>
      <c r="AB1270" s="1"/>
      <c r="AC1270" s="1"/>
      <c r="AD1270" s="1"/>
      <c r="AE1270" s="1"/>
      <c r="AF1270" s="1"/>
      <c r="AG1270" s="1">
        <v>369391.74461099994</v>
      </c>
      <c r="AH1270" s="1">
        <v>0</v>
      </c>
      <c r="AI1270" s="1">
        <v>0</v>
      </c>
      <c r="AJ1270" s="1">
        <v>0</v>
      </c>
      <c r="AK1270" s="1">
        <v>0</v>
      </c>
      <c r="AL1270" s="1">
        <v>0</v>
      </c>
      <c r="AM1270" s="1">
        <v>0</v>
      </c>
      <c r="AN1270" s="1">
        <v>0</v>
      </c>
      <c r="AO1270" s="1">
        <v>0</v>
      </c>
      <c r="AP1270" s="1">
        <v>0</v>
      </c>
      <c r="AQ1270" s="1">
        <v>369391.74461099994</v>
      </c>
      <c r="AR1270" s="1">
        <v>24789680.280260004</v>
      </c>
      <c r="AS1270" s="1">
        <v>0</v>
      </c>
      <c r="AT1270" s="1">
        <v>0</v>
      </c>
      <c r="AU1270" s="1">
        <v>0</v>
      </c>
      <c r="AV1270" s="1">
        <v>0</v>
      </c>
      <c r="AW1270" s="1">
        <v>0</v>
      </c>
      <c r="AX1270" s="1">
        <v>0</v>
      </c>
      <c r="AY1270" s="1">
        <v>0</v>
      </c>
      <c r="AZ1270" s="1">
        <v>0</v>
      </c>
      <c r="BA1270" s="1">
        <v>0</v>
      </c>
      <c r="BB1270" s="1">
        <v>24789680.280260004</v>
      </c>
      <c r="BC1270" s="7">
        <v>9.675438751518016E-2</v>
      </c>
      <c r="BD1270" s="35">
        <v>0.79327087339825353</v>
      </c>
      <c r="BE1270" s="35" t="s">
        <v>552</v>
      </c>
      <c r="BF1270" s="35" t="s">
        <v>552</v>
      </c>
      <c r="BG1270" s="35" t="s">
        <v>552</v>
      </c>
      <c r="BH1270" s="35" t="s">
        <v>552</v>
      </c>
      <c r="BI1270" s="35" t="s">
        <v>552</v>
      </c>
      <c r="BJ1270" s="35" t="s">
        <v>552</v>
      </c>
      <c r="BK1270" s="35" t="s">
        <v>552</v>
      </c>
      <c r="BL1270" s="35" t="s">
        <v>552</v>
      </c>
      <c r="BM1270" s="35" t="s">
        <v>552</v>
      </c>
      <c r="BN1270" s="35">
        <v>0.79327087339825353</v>
      </c>
      <c r="BO1270" s="1">
        <v>63259301.699999996</v>
      </c>
      <c r="BP1270" s="1"/>
      <c r="BQ1270" s="1">
        <v>85591572.231359988</v>
      </c>
      <c r="BR1270" s="1">
        <v>3804526.2253923099</v>
      </c>
      <c r="BS1270" s="1">
        <v>33618817.440817073</v>
      </c>
      <c r="BT1270" s="1">
        <v>85591572.231359988</v>
      </c>
      <c r="BU1270" s="1">
        <v>3804526.2253923099</v>
      </c>
      <c r="BV1270" s="1">
        <v>9896257.5269659683</v>
      </c>
      <c r="BW1270" s="35">
        <v>7.0093836703475541</v>
      </c>
      <c r="BX1270" s="1">
        <v>514352596.48650789</v>
      </c>
      <c r="BY1270" s="1">
        <v>22862857.772281568</v>
      </c>
      <c r="BZ1270" s="1">
        <v>202028372.54524165</v>
      </c>
      <c r="CA1270" s="1">
        <v>514352596.48650789</v>
      </c>
      <c r="CB1270" s="1">
        <v>22862857.772281568</v>
      </c>
      <c r="CC1270" s="1">
        <v>59470408.380103365</v>
      </c>
    </row>
    <row r="1271" spans="1:81" x14ac:dyDescent="0.25">
      <c r="A1271" t="s">
        <v>75</v>
      </c>
      <c r="B1271" t="s">
        <v>76</v>
      </c>
      <c r="C1271" t="s">
        <v>77</v>
      </c>
      <c r="D1271" t="s">
        <v>1726</v>
      </c>
      <c r="E1271">
        <v>50027</v>
      </c>
      <c r="F1271" t="s">
        <v>39</v>
      </c>
      <c r="G1271" t="s">
        <v>78</v>
      </c>
      <c r="H1271" s="74">
        <v>0.56654231323843995</v>
      </c>
      <c r="I1271" s="1">
        <v>19441510</v>
      </c>
      <c r="J1271" s="1"/>
      <c r="K1271" s="1"/>
      <c r="L1271" s="1">
        <v>794370</v>
      </c>
      <c r="M1271" s="1"/>
      <c r="N1271" s="1"/>
      <c r="O1271" s="1"/>
      <c r="P1271" s="1"/>
      <c r="Q1271" s="1"/>
      <c r="R1271" s="1"/>
      <c r="S1271" s="1"/>
      <c r="T1271" s="1">
        <v>794370</v>
      </c>
      <c r="U1271" s="1">
        <v>105.5</v>
      </c>
      <c r="V1271" s="36">
        <v>0.30722810011071838</v>
      </c>
      <c r="W1271" s="1"/>
      <c r="X1271" s="1"/>
      <c r="Y1271" s="1">
        <v>465098</v>
      </c>
      <c r="Z1271" s="1"/>
      <c r="AA1271" s="1"/>
      <c r="AB1271" s="1"/>
      <c r="AC1271" s="1"/>
      <c r="AD1271" s="1"/>
      <c r="AE1271" s="1"/>
      <c r="AF1271" s="1"/>
      <c r="AG1271" s="1">
        <v>0</v>
      </c>
      <c r="AH1271" s="1"/>
      <c r="AI1271" s="1">
        <v>4791114.0274</v>
      </c>
      <c r="AJ1271" s="1"/>
      <c r="AK1271" s="1">
        <v>0</v>
      </c>
      <c r="AL1271" s="1"/>
      <c r="AM1271" s="1"/>
      <c r="AN1271" s="1"/>
      <c r="AO1271" s="1"/>
      <c r="AP1271" s="1"/>
      <c r="AQ1271" s="1">
        <v>4791114.0274</v>
      </c>
      <c r="AR1271" s="1">
        <v>0</v>
      </c>
      <c r="AS1271" s="1"/>
      <c r="AT1271" s="1">
        <v>1008341.4869011999</v>
      </c>
      <c r="AU1271" s="1"/>
      <c r="AV1271" s="1">
        <v>0</v>
      </c>
      <c r="AW1271" s="1"/>
      <c r="AX1271" s="1"/>
      <c r="AY1271" s="1"/>
      <c r="AZ1271" s="1"/>
      <c r="BA1271" s="1"/>
      <c r="BB1271" s="1">
        <v>1008341.4869011999</v>
      </c>
      <c r="BC1271" s="7">
        <v>0.29830273030753268</v>
      </c>
      <c r="BD1271" s="35" t="s">
        <v>552</v>
      </c>
      <c r="BE1271" s="35" t="s">
        <v>552</v>
      </c>
      <c r="BF1271" s="35">
        <v>7.3006980554416705</v>
      </c>
      <c r="BG1271" s="35" t="s">
        <v>552</v>
      </c>
      <c r="BH1271" s="35" t="s">
        <v>552</v>
      </c>
      <c r="BI1271" s="35" t="s">
        <v>552</v>
      </c>
      <c r="BJ1271" s="35" t="s">
        <v>552</v>
      </c>
      <c r="BK1271" s="35" t="s">
        <v>552</v>
      </c>
      <c r="BL1271" s="35" t="s">
        <v>552</v>
      </c>
      <c r="BM1271" s="35" t="s">
        <v>552</v>
      </c>
      <c r="BN1271" s="35">
        <v>7.3006980554416705</v>
      </c>
      <c r="BO1271" s="1">
        <v>0</v>
      </c>
      <c r="BP1271" s="1"/>
      <c r="BQ1271" s="1">
        <v>6399367.4315999988</v>
      </c>
      <c r="BR1271" s="1">
        <v>284450.44979000004</v>
      </c>
      <c r="BS1271" s="1">
        <v>2513555.4799499954</v>
      </c>
      <c r="BT1271" s="1">
        <v>6399367.4315999988</v>
      </c>
      <c r="BU1271" s="1">
        <v>284450.44979000004</v>
      </c>
      <c r="BV1271" s="1">
        <v>739906.82098475227</v>
      </c>
      <c r="BW1271" s="35">
        <v>7.0093836703475541</v>
      </c>
      <c r="BX1271" s="1">
        <v>38456254.144011006</v>
      </c>
      <c r="BY1271" s="1">
        <v>1709371.8879910433</v>
      </c>
      <c r="BZ1271" s="1">
        <v>15104919.255724115</v>
      </c>
      <c r="CA1271" s="1">
        <v>38456254.144011006</v>
      </c>
      <c r="CB1271" s="1">
        <v>1709371.8879910433</v>
      </c>
      <c r="CC1271" s="1">
        <v>4446383.9676045412</v>
      </c>
    </row>
    <row r="1272" spans="1:81" x14ac:dyDescent="0.25">
      <c r="A1272" t="s">
        <v>75</v>
      </c>
      <c r="B1272" t="s">
        <v>76</v>
      </c>
      <c r="C1272" t="s">
        <v>77</v>
      </c>
      <c r="D1272" t="s">
        <v>1729</v>
      </c>
      <c r="E1272">
        <v>50027</v>
      </c>
      <c r="F1272" t="s">
        <v>39</v>
      </c>
      <c r="G1272" t="s">
        <v>78</v>
      </c>
      <c r="H1272" s="74">
        <v>0.56654231323843995</v>
      </c>
      <c r="I1272" s="1">
        <v>100276941</v>
      </c>
      <c r="J1272" s="1"/>
      <c r="K1272" s="1"/>
      <c r="L1272" s="1"/>
      <c r="M1272" s="1"/>
      <c r="N1272" s="1">
        <v>5484460</v>
      </c>
      <c r="O1272" s="1"/>
      <c r="P1272" s="1"/>
      <c r="Q1272" s="1"/>
      <c r="R1272" s="1"/>
      <c r="S1272" s="1"/>
      <c r="T1272" s="1">
        <v>5484460</v>
      </c>
      <c r="U1272" s="1">
        <v>66.373626373626379</v>
      </c>
      <c r="V1272" s="36">
        <v>0.28311354956571821</v>
      </c>
      <c r="W1272" s="1"/>
      <c r="X1272" s="1"/>
      <c r="Y1272" s="1"/>
      <c r="Z1272" s="1"/>
      <c r="AA1272" s="1">
        <v>40997544</v>
      </c>
      <c r="AB1272" s="1"/>
      <c r="AC1272" s="1"/>
      <c r="AD1272" s="1"/>
      <c r="AE1272" s="1"/>
      <c r="AF1272" s="1"/>
      <c r="AG1272" s="1"/>
      <c r="AH1272" s="1"/>
      <c r="AI1272" s="1"/>
      <c r="AJ1272" s="1"/>
      <c r="AK1272" s="1">
        <v>23226843.414854724</v>
      </c>
      <c r="AL1272" s="1"/>
      <c r="AM1272" s="1"/>
      <c r="AN1272" s="1"/>
      <c r="AO1272" s="1"/>
      <c r="AP1272" s="1"/>
      <c r="AQ1272" s="1">
        <v>23226843.414854724</v>
      </c>
      <c r="AR1272" s="1"/>
      <c r="AS1272" s="1"/>
      <c r="AT1272" s="1"/>
      <c r="AU1272" s="1"/>
      <c r="AV1272" s="1">
        <v>824143.69882488064</v>
      </c>
      <c r="AW1272" s="1"/>
      <c r="AX1272" s="1"/>
      <c r="AY1272" s="1"/>
      <c r="AZ1272" s="1"/>
      <c r="BA1272" s="1"/>
      <c r="BB1272" s="1">
        <v>824143.69882488064</v>
      </c>
      <c r="BC1272" s="7">
        <v>0.23984564022230798</v>
      </c>
      <c r="BD1272" s="35" t="s">
        <v>552</v>
      </c>
      <c r="BE1272" s="35" t="s">
        <v>552</v>
      </c>
      <c r="BF1272" s="35" t="s">
        <v>552</v>
      </c>
      <c r="BG1272" s="35" t="s">
        <v>552</v>
      </c>
      <c r="BH1272" s="35">
        <v>4.3852972058652266</v>
      </c>
      <c r="BI1272" s="35" t="s">
        <v>552</v>
      </c>
      <c r="BJ1272" s="35" t="s">
        <v>552</v>
      </c>
      <c r="BK1272" s="35" t="s">
        <v>552</v>
      </c>
      <c r="BL1272" s="35" t="s">
        <v>552</v>
      </c>
      <c r="BM1272" s="35" t="s">
        <v>552</v>
      </c>
      <c r="BN1272" s="35">
        <v>4.3852972058652266</v>
      </c>
      <c r="BO1272" s="1"/>
      <c r="BP1272" s="1"/>
      <c r="BQ1272" s="1">
        <v>33007157.899559997</v>
      </c>
      <c r="BR1272" s="1">
        <v>1467160.7797447471</v>
      </c>
      <c r="BS1272" s="1">
        <v>12964613.065712098</v>
      </c>
      <c r="BT1272" s="1">
        <v>33007157.899559997</v>
      </c>
      <c r="BU1272" s="1">
        <v>1467160.7797447471</v>
      </c>
      <c r="BV1272" s="1">
        <v>3816349.2770564412</v>
      </c>
      <c r="BW1272" s="35">
        <v>7.0093836703475541</v>
      </c>
      <c r="BX1272" s="1">
        <v>198352675.6861991</v>
      </c>
      <c r="BY1272" s="1">
        <v>8816732.0315724667</v>
      </c>
      <c r="BZ1272" s="1">
        <v>77909334.049464822</v>
      </c>
      <c r="CA1272" s="1">
        <v>198352675.6861991</v>
      </c>
      <c r="CB1272" s="1">
        <v>8816732.0315724667</v>
      </c>
      <c r="CC1272" s="1">
        <v>22933907.025885668</v>
      </c>
    </row>
    <row r="1273" spans="1:81" x14ac:dyDescent="0.25">
      <c r="A1273" t="s">
        <v>75</v>
      </c>
      <c r="B1273" t="s">
        <v>76</v>
      </c>
      <c r="C1273" t="s">
        <v>77</v>
      </c>
      <c r="D1273" t="s">
        <v>28</v>
      </c>
      <c r="E1273">
        <v>50027</v>
      </c>
      <c r="F1273" t="s">
        <v>39</v>
      </c>
      <c r="G1273" t="s">
        <v>78</v>
      </c>
      <c r="H1273" s="74">
        <v>0.56654231323843995</v>
      </c>
      <c r="I1273" s="1">
        <v>379748747</v>
      </c>
      <c r="J1273" s="1">
        <v>31715613</v>
      </c>
      <c r="K1273" s="1">
        <v>0</v>
      </c>
      <c r="L1273" s="1">
        <v>794370</v>
      </c>
      <c r="M1273" s="1">
        <v>0</v>
      </c>
      <c r="N1273" s="1">
        <v>5484460</v>
      </c>
      <c r="O1273" s="1">
        <v>0</v>
      </c>
      <c r="P1273" s="1">
        <v>0</v>
      </c>
      <c r="Q1273" s="1">
        <v>0</v>
      </c>
      <c r="R1273" s="1">
        <v>0</v>
      </c>
      <c r="S1273" s="1">
        <v>0</v>
      </c>
      <c r="T1273" s="1">
        <v>37994443</v>
      </c>
      <c r="U1273" s="1"/>
      <c r="V1273" s="36"/>
      <c r="W1273" s="1">
        <v>6694106</v>
      </c>
      <c r="X1273" s="1"/>
      <c r="Y1273" s="1">
        <v>465098</v>
      </c>
      <c r="Z1273" s="1"/>
      <c r="AA1273" s="1">
        <v>40997544</v>
      </c>
      <c r="AB1273" s="1"/>
      <c r="AC1273" s="1"/>
      <c r="AD1273" s="1"/>
      <c r="AE1273" s="1"/>
      <c r="AF1273" s="1"/>
      <c r="AG1273" s="1">
        <v>369391.74461099994</v>
      </c>
      <c r="AH1273" s="1">
        <v>0</v>
      </c>
      <c r="AI1273" s="1">
        <v>4791114.0274</v>
      </c>
      <c r="AJ1273" s="1">
        <v>0</v>
      </c>
      <c r="AK1273" s="1">
        <v>23226843.414854724</v>
      </c>
      <c r="AL1273" s="1">
        <v>0</v>
      </c>
      <c r="AM1273" s="1">
        <v>0</v>
      </c>
      <c r="AN1273" s="1">
        <v>0</v>
      </c>
      <c r="AO1273" s="1">
        <v>0</v>
      </c>
      <c r="AP1273" s="1">
        <v>0</v>
      </c>
      <c r="AQ1273" s="1">
        <v>28387349.186865725</v>
      </c>
      <c r="AR1273" s="1">
        <v>24789680.280260004</v>
      </c>
      <c r="AS1273" s="1">
        <v>0</v>
      </c>
      <c r="AT1273" s="1">
        <v>1008341.4869011999</v>
      </c>
      <c r="AU1273" s="1">
        <v>0</v>
      </c>
      <c r="AV1273" s="1">
        <v>824143.69882488064</v>
      </c>
      <c r="AW1273" s="1">
        <v>0</v>
      </c>
      <c r="AX1273" s="1">
        <v>0</v>
      </c>
      <c r="AY1273" s="1">
        <v>0</v>
      </c>
      <c r="AZ1273" s="1">
        <v>0</v>
      </c>
      <c r="BA1273" s="1">
        <v>0</v>
      </c>
      <c r="BB1273" s="1">
        <v>26622165.465986088</v>
      </c>
      <c r="BC1273" s="7">
        <v>0.14485765940618578</v>
      </c>
      <c r="BD1273" s="35">
        <v>0.79327087339825353</v>
      </c>
      <c r="BE1273" s="35" t="s">
        <v>552</v>
      </c>
      <c r="BF1273" s="35">
        <v>7.3006980554416705</v>
      </c>
      <c r="BG1273" s="35" t="s">
        <v>552</v>
      </c>
      <c r="BH1273" s="35">
        <v>4.3852972058652266</v>
      </c>
      <c r="BI1273" s="35" t="s">
        <v>552</v>
      </c>
      <c r="BJ1273" s="35" t="s">
        <v>552</v>
      </c>
      <c r="BK1273" s="35" t="s">
        <v>552</v>
      </c>
      <c r="BL1273" s="35" t="s">
        <v>552</v>
      </c>
      <c r="BM1273" s="35" t="s">
        <v>552</v>
      </c>
      <c r="BN1273" s="35">
        <v>1.4478305328190182</v>
      </c>
      <c r="BO1273" s="1">
        <v>63259301.699999996</v>
      </c>
      <c r="BP1273" s="1">
        <v>0</v>
      </c>
      <c r="BQ1273" s="1">
        <v>124998097.56252</v>
      </c>
      <c r="BR1273" s="1">
        <v>5556137.454927058</v>
      </c>
      <c r="BS1273" s="1">
        <v>49096985.986479171</v>
      </c>
      <c r="BT1273" s="1">
        <v>124998097.56252</v>
      </c>
      <c r="BU1273" s="1">
        <v>5556137.454927058</v>
      </c>
      <c r="BV1273" s="1">
        <v>14452513.625007164</v>
      </c>
      <c r="BW1273" s="35">
        <v>7.0093836703475541</v>
      </c>
      <c r="BX1273" s="1">
        <v>751161526.31671798</v>
      </c>
      <c r="BY1273" s="1">
        <v>33388961.691845078</v>
      </c>
      <c r="BZ1273" s="1">
        <v>295042625.85043061</v>
      </c>
      <c r="CA1273" s="1">
        <v>751161526.31671798</v>
      </c>
      <c r="CB1273" s="1">
        <v>33388961.691845078</v>
      </c>
      <c r="CC1273" s="1">
        <v>86850699.373593569</v>
      </c>
    </row>
    <row r="1274" spans="1:81" x14ac:dyDescent="0.25">
      <c r="A1274" t="s">
        <v>316</v>
      </c>
      <c r="B1274" t="s">
        <v>317</v>
      </c>
      <c r="C1274" t="s">
        <v>77</v>
      </c>
      <c r="D1274" t="s">
        <v>38</v>
      </c>
      <c r="E1274">
        <v>50154</v>
      </c>
      <c r="F1274" t="s">
        <v>39</v>
      </c>
      <c r="G1274" t="s">
        <v>78</v>
      </c>
      <c r="H1274" s="74">
        <v>0.56654231323843995</v>
      </c>
      <c r="I1274" s="1">
        <v>10069752</v>
      </c>
      <c r="J1274" s="1">
        <v>3001116</v>
      </c>
      <c r="K1274" s="1"/>
      <c r="L1274" s="1"/>
      <c r="M1274" s="1"/>
      <c r="N1274" s="1"/>
      <c r="O1274" s="1"/>
      <c r="P1274" s="1">
        <v>699814</v>
      </c>
      <c r="Q1274" s="1"/>
      <c r="R1274" s="1"/>
      <c r="S1274" s="1"/>
      <c r="T1274" s="1">
        <v>3700930</v>
      </c>
      <c r="U1274" s="1">
        <v>28.80188679245283</v>
      </c>
      <c r="V1274" s="36">
        <v>0.11190652075419437</v>
      </c>
      <c r="W1274" s="1">
        <v>404514</v>
      </c>
      <c r="X1274" s="1"/>
      <c r="Y1274" s="1"/>
      <c r="Z1274" s="1"/>
      <c r="AA1274" s="1"/>
      <c r="AB1274" s="1"/>
      <c r="AC1274" s="1">
        <v>137766</v>
      </c>
      <c r="AD1274" s="1"/>
      <c r="AE1274" s="1"/>
      <c r="AF1274" s="1"/>
      <c r="AG1274" s="1">
        <v>34953.998051999995</v>
      </c>
      <c r="AH1274" s="1">
        <v>0</v>
      </c>
      <c r="AI1274" s="1">
        <v>0</v>
      </c>
      <c r="AJ1274" s="1">
        <v>0</v>
      </c>
      <c r="AK1274" s="1">
        <v>0</v>
      </c>
      <c r="AL1274" s="1">
        <v>0</v>
      </c>
      <c r="AM1274" s="1">
        <v>1210380.3520683334</v>
      </c>
      <c r="AN1274" s="1">
        <v>0</v>
      </c>
      <c r="AO1274" s="1">
        <v>0</v>
      </c>
      <c r="AP1274" s="1">
        <v>0</v>
      </c>
      <c r="AQ1274" s="1">
        <v>1245334.3501203335</v>
      </c>
      <c r="AR1274" s="1">
        <v>1498000.28994</v>
      </c>
      <c r="AS1274" s="1">
        <v>0</v>
      </c>
      <c r="AT1274" s="1">
        <v>0</v>
      </c>
      <c r="AU1274" s="1">
        <v>0</v>
      </c>
      <c r="AV1274" s="1">
        <v>0</v>
      </c>
      <c r="AW1274" s="1">
        <v>0</v>
      </c>
      <c r="AX1274" s="1">
        <v>358354.16387999995</v>
      </c>
      <c r="AY1274" s="1">
        <v>0</v>
      </c>
      <c r="AZ1274" s="1">
        <v>0</v>
      </c>
      <c r="BA1274" s="1">
        <v>0</v>
      </c>
      <c r="BB1274" s="1">
        <v>1856354.4538199999</v>
      </c>
      <c r="BC1274" s="7">
        <v>0.30802037666273541</v>
      </c>
      <c r="BD1274" s="35">
        <v>0.51079474701810934</v>
      </c>
      <c r="BE1274" s="35" t="s">
        <v>552</v>
      </c>
      <c r="BF1274" s="35" t="s">
        <v>552</v>
      </c>
      <c r="BG1274" s="35" t="s">
        <v>552</v>
      </c>
      <c r="BH1274" s="35" t="s">
        <v>552</v>
      </c>
      <c r="BI1274" s="35" t="s">
        <v>552</v>
      </c>
      <c r="BJ1274" s="35">
        <v>2.2416449455831597</v>
      </c>
      <c r="BK1274" s="35" t="s">
        <v>552</v>
      </c>
      <c r="BL1274" s="35" t="s">
        <v>552</v>
      </c>
      <c r="BM1274" s="35" t="s">
        <v>552</v>
      </c>
      <c r="BN1274" s="35">
        <v>0.83808361788532437</v>
      </c>
      <c r="BO1274" s="1">
        <v>3822657.3</v>
      </c>
      <c r="BP1274" s="1"/>
      <c r="BQ1274" s="1">
        <v>3314559.5683199996</v>
      </c>
      <c r="BR1274" s="1">
        <v>147331.43082372475</v>
      </c>
      <c r="BS1274" s="1">
        <v>1301898.8916672333</v>
      </c>
      <c r="BT1274" s="1">
        <v>3314559.5683199996</v>
      </c>
      <c r="BU1274" s="1">
        <v>147331.43082372475</v>
      </c>
      <c r="BV1274" s="1">
        <v>383235.57123005629</v>
      </c>
      <c r="BW1274" s="35">
        <v>6.0163017641434617</v>
      </c>
      <c r="BX1274" s="1">
        <v>16626831.009922206</v>
      </c>
      <c r="BY1274" s="1">
        <v>739058.91635483084</v>
      </c>
      <c r="BZ1274" s="1">
        <v>6530717.7070067609</v>
      </c>
      <c r="CA1274" s="1">
        <v>16626831.009922206</v>
      </c>
      <c r="CB1274" s="1">
        <v>739058.91635483084</v>
      </c>
      <c r="CC1274" s="1">
        <v>1922425.2720438587</v>
      </c>
    </row>
    <row r="1275" spans="1:81" x14ac:dyDescent="0.25">
      <c r="A1275" t="s">
        <v>316</v>
      </c>
      <c r="B1275" t="s">
        <v>317</v>
      </c>
      <c r="C1275" t="s">
        <v>77</v>
      </c>
      <c r="D1275" t="s">
        <v>28</v>
      </c>
      <c r="E1275">
        <v>50154</v>
      </c>
      <c r="F1275" t="s">
        <v>39</v>
      </c>
      <c r="G1275" t="s">
        <v>78</v>
      </c>
      <c r="H1275" s="74">
        <v>0.56654231323843995</v>
      </c>
      <c r="I1275" s="1">
        <v>16788214</v>
      </c>
      <c r="J1275" s="1">
        <v>4344663</v>
      </c>
      <c r="K1275" s="1">
        <v>0</v>
      </c>
      <c r="L1275" s="1">
        <v>0</v>
      </c>
      <c r="M1275" s="1">
        <v>0</v>
      </c>
      <c r="N1275" s="1">
        <v>0</v>
      </c>
      <c r="O1275" s="1">
        <v>0</v>
      </c>
      <c r="P1275" s="1">
        <v>2464913</v>
      </c>
      <c r="Q1275" s="1">
        <v>0</v>
      </c>
      <c r="R1275" s="1">
        <v>0</v>
      </c>
      <c r="S1275" s="1">
        <v>0</v>
      </c>
      <c r="T1275" s="1">
        <v>6809576</v>
      </c>
      <c r="U1275" s="1"/>
      <c r="V1275" s="36"/>
      <c r="W1275" s="1">
        <v>416867</v>
      </c>
      <c r="X1275" s="1"/>
      <c r="Y1275" s="1"/>
      <c r="Z1275" s="1"/>
      <c r="AA1275" s="1"/>
      <c r="AB1275" s="1"/>
      <c r="AC1275" s="1">
        <v>489206</v>
      </c>
      <c r="AD1275" s="1"/>
      <c r="AE1275" s="1"/>
      <c r="AF1275" s="1"/>
      <c r="AG1275" s="1">
        <v>50602.289960999995</v>
      </c>
      <c r="AH1275" s="1">
        <v>0</v>
      </c>
      <c r="AI1275" s="1">
        <v>0</v>
      </c>
      <c r="AJ1275" s="1">
        <v>0</v>
      </c>
      <c r="AK1275" s="1">
        <v>0</v>
      </c>
      <c r="AL1275" s="1">
        <v>0</v>
      </c>
      <c r="AM1275" s="1">
        <v>4298028.410349166</v>
      </c>
      <c r="AN1275" s="1">
        <v>0</v>
      </c>
      <c r="AO1275" s="1">
        <v>0</v>
      </c>
      <c r="AP1275" s="1">
        <v>0</v>
      </c>
      <c r="AQ1275" s="1">
        <v>4348630.700310166</v>
      </c>
      <c r="AR1275" s="1">
        <v>1543746.0430700001</v>
      </c>
      <c r="AS1275" s="1">
        <v>0</v>
      </c>
      <c r="AT1275" s="1">
        <v>0</v>
      </c>
      <c r="AU1275" s="1">
        <v>0</v>
      </c>
      <c r="AV1275" s="1">
        <v>0</v>
      </c>
      <c r="AW1275" s="1">
        <v>0</v>
      </c>
      <c r="AX1275" s="1">
        <v>1272512.8630799998</v>
      </c>
      <c r="AY1275" s="1">
        <v>0</v>
      </c>
      <c r="AZ1275" s="1">
        <v>0</v>
      </c>
      <c r="BA1275" s="1">
        <v>0</v>
      </c>
      <c r="BB1275" s="1">
        <v>2816258.9061500002</v>
      </c>
      <c r="BC1275" s="7">
        <v>0.42678093134029421</v>
      </c>
      <c r="BD1275" s="35">
        <v>0.36696708882392032</v>
      </c>
      <c r="BE1275" s="35" t="s">
        <v>552</v>
      </c>
      <c r="BF1275" s="35" t="s">
        <v>552</v>
      </c>
      <c r="BG1275" s="35" t="s">
        <v>552</v>
      </c>
      <c r="BH1275" s="35" t="s">
        <v>552</v>
      </c>
      <c r="BI1275" s="35" t="s">
        <v>552</v>
      </c>
      <c r="BJ1275" s="35">
        <v>2.25993423436412</v>
      </c>
      <c r="BK1275" s="35" t="s">
        <v>552</v>
      </c>
      <c r="BL1275" s="35" t="s">
        <v>552</v>
      </c>
      <c r="BM1275" s="35" t="s">
        <v>552</v>
      </c>
      <c r="BN1275" s="35">
        <v>1.0521785213147141</v>
      </c>
      <c r="BO1275" s="1">
        <v>3939393.15</v>
      </c>
      <c r="BP1275" s="1">
        <v>0</v>
      </c>
      <c r="BQ1275" s="1">
        <v>5526008.5202399995</v>
      </c>
      <c r="BR1275" s="1">
        <v>245629.84168774833</v>
      </c>
      <c r="BS1275" s="1">
        <v>2170515.9372020611</v>
      </c>
      <c r="BT1275" s="1">
        <v>5526008.5202399995</v>
      </c>
      <c r="BU1275" s="1">
        <v>245629.84168774833</v>
      </c>
      <c r="BV1275" s="1">
        <v>638927.43160133716</v>
      </c>
      <c r="BW1275" s="35">
        <v>6.0163017641434617</v>
      </c>
      <c r="BX1275" s="1">
        <v>27720126.288751706</v>
      </c>
      <c r="BY1275" s="1">
        <v>1232153.4081845311</v>
      </c>
      <c r="BZ1275" s="1">
        <v>10887962.924888199</v>
      </c>
      <c r="CA1275" s="1">
        <v>27720126.288751706</v>
      </c>
      <c r="CB1275" s="1">
        <v>1232153.4081845311</v>
      </c>
      <c r="CC1275" s="1">
        <v>3205052.8023014385</v>
      </c>
    </row>
    <row r="1276" spans="1:81" x14ac:dyDescent="0.25">
      <c r="A1276" t="s">
        <v>316</v>
      </c>
      <c r="B1276" t="s">
        <v>317</v>
      </c>
      <c r="C1276" t="s">
        <v>77</v>
      </c>
      <c r="D1276" t="s">
        <v>1730</v>
      </c>
      <c r="E1276">
        <v>50154</v>
      </c>
      <c r="F1276" t="s">
        <v>39</v>
      </c>
      <c r="G1276" t="s">
        <v>78</v>
      </c>
      <c r="H1276" s="74">
        <v>0.56654231323843995</v>
      </c>
      <c r="I1276" s="1">
        <v>6718462</v>
      </c>
      <c r="J1276" s="1">
        <v>1343547</v>
      </c>
      <c r="K1276" s="1"/>
      <c r="L1276" s="1"/>
      <c r="M1276" s="1"/>
      <c r="N1276" s="1"/>
      <c r="O1276" s="1"/>
      <c r="P1276" s="1">
        <v>1765099</v>
      </c>
      <c r="Q1276" s="1"/>
      <c r="R1276" s="1"/>
      <c r="S1276" s="1"/>
      <c r="T1276" s="1">
        <v>3108646</v>
      </c>
      <c r="U1276" s="1">
        <v>11.433566433566433</v>
      </c>
      <c r="V1276" s="36">
        <v>0.17318965612456502</v>
      </c>
      <c r="W1276" s="1">
        <v>12353</v>
      </c>
      <c r="X1276" s="1"/>
      <c r="Y1276" s="1"/>
      <c r="Z1276" s="1"/>
      <c r="AA1276" s="1"/>
      <c r="AB1276" s="1"/>
      <c r="AC1276" s="1">
        <v>351440</v>
      </c>
      <c r="AD1276" s="1"/>
      <c r="AE1276" s="1"/>
      <c r="AF1276" s="1"/>
      <c r="AG1276" s="1">
        <v>15648.291909</v>
      </c>
      <c r="AH1276" s="1">
        <v>0</v>
      </c>
      <c r="AI1276" s="1">
        <v>0</v>
      </c>
      <c r="AJ1276" s="1">
        <v>0</v>
      </c>
      <c r="AK1276" s="1"/>
      <c r="AL1276" s="1">
        <v>0</v>
      </c>
      <c r="AM1276" s="1">
        <v>3087648.0582808331</v>
      </c>
      <c r="AN1276" s="1"/>
      <c r="AO1276" s="1">
        <v>0</v>
      </c>
      <c r="AP1276" s="1">
        <v>0</v>
      </c>
      <c r="AQ1276" s="1">
        <v>3103296.350189833</v>
      </c>
      <c r="AR1276" s="1">
        <v>45745.753130000005</v>
      </c>
      <c r="AS1276" s="1">
        <v>0</v>
      </c>
      <c r="AT1276" s="1">
        <v>0</v>
      </c>
      <c r="AU1276" s="1">
        <v>0</v>
      </c>
      <c r="AV1276" s="1"/>
      <c r="AW1276" s="1">
        <v>0</v>
      </c>
      <c r="AX1276" s="1">
        <v>914158.69919999992</v>
      </c>
      <c r="AY1276" s="1"/>
      <c r="AZ1276" s="1">
        <v>0</v>
      </c>
      <c r="BA1276" s="1">
        <v>0</v>
      </c>
      <c r="BB1276" s="1">
        <v>959904.45232999988</v>
      </c>
      <c r="BC1276" s="7">
        <v>0.60478139230672623</v>
      </c>
      <c r="BD1276" s="35">
        <v>4.5695494864712589E-2</v>
      </c>
      <c r="BE1276" s="35" t="s">
        <v>552</v>
      </c>
      <c r="BF1276" s="35" t="s">
        <v>552</v>
      </c>
      <c r="BG1276" s="35" t="s">
        <v>552</v>
      </c>
      <c r="BH1276" s="35" t="s">
        <v>552</v>
      </c>
      <c r="BI1276" s="35" t="s">
        <v>552</v>
      </c>
      <c r="BJ1276" s="35">
        <v>2.2671854425620506</v>
      </c>
      <c r="BK1276" s="35" t="s">
        <v>552</v>
      </c>
      <c r="BL1276" s="35" t="s">
        <v>552</v>
      </c>
      <c r="BM1276" s="35" t="s">
        <v>552</v>
      </c>
      <c r="BN1276" s="35">
        <v>1.3070644912672054</v>
      </c>
      <c r="BO1276" s="1">
        <v>116735.84999999999</v>
      </c>
      <c r="BP1276" s="1">
        <v>0</v>
      </c>
      <c r="BQ1276" s="1">
        <v>2211448.9519199999</v>
      </c>
      <c r="BR1276" s="1">
        <v>98298.410864023608</v>
      </c>
      <c r="BS1276" s="1">
        <v>868617.04553482786</v>
      </c>
      <c r="BT1276" s="1">
        <v>2211448.9519199999</v>
      </c>
      <c r="BU1276" s="1">
        <v>98298.410864023608</v>
      </c>
      <c r="BV1276" s="1">
        <v>255691.8603712809</v>
      </c>
      <c r="BW1276" s="35">
        <v>6.0163017641434617</v>
      </c>
      <c r="BX1276" s="1">
        <v>11093295.278829504</v>
      </c>
      <c r="BY1276" s="1">
        <v>493094.49182970036</v>
      </c>
      <c r="BZ1276" s="1">
        <v>4357245.2178814383</v>
      </c>
      <c r="CA1276" s="1">
        <v>11093295.278829504</v>
      </c>
      <c r="CB1276" s="1">
        <v>493094.49182970036</v>
      </c>
      <c r="CC1276" s="1">
        <v>1282627.5302575799</v>
      </c>
    </row>
    <row r="1277" spans="1:81" x14ac:dyDescent="0.25">
      <c r="A1277" t="s">
        <v>265</v>
      </c>
      <c r="B1277" t="s">
        <v>266</v>
      </c>
      <c r="C1277" t="s">
        <v>77</v>
      </c>
      <c r="D1277" t="s">
        <v>38</v>
      </c>
      <c r="E1277">
        <v>50519</v>
      </c>
      <c r="F1277" t="s">
        <v>39</v>
      </c>
      <c r="G1277" t="s">
        <v>78</v>
      </c>
      <c r="H1277" s="74">
        <v>0.56654231323843995</v>
      </c>
      <c r="I1277" s="1">
        <v>28634507</v>
      </c>
      <c r="J1277" s="1">
        <v>5248526</v>
      </c>
      <c r="K1277" s="1"/>
      <c r="L1277" s="1"/>
      <c r="M1277" s="1"/>
      <c r="N1277" s="1"/>
      <c r="O1277" s="1"/>
      <c r="P1277" s="1"/>
      <c r="Q1277" s="1"/>
      <c r="R1277" s="1"/>
      <c r="S1277" s="1"/>
      <c r="T1277" s="1">
        <v>5248526</v>
      </c>
      <c r="U1277" s="1">
        <v>42.615894039735096</v>
      </c>
      <c r="V1277" s="36">
        <v>0.18393853114310255</v>
      </c>
      <c r="W1277" s="1">
        <v>1223725</v>
      </c>
      <c r="X1277" s="1"/>
      <c r="Y1277" s="1"/>
      <c r="Z1277" s="1"/>
      <c r="AA1277" s="1"/>
      <c r="AB1277" s="1"/>
      <c r="AC1277" s="1">
        <v>23608</v>
      </c>
      <c r="AD1277" s="1"/>
      <c r="AE1277" s="1"/>
      <c r="AF1277" s="1"/>
      <c r="AG1277" s="1">
        <v>61129.582321999995</v>
      </c>
      <c r="AH1277" s="1">
        <v>0</v>
      </c>
      <c r="AI1277" s="1">
        <v>0</v>
      </c>
      <c r="AJ1277" s="1">
        <v>0</v>
      </c>
      <c r="AK1277" s="1">
        <v>0</v>
      </c>
      <c r="AL1277" s="1">
        <v>0</v>
      </c>
      <c r="AM1277" s="1">
        <v>208029.91871999999</v>
      </c>
      <c r="AN1277" s="1">
        <v>0</v>
      </c>
      <c r="AO1277" s="1">
        <v>0</v>
      </c>
      <c r="AP1277" s="1">
        <v>0</v>
      </c>
      <c r="AQ1277" s="1">
        <v>269159.50104199996</v>
      </c>
      <c r="AR1277" s="1">
        <v>4531710.6572500002</v>
      </c>
      <c r="AS1277" s="1">
        <v>0</v>
      </c>
      <c r="AT1277" s="1">
        <v>0</v>
      </c>
      <c r="AU1277" s="1">
        <v>0</v>
      </c>
      <c r="AV1277" s="1">
        <v>0</v>
      </c>
      <c r="AW1277" s="1">
        <v>0</v>
      </c>
      <c r="AX1277" s="1">
        <v>61408.657439999995</v>
      </c>
      <c r="AY1277" s="1">
        <v>0</v>
      </c>
      <c r="AZ1277" s="1">
        <v>0</v>
      </c>
      <c r="BA1277" s="1">
        <v>0</v>
      </c>
      <c r="BB1277" s="1">
        <v>4593119.3146900004</v>
      </c>
      <c r="BC1277" s="7">
        <v>0.16980487269195871</v>
      </c>
      <c r="BD1277" s="35">
        <v>0.87507239929305858</v>
      </c>
      <c r="BE1277" s="35" t="s">
        <v>552</v>
      </c>
      <c r="BF1277" s="35" t="s">
        <v>552</v>
      </c>
      <c r="BG1277" s="35" t="s">
        <v>552</v>
      </c>
      <c r="BH1277" s="35" t="s">
        <v>552</v>
      </c>
      <c r="BI1277" s="35" t="s">
        <v>552</v>
      </c>
      <c r="BJ1277" s="35" t="s">
        <v>552</v>
      </c>
      <c r="BK1277" s="35" t="s">
        <v>552</v>
      </c>
      <c r="BL1277" s="35" t="s">
        <v>552</v>
      </c>
      <c r="BM1277" s="35" t="s">
        <v>552</v>
      </c>
      <c r="BN1277" s="35">
        <v>0.92640844605361594</v>
      </c>
      <c r="BO1277" s="1">
        <v>11564201.25</v>
      </c>
      <c r="BP1277" s="1"/>
      <c r="BQ1277" s="1">
        <v>9425334.3241199981</v>
      </c>
      <c r="BR1277" s="1">
        <v>418954.00077796966</v>
      </c>
      <c r="BS1277" s="1">
        <v>3702100.4019500809</v>
      </c>
      <c r="BT1277" s="1">
        <v>9425334.3241199981</v>
      </c>
      <c r="BU1277" s="1">
        <v>418954.00077796966</v>
      </c>
      <c r="BV1277" s="1">
        <v>1089774.7677436389</v>
      </c>
      <c r="BW1277" s="35">
        <v>6.0459624255418323</v>
      </c>
      <c r="BX1277" s="1">
        <v>47559882.847679228</v>
      </c>
      <c r="BY1277" s="1">
        <v>2114026.1459560581</v>
      </c>
      <c r="BZ1277" s="1">
        <v>18680659.523823418</v>
      </c>
      <c r="CA1277" s="1">
        <v>47559882.847679228</v>
      </c>
      <c r="CB1277" s="1">
        <v>2114026.1459560581</v>
      </c>
      <c r="CC1277" s="1">
        <v>5498962.5303379791</v>
      </c>
    </row>
    <row r="1278" spans="1:81" x14ac:dyDescent="0.25">
      <c r="A1278" t="s">
        <v>265</v>
      </c>
      <c r="B1278" t="s">
        <v>266</v>
      </c>
      <c r="C1278" t="s">
        <v>77</v>
      </c>
      <c r="D1278" t="s">
        <v>28</v>
      </c>
      <c r="E1278">
        <v>50519</v>
      </c>
      <c r="F1278" t="s">
        <v>39</v>
      </c>
      <c r="G1278" t="s">
        <v>78</v>
      </c>
      <c r="H1278" s="74">
        <v>0.56654231323843995</v>
      </c>
      <c r="I1278" s="1">
        <v>28634507</v>
      </c>
      <c r="J1278" s="1">
        <v>5543361</v>
      </c>
      <c r="K1278" s="1">
        <v>0</v>
      </c>
      <c r="L1278" s="1">
        <v>0</v>
      </c>
      <c r="M1278" s="1">
        <v>0</v>
      </c>
      <c r="N1278" s="1">
        <v>0</v>
      </c>
      <c r="O1278" s="1">
        <v>0</v>
      </c>
      <c r="P1278" s="1">
        <v>166434</v>
      </c>
      <c r="Q1278" s="1">
        <v>0</v>
      </c>
      <c r="R1278" s="1">
        <v>0</v>
      </c>
      <c r="S1278" s="1">
        <v>0</v>
      </c>
      <c r="T1278" s="1">
        <v>5709795</v>
      </c>
      <c r="U1278" s="1"/>
      <c r="V1278" s="36"/>
      <c r="W1278" s="1">
        <v>1223725</v>
      </c>
      <c r="X1278" s="1"/>
      <c r="Y1278" s="1"/>
      <c r="Z1278" s="1"/>
      <c r="AA1278" s="1"/>
      <c r="AB1278" s="1"/>
      <c r="AC1278" s="1">
        <v>23608</v>
      </c>
      <c r="AD1278" s="1"/>
      <c r="AE1278" s="1"/>
      <c r="AF1278" s="1"/>
      <c r="AG1278" s="1">
        <v>64563.525566999997</v>
      </c>
      <c r="AH1278" s="1">
        <v>0</v>
      </c>
      <c r="AI1278" s="1">
        <v>0</v>
      </c>
      <c r="AJ1278" s="1">
        <v>0</v>
      </c>
      <c r="AK1278" s="1">
        <v>0</v>
      </c>
      <c r="AL1278" s="1">
        <v>0</v>
      </c>
      <c r="AM1278" s="1">
        <v>208218.960005</v>
      </c>
      <c r="AN1278" s="1">
        <v>0</v>
      </c>
      <c r="AO1278" s="1">
        <v>0</v>
      </c>
      <c r="AP1278" s="1">
        <v>0</v>
      </c>
      <c r="AQ1278" s="1">
        <v>272782.48557199998</v>
      </c>
      <c r="AR1278" s="1">
        <v>4531710.6572500002</v>
      </c>
      <c r="AS1278" s="1">
        <v>0</v>
      </c>
      <c r="AT1278" s="1">
        <v>0</v>
      </c>
      <c r="AU1278" s="1">
        <v>0</v>
      </c>
      <c r="AV1278" s="1">
        <v>0</v>
      </c>
      <c r="AW1278" s="1">
        <v>0</v>
      </c>
      <c r="AX1278" s="1">
        <v>61408.657439999995</v>
      </c>
      <c r="AY1278" s="1">
        <v>0</v>
      </c>
      <c r="AZ1278" s="1">
        <v>0</v>
      </c>
      <c r="BA1278" s="1">
        <v>0</v>
      </c>
      <c r="BB1278" s="1">
        <v>4593119.3146900004</v>
      </c>
      <c r="BC1278" s="7">
        <v>0.16993139781530028</v>
      </c>
      <c r="BD1278" s="35">
        <v>0.82914935231838593</v>
      </c>
      <c r="BE1278" s="35" t="s">
        <v>552</v>
      </c>
      <c r="BF1278" s="35" t="s">
        <v>552</v>
      </c>
      <c r="BG1278" s="35" t="s">
        <v>552</v>
      </c>
      <c r="BH1278" s="35" t="s">
        <v>552</v>
      </c>
      <c r="BI1278" s="35" t="s">
        <v>552</v>
      </c>
      <c r="BJ1278" s="35">
        <v>1.6200272627287693</v>
      </c>
      <c r="BK1278" s="35" t="s">
        <v>552</v>
      </c>
      <c r="BL1278" s="35" t="s">
        <v>552</v>
      </c>
      <c r="BM1278" s="35" t="s">
        <v>552</v>
      </c>
      <c r="BN1278" s="35">
        <v>0.85220253971674997</v>
      </c>
      <c r="BO1278" s="1">
        <v>11564201.25</v>
      </c>
      <c r="BP1278" s="1">
        <v>0</v>
      </c>
      <c r="BQ1278" s="1">
        <v>9425334.3241199981</v>
      </c>
      <c r="BR1278" s="1">
        <v>418954.00077796966</v>
      </c>
      <c r="BS1278" s="1">
        <v>3702100.4019500809</v>
      </c>
      <c r="BT1278" s="1">
        <v>9425334.3241199981</v>
      </c>
      <c r="BU1278" s="1">
        <v>418954.00077796966</v>
      </c>
      <c r="BV1278" s="1">
        <v>1089774.7677436389</v>
      </c>
      <c r="BW1278" s="35">
        <v>6.0459624255418323</v>
      </c>
      <c r="BX1278" s="1">
        <v>47559882.847679228</v>
      </c>
      <c r="BY1278" s="1">
        <v>2114026.1459560581</v>
      </c>
      <c r="BZ1278" s="1">
        <v>18680659.523823418</v>
      </c>
      <c r="CA1278" s="1">
        <v>47559882.847679228</v>
      </c>
      <c r="CB1278" s="1">
        <v>2114026.1459560581</v>
      </c>
      <c r="CC1278" s="1">
        <v>5498962.5303379791</v>
      </c>
    </row>
    <row r="1279" spans="1:81" x14ac:dyDescent="0.25">
      <c r="A1279" t="s">
        <v>265</v>
      </c>
      <c r="B1279" t="s">
        <v>266</v>
      </c>
      <c r="C1279" t="s">
        <v>77</v>
      </c>
      <c r="D1279" t="s">
        <v>1730</v>
      </c>
      <c r="E1279">
        <v>50519</v>
      </c>
      <c r="F1279" t="s">
        <v>39</v>
      </c>
      <c r="G1279" t="s">
        <v>78</v>
      </c>
      <c r="H1279" s="74">
        <v>0.56654231323843995</v>
      </c>
      <c r="I1279" s="1"/>
      <c r="J1279" s="1">
        <v>294835</v>
      </c>
      <c r="K1279" s="1"/>
      <c r="L1279" s="1"/>
      <c r="M1279" s="1"/>
      <c r="N1279" s="1"/>
      <c r="O1279" s="1"/>
      <c r="P1279" s="1">
        <v>166434</v>
      </c>
      <c r="Q1279" s="1"/>
      <c r="R1279" s="1"/>
      <c r="S1279" s="1"/>
      <c r="T1279" s="1">
        <v>461269</v>
      </c>
      <c r="U1279" s="1">
        <v>18.428571428571427</v>
      </c>
      <c r="V1279" s="36" t="s">
        <v>552</v>
      </c>
      <c r="W1279" s="1"/>
      <c r="X1279" s="1"/>
      <c r="Y1279" s="1"/>
      <c r="Z1279" s="1"/>
      <c r="AA1279" s="1"/>
      <c r="AB1279" s="1"/>
      <c r="AC1279" s="1"/>
      <c r="AD1279" s="1"/>
      <c r="AE1279" s="1"/>
      <c r="AF1279" s="1"/>
      <c r="AG1279" s="1">
        <v>3433.9432449999999</v>
      </c>
      <c r="AH1279" s="1">
        <v>0</v>
      </c>
      <c r="AI1279" s="1">
        <v>0</v>
      </c>
      <c r="AJ1279" s="1">
        <v>0</v>
      </c>
      <c r="AK1279" s="1"/>
      <c r="AL1279" s="1">
        <v>0</v>
      </c>
      <c r="AM1279" s="1">
        <v>189.04128500000004</v>
      </c>
      <c r="AN1279" s="1"/>
      <c r="AO1279" s="1">
        <v>0</v>
      </c>
      <c r="AP1279" s="1">
        <v>0</v>
      </c>
      <c r="AQ1279" s="1">
        <v>3622.9845300000002</v>
      </c>
      <c r="AR1279" s="1">
        <v>0</v>
      </c>
      <c r="AS1279" s="1">
        <v>0</v>
      </c>
      <c r="AT1279" s="1">
        <v>0</v>
      </c>
      <c r="AU1279" s="1">
        <v>0</v>
      </c>
      <c r="AV1279" s="1"/>
      <c r="AW1279" s="1">
        <v>0</v>
      </c>
      <c r="AX1279" s="1">
        <v>0</v>
      </c>
      <c r="AY1279" s="1"/>
      <c r="AZ1279" s="1">
        <v>0</v>
      </c>
      <c r="BA1279" s="1">
        <v>0</v>
      </c>
      <c r="BB1279" s="1">
        <v>0</v>
      </c>
      <c r="BC1279" s="7" t="s">
        <v>552</v>
      </c>
      <c r="BD1279" s="35">
        <v>1.1646999999999999E-2</v>
      </c>
      <c r="BE1279" s="35" t="s">
        <v>552</v>
      </c>
      <c r="BF1279" s="35" t="s">
        <v>552</v>
      </c>
      <c r="BG1279" s="35" t="s">
        <v>552</v>
      </c>
      <c r="BH1279" s="35" t="s">
        <v>552</v>
      </c>
      <c r="BI1279" s="35" t="s">
        <v>552</v>
      </c>
      <c r="BJ1279" s="35">
        <v>1.1358333333333335E-3</v>
      </c>
      <c r="BK1279" s="35" t="s">
        <v>552</v>
      </c>
      <c r="BL1279" s="35" t="s">
        <v>552</v>
      </c>
      <c r="BM1279" s="35" t="s">
        <v>552</v>
      </c>
      <c r="BN1279" s="35">
        <v>7.8543854670485129E-3</v>
      </c>
      <c r="BO1279" s="1">
        <v>0</v>
      </c>
      <c r="BP1279" s="1">
        <v>0</v>
      </c>
      <c r="BQ1279" s="1">
        <v>0</v>
      </c>
      <c r="BR1279" s="1">
        <v>0</v>
      </c>
      <c r="BS1279" s="1">
        <v>0</v>
      </c>
      <c r="BT1279" s="1">
        <v>0</v>
      </c>
      <c r="BU1279" s="1">
        <v>0</v>
      </c>
      <c r="BV1279" s="1">
        <v>0</v>
      </c>
      <c r="BW1279" s="35">
        <v>6.0459624255418323</v>
      </c>
      <c r="BX1279" s="1">
        <v>0</v>
      </c>
      <c r="BY1279" s="1">
        <v>0</v>
      </c>
      <c r="BZ1279" s="1">
        <v>0</v>
      </c>
      <c r="CA1279" s="1">
        <v>0</v>
      </c>
      <c r="CB1279" s="1">
        <v>0</v>
      </c>
      <c r="CC1279" s="1">
        <v>0</v>
      </c>
    </row>
    <row r="1280" spans="1:81" x14ac:dyDescent="0.25">
      <c r="A1280" t="s">
        <v>516</v>
      </c>
      <c r="B1280" t="s">
        <v>517</v>
      </c>
      <c r="C1280" t="s">
        <v>77</v>
      </c>
      <c r="D1280" t="s">
        <v>38</v>
      </c>
      <c r="E1280">
        <v>50518</v>
      </c>
      <c r="F1280" t="s">
        <v>39</v>
      </c>
      <c r="G1280" t="s">
        <v>78</v>
      </c>
      <c r="H1280" s="74">
        <v>0.56654231323843995</v>
      </c>
      <c r="I1280" s="1">
        <v>20327007</v>
      </c>
      <c r="J1280" s="1"/>
      <c r="K1280" s="1"/>
      <c r="L1280" s="1">
        <v>1662509</v>
      </c>
      <c r="M1280" s="1"/>
      <c r="N1280" s="1"/>
      <c r="O1280" s="1"/>
      <c r="P1280" s="1"/>
      <c r="Q1280" s="1"/>
      <c r="R1280" s="1"/>
      <c r="S1280" s="1"/>
      <c r="T1280" s="1">
        <v>1662509</v>
      </c>
      <c r="U1280" s="1">
        <v>53.411764705882355</v>
      </c>
      <c r="V1280" s="36">
        <v>0.37522920356006417</v>
      </c>
      <c r="W1280" s="1"/>
      <c r="X1280" s="1"/>
      <c r="Y1280" s="1">
        <v>370847</v>
      </c>
      <c r="Z1280" s="1"/>
      <c r="AA1280" s="1"/>
      <c r="AB1280" s="1"/>
      <c r="AC1280" s="1"/>
      <c r="AD1280" s="1"/>
      <c r="AE1280" s="1"/>
      <c r="AF1280" s="1"/>
      <c r="AG1280" s="1">
        <v>0</v>
      </c>
      <c r="AH1280" s="1">
        <v>0</v>
      </c>
      <c r="AI1280" s="1">
        <v>3805778.4439375005</v>
      </c>
      <c r="AJ1280" s="1">
        <v>0</v>
      </c>
      <c r="AK1280" s="1">
        <v>0</v>
      </c>
      <c r="AL1280" s="1">
        <v>0</v>
      </c>
      <c r="AM1280" s="1">
        <v>0</v>
      </c>
      <c r="AN1280" s="1">
        <v>0</v>
      </c>
      <c r="AO1280" s="1">
        <v>0</v>
      </c>
      <c r="AP1280" s="1">
        <v>0</v>
      </c>
      <c r="AQ1280" s="1">
        <v>3805778.4439375005</v>
      </c>
      <c r="AR1280" s="1">
        <v>0</v>
      </c>
      <c r="AS1280" s="1">
        <v>0</v>
      </c>
      <c r="AT1280" s="1">
        <v>804003.49043180002</v>
      </c>
      <c r="AU1280" s="1">
        <v>0</v>
      </c>
      <c r="AV1280" s="1">
        <v>0</v>
      </c>
      <c r="AW1280" s="1">
        <v>0</v>
      </c>
      <c r="AX1280" s="1">
        <v>0</v>
      </c>
      <c r="AY1280" s="1">
        <v>0</v>
      </c>
      <c r="AZ1280" s="1">
        <v>0</v>
      </c>
      <c r="BA1280" s="1">
        <v>0</v>
      </c>
      <c r="BB1280" s="1">
        <v>804003.49043180002</v>
      </c>
      <c r="BC1280" s="7">
        <v>0.22678114561427073</v>
      </c>
      <c r="BD1280" s="35" t="s">
        <v>552</v>
      </c>
      <c r="BE1280" s="35" t="s">
        <v>552</v>
      </c>
      <c r="BF1280" s="35">
        <v>2.7727861529587514</v>
      </c>
      <c r="BG1280" s="35" t="s">
        <v>552</v>
      </c>
      <c r="BH1280" s="35" t="s">
        <v>552</v>
      </c>
      <c r="BI1280" s="35" t="s">
        <v>552</v>
      </c>
      <c r="BJ1280" s="35" t="s">
        <v>552</v>
      </c>
      <c r="BK1280" s="35" t="s">
        <v>552</v>
      </c>
      <c r="BL1280" s="35" t="s">
        <v>552</v>
      </c>
      <c r="BM1280" s="35" t="s">
        <v>552</v>
      </c>
      <c r="BN1280" s="35">
        <v>2.7727861529587514</v>
      </c>
      <c r="BO1280" s="1">
        <v>0</v>
      </c>
      <c r="BP1280" s="1"/>
      <c r="BQ1280" s="1">
        <v>6690837.6241199989</v>
      </c>
      <c r="BR1280" s="1">
        <v>297406.23459980625</v>
      </c>
      <c r="BS1280" s="1">
        <v>2628039.6860033977</v>
      </c>
      <c r="BT1280" s="1">
        <v>6690837.6241199989</v>
      </c>
      <c r="BU1280" s="1">
        <v>297406.23459980625</v>
      </c>
      <c r="BV1280" s="1">
        <v>773607.14931632392</v>
      </c>
      <c r="BW1280" s="35">
        <v>6.0263477082906656</v>
      </c>
      <c r="BX1280" s="1">
        <v>33630476.35854052</v>
      </c>
      <c r="BY1280" s="1">
        <v>1494867.1457120923</v>
      </c>
      <c r="BZ1280" s="1">
        <v>13209441.253040101</v>
      </c>
      <c r="CA1280" s="1">
        <v>33630476.35854052</v>
      </c>
      <c r="CB1280" s="1">
        <v>1494867.1457120923</v>
      </c>
      <c r="CC1280" s="1">
        <v>3888418.5220833798</v>
      </c>
    </row>
    <row r="1281" spans="1:81" x14ac:dyDescent="0.25">
      <c r="A1281" t="s">
        <v>516</v>
      </c>
      <c r="B1281" t="s">
        <v>517</v>
      </c>
      <c r="C1281" t="s">
        <v>77</v>
      </c>
      <c r="D1281" t="s">
        <v>28</v>
      </c>
      <c r="E1281">
        <v>50518</v>
      </c>
      <c r="F1281" t="s">
        <v>39</v>
      </c>
      <c r="G1281" t="s">
        <v>78</v>
      </c>
      <c r="H1281" s="74">
        <v>0.56654231323843995</v>
      </c>
      <c r="I1281" s="1">
        <v>20808097</v>
      </c>
      <c r="J1281" s="1">
        <v>0</v>
      </c>
      <c r="K1281" s="1">
        <v>0</v>
      </c>
      <c r="L1281" s="1">
        <v>1920328</v>
      </c>
      <c r="M1281" s="1">
        <v>0</v>
      </c>
      <c r="N1281" s="1">
        <v>0</v>
      </c>
      <c r="O1281" s="1">
        <v>0</v>
      </c>
      <c r="P1281" s="1">
        <v>305216</v>
      </c>
      <c r="Q1281" s="1">
        <v>0</v>
      </c>
      <c r="R1281" s="1">
        <v>0</v>
      </c>
      <c r="S1281" s="1">
        <v>0</v>
      </c>
      <c r="T1281" s="1">
        <v>2225544</v>
      </c>
      <c r="U1281" s="1"/>
      <c r="V1281" s="36"/>
      <c r="W1281" s="1"/>
      <c r="X1281" s="1"/>
      <c r="Y1281" s="1">
        <v>395829</v>
      </c>
      <c r="Z1281" s="1"/>
      <c r="AA1281" s="1"/>
      <c r="AB1281" s="1"/>
      <c r="AC1281" s="1">
        <v>38215</v>
      </c>
      <c r="AD1281" s="1"/>
      <c r="AE1281" s="1"/>
      <c r="AF1281" s="1"/>
      <c r="AG1281" s="1">
        <v>0</v>
      </c>
      <c r="AH1281" s="1">
        <v>0</v>
      </c>
      <c r="AI1281" s="1">
        <v>4063857.9235000005</v>
      </c>
      <c r="AJ1281" s="1">
        <v>0</v>
      </c>
      <c r="AK1281" s="1">
        <v>0</v>
      </c>
      <c r="AL1281" s="1">
        <v>0</v>
      </c>
      <c r="AM1281" s="1">
        <v>335874.37450666662</v>
      </c>
      <c r="AN1281" s="1">
        <v>0</v>
      </c>
      <c r="AO1281" s="1">
        <v>0</v>
      </c>
      <c r="AP1281" s="1">
        <v>0</v>
      </c>
      <c r="AQ1281" s="1">
        <v>4399732.2980066668</v>
      </c>
      <c r="AR1281" s="1">
        <v>0</v>
      </c>
      <c r="AS1281" s="1">
        <v>0</v>
      </c>
      <c r="AT1281" s="1">
        <v>858164.95108260005</v>
      </c>
      <c r="AU1281" s="1">
        <v>0</v>
      </c>
      <c r="AV1281" s="1">
        <v>0</v>
      </c>
      <c r="AW1281" s="1">
        <v>0</v>
      </c>
      <c r="AX1281" s="1">
        <v>99404.093699999998</v>
      </c>
      <c r="AY1281" s="1">
        <v>0</v>
      </c>
      <c r="AZ1281" s="1">
        <v>0</v>
      </c>
      <c r="BA1281" s="1">
        <v>0</v>
      </c>
      <c r="BB1281" s="1">
        <v>957569.04478260002</v>
      </c>
      <c r="BC1281" s="7">
        <v>0.2574623399145663</v>
      </c>
      <c r="BD1281" s="35" t="s">
        <v>552</v>
      </c>
      <c r="BE1281" s="35" t="s">
        <v>552</v>
      </c>
      <c r="BF1281" s="35">
        <v>2.5631157149104742</v>
      </c>
      <c r="BG1281" s="35" t="s">
        <v>552</v>
      </c>
      <c r="BH1281" s="35" t="s">
        <v>552</v>
      </c>
      <c r="BI1281" s="35" t="s">
        <v>552</v>
      </c>
      <c r="BJ1281" s="35">
        <v>1.4261325363240021</v>
      </c>
      <c r="BK1281" s="35" t="s">
        <v>552</v>
      </c>
      <c r="BL1281" s="35" t="s">
        <v>552</v>
      </c>
      <c r="BM1281" s="35" t="s">
        <v>552</v>
      </c>
      <c r="BN1281" s="35">
        <v>2.4071873406184139</v>
      </c>
      <c r="BO1281" s="1">
        <v>0</v>
      </c>
      <c r="BP1281" s="1">
        <v>0</v>
      </c>
      <c r="BQ1281" s="1">
        <v>6849193.2085199989</v>
      </c>
      <c r="BR1281" s="1">
        <v>304445.10487734497</v>
      </c>
      <c r="BS1281" s="1">
        <v>2690238.8879094818</v>
      </c>
      <c r="BT1281" s="1">
        <v>6849193.2085199989</v>
      </c>
      <c r="BU1281" s="1">
        <v>304445.10487734497</v>
      </c>
      <c r="BV1281" s="1">
        <v>791916.51790485217</v>
      </c>
      <c r="BW1281" s="35">
        <v>6.0263477082906656</v>
      </c>
      <c r="BX1281" s="1">
        <v>34426426.58728449</v>
      </c>
      <c r="BY1281" s="1">
        <v>1530246.9552005543</v>
      </c>
      <c r="BZ1281" s="1">
        <v>13522076.068998255</v>
      </c>
      <c r="CA1281" s="1">
        <v>34426426.58728449</v>
      </c>
      <c r="CB1281" s="1">
        <v>1530246.9552005543</v>
      </c>
      <c r="CC1281" s="1">
        <v>3980447.7749285777</v>
      </c>
    </row>
    <row r="1282" spans="1:81" x14ac:dyDescent="0.25">
      <c r="A1282" t="s">
        <v>516</v>
      </c>
      <c r="B1282" t="s">
        <v>517</v>
      </c>
      <c r="C1282" t="s">
        <v>77</v>
      </c>
      <c r="D1282" t="s">
        <v>1730</v>
      </c>
      <c r="E1282">
        <v>50518</v>
      </c>
      <c r="F1282" t="s">
        <v>39</v>
      </c>
      <c r="G1282" t="s">
        <v>78</v>
      </c>
      <c r="H1282" s="74">
        <v>0.56654231323843995</v>
      </c>
      <c r="I1282" s="1">
        <v>481090</v>
      </c>
      <c r="J1282" s="1"/>
      <c r="K1282" s="1"/>
      <c r="L1282" s="1">
        <v>257819</v>
      </c>
      <c r="M1282" s="1"/>
      <c r="N1282" s="1"/>
      <c r="O1282" s="1"/>
      <c r="P1282" s="1">
        <v>305216</v>
      </c>
      <c r="Q1282" s="1"/>
      <c r="R1282" s="1"/>
      <c r="S1282" s="1"/>
      <c r="T1282" s="1">
        <v>563035</v>
      </c>
      <c r="U1282" s="1">
        <v>11.823529411764707</v>
      </c>
      <c r="V1282" s="36">
        <v>8.2449091867186283E-2</v>
      </c>
      <c r="W1282" s="1"/>
      <c r="X1282" s="1"/>
      <c r="Y1282" s="1">
        <v>24982</v>
      </c>
      <c r="Z1282" s="1"/>
      <c r="AA1282" s="1"/>
      <c r="AB1282" s="1"/>
      <c r="AC1282" s="1">
        <v>38215</v>
      </c>
      <c r="AD1282" s="1"/>
      <c r="AE1282" s="1"/>
      <c r="AF1282" s="1"/>
      <c r="AG1282" s="1">
        <v>0</v>
      </c>
      <c r="AH1282" s="1">
        <v>0</v>
      </c>
      <c r="AI1282" s="1">
        <v>258079.47956250003</v>
      </c>
      <c r="AJ1282" s="1">
        <v>0</v>
      </c>
      <c r="AK1282" s="1"/>
      <c r="AL1282" s="1">
        <v>0</v>
      </c>
      <c r="AM1282" s="1">
        <v>335874.37450666662</v>
      </c>
      <c r="AN1282" s="1"/>
      <c r="AO1282" s="1">
        <v>0</v>
      </c>
      <c r="AP1282" s="1">
        <v>0</v>
      </c>
      <c r="AQ1282" s="1">
        <v>593953.85406916658</v>
      </c>
      <c r="AR1282" s="1">
        <v>0</v>
      </c>
      <c r="AS1282" s="1">
        <v>0</v>
      </c>
      <c r="AT1282" s="1">
        <v>54161.4606508</v>
      </c>
      <c r="AU1282" s="1">
        <v>0</v>
      </c>
      <c r="AV1282" s="1"/>
      <c r="AW1282" s="1">
        <v>0</v>
      </c>
      <c r="AX1282" s="1">
        <v>99404.093699999998</v>
      </c>
      <c r="AY1282" s="1"/>
      <c r="AZ1282" s="1">
        <v>0</v>
      </c>
      <c r="BA1282" s="1">
        <v>0</v>
      </c>
      <c r="BB1282" s="1">
        <v>153565.5543508</v>
      </c>
      <c r="BC1282" s="7">
        <v>1.5538036717037698</v>
      </c>
      <c r="BD1282" s="35" t="s">
        <v>552</v>
      </c>
      <c r="BE1282" s="35" t="s">
        <v>552</v>
      </c>
      <c r="BF1282" s="35">
        <v>1.2110858401176796</v>
      </c>
      <c r="BG1282" s="35" t="s">
        <v>552</v>
      </c>
      <c r="BH1282" s="35" t="s">
        <v>552</v>
      </c>
      <c r="BI1282" s="35" t="s">
        <v>552</v>
      </c>
      <c r="BJ1282" s="35">
        <v>1.4261325363240021</v>
      </c>
      <c r="BK1282" s="35" t="s">
        <v>552</v>
      </c>
      <c r="BL1282" s="35" t="s">
        <v>552</v>
      </c>
      <c r="BM1282" s="35" t="s">
        <v>552</v>
      </c>
      <c r="BN1282" s="35">
        <v>1.3276606399601563</v>
      </c>
      <c r="BO1282" s="1">
        <v>0</v>
      </c>
      <c r="BP1282" s="1">
        <v>0</v>
      </c>
      <c r="BQ1282" s="1">
        <v>158355.58439999996</v>
      </c>
      <c r="BR1282" s="1">
        <v>7038.8702775386846</v>
      </c>
      <c r="BS1282" s="1">
        <v>62199.201906083603</v>
      </c>
      <c r="BT1282" s="1">
        <v>158355.58439999996</v>
      </c>
      <c r="BU1282" s="1">
        <v>7038.8702775386846</v>
      </c>
      <c r="BV1282" s="1">
        <v>18309.368588528076</v>
      </c>
      <c r="BW1282" s="35">
        <v>6.0263477082906656</v>
      </c>
      <c r="BX1282" s="1">
        <v>795950.22874396888</v>
      </c>
      <c r="BY1282" s="1">
        <v>35379.809488461848</v>
      </c>
      <c r="BZ1282" s="1">
        <v>312634.81595815171</v>
      </c>
      <c r="CA1282" s="1">
        <v>795950.22874396888</v>
      </c>
      <c r="CB1282" s="1">
        <v>35379.809488461848</v>
      </c>
      <c r="CC1282" s="1">
        <v>92029.252845197188</v>
      </c>
    </row>
    <row r="1283" spans="1:81" x14ac:dyDescent="0.25">
      <c r="A1283" t="s">
        <v>530</v>
      </c>
      <c r="B1283" t="s">
        <v>531</v>
      </c>
      <c r="C1283" t="s">
        <v>77</v>
      </c>
      <c r="D1283" t="s">
        <v>38</v>
      </c>
      <c r="E1283">
        <v>50028</v>
      </c>
      <c r="F1283" t="s">
        <v>39</v>
      </c>
      <c r="G1283" t="s">
        <v>78</v>
      </c>
      <c r="H1283" s="74">
        <v>0.56654231323843995</v>
      </c>
      <c r="I1283" s="1">
        <v>6286054</v>
      </c>
      <c r="J1283" s="1"/>
      <c r="K1283" s="1">
        <v>1124029</v>
      </c>
      <c r="L1283" s="1">
        <v>407415</v>
      </c>
      <c r="M1283" s="1"/>
      <c r="N1283" s="1"/>
      <c r="O1283" s="1"/>
      <c r="P1283" s="1"/>
      <c r="Q1283" s="1"/>
      <c r="R1283" s="1"/>
      <c r="S1283" s="1"/>
      <c r="T1283" s="1">
        <v>1531444</v>
      </c>
      <c r="U1283" s="1">
        <v>33.913043478260867</v>
      </c>
      <c r="V1283" s="36">
        <v>0.12730133680487959</v>
      </c>
      <c r="W1283" s="1"/>
      <c r="X1283" s="1">
        <v>265848</v>
      </c>
      <c r="Y1283" s="1">
        <v>78945</v>
      </c>
      <c r="Z1283" s="1"/>
      <c r="AA1283" s="1"/>
      <c r="AB1283" s="1"/>
      <c r="AC1283" s="1"/>
      <c r="AD1283" s="1"/>
      <c r="AE1283" s="1"/>
      <c r="AF1283" s="1"/>
      <c r="AG1283" s="1">
        <v>0</v>
      </c>
      <c r="AH1283" s="1">
        <v>2261655.2143516666</v>
      </c>
      <c r="AI1283" s="1">
        <v>810790.1128125001</v>
      </c>
      <c r="AJ1283" s="1">
        <v>0</v>
      </c>
      <c r="AK1283" s="1">
        <v>0</v>
      </c>
      <c r="AL1283" s="1">
        <v>0</v>
      </c>
      <c r="AM1283" s="1">
        <v>0</v>
      </c>
      <c r="AN1283" s="1">
        <v>0</v>
      </c>
      <c r="AO1283" s="1">
        <v>0</v>
      </c>
      <c r="AP1283" s="1">
        <v>0</v>
      </c>
      <c r="AQ1283" s="1">
        <v>3072445.3271641666</v>
      </c>
      <c r="AR1283" s="1">
        <v>0</v>
      </c>
      <c r="AS1283" s="1">
        <v>574307.84545200004</v>
      </c>
      <c r="AT1283" s="1">
        <v>171154.29153299998</v>
      </c>
      <c r="AU1283" s="1">
        <v>0</v>
      </c>
      <c r="AV1283" s="1">
        <v>0</v>
      </c>
      <c r="AW1283" s="1">
        <v>0</v>
      </c>
      <c r="AX1283" s="1">
        <v>0</v>
      </c>
      <c r="AY1283" s="1">
        <v>0</v>
      </c>
      <c r="AZ1283" s="1">
        <v>0</v>
      </c>
      <c r="BA1283" s="1">
        <v>0</v>
      </c>
      <c r="BB1283" s="1">
        <v>745462.13698499999</v>
      </c>
      <c r="BC1283" s="7">
        <v>0.60736154416573052</v>
      </c>
      <c r="BD1283" s="35" t="s">
        <v>552</v>
      </c>
      <c r="BE1283" s="35">
        <v>2.5230337115889951</v>
      </c>
      <c r="BF1283" s="35">
        <v>2.4101822572696148</v>
      </c>
      <c r="BG1283" s="35" t="s">
        <v>552</v>
      </c>
      <c r="BH1283" s="35" t="s">
        <v>552</v>
      </c>
      <c r="BI1283" s="35" t="s">
        <v>552</v>
      </c>
      <c r="BJ1283" s="35" t="s">
        <v>552</v>
      </c>
      <c r="BK1283" s="35" t="s">
        <v>552</v>
      </c>
      <c r="BL1283" s="35" t="s">
        <v>552</v>
      </c>
      <c r="BM1283" s="35" t="s">
        <v>552</v>
      </c>
      <c r="BN1283" s="35">
        <v>2.4930114742355363</v>
      </c>
      <c r="BO1283" s="1">
        <v>0</v>
      </c>
      <c r="BP1283" s="1"/>
      <c r="BQ1283" s="1">
        <v>2069117.5346399997</v>
      </c>
      <c r="BR1283" s="1">
        <v>91971.811227843355</v>
      </c>
      <c r="BS1283" s="1">
        <v>812711.84588859556</v>
      </c>
      <c r="BT1283" s="1">
        <v>2069117.5346399997</v>
      </c>
      <c r="BU1283" s="1">
        <v>91971.811227843355</v>
      </c>
      <c r="BV1283" s="1">
        <v>239235.23592964155</v>
      </c>
      <c r="BW1283" s="35">
        <v>6.3999919588578589</v>
      </c>
      <c r="BX1283" s="1">
        <v>11173218.048987797</v>
      </c>
      <c r="BY1283" s="1">
        <v>496647.04107194714</v>
      </c>
      <c r="BZ1283" s="1">
        <v>4388637.4326669453</v>
      </c>
      <c r="CA1283" s="1">
        <v>11173218.048987797</v>
      </c>
      <c r="CB1283" s="1">
        <v>496647.04107194714</v>
      </c>
      <c r="CC1283" s="1">
        <v>1291868.3502955274</v>
      </c>
    </row>
    <row r="1284" spans="1:81" x14ac:dyDescent="0.25">
      <c r="A1284" t="s">
        <v>530</v>
      </c>
      <c r="B1284" t="s">
        <v>531</v>
      </c>
      <c r="C1284" t="s">
        <v>77</v>
      </c>
      <c r="D1284" t="s">
        <v>28</v>
      </c>
      <c r="E1284">
        <v>50028</v>
      </c>
      <c r="F1284" t="s">
        <v>39</v>
      </c>
      <c r="G1284" t="s">
        <v>78</v>
      </c>
      <c r="H1284" s="74">
        <v>0.56654231323843995</v>
      </c>
      <c r="I1284" s="1">
        <v>6884580</v>
      </c>
      <c r="J1284" s="1">
        <v>0</v>
      </c>
      <c r="K1284" s="1">
        <v>1407652</v>
      </c>
      <c r="L1284" s="1">
        <v>776150</v>
      </c>
      <c r="M1284" s="1">
        <v>0</v>
      </c>
      <c r="N1284" s="1">
        <v>0</v>
      </c>
      <c r="O1284" s="1">
        <v>0</v>
      </c>
      <c r="P1284" s="1">
        <v>0</v>
      </c>
      <c r="Q1284" s="1">
        <v>0</v>
      </c>
      <c r="R1284" s="1">
        <v>0</v>
      </c>
      <c r="S1284" s="1">
        <v>0</v>
      </c>
      <c r="T1284" s="1">
        <v>2183802</v>
      </c>
      <c r="U1284" s="1"/>
      <c r="V1284" s="36"/>
      <c r="W1284" s="1"/>
      <c r="X1284" s="1">
        <v>306952</v>
      </c>
      <c r="Y1284" s="1">
        <v>118067</v>
      </c>
      <c r="Z1284" s="1"/>
      <c r="AA1284" s="1"/>
      <c r="AB1284" s="1"/>
      <c r="AC1284" s="1"/>
      <c r="AD1284" s="1"/>
      <c r="AE1284" s="1"/>
      <c r="AF1284" s="1"/>
      <c r="AG1284" s="1">
        <v>0</v>
      </c>
      <c r="AH1284" s="1">
        <v>2642122.2441542689</v>
      </c>
      <c r="AI1284" s="1">
        <v>1214535.3231250001</v>
      </c>
      <c r="AJ1284" s="1">
        <v>0</v>
      </c>
      <c r="AK1284" s="1">
        <v>0</v>
      </c>
      <c r="AL1284" s="1">
        <v>0</v>
      </c>
      <c r="AM1284" s="1">
        <v>0</v>
      </c>
      <c r="AN1284" s="1">
        <v>0</v>
      </c>
      <c r="AO1284" s="1">
        <v>0</v>
      </c>
      <c r="AP1284" s="1">
        <v>0</v>
      </c>
      <c r="AQ1284" s="1">
        <v>3856657.567279269</v>
      </c>
      <c r="AR1284" s="1">
        <v>0</v>
      </c>
      <c r="AS1284" s="1">
        <v>663104.26174800005</v>
      </c>
      <c r="AT1284" s="1">
        <v>255971.5464998</v>
      </c>
      <c r="AU1284" s="1">
        <v>0</v>
      </c>
      <c r="AV1284" s="1">
        <v>0</v>
      </c>
      <c r="AW1284" s="1">
        <v>0</v>
      </c>
      <c r="AX1284" s="1">
        <v>0</v>
      </c>
      <c r="AY1284" s="1">
        <v>0</v>
      </c>
      <c r="AZ1284" s="1">
        <v>0</v>
      </c>
      <c r="BA1284" s="1">
        <v>0</v>
      </c>
      <c r="BB1284" s="1">
        <v>919075.80824779999</v>
      </c>
      <c r="BC1284" s="7">
        <v>0.6936855081249792</v>
      </c>
      <c r="BD1284" s="35" t="s">
        <v>552</v>
      </c>
      <c r="BE1284" s="35">
        <v>2.3480423470447729</v>
      </c>
      <c r="BF1284" s="35">
        <v>1.8946168519291375</v>
      </c>
      <c r="BG1284" s="35" t="s">
        <v>552</v>
      </c>
      <c r="BH1284" s="35" t="s">
        <v>552</v>
      </c>
      <c r="BI1284" s="35" t="s">
        <v>552</v>
      </c>
      <c r="BJ1284" s="35" t="s">
        <v>552</v>
      </c>
      <c r="BK1284" s="35" t="s">
        <v>552</v>
      </c>
      <c r="BL1284" s="35" t="s">
        <v>552</v>
      </c>
      <c r="BM1284" s="35" t="s">
        <v>552</v>
      </c>
      <c r="BN1284" s="35">
        <v>2.1868893679587567</v>
      </c>
      <c r="BO1284" s="1">
        <v>0</v>
      </c>
      <c r="BP1284" s="1">
        <v>0</v>
      </c>
      <c r="BQ1284" s="1">
        <v>2266128.3527999995</v>
      </c>
      <c r="BR1284" s="1">
        <v>100728.89799276077</v>
      </c>
      <c r="BS1284" s="1">
        <v>890094.12263523461</v>
      </c>
      <c r="BT1284" s="1">
        <v>2266128.3527999995</v>
      </c>
      <c r="BU1284" s="1">
        <v>100728.89799276077</v>
      </c>
      <c r="BV1284" s="1">
        <v>262013.99488080945</v>
      </c>
      <c r="BW1284" s="35">
        <v>6.3999919588578589</v>
      </c>
      <c r="BX1284" s="1">
        <v>12237074.882859804</v>
      </c>
      <c r="BY1284" s="1">
        <v>543935.23918552173</v>
      </c>
      <c r="BZ1284" s="1">
        <v>4806501.1048569093</v>
      </c>
      <c r="CA1284" s="1">
        <v>12237074.882859804</v>
      </c>
      <c r="CB1284" s="1">
        <v>543935.23918552173</v>
      </c>
      <c r="CC1284" s="1">
        <v>1414873.4654645952</v>
      </c>
    </row>
    <row r="1285" spans="1:81" x14ac:dyDescent="0.25">
      <c r="A1285" t="s">
        <v>530</v>
      </c>
      <c r="B1285" t="s">
        <v>531</v>
      </c>
      <c r="C1285" t="s">
        <v>77</v>
      </c>
      <c r="D1285" t="s">
        <v>1730</v>
      </c>
      <c r="E1285">
        <v>50028</v>
      </c>
      <c r="F1285" t="s">
        <v>39</v>
      </c>
      <c r="G1285" t="s">
        <v>78</v>
      </c>
      <c r="H1285" s="74">
        <v>0.56654231323843995</v>
      </c>
      <c r="I1285" s="1">
        <v>598526</v>
      </c>
      <c r="J1285" s="1"/>
      <c r="K1285" s="1">
        <v>283623</v>
      </c>
      <c r="L1285" s="1">
        <v>368735</v>
      </c>
      <c r="M1285" s="1"/>
      <c r="N1285" s="1"/>
      <c r="O1285" s="1"/>
      <c r="P1285" s="1"/>
      <c r="Q1285" s="1"/>
      <c r="R1285" s="1"/>
      <c r="S1285" s="1"/>
      <c r="T1285" s="1">
        <v>652358</v>
      </c>
      <c r="U1285" s="1">
        <v>13.137931034482758</v>
      </c>
      <c r="V1285" s="36">
        <v>7.617008129594513E-2</v>
      </c>
      <c r="W1285" s="1"/>
      <c r="X1285" s="1">
        <v>41104</v>
      </c>
      <c r="Y1285" s="1">
        <v>39122</v>
      </c>
      <c r="Z1285" s="1"/>
      <c r="AA1285" s="1"/>
      <c r="AB1285" s="1"/>
      <c r="AC1285" s="1"/>
      <c r="AD1285" s="1"/>
      <c r="AE1285" s="1"/>
      <c r="AF1285" s="1"/>
      <c r="AG1285" s="1">
        <v>0</v>
      </c>
      <c r="AH1285" s="1">
        <v>380467.02980260237</v>
      </c>
      <c r="AI1285" s="1">
        <v>403745.21031250007</v>
      </c>
      <c r="AJ1285" s="1">
        <v>0</v>
      </c>
      <c r="AK1285" s="1"/>
      <c r="AL1285" s="1">
        <v>0</v>
      </c>
      <c r="AM1285" s="1">
        <v>0</v>
      </c>
      <c r="AN1285" s="1"/>
      <c r="AO1285" s="1">
        <v>0</v>
      </c>
      <c r="AP1285" s="1">
        <v>0</v>
      </c>
      <c r="AQ1285" s="1">
        <v>784212.24011510238</v>
      </c>
      <c r="AR1285" s="1">
        <v>0</v>
      </c>
      <c r="AS1285" s="1">
        <v>88796.41629600001</v>
      </c>
      <c r="AT1285" s="1">
        <v>84817.254966799999</v>
      </c>
      <c r="AU1285" s="1">
        <v>0</v>
      </c>
      <c r="AV1285" s="1"/>
      <c r="AW1285" s="1">
        <v>0</v>
      </c>
      <c r="AX1285" s="1">
        <v>0</v>
      </c>
      <c r="AY1285" s="1"/>
      <c r="AZ1285" s="1">
        <v>0</v>
      </c>
      <c r="BA1285" s="1">
        <v>0</v>
      </c>
      <c r="BB1285" s="1">
        <v>173613.6712628</v>
      </c>
      <c r="BC1285" s="7">
        <v>1.6003079421410304</v>
      </c>
      <c r="BD1285" s="35" t="s">
        <v>552</v>
      </c>
      <c r="BE1285" s="35">
        <v>1.654532411329837</v>
      </c>
      <c r="BF1285" s="35">
        <v>1.3249690571258494</v>
      </c>
      <c r="BG1285" s="35" t="s">
        <v>552</v>
      </c>
      <c r="BH1285" s="35" t="s">
        <v>552</v>
      </c>
      <c r="BI1285" s="35" t="s">
        <v>552</v>
      </c>
      <c r="BJ1285" s="35" t="s">
        <v>552</v>
      </c>
      <c r="BK1285" s="35" t="s">
        <v>552</v>
      </c>
      <c r="BL1285" s="35" t="s">
        <v>552</v>
      </c>
      <c r="BM1285" s="35" t="s">
        <v>552</v>
      </c>
      <c r="BN1285" s="35">
        <v>1.4682519588598628</v>
      </c>
      <c r="BO1285" s="1">
        <v>0</v>
      </c>
      <c r="BP1285" s="1">
        <v>0</v>
      </c>
      <c r="BQ1285" s="1">
        <v>197010.81815999997</v>
      </c>
      <c r="BR1285" s="1">
        <v>8757.0867649174143</v>
      </c>
      <c r="BS1285" s="1">
        <v>77382.27674663908</v>
      </c>
      <c r="BT1285" s="1">
        <v>197010.81815999997</v>
      </c>
      <c r="BU1285" s="1">
        <v>8757.0867649174143</v>
      </c>
      <c r="BV1285" s="1">
        <v>22778.758951167878</v>
      </c>
      <c r="BW1285" s="35">
        <v>6.3999919588578589</v>
      </c>
      <c r="BX1285" s="1">
        <v>1063856.8338720077</v>
      </c>
      <c r="BY1285" s="1">
        <v>47288.198113574617</v>
      </c>
      <c r="BZ1285" s="1">
        <v>417863.67218996456</v>
      </c>
      <c r="CA1285" s="1">
        <v>1063856.8338720077</v>
      </c>
      <c r="CB1285" s="1">
        <v>47288.198113574617</v>
      </c>
      <c r="CC1285" s="1">
        <v>123005.11516906801</v>
      </c>
    </row>
    <row r="1286" spans="1:81" x14ac:dyDescent="0.25">
      <c r="A1286" t="s">
        <v>843</v>
      </c>
      <c r="B1286" t="s">
        <v>76</v>
      </c>
      <c r="C1286" t="s">
        <v>77</v>
      </c>
      <c r="D1286" t="s">
        <v>38</v>
      </c>
      <c r="E1286">
        <v>50515</v>
      </c>
      <c r="F1286" t="s">
        <v>39</v>
      </c>
      <c r="G1286" t="s">
        <v>78</v>
      </c>
      <c r="H1286" s="74">
        <v>0.56654231323843995</v>
      </c>
      <c r="I1286" s="1">
        <v>2169494</v>
      </c>
      <c r="J1286" s="1"/>
      <c r="K1286" s="1"/>
      <c r="L1286" s="1">
        <v>520700</v>
      </c>
      <c r="M1286" s="1"/>
      <c r="N1286" s="1"/>
      <c r="O1286" s="1"/>
      <c r="P1286" s="1"/>
      <c r="Q1286" s="1"/>
      <c r="R1286" s="1"/>
      <c r="S1286" s="1"/>
      <c r="T1286" s="1">
        <v>520700</v>
      </c>
      <c r="U1286" s="1">
        <v>36.5</v>
      </c>
      <c r="V1286" s="36">
        <v>0.10893318069423541</v>
      </c>
      <c r="W1286" s="1"/>
      <c r="X1286" s="1"/>
      <c r="Y1286" s="1">
        <v>135807</v>
      </c>
      <c r="Z1286" s="1"/>
      <c r="AA1286" s="1"/>
      <c r="AB1286" s="1"/>
      <c r="AC1286" s="1">
        <v>15077</v>
      </c>
      <c r="AD1286" s="1"/>
      <c r="AE1286" s="1"/>
      <c r="AF1286" s="1"/>
      <c r="AG1286" s="1">
        <v>0</v>
      </c>
      <c r="AH1286" s="1">
        <v>0</v>
      </c>
      <c r="AI1286" s="1">
        <v>1392675.1512500001</v>
      </c>
      <c r="AJ1286" s="1">
        <v>0</v>
      </c>
      <c r="AK1286" s="1">
        <v>0</v>
      </c>
      <c r="AL1286" s="1">
        <v>0</v>
      </c>
      <c r="AM1286" s="1">
        <v>132856.11168</v>
      </c>
      <c r="AN1286" s="1">
        <v>0</v>
      </c>
      <c r="AO1286" s="1">
        <v>0</v>
      </c>
      <c r="AP1286" s="1">
        <v>0</v>
      </c>
      <c r="AQ1286" s="1">
        <v>1525531.2629300002</v>
      </c>
      <c r="AR1286" s="1">
        <v>0</v>
      </c>
      <c r="AS1286" s="1">
        <v>0</v>
      </c>
      <c r="AT1286" s="1">
        <v>294432.21065580001</v>
      </c>
      <c r="AU1286" s="1">
        <v>0</v>
      </c>
      <c r="AV1286" s="1">
        <v>0</v>
      </c>
      <c r="AW1286" s="1">
        <v>0</v>
      </c>
      <c r="AX1286" s="1">
        <v>39217.990859999998</v>
      </c>
      <c r="AY1286" s="1">
        <v>0</v>
      </c>
      <c r="AZ1286" s="1">
        <v>0</v>
      </c>
      <c r="BA1286" s="1">
        <v>0</v>
      </c>
      <c r="BB1286" s="1">
        <v>333650.20151580003</v>
      </c>
      <c r="BC1286" s="7">
        <v>0.85696547879173679</v>
      </c>
      <c r="BD1286" s="35" t="s">
        <v>552</v>
      </c>
      <c r="BE1286" s="35" t="s">
        <v>552</v>
      </c>
      <c r="BF1286" s="35">
        <v>3.2400755942112545</v>
      </c>
      <c r="BG1286" s="35" t="s">
        <v>552</v>
      </c>
      <c r="BH1286" s="35" t="s">
        <v>552</v>
      </c>
      <c r="BI1286" s="35" t="s">
        <v>552</v>
      </c>
      <c r="BJ1286" s="35" t="s">
        <v>552</v>
      </c>
      <c r="BK1286" s="35" t="s">
        <v>552</v>
      </c>
      <c r="BL1286" s="35" t="s">
        <v>552</v>
      </c>
      <c r="BM1286" s="35" t="s">
        <v>552</v>
      </c>
      <c r="BN1286" s="35">
        <v>3.5705424706084123</v>
      </c>
      <c r="BO1286" s="1">
        <v>0</v>
      </c>
      <c r="BP1286" s="1"/>
      <c r="BQ1286" s="1">
        <v>714110.64503999986</v>
      </c>
      <c r="BR1286" s="1">
        <v>31742.058313202335</v>
      </c>
      <c r="BS1286" s="1">
        <v>280489.71157171618</v>
      </c>
      <c r="BT1286" s="1">
        <v>714110.64503999986</v>
      </c>
      <c r="BU1286" s="1">
        <v>31742.058313202335</v>
      </c>
      <c r="BV1286" s="1">
        <v>82566.807243135641</v>
      </c>
      <c r="BW1286" s="35">
        <v>5.9800094759478624</v>
      </c>
      <c r="BX1286" s="1">
        <v>3556277.7791744396</v>
      </c>
      <c r="BY1286" s="1">
        <v>158075.75118583726</v>
      </c>
      <c r="BZ1286" s="1">
        <v>1396841.4215330295</v>
      </c>
      <c r="CA1286" s="1">
        <v>3556277.7791744396</v>
      </c>
      <c r="CB1286" s="1">
        <v>158075.75118583726</v>
      </c>
      <c r="CC1286" s="1">
        <v>411183.48246957612</v>
      </c>
    </row>
    <row r="1287" spans="1:81" x14ac:dyDescent="0.25">
      <c r="A1287" t="s">
        <v>843</v>
      </c>
      <c r="B1287" t="s">
        <v>76</v>
      </c>
      <c r="C1287" t="s">
        <v>77</v>
      </c>
      <c r="D1287" t="s">
        <v>28</v>
      </c>
      <c r="E1287">
        <v>50515</v>
      </c>
      <c r="F1287" t="s">
        <v>39</v>
      </c>
      <c r="G1287" t="s">
        <v>78</v>
      </c>
      <c r="H1287" s="74">
        <v>0.56654231323843995</v>
      </c>
      <c r="I1287" s="1">
        <v>2200650</v>
      </c>
      <c r="J1287" s="1">
        <v>0</v>
      </c>
      <c r="K1287" s="1">
        <v>0</v>
      </c>
      <c r="L1287" s="1">
        <v>520700</v>
      </c>
      <c r="M1287" s="1">
        <v>0</v>
      </c>
      <c r="N1287" s="1">
        <v>0</v>
      </c>
      <c r="O1287" s="1">
        <v>0</v>
      </c>
      <c r="P1287" s="1">
        <v>114380</v>
      </c>
      <c r="Q1287" s="1">
        <v>0</v>
      </c>
      <c r="R1287" s="1">
        <v>0</v>
      </c>
      <c r="S1287" s="1">
        <v>0</v>
      </c>
      <c r="T1287" s="1">
        <v>635080</v>
      </c>
      <c r="U1287" s="1"/>
      <c r="V1287" s="36"/>
      <c r="W1287" s="1"/>
      <c r="X1287" s="1"/>
      <c r="Y1287" s="1">
        <v>135807</v>
      </c>
      <c r="Z1287" s="1"/>
      <c r="AA1287" s="1"/>
      <c r="AB1287" s="1"/>
      <c r="AC1287" s="1">
        <v>18673</v>
      </c>
      <c r="AD1287" s="1"/>
      <c r="AE1287" s="1"/>
      <c r="AF1287" s="1"/>
      <c r="AG1287" s="1">
        <v>0</v>
      </c>
      <c r="AH1287" s="1">
        <v>0</v>
      </c>
      <c r="AI1287" s="1">
        <v>1392675.1512500001</v>
      </c>
      <c r="AJ1287" s="1">
        <v>0</v>
      </c>
      <c r="AK1287" s="1">
        <v>0</v>
      </c>
      <c r="AL1287" s="1">
        <v>0</v>
      </c>
      <c r="AM1287" s="1">
        <v>164558.90829666666</v>
      </c>
      <c r="AN1287" s="1">
        <v>0</v>
      </c>
      <c r="AO1287" s="1">
        <v>0</v>
      </c>
      <c r="AP1287" s="1">
        <v>0</v>
      </c>
      <c r="AQ1287" s="1">
        <v>1557234.0595466667</v>
      </c>
      <c r="AR1287" s="1">
        <v>0</v>
      </c>
      <c r="AS1287" s="1">
        <v>0</v>
      </c>
      <c r="AT1287" s="1">
        <v>294432.21065580001</v>
      </c>
      <c r="AU1287" s="1">
        <v>0</v>
      </c>
      <c r="AV1287" s="1">
        <v>0</v>
      </c>
      <c r="AW1287" s="1">
        <v>0</v>
      </c>
      <c r="AX1287" s="1">
        <v>48571.834139999999</v>
      </c>
      <c r="AY1287" s="1">
        <v>0</v>
      </c>
      <c r="AZ1287" s="1">
        <v>0</v>
      </c>
      <c r="BA1287" s="1">
        <v>0</v>
      </c>
      <c r="BB1287" s="1">
        <v>343004.0447958</v>
      </c>
      <c r="BC1287" s="7">
        <v>0.86348947099378215</v>
      </c>
      <c r="BD1287" s="35" t="s">
        <v>552</v>
      </c>
      <c r="BE1287" s="35" t="s">
        <v>552</v>
      </c>
      <c r="BF1287" s="35">
        <v>3.2400755942112545</v>
      </c>
      <c r="BG1287" s="35" t="s">
        <v>552</v>
      </c>
      <c r="BH1287" s="35" t="s">
        <v>552</v>
      </c>
      <c r="BI1287" s="35" t="s">
        <v>552</v>
      </c>
      <c r="BJ1287" s="35">
        <v>1.8633567270210409</v>
      </c>
      <c r="BK1287" s="35" t="s">
        <v>552</v>
      </c>
      <c r="BL1287" s="35" t="s">
        <v>552</v>
      </c>
      <c r="BM1287" s="35" t="s">
        <v>552</v>
      </c>
      <c r="BN1287" s="35">
        <v>2.9921239912175892</v>
      </c>
      <c r="BO1287" s="1">
        <v>0</v>
      </c>
      <c r="BP1287" s="1">
        <v>0</v>
      </c>
      <c r="BQ1287" s="1">
        <v>724365.95399999991</v>
      </c>
      <c r="BR1287" s="1">
        <v>32197.904500749355</v>
      </c>
      <c r="BS1287" s="1">
        <v>284517.81095974328</v>
      </c>
      <c r="BT1287" s="1">
        <v>724365.95399999991</v>
      </c>
      <c r="BU1287" s="1">
        <v>32197.904500749355</v>
      </c>
      <c r="BV1287" s="1">
        <v>83752.545229259209</v>
      </c>
      <c r="BW1287" s="35">
        <v>5.9800094759478624</v>
      </c>
      <c r="BX1287" s="1">
        <v>3607349.3149740128</v>
      </c>
      <c r="BY1287" s="1">
        <v>160345.8695193961</v>
      </c>
      <c r="BZ1287" s="1">
        <v>1416901.3946554638</v>
      </c>
      <c r="CA1287" s="1">
        <v>3607349.3149740128</v>
      </c>
      <c r="CB1287" s="1">
        <v>160345.8695193961</v>
      </c>
      <c r="CC1287" s="1">
        <v>417088.46887646272</v>
      </c>
    </row>
    <row r="1288" spans="1:81" x14ac:dyDescent="0.25">
      <c r="A1288" t="s">
        <v>843</v>
      </c>
      <c r="B1288" t="s">
        <v>76</v>
      </c>
      <c r="C1288" t="s">
        <v>77</v>
      </c>
      <c r="D1288" t="s">
        <v>1730</v>
      </c>
      <c r="E1288">
        <v>50515</v>
      </c>
      <c r="F1288" t="s">
        <v>39</v>
      </c>
      <c r="G1288" t="s">
        <v>78</v>
      </c>
      <c r="H1288" s="74">
        <v>0.56654231323843995</v>
      </c>
      <c r="I1288" s="1">
        <v>31156</v>
      </c>
      <c r="J1288" s="1"/>
      <c r="K1288" s="1"/>
      <c r="L1288" s="1"/>
      <c r="M1288" s="1"/>
      <c r="N1288" s="1"/>
      <c r="O1288" s="1"/>
      <c r="P1288" s="1">
        <v>114380</v>
      </c>
      <c r="Q1288" s="1"/>
      <c r="R1288" s="1"/>
      <c r="S1288" s="1"/>
      <c r="T1288" s="1">
        <v>114380</v>
      </c>
      <c r="U1288" s="1">
        <v>13</v>
      </c>
      <c r="V1288" s="36">
        <v>7.9208625594585871E-2</v>
      </c>
      <c r="W1288" s="1"/>
      <c r="X1288" s="1"/>
      <c r="Y1288" s="1"/>
      <c r="Z1288" s="1"/>
      <c r="AA1288" s="1"/>
      <c r="AB1288" s="1"/>
      <c r="AC1288" s="1">
        <v>3596</v>
      </c>
      <c r="AD1288" s="1"/>
      <c r="AE1288" s="1"/>
      <c r="AF1288" s="1"/>
      <c r="AG1288" s="1">
        <v>0</v>
      </c>
      <c r="AH1288" s="1">
        <v>0</v>
      </c>
      <c r="AI1288" s="1">
        <v>0</v>
      </c>
      <c r="AJ1288" s="1">
        <v>0</v>
      </c>
      <c r="AK1288" s="1"/>
      <c r="AL1288" s="1">
        <v>0</v>
      </c>
      <c r="AM1288" s="1">
        <v>31702.796616666667</v>
      </c>
      <c r="AN1288" s="1"/>
      <c r="AO1288" s="1">
        <v>0</v>
      </c>
      <c r="AP1288" s="1">
        <v>0</v>
      </c>
      <c r="AQ1288" s="1">
        <v>31702.796616666667</v>
      </c>
      <c r="AR1288" s="1">
        <v>0</v>
      </c>
      <c r="AS1288" s="1">
        <v>0</v>
      </c>
      <c r="AT1288" s="1">
        <v>0</v>
      </c>
      <c r="AU1288" s="1">
        <v>0</v>
      </c>
      <c r="AV1288" s="1"/>
      <c r="AW1288" s="1">
        <v>0</v>
      </c>
      <c r="AX1288" s="1">
        <v>9353.8432799999991</v>
      </c>
      <c r="AY1288" s="1"/>
      <c r="AZ1288" s="1">
        <v>0</v>
      </c>
      <c r="BA1288" s="1">
        <v>0</v>
      </c>
      <c r="BB1288" s="1">
        <v>9353.8432799999991</v>
      </c>
      <c r="BC1288" s="7">
        <v>1.3177763479479607</v>
      </c>
      <c r="BD1288" s="35" t="s">
        <v>552</v>
      </c>
      <c r="BE1288" s="35" t="s">
        <v>552</v>
      </c>
      <c r="BF1288" s="35" t="s">
        <v>552</v>
      </c>
      <c r="BG1288" s="35" t="s">
        <v>552</v>
      </c>
      <c r="BH1288" s="35" t="s">
        <v>552</v>
      </c>
      <c r="BI1288" s="35" t="s">
        <v>552</v>
      </c>
      <c r="BJ1288" s="35">
        <v>0.35894946578655945</v>
      </c>
      <c r="BK1288" s="35" t="s">
        <v>552</v>
      </c>
      <c r="BL1288" s="35" t="s">
        <v>552</v>
      </c>
      <c r="BM1288" s="35" t="s">
        <v>552</v>
      </c>
      <c r="BN1288" s="35">
        <v>0.35894946578655945</v>
      </c>
      <c r="BO1288" s="1">
        <v>0</v>
      </c>
      <c r="BP1288" s="1">
        <v>0</v>
      </c>
      <c r="BQ1288" s="1">
        <v>10255.308959999998</v>
      </c>
      <c r="BR1288" s="1">
        <v>455.84618754701881</v>
      </c>
      <c r="BS1288" s="1">
        <v>4028.0993880270653</v>
      </c>
      <c r="BT1288" s="1">
        <v>10255.308959999998</v>
      </c>
      <c r="BU1288" s="1">
        <v>455.84618754701881</v>
      </c>
      <c r="BV1288" s="1">
        <v>1185.7379861235543</v>
      </c>
      <c r="BW1288" s="35">
        <v>5.9800094759478624</v>
      </c>
      <c r="BX1288" s="1">
        <v>51071.535799573016</v>
      </c>
      <c r="BY1288" s="1">
        <v>2270.1183335588603</v>
      </c>
      <c r="BZ1288" s="1">
        <v>20059.973122434571</v>
      </c>
      <c r="CA1288" s="1">
        <v>51071.535799573016</v>
      </c>
      <c r="CB1288" s="1">
        <v>2270.1183335588603</v>
      </c>
      <c r="CC1288" s="1">
        <v>5904.9864068866355</v>
      </c>
    </row>
    <row r="1289" spans="1:81" x14ac:dyDescent="0.25">
      <c r="A1289" t="s">
        <v>125</v>
      </c>
      <c r="B1289" t="s">
        <v>126</v>
      </c>
      <c r="C1289" t="s">
        <v>127</v>
      </c>
      <c r="D1289" t="s">
        <v>38</v>
      </c>
      <c r="E1289">
        <v>70006</v>
      </c>
      <c r="F1289" t="s">
        <v>39</v>
      </c>
      <c r="G1289" t="s">
        <v>128</v>
      </c>
      <c r="H1289" s="74">
        <v>0.76044080441945017</v>
      </c>
      <c r="I1289" s="1">
        <v>125714384</v>
      </c>
      <c r="J1289" s="1"/>
      <c r="K1289" s="1"/>
      <c r="L1289" s="1">
        <v>20899947</v>
      </c>
      <c r="M1289" s="1"/>
      <c r="N1289" s="1"/>
      <c r="O1289" s="1"/>
      <c r="P1289" s="1"/>
      <c r="Q1289" s="1"/>
      <c r="R1289" s="1"/>
      <c r="S1289" s="1"/>
      <c r="T1289" s="1">
        <v>20899947</v>
      </c>
      <c r="U1289" s="1">
        <v>39.082135523613964</v>
      </c>
      <c r="V1289" s="36">
        <v>0.17296464859418145</v>
      </c>
      <c r="W1289" s="1"/>
      <c r="X1289" s="1"/>
      <c r="Y1289" s="1">
        <v>4311707</v>
      </c>
      <c r="Z1289" s="1"/>
      <c r="AA1289" s="1"/>
      <c r="AB1289" s="1"/>
      <c r="AC1289" s="1"/>
      <c r="AD1289" s="1"/>
      <c r="AE1289" s="1"/>
      <c r="AF1289" s="1"/>
      <c r="AG1289" s="1">
        <v>0</v>
      </c>
      <c r="AH1289" s="1">
        <v>0</v>
      </c>
      <c r="AI1289" s="1">
        <v>44266796.600562505</v>
      </c>
      <c r="AJ1289" s="1">
        <v>0</v>
      </c>
      <c r="AK1289" s="1">
        <v>0</v>
      </c>
      <c r="AL1289" s="1">
        <v>0</v>
      </c>
      <c r="AM1289" s="1">
        <v>0</v>
      </c>
      <c r="AN1289" s="1">
        <v>0</v>
      </c>
      <c r="AO1289" s="1">
        <v>0</v>
      </c>
      <c r="AP1289" s="1">
        <v>0</v>
      </c>
      <c r="AQ1289" s="1">
        <v>44266796.600562505</v>
      </c>
      <c r="AR1289" s="1">
        <v>0</v>
      </c>
      <c r="AS1289" s="1">
        <v>0</v>
      </c>
      <c r="AT1289" s="1">
        <v>9347864.4231157992</v>
      </c>
      <c r="AU1289" s="1">
        <v>0</v>
      </c>
      <c r="AV1289" s="1">
        <v>0</v>
      </c>
      <c r="AW1289" s="1">
        <v>0</v>
      </c>
      <c r="AX1289" s="1">
        <v>0</v>
      </c>
      <c r="AY1289" s="1">
        <v>0</v>
      </c>
      <c r="AZ1289" s="1">
        <v>0</v>
      </c>
      <c r="BA1289" s="1">
        <v>0</v>
      </c>
      <c r="BB1289" s="1">
        <v>9347864.4231157992</v>
      </c>
      <c r="BC1289" s="7">
        <v>0.42647992471313628</v>
      </c>
      <c r="BD1289" s="35" t="s">
        <v>552</v>
      </c>
      <c r="BE1289" s="35" t="s">
        <v>552</v>
      </c>
      <c r="BF1289" s="35">
        <v>2.5653012911314228</v>
      </c>
      <c r="BG1289" s="35" t="s">
        <v>552</v>
      </c>
      <c r="BH1289" s="35" t="s">
        <v>552</v>
      </c>
      <c r="BI1289" s="35" t="s">
        <v>552</v>
      </c>
      <c r="BJ1289" s="35" t="s">
        <v>552</v>
      </c>
      <c r="BK1289" s="35" t="s">
        <v>552</v>
      </c>
      <c r="BL1289" s="35" t="s">
        <v>552</v>
      </c>
      <c r="BM1289" s="35" t="s">
        <v>552</v>
      </c>
      <c r="BN1289" s="35">
        <v>2.5653012911314228</v>
      </c>
      <c r="BO1289" s="1">
        <v>0</v>
      </c>
      <c r="BP1289" s="1"/>
      <c r="BQ1289" s="1">
        <v>41380146.637439996</v>
      </c>
      <c r="BR1289" s="1">
        <v>1839338.2547895091</v>
      </c>
      <c r="BS1289" s="1">
        <v>16253371.204795208</v>
      </c>
      <c r="BT1289" s="1">
        <v>41380146.637439996</v>
      </c>
      <c r="BU1289" s="1">
        <v>1839338.2547895091</v>
      </c>
      <c r="BV1289" s="1">
        <v>4784449.8815933745</v>
      </c>
      <c r="BW1289" s="35">
        <v>6.7102507422315165</v>
      </c>
      <c r="BX1289" s="1">
        <v>236291013.0500907</v>
      </c>
      <c r="BY1289" s="1">
        <v>10503082.634626614</v>
      </c>
      <c r="BZ1289" s="1">
        <v>92810824.985946178</v>
      </c>
      <c r="CA1289" s="1">
        <v>236291013.0500907</v>
      </c>
      <c r="CB1289" s="1">
        <v>10503082.634626614</v>
      </c>
      <c r="CC1289" s="1">
        <v>27320408.487538055</v>
      </c>
    </row>
    <row r="1290" spans="1:81" x14ac:dyDescent="0.25">
      <c r="A1290" t="s">
        <v>125</v>
      </c>
      <c r="B1290" t="s">
        <v>126</v>
      </c>
      <c r="C1290" t="s">
        <v>127</v>
      </c>
      <c r="D1290" t="s">
        <v>1729</v>
      </c>
      <c r="E1290">
        <v>70006</v>
      </c>
      <c r="F1290" t="s">
        <v>39</v>
      </c>
      <c r="G1290" t="s">
        <v>128</v>
      </c>
      <c r="H1290" s="74">
        <v>0.76044080441945017</v>
      </c>
      <c r="I1290" s="1">
        <v>92945521</v>
      </c>
      <c r="J1290" s="1"/>
      <c r="K1290" s="1"/>
      <c r="L1290" s="1"/>
      <c r="M1290" s="1"/>
      <c r="N1290" s="1">
        <v>6310984</v>
      </c>
      <c r="O1290" s="1"/>
      <c r="P1290" s="1"/>
      <c r="Q1290" s="1"/>
      <c r="R1290" s="1"/>
      <c r="S1290" s="1"/>
      <c r="T1290" s="1">
        <v>6310984</v>
      </c>
      <c r="U1290" s="1">
        <v>72</v>
      </c>
      <c r="V1290" s="36">
        <v>0.20785679614942015</v>
      </c>
      <c r="W1290" s="1"/>
      <c r="X1290" s="1"/>
      <c r="Y1290" s="1"/>
      <c r="Z1290" s="1"/>
      <c r="AA1290" s="1">
        <v>37592111</v>
      </c>
      <c r="AB1290" s="1"/>
      <c r="AC1290" s="1"/>
      <c r="AD1290" s="1"/>
      <c r="AE1290" s="1"/>
      <c r="AF1290" s="1"/>
      <c r="AG1290" s="1"/>
      <c r="AH1290" s="1"/>
      <c r="AI1290" s="1"/>
      <c r="AJ1290" s="1"/>
      <c r="AK1290" s="1">
        <v>28586575.128665261</v>
      </c>
      <c r="AL1290" s="1"/>
      <c r="AM1290" s="1"/>
      <c r="AN1290" s="1"/>
      <c r="AO1290" s="1"/>
      <c r="AP1290" s="1"/>
      <c r="AQ1290" s="1">
        <v>28586575.128665261</v>
      </c>
      <c r="AR1290" s="1"/>
      <c r="AS1290" s="1"/>
      <c r="AT1290" s="1"/>
      <c r="AU1290" s="1"/>
      <c r="AV1290" s="1">
        <v>755686.76519197063</v>
      </c>
      <c r="AW1290" s="1"/>
      <c r="AX1290" s="1"/>
      <c r="AY1290" s="1"/>
      <c r="AZ1290" s="1"/>
      <c r="BA1290" s="1"/>
      <c r="BB1290" s="1">
        <v>755686.76519197063</v>
      </c>
      <c r="BC1290" s="7">
        <v>0.31569312408133399</v>
      </c>
      <c r="BD1290" s="35" t="s">
        <v>552</v>
      </c>
      <c r="BE1290" s="35" t="s">
        <v>552</v>
      </c>
      <c r="BF1290" s="35" t="s">
        <v>552</v>
      </c>
      <c r="BG1290" s="35" t="s">
        <v>552</v>
      </c>
      <c r="BH1290" s="35">
        <v>4.6493957034049256</v>
      </c>
      <c r="BI1290" s="35" t="s">
        <v>552</v>
      </c>
      <c r="BJ1290" s="35" t="s">
        <v>552</v>
      </c>
      <c r="BK1290" s="35" t="s">
        <v>552</v>
      </c>
      <c r="BL1290" s="35" t="s">
        <v>552</v>
      </c>
      <c r="BM1290" s="35" t="s">
        <v>552</v>
      </c>
      <c r="BN1290" s="35">
        <v>4.6493957034049256</v>
      </c>
      <c r="BO1290" s="1"/>
      <c r="BP1290" s="1"/>
      <c r="BQ1290" s="1">
        <v>30593947.692359995</v>
      </c>
      <c r="BR1290" s="1">
        <v>1359894.1262492416</v>
      </c>
      <c r="BS1290" s="1">
        <v>12016747.857875103</v>
      </c>
      <c r="BT1290" s="1">
        <v>30593947.692359995</v>
      </c>
      <c r="BU1290" s="1">
        <v>1359894.1262492416</v>
      </c>
      <c r="BV1290" s="1">
        <v>3537329.4033170021</v>
      </c>
      <c r="BW1290" s="35">
        <v>6.7102507422315165</v>
      </c>
      <c r="BX1290" s="1">
        <v>174699112.51809087</v>
      </c>
      <c r="BY1290" s="1">
        <v>7765336.4437710131</v>
      </c>
      <c r="BZ1290" s="1">
        <v>68618643.374640316</v>
      </c>
      <c r="CA1290" s="1">
        <v>174699112.51809087</v>
      </c>
      <c r="CB1290" s="1">
        <v>7765336.4437710131</v>
      </c>
      <c r="CC1290" s="1">
        <v>20199037.850808281</v>
      </c>
    </row>
    <row r="1291" spans="1:81" x14ac:dyDescent="0.25">
      <c r="A1291" t="s">
        <v>125</v>
      </c>
      <c r="B1291" t="s">
        <v>126</v>
      </c>
      <c r="C1291" t="s">
        <v>127</v>
      </c>
      <c r="D1291" t="s">
        <v>28</v>
      </c>
      <c r="E1291">
        <v>70006</v>
      </c>
      <c r="F1291" t="s">
        <v>39</v>
      </c>
      <c r="G1291" t="s">
        <v>128</v>
      </c>
      <c r="H1291" s="74">
        <v>0.76044080441945017</v>
      </c>
      <c r="I1291" s="1">
        <v>224965476</v>
      </c>
      <c r="J1291" s="1">
        <v>0</v>
      </c>
      <c r="K1291" s="1">
        <v>0</v>
      </c>
      <c r="L1291" s="1">
        <v>26771394</v>
      </c>
      <c r="M1291" s="1">
        <v>0</v>
      </c>
      <c r="N1291" s="1">
        <v>6310984</v>
      </c>
      <c r="O1291" s="1">
        <v>0</v>
      </c>
      <c r="P1291" s="1">
        <v>0</v>
      </c>
      <c r="Q1291" s="1">
        <v>0</v>
      </c>
      <c r="R1291" s="1">
        <v>0</v>
      </c>
      <c r="S1291" s="1">
        <v>0</v>
      </c>
      <c r="T1291" s="1">
        <v>33082378</v>
      </c>
      <c r="U1291" s="1"/>
      <c r="V1291" s="36"/>
      <c r="W1291" s="1"/>
      <c r="X1291" s="1"/>
      <c r="Y1291" s="1">
        <v>5170264</v>
      </c>
      <c r="Z1291" s="1"/>
      <c r="AA1291" s="1">
        <v>37592111</v>
      </c>
      <c r="AB1291" s="1"/>
      <c r="AC1291" s="1"/>
      <c r="AD1291" s="1"/>
      <c r="AE1291" s="1"/>
      <c r="AF1291" s="1"/>
      <c r="AG1291" s="1">
        <v>0</v>
      </c>
      <c r="AH1291" s="1">
        <v>0</v>
      </c>
      <c r="AI1291" s="1">
        <v>53101286.107375011</v>
      </c>
      <c r="AJ1291" s="1">
        <v>0</v>
      </c>
      <c r="AK1291" s="1">
        <v>28586575.128665261</v>
      </c>
      <c r="AL1291" s="1">
        <v>0</v>
      </c>
      <c r="AM1291" s="1">
        <v>0</v>
      </c>
      <c r="AN1291" s="1">
        <v>0</v>
      </c>
      <c r="AO1291" s="1">
        <v>0</v>
      </c>
      <c r="AP1291" s="1">
        <v>0</v>
      </c>
      <c r="AQ1291" s="1">
        <v>81687861.236040264</v>
      </c>
      <c r="AR1291" s="1">
        <v>0</v>
      </c>
      <c r="AS1291" s="1">
        <v>0</v>
      </c>
      <c r="AT1291" s="1">
        <v>11209232.655121598</v>
      </c>
      <c r="AU1291" s="1">
        <v>0</v>
      </c>
      <c r="AV1291" s="1">
        <v>755686.76519197063</v>
      </c>
      <c r="AW1291" s="1">
        <v>0</v>
      </c>
      <c r="AX1291" s="1">
        <v>0</v>
      </c>
      <c r="AY1291" s="1">
        <v>0</v>
      </c>
      <c r="AZ1291" s="1">
        <v>0</v>
      </c>
      <c r="BA1291" s="1">
        <v>0</v>
      </c>
      <c r="BB1291" s="1">
        <v>11964919.420313569</v>
      </c>
      <c r="BC1291" s="7">
        <v>0.41629845753022937</v>
      </c>
      <c r="BD1291" s="35" t="s">
        <v>552</v>
      </c>
      <c r="BE1291" s="35" t="s">
        <v>552</v>
      </c>
      <c r="BF1291" s="35">
        <v>2.4022103130862966</v>
      </c>
      <c r="BG1291" s="35" t="s">
        <v>552</v>
      </c>
      <c r="BH1291" s="35">
        <v>4.6493957034049256</v>
      </c>
      <c r="BI1291" s="35" t="s">
        <v>552</v>
      </c>
      <c r="BJ1291" s="35" t="s">
        <v>552</v>
      </c>
      <c r="BK1291" s="35" t="s">
        <v>552</v>
      </c>
      <c r="BL1291" s="35" t="s">
        <v>552</v>
      </c>
      <c r="BM1291" s="35" t="s">
        <v>552</v>
      </c>
      <c r="BN1291" s="35">
        <v>2.8308962752421798</v>
      </c>
      <c r="BO1291" s="1">
        <v>0</v>
      </c>
      <c r="BP1291" s="1">
        <v>0</v>
      </c>
      <c r="BQ1291" s="1">
        <v>74049636.080159992</v>
      </c>
      <c r="BR1291" s="1">
        <v>3291489.7472172412</v>
      </c>
      <c r="BS1291" s="1">
        <v>29085354.223995943</v>
      </c>
      <c r="BT1291" s="1">
        <v>74049636.080159992</v>
      </c>
      <c r="BU1291" s="1">
        <v>3291489.7472172412</v>
      </c>
      <c r="BV1291" s="1">
        <v>8561757.3006665427</v>
      </c>
      <c r="BW1291" s="35">
        <v>6.7102507422315165</v>
      </c>
      <c r="BX1291" s="1">
        <v>422841989.38870728</v>
      </c>
      <c r="BY1291" s="1">
        <v>18795231.772094678</v>
      </c>
      <c r="BZ1291" s="1">
        <v>166084665.5456394</v>
      </c>
      <c r="CA1291" s="1">
        <v>422841989.38870728</v>
      </c>
      <c r="CB1291" s="1">
        <v>18795231.772094678</v>
      </c>
      <c r="CC1291" s="1">
        <v>48889780.980937235</v>
      </c>
    </row>
    <row r="1292" spans="1:81" x14ac:dyDescent="0.25">
      <c r="A1292" t="s">
        <v>125</v>
      </c>
      <c r="B1292" t="s">
        <v>126</v>
      </c>
      <c r="C1292" t="s">
        <v>127</v>
      </c>
      <c r="D1292" t="s">
        <v>1730</v>
      </c>
      <c r="E1292">
        <v>70006</v>
      </c>
      <c r="F1292" t="s">
        <v>39</v>
      </c>
      <c r="G1292" t="s">
        <v>128</v>
      </c>
      <c r="H1292" s="74">
        <v>0.76044080441945017</v>
      </c>
      <c r="I1292" s="1">
        <v>6305571</v>
      </c>
      <c r="J1292" s="1"/>
      <c r="K1292" s="1"/>
      <c r="L1292" s="1">
        <v>5871447</v>
      </c>
      <c r="M1292" s="1"/>
      <c r="N1292" s="1"/>
      <c r="O1292" s="1"/>
      <c r="P1292" s="1"/>
      <c r="Q1292" s="1"/>
      <c r="R1292" s="1"/>
      <c r="S1292" s="1"/>
      <c r="T1292" s="1">
        <v>5871447</v>
      </c>
      <c r="U1292" s="1">
        <v>14</v>
      </c>
      <c r="V1292" s="36">
        <v>8.6442118649920782E-2</v>
      </c>
      <c r="W1292" s="1"/>
      <c r="X1292" s="1"/>
      <c r="Y1292" s="1">
        <v>858557</v>
      </c>
      <c r="Z1292" s="1"/>
      <c r="AA1292" s="1"/>
      <c r="AB1292" s="1"/>
      <c r="AC1292" s="1"/>
      <c r="AD1292" s="1"/>
      <c r="AE1292" s="1"/>
      <c r="AF1292" s="1"/>
      <c r="AG1292" s="1">
        <v>0</v>
      </c>
      <c r="AH1292" s="1">
        <v>0</v>
      </c>
      <c r="AI1292" s="1">
        <v>8834489.5068125017</v>
      </c>
      <c r="AJ1292" s="1">
        <v>0</v>
      </c>
      <c r="AK1292" s="1"/>
      <c r="AL1292" s="1">
        <v>0</v>
      </c>
      <c r="AM1292" s="1">
        <v>0</v>
      </c>
      <c r="AN1292" s="1"/>
      <c r="AO1292" s="1">
        <v>0</v>
      </c>
      <c r="AP1292" s="1">
        <v>0</v>
      </c>
      <c r="AQ1292" s="1">
        <v>8834489.5068125017</v>
      </c>
      <c r="AR1292" s="1">
        <v>0</v>
      </c>
      <c r="AS1292" s="1">
        <v>0</v>
      </c>
      <c r="AT1292" s="1">
        <v>1861368.2320057999</v>
      </c>
      <c r="AU1292" s="1">
        <v>0</v>
      </c>
      <c r="AV1292" s="1"/>
      <c r="AW1292" s="1">
        <v>0</v>
      </c>
      <c r="AX1292" s="1">
        <v>0</v>
      </c>
      <c r="AY1292" s="1"/>
      <c r="AZ1292" s="1">
        <v>0</v>
      </c>
      <c r="BA1292" s="1">
        <v>0</v>
      </c>
      <c r="BB1292" s="1">
        <v>1861368.2320057999</v>
      </c>
      <c r="BC1292" s="7">
        <v>1.6962552223768952</v>
      </c>
      <c r="BD1292" s="35" t="s">
        <v>552</v>
      </c>
      <c r="BE1292" s="35" t="s">
        <v>552</v>
      </c>
      <c r="BF1292" s="35">
        <v>1.8216732159582298</v>
      </c>
      <c r="BG1292" s="35" t="s">
        <v>552</v>
      </c>
      <c r="BH1292" s="35" t="s">
        <v>552</v>
      </c>
      <c r="BI1292" s="35" t="s">
        <v>552</v>
      </c>
      <c r="BJ1292" s="35" t="s">
        <v>552</v>
      </c>
      <c r="BK1292" s="35" t="s">
        <v>552</v>
      </c>
      <c r="BL1292" s="35" t="s">
        <v>552</v>
      </c>
      <c r="BM1292" s="35" t="s">
        <v>552</v>
      </c>
      <c r="BN1292" s="35">
        <v>1.8216732159582298</v>
      </c>
      <c r="BO1292" s="1">
        <v>0</v>
      </c>
      <c r="BP1292" s="1">
        <v>0</v>
      </c>
      <c r="BQ1292" s="1">
        <v>2075541.7503599997</v>
      </c>
      <c r="BR1292" s="1">
        <v>92257.366178490265</v>
      </c>
      <c r="BS1292" s="1">
        <v>815235.16132562619</v>
      </c>
      <c r="BT1292" s="1">
        <v>2075541.7503599997</v>
      </c>
      <c r="BU1292" s="1">
        <v>92257.366178490265</v>
      </c>
      <c r="BV1292" s="1">
        <v>239978.01575616529</v>
      </c>
      <c r="BW1292" s="35">
        <v>6.7102507422315165</v>
      </c>
      <c r="BX1292" s="1">
        <v>11851863.820525691</v>
      </c>
      <c r="BY1292" s="1">
        <v>526812.69369704893</v>
      </c>
      <c r="BZ1292" s="1">
        <v>4655197.1850528875</v>
      </c>
      <c r="CA1292" s="1">
        <v>11851863.820525691</v>
      </c>
      <c r="CB1292" s="1">
        <v>526812.69369704893</v>
      </c>
      <c r="CC1292" s="1">
        <v>1370334.6425908897</v>
      </c>
    </row>
    <row r="1293" spans="1:81" x14ac:dyDescent="0.25">
      <c r="A1293" t="s">
        <v>1268</v>
      </c>
      <c r="B1293" t="s">
        <v>1269</v>
      </c>
      <c r="C1293" t="s">
        <v>127</v>
      </c>
      <c r="D1293" t="s">
        <v>38</v>
      </c>
      <c r="E1293">
        <v>70051</v>
      </c>
      <c r="F1293" t="s">
        <v>370</v>
      </c>
      <c r="G1293" t="s">
        <v>128</v>
      </c>
      <c r="H1293" s="74">
        <v>0.76044080441945017</v>
      </c>
      <c r="I1293" s="1">
        <v>204259.93</v>
      </c>
      <c r="J1293" s="1"/>
      <c r="K1293" s="1"/>
      <c r="L1293" s="1">
        <v>1773</v>
      </c>
      <c r="M1293" s="1"/>
      <c r="N1293" s="1"/>
      <c r="O1293" s="1"/>
      <c r="P1293" s="1">
        <v>350</v>
      </c>
      <c r="Q1293" s="1"/>
      <c r="R1293" s="1"/>
      <c r="S1293" s="1"/>
      <c r="T1293" s="1">
        <v>2123</v>
      </c>
      <c r="U1293" s="1">
        <v>23.5</v>
      </c>
      <c r="V1293" s="36">
        <v>7.0000659704866894E-2</v>
      </c>
      <c r="W1293" s="1"/>
      <c r="X1293" s="1"/>
      <c r="Y1293" s="1">
        <v>411</v>
      </c>
      <c r="Z1293" s="1"/>
      <c r="AA1293" s="1"/>
      <c r="AB1293" s="1"/>
      <c r="AC1293" s="1">
        <v>41</v>
      </c>
      <c r="AD1293" s="1"/>
      <c r="AE1293" s="1"/>
      <c r="AF1293" s="1"/>
      <c r="AG1293" s="1">
        <v>0</v>
      </c>
      <c r="AH1293" s="1">
        <v>0</v>
      </c>
      <c r="AI1293" s="1">
        <v>4217.0319374999999</v>
      </c>
      <c r="AJ1293" s="1">
        <v>0</v>
      </c>
      <c r="AK1293" s="1">
        <v>0</v>
      </c>
      <c r="AL1293" s="1">
        <v>0</v>
      </c>
      <c r="AM1293" s="1">
        <v>360.37754166666667</v>
      </c>
      <c r="AN1293" s="1">
        <v>0</v>
      </c>
      <c r="AO1293" s="1">
        <v>0</v>
      </c>
      <c r="AP1293" s="1">
        <v>0</v>
      </c>
      <c r="AQ1293" s="1">
        <v>4577.4094791666666</v>
      </c>
      <c r="AR1293" s="1">
        <v>0</v>
      </c>
      <c r="AS1293" s="1">
        <v>0</v>
      </c>
      <c r="AT1293" s="1">
        <v>891.05597339999997</v>
      </c>
      <c r="AU1293" s="1">
        <v>0</v>
      </c>
      <c r="AV1293" s="1">
        <v>0</v>
      </c>
      <c r="AW1293" s="1">
        <v>0</v>
      </c>
      <c r="AX1293" s="1">
        <v>106.64837999999999</v>
      </c>
      <c r="AY1293" s="1">
        <v>0</v>
      </c>
      <c r="AZ1293" s="1">
        <v>0</v>
      </c>
      <c r="BA1293" s="1">
        <v>0</v>
      </c>
      <c r="BB1293" s="1">
        <v>997.70435339999995</v>
      </c>
      <c r="BC1293" s="7">
        <v>2.7294212000203207E-2</v>
      </c>
      <c r="BD1293" s="35" t="s">
        <v>552</v>
      </c>
      <c r="BE1293" s="35" t="s">
        <v>552</v>
      </c>
      <c r="BF1293" s="35">
        <v>2.8810422509306259</v>
      </c>
      <c r="BG1293" s="35" t="s">
        <v>552</v>
      </c>
      <c r="BH1293" s="35" t="s">
        <v>552</v>
      </c>
      <c r="BI1293" s="35" t="s">
        <v>552</v>
      </c>
      <c r="BJ1293" s="35">
        <v>1.3343597761904762</v>
      </c>
      <c r="BK1293" s="35" t="s">
        <v>552</v>
      </c>
      <c r="BL1293" s="35" t="s">
        <v>552</v>
      </c>
      <c r="BM1293" s="35" t="s">
        <v>552</v>
      </c>
      <c r="BN1293" s="35">
        <v>2.6260545607944734</v>
      </c>
      <c r="BO1293" s="1">
        <v>0</v>
      </c>
      <c r="BP1293" s="1"/>
      <c r="BQ1293" s="1">
        <v>67234.198558799995</v>
      </c>
      <c r="BR1293" s="1">
        <v>2988.5450750777036</v>
      </c>
      <c r="BS1293" s="1">
        <v>26408.373957871718</v>
      </c>
      <c r="BT1293" s="1">
        <v>67234.198558799995</v>
      </c>
      <c r="BU1293" s="1">
        <v>2988.5450750777036</v>
      </c>
      <c r="BV1293" s="1">
        <v>7773.7436783906205</v>
      </c>
      <c r="BW1293" s="35">
        <v>6.3210474388754729</v>
      </c>
      <c r="BX1293" s="1">
        <v>357756.36004614772</v>
      </c>
      <c r="BY1293" s="1">
        <v>15902.190117706123</v>
      </c>
      <c r="BZ1293" s="1">
        <v>140520.21061339905</v>
      </c>
      <c r="CA1293" s="1">
        <v>357756.36004614772</v>
      </c>
      <c r="CB1293" s="1">
        <v>15902.190117706123</v>
      </c>
      <c r="CC1293" s="1">
        <v>41364.458890374808</v>
      </c>
    </row>
    <row r="1294" spans="1:81" x14ac:dyDescent="0.25">
      <c r="A1294" t="s">
        <v>1268</v>
      </c>
      <c r="B1294" t="s">
        <v>1269</v>
      </c>
      <c r="C1294" t="s">
        <v>127</v>
      </c>
      <c r="D1294" t="s">
        <v>28</v>
      </c>
      <c r="E1294">
        <v>70051</v>
      </c>
      <c r="F1294" t="s">
        <v>370</v>
      </c>
      <c r="G1294" t="s">
        <v>128</v>
      </c>
      <c r="H1294" s="74">
        <v>0.76044080441945017</v>
      </c>
      <c r="I1294" s="1">
        <v>2701207.5500000003</v>
      </c>
      <c r="J1294" s="1">
        <v>0</v>
      </c>
      <c r="K1294" s="1">
        <v>0</v>
      </c>
      <c r="L1294" s="1">
        <v>26822</v>
      </c>
      <c r="M1294" s="1">
        <v>0</v>
      </c>
      <c r="N1294" s="1">
        <v>0</v>
      </c>
      <c r="O1294" s="1">
        <v>0</v>
      </c>
      <c r="P1294" s="1">
        <v>1315099</v>
      </c>
      <c r="Q1294" s="1">
        <v>0</v>
      </c>
      <c r="R1294" s="1">
        <v>0</v>
      </c>
      <c r="S1294" s="1">
        <v>0</v>
      </c>
      <c r="T1294" s="1">
        <v>1341921</v>
      </c>
      <c r="U1294" s="1"/>
      <c r="V1294" s="36"/>
      <c r="W1294" s="1"/>
      <c r="X1294" s="1"/>
      <c r="Y1294" s="1">
        <v>6223</v>
      </c>
      <c r="Z1294" s="1"/>
      <c r="AA1294" s="1"/>
      <c r="AB1294" s="1"/>
      <c r="AC1294" s="1">
        <v>154900</v>
      </c>
      <c r="AD1294" s="1"/>
      <c r="AE1294" s="1"/>
      <c r="AF1294" s="1"/>
      <c r="AG1294" s="1">
        <v>0</v>
      </c>
      <c r="AH1294" s="1">
        <v>0</v>
      </c>
      <c r="AI1294" s="1">
        <v>63850.312124999997</v>
      </c>
      <c r="AJ1294" s="1">
        <v>0</v>
      </c>
      <c r="AK1294" s="1">
        <v>0</v>
      </c>
      <c r="AL1294" s="1">
        <v>0</v>
      </c>
      <c r="AM1294" s="1">
        <v>1361515.7332808331</v>
      </c>
      <c r="AN1294" s="1">
        <v>0</v>
      </c>
      <c r="AO1294" s="1">
        <v>0</v>
      </c>
      <c r="AP1294" s="1">
        <v>0</v>
      </c>
      <c r="AQ1294" s="1">
        <v>1425366.0454058331</v>
      </c>
      <c r="AR1294" s="1">
        <v>0</v>
      </c>
      <c r="AS1294" s="1">
        <v>0</v>
      </c>
      <c r="AT1294" s="1">
        <v>13491.584726199999</v>
      </c>
      <c r="AU1294" s="1">
        <v>0</v>
      </c>
      <c r="AV1294" s="1">
        <v>0</v>
      </c>
      <c r="AW1294" s="1">
        <v>0</v>
      </c>
      <c r="AX1294" s="1">
        <v>402922.78200000001</v>
      </c>
      <c r="AY1294" s="1">
        <v>0</v>
      </c>
      <c r="AZ1294" s="1">
        <v>0</v>
      </c>
      <c r="BA1294" s="1">
        <v>0</v>
      </c>
      <c r="BB1294" s="1">
        <v>416414.36672619998</v>
      </c>
      <c r="BC1294" s="7">
        <v>0.68183594856753338</v>
      </c>
      <c r="BD1294" s="35" t="s">
        <v>552</v>
      </c>
      <c r="BE1294" s="35" t="s">
        <v>552</v>
      </c>
      <c r="BF1294" s="35">
        <v>2.8835246011184847</v>
      </c>
      <c r="BG1294" s="35" t="s">
        <v>552</v>
      </c>
      <c r="BH1294" s="35" t="s">
        <v>552</v>
      </c>
      <c r="BI1294" s="35" t="s">
        <v>552</v>
      </c>
      <c r="BJ1294" s="35">
        <v>1.3416773302092337</v>
      </c>
      <c r="BK1294" s="35" t="s">
        <v>552</v>
      </c>
      <c r="BL1294" s="35" t="s">
        <v>552</v>
      </c>
      <c r="BM1294" s="35" t="s">
        <v>552</v>
      </c>
      <c r="BN1294" s="35">
        <v>1.3724954092916297</v>
      </c>
      <c r="BO1294" s="1">
        <v>0</v>
      </c>
      <c r="BP1294" s="1">
        <v>0</v>
      </c>
      <c r="BQ1294" s="1">
        <v>889129.47715799999</v>
      </c>
      <c r="BR1294" s="1">
        <v>39521.606221617774</v>
      </c>
      <c r="BS1294" s="1">
        <v>349233.93500735308</v>
      </c>
      <c r="BT1294" s="1">
        <v>889129.47715799999</v>
      </c>
      <c r="BU1294" s="1">
        <v>39521.606221617774</v>
      </c>
      <c r="BV1294" s="1">
        <v>102802.81167154771</v>
      </c>
      <c r="BW1294" s="35">
        <v>6.3210474388754729</v>
      </c>
      <c r="BX1294" s="1">
        <v>4731100.127260264</v>
      </c>
      <c r="BY1294" s="1">
        <v>210296.34156578421</v>
      </c>
      <c r="BZ1294" s="1">
        <v>1858290.3354392794</v>
      </c>
      <c r="CA1294" s="1">
        <v>4731100.127260264</v>
      </c>
      <c r="CB1294" s="1">
        <v>210296.34156578421</v>
      </c>
      <c r="CC1294" s="1">
        <v>547018.63775408652</v>
      </c>
    </row>
    <row r="1295" spans="1:81" x14ac:dyDescent="0.25">
      <c r="A1295" t="s">
        <v>1268</v>
      </c>
      <c r="B1295" t="s">
        <v>1269</v>
      </c>
      <c r="C1295" t="s">
        <v>127</v>
      </c>
      <c r="D1295" t="s">
        <v>1730</v>
      </c>
      <c r="E1295">
        <v>70051</v>
      </c>
      <c r="F1295" t="s">
        <v>370</v>
      </c>
      <c r="G1295" t="s">
        <v>128</v>
      </c>
      <c r="H1295" s="74">
        <v>0.76044080441945017</v>
      </c>
      <c r="I1295" s="1">
        <v>2496947.62</v>
      </c>
      <c r="J1295" s="1"/>
      <c r="K1295" s="1"/>
      <c r="L1295" s="1">
        <v>25049</v>
      </c>
      <c r="M1295" s="1"/>
      <c r="N1295" s="1"/>
      <c r="O1295" s="1"/>
      <c r="P1295" s="1">
        <v>1314749</v>
      </c>
      <c r="Q1295" s="1"/>
      <c r="R1295" s="1"/>
      <c r="S1295" s="1"/>
      <c r="T1295" s="1">
        <v>1339798</v>
      </c>
      <c r="U1295" s="1">
        <v>9.2820512820512828</v>
      </c>
      <c r="V1295" s="36">
        <v>0.23403859083947254</v>
      </c>
      <c r="W1295" s="1"/>
      <c r="X1295" s="1"/>
      <c r="Y1295" s="1">
        <v>5812</v>
      </c>
      <c r="Z1295" s="1"/>
      <c r="AA1295" s="1"/>
      <c r="AB1295" s="1"/>
      <c r="AC1295" s="1">
        <v>154859</v>
      </c>
      <c r="AD1295" s="1"/>
      <c r="AE1295" s="1"/>
      <c r="AF1295" s="1"/>
      <c r="AG1295" s="1">
        <v>0</v>
      </c>
      <c r="AH1295" s="1">
        <v>0</v>
      </c>
      <c r="AI1295" s="1">
        <v>59633.2801875</v>
      </c>
      <c r="AJ1295" s="1">
        <v>0</v>
      </c>
      <c r="AK1295" s="1"/>
      <c r="AL1295" s="1">
        <v>0</v>
      </c>
      <c r="AM1295" s="1">
        <v>1361155.3557391665</v>
      </c>
      <c r="AN1295" s="1"/>
      <c r="AO1295" s="1">
        <v>0</v>
      </c>
      <c r="AP1295" s="1">
        <v>0</v>
      </c>
      <c r="AQ1295" s="1">
        <v>1420788.6359266664</v>
      </c>
      <c r="AR1295" s="1">
        <v>0</v>
      </c>
      <c r="AS1295" s="1">
        <v>0</v>
      </c>
      <c r="AT1295" s="1">
        <v>12600.528752799999</v>
      </c>
      <c r="AU1295" s="1">
        <v>0</v>
      </c>
      <c r="AV1295" s="1"/>
      <c r="AW1295" s="1">
        <v>0</v>
      </c>
      <c r="AX1295" s="1">
        <v>402816.13361999998</v>
      </c>
      <c r="AY1295" s="1"/>
      <c r="AZ1295" s="1">
        <v>0</v>
      </c>
      <c r="BA1295" s="1">
        <v>0</v>
      </c>
      <c r="BB1295" s="1">
        <v>415416.6623728</v>
      </c>
      <c r="BC1295" s="7">
        <v>0.7353799829807669</v>
      </c>
      <c r="BD1295" s="35" t="s">
        <v>552</v>
      </c>
      <c r="BE1295" s="35" t="s">
        <v>552</v>
      </c>
      <c r="BF1295" s="35">
        <v>2.8837003050141723</v>
      </c>
      <c r="BG1295" s="35" t="s">
        <v>552</v>
      </c>
      <c r="BH1295" s="35" t="s">
        <v>552</v>
      </c>
      <c r="BI1295" s="35" t="s">
        <v>552</v>
      </c>
      <c r="BJ1295" s="35">
        <v>1.341679278219011</v>
      </c>
      <c r="BK1295" s="35" t="s">
        <v>552</v>
      </c>
      <c r="BL1295" s="35" t="s">
        <v>552</v>
      </c>
      <c r="BM1295" s="35" t="s">
        <v>552</v>
      </c>
      <c r="BN1295" s="35">
        <v>1.3705090605445496</v>
      </c>
      <c r="BO1295" s="1">
        <v>0</v>
      </c>
      <c r="BP1295" s="1">
        <v>0</v>
      </c>
      <c r="BQ1295" s="1">
        <v>821895.27859919996</v>
      </c>
      <c r="BR1295" s="1">
        <v>36533.061146540065</v>
      </c>
      <c r="BS1295" s="1">
        <v>322825.56104948121</v>
      </c>
      <c r="BT1295" s="1">
        <v>821895.27859919996</v>
      </c>
      <c r="BU1295" s="1">
        <v>36533.061146540065</v>
      </c>
      <c r="BV1295" s="1">
        <v>95029.067993157078</v>
      </c>
      <c r="BW1295" s="35">
        <v>6.3210474388754729</v>
      </c>
      <c r="BX1295" s="1">
        <v>4373343.7672141166</v>
      </c>
      <c r="BY1295" s="1">
        <v>194394.1514480781</v>
      </c>
      <c r="BZ1295" s="1">
        <v>1717770.1248258802</v>
      </c>
      <c r="CA1295" s="1">
        <v>4373343.7672141166</v>
      </c>
      <c r="CB1295" s="1">
        <v>194394.1514480781</v>
      </c>
      <c r="CC1295" s="1">
        <v>505654.17886371177</v>
      </c>
    </row>
    <row r="1296" spans="1:81" x14ac:dyDescent="0.25">
      <c r="A1296" t="s">
        <v>779</v>
      </c>
      <c r="B1296" t="s">
        <v>441</v>
      </c>
      <c r="C1296" t="s">
        <v>127</v>
      </c>
      <c r="D1296" t="s">
        <v>38</v>
      </c>
      <c r="E1296">
        <v>70016</v>
      </c>
      <c r="F1296" t="s">
        <v>39</v>
      </c>
      <c r="G1296" t="s">
        <v>128</v>
      </c>
      <c r="H1296" s="74">
        <v>0.76044080441945017</v>
      </c>
      <c r="I1296" s="1">
        <v>3078604</v>
      </c>
      <c r="J1296" s="1">
        <v>509673</v>
      </c>
      <c r="K1296" s="1">
        <v>51439</v>
      </c>
      <c r="L1296" s="1"/>
      <c r="M1296" s="1">
        <v>109359</v>
      </c>
      <c r="N1296" s="1"/>
      <c r="O1296" s="1"/>
      <c r="P1296" s="1"/>
      <c r="Q1296" s="1"/>
      <c r="R1296" s="1"/>
      <c r="S1296" s="1"/>
      <c r="T1296" s="1">
        <v>670471</v>
      </c>
      <c r="U1296" s="1">
        <v>34.225000000000001</v>
      </c>
      <c r="V1296" s="36">
        <v>0.1200743610979272</v>
      </c>
      <c r="W1296" s="1">
        <v>152244</v>
      </c>
      <c r="X1296" s="1">
        <v>27794</v>
      </c>
      <c r="Y1296" s="1"/>
      <c r="Z1296" s="1">
        <v>195524</v>
      </c>
      <c r="AA1296" s="1"/>
      <c r="AB1296" s="1"/>
      <c r="AC1296" s="1">
        <v>3377</v>
      </c>
      <c r="AD1296" s="1"/>
      <c r="AE1296" s="1"/>
      <c r="AF1296" s="1"/>
      <c r="AG1296" s="1">
        <v>5936.1614309999995</v>
      </c>
      <c r="AH1296" s="1">
        <v>217933.64653967839</v>
      </c>
      <c r="AI1296" s="1">
        <v>0</v>
      </c>
      <c r="AJ1296" s="1">
        <v>148684.42784330857</v>
      </c>
      <c r="AK1296" s="1">
        <v>0</v>
      </c>
      <c r="AL1296" s="1">
        <v>0</v>
      </c>
      <c r="AM1296" s="1">
        <v>29757.58368</v>
      </c>
      <c r="AN1296" s="1">
        <v>0</v>
      </c>
      <c r="AO1296" s="1">
        <v>0</v>
      </c>
      <c r="AP1296" s="1">
        <v>0</v>
      </c>
      <c r="AQ1296" s="1">
        <v>402311.81949398696</v>
      </c>
      <c r="AR1296" s="1">
        <v>563791.50324000011</v>
      </c>
      <c r="AS1296" s="1">
        <v>60043.002981000005</v>
      </c>
      <c r="AT1296" s="1">
        <v>0</v>
      </c>
      <c r="AU1296" s="1">
        <v>3930.4762394800032</v>
      </c>
      <c r="AV1296" s="1">
        <v>0</v>
      </c>
      <c r="AW1296" s="1">
        <v>0</v>
      </c>
      <c r="AX1296" s="1">
        <v>8784.1848599999994</v>
      </c>
      <c r="AY1296" s="1">
        <v>0</v>
      </c>
      <c r="AZ1296" s="1">
        <v>0</v>
      </c>
      <c r="BA1296" s="1">
        <v>0</v>
      </c>
      <c r="BB1296" s="1">
        <v>636549.1673204801</v>
      </c>
      <c r="BC1296" s="7">
        <v>0.33744547425211785</v>
      </c>
      <c r="BD1296" s="35">
        <v>1.117829794144481</v>
      </c>
      <c r="BE1296" s="35">
        <v>5.4040057061894355</v>
      </c>
      <c r="BF1296" s="35" t="s">
        <v>552</v>
      </c>
      <c r="BG1296" s="35">
        <v>1.3955404135259883</v>
      </c>
      <c r="BH1296" s="35" t="s">
        <v>552</v>
      </c>
      <c r="BI1296" s="35" t="s">
        <v>552</v>
      </c>
      <c r="BJ1296" s="35" t="s">
        <v>552</v>
      </c>
      <c r="BK1296" s="35" t="s">
        <v>552</v>
      </c>
      <c r="BL1296" s="35" t="s">
        <v>552</v>
      </c>
      <c r="BM1296" s="35" t="s">
        <v>552</v>
      </c>
      <c r="BN1296" s="35">
        <v>1.5494495463852531</v>
      </c>
      <c r="BO1296" s="1">
        <v>1438705.7999999998</v>
      </c>
      <c r="BP1296" s="1"/>
      <c r="BQ1296" s="1">
        <v>1013353.2926399999</v>
      </c>
      <c r="BR1296" s="1">
        <v>45043.327011394351</v>
      </c>
      <c r="BS1296" s="1">
        <v>398026.79703356262</v>
      </c>
      <c r="BT1296" s="1">
        <v>1013353.2926399999</v>
      </c>
      <c r="BU1296" s="1">
        <v>45043.327011394351</v>
      </c>
      <c r="BV1296" s="1">
        <v>117165.80135549876</v>
      </c>
      <c r="BW1296" s="35">
        <v>6.1546464860807406</v>
      </c>
      <c r="BX1296" s="1">
        <v>5223477.9890651237</v>
      </c>
      <c r="BY1296" s="1">
        <v>232182.42730066957</v>
      </c>
      <c r="BZ1296" s="1">
        <v>2051687.4306950257</v>
      </c>
      <c r="CA1296" s="1">
        <v>5223477.9890651237</v>
      </c>
      <c r="CB1296" s="1">
        <v>232182.42730066957</v>
      </c>
      <c r="CC1296" s="1">
        <v>603948.28624595562</v>
      </c>
    </row>
    <row r="1297" spans="1:81" x14ac:dyDescent="0.25">
      <c r="A1297" t="s">
        <v>779</v>
      </c>
      <c r="B1297" t="s">
        <v>441</v>
      </c>
      <c r="C1297" t="s">
        <v>127</v>
      </c>
      <c r="D1297" t="s">
        <v>28</v>
      </c>
      <c r="E1297">
        <v>70016</v>
      </c>
      <c r="F1297" t="s">
        <v>39</v>
      </c>
      <c r="G1297" t="s">
        <v>128</v>
      </c>
      <c r="H1297" s="74">
        <v>0.76044080441945017</v>
      </c>
      <c r="I1297" s="1">
        <v>3363302</v>
      </c>
      <c r="J1297" s="1">
        <v>527625</v>
      </c>
      <c r="K1297" s="1">
        <v>131372</v>
      </c>
      <c r="L1297" s="1">
        <v>0</v>
      </c>
      <c r="M1297" s="1">
        <v>109359</v>
      </c>
      <c r="N1297" s="1">
        <v>0</v>
      </c>
      <c r="O1297" s="1">
        <v>0</v>
      </c>
      <c r="P1297" s="1">
        <v>199621</v>
      </c>
      <c r="Q1297" s="1">
        <v>0</v>
      </c>
      <c r="R1297" s="1">
        <v>0</v>
      </c>
      <c r="S1297" s="1">
        <v>0</v>
      </c>
      <c r="T1297" s="1">
        <v>967977</v>
      </c>
      <c r="U1297" s="1"/>
      <c r="V1297" s="36"/>
      <c r="W1297" s="1">
        <v>154861</v>
      </c>
      <c r="X1297" s="1">
        <v>38073</v>
      </c>
      <c r="Y1297" s="1"/>
      <c r="Z1297" s="1">
        <v>195524</v>
      </c>
      <c r="AA1297" s="1"/>
      <c r="AB1297" s="1"/>
      <c r="AC1297" s="1">
        <v>40242</v>
      </c>
      <c r="AD1297" s="1"/>
      <c r="AE1297" s="1"/>
      <c r="AF1297" s="1"/>
      <c r="AG1297" s="1">
        <v>6145.2483749999992</v>
      </c>
      <c r="AH1297" s="1">
        <v>315602.39322912286</v>
      </c>
      <c r="AI1297" s="1">
        <v>0</v>
      </c>
      <c r="AJ1297" s="1">
        <v>148684.42784330857</v>
      </c>
      <c r="AK1297" s="1">
        <v>0</v>
      </c>
      <c r="AL1297" s="1">
        <v>0</v>
      </c>
      <c r="AM1297" s="1">
        <v>353659.01986583328</v>
      </c>
      <c r="AN1297" s="1">
        <v>0</v>
      </c>
      <c r="AO1297" s="1">
        <v>0</v>
      </c>
      <c r="AP1297" s="1">
        <v>0</v>
      </c>
      <c r="AQ1297" s="1">
        <v>824091.0893132647</v>
      </c>
      <c r="AR1297" s="1">
        <v>573482.80381000007</v>
      </c>
      <c r="AS1297" s="1">
        <v>82248.587914500007</v>
      </c>
      <c r="AT1297" s="1">
        <v>0</v>
      </c>
      <c r="AU1297" s="1">
        <v>3930.4762394800032</v>
      </c>
      <c r="AV1297" s="1">
        <v>0</v>
      </c>
      <c r="AW1297" s="1">
        <v>0</v>
      </c>
      <c r="AX1297" s="1">
        <v>104676.68555999998</v>
      </c>
      <c r="AY1297" s="1">
        <v>0</v>
      </c>
      <c r="AZ1297" s="1">
        <v>0</v>
      </c>
      <c r="BA1297" s="1">
        <v>0</v>
      </c>
      <c r="BB1297" s="1">
        <v>764338.55352398008</v>
      </c>
      <c r="BC1297" s="7">
        <v>0.47228278722435418</v>
      </c>
      <c r="BD1297" s="35">
        <v>1.0985606295854065</v>
      </c>
      <c r="BE1297" s="35">
        <v>3.0284305722956404</v>
      </c>
      <c r="BF1297" s="35" t="s">
        <v>552</v>
      </c>
      <c r="BG1297" s="35">
        <v>1.3955404135259883</v>
      </c>
      <c r="BH1297" s="35" t="s">
        <v>552</v>
      </c>
      <c r="BI1297" s="35" t="s">
        <v>552</v>
      </c>
      <c r="BJ1297" s="35">
        <v>2.2960295030374223</v>
      </c>
      <c r="BK1297" s="35" t="s">
        <v>552</v>
      </c>
      <c r="BL1297" s="35" t="s">
        <v>552</v>
      </c>
      <c r="BM1297" s="35" t="s">
        <v>552</v>
      </c>
      <c r="BN1297" s="35">
        <v>1.6409787038713159</v>
      </c>
      <c r="BO1297" s="1">
        <v>1463436.4499999997</v>
      </c>
      <c r="BP1297" s="1">
        <v>0</v>
      </c>
      <c r="BQ1297" s="1">
        <v>1107064.4863199999</v>
      </c>
      <c r="BR1297" s="1">
        <v>49208.768592542801</v>
      </c>
      <c r="BS1297" s="1">
        <v>434834.8545368535</v>
      </c>
      <c r="BT1297" s="1">
        <v>1107064.4863199999</v>
      </c>
      <c r="BU1297" s="1">
        <v>49208.768592542801</v>
      </c>
      <c r="BV1297" s="1">
        <v>128000.86468755048</v>
      </c>
      <c r="BW1297" s="35">
        <v>6.1546464860807406</v>
      </c>
      <c r="BX1297" s="1">
        <v>5706526.0642741676</v>
      </c>
      <c r="BY1297" s="1">
        <v>253653.80610991106</v>
      </c>
      <c r="BZ1297" s="1">
        <v>2241419.9549638219</v>
      </c>
      <c r="CA1297" s="1">
        <v>5706526.0642741676</v>
      </c>
      <c r="CB1297" s="1">
        <v>253653.80610991106</v>
      </c>
      <c r="CC1297" s="1">
        <v>659799.20737697836</v>
      </c>
    </row>
    <row r="1298" spans="1:81" x14ac:dyDescent="0.25">
      <c r="A1298" t="s">
        <v>779</v>
      </c>
      <c r="B1298" t="s">
        <v>441</v>
      </c>
      <c r="C1298" t="s">
        <v>127</v>
      </c>
      <c r="D1298" t="s">
        <v>1730</v>
      </c>
      <c r="E1298">
        <v>70016</v>
      </c>
      <c r="F1298" t="s">
        <v>39</v>
      </c>
      <c r="G1298" t="s">
        <v>128</v>
      </c>
      <c r="H1298" s="74">
        <v>0.76044080441945017</v>
      </c>
      <c r="I1298" s="1">
        <v>284698</v>
      </c>
      <c r="J1298" s="1">
        <v>17952</v>
      </c>
      <c r="K1298" s="1">
        <v>79933</v>
      </c>
      <c r="L1298" s="1"/>
      <c r="M1298" s="1"/>
      <c r="N1298" s="1"/>
      <c r="O1298" s="1"/>
      <c r="P1298" s="1">
        <v>199621</v>
      </c>
      <c r="Q1298" s="1"/>
      <c r="R1298" s="1"/>
      <c r="S1298" s="1"/>
      <c r="T1298" s="1">
        <v>297506</v>
      </c>
      <c r="U1298" s="1">
        <v>7.8666666666666663</v>
      </c>
      <c r="V1298" s="36">
        <v>0.13608799073760242</v>
      </c>
      <c r="W1298" s="1">
        <v>2617</v>
      </c>
      <c r="X1298" s="1">
        <v>10279</v>
      </c>
      <c r="Y1298" s="1"/>
      <c r="Z1298" s="1"/>
      <c r="AA1298" s="1"/>
      <c r="AB1298" s="1"/>
      <c r="AC1298" s="1">
        <v>36865</v>
      </c>
      <c r="AD1298" s="1"/>
      <c r="AE1298" s="1"/>
      <c r="AF1298" s="1"/>
      <c r="AG1298" s="1">
        <v>209.08694399999996</v>
      </c>
      <c r="AH1298" s="1">
        <v>97668.746689444451</v>
      </c>
      <c r="AI1298" s="1">
        <v>0</v>
      </c>
      <c r="AJ1298" s="1">
        <v>0</v>
      </c>
      <c r="AK1298" s="1"/>
      <c r="AL1298" s="1">
        <v>0</v>
      </c>
      <c r="AM1298" s="1">
        <v>323901.4361858333</v>
      </c>
      <c r="AN1298" s="1"/>
      <c r="AO1298" s="1">
        <v>0</v>
      </c>
      <c r="AP1298" s="1">
        <v>0</v>
      </c>
      <c r="AQ1298" s="1">
        <v>421779.26981927775</v>
      </c>
      <c r="AR1298" s="1">
        <v>9691.3005700000012</v>
      </c>
      <c r="AS1298" s="1">
        <v>22205.584933500002</v>
      </c>
      <c r="AT1298" s="1">
        <v>0</v>
      </c>
      <c r="AU1298" s="1">
        <v>0</v>
      </c>
      <c r="AV1298" s="1"/>
      <c r="AW1298" s="1">
        <v>0</v>
      </c>
      <c r="AX1298" s="1">
        <v>95892.50069999999</v>
      </c>
      <c r="AY1298" s="1"/>
      <c r="AZ1298" s="1">
        <v>0</v>
      </c>
      <c r="BA1298" s="1">
        <v>0</v>
      </c>
      <c r="BB1298" s="1">
        <v>127789.38620349999</v>
      </c>
      <c r="BC1298" s="7">
        <v>1.930356574414916</v>
      </c>
      <c r="BD1298" s="35">
        <v>0.55149217435383258</v>
      </c>
      <c r="BE1298" s="35">
        <v>1.4996851315845077</v>
      </c>
      <c r="BF1298" s="35" t="s">
        <v>552</v>
      </c>
      <c r="BG1298" s="35" t="s">
        <v>552</v>
      </c>
      <c r="BH1298" s="35" t="s">
        <v>552</v>
      </c>
      <c r="BI1298" s="35" t="s">
        <v>552</v>
      </c>
      <c r="BJ1298" s="35">
        <v>2.1029547837443618</v>
      </c>
      <c r="BK1298" s="35" t="s">
        <v>552</v>
      </c>
      <c r="BL1298" s="35" t="s">
        <v>552</v>
      </c>
      <c r="BM1298" s="35" t="s">
        <v>552</v>
      </c>
      <c r="BN1298" s="35">
        <v>1.8472523445670936</v>
      </c>
      <c r="BO1298" s="1">
        <v>24730.649999999998</v>
      </c>
      <c r="BP1298" s="1">
        <v>0</v>
      </c>
      <c r="BQ1298" s="1">
        <v>93711.193679999982</v>
      </c>
      <c r="BR1298" s="1">
        <v>4165.4415811484514</v>
      </c>
      <c r="BS1298" s="1">
        <v>36808.057503290845</v>
      </c>
      <c r="BT1298" s="1">
        <v>93711.193679999982</v>
      </c>
      <c r="BU1298" s="1">
        <v>4165.4415811484514</v>
      </c>
      <c r="BV1298" s="1">
        <v>10835.063332051728</v>
      </c>
      <c r="BW1298" s="35">
        <v>6.1546464860807406</v>
      </c>
      <c r="BX1298" s="1">
        <v>483048.07520904363</v>
      </c>
      <c r="BY1298" s="1">
        <v>21471.378809241469</v>
      </c>
      <c r="BZ1298" s="1">
        <v>189732.52426879594</v>
      </c>
      <c r="CA1298" s="1">
        <v>483048.07520904363</v>
      </c>
      <c r="CB1298" s="1">
        <v>21471.378809241469</v>
      </c>
      <c r="CC1298" s="1">
        <v>55850.921131022718</v>
      </c>
    </row>
    <row r="1299" spans="1:81" x14ac:dyDescent="0.25">
      <c r="A1299" t="s">
        <v>1619</v>
      </c>
      <c r="B1299" t="s">
        <v>1620</v>
      </c>
      <c r="C1299" t="s">
        <v>127</v>
      </c>
      <c r="D1299" t="s">
        <v>28</v>
      </c>
      <c r="E1299">
        <v>70046</v>
      </c>
      <c r="F1299" t="s">
        <v>370</v>
      </c>
      <c r="G1299" t="s">
        <v>207</v>
      </c>
      <c r="H1299" s="74">
        <v>0.53135125639672998</v>
      </c>
      <c r="I1299" s="1">
        <v>1458569.87</v>
      </c>
      <c r="J1299" s="1">
        <v>0</v>
      </c>
      <c r="K1299" s="1">
        <v>0</v>
      </c>
      <c r="L1299" s="1">
        <v>0</v>
      </c>
      <c r="M1299" s="1">
        <v>0</v>
      </c>
      <c r="N1299" s="1">
        <v>0</v>
      </c>
      <c r="O1299" s="1">
        <v>0</v>
      </c>
      <c r="P1299" s="1">
        <v>406496</v>
      </c>
      <c r="Q1299" s="1">
        <v>0</v>
      </c>
      <c r="R1299" s="1">
        <v>0</v>
      </c>
      <c r="S1299" s="1">
        <v>0</v>
      </c>
      <c r="T1299" s="1">
        <v>406496</v>
      </c>
      <c r="U1299" s="1"/>
      <c r="V1299" s="36"/>
      <c r="W1299" s="1"/>
      <c r="X1299" s="1"/>
      <c r="Y1299" s="1"/>
      <c r="Z1299" s="1"/>
      <c r="AA1299" s="1"/>
      <c r="AB1299" s="1"/>
      <c r="AC1299" s="1">
        <v>47880</v>
      </c>
      <c r="AD1299" s="1"/>
      <c r="AE1299" s="1"/>
      <c r="AF1299" s="1"/>
      <c r="AG1299" s="1">
        <v>0</v>
      </c>
      <c r="AH1299" s="1">
        <v>0</v>
      </c>
      <c r="AI1299" s="1">
        <v>0</v>
      </c>
      <c r="AJ1299" s="1">
        <v>0</v>
      </c>
      <c r="AK1299" s="1">
        <v>0</v>
      </c>
      <c r="AL1299" s="1">
        <v>0</v>
      </c>
      <c r="AM1299" s="1">
        <v>420848.11170666665</v>
      </c>
      <c r="AN1299" s="1">
        <v>0</v>
      </c>
      <c r="AO1299" s="1">
        <v>0</v>
      </c>
      <c r="AP1299" s="1">
        <v>0</v>
      </c>
      <c r="AQ1299" s="1">
        <v>420848.11170666665</v>
      </c>
      <c r="AR1299" s="1">
        <v>0</v>
      </c>
      <c r="AS1299" s="1">
        <v>0</v>
      </c>
      <c r="AT1299" s="1">
        <v>0</v>
      </c>
      <c r="AU1299" s="1">
        <v>0</v>
      </c>
      <c r="AV1299" s="1">
        <v>0</v>
      </c>
      <c r="AW1299" s="1">
        <v>0</v>
      </c>
      <c r="AX1299" s="1">
        <v>124544.4984</v>
      </c>
      <c r="AY1299" s="1">
        <v>0</v>
      </c>
      <c r="AZ1299" s="1">
        <v>0</v>
      </c>
      <c r="BA1299" s="1">
        <v>0</v>
      </c>
      <c r="BB1299" s="1">
        <v>124544.4984</v>
      </c>
      <c r="BC1299" s="7">
        <v>0.37392285506807205</v>
      </c>
      <c r="BD1299" s="35" t="s">
        <v>552</v>
      </c>
      <c r="BE1299" s="35" t="s">
        <v>552</v>
      </c>
      <c r="BF1299" s="35" t="s">
        <v>552</v>
      </c>
      <c r="BG1299" s="35" t="s">
        <v>552</v>
      </c>
      <c r="BH1299" s="35" t="s">
        <v>552</v>
      </c>
      <c r="BI1299" s="35" t="s">
        <v>552</v>
      </c>
      <c r="BJ1299" s="35">
        <v>1.3416924400404104</v>
      </c>
      <c r="BK1299" s="35" t="s">
        <v>552</v>
      </c>
      <c r="BL1299" s="35" t="s">
        <v>552</v>
      </c>
      <c r="BM1299" s="35" t="s">
        <v>552</v>
      </c>
      <c r="BN1299" s="35">
        <v>1.3416924400404104</v>
      </c>
      <c r="BO1299" s="1">
        <v>0</v>
      </c>
      <c r="BP1299" s="1">
        <v>0</v>
      </c>
      <c r="BQ1299" s="1">
        <v>480102.85840919998</v>
      </c>
      <c r="BR1299" s="1">
        <v>21340.464581796474</v>
      </c>
      <c r="BS1299" s="1">
        <v>188575.69651886367</v>
      </c>
      <c r="BT1299" s="1">
        <v>480102.85840919992</v>
      </c>
      <c r="BU1299" s="1">
        <v>21340.46458179647</v>
      </c>
      <c r="BV1299" s="1">
        <v>55510.389660877336</v>
      </c>
      <c r="BW1299" s="35">
        <v>5.980862584137177</v>
      </c>
      <c r="BX1299" s="1">
        <v>2391326.3639876931</v>
      </c>
      <c r="BY1299" s="1">
        <v>106293.92156357468</v>
      </c>
      <c r="BZ1299" s="1">
        <v>939269.63106841547</v>
      </c>
      <c r="CA1299" s="1">
        <v>2391326.3639876931</v>
      </c>
      <c r="CB1299" s="1">
        <v>106293.92156357468</v>
      </c>
      <c r="CC1299" s="1">
        <v>276489.62289273919</v>
      </c>
    </row>
    <row r="1300" spans="1:81" x14ac:dyDescent="0.25">
      <c r="A1300" t="s">
        <v>1619</v>
      </c>
      <c r="B1300" t="s">
        <v>1620</v>
      </c>
      <c r="C1300" t="s">
        <v>127</v>
      </c>
      <c r="D1300" t="s">
        <v>1730</v>
      </c>
      <c r="E1300">
        <v>70046</v>
      </c>
      <c r="F1300" t="s">
        <v>370</v>
      </c>
      <c r="G1300" t="s">
        <v>207</v>
      </c>
      <c r="H1300" s="74">
        <v>0.53135125639672998</v>
      </c>
      <c r="I1300" s="1">
        <v>1458569.87</v>
      </c>
      <c r="J1300" s="1"/>
      <c r="K1300" s="1"/>
      <c r="L1300" s="1"/>
      <c r="M1300" s="1"/>
      <c r="N1300" s="1"/>
      <c r="O1300" s="1"/>
      <c r="P1300" s="1">
        <v>406496</v>
      </c>
      <c r="Q1300" s="1"/>
      <c r="R1300" s="1"/>
      <c r="S1300" s="1"/>
      <c r="T1300" s="1">
        <v>406496</v>
      </c>
      <c r="U1300" s="1">
        <v>17.583333333333332</v>
      </c>
      <c r="V1300" s="36">
        <v>0.21535248992802872</v>
      </c>
      <c r="W1300" s="1"/>
      <c r="X1300" s="1"/>
      <c r="Y1300" s="1"/>
      <c r="Z1300" s="1"/>
      <c r="AA1300" s="1"/>
      <c r="AB1300" s="1"/>
      <c r="AC1300" s="1">
        <v>47880</v>
      </c>
      <c r="AD1300" s="1"/>
      <c r="AE1300" s="1"/>
      <c r="AF1300" s="1"/>
      <c r="AG1300" s="1">
        <v>0</v>
      </c>
      <c r="AH1300" s="1">
        <v>0</v>
      </c>
      <c r="AI1300" s="1">
        <v>0</v>
      </c>
      <c r="AJ1300" s="1">
        <v>0</v>
      </c>
      <c r="AK1300" s="1"/>
      <c r="AL1300" s="1">
        <v>0</v>
      </c>
      <c r="AM1300" s="1">
        <v>420848.11170666665</v>
      </c>
      <c r="AN1300" s="1"/>
      <c r="AO1300" s="1">
        <v>0</v>
      </c>
      <c r="AP1300" s="1">
        <v>0</v>
      </c>
      <c r="AQ1300" s="1">
        <v>420848.11170666665</v>
      </c>
      <c r="AR1300" s="1">
        <v>0</v>
      </c>
      <c r="AS1300" s="1">
        <v>0</v>
      </c>
      <c r="AT1300" s="1">
        <v>0</v>
      </c>
      <c r="AU1300" s="1">
        <v>0</v>
      </c>
      <c r="AV1300" s="1"/>
      <c r="AW1300" s="1">
        <v>0</v>
      </c>
      <c r="AX1300" s="1">
        <v>124544.4984</v>
      </c>
      <c r="AY1300" s="1"/>
      <c r="AZ1300" s="1">
        <v>0</v>
      </c>
      <c r="BA1300" s="1">
        <v>0</v>
      </c>
      <c r="BB1300" s="1">
        <v>124544.4984</v>
      </c>
      <c r="BC1300" s="7">
        <v>0.37392285506807205</v>
      </c>
      <c r="BD1300" s="35" t="s">
        <v>552</v>
      </c>
      <c r="BE1300" s="35" t="s">
        <v>552</v>
      </c>
      <c r="BF1300" s="35" t="s">
        <v>552</v>
      </c>
      <c r="BG1300" s="35" t="s">
        <v>552</v>
      </c>
      <c r="BH1300" s="35" t="s">
        <v>552</v>
      </c>
      <c r="BI1300" s="35" t="s">
        <v>552</v>
      </c>
      <c r="BJ1300" s="35">
        <v>1.3416924400404104</v>
      </c>
      <c r="BK1300" s="35" t="s">
        <v>552</v>
      </c>
      <c r="BL1300" s="35" t="s">
        <v>552</v>
      </c>
      <c r="BM1300" s="35" t="s">
        <v>552</v>
      </c>
      <c r="BN1300" s="35">
        <v>1.3416924400404104</v>
      </c>
      <c r="BO1300" s="1">
        <v>0</v>
      </c>
      <c r="BP1300" s="1">
        <v>0</v>
      </c>
      <c r="BQ1300" s="1">
        <v>480102.85840919998</v>
      </c>
      <c r="BR1300" s="1">
        <v>21340.464581796474</v>
      </c>
      <c r="BS1300" s="1">
        <v>188575.69651886367</v>
      </c>
      <c r="BT1300" s="1">
        <v>480102.85840919998</v>
      </c>
      <c r="BU1300" s="1">
        <v>21340.464581796474</v>
      </c>
      <c r="BV1300" s="1">
        <v>55510.38966087735</v>
      </c>
      <c r="BW1300" s="35">
        <v>5.980862584137177</v>
      </c>
      <c r="BX1300" s="1">
        <v>2391326.3639876931</v>
      </c>
      <c r="BY1300" s="1">
        <v>106293.92156357468</v>
      </c>
      <c r="BZ1300" s="1">
        <v>939269.63106841547</v>
      </c>
      <c r="CA1300" s="1">
        <v>2391326.3639876931</v>
      </c>
      <c r="CB1300" s="1">
        <v>106293.92156357468</v>
      </c>
      <c r="CC1300" s="1">
        <v>276489.62289273919</v>
      </c>
    </row>
    <row r="1301" spans="1:81" x14ac:dyDescent="0.25">
      <c r="A1301" t="s">
        <v>979</v>
      </c>
      <c r="B1301" t="s">
        <v>980</v>
      </c>
      <c r="C1301" t="s">
        <v>127</v>
      </c>
      <c r="D1301" t="s">
        <v>38</v>
      </c>
      <c r="E1301">
        <v>70043</v>
      </c>
      <c r="F1301" t="s">
        <v>370</v>
      </c>
      <c r="G1301" t="s">
        <v>128</v>
      </c>
      <c r="H1301" s="74">
        <v>0.76044080441945017</v>
      </c>
      <c r="I1301" s="1">
        <v>938330.2</v>
      </c>
      <c r="J1301" s="1"/>
      <c r="K1301" s="1"/>
      <c r="L1301" s="1">
        <v>308560</v>
      </c>
      <c r="M1301" s="1"/>
      <c r="N1301" s="1"/>
      <c r="O1301" s="1"/>
      <c r="P1301" s="1"/>
      <c r="Q1301" s="1"/>
      <c r="R1301" s="1"/>
      <c r="S1301" s="1"/>
      <c r="T1301" s="1">
        <v>308560</v>
      </c>
      <c r="U1301" s="1">
        <v>30</v>
      </c>
      <c r="V1301" s="36">
        <v>0.10858795074758135</v>
      </c>
      <c r="W1301" s="1"/>
      <c r="X1301" s="1"/>
      <c r="Y1301" s="1">
        <v>71592</v>
      </c>
      <c r="Z1301" s="1"/>
      <c r="AA1301" s="1"/>
      <c r="AB1301" s="1"/>
      <c r="AC1301" s="1"/>
      <c r="AD1301" s="1"/>
      <c r="AE1301" s="1"/>
      <c r="AF1301" s="1"/>
      <c r="AG1301" s="1">
        <v>0</v>
      </c>
      <c r="AH1301" s="1">
        <v>0</v>
      </c>
      <c r="AI1301" s="1">
        <v>734560.61499999999</v>
      </c>
      <c r="AJ1301" s="1">
        <v>0</v>
      </c>
      <c r="AK1301" s="1">
        <v>0</v>
      </c>
      <c r="AL1301" s="1">
        <v>0</v>
      </c>
      <c r="AM1301" s="1">
        <v>0</v>
      </c>
      <c r="AN1301" s="1">
        <v>0</v>
      </c>
      <c r="AO1301" s="1">
        <v>0</v>
      </c>
      <c r="AP1301" s="1">
        <v>0</v>
      </c>
      <c r="AQ1301" s="1">
        <v>734560.61499999999</v>
      </c>
      <c r="AR1301" s="1">
        <v>0</v>
      </c>
      <c r="AS1301" s="1">
        <v>0</v>
      </c>
      <c r="AT1301" s="1">
        <v>155212.8448848</v>
      </c>
      <c r="AU1301" s="1">
        <v>0</v>
      </c>
      <c r="AV1301" s="1">
        <v>0</v>
      </c>
      <c r="AW1301" s="1">
        <v>0</v>
      </c>
      <c r="AX1301" s="1">
        <v>0</v>
      </c>
      <c r="AY1301" s="1">
        <v>0</v>
      </c>
      <c r="AZ1301" s="1">
        <v>0</v>
      </c>
      <c r="BA1301" s="1">
        <v>0</v>
      </c>
      <c r="BB1301" s="1">
        <v>155212.8448848</v>
      </c>
      <c r="BC1301" s="7">
        <v>0.94825196917332522</v>
      </c>
      <c r="BD1301" s="35" t="s">
        <v>552</v>
      </c>
      <c r="BE1301" s="35" t="s">
        <v>552</v>
      </c>
      <c r="BF1301" s="35">
        <v>2.8836319026600985</v>
      </c>
      <c r="BG1301" s="35" t="s">
        <v>552</v>
      </c>
      <c r="BH1301" s="35" t="s">
        <v>552</v>
      </c>
      <c r="BI1301" s="35" t="s">
        <v>552</v>
      </c>
      <c r="BJ1301" s="35" t="s">
        <v>552</v>
      </c>
      <c r="BK1301" s="35" t="s">
        <v>552</v>
      </c>
      <c r="BL1301" s="35" t="s">
        <v>552</v>
      </c>
      <c r="BM1301" s="35" t="s">
        <v>552</v>
      </c>
      <c r="BN1301" s="35">
        <v>2.8836319026600985</v>
      </c>
      <c r="BO1301" s="1">
        <v>0</v>
      </c>
      <c r="BP1301" s="1"/>
      <c r="BQ1301" s="1">
        <v>308860.76863199996</v>
      </c>
      <c r="BR1301" s="1">
        <v>13728.792024978549</v>
      </c>
      <c r="BS1301" s="1">
        <v>121314.90898662581</v>
      </c>
      <c r="BT1301" s="1">
        <v>308860.76863199996</v>
      </c>
      <c r="BU1301" s="1">
        <v>13728.792024978549</v>
      </c>
      <c r="BV1301" s="1">
        <v>35711.059239533701</v>
      </c>
      <c r="BW1301" s="35">
        <v>6.1825955372337331</v>
      </c>
      <c r="BX1301" s="1">
        <v>1600700.4411387835</v>
      </c>
      <c r="BY1301" s="1">
        <v>71150.77628026389</v>
      </c>
      <c r="BZ1301" s="1">
        <v>628726.10591400345</v>
      </c>
      <c r="CA1301" s="1">
        <v>1600700.4411387835</v>
      </c>
      <c r="CB1301" s="1">
        <v>71150.77628026389</v>
      </c>
      <c r="CC1301" s="1">
        <v>185075.97624469682</v>
      </c>
    </row>
    <row r="1302" spans="1:81" x14ac:dyDescent="0.25">
      <c r="A1302" t="s">
        <v>979</v>
      </c>
      <c r="B1302" t="s">
        <v>980</v>
      </c>
      <c r="C1302" t="s">
        <v>127</v>
      </c>
      <c r="D1302" t="s">
        <v>28</v>
      </c>
      <c r="E1302">
        <v>70043</v>
      </c>
      <c r="F1302" t="s">
        <v>370</v>
      </c>
      <c r="G1302" t="s">
        <v>128</v>
      </c>
      <c r="H1302" s="74">
        <v>0.76044080441945017</v>
      </c>
      <c r="I1302" s="1">
        <v>1818164.74</v>
      </c>
      <c r="J1302" s="1">
        <v>0</v>
      </c>
      <c r="K1302" s="1">
        <v>0</v>
      </c>
      <c r="L1302" s="1">
        <v>308560</v>
      </c>
      <c r="M1302" s="1">
        <v>0</v>
      </c>
      <c r="N1302" s="1">
        <v>0</v>
      </c>
      <c r="O1302" s="1">
        <v>0</v>
      </c>
      <c r="P1302" s="1">
        <v>229319</v>
      </c>
      <c r="Q1302" s="1">
        <v>0</v>
      </c>
      <c r="R1302" s="1">
        <v>0</v>
      </c>
      <c r="S1302" s="1">
        <v>0</v>
      </c>
      <c r="T1302" s="1">
        <v>537879</v>
      </c>
      <c r="U1302" s="1"/>
      <c r="V1302" s="36"/>
      <c r="W1302" s="1"/>
      <c r="X1302" s="1"/>
      <c r="Y1302" s="1">
        <v>71592</v>
      </c>
      <c r="Z1302" s="1"/>
      <c r="AA1302" s="1"/>
      <c r="AB1302" s="1"/>
      <c r="AC1302" s="1">
        <v>27010</v>
      </c>
      <c r="AD1302" s="1"/>
      <c r="AE1302" s="1"/>
      <c r="AF1302" s="1"/>
      <c r="AG1302" s="1">
        <v>0</v>
      </c>
      <c r="AH1302" s="1">
        <v>0</v>
      </c>
      <c r="AI1302" s="1">
        <v>734560.61499999999</v>
      </c>
      <c r="AJ1302" s="1">
        <v>0</v>
      </c>
      <c r="AK1302" s="1">
        <v>0</v>
      </c>
      <c r="AL1302" s="1">
        <v>0</v>
      </c>
      <c r="AM1302" s="1">
        <v>237408.26816416666</v>
      </c>
      <c r="AN1302" s="1">
        <v>0</v>
      </c>
      <c r="AO1302" s="1">
        <v>0</v>
      </c>
      <c r="AP1302" s="1">
        <v>0</v>
      </c>
      <c r="AQ1302" s="1">
        <v>971968.88316416671</v>
      </c>
      <c r="AR1302" s="1">
        <v>0</v>
      </c>
      <c r="AS1302" s="1">
        <v>0</v>
      </c>
      <c r="AT1302" s="1">
        <v>155212.8448848</v>
      </c>
      <c r="AU1302" s="1">
        <v>0</v>
      </c>
      <c r="AV1302" s="1">
        <v>0</v>
      </c>
      <c r="AW1302" s="1">
        <v>0</v>
      </c>
      <c r="AX1302" s="1">
        <v>70257.871799999994</v>
      </c>
      <c r="AY1302" s="1">
        <v>0</v>
      </c>
      <c r="AZ1302" s="1">
        <v>0</v>
      </c>
      <c r="BA1302" s="1">
        <v>0</v>
      </c>
      <c r="BB1302" s="1">
        <v>225470.71668479999</v>
      </c>
      <c r="BC1302" s="7">
        <v>0.65859796612762744</v>
      </c>
      <c r="BD1302" s="35" t="s">
        <v>552</v>
      </c>
      <c r="BE1302" s="35" t="s">
        <v>552</v>
      </c>
      <c r="BF1302" s="35">
        <v>2.8836319026600985</v>
      </c>
      <c r="BG1302" s="35" t="s">
        <v>552</v>
      </c>
      <c r="BH1302" s="35" t="s">
        <v>552</v>
      </c>
      <c r="BI1302" s="35" t="s">
        <v>552</v>
      </c>
      <c r="BJ1302" s="35">
        <v>1.3416513239817314</v>
      </c>
      <c r="BK1302" s="35" t="s">
        <v>552</v>
      </c>
      <c r="BL1302" s="35" t="s">
        <v>552</v>
      </c>
      <c r="BM1302" s="35" t="s">
        <v>552</v>
      </c>
      <c r="BN1302" s="35">
        <v>2.2262248569826419</v>
      </c>
      <c r="BO1302" s="1">
        <v>0</v>
      </c>
      <c r="BP1302" s="1">
        <v>0</v>
      </c>
      <c r="BQ1302" s="1">
        <v>598467.10581839993</v>
      </c>
      <c r="BR1302" s="1">
        <v>26601.728882443724</v>
      </c>
      <c r="BS1302" s="1">
        <v>235067.02646444947</v>
      </c>
      <c r="BT1302" s="1">
        <v>598467.10581839993</v>
      </c>
      <c r="BU1302" s="1">
        <v>26601.728882443724</v>
      </c>
      <c r="BV1302" s="1">
        <v>69195.885134434968</v>
      </c>
      <c r="BW1302" s="35">
        <v>6.1825955372337331</v>
      </c>
      <c r="BX1302" s="1">
        <v>3101612.9517956274</v>
      </c>
      <c r="BY1302" s="1">
        <v>137866.00138885452</v>
      </c>
      <c r="BZ1302" s="1">
        <v>1218257.3223054598</v>
      </c>
      <c r="CA1302" s="1">
        <v>3101612.9517956274</v>
      </c>
      <c r="CB1302" s="1">
        <v>137866.00138885452</v>
      </c>
      <c r="CC1302" s="1">
        <v>358614.28549266059</v>
      </c>
    </row>
    <row r="1303" spans="1:81" x14ac:dyDescent="0.25">
      <c r="A1303" t="s">
        <v>979</v>
      </c>
      <c r="B1303" t="s">
        <v>980</v>
      </c>
      <c r="C1303" t="s">
        <v>127</v>
      </c>
      <c r="D1303" t="s">
        <v>1730</v>
      </c>
      <c r="E1303">
        <v>70043</v>
      </c>
      <c r="F1303" t="s">
        <v>370</v>
      </c>
      <c r="G1303" t="s">
        <v>128</v>
      </c>
      <c r="H1303" s="74">
        <v>0.76044080441945017</v>
      </c>
      <c r="I1303" s="1">
        <v>879834.54</v>
      </c>
      <c r="J1303" s="1"/>
      <c r="K1303" s="1"/>
      <c r="L1303" s="1"/>
      <c r="M1303" s="1"/>
      <c r="N1303" s="1"/>
      <c r="O1303" s="1"/>
      <c r="P1303" s="1">
        <v>229319</v>
      </c>
      <c r="Q1303" s="1"/>
      <c r="R1303" s="1"/>
      <c r="S1303" s="1"/>
      <c r="T1303" s="1">
        <v>229319</v>
      </c>
      <c r="U1303" s="1">
        <v>19.666666666666668</v>
      </c>
      <c r="V1303" s="36">
        <v>0.21835026693376586</v>
      </c>
      <c r="W1303" s="1"/>
      <c r="X1303" s="1"/>
      <c r="Y1303" s="1"/>
      <c r="Z1303" s="1"/>
      <c r="AA1303" s="1"/>
      <c r="AB1303" s="1"/>
      <c r="AC1303" s="1">
        <v>27010</v>
      </c>
      <c r="AD1303" s="1"/>
      <c r="AE1303" s="1"/>
      <c r="AF1303" s="1"/>
      <c r="AG1303" s="1">
        <v>0</v>
      </c>
      <c r="AH1303" s="1">
        <v>0</v>
      </c>
      <c r="AI1303" s="1">
        <v>0</v>
      </c>
      <c r="AJ1303" s="1">
        <v>0</v>
      </c>
      <c r="AK1303" s="1"/>
      <c r="AL1303" s="1">
        <v>0</v>
      </c>
      <c r="AM1303" s="1">
        <v>237408.26816416666</v>
      </c>
      <c r="AN1303" s="1"/>
      <c r="AO1303" s="1">
        <v>0</v>
      </c>
      <c r="AP1303" s="1">
        <v>0</v>
      </c>
      <c r="AQ1303" s="1">
        <v>237408.26816416666</v>
      </c>
      <c r="AR1303" s="1">
        <v>0</v>
      </c>
      <c r="AS1303" s="1">
        <v>0</v>
      </c>
      <c r="AT1303" s="1">
        <v>0</v>
      </c>
      <c r="AU1303" s="1">
        <v>0</v>
      </c>
      <c r="AV1303" s="1"/>
      <c r="AW1303" s="1">
        <v>0</v>
      </c>
      <c r="AX1303" s="1">
        <v>70257.871799999994</v>
      </c>
      <c r="AY1303" s="1"/>
      <c r="AZ1303" s="1">
        <v>0</v>
      </c>
      <c r="BA1303" s="1">
        <v>0</v>
      </c>
      <c r="BB1303" s="1">
        <v>70257.871799999994</v>
      </c>
      <c r="BC1303" s="7">
        <v>0.34968636257922614</v>
      </c>
      <c r="BD1303" s="35" t="s">
        <v>552</v>
      </c>
      <c r="BE1303" s="35" t="s">
        <v>552</v>
      </c>
      <c r="BF1303" s="35" t="s">
        <v>552</v>
      </c>
      <c r="BG1303" s="35" t="s">
        <v>552</v>
      </c>
      <c r="BH1303" s="35" t="s">
        <v>552</v>
      </c>
      <c r="BI1303" s="35" t="s">
        <v>552</v>
      </c>
      <c r="BJ1303" s="35">
        <v>1.3416513239817314</v>
      </c>
      <c r="BK1303" s="35" t="s">
        <v>552</v>
      </c>
      <c r="BL1303" s="35" t="s">
        <v>552</v>
      </c>
      <c r="BM1303" s="35" t="s">
        <v>552</v>
      </c>
      <c r="BN1303" s="35">
        <v>1.3416513239817314</v>
      </c>
      <c r="BO1303" s="1">
        <v>0</v>
      </c>
      <c r="BP1303" s="1">
        <v>0</v>
      </c>
      <c r="BQ1303" s="1">
        <v>289606.33718639996</v>
      </c>
      <c r="BR1303" s="1">
        <v>12872.936857465176</v>
      </c>
      <c r="BS1303" s="1">
        <v>113752.11747782369</v>
      </c>
      <c r="BT1303" s="1">
        <v>289606.33718639996</v>
      </c>
      <c r="BU1303" s="1">
        <v>12872.936857465176</v>
      </c>
      <c r="BV1303" s="1">
        <v>33484.825894901267</v>
      </c>
      <c r="BW1303" s="35">
        <v>6.1825955372337331</v>
      </c>
      <c r="BX1303" s="1">
        <v>1500912.5106568444</v>
      </c>
      <c r="BY1303" s="1">
        <v>66715.225108590661</v>
      </c>
      <c r="BZ1303" s="1">
        <v>589531.21639145643</v>
      </c>
      <c r="CA1303" s="1">
        <v>1500912.5106568444</v>
      </c>
      <c r="CB1303" s="1">
        <v>66715.225108590661</v>
      </c>
      <c r="CC1303" s="1">
        <v>173538.30924796386</v>
      </c>
    </row>
    <row r="1304" spans="1:81" x14ac:dyDescent="0.25">
      <c r="A1304" t="s">
        <v>1217</v>
      </c>
      <c r="B1304" t="s">
        <v>1218</v>
      </c>
      <c r="C1304" t="s">
        <v>127</v>
      </c>
      <c r="D1304" t="s">
        <v>38</v>
      </c>
      <c r="E1304">
        <v>70040</v>
      </c>
      <c r="F1304" t="s">
        <v>370</v>
      </c>
      <c r="G1304" t="s">
        <v>207</v>
      </c>
      <c r="H1304" s="74">
        <v>0.53135125639672998</v>
      </c>
      <c r="I1304" s="1">
        <v>411756.49</v>
      </c>
      <c r="J1304" s="1"/>
      <c r="K1304" s="1"/>
      <c r="L1304" s="1">
        <v>24353</v>
      </c>
      <c r="M1304" s="1"/>
      <c r="N1304" s="1"/>
      <c r="O1304" s="1"/>
      <c r="P1304" s="1"/>
      <c r="Q1304" s="1"/>
      <c r="R1304" s="1"/>
      <c r="S1304" s="1"/>
      <c r="T1304" s="1">
        <v>24353</v>
      </c>
      <c r="U1304" s="1">
        <v>36</v>
      </c>
      <c r="V1304" s="36">
        <v>9.9951764172414859E-2</v>
      </c>
      <c r="W1304" s="1"/>
      <c r="X1304" s="1"/>
      <c r="Y1304" s="1">
        <v>5650</v>
      </c>
      <c r="Z1304" s="1"/>
      <c r="AA1304" s="1"/>
      <c r="AB1304" s="1"/>
      <c r="AC1304" s="1"/>
      <c r="AD1304" s="1"/>
      <c r="AE1304" s="1"/>
      <c r="AF1304" s="1"/>
      <c r="AG1304" s="1">
        <v>0</v>
      </c>
      <c r="AH1304" s="1">
        <v>0</v>
      </c>
      <c r="AI1304" s="1">
        <v>57971.125687500004</v>
      </c>
      <c r="AJ1304" s="1">
        <v>0</v>
      </c>
      <c r="AK1304" s="1">
        <v>0</v>
      </c>
      <c r="AL1304" s="1">
        <v>0</v>
      </c>
      <c r="AM1304" s="1">
        <v>0</v>
      </c>
      <c r="AN1304" s="1">
        <v>0</v>
      </c>
      <c r="AO1304" s="1">
        <v>0</v>
      </c>
      <c r="AP1304" s="1">
        <v>0</v>
      </c>
      <c r="AQ1304" s="1">
        <v>57971.125687500004</v>
      </c>
      <c r="AR1304" s="1">
        <v>0</v>
      </c>
      <c r="AS1304" s="1">
        <v>0</v>
      </c>
      <c r="AT1304" s="1">
        <v>12249.30961</v>
      </c>
      <c r="AU1304" s="1">
        <v>0</v>
      </c>
      <c r="AV1304" s="1">
        <v>0</v>
      </c>
      <c r="AW1304" s="1">
        <v>0</v>
      </c>
      <c r="AX1304" s="1">
        <v>0</v>
      </c>
      <c r="AY1304" s="1">
        <v>0</v>
      </c>
      <c r="AZ1304" s="1">
        <v>0</v>
      </c>
      <c r="BA1304" s="1">
        <v>0</v>
      </c>
      <c r="BB1304" s="1">
        <v>12249.30961</v>
      </c>
      <c r="BC1304" s="7">
        <v>0.17053874560058546</v>
      </c>
      <c r="BD1304" s="35" t="s">
        <v>552</v>
      </c>
      <c r="BE1304" s="35" t="s">
        <v>552</v>
      </c>
      <c r="BF1304" s="35">
        <v>2.8834408613928471</v>
      </c>
      <c r="BG1304" s="35" t="s">
        <v>552</v>
      </c>
      <c r="BH1304" s="35" t="s">
        <v>552</v>
      </c>
      <c r="BI1304" s="35" t="s">
        <v>552</v>
      </c>
      <c r="BJ1304" s="35" t="s">
        <v>552</v>
      </c>
      <c r="BK1304" s="35" t="s">
        <v>552</v>
      </c>
      <c r="BL1304" s="35" t="s">
        <v>552</v>
      </c>
      <c r="BM1304" s="35" t="s">
        <v>552</v>
      </c>
      <c r="BN1304" s="35">
        <v>2.8834408613928471</v>
      </c>
      <c r="BO1304" s="1">
        <v>0</v>
      </c>
      <c r="BP1304" s="1"/>
      <c r="BQ1304" s="1">
        <v>135533.76624839997</v>
      </c>
      <c r="BR1304" s="1">
        <v>6024.4455695288925</v>
      </c>
      <c r="BS1304" s="1">
        <v>53235.205590742473</v>
      </c>
      <c r="BT1304" s="1">
        <v>135533.76624839997</v>
      </c>
      <c r="BU1304" s="1">
        <v>6024.4455695288925</v>
      </c>
      <c r="BV1304" s="1">
        <v>15670.667326547164</v>
      </c>
      <c r="BW1304" s="35">
        <v>6.0615867688786267</v>
      </c>
      <c r="BX1304" s="1">
        <v>686015.91797918989</v>
      </c>
      <c r="BY1304" s="1">
        <v>30493.253984556904</v>
      </c>
      <c r="BZ1304" s="1">
        <v>269454.61225663562</v>
      </c>
      <c r="CA1304" s="1">
        <v>686015.91797918989</v>
      </c>
      <c r="CB1304" s="1">
        <v>30493.253984556904</v>
      </c>
      <c r="CC1304" s="1">
        <v>79318.44239954972</v>
      </c>
    </row>
    <row r="1305" spans="1:81" x14ac:dyDescent="0.25">
      <c r="A1305" t="s">
        <v>1217</v>
      </c>
      <c r="B1305" t="s">
        <v>1218</v>
      </c>
      <c r="C1305" t="s">
        <v>127</v>
      </c>
      <c r="D1305" t="s">
        <v>28</v>
      </c>
      <c r="E1305">
        <v>70040</v>
      </c>
      <c r="F1305" t="s">
        <v>370</v>
      </c>
      <c r="G1305" t="s">
        <v>207</v>
      </c>
      <c r="H1305" s="74">
        <v>0.53135125639672998</v>
      </c>
      <c r="I1305" s="1">
        <v>1088129.18</v>
      </c>
      <c r="J1305" s="1">
        <v>0</v>
      </c>
      <c r="K1305" s="1">
        <v>0</v>
      </c>
      <c r="L1305" s="1">
        <v>24353</v>
      </c>
      <c r="M1305" s="1">
        <v>0</v>
      </c>
      <c r="N1305" s="1">
        <v>0</v>
      </c>
      <c r="O1305" s="1">
        <v>0</v>
      </c>
      <c r="P1305" s="1">
        <v>317907</v>
      </c>
      <c r="Q1305" s="1">
        <v>0</v>
      </c>
      <c r="R1305" s="1">
        <v>0</v>
      </c>
      <c r="S1305" s="1">
        <v>0</v>
      </c>
      <c r="T1305" s="1">
        <v>342260</v>
      </c>
      <c r="U1305" s="1"/>
      <c r="V1305" s="36"/>
      <c r="W1305" s="1"/>
      <c r="X1305" s="1"/>
      <c r="Y1305" s="1">
        <v>5650</v>
      </c>
      <c r="Z1305" s="1"/>
      <c r="AA1305" s="1"/>
      <c r="AB1305" s="1"/>
      <c r="AC1305" s="1">
        <v>37445</v>
      </c>
      <c r="AD1305" s="1"/>
      <c r="AE1305" s="1"/>
      <c r="AF1305" s="1"/>
      <c r="AG1305" s="1">
        <v>0</v>
      </c>
      <c r="AH1305" s="1">
        <v>0</v>
      </c>
      <c r="AI1305" s="1">
        <v>57971.125687500004</v>
      </c>
      <c r="AJ1305" s="1">
        <v>0</v>
      </c>
      <c r="AK1305" s="1">
        <v>0</v>
      </c>
      <c r="AL1305" s="1">
        <v>0</v>
      </c>
      <c r="AM1305" s="1">
        <v>329128.18936749996</v>
      </c>
      <c r="AN1305" s="1">
        <v>0</v>
      </c>
      <c r="AO1305" s="1">
        <v>0</v>
      </c>
      <c r="AP1305" s="1">
        <v>0</v>
      </c>
      <c r="AQ1305" s="1">
        <v>387099.31505499996</v>
      </c>
      <c r="AR1305" s="1">
        <v>0</v>
      </c>
      <c r="AS1305" s="1">
        <v>0</v>
      </c>
      <c r="AT1305" s="1">
        <v>12249.30961</v>
      </c>
      <c r="AU1305" s="1">
        <v>0</v>
      </c>
      <c r="AV1305" s="1">
        <v>0</v>
      </c>
      <c r="AW1305" s="1">
        <v>0</v>
      </c>
      <c r="AX1305" s="1">
        <v>97401.185099999988</v>
      </c>
      <c r="AY1305" s="1">
        <v>0</v>
      </c>
      <c r="AZ1305" s="1">
        <v>0</v>
      </c>
      <c r="BA1305" s="1">
        <v>0</v>
      </c>
      <c r="BB1305" s="1">
        <v>109650.49470999998</v>
      </c>
      <c r="BC1305" s="7">
        <v>0.45651731328903428</v>
      </c>
      <c r="BD1305" s="35" t="s">
        <v>552</v>
      </c>
      <c r="BE1305" s="35" t="s">
        <v>552</v>
      </c>
      <c r="BF1305" s="35">
        <v>2.8834408613928471</v>
      </c>
      <c r="BG1305" s="35" t="s">
        <v>552</v>
      </c>
      <c r="BH1305" s="35" t="s">
        <v>552</v>
      </c>
      <c r="BI1305" s="35" t="s">
        <v>552</v>
      </c>
      <c r="BJ1305" s="35">
        <v>1.3416797191238317</v>
      </c>
      <c r="BK1305" s="35" t="s">
        <v>552</v>
      </c>
      <c r="BL1305" s="35" t="s">
        <v>552</v>
      </c>
      <c r="BM1305" s="35" t="s">
        <v>552</v>
      </c>
      <c r="BN1305" s="35">
        <v>1.4513814344796352</v>
      </c>
      <c r="BO1305" s="1">
        <v>0</v>
      </c>
      <c r="BP1305" s="1">
        <v>0</v>
      </c>
      <c r="BQ1305" s="1">
        <v>358168.60088879993</v>
      </c>
      <c r="BR1305" s="1">
        <v>15920.514130878924</v>
      </c>
      <c r="BS1305" s="1">
        <v>140682.13134074953</v>
      </c>
      <c r="BT1305" s="1">
        <v>358168.60088879993</v>
      </c>
      <c r="BU1305" s="1">
        <v>15920.514130878924</v>
      </c>
      <c r="BV1305" s="1">
        <v>41412.122946959636</v>
      </c>
      <c r="BW1305" s="35">
        <v>6.0615867688786267</v>
      </c>
      <c r="BX1305" s="1">
        <v>1812901.4512865194</v>
      </c>
      <c r="BY1305" s="1">
        <v>80583.063678601975</v>
      </c>
      <c r="BZ1305" s="1">
        <v>712074.81461198302</v>
      </c>
      <c r="CA1305" s="1">
        <v>1812901.4512865194</v>
      </c>
      <c r="CB1305" s="1">
        <v>80583.063678601975</v>
      </c>
      <c r="CC1305" s="1">
        <v>209611.05357950588</v>
      </c>
    </row>
    <row r="1306" spans="1:81" x14ac:dyDescent="0.25">
      <c r="A1306" t="s">
        <v>1217</v>
      </c>
      <c r="B1306" t="s">
        <v>1218</v>
      </c>
      <c r="C1306" t="s">
        <v>127</v>
      </c>
      <c r="D1306" t="s">
        <v>1730</v>
      </c>
      <c r="E1306">
        <v>70040</v>
      </c>
      <c r="F1306" t="s">
        <v>370</v>
      </c>
      <c r="G1306" t="s">
        <v>207</v>
      </c>
      <c r="H1306" s="74">
        <v>0.53135125639672998</v>
      </c>
      <c r="I1306" s="1">
        <v>676372.69</v>
      </c>
      <c r="J1306" s="1"/>
      <c r="K1306" s="1"/>
      <c r="L1306" s="1"/>
      <c r="M1306" s="1"/>
      <c r="N1306" s="1"/>
      <c r="O1306" s="1"/>
      <c r="P1306" s="1">
        <v>317907</v>
      </c>
      <c r="Q1306" s="1"/>
      <c r="R1306" s="1"/>
      <c r="S1306" s="1"/>
      <c r="T1306" s="1">
        <v>317907</v>
      </c>
      <c r="U1306" s="1">
        <v>15.846153846153847</v>
      </c>
      <c r="V1306" s="36">
        <v>0.20921030200811641</v>
      </c>
      <c r="W1306" s="1"/>
      <c r="X1306" s="1"/>
      <c r="Y1306" s="1"/>
      <c r="Z1306" s="1"/>
      <c r="AA1306" s="1"/>
      <c r="AB1306" s="1"/>
      <c r="AC1306" s="1">
        <v>37445</v>
      </c>
      <c r="AD1306" s="1"/>
      <c r="AE1306" s="1"/>
      <c r="AF1306" s="1"/>
      <c r="AG1306" s="1">
        <v>0</v>
      </c>
      <c r="AH1306" s="1">
        <v>0</v>
      </c>
      <c r="AI1306" s="1">
        <v>0</v>
      </c>
      <c r="AJ1306" s="1">
        <v>0</v>
      </c>
      <c r="AK1306" s="1"/>
      <c r="AL1306" s="1">
        <v>0</v>
      </c>
      <c r="AM1306" s="1">
        <v>329128.18936749996</v>
      </c>
      <c r="AN1306" s="1"/>
      <c r="AO1306" s="1">
        <v>0</v>
      </c>
      <c r="AP1306" s="1">
        <v>0</v>
      </c>
      <c r="AQ1306" s="1">
        <v>329128.18936749996</v>
      </c>
      <c r="AR1306" s="1">
        <v>0</v>
      </c>
      <c r="AS1306" s="1">
        <v>0</v>
      </c>
      <c r="AT1306" s="1">
        <v>0</v>
      </c>
      <c r="AU1306" s="1">
        <v>0</v>
      </c>
      <c r="AV1306" s="1"/>
      <c r="AW1306" s="1">
        <v>0</v>
      </c>
      <c r="AX1306" s="1">
        <v>97401.185099999988</v>
      </c>
      <c r="AY1306" s="1"/>
      <c r="AZ1306" s="1">
        <v>0</v>
      </c>
      <c r="BA1306" s="1">
        <v>0</v>
      </c>
      <c r="BB1306" s="1">
        <v>97401.185099999988</v>
      </c>
      <c r="BC1306" s="7">
        <v>0.63061294575258497</v>
      </c>
      <c r="BD1306" s="35" t="s">
        <v>552</v>
      </c>
      <c r="BE1306" s="35" t="s">
        <v>552</v>
      </c>
      <c r="BF1306" s="35" t="s">
        <v>552</v>
      </c>
      <c r="BG1306" s="35" t="s">
        <v>552</v>
      </c>
      <c r="BH1306" s="35" t="s">
        <v>552</v>
      </c>
      <c r="BI1306" s="35" t="s">
        <v>552</v>
      </c>
      <c r="BJ1306" s="35">
        <v>1.3416797191238317</v>
      </c>
      <c r="BK1306" s="35" t="s">
        <v>552</v>
      </c>
      <c r="BL1306" s="35" t="s">
        <v>552</v>
      </c>
      <c r="BM1306" s="35" t="s">
        <v>552</v>
      </c>
      <c r="BN1306" s="35">
        <v>1.3416797191238317</v>
      </c>
      <c r="BO1306" s="1">
        <v>0</v>
      </c>
      <c r="BP1306" s="1">
        <v>0</v>
      </c>
      <c r="BQ1306" s="1">
        <v>222634.83464039996</v>
      </c>
      <c r="BR1306" s="1">
        <v>9896.0685613500318</v>
      </c>
      <c r="BS1306" s="1">
        <v>87446.925750007053</v>
      </c>
      <c r="BT1306" s="1">
        <v>222634.83464039996</v>
      </c>
      <c r="BU1306" s="1">
        <v>9896.0685613500318</v>
      </c>
      <c r="BV1306" s="1">
        <v>25741.455620412475</v>
      </c>
      <c r="BW1306" s="35">
        <v>6.0615867688786267</v>
      </c>
      <c r="BX1306" s="1">
        <v>1126885.5333073293</v>
      </c>
      <c r="BY1306" s="1">
        <v>50089.809694045063</v>
      </c>
      <c r="BZ1306" s="1">
        <v>442620.2023553474</v>
      </c>
      <c r="CA1306" s="1">
        <v>1126885.5333073293</v>
      </c>
      <c r="CB1306" s="1">
        <v>50089.809694045063</v>
      </c>
      <c r="CC1306" s="1">
        <v>130292.61117995613</v>
      </c>
    </row>
    <row r="1307" spans="1:81" x14ac:dyDescent="0.25">
      <c r="A1307" t="s">
        <v>621</v>
      </c>
      <c r="B1307" t="s">
        <v>273</v>
      </c>
      <c r="C1307" t="s">
        <v>127</v>
      </c>
      <c r="D1307" t="s">
        <v>38</v>
      </c>
      <c r="E1307">
        <v>70003</v>
      </c>
      <c r="F1307" t="s">
        <v>39</v>
      </c>
      <c r="G1307" t="s">
        <v>369</v>
      </c>
      <c r="H1307" s="74">
        <v>0.53187107325275007</v>
      </c>
      <c r="I1307" s="1">
        <v>5776181</v>
      </c>
      <c r="J1307" s="1"/>
      <c r="K1307" s="1"/>
      <c r="L1307" s="1">
        <v>1112604</v>
      </c>
      <c r="M1307" s="1"/>
      <c r="N1307" s="1"/>
      <c r="O1307" s="1"/>
      <c r="P1307" s="1"/>
      <c r="Q1307" s="1"/>
      <c r="R1307" s="1"/>
      <c r="S1307" s="1"/>
      <c r="T1307" s="1">
        <v>1112604</v>
      </c>
      <c r="U1307" s="1">
        <v>26.948717948717949</v>
      </c>
      <c r="V1307" s="36">
        <v>0.19935186162317034</v>
      </c>
      <c r="W1307" s="1"/>
      <c r="X1307" s="1"/>
      <c r="Y1307" s="1">
        <v>237790</v>
      </c>
      <c r="Z1307" s="1"/>
      <c r="AA1307" s="1"/>
      <c r="AB1307" s="1"/>
      <c r="AC1307" s="1"/>
      <c r="AD1307" s="1"/>
      <c r="AE1307" s="1"/>
      <c r="AF1307" s="1"/>
      <c r="AG1307" s="1">
        <v>0</v>
      </c>
      <c r="AH1307" s="1">
        <v>0</v>
      </c>
      <c r="AI1307" s="1">
        <v>2440839.4592500003</v>
      </c>
      <c r="AJ1307" s="1">
        <v>0</v>
      </c>
      <c r="AK1307" s="1">
        <v>0</v>
      </c>
      <c r="AL1307" s="1">
        <v>0</v>
      </c>
      <c r="AM1307" s="1">
        <v>0</v>
      </c>
      <c r="AN1307" s="1">
        <v>0</v>
      </c>
      <c r="AO1307" s="1">
        <v>0</v>
      </c>
      <c r="AP1307" s="1">
        <v>0</v>
      </c>
      <c r="AQ1307" s="1">
        <v>2440839.4592500003</v>
      </c>
      <c r="AR1307" s="1">
        <v>0</v>
      </c>
      <c r="AS1307" s="1">
        <v>0</v>
      </c>
      <c r="AT1307" s="1">
        <v>515533.33312600001</v>
      </c>
      <c r="AU1307" s="1">
        <v>0</v>
      </c>
      <c r="AV1307" s="1">
        <v>0</v>
      </c>
      <c r="AW1307" s="1">
        <v>0</v>
      </c>
      <c r="AX1307" s="1">
        <v>0</v>
      </c>
      <c r="AY1307" s="1">
        <v>0</v>
      </c>
      <c r="AZ1307" s="1">
        <v>0</v>
      </c>
      <c r="BA1307" s="1">
        <v>0</v>
      </c>
      <c r="BB1307" s="1">
        <v>515533.33312600001</v>
      </c>
      <c r="BC1307" s="7">
        <v>0.51182135607869639</v>
      </c>
      <c r="BD1307" s="35" t="s">
        <v>552</v>
      </c>
      <c r="BE1307" s="35" t="s">
        <v>552</v>
      </c>
      <c r="BF1307" s="35">
        <v>2.6571653457798106</v>
      </c>
      <c r="BG1307" s="35" t="s">
        <v>552</v>
      </c>
      <c r="BH1307" s="35" t="s">
        <v>552</v>
      </c>
      <c r="BI1307" s="35" t="s">
        <v>552</v>
      </c>
      <c r="BJ1307" s="35" t="s">
        <v>552</v>
      </c>
      <c r="BK1307" s="35" t="s">
        <v>552</v>
      </c>
      <c r="BL1307" s="35" t="s">
        <v>552</v>
      </c>
      <c r="BM1307" s="35" t="s">
        <v>552</v>
      </c>
      <c r="BN1307" s="35">
        <v>2.6571653457798106</v>
      </c>
      <c r="BO1307" s="1">
        <v>0</v>
      </c>
      <c r="BP1307" s="1"/>
      <c r="BQ1307" s="1">
        <v>1901287.7379599998</v>
      </c>
      <c r="BR1307" s="1">
        <v>84511.814335329531</v>
      </c>
      <c r="BS1307" s="1">
        <v>746791.34520585323</v>
      </c>
      <c r="BT1307" s="1">
        <v>1901287.7379599998</v>
      </c>
      <c r="BU1307" s="1">
        <v>84511.814335329531</v>
      </c>
      <c r="BV1307" s="1">
        <v>219830.44121277245</v>
      </c>
      <c r="BW1307" s="35">
        <v>6.1179762980826906</v>
      </c>
      <c r="BX1307" s="1">
        <v>9730745.5787145328</v>
      </c>
      <c r="BY1307" s="1">
        <v>432529.46267618146</v>
      </c>
      <c r="BZ1307" s="1">
        <v>3822060.4043768458</v>
      </c>
      <c r="CA1307" s="1">
        <v>9730745.5787145328</v>
      </c>
      <c r="CB1307" s="1">
        <v>432529.46267618146</v>
      </c>
      <c r="CC1307" s="1">
        <v>1125086.9877240297</v>
      </c>
    </row>
    <row r="1308" spans="1:81" x14ac:dyDescent="0.25">
      <c r="A1308" t="s">
        <v>621</v>
      </c>
      <c r="B1308" t="s">
        <v>273</v>
      </c>
      <c r="C1308" t="s">
        <v>127</v>
      </c>
      <c r="D1308" t="s">
        <v>28</v>
      </c>
      <c r="E1308">
        <v>70003</v>
      </c>
      <c r="F1308" t="s">
        <v>39</v>
      </c>
      <c r="G1308" t="s">
        <v>369</v>
      </c>
      <c r="H1308" s="74">
        <v>0.53187107325275007</v>
      </c>
      <c r="I1308" s="1">
        <v>5897730</v>
      </c>
      <c r="J1308" s="1">
        <v>0</v>
      </c>
      <c r="K1308" s="1">
        <v>0</v>
      </c>
      <c r="L1308" s="1">
        <v>1112604</v>
      </c>
      <c r="M1308" s="1">
        <v>0</v>
      </c>
      <c r="N1308" s="1">
        <v>0</v>
      </c>
      <c r="O1308" s="1">
        <v>0</v>
      </c>
      <c r="P1308" s="1">
        <v>175328</v>
      </c>
      <c r="Q1308" s="1">
        <v>0</v>
      </c>
      <c r="R1308" s="1">
        <v>0</v>
      </c>
      <c r="S1308" s="1">
        <v>0</v>
      </c>
      <c r="T1308" s="1">
        <v>1287932</v>
      </c>
      <c r="U1308" s="1"/>
      <c r="V1308" s="36"/>
      <c r="W1308" s="1"/>
      <c r="X1308" s="1"/>
      <c r="Y1308" s="1">
        <v>237790</v>
      </c>
      <c r="Z1308" s="1"/>
      <c r="AA1308" s="1"/>
      <c r="AB1308" s="1"/>
      <c r="AC1308" s="1">
        <v>23916</v>
      </c>
      <c r="AD1308" s="1"/>
      <c r="AE1308" s="1"/>
      <c r="AF1308" s="1"/>
      <c r="AG1308" s="1">
        <v>0</v>
      </c>
      <c r="AH1308" s="1">
        <v>0</v>
      </c>
      <c r="AI1308" s="1">
        <v>2440839.4592500003</v>
      </c>
      <c r="AJ1308" s="1">
        <v>0</v>
      </c>
      <c r="AK1308" s="1">
        <v>0</v>
      </c>
      <c r="AL1308" s="1">
        <v>0</v>
      </c>
      <c r="AM1308" s="1">
        <v>210181.62338666664</v>
      </c>
      <c r="AN1308" s="1">
        <v>0</v>
      </c>
      <c r="AO1308" s="1">
        <v>0</v>
      </c>
      <c r="AP1308" s="1">
        <v>0</v>
      </c>
      <c r="AQ1308" s="1">
        <v>2651021.0826366669</v>
      </c>
      <c r="AR1308" s="1">
        <v>0</v>
      </c>
      <c r="AS1308" s="1">
        <v>0</v>
      </c>
      <c r="AT1308" s="1">
        <v>515533.33312600001</v>
      </c>
      <c r="AU1308" s="1">
        <v>0</v>
      </c>
      <c r="AV1308" s="1">
        <v>0</v>
      </c>
      <c r="AW1308" s="1">
        <v>0</v>
      </c>
      <c r="AX1308" s="1">
        <v>62209.820879999999</v>
      </c>
      <c r="AY1308" s="1">
        <v>0</v>
      </c>
      <c r="AZ1308" s="1">
        <v>0</v>
      </c>
      <c r="BA1308" s="1">
        <v>0</v>
      </c>
      <c r="BB1308" s="1">
        <v>577743.15400600003</v>
      </c>
      <c r="BC1308" s="7">
        <v>0.5474588081588454</v>
      </c>
      <c r="BD1308" s="35" t="s">
        <v>552</v>
      </c>
      <c r="BE1308" s="35" t="s">
        <v>552</v>
      </c>
      <c r="BF1308" s="35">
        <v>2.6571653457798106</v>
      </c>
      <c r="BG1308" s="35" t="s">
        <v>552</v>
      </c>
      <c r="BH1308" s="35" t="s">
        <v>552</v>
      </c>
      <c r="BI1308" s="35" t="s">
        <v>552</v>
      </c>
      <c r="BJ1308" s="35">
        <v>1.5536106284601812</v>
      </c>
      <c r="BK1308" s="35" t="s">
        <v>552</v>
      </c>
      <c r="BL1308" s="35" t="s">
        <v>552</v>
      </c>
      <c r="BM1308" s="35" t="s">
        <v>552</v>
      </c>
      <c r="BN1308" s="35">
        <v>2.506936885365584</v>
      </c>
      <c r="BO1308" s="1">
        <v>0</v>
      </c>
      <c r="BP1308" s="1">
        <v>0</v>
      </c>
      <c r="BQ1308" s="1">
        <v>1941296.8067999999</v>
      </c>
      <c r="BR1308" s="1">
        <v>86290.208488948498</v>
      </c>
      <c r="BS1308" s="1">
        <v>762506.18191516458</v>
      </c>
      <c r="BT1308" s="1">
        <v>1941296.8067999999</v>
      </c>
      <c r="BU1308" s="1">
        <v>86290.208488948498</v>
      </c>
      <c r="BV1308" s="1">
        <v>224456.36451728304</v>
      </c>
      <c r="BW1308" s="35">
        <v>6.1179762980826906</v>
      </c>
      <c r="BX1308" s="1">
        <v>9935511.0447460115</v>
      </c>
      <c r="BY1308" s="1">
        <v>441631.24180305219</v>
      </c>
      <c r="BZ1308" s="1">
        <v>3902488.5661833407</v>
      </c>
      <c r="CA1308" s="1">
        <v>9935511.0447460115</v>
      </c>
      <c r="CB1308" s="1">
        <v>441631.24180305219</v>
      </c>
      <c r="CC1308" s="1">
        <v>1148762.3535532632</v>
      </c>
    </row>
    <row r="1309" spans="1:81" x14ac:dyDescent="0.25">
      <c r="A1309" t="s">
        <v>621</v>
      </c>
      <c r="B1309" t="s">
        <v>273</v>
      </c>
      <c r="C1309" t="s">
        <v>127</v>
      </c>
      <c r="D1309" t="s">
        <v>1730</v>
      </c>
      <c r="E1309">
        <v>70003</v>
      </c>
      <c r="F1309" t="s">
        <v>39</v>
      </c>
      <c r="G1309" t="s">
        <v>369</v>
      </c>
      <c r="H1309" s="74">
        <v>0.53187107325275007</v>
      </c>
      <c r="I1309" s="1">
        <v>121549</v>
      </c>
      <c r="J1309" s="1"/>
      <c r="K1309" s="1"/>
      <c r="L1309" s="1"/>
      <c r="M1309" s="1"/>
      <c r="N1309" s="1"/>
      <c r="O1309" s="1"/>
      <c r="P1309" s="1">
        <v>175328</v>
      </c>
      <c r="Q1309" s="1"/>
      <c r="R1309" s="1"/>
      <c r="S1309" s="1"/>
      <c r="T1309" s="1">
        <v>175328</v>
      </c>
      <c r="U1309" s="1">
        <v>13</v>
      </c>
      <c r="V1309" s="36">
        <v>6.1385841596459136E-2</v>
      </c>
      <c r="W1309" s="1"/>
      <c r="X1309" s="1"/>
      <c r="Y1309" s="1"/>
      <c r="Z1309" s="1"/>
      <c r="AA1309" s="1"/>
      <c r="AB1309" s="1"/>
      <c r="AC1309" s="1">
        <v>23916</v>
      </c>
      <c r="AD1309" s="1"/>
      <c r="AE1309" s="1"/>
      <c r="AF1309" s="1"/>
      <c r="AG1309" s="1">
        <v>0</v>
      </c>
      <c r="AH1309" s="1">
        <v>0</v>
      </c>
      <c r="AI1309" s="1">
        <v>0</v>
      </c>
      <c r="AJ1309" s="1">
        <v>0</v>
      </c>
      <c r="AK1309" s="1"/>
      <c r="AL1309" s="1">
        <v>0</v>
      </c>
      <c r="AM1309" s="1">
        <v>210181.62338666664</v>
      </c>
      <c r="AN1309" s="1"/>
      <c r="AO1309" s="1">
        <v>0</v>
      </c>
      <c r="AP1309" s="1">
        <v>0</v>
      </c>
      <c r="AQ1309" s="1">
        <v>210181.62338666664</v>
      </c>
      <c r="AR1309" s="1">
        <v>0</v>
      </c>
      <c r="AS1309" s="1">
        <v>0</v>
      </c>
      <c r="AT1309" s="1">
        <v>0</v>
      </c>
      <c r="AU1309" s="1">
        <v>0</v>
      </c>
      <c r="AV1309" s="1"/>
      <c r="AW1309" s="1">
        <v>0</v>
      </c>
      <c r="AX1309" s="1">
        <v>62209.820879999999</v>
      </c>
      <c r="AY1309" s="1"/>
      <c r="AZ1309" s="1">
        <v>0</v>
      </c>
      <c r="BA1309" s="1">
        <v>0</v>
      </c>
      <c r="BB1309" s="1">
        <v>62209.820879999999</v>
      </c>
      <c r="BC1309" s="7">
        <v>2.2410011128570919</v>
      </c>
      <c r="BD1309" s="35" t="s">
        <v>552</v>
      </c>
      <c r="BE1309" s="35" t="s">
        <v>552</v>
      </c>
      <c r="BF1309" s="35" t="s">
        <v>552</v>
      </c>
      <c r="BG1309" s="35" t="s">
        <v>552</v>
      </c>
      <c r="BH1309" s="35" t="s">
        <v>552</v>
      </c>
      <c r="BI1309" s="35" t="s">
        <v>552</v>
      </c>
      <c r="BJ1309" s="35">
        <v>1.5536106284601812</v>
      </c>
      <c r="BK1309" s="35" t="s">
        <v>552</v>
      </c>
      <c r="BL1309" s="35" t="s">
        <v>552</v>
      </c>
      <c r="BM1309" s="35" t="s">
        <v>552</v>
      </c>
      <c r="BN1309" s="35">
        <v>1.5536106284601812</v>
      </c>
      <c r="BO1309" s="1">
        <v>0</v>
      </c>
      <c r="BP1309" s="1">
        <v>0</v>
      </c>
      <c r="BQ1309" s="1">
        <v>40009.068839999993</v>
      </c>
      <c r="BR1309" s="1">
        <v>1778.3941536189686</v>
      </c>
      <c r="BS1309" s="1">
        <v>15714.836709311265</v>
      </c>
      <c r="BT1309" s="1">
        <v>40009.068839999993</v>
      </c>
      <c r="BU1309" s="1">
        <v>1778.3941536189686</v>
      </c>
      <c r="BV1309" s="1">
        <v>4625.9233045105884</v>
      </c>
      <c r="BW1309" s="35">
        <v>6.1179762980826906</v>
      </c>
      <c r="BX1309" s="1">
        <v>204765.46603147869</v>
      </c>
      <c r="BY1309" s="1">
        <v>9101.7791268707078</v>
      </c>
      <c r="BZ1309" s="1">
        <v>80428.161806494827</v>
      </c>
      <c r="CA1309" s="1">
        <v>204765.46603147869</v>
      </c>
      <c r="CB1309" s="1">
        <v>9101.7791268707078</v>
      </c>
      <c r="CC1309" s="1">
        <v>23675.365829233546</v>
      </c>
    </row>
    <row r="1310" spans="1:81" x14ac:dyDescent="0.25">
      <c r="A1310" t="s">
        <v>734</v>
      </c>
      <c r="B1310" t="s">
        <v>735</v>
      </c>
      <c r="C1310" t="s">
        <v>127</v>
      </c>
      <c r="D1310" t="s">
        <v>38</v>
      </c>
      <c r="E1310">
        <v>70032</v>
      </c>
      <c r="F1310" t="s">
        <v>370</v>
      </c>
      <c r="G1310" t="s">
        <v>207</v>
      </c>
      <c r="H1310" s="74">
        <v>0.53135125639672998</v>
      </c>
      <c r="I1310" s="1">
        <v>1736792.75</v>
      </c>
      <c r="J1310" s="1"/>
      <c r="K1310" s="1"/>
      <c r="L1310" s="1">
        <v>791032</v>
      </c>
      <c r="M1310" s="1"/>
      <c r="N1310" s="1"/>
      <c r="O1310" s="1"/>
      <c r="P1310" s="1"/>
      <c r="Q1310" s="1"/>
      <c r="R1310" s="1"/>
      <c r="S1310" s="1"/>
      <c r="T1310" s="1">
        <v>791032</v>
      </c>
      <c r="U1310" s="1">
        <v>25</v>
      </c>
      <c r="V1310" s="36">
        <v>8.9994390872018618E-2</v>
      </c>
      <c r="W1310" s="1"/>
      <c r="X1310" s="1"/>
      <c r="Y1310" s="1">
        <v>183534</v>
      </c>
      <c r="Z1310" s="1"/>
      <c r="AA1310" s="1"/>
      <c r="AB1310" s="1"/>
      <c r="AC1310" s="1"/>
      <c r="AD1310" s="1"/>
      <c r="AE1310" s="1"/>
      <c r="AF1310" s="1"/>
      <c r="AG1310" s="1">
        <v>0</v>
      </c>
      <c r="AH1310" s="1">
        <v>0</v>
      </c>
      <c r="AI1310" s="1">
        <v>1883127.3265000002</v>
      </c>
      <c r="AJ1310" s="1">
        <v>0</v>
      </c>
      <c r="AK1310" s="1">
        <v>0</v>
      </c>
      <c r="AL1310" s="1">
        <v>0</v>
      </c>
      <c r="AM1310" s="1">
        <v>0</v>
      </c>
      <c r="AN1310" s="1">
        <v>0</v>
      </c>
      <c r="AO1310" s="1">
        <v>0</v>
      </c>
      <c r="AP1310" s="1">
        <v>0</v>
      </c>
      <c r="AQ1310" s="1">
        <v>1883127.3265000002</v>
      </c>
      <c r="AR1310" s="1">
        <v>0</v>
      </c>
      <c r="AS1310" s="1">
        <v>0</v>
      </c>
      <c r="AT1310" s="1">
        <v>397905.27255960001</v>
      </c>
      <c r="AU1310" s="1">
        <v>0</v>
      </c>
      <c r="AV1310" s="1">
        <v>0</v>
      </c>
      <c r="AW1310" s="1">
        <v>0</v>
      </c>
      <c r="AX1310" s="1">
        <v>0</v>
      </c>
      <c r="AY1310" s="1">
        <v>0</v>
      </c>
      <c r="AZ1310" s="1">
        <v>0</v>
      </c>
      <c r="BA1310" s="1">
        <v>0</v>
      </c>
      <c r="BB1310" s="1">
        <v>397905.27255960001</v>
      </c>
      <c r="BC1310" s="7">
        <v>1.3133591207469058</v>
      </c>
      <c r="BD1310" s="35" t="s">
        <v>552</v>
      </c>
      <c r="BE1310" s="35" t="s">
        <v>552</v>
      </c>
      <c r="BF1310" s="35">
        <v>2.8836160851389074</v>
      </c>
      <c r="BG1310" s="35" t="s">
        <v>552</v>
      </c>
      <c r="BH1310" s="35" t="s">
        <v>552</v>
      </c>
      <c r="BI1310" s="35" t="s">
        <v>552</v>
      </c>
      <c r="BJ1310" s="35" t="s">
        <v>552</v>
      </c>
      <c r="BK1310" s="35" t="s">
        <v>552</v>
      </c>
      <c r="BL1310" s="35" t="s">
        <v>552</v>
      </c>
      <c r="BM1310" s="35" t="s">
        <v>552</v>
      </c>
      <c r="BN1310" s="35">
        <v>2.8836160851389074</v>
      </c>
      <c r="BO1310" s="1">
        <v>0</v>
      </c>
      <c r="BP1310" s="1"/>
      <c r="BQ1310" s="1">
        <v>571682.70158999995</v>
      </c>
      <c r="BR1310" s="1">
        <v>25411.168110373688</v>
      </c>
      <c r="BS1310" s="1">
        <v>224546.59819632958</v>
      </c>
      <c r="BT1310" s="1">
        <v>571682.70158999995</v>
      </c>
      <c r="BU1310" s="1">
        <v>25411.168110373688</v>
      </c>
      <c r="BV1310" s="1">
        <v>66099.022265341831</v>
      </c>
      <c r="BW1310" s="35">
        <v>6.1169581974889811</v>
      </c>
      <c r="BX1310" s="1">
        <v>2925276.4862635974</v>
      </c>
      <c r="BY1310" s="1">
        <v>130027.88497014722</v>
      </c>
      <c r="BZ1310" s="1">
        <v>1148995.556358973</v>
      </c>
      <c r="CA1310" s="1">
        <v>2925276.4862635974</v>
      </c>
      <c r="CB1310" s="1">
        <v>130027.88497014722</v>
      </c>
      <c r="CC1310" s="1">
        <v>338225.93382664752</v>
      </c>
    </row>
    <row r="1311" spans="1:81" x14ac:dyDescent="0.25">
      <c r="A1311" t="s">
        <v>734</v>
      </c>
      <c r="B1311" t="s">
        <v>735</v>
      </c>
      <c r="C1311" t="s">
        <v>127</v>
      </c>
      <c r="D1311" t="s">
        <v>28</v>
      </c>
      <c r="E1311">
        <v>70032</v>
      </c>
      <c r="F1311" t="s">
        <v>370</v>
      </c>
      <c r="G1311" t="s">
        <v>207</v>
      </c>
      <c r="H1311" s="74">
        <v>0.53135125639672998</v>
      </c>
      <c r="I1311" s="1">
        <v>1736792.75</v>
      </c>
      <c r="J1311" s="1">
        <v>0</v>
      </c>
      <c r="K1311" s="1">
        <v>0</v>
      </c>
      <c r="L1311" s="1">
        <v>791326</v>
      </c>
      <c r="M1311" s="1">
        <v>0</v>
      </c>
      <c r="N1311" s="1">
        <v>0</v>
      </c>
      <c r="O1311" s="1">
        <v>0</v>
      </c>
      <c r="P1311" s="1">
        <v>0</v>
      </c>
      <c r="Q1311" s="1">
        <v>0</v>
      </c>
      <c r="R1311" s="1">
        <v>0</v>
      </c>
      <c r="S1311" s="1">
        <v>0</v>
      </c>
      <c r="T1311" s="1">
        <v>791326</v>
      </c>
      <c r="U1311" s="1"/>
      <c r="V1311" s="36"/>
      <c r="W1311" s="1"/>
      <c r="X1311" s="1"/>
      <c r="Y1311" s="1">
        <v>183602</v>
      </c>
      <c r="Z1311" s="1"/>
      <c r="AA1311" s="1"/>
      <c r="AB1311" s="1"/>
      <c r="AC1311" s="1"/>
      <c r="AD1311" s="1"/>
      <c r="AE1311" s="1"/>
      <c r="AF1311" s="1"/>
      <c r="AG1311" s="1">
        <v>0</v>
      </c>
      <c r="AH1311" s="1">
        <v>0</v>
      </c>
      <c r="AI1311" s="1">
        <v>1883825.0426250002</v>
      </c>
      <c r="AJ1311" s="1">
        <v>0</v>
      </c>
      <c r="AK1311" s="1">
        <v>0</v>
      </c>
      <c r="AL1311" s="1">
        <v>0</v>
      </c>
      <c r="AM1311" s="1">
        <v>0</v>
      </c>
      <c r="AN1311" s="1">
        <v>0</v>
      </c>
      <c r="AO1311" s="1">
        <v>0</v>
      </c>
      <c r="AP1311" s="1">
        <v>0</v>
      </c>
      <c r="AQ1311" s="1">
        <v>1883825.0426250002</v>
      </c>
      <c r="AR1311" s="1">
        <v>0</v>
      </c>
      <c r="AS1311" s="1">
        <v>0</v>
      </c>
      <c r="AT1311" s="1">
        <v>398052.69787879998</v>
      </c>
      <c r="AU1311" s="1">
        <v>0</v>
      </c>
      <c r="AV1311" s="1">
        <v>0</v>
      </c>
      <c r="AW1311" s="1">
        <v>0</v>
      </c>
      <c r="AX1311" s="1">
        <v>0</v>
      </c>
      <c r="AY1311" s="1">
        <v>0</v>
      </c>
      <c r="AZ1311" s="1">
        <v>0</v>
      </c>
      <c r="BA1311" s="1">
        <v>0</v>
      </c>
      <c r="BB1311" s="1">
        <v>398052.69787879998</v>
      </c>
      <c r="BC1311" s="7">
        <v>1.3138457311638363</v>
      </c>
      <c r="BD1311" s="35" t="s">
        <v>552</v>
      </c>
      <c r="BE1311" s="35" t="s">
        <v>552</v>
      </c>
      <c r="BF1311" s="35">
        <v>2.883612746837334</v>
      </c>
      <c r="BG1311" s="35" t="s">
        <v>552</v>
      </c>
      <c r="BH1311" s="35" t="s">
        <v>552</v>
      </c>
      <c r="BI1311" s="35" t="s">
        <v>552</v>
      </c>
      <c r="BJ1311" s="35" t="s">
        <v>552</v>
      </c>
      <c r="BK1311" s="35" t="s">
        <v>552</v>
      </c>
      <c r="BL1311" s="35" t="s">
        <v>552</v>
      </c>
      <c r="BM1311" s="35" t="s">
        <v>552</v>
      </c>
      <c r="BN1311" s="35">
        <v>2.883612746837334</v>
      </c>
      <c r="BO1311" s="1">
        <v>0</v>
      </c>
      <c r="BP1311" s="1">
        <v>0</v>
      </c>
      <c r="BQ1311" s="1">
        <v>571682.70158999995</v>
      </c>
      <c r="BR1311" s="1">
        <v>25411.168110373688</v>
      </c>
      <c r="BS1311" s="1">
        <v>224546.59819632958</v>
      </c>
      <c r="BT1311" s="1">
        <v>571682.70158999995</v>
      </c>
      <c r="BU1311" s="1">
        <v>25411.168110373688</v>
      </c>
      <c r="BV1311" s="1">
        <v>66099.022265341831</v>
      </c>
      <c r="BW1311" s="35">
        <v>6.1169581974889811</v>
      </c>
      <c r="BX1311" s="1">
        <v>2925276.4862635974</v>
      </c>
      <c r="BY1311" s="1">
        <v>130027.88497014722</v>
      </c>
      <c r="BZ1311" s="1">
        <v>1148995.556358973</v>
      </c>
      <c r="CA1311" s="1">
        <v>2925276.4862635974</v>
      </c>
      <c r="CB1311" s="1">
        <v>130027.88497014722</v>
      </c>
      <c r="CC1311" s="1">
        <v>338225.93382664752</v>
      </c>
    </row>
    <row r="1312" spans="1:81" x14ac:dyDescent="0.25">
      <c r="A1312" t="s">
        <v>734</v>
      </c>
      <c r="B1312" t="s">
        <v>735</v>
      </c>
      <c r="C1312" t="s">
        <v>127</v>
      </c>
      <c r="D1312" t="s">
        <v>1730</v>
      </c>
      <c r="E1312">
        <v>70032</v>
      </c>
      <c r="F1312" t="s">
        <v>370</v>
      </c>
      <c r="G1312" t="s">
        <v>207</v>
      </c>
      <c r="H1312" s="74">
        <v>0.53135125639672998</v>
      </c>
      <c r="I1312" s="1"/>
      <c r="J1312" s="1"/>
      <c r="K1312" s="1"/>
      <c r="L1312" s="1">
        <v>294</v>
      </c>
      <c r="M1312" s="1"/>
      <c r="N1312" s="1"/>
      <c r="O1312" s="1"/>
      <c r="P1312" s="1"/>
      <c r="Q1312" s="1"/>
      <c r="R1312" s="1"/>
      <c r="S1312" s="1"/>
      <c r="T1312" s="1">
        <v>294</v>
      </c>
      <c r="U1312" s="1">
        <v>14</v>
      </c>
      <c r="V1312" s="36" t="s">
        <v>552</v>
      </c>
      <c r="W1312" s="1"/>
      <c r="X1312" s="1"/>
      <c r="Y1312" s="1">
        <v>68</v>
      </c>
      <c r="Z1312" s="1"/>
      <c r="AA1312" s="1"/>
      <c r="AB1312" s="1"/>
      <c r="AC1312" s="1"/>
      <c r="AD1312" s="1"/>
      <c r="AE1312" s="1"/>
      <c r="AF1312" s="1"/>
      <c r="AG1312" s="1">
        <v>0</v>
      </c>
      <c r="AH1312" s="1">
        <v>0</v>
      </c>
      <c r="AI1312" s="1">
        <v>697.71612500000015</v>
      </c>
      <c r="AJ1312" s="1">
        <v>0</v>
      </c>
      <c r="AK1312" s="1"/>
      <c r="AL1312" s="1">
        <v>0</v>
      </c>
      <c r="AM1312" s="1">
        <v>0</v>
      </c>
      <c r="AN1312" s="1"/>
      <c r="AO1312" s="1">
        <v>0</v>
      </c>
      <c r="AP1312" s="1">
        <v>0</v>
      </c>
      <c r="AQ1312" s="1">
        <v>697.71612500000015</v>
      </c>
      <c r="AR1312" s="1">
        <v>0</v>
      </c>
      <c r="AS1312" s="1">
        <v>0</v>
      </c>
      <c r="AT1312" s="1">
        <v>147.42531919999999</v>
      </c>
      <c r="AU1312" s="1">
        <v>0</v>
      </c>
      <c r="AV1312" s="1"/>
      <c r="AW1312" s="1">
        <v>0</v>
      </c>
      <c r="AX1312" s="1">
        <v>0</v>
      </c>
      <c r="AY1312" s="1"/>
      <c r="AZ1312" s="1">
        <v>0</v>
      </c>
      <c r="BA1312" s="1">
        <v>0</v>
      </c>
      <c r="BB1312" s="1">
        <v>147.42531919999999</v>
      </c>
      <c r="BC1312" s="7" t="s">
        <v>552</v>
      </c>
      <c r="BD1312" s="35" t="s">
        <v>552</v>
      </c>
      <c r="BE1312" s="35" t="s">
        <v>552</v>
      </c>
      <c r="BF1312" s="35">
        <v>2.8746307625850345</v>
      </c>
      <c r="BG1312" s="35" t="s">
        <v>552</v>
      </c>
      <c r="BH1312" s="35" t="s">
        <v>552</v>
      </c>
      <c r="BI1312" s="35" t="s">
        <v>552</v>
      </c>
      <c r="BJ1312" s="35" t="s">
        <v>552</v>
      </c>
      <c r="BK1312" s="35" t="s">
        <v>552</v>
      </c>
      <c r="BL1312" s="35" t="s">
        <v>552</v>
      </c>
      <c r="BM1312" s="35" t="s">
        <v>552</v>
      </c>
      <c r="BN1312" s="35">
        <v>2.8746307625850345</v>
      </c>
      <c r="BO1312" s="1">
        <v>0</v>
      </c>
      <c r="BP1312" s="1">
        <v>0</v>
      </c>
      <c r="BQ1312" s="1">
        <v>0</v>
      </c>
      <c r="BR1312" s="1">
        <v>0</v>
      </c>
      <c r="BS1312" s="1">
        <v>0</v>
      </c>
      <c r="BT1312" s="1">
        <v>0</v>
      </c>
      <c r="BU1312" s="1">
        <v>0</v>
      </c>
      <c r="BV1312" s="1">
        <v>0</v>
      </c>
      <c r="BW1312" s="35">
        <v>6.1169581974889811</v>
      </c>
      <c r="BX1312" s="1">
        <v>0</v>
      </c>
      <c r="BY1312" s="1">
        <v>0</v>
      </c>
      <c r="BZ1312" s="1">
        <v>0</v>
      </c>
      <c r="CA1312" s="1">
        <v>0</v>
      </c>
      <c r="CB1312" s="1">
        <v>0</v>
      </c>
      <c r="CC1312" s="1">
        <v>0</v>
      </c>
    </row>
    <row r="1313" spans="1:81" x14ac:dyDescent="0.25">
      <c r="A1313" t="s">
        <v>205</v>
      </c>
      <c r="B1313" t="s">
        <v>206</v>
      </c>
      <c r="C1313" t="s">
        <v>127</v>
      </c>
      <c r="D1313" t="s">
        <v>38</v>
      </c>
      <c r="E1313">
        <v>70005</v>
      </c>
      <c r="F1313" t="s">
        <v>39</v>
      </c>
      <c r="G1313" t="s">
        <v>207</v>
      </c>
      <c r="H1313" s="74">
        <v>0.53135125639672998</v>
      </c>
      <c r="I1313" s="1">
        <v>44875468</v>
      </c>
      <c r="J1313" s="1"/>
      <c r="K1313" s="1">
        <v>3381680</v>
      </c>
      <c r="L1313" s="1">
        <v>4785182</v>
      </c>
      <c r="M1313" s="1"/>
      <c r="N1313" s="1"/>
      <c r="O1313" s="1"/>
      <c r="P1313" s="1"/>
      <c r="Q1313" s="1"/>
      <c r="R1313" s="1"/>
      <c r="S1313" s="1"/>
      <c r="T1313" s="1">
        <v>8166862</v>
      </c>
      <c r="U1313" s="1">
        <v>33.4</v>
      </c>
      <c r="V1313" s="36">
        <v>0.17135602469471356</v>
      </c>
      <c r="W1313" s="1"/>
      <c r="X1313" s="1">
        <v>914135</v>
      </c>
      <c r="Y1313" s="1">
        <v>1258252</v>
      </c>
      <c r="Z1313" s="1"/>
      <c r="AA1313" s="1"/>
      <c r="AB1313" s="1"/>
      <c r="AC1313" s="1">
        <v>47761</v>
      </c>
      <c r="AD1313" s="1"/>
      <c r="AE1313" s="1"/>
      <c r="AF1313" s="1"/>
      <c r="AG1313" s="1">
        <v>0</v>
      </c>
      <c r="AH1313" s="1">
        <v>7641373.0726853805</v>
      </c>
      <c r="AI1313" s="1">
        <v>12902679.734625001</v>
      </c>
      <c r="AJ1313" s="1">
        <v>0</v>
      </c>
      <c r="AK1313" s="1">
        <v>0</v>
      </c>
      <c r="AL1313" s="1">
        <v>0</v>
      </c>
      <c r="AM1313" s="1">
        <v>420862.29023999994</v>
      </c>
      <c r="AN1313" s="1">
        <v>0</v>
      </c>
      <c r="AO1313" s="1">
        <v>0</v>
      </c>
      <c r="AP1313" s="1">
        <v>0</v>
      </c>
      <c r="AQ1313" s="1">
        <v>20964915.097550381</v>
      </c>
      <c r="AR1313" s="1">
        <v>0</v>
      </c>
      <c r="AS1313" s="1">
        <v>1974793.4996775002</v>
      </c>
      <c r="AT1313" s="1">
        <v>2727914.7460888</v>
      </c>
      <c r="AU1313" s="1">
        <v>0</v>
      </c>
      <c r="AV1313" s="1">
        <v>0</v>
      </c>
      <c r="AW1313" s="1">
        <v>0</v>
      </c>
      <c r="AX1313" s="1">
        <v>124234.95797999999</v>
      </c>
      <c r="AY1313" s="1">
        <v>0</v>
      </c>
      <c r="AZ1313" s="1">
        <v>0</v>
      </c>
      <c r="BA1313" s="1">
        <v>0</v>
      </c>
      <c r="BB1313" s="1">
        <v>4826943.2037463011</v>
      </c>
      <c r="BC1313" s="7">
        <v>0.57474293752873351</v>
      </c>
      <c r="BD1313" s="35" t="s">
        <v>552</v>
      </c>
      <c r="BE1313" s="35">
        <v>2.8436063058488328</v>
      </c>
      <c r="BF1313" s="35">
        <v>3.2664576772030403</v>
      </c>
      <c r="BG1313" s="35" t="s">
        <v>552</v>
      </c>
      <c r="BH1313" s="35" t="s">
        <v>552</v>
      </c>
      <c r="BI1313" s="35" t="s">
        <v>552</v>
      </c>
      <c r="BJ1313" s="35" t="s">
        <v>552</v>
      </c>
      <c r="BK1313" s="35" t="s">
        <v>552</v>
      </c>
      <c r="BL1313" s="35" t="s">
        <v>552</v>
      </c>
      <c r="BM1313" s="35" t="s">
        <v>552</v>
      </c>
      <c r="BN1313" s="35">
        <v>3.1581111939073638</v>
      </c>
      <c r="BO1313" s="1">
        <v>0</v>
      </c>
      <c r="BP1313" s="1"/>
      <c r="BQ1313" s="1">
        <v>14771209.046879997</v>
      </c>
      <c r="BR1313" s="1">
        <v>656576.93549198355</v>
      </c>
      <c r="BS1313" s="1">
        <v>5801863.0500779357</v>
      </c>
      <c r="BT1313" s="1">
        <v>14771209.046879997</v>
      </c>
      <c r="BU1313" s="1">
        <v>656576.93549198355</v>
      </c>
      <c r="BV1313" s="1">
        <v>1707874.7930630376</v>
      </c>
      <c r="BW1313" s="35">
        <v>6.144013258202075</v>
      </c>
      <c r="BX1313" s="1">
        <v>75983295.176825151</v>
      </c>
      <c r="BY1313" s="1">
        <v>3377440.4612004524</v>
      </c>
      <c r="BZ1313" s="1">
        <v>29844860.451873634</v>
      </c>
      <c r="CA1313" s="1">
        <v>75983295.176825151</v>
      </c>
      <c r="CB1313" s="1">
        <v>3377440.4612004524</v>
      </c>
      <c r="CC1313" s="1">
        <v>8785330.5788653921</v>
      </c>
    </row>
    <row r="1314" spans="1:81" x14ac:dyDescent="0.25">
      <c r="A1314" t="s">
        <v>205</v>
      </c>
      <c r="B1314" t="s">
        <v>206</v>
      </c>
      <c r="C1314" t="s">
        <v>127</v>
      </c>
      <c r="D1314" t="s">
        <v>28</v>
      </c>
      <c r="E1314">
        <v>70005</v>
      </c>
      <c r="F1314" t="s">
        <v>39</v>
      </c>
      <c r="G1314" t="s">
        <v>207</v>
      </c>
      <c r="H1314" s="74">
        <v>0.53135125639672998</v>
      </c>
      <c r="I1314" s="1">
        <v>48852409</v>
      </c>
      <c r="J1314" s="1">
        <v>0</v>
      </c>
      <c r="K1314" s="1">
        <v>3381680</v>
      </c>
      <c r="L1314" s="1">
        <v>4785182</v>
      </c>
      <c r="M1314" s="1">
        <v>0</v>
      </c>
      <c r="N1314" s="1">
        <v>0</v>
      </c>
      <c r="O1314" s="1">
        <v>0</v>
      </c>
      <c r="P1314" s="1">
        <v>3185557.4</v>
      </c>
      <c r="Q1314" s="1">
        <v>0</v>
      </c>
      <c r="R1314" s="1">
        <v>0</v>
      </c>
      <c r="S1314" s="1">
        <v>541119.6</v>
      </c>
      <c r="T1314" s="1">
        <v>11893539</v>
      </c>
      <c r="U1314" s="1"/>
      <c r="V1314" s="36"/>
      <c r="W1314" s="1"/>
      <c r="X1314" s="1">
        <v>914135</v>
      </c>
      <c r="Y1314" s="1">
        <v>1258252</v>
      </c>
      <c r="Z1314" s="1"/>
      <c r="AA1314" s="1"/>
      <c r="AB1314" s="1"/>
      <c r="AC1314" s="1">
        <v>385110</v>
      </c>
      <c r="AD1314" s="1"/>
      <c r="AE1314" s="1"/>
      <c r="AF1314" s="1">
        <v>2672</v>
      </c>
      <c r="AG1314" s="1">
        <v>0</v>
      </c>
      <c r="AH1314" s="1">
        <v>7641373.0726853805</v>
      </c>
      <c r="AI1314" s="1">
        <v>12902679.734625001</v>
      </c>
      <c r="AJ1314" s="1">
        <v>0</v>
      </c>
      <c r="AK1314" s="1">
        <v>0</v>
      </c>
      <c r="AL1314" s="1">
        <v>0</v>
      </c>
      <c r="AM1314" s="1">
        <v>3386404.7725201664</v>
      </c>
      <c r="AN1314" s="1">
        <v>0</v>
      </c>
      <c r="AO1314" s="1">
        <v>0</v>
      </c>
      <c r="AP1314" s="1">
        <v>18129.8496572</v>
      </c>
      <c r="AQ1314" s="1">
        <v>23948587.429487746</v>
      </c>
      <c r="AR1314" s="1">
        <v>0</v>
      </c>
      <c r="AS1314" s="1">
        <v>1974793.4996775002</v>
      </c>
      <c r="AT1314" s="1">
        <v>2727914.7460888</v>
      </c>
      <c r="AU1314" s="1">
        <v>0</v>
      </c>
      <c r="AV1314" s="1">
        <v>0</v>
      </c>
      <c r="AW1314" s="1">
        <v>0</v>
      </c>
      <c r="AX1314" s="1">
        <v>1001740.4297999999</v>
      </c>
      <c r="AY1314" s="1">
        <v>0</v>
      </c>
      <c r="AZ1314" s="1">
        <v>0</v>
      </c>
      <c r="BA1314" s="1">
        <v>3426.7285776000003</v>
      </c>
      <c r="BB1314" s="1">
        <v>5707875.4041439006</v>
      </c>
      <c r="BC1314" s="7">
        <v>0.60706244463055337</v>
      </c>
      <c r="BD1314" s="35" t="s">
        <v>552</v>
      </c>
      <c r="BE1314" s="35">
        <v>2.8436063058488328</v>
      </c>
      <c r="BF1314" s="35">
        <v>3.2664576772030403</v>
      </c>
      <c r="BG1314" s="35" t="s">
        <v>552</v>
      </c>
      <c r="BH1314" s="35" t="s">
        <v>552</v>
      </c>
      <c r="BI1314" s="35" t="s">
        <v>552</v>
      </c>
      <c r="BJ1314" s="35">
        <v>1.3775125202013834</v>
      </c>
      <c r="BK1314" s="35" t="s">
        <v>552</v>
      </c>
      <c r="BL1314" s="35" t="s">
        <v>552</v>
      </c>
      <c r="BM1314" s="35">
        <v>3.9836993956234447E-2</v>
      </c>
      <c r="BN1314" s="35">
        <v>2.4934935542424879</v>
      </c>
      <c r="BO1314" s="1">
        <v>0</v>
      </c>
      <c r="BP1314" s="1">
        <v>0</v>
      </c>
      <c r="BQ1314" s="1">
        <v>16080258.946439996</v>
      </c>
      <c r="BR1314" s="1">
        <v>714763.91048715066</v>
      </c>
      <c r="BS1314" s="1">
        <v>6316034.1120987246</v>
      </c>
      <c r="BT1314" s="1">
        <v>16080258.946439996</v>
      </c>
      <c r="BU1314" s="1">
        <v>714763.91048715066</v>
      </c>
      <c r="BV1314" s="1">
        <v>1859229.5886809665</v>
      </c>
      <c r="BW1314" s="35">
        <v>6.144013258202075</v>
      </c>
      <c r="BX1314" s="1">
        <v>82717065.215809867</v>
      </c>
      <c r="BY1314" s="1">
        <v>3676755.0320302644</v>
      </c>
      <c r="BZ1314" s="1">
        <v>32489763.211892411</v>
      </c>
      <c r="CA1314" s="1">
        <v>82717065.215809867</v>
      </c>
      <c r="CB1314" s="1">
        <v>3676755.0320302644</v>
      </c>
      <c r="CC1314" s="1">
        <v>9563901.6542164832</v>
      </c>
    </row>
    <row r="1315" spans="1:81" x14ac:dyDescent="0.25">
      <c r="A1315" t="s">
        <v>205</v>
      </c>
      <c r="B1315" t="s">
        <v>206</v>
      </c>
      <c r="C1315" t="s">
        <v>127</v>
      </c>
      <c r="D1315" t="s">
        <v>1730</v>
      </c>
      <c r="E1315">
        <v>70005</v>
      </c>
      <c r="F1315" t="s">
        <v>39</v>
      </c>
      <c r="G1315" t="s">
        <v>207</v>
      </c>
      <c r="H1315" s="74">
        <v>0.53135125639672998</v>
      </c>
      <c r="I1315" s="1">
        <v>3976941</v>
      </c>
      <c r="J1315" s="1"/>
      <c r="K1315" s="1"/>
      <c r="L1315" s="1"/>
      <c r="M1315" s="1"/>
      <c r="N1315" s="1"/>
      <c r="O1315" s="1"/>
      <c r="P1315" s="1">
        <v>3185557.4</v>
      </c>
      <c r="Q1315" s="1"/>
      <c r="R1315" s="1"/>
      <c r="S1315" s="1">
        <v>541119.6</v>
      </c>
      <c r="T1315" s="1">
        <v>3726677</v>
      </c>
      <c r="U1315" s="1">
        <v>9.7984496124031004</v>
      </c>
      <c r="V1315" s="36">
        <v>0.14121328462888705</v>
      </c>
      <c r="W1315" s="1"/>
      <c r="X1315" s="1"/>
      <c r="Y1315" s="1"/>
      <c r="Z1315" s="1"/>
      <c r="AA1315" s="1"/>
      <c r="AB1315" s="1"/>
      <c r="AC1315" s="1">
        <v>337349</v>
      </c>
      <c r="AD1315" s="1"/>
      <c r="AE1315" s="1"/>
      <c r="AF1315" s="1">
        <v>2672</v>
      </c>
      <c r="AG1315" s="1">
        <v>0</v>
      </c>
      <c r="AH1315" s="1">
        <v>0</v>
      </c>
      <c r="AI1315" s="1">
        <v>0</v>
      </c>
      <c r="AJ1315" s="1">
        <v>0</v>
      </c>
      <c r="AK1315" s="1"/>
      <c r="AL1315" s="1">
        <v>0</v>
      </c>
      <c r="AM1315" s="1">
        <v>2965542.4822801664</v>
      </c>
      <c r="AN1315" s="1"/>
      <c r="AO1315" s="1">
        <v>0</v>
      </c>
      <c r="AP1315" s="1">
        <v>18129.8496572</v>
      </c>
      <c r="AQ1315" s="1">
        <v>2983672.3319373662</v>
      </c>
      <c r="AR1315" s="1">
        <v>0</v>
      </c>
      <c r="AS1315" s="1">
        <v>0</v>
      </c>
      <c r="AT1315" s="1">
        <v>0</v>
      </c>
      <c r="AU1315" s="1">
        <v>0</v>
      </c>
      <c r="AV1315" s="1"/>
      <c r="AW1315" s="1">
        <v>0</v>
      </c>
      <c r="AX1315" s="1">
        <v>877505.47181999998</v>
      </c>
      <c r="AY1315" s="1"/>
      <c r="AZ1315" s="1">
        <v>0</v>
      </c>
      <c r="BA1315" s="1">
        <v>3426.7285776000003</v>
      </c>
      <c r="BB1315" s="1">
        <v>880932.20039759995</v>
      </c>
      <c r="BC1315" s="7">
        <v>0.97175304645831206</v>
      </c>
      <c r="BD1315" s="35" t="s">
        <v>552</v>
      </c>
      <c r="BE1315" s="35" t="s">
        <v>552</v>
      </c>
      <c r="BF1315" s="35" t="s">
        <v>552</v>
      </c>
      <c r="BG1315" s="35" t="s">
        <v>552</v>
      </c>
      <c r="BH1315" s="35" t="s">
        <v>552</v>
      </c>
      <c r="BI1315" s="35" t="s">
        <v>552</v>
      </c>
      <c r="BJ1315" s="35">
        <v>1.2063973338230121</v>
      </c>
      <c r="BK1315" s="35" t="s">
        <v>552</v>
      </c>
      <c r="BL1315" s="35" t="s">
        <v>552</v>
      </c>
      <c r="BM1315" s="35">
        <v>3.9836993956234447E-2</v>
      </c>
      <c r="BN1315" s="35">
        <v>1.0370108631187962</v>
      </c>
      <c r="BO1315" s="1">
        <v>0</v>
      </c>
      <c r="BP1315" s="1">
        <v>0</v>
      </c>
      <c r="BQ1315" s="1">
        <v>1309049.8995599998</v>
      </c>
      <c r="BR1315" s="1">
        <v>58186.974995167177</v>
      </c>
      <c r="BS1315" s="1">
        <v>514171.06202079041</v>
      </c>
      <c r="BT1315" s="1">
        <v>1309049.8995599998</v>
      </c>
      <c r="BU1315" s="1">
        <v>58186.974995167177</v>
      </c>
      <c r="BV1315" s="1">
        <v>151354.79561792893</v>
      </c>
      <c r="BW1315" s="35">
        <v>6.144013258202075</v>
      </c>
      <c r="BX1315" s="1">
        <v>6733770.0389847336</v>
      </c>
      <c r="BY1315" s="1">
        <v>299314.57082981255</v>
      </c>
      <c r="BZ1315" s="1">
        <v>2644902.7600187873</v>
      </c>
      <c r="CA1315" s="1">
        <v>6733770.0389847336</v>
      </c>
      <c r="CB1315" s="1">
        <v>299314.57082981255</v>
      </c>
      <c r="CC1315" s="1">
        <v>778571.0753510918</v>
      </c>
    </row>
    <row r="1316" spans="1:81" x14ac:dyDescent="0.25">
      <c r="A1316" t="s">
        <v>1629</v>
      </c>
      <c r="B1316" t="s">
        <v>206</v>
      </c>
      <c r="C1316" t="s">
        <v>127</v>
      </c>
      <c r="D1316" t="s">
        <v>1729</v>
      </c>
      <c r="E1316">
        <v>70271</v>
      </c>
      <c r="F1316" t="s">
        <v>39</v>
      </c>
      <c r="G1316" t="s">
        <v>207</v>
      </c>
      <c r="H1316" s="74">
        <v>0.53135125639672998</v>
      </c>
      <c r="I1316" s="1">
        <v>2622218</v>
      </c>
      <c r="J1316" s="1"/>
      <c r="K1316" s="1"/>
      <c r="L1316" s="1"/>
      <c r="M1316" s="1"/>
      <c r="N1316" s="1">
        <v>132229</v>
      </c>
      <c r="O1316" s="1"/>
      <c r="P1316" s="1"/>
      <c r="Q1316" s="1"/>
      <c r="R1316" s="1"/>
      <c r="S1316" s="1"/>
      <c r="T1316" s="1">
        <v>132229</v>
      </c>
      <c r="U1316" s="1">
        <v>38</v>
      </c>
      <c r="V1316" s="36">
        <v>0.52634750419216392</v>
      </c>
      <c r="W1316" s="1"/>
      <c r="X1316" s="1"/>
      <c r="Y1316" s="1"/>
      <c r="Z1316" s="1"/>
      <c r="AA1316" s="1">
        <v>829033</v>
      </c>
      <c r="AB1316" s="1"/>
      <c r="AC1316" s="1"/>
      <c r="AD1316" s="1"/>
      <c r="AE1316" s="1"/>
      <c r="AF1316" s="1"/>
      <c r="AG1316" s="1"/>
      <c r="AH1316" s="1"/>
      <c r="AI1316" s="1"/>
      <c r="AJ1316" s="1"/>
      <c r="AK1316" s="1">
        <v>440507.72614435025</v>
      </c>
      <c r="AL1316" s="1"/>
      <c r="AM1316" s="1"/>
      <c r="AN1316" s="1"/>
      <c r="AO1316" s="1"/>
      <c r="AP1316" s="1"/>
      <c r="AQ1316" s="1">
        <v>440507.72614435025</v>
      </c>
      <c r="AR1316" s="1"/>
      <c r="AS1316" s="1"/>
      <c r="AT1316" s="1"/>
      <c r="AU1316" s="1"/>
      <c r="AV1316" s="1">
        <v>16665.445204910015</v>
      </c>
      <c r="AW1316" s="1"/>
      <c r="AX1316" s="1"/>
      <c r="AY1316" s="1"/>
      <c r="AZ1316" s="1"/>
      <c r="BA1316" s="1"/>
      <c r="BB1316" s="1">
        <v>16665.445204910015</v>
      </c>
      <c r="BC1316" s="7">
        <v>0.17434598166485787</v>
      </c>
      <c r="BD1316" s="35" t="s">
        <v>552</v>
      </c>
      <c r="BE1316" s="35" t="s">
        <v>552</v>
      </c>
      <c r="BF1316" s="35" t="s">
        <v>552</v>
      </c>
      <c r="BG1316" s="35" t="s">
        <v>552</v>
      </c>
      <c r="BH1316" s="35">
        <v>3.4574349904276689</v>
      </c>
      <c r="BI1316" s="35" t="s">
        <v>552</v>
      </c>
      <c r="BJ1316" s="35" t="s">
        <v>552</v>
      </c>
      <c r="BK1316" s="35" t="s">
        <v>552</v>
      </c>
      <c r="BL1316" s="35" t="s">
        <v>552</v>
      </c>
      <c r="BM1316" s="35" t="s">
        <v>552</v>
      </c>
      <c r="BN1316" s="35">
        <v>3.4574349904276689</v>
      </c>
      <c r="BO1316" s="1"/>
      <c r="BP1316" s="1"/>
      <c r="BQ1316" s="1">
        <v>863129.2768799999</v>
      </c>
      <c r="BR1316" s="1">
        <v>38365.903139593291</v>
      </c>
      <c r="BS1316" s="1">
        <v>339021.52783006663</v>
      </c>
      <c r="BT1316" s="1">
        <v>863129.2768799999</v>
      </c>
      <c r="BU1316" s="1">
        <v>38365.903139593291</v>
      </c>
      <c r="BV1316" s="1">
        <v>99796.619928647269</v>
      </c>
      <c r="BW1316" s="35">
        <v>5.9858990627804687</v>
      </c>
      <c r="BX1316" s="1">
        <v>4303475.4526543757</v>
      </c>
      <c r="BY1316" s="1">
        <v>191288.52050642445</v>
      </c>
      <c r="BZ1316" s="1">
        <v>1690327.117870332</v>
      </c>
      <c r="CA1316" s="1">
        <v>4303475.4526543757</v>
      </c>
      <c r="CB1316" s="1">
        <v>191288.52050642445</v>
      </c>
      <c r="CC1316" s="1">
        <v>497575.87377090112</v>
      </c>
    </row>
    <row r="1317" spans="1:81" x14ac:dyDescent="0.25">
      <c r="A1317" t="s">
        <v>1629</v>
      </c>
      <c r="B1317" t="s">
        <v>206</v>
      </c>
      <c r="C1317" t="s">
        <v>127</v>
      </c>
      <c r="D1317" t="s">
        <v>28</v>
      </c>
      <c r="E1317">
        <v>70271</v>
      </c>
      <c r="F1317" t="s">
        <v>39</v>
      </c>
      <c r="G1317" t="s">
        <v>207</v>
      </c>
      <c r="H1317" s="74">
        <v>0.53135125639672998</v>
      </c>
      <c r="I1317" s="1">
        <v>2622218</v>
      </c>
      <c r="J1317" s="1">
        <v>0</v>
      </c>
      <c r="K1317" s="1">
        <v>0</v>
      </c>
      <c r="L1317" s="1">
        <v>0</v>
      </c>
      <c r="M1317" s="1">
        <v>0</v>
      </c>
      <c r="N1317" s="1">
        <v>132229</v>
      </c>
      <c r="O1317" s="1">
        <v>0</v>
      </c>
      <c r="P1317" s="1">
        <v>0</v>
      </c>
      <c r="Q1317" s="1">
        <v>0</v>
      </c>
      <c r="R1317" s="1">
        <v>0</v>
      </c>
      <c r="S1317" s="1">
        <v>0</v>
      </c>
      <c r="T1317" s="1">
        <v>132229</v>
      </c>
      <c r="U1317" s="1"/>
      <c r="V1317" s="36"/>
      <c r="W1317" s="1"/>
      <c r="X1317" s="1"/>
      <c r="Y1317" s="1"/>
      <c r="Z1317" s="1"/>
      <c r="AA1317" s="1">
        <v>829033</v>
      </c>
      <c r="AB1317" s="1"/>
      <c r="AC1317" s="1"/>
      <c r="AD1317" s="1"/>
      <c r="AE1317" s="1"/>
      <c r="AF1317" s="1"/>
      <c r="AG1317" s="1">
        <v>0</v>
      </c>
      <c r="AH1317" s="1">
        <v>0</v>
      </c>
      <c r="AI1317" s="1">
        <v>0</v>
      </c>
      <c r="AJ1317" s="1">
        <v>0</v>
      </c>
      <c r="AK1317" s="1">
        <v>440507.72614435025</v>
      </c>
      <c r="AL1317" s="1">
        <v>0</v>
      </c>
      <c r="AM1317" s="1">
        <v>0</v>
      </c>
      <c r="AN1317" s="1">
        <v>0</v>
      </c>
      <c r="AO1317" s="1">
        <v>0</v>
      </c>
      <c r="AP1317" s="1">
        <v>0</v>
      </c>
      <c r="AQ1317" s="1">
        <v>440507.72614435025</v>
      </c>
      <c r="AR1317" s="1">
        <v>0</v>
      </c>
      <c r="AS1317" s="1">
        <v>0</v>
      </c>
      <c r="AT1317" s="1">
        <v>0</v>
      </c>
      <c r="AU1317" s="1">
        <v>0</v>
      </c>
      <c r="AV1317" s="1">
        <v>16665.445204910015</v>
      </c>
      <c r="AW1317" s="1">
        <v>0</v>
      </c>
      <c r="AX1317" s="1">
        <v>0</v>
      </c>
      <c r="AY1317" s="1">
        <v>0</v>
      </c>
      <c r="AZ1317" s="1">
        <v>0</v>
      </c>
      <c r="BA1317" s="1">
        <v>0</v>
      </c>
      <c r="BB1317" s="1">
        <v>16665.445204910015</v>
      </c>
      <c r="BC1317" s="7">
        <v>0.17434598166485787</v>
      </c>
      <c r="BD1317" s="35" t="s">
        <v>552</v>
      </c>
      <c r="BE1317" s="35" t="s">
        <v>552</v>
      </c>
      <c r="BF1317" s="35" t="s">
        <v>552</v>
      </c>
      <c r="BG1317" s="35" t="s">
        <v>552</v>
      </c>
      <c r="BH1317" s="35">
        <v>3.4574349904276689</v>
      </c>
      <c r="BI1317" s="35" t="s">
        <v>552</v>
      </c>
      <c r="BJ1317" s="35" t="s">
        <v>552</v>
      </c>
      <c r="BK1317" s="35" t="s">
        <v>552</v>
      </c>
      <c r="BL1317" s="35" t="s">
        <v>552</v>
      </c>
      <c r="BM1317" s="35" t="s">
        <v>552</v>
      </c>
      <c r="BN1317" s="35">
        <v>3.4574349904276689</v>
      </c>
      <c r="BO1317" s="1">
        <v>0</v>
      </c>
      <c r="BP1317" s="1">
        <v>0</v>
      </c>
      <c r="BQ1317" s="1">
        <v>863129.2768799999</v>
      </c>
      <c r="BR1317" s="1">
        <v>38365.903139593291</v>
      </c>
      <c r="BS1317" s="1">
        <v>339021.52783006663</v>
      </c>
      <c r="BT1317" s="1">
        <v>863129.2768799999</v>
      </c>
      <c r="BU1317" s="1">
        <v>38365.903139593291</v>
      </c>
      <c r="BV1317" s="1">
        <v>99796.619928647269</v>
      </c>
      <c r="BW1317" s="35">
        <v>5.9858990627804687</v>
      </c>
      <c r="BX1317" s="1">
        <v>4303475.4526543757</v>
      </c>
      <c r="BY1317" s="1">
        <v>191288.52050642445</v>
      </c>
      <c r="BZ1317" s="1">
        <v>1690327.117870332</v>
      </c>
      <c r="CA1317" s="1">
        <v>4303475.4526543757</v>
      </c>
      <c r="CB1317" s="1">
        <v>191288.52050642445</v>
      </c>
      <c r="CC1317" s="1">
        <v>497575.87377090112</v>
      </c>
    </row>
    <row r="1318" spans="1:81" x14ac:dyDescent="0.25">
      <c r="A1318" t="s">
        <v>1622</v>
      </c>
      <c r="B1318" t="s">
        <v>1269</v>
      </c>
      <c r="C1318" t="s">
        <v>127</v>
      </c>
      <c r="D1318" t="s">
        <v>28</v>
      </c>
      <c r="E1318">
        <v>70050</v>
      </c>
      <c r="F1318" t="s">
        <v>370</v>
      </c>
      <c r="G1318" t="s">
        <v>128</v>
      </c>
      <c r="H1318" s="74">
        <v>0.76044080441945017</v>
      </c>
      <c r="I1318" s="1">
        <v>1362433.68</v>
      </c>
      <c r="J1318" s="1">
        <v>0</v>
      </c>
      <c r="K1318" s="1">
        <v>0</v>
      </c>
      <c r="L1318" s="1">
        <v>16947</v>
      </c>
      <c r="M1318" s="1">
        <v>0</v>
      </c>
      <c r="N1318" s="1">
        <v>0</v>
      </c>
      <c r="O1318" s="1">
        <v>0</v>
      </c>
      <c r="P1318" s="1">
        <v>75571</v>
      </c>
      <c r="Q1318" s="1">
        <v>0</v>
      </c>
      <c r="R1318" s="1">
        <v>0</v>
      </c>
      <c r="S1318" s="1">
        <v>0</v>
      </c>
      <c r="T1318" s="1">
        <v>92518</v>
      </c>
      <c r="U1318" s="1"/>
      <c r="V1318" s="36"/>
      <c r="W1318" s="1"/>
      <c r="X1318" s="1"/>
      <c r="Y1318" s="1">
        <v>3932</v>
      </c>
      <c r="Z1318" s="1"/>
      <c r="AA1318" s="1"/>
      <c r="AB1318" s="1"/>
      <c r="AC1318" s="1">
        <v>8901</v>
      </c>
      <c r="AD1318" s="1"/>
      <c r="AE1318" s="1"/>
      <c r="AF1318" s="1"/>
      <c r="AG1318" s="1">
        <v>0</v>
      </c>
      <c r="AH1318" s="1">
        <v>0</v>
      </c>
      <c r="AI1318" s="1">
        <v>40343.788062499996</v>
      </c>
      <c r="AJ1318" s="1">
        <v>0</v>
      </c>
      <c r="AK1318" s="1">
        <v>0</v>
      </c>
      <c r="AL1318" s="1">
        <v>0</v>
      </c>
      <c r="AM1318" s="1">
        <v>78236.61606083333</v>
      </c>
      <c r="AN1318" s="1">
        <v>0</v>
      </c>
      <c r="AO1318" s="1">
        <v>0</v>
      </c>
      <c r="AP1318" s="1">
        <v>0</v>
      </c>
      <c r="AQ1318" s="1">
        <v>118580.40412333333</v>
      </c>
      <c r="AR1318" s="1">
        <v>0</v>
      </c>
      <c r="AS1318" s="1">
        <v>0</v>
      </c>
      <c r="AT1318" s="1">
        <v>8524.6522807999991</v>
      </c>
      <c r="AU1318" s="1">
        <v>0</v>
      </c>
      <c r="AV1318" s="1">
        <v>0</v>
      </c>
      <c r="AW1318" s="1">
        <v>0</v>
      </c>
      <c r="AX1318" s="1">
        <v>23153.103179999998</v>
      </c>
      <c r="AY1318" s="1">
        <v>0</v>
      </c>
      <c r="AZ1318" s="1">
        <v>0</v>
      </c>
      <c r="BA1318" s="1">
        <v>0</v>
      </c>
      <c r="BB1318" s="1">
        <v>31677.755460799999</v>
      </c>
      <c r="BC1318" s="7">
        <v>0.11028658626828232</v>
      </c>
      <c r="BD1318" s="35" t="s">
        <v>552</v>
      </c>
      <c r="BE1318" s="35" t="s">
        <v>552</v>
      </c>
      <c r="BF1318" s="35">
        <v>2.8836041979878444</v>
      </c>
      <c r="BG1318" s="35" t="s">
        <v>552</v>
      </c>
      <c r="BH1318" s="35" t="s">
        <v>552</v>
      </c>
      <c r="BI1318" s="35" t="s">
        <v>552</v>
      </c>
      <c r="BJ1318" s="35">
        <v>1.3416485059193783</v>
      </c>
      <c r="BK1318" s="35" t="s">
        <v>552</v>
      </c>
      <c r="BL1318" s="35" t="s">
        <v>552</v>
      </c>
      <c r="BM1318" s="35" t="s">
        <v>552</v>
      </c>
      <c r="BN1318" s="35">
        <v>1.6240964956455319</v>
      </c>
      <c r="BO1318" s="1">
        <v>0</v>
      </c>
      <c r="BP1318" s="1">
        <v>0</v>
      </c>
      <c r="BQ1318" s="1">
        <v>448458.67010879994</v>
      </c>
      <c r="BR1318" s="1">
        <v>19933.887495623796</v>
      </c>
      <c r="BS1318" s="1">
        <v>176146.43319538655</v>
      </c>
      <c r="BT1318" s="1">
        <v>448458.67010879994</v>
      </c>
      <c r="BU1318" s="1">
        <v>19933.887495623796</v>
      </c>
      <c r="BV1318" s="1">
        <v>51851.629475866699</v>
      </c>
      <c r="BW1318" s="35">
        <v>6.1464573249777796</v>
      </c>
      <c r="BX1318" s="1">
        <v>2307973.4077312271</v>
      </c>
      <c r="BY1318" s="1">
        <v>102588.90131713606</v>
      </c>
      <c r="BZ1318" s="1">
        <v>906530.10138710611</v>
      </c>
      <c r="CA1318" s="1">
        <v>2307973.4077312271</v>
      </c>
      <c r="CB1318" s="1">
        <v>102588.90131713606</v>
      </c>
      <c r="CC1318" s="1">
        <v>266852.19832810794</v>
      </c>
    </row>
    <row r="1319" spans="1:81" x14ac:dyDescent="0.25">
      <c r="A1319" t="s">
        <v>1622</v>
      </c>
      <c r="B1319" t="s">
        <v>1269</v>
      </c>
      <c r="C1319" t="s">
        <v>127</v>
      </c>
      <c r="D1319" t="s">
        <v>1730</v>
      </c>
      <c r="E1319">
        <v>70050</v>
      </c>
      <c r="F1319" t="s">
        <v>370</v>
      </c>
      <c r="G1319" t="s">
        <v>128</v>
      </c>
      <c r="H1319" s="74">
        <v>0.76044080441945017</v>
      </c>
      <c r="I1319" s="1">
        <v>1362433.68</v>
      </c>
      <c r="J1319" s="1"/>
      <c r="K1319" s="1"/>
      <c r="L1319" s="1">
        <v>16947</v>
      </c>
      <c r="M1319" s="1"/>
      <c r="N1319" s="1"/>
      <c r="O1319" s="1"/>
      <c r="P1319" s="1">
        <v>75571</v>
      </c>
      <c r="Q1319" s="1"/>
      <c r="R1319" s="1"/>
      <c r="S1319" s="1"/>
      <c r="T1319" s="1">
        <v>92518</v>
      </c>
      <c r="U1319" s="1">
        <v>18</v>
      </c>
      <c r="V1319" s="36">
        <v>0.81811928489591212</v>
      </c>
      <c r="W1319" s="1"/>
      <c r="X1319" s="1"/>
      <c r="Y1319" s="1">
        <v>3932</v>
      </c>
      <c r="Z1319" s="1"/>
      <c r="AA1319" s="1"/>
      <c r="AB1319" s="1"/>
      <c r="AC1319" s="1">
        <v>8901</v>
      </c>
      <c r="AD1319" s="1"/>
      <c r="AE1319" s="1"/>
      <c r="AF1319" s="1"/>
      <c r="AG1319" s="1">
        <v>0</v>
      </c>
      <c r="AH1319" s="1">
        <v>0</v>
      </c>
      <c r="AI1319" s="1">
        <v>40343.788062499996</v>
      </c>
      <c r="AJ1319" s="1">
        <v>0</v>
      </c>
      <c r="AK1319" s="1"/>
      <c r="AL1319" s="1">
        <v>0</v>
      </c>
      <c r="AM1319" s="1">
        <v>78236.61606083333</v>
      </c>
      <c r="AN1319" s="1"/>
      <c r="AO1319" s="1">
        <v>0</v>
      </c>
      <c r="AP1319" s="1">
        <v>0</v>
      </c>
      <c r="AQ1319" s="1">
        <v>118580.40412333333</v>
      </c>
      <c r="AR1319" s="1">
        <v>0</v>
      </c>
      <c r="AS1319" s="1">
        <v>0</v>
      </c>
      <c r="AT1319" s="1">
        <v>8524.6522807999991</v>
      </c>
      <c r="AU1319" s="1">
        <v>0</v>
      </c>
      <c r="AV1319" s="1"/>
      <c r="AW1319" s="1">
        <v>0</v>
      </c>
      <c r="AX1319" s="1">
        <v>23153.103179999998</v>
      </c>
      <c r="AY1319" s="1"/>
      <c r="AZ1319" s="1">
        <v>0</v>
      </c>
      <c r="BA1319" s="1">
        <v>0</v>
      </c>
      <c r="BB1319" s="1">
        <v>31677.755460799999</v>
      </c>
      <c r="BC1319" s="7">
        <v>0.11028658626828232</v>
      </c>
      <c r="BD1319" s="35" t="s">
        <v>552</v>
      </c>
      <c r="BE1319" s="35" t="s">
        <v>552</v>
      </c>
      <c r="BF1319" s="35">
        <v>2.8836041979878444</v>
      </c>
      <c r="BG1319" s="35" t="s">
        <v>552</v>
      </c>
      <c r="BH1319" s="35" t="s">
        <v>552</v>
      </c>
      <c r="BI1319" s="35" t="s">
        <v>552</v>
      </c>
      <c r="BJ1319" s="35">
        <v>1.3416485059193783</v>
      </c>
      <c r="BK1319" s="35" t="s">
        <v>552</v>
      </c>
      <c r="BL1319" s="35" t="s">
        <v>552</v>
      </c>
      <c r="BM1319" s="35" t="s">
        <v>552</v>
      </c>
      <c r="BN1319" s="35">
        <v>1.6240964956455319</v>
      </c>
      <c r="BO1319" s="1">
        <v>0</v>
      </c>
      <c r="BP1319" s="1">
        <v>0</v>
      </c>
      <c r="BQ1319" s="1">
        <v>448458.67010879994</v>
      </c>
      <c r="BR1319" s="1">
        <v>19933.887495623796</v>
      </c>
      <c r="BS1319" s="1">
        <v>176146.43319538655</v>
      </c>
      <c r="BT1319" s="1">
        <v>448458.67010879994</v>
      </c>
      <c r="BU1319" s="1">
        <v>19933.887495623796</v>
      </c>
      <c r="BV1319" s="1">
        <v>51851.629475866699</v>
      </c>
      <c r="BW1319" s="35">
        <v>6.1464573249777796</v>
      </c>
      <c r="BX1319" s="1">
        <v>2307973.4077312271</v>
      </c>
      <c r="BY1319" s="1">
        <v>102588.90131713606</v>
      </c>
      <c r="BZ1319" s="1">
        <v>906530.10138710611</v>
      </c>
      <c r="CA1319" s="1">
        <v>2307973.4077312271</v>
      </c>
      <c r="CB1319" s="1">
        <v>102588.90131713606</v>
      </c>
      <c r="CC1319" s="1">
        <v>266852.19832810794</v>
      </c>
    </row>
    <row r="1320" spans="1:81" x14ac:dyDescent="0.25">
      <c r="A1320" t="s">
        <v>1000</v>
      </c>
      <c r="B1320" t="s">
        <v>1001</v>
      </c>
      <c r="C1320" t="s">
        <v>725</v>
      </c>
      <c r="D1320" t="s">
        <v>38</v>
      </c>
      <c r="E1320">
        <v>40060</v>
      </c>
      <c r="F1320" t="s">
        <v>370</v>
      </c>
      <c r="G1320" t="s">
        <v>82</v>
      </c>
      <c r="H1320" s="74">
        <v>0.46873146894112006</v>
      </c>
      <c r="I1320" s="1">
        <v>302258.03000000003</v>
      </c>
      <c r="J1320" s="1"/>
      <c r="K1320" s="1"/>
      <c r="L1320" s="1">
        <v>267494</v>
      </c>
      <c r="M1320" s="1"/>
      <c r="N1320" s="1"/>
      <c r="O1320" s="1"/>
      <c r="P1320" s="1"/>
      <c r="Q1320" s="1"/>
      <c r="R1320" s="1"/>
      <c r="S1320" s="1"/>
      <c r="T1320" s="1">
        <v>267494</v>
      </c>
      <c r="U1320" s="1">
        <v>20.214285714285715</v>
      </c>
      <c r="V1320" s="36">
        <v>5.749156646328793E-2</v>
      </c>
      <c r="W1320" s="1"/>
      <c r="X1320" s="1"/>
      <c r="Y1320" s="1">
        <v>62063</v>
      </c>
      <c r="Z1320" s="1"/>
      <c r="AA1320" s="1"/>
      <c r="AB1320" s="1"/>
      <c r="AC1320" s="1"/>
      <c r="AD1320" s="1"/>
      <c r="AE1320" s="1"/>
      <c r="AF1320" s="1"/>
      <c r="AG1320" s="1">
        <v>0</v>
      </c>
      <c r="AH1320" s="1">
        <v>0</v>
      </c>
      <c r="AI1320" s="1">
        <v>636789.56612500013</v>
      </c>
      <c r="AJ1320" s="1">
        <v>0</v>
      </c>
      <c r="AK1320" s="1">
        <v>0</v>
      </c>
      <c r="AL1320" s="1">
        <v>0</v>
      </c>
      <c r="AM1320" s="1">
        <v>0</v>
      </c>
      <c r="AN1320" s="1">
        <v>0</v>
      </c>
      <c r="AO1320" s="1">
        <v>0</v>
      </c>
      <c r="AP1320" s="1">
        <v>0</v>
      </c>
      <c r="AQ1320" s="1">
        <v>636789.56612500013</v>
      </c>
      <c r="AR1320" s="1">
        <v>0</v>
      </c>
      <c r="AS1320" s="1">
        <v>0</v>
      </c>
      <c r="AT1320" s="1">
        <v>134553.78802219999</v>
      </c>
      <c r="AU1320" s="1">
        <v>0</v>
      </c>
      <c r="AV1320" s="1">
        <v>0</v>
      </c>
      <c r="AW1320" s="1">
        <v>0</v>
      </c>
      <c r="AX1320" s="1">
        <v>0</v>
      </c>
      <c r="AY1320" s="1">
        <v>0</v>
      </c>
      <c r="AZ1320" s="1">
        <v>0</v>
      </c>
      <c r="BA1320" s="1">
        <v>0</v>
      </c>
      <c r="BB1320" s="1">
        <v>134553.78802219999</v>
      </c>
      <c r="BC1320" s="7">
        <v>2.5519366818714464</v>
      </c>
      <c r="BD1320" s="35" t="s">
        <v>552</v>
      </c>
      <c r="BE1320" s="35" t="s">
        <v>552</v>
      </c>
      <c r="BF1320" s="35">
        <v>2.883591236241561</v>
      </c>
      <c r="BG1320" s="35" t="s">
        <v>552</v>
      </c>
      <c r="BH1320" s="35" t="s">
        <v>552</v>
      </c>
      <c r="BI1320" s="35" t="s">
        <v>552</v>
      </c>
      <c r="BJ1320" s="35" t="s">
        <v>552</v>
      </c>
      <c r="BK1320" s="35" t="s">
        <v>552</v>
      </c>
      <c r="BL1320" s="35" t="s">
        <v>552</v>
      </c>
      <c r="BM1320" s="35" t="s">
        <v>552</v>
      </c>
      <c r="BN1320" s="35">
        <v>2.883591236241561</v>
      </c>
      <c r="BO1320" s="1">
        <v>0</v>
      </c>
      <c r="BP1320" s="1"/>
      <c r="BQ1320" s="1">
        <v>99491.253154799997</v>
      </c>
      <c r="BR1320" s="1">
        <v>4422.3639308952515</v>
      </c>
      <c r="BS1320" s="1">
        <v>39078.360048442242</v>
      </c>
      <c r="BT1320" s="1">
        <v>99491.253154799997</v>
      </c>
      <c r="BU1320" s="1">
        <v>4422.3639308952515</v>
      </c>
      <c r="BV1320" s="1">
        <v>11503.364609766109</v>
      </c>
      <c r="BW1320" s="35">
        <v>6.0085606421615765</v>
      </c>
      <c r="BX1320" s="1">
        <v>498307.97479046503</v>
      </c>
      <c r="BY1320" s="1">
        <v>22149.677929596914</v>
      </c>
      <c r="BZ1320" s="1">
        <v>195726.33609884715</v>
      </c>
      <c r="CA1320" s="1">
        <v>498307.97479046503</v>
      </c>
      <c r="CB1320" s="1">
        <v>22149.677929596914</v>
      </c>
      <c r="CC1320" s="1">
        <v>57615.299236908897</v>
      </c>
    </row>
    <row r="1321" spans="1:81" x14ac:dyDescent="0.25">
      <c r="A1321" t="s">
        <v>1000</v>
      </c>
      <c r="B1321" t="s">
        <v>1001</v>
      </c>
      <c r="C1321" t="s">
        <v>725</v>
      </c>
      <c r="D1321" t="s">
        <v>28</v>
      </c>
      <c r="E1321">
        <v>40060</v>
      </c>
      <c r="F1321" t="s">
        <v>370</v>
      </c>
      <c r="G1321" t="s">
        <v>82</v>
      </c>
      <c r="H1321" s="74">
        <v>0.46873146894112006</v>
      </c>
      <c r="I1321" s="1">
        <v>414850.03</v>
      </c>
      <c r="J1321" s="1">
        <v>0</v>
      </c>
      <c r="K1321" s="1">
        <v>0</v>
      </c>
      <c r="L1321" s="1">
        <v>267494</v>
      </c>
      <c r="M1321" s="1">
        <v>0</v>
      </c>
      <c r="N1321" s="1">
        <v>0</v>
      </c>
      <c r="O1321" s="1">
        <v>0</v>
      </c>
      <c r="P1321" s="1">
        <v>13838</v>
      </c>
      <c r="Q1321" s="1">
        <v>0</v>
      </c>
      <c r="R1321" s="1">
        <v>0</v>
      </c>
      <c r="S1321" s="1">
        <v>0</v>
      </c>
      <c r="T1321" s="1">
        <v>281332</v>
      </c>
      <c r="U1321" s="1"/>
      <c r="V1321" s="36"/>
      <c r="W1321" s="1"/>
      <c r="X1321" s="1"/>
      <c r="Y1321" s="1">
        <v>62063</v>
      </c>
      <c r="Z1321" s="1"/>
      <c r="AA1321" s="1"/>
      <c r="AB1321" s="1"/>
      <c r="AC1321" s="1">
        <v>1630</v>
      </c>
      <c r="AD1321" s="1"/>
      <c r="AE1321" s="1"/>
      <c r="AF1321" s="1"/>
      <c r="AG1321" s="1">
        <v>0</v>
      </c>
      <c r="AH1321" s="1">
        <v>0</v>
      </c>
      <c r="AI1321" s="1">
        <v>636789.56612500013</v>
      </c>
      <c r="AJ1321" s="1">
        <v>0</v>
      </c>
      <c r="AK1321" s="1">
        <v>0</v>
      </c>
      <c r="AL1321" s="1">
        <v>0</v>
      </c>
      <c r="AM1321" s="1">
        <v>14327.117661666665</v>
      </c>
      <c r="AN1321" s="1">
        <v>0</v>
      </c>
      <c r="AO1321" s="1">
        <v>0</v>
      </c>
      <c r="AP1321" s="1">
        <v>0</v>
      </c>
      <c r="AQ1321" s="1">
        <v>651116.68378666684</v>
      </c>
      <c r="AR1321" s="1">
        <v>0</v>
      </c>
      <c r="AS1321" s="1">
        <v>0</v>
      </c>
      <c r="AT1321" s="1">
        <v>134553.78802219999</v>
      </c>
      <c r="AU1321" s="1">
        <v>0</v>
      </c>
      <c r="AV1321" s="1">
        <v>0</v>
      </c>
      <c r="AW1321" s="1">
        <v>0</v>
      </c>
      <c r="AX1321" s="1">
        <v>4239.9233999999997</v>
      </c>
      <c r="AY1321" s="1">
        <v>0</v>
      </c>
      <c r="AZ1321" s="1">
        <v>0</v>
      </c>
      <c r="BA1321" s="1">
        <v>0</v>
      </c>
      <c r="BB1321" s="1">
        <v>138793.71142219999</v>
      </c>
      <c r="BC1321" s="7">
        <v>1.9040866291099623</v>
      </c>
      <c r="BD1321" s="35" t="s">
        <v>552</v>
      </c>
      <c r="BE1321" s="35" t="s">
        <v>552</v>
      </c>
      <c r="BF1321" s="35">
        <v>2.883591236241561</v>
      </c>
      <c r="BG1321" s="35" t="s">
        <v>552</v>
      </c>
      <c r="BH1321" s="35" t="s">
        <v>552</v>
      </c>
      <c r="BI1321" s="35" t="s">
        <v>552</v>
      </c>
      <c r="BJ1321" s="35">
        <v>1.3417431031700147</v>
      </c>
      <c r="BK1321" s="35" t="s">
        <v>552</v>
      </c>
      <c r="BL1321" s="35" t="s">
        <v>552</v>
      </c>
      <c r="BM1321" s="35" t="s">
        <v>552</v>
      </c>
      <c r="BN1321" s="35">
        <v>2.807751678475491</v>
      </c>
      <c r="BO1321" s="1">
        <v>0</v>
      </c>
      <c r="BP1321" s="1">
        <v>0</v>
      </c>
      <c r="BQ1321" s="1">
        <v>136552.0358748</v>
      </c>
      <c r="BR1321" s="1">
        <v>6069.7074264753628</v>
      </c>
      <c r="BS1321" s="1">
        <v>53635.163434523369</v>
      </c>
      <c r="BT1321" s="1">
        <v>136552.0358748</v>
      </c>
      <c r="BU1321" s="1">
        <v>6069.7074264753628</v>
      </c>
      <c r="BV1321" s="1">
        <v>15788.401563599184</v>
      </c>
      <c r="BW1321" s="35">
        <v>6.0085606421615765</v>
      </c>
      <c r="BX1321" s="1">
        <v>683929.15248955903</v>
      </c>
      <c r="BY1321" s="1">
        <v>30400.497725680339</v>
      </c>
      <c r="BZ1321" s="1">
        <v>268634.96861405746</v>
      </c>
      <c r="CA1321" s="1">
        <v>683929.15248955903</v>
      </c>
      <c r="CB1321" s="1">
        <v>30400.497725680339</v>
      </c>
      <c r="CC1321" s="1">
        <v>79077.16667408518</v>
      </c>
    </row>
    <row r="1322" spans="1:81" x14ac:dyDescent="0.25">
      <c r="A1322" t="s">
        <v>1000</v>
      </c>
      <c r="B1322" t="s">
        <v>1001</v>
      </c>
      <c r="C1322" t="s">
        <v>725</v>
      </c>
      <c r="D1322" t="s">
        <v>1730</v>
      </c>
      <c r="E1322">
        <v>40060</v>
      </c>
      <c r="F1322" t="s">
        <v>370</v>
      </c>
      <c r="G1322" t="s">
        <v>82</v>
      </c>
      <c r="H1322" s="74">
        <v>0.46873146894112006</v>
      </c>
      <c r="I1322" s="1">
        <v>112592</v>
      </c>
      <c r="J1322" s="1"/>
      <c r="K1322" s="1"/>
      <c r="L1322" s="1"/>
      <c r="M1322" s="1"/>
      <c r="N1322" s="1"/>
      <c r="O1322" s="1"/>
      <c r="P1322" s="1">
        <v>13838</v>
      </c>
      <c r="Q1322" s="1"/>
      <c r="R1322" s="1"/>
      <c r="S1322" s="1"/>
      <c r="T1322" s="1">
        <v>13838</v>
      </c>
      <c r="U1322" s="1">
        <v>6</v>
      </c>
      <c r="V1322" s="36">
        <v>0.3920880345452013</v>
      </c>
      <c r="W1322" s="1"/>
      <c r="X1322" s="1"/>
      <c r="Y1322" s="1"/>
      <c r="Z1322" s="1"/>
      <c r="AA1322" s="1"/>
      <c r="AB1322" s="1"/>
      <c r="AC1322" s="1">
        <v>1630</v>
      </c>
      <c r="AD1322" s="1"/>
      <c r="AE1322" s="1"/>
      <c r="AF1322" s="1"/>
      <c r="AG1322" s="1">
        <v>0</v>
      </c>
      <c r="AH1322" s="1">
        <v>0</v>
      </c>
      <c r="AI1322" s="1">
        <v>0</v>
      </c>
      <c r="AJ1322" s="1">
        <v>0</v>
      </c>
      <c r="AK1322" s="1"/>
      <c r="AL1322" s="1">
        <v>0</v>
      </c>
      <c r="AM1322" s="1">
        <v>14327.117661666665</v>
      </c>
      <c r="AN1322" s="1"/>
      <c r="AO1322" s="1">
        <v>0</v>
      </c>
      <c r="AP1322" s="1">
        <v>0</v>
      </c>
      <c r="AQ1322" s="1">
        <v>14327.117661666665</v>
      </c>
      <c r="AR1322" s="1">
        <v>0</v>
      </c>
      <c r="AS1322" s="1">
        <v>0</v>
      </c>
      <c r="AT1322" s="1">
        <v>0</v>
      </c>
      <c r="AU1322" s="1">
        <v>0</v>
      </c>
      <c r="AV1322" s="1"/>
      <c r="AW1322" s="1">
        <v>0</v>
      </c>
      <c r="AX1322" s="1">
        <v>4239.9233999999997</v>
      </c>
      <c r="AY1322" s="1"/>
      <c r="AZ1322" s="1">
        <v>0</v>
      </c>
      <c r="BA1322" s="1">
        <v>0</v>
      </c>
      <c r="BB1322" s="1">
        <v>4239.9233999999997</v>
      </c>
      <c r="BC1322" s="7">
        <v>0.16490550893195488</v>
      </c>
      <c r="BD1322" s="35" t="s">
        <v>552</v>
      </c>
      <c r="BE1322" s="35" t="s">
        <v>552</v>
      </c>
      <c r="BF1322" s="35" t="s">
        <v>552</v>
      </c>
      <c r="BG1322" s="35" t="s">
        <v>552</v>
      </c>
      <c r="BH1322" s="35" t="s">
        <v>552</v>
      </c>
      <c r="BI1322" s="35" t="s">
        <v>552</v>
      </c>
      <c r="BJ1322" s="35">
        <v>1.3417431031700147</v>
      </c>
      <c r="BK1322" s="35" t="s">
        <v>552</v>
      </c>
      <c r="BL1322" s="35" t="s">
        <v>552</v>
      </c>
      <c r="BM1322" s="35" t="s">
        <v>552</v>
      </c>
      <c r="BN1322" s="35">
        <v>1.3417431031700147</v>
      </c>
      <c r="BO1322" s="1">
        <v>0</v>
      </c>
      <c r="BP1322" s="1">
        <v>0</v>
      </c>
      <c r="BQ1322" s="1">
        <v>37060.782719999996</v>
      </c>
      <c r="BR1322" s="1">
        <v>1647.343495580111</v>
      </c>
      <c r="BS1322" s="1">
        <v>14556.803386081119</v>
      </c>
      <c r="BT1322" s="1">
        <v>37060.782719999996</v>
      </c>
      <c r="BU1322" s="1">
        <v>1647.343495580111</v>
      </c>
      <c r="BV1322" s="1">
        <v>4285.0369538330733</v>
      </c>
      <c r="BW1322" s="35">
        <v>6.0085606421615765</v>
      </c>
      <c r="BX1322" s="1">
        <v>185621.17769909385</v>
      </c>
      <c r="BY1322" s="1">
        <v>8250.8197960834186</v>
      </c>
      <c r="BZ1322" s="1">
        <v>72908.63251521028</v>
      </c>
      <c r="CA1322" s="1">
        <v>185621.17769909385</v>
      </c>
      <c r="CB1322" s="1">
        <v>8250.8197960834186</v>
      </c>
      <c r="CC1322" s="1">
        <v>21461.867437176265</v>
      </c>
    </row>
    <row r="1323" spans="1:81" x14ac:dyDescent="0.25">
      <c r="A1323" t="s">
        <v>723</v>
      </c>
      <c r="B1323" t="s">
        <v>724</v>
      </c>
      <c r="C1323" t="s">
        <v>725</v>
      </c>
      <c r="D1323" t="s">
        <v>38</v>
      </c>
      <c r="E1323">
        <v>40015</v>
      </c>
      <c r="F1323" t="s">
        <v>39</v>
      </c>
      <c r="G1323" t="s">
        <v>245</v>
      </c>
      <c r="H1323" s="74">
        <v>0.38932059913285</v>
      </c>
      <c r="I1323" s="1">
        <v>919660</v>
      </c>
      <c r="J1323" s="1"/>
      <c r="K1323" s="1"/>
      <c r="L1323" s="1">
        <v>821492</v>
      </c>
      <c r="M1323" s="1"/>
      <c r="N1323" s="1"/>
      <c r="O1323" s="1"/>
      <c r="P1323" s="1"/>
      <c r="Q1323" s="1"/>
      <c r="R1323" s="1"/>
      <c r="S1323" s="1"/>
      <c r="T1323" s="1">
        <v>821492</v>
      </c>
      <c r="U1323" s="1">
        <v>33.826086956521742</v>
      </c>
      <c r="V1323" s="36">
        <v>3.4762368871328761E-2</v>
      </c>
      <c r="W1323" s="1"/>
      <c r="X1323" s="1"/>
      <c r="Y1323" s="1">
        <v>292339</v>
      </c>
      <c r="Z1323" s="1"/>
      <c r="AA1323" s="1"/>
      <c r="AB1323" s="1"/>
      <c r="AC1323" s="1"/>
      <c r="AD1323" s="1"/>
      <c r="AE1323" s="1"/>
      <c r="AF1323" s="1"/>
      <c r="AG1323" s="1">
        <v>0</v>
      </c>
      <c r="AH1323" s="1">
        <v>0</v>
      </c>
      <c r="AI1323" s="1">
        <v>2994382.3777500005</v>
      </c>
      <c r="AJ1323" s="1">
        <v>0</v>
      </c>
      <c r="AK1323" s="1">
        <v>0</v>
      </c>
      <c r="AL1323" s="1">
        <v>0</v>
      </c>
      <c r="AM1323" s="1">
        <v>0</v>
      </c>
      <c r="AN1323" s="1">
        <v>0</v>
      </c>
      <c r="AO1323" s="1">
        <v>0</v>
      </c>
      <c r="AP1323" s="1">
        <v>0</v>
      </c>
      <c r="AQ1323" s="1">
        <v>2994382.3777500005</v>
      </c>
      <c r="AR1323" s="1">
        <v>0</v>
      </c>
      <c r="AS1323" s="1">
        <v>0</v>
      </c>
      <c r="AT1323" s="1">
        <v>633796.62337659998</v>
      </c>
      <c r="AU1323" s="1">
        <v>0</v>
      </c>
      <c r="AV1323" s="1">
        <v>0</v>
      </c>
      <c r="AW1323" s="1">
        <v>0</v>
      </c>
      <c r="AX1323" s="1">
        <v>0</v>
      </c>
      <c r="AY1323" s="1">
        <v>0</v>
      </c>
      <c r="AZ1323" s="1">
        <v>0</v>
      </c>
      <c r="BA1323" s="1">
        <v>0</v>
      </c>
      <c r="BB1323" s="1">
        <v>633796.62337659998</v>
      </c>
      <c r="BC1323" s="7">
        <v>3.9451308104371186</v>
      </c>
      <c r="BD1323" s="35" t="s">
        <v>552</v>
      </c>
      <c r="BE1323" s="35" t="s">
        <v>552</v>
      </c>
      <c r="BF1323" s="35">
        <v>4.4165725303796028</v>
      </c>
      <c r="BG1323" s="35" t="s">
        <v>552</v>
      </c>
      <c r="BH1323" s="35" t="s">
        <v>552</v>
      </c>
      <c r="BI1323" s="35" t="s">
        <v>552</v>
      </c>
      <c r="BJ1323" s="35" t="s">
        <v>552</v>
      </c>
      <c r="BK1323" s="35" t="s">
        <v>552</v>
      </c>
      <c r="BL1323" s="35" t="s">
        <v>552</v>
      </c>
      <c r="BM1323" s="35" t="s">
        <v>552</v>
      </c>
      <c r="BN1323" s="35">
        <v>4.4165725303796028</v>
      </c>
      <c r="BO1323" s="1">
        <v>0</v>
      </c>
      <c r="BP1323" s="1"/>
      <c r="BQ1323" s="1">
        <v>302715.28559999994</v>
      </c>
      <c r="BR1323" s="1">
        <v>13455.626679916912</v>
      </c>
      <c r="BS1323" s="1">
        <v>118901.07469485721</v>
      </c>
      <c r="BT1323" s="1">
        <v>302715.28559999994</v>
      </c>
      <c r="BU1323" s="1">
        <v>13455.626679916912</v>
      </c>
      <c r="BV1323" s="1">
        <v>35000.507007266271</v>
      </c>
      <c r="BW1323" s="35">
        <v>5.9990210953229166</v>
      </c>
      <c r="BX1323" s="1">
        <v>1513280.0985911014</v>
      </c>
      <c r="BY1323" s="1">
        <v>67264.9616236945</v>
      </c>
      <c r="BZ1323" s="1">
        <v>594388.9806561569</v>
      </c>
      <c r="CA1323" s="1">
        <v>1513280.0985911014</v>
      </c>
      <c r="CB1323" s="1">
        <v>67264.9616236945</v>
      </c>
      <c r="CC1323" s="1">
        <v>174968.27287632166</v>
      </c>
    </row>
    <row r="1324" spans="1:81" x14ac:dyDescent="0.25">
      <c r="A1324" t="s">
        <v>723</v>
      </c>
      <c r="B1324" t="s">
        <v>724</v>
      </c>
      <c r="C1324" t="s">
        <v>725</v>
      </c>
      <c r="D1324" t="s">
        <v>28</v>
      </c>
      <c r="E1324">
        <v>40015</v>
      </c>
      <c r="F1324" t="s">
        <v>39</v>
      </c>
      <c r="G1324" t="s">
        <v>245</v>
      </c>
      <c r="H1324" s="74">
        <v>0.38932059913285</v>
      </c>
      <c r="I1324" s="1">
        <v>1306672</v>
      </c>
      <c r="J1324" s="1">
        <v>0</v>
      </c>
      <c r="K1324" s="1">
        <v>0</v>
      </c>
      <c r="L1324" s="1">
        <v>1311734</v>
      </c>
      <c r="M1324" s="1">
        <v>0</v>
      </c>
      <c r="N1324" s="1">
        <v>0</v>
      </c>
      <c r="O1324" s="1">
        <v>0</v>
      </c>
      <c r="P1324" s="1">
        <v>93430</v>
      </c>
      <c r="Q1324" s="1">
        <v>0</v>
      </c>
      <c r="R1324" s="1">
        <v>0</v>
      </c>
      <c r="S1324" s="1">
        <v>0</v>
      </c>
      <c r="T1324" s="1">
        <v>1405164</v>
      </c>
      <c r="U1324" s="1"/>
      <c r="V1324" s="36"/>
      <c r="W1324" s="1"/>
      <c r="X1324" s="1"/>
      <c r="Y1324" s="1">
        <v>323316</v>
      </c>
      <c r="Z1324" s="1"/>
      <c r="AA1324" s="1"/>
      <c r="AB1324" s="1"/>
      <c r="AC1324" s="1">
        <v>25134</v>
      </c>
      <c r="AD1324" s="1"/>
      <c r="AE1324" s="1"/>
      <c r="AF1324" s="1"/>
      <c r="AG1324" s="1">
        <v>0</v>
      </c>
      <c r="AH1324" s="1">
        <v>0</v>
      </c>
      <c r="AI1324" s="1">
        <v>3316387.2511250004</v>
      </c>
      <c r="AJ1324" s="1">
        <v>0</v>
      </c>
      <c r="AK1324" s="1">
        <v>0</v>
      </c>
      <c r="AL1324" s="1">
        <v>0</v>
      </c>
      <c r="AM1324" s="1">
        <v>220782.64090833333</v>
      </c>
      <c r="AN1324" s="1">
        <v>0</v>
      </c>
      <c r="AO1324" s="1">
        <v>0</v>
      </c>
      <c r="AP1324" s="1">
        <v>0</v>
      </c>
      <c r="AQ1324" s="1">
        <v>3537169.8920333339</v>
      </c>
      <c r="AR1324" s="1">
        <v>0</v>
      </c>
      <c r="AS1324" s="1">
        <v>0</v>
      </c>
      <c r="AT1324" s="1">
        <v>700955.36033039994</v>
      </c>
      <c r="AU1324" s="1">
        <v>0</v>
      </c>
      <c r="AV1324" s="1">
        <v>0</v>
      </c>
      <c r="AW1324" s="1">
        <v>0</v>
      </c>
      <c r="AX1324" s="1">
        <v>65378.058119999994</v>
      </c>
      <c r="AY1324" s="1">
        <v>0</v>
      </c>
      <c r="AZ1324" s="1">
        <v>0</v>
      </c>
      <c r="BA1324" s="1">
        <v>0</v>
      </c>
      <c r="BB1324" s="1">
        <v>766333.41845039988</v>
      </c>
      <c r="BC1324" s="7">
        <v>3.2934839887008631</v>
      </c>
      <c r="BD1324" s="35" t="s">
        <v>552</v>
      </c>
      <c r="BE1324" s="35" t="s">
        <v>552</v>
      </c>
      <c r="BF1324" s="35">
        <v>3.0626198691620408</v>
      </c>
      <c r="BG1324" s="35" t="s">
        <v>552</v>
      </c>
      <c r="BH1324" s="35" t="s">
        <v>552</v>
      </c>
      <c r="BI1324" s="35" t="s">
        <v>552</v>
      </c>
      <c r="BJ1324" s="35">
        <v>3.0628352673481034</v>
      </c>
      <c r="BK1324" s="35" t="s">
        <v>552</v>
      </c>
      <c r="BL1324" s="35" t="s">
        <v>552</v>
      </c>
      <c r="BM1324" s="35" t="s">
        <v>552</v>
      </c>
      <c r="BN1324" s="35">
        <v>3.0626341910864028</v>
      </c>
      <c r="BO1324" s="1">
        <v>0</v>
      </c>
      <c r="BP1324" s="1">
        <v>0</v>
      </c>
      <c r="BQ1324" s="1">
        <v>430104.15551999991</v>
      </c>
      <c r="BR1324" s="1">
        <v>19118.033430942294</v>
      </c>
      <c r="BS1324" s="1">
        <v>168937.11270869497</v>
      </c>
      <c r="BT1324" s="1">
        <v>430104.15551999991</v>
      </c>
      <c r="BU1324" s="1">
        <v>19118.033430942294</v>
      </c>
      <c r="BV1324" s="1">
        <v>49729.446199898477</v>
      </c>
      <c r="BW1324" s="35">
        <v>5.9990210953229166</v>
      </c>
      <c r="BX1324" s="1">
        <v>2150099.746630528</v>
      </c>
      <c r="BY1324" s="1">
        <v>95571.452422369286</v>
      </c>
      <c r="BZ1324" s="1">
        <v>844520.19021371147</v>
      </c>
      <c r="CA1324" s="1">
        <v>2150099.746630528</v>
      </c>
      <c r="CB1324" s="1">
        <v>95571.452422369286</v>
      </c>
      <c r="CC1324" s="1">
        <v>248598.55061201853</v>
      </c>
    </row>
    <row r="1325" spans="1:81" x14ac:dyDescent="0.25">
      <c r="A1325" t="s">
        <v>723</v>
      </c>
      <c r="B1325" t="s">
        <v>724</v>
      </c>
      <c r="C1325" t="s">
        <v>725</v>
      </c>
      <c r="D1325" t="s">
        <v>1730</v>
      </c>
      <c r="E1325">
        <v>40015</v>
      </c>
      <c r="F1325" t="s">
        <v>39</v>
      </c>
      <c r="G1325" t="s">
        <v>245</v>
      </c>
      <c r="H1325" s="74">
        <v>0.38932059913285</v>
      </c>
      <c r="I1325" s="1">
        <v>387012</v>
      </c>
      <c r="J1325" s="1"/>
      <c r="K1325" s="1"/>
      <c r="L1325" s="1">
        <v>490242</v>
      </c>
      <c r="M1325" s="1"/>
      <c r="N1325" s="1"/>
      <c r="O1325" s="1"/>
      <c r="P1325" s="1">
        <v>93430</v>
      </c>
      <c r="Q1325" s="1"/>
      <c r="R1325" s="1"/>
      <c r="S1325" s="1"/>
      <c r="T1325" s="1">
        <v>583672</v>
      </c>
      <c r="U1325" s="1">
        <v>16.12</v>
      </c>
      <c r="V1325" s="36">
        <v>6.747948504183128E-2</v>
      </c>
      <c r="W1325" s="1"/>
      <c r="X1325" s="1"/>
      <c r="Y1325" s="1">
        <v>30977</v>
      </c>
      <c r="Z1325" s="1"/>
      <c r="AA1325" s="1"/>
      <c r="AB1325" s="1"/>
      <c r="AC1325" s="1">
        <v>25134</v>
      </c>
      <c r="AD1325" s="1"/>
      <c r="AE1325" s="1"/>
      <c r="AF1325" s="1"/>
      <c r="AG1325" s="1">
        <v>0</v>
      </c>
      <c r="AH1325" s="1">
        <v>0</v>
      </c>
      <c r="AI1325" s="1">
        <v>322004.87337500008</v>
      </c>
      <c r="AJ1325" s="1">
        <v>0</v>
      </c>
      <c r="AK1325" s="1"/>
      <c r="AL1325" s="1">
        <v>0</v>
      </c>
      <c r="AM1325" s="1">
        <v>220782.64090833333</v>
      </c>
      <c r="AN1325" s="1"/>
      <c r="AO1325" s="1">
        <v>0</v>
      </c>
      <c r="AP1325" s="1">
        <v>0</v>
      </c>
      <c r="AQ1325" s="1">
        <v>542787.51428333344</v>
      </c>
      <c r="AR1325" s="1">
        <v>0</v>
      </c>
      <c r="AS1325" s="1">
        <v>0</v>
      </c>
      <c r="AT1325" s="1">
        <v>67158.736953799991</v>
      </c>
      <c r="AU1325" s="1">
        <v>0</v>
      </c>
      <c r="AV1325" s="1"/>
      <c r="AW1325" s="1">
        <v>0</v>
      </c>
      <c r="AX1325" s="1">
        <v>65378.058119999994</v>
      </c>
      <c r="AY1325" s="1"/>
      <c r="AZ1325" s="1">
        <v>0</v>
      </c>
      <c r="BA1325" s="1">
        <v>0</v>
      </c>
      <c r="BB1325" s="1">
        <v>132536.79507379999</v>
      </c>
      <c r="BC1325" s="7">
        <v>1.7449699475911171</v>
      </c>
      <c r="BD1325" s="35" t="s">
        <v>552</v>
      </c>
      <c r="BE1325" s="35" t="s">
        <v>552</v>
      </c>
      <c r="BF1325" s="35">
        <v>0.79381940006935359</v>
      </c>
      <c r="BG1325" s="35" t="s">
        <v>552</v>
      </c>
      <c r="BH1325" s="35" t="s">
        <v>552</v>
      </c>
      <c r="BI1325" s="35" t="s">
        <v>552</v>
      </c>
      <c r="BJ1325" s="35">
        <v>3.0628352673481034</v>
      </c>
      <c r="BK1325" s="35" t="s">
        <v>552</v>
      </c>
      <c r="BL1325" s="35" t="s">
        <v>552</v>
      </c>
      <c r="BM1325" s="35" t="s">
        <v>552</v>
      </c>
      <c r="BN1325" s="35">
        <v>1.1570270791765469</v>
      </c>
      <c r="BO1325" s="1">
        <v>0</v>
      </c>
      <c r="BP1325" s="1">
        <v>0</v>
      </c>
      <c r="BQ1325" s="1">
        <v>127388.86991999998</v>
      </c>
      <c r="BR1325" s="1">
        <v>5662.4067510253835</v>
      </c>
      <c r="BS1325" s="1">
        <v>50036.038013837802</v>
      </c>
      <c r="BT1325" s="1">
        <v>127388.86991999998</v>
      </c>
      <c r="BU1325" s="1">
        <v>5662.4067510253835</v>
      </c>
      <c r="BV1325" s="1">
        <v>14728.939192632206</v>
      </c>
      <c r="BW1325" s="35">
        <v>5.9990210953229166</v>
      </c>
      <c r="BX1325" s="1">
        <v>636819.64803942689</v>
      </c>
      <c r="BY1325" s="1">
        <v>28306.490798674789</v>
      </c>
      <c r="BZ1325" s="1">
        <v>250131.20955755457</v>
      </c>
      <c r="CA1325" s="1">
        <v>636819.64803942689</v>
      </c>
      <c r="CB1325" s="1">
        <v>28306.490798674789</v>
      </c>
      <c r="CC1325" s="1">
        <v>73630.277735696887</v>
      </c>
    </row>
    <row r="1326" spans="1:81" x14ac:dyDescent="0.25">
      <c r="A1326" t="s">
        <v>796</v>
      </c>
      <c r="B1326" t="s">
        <v>797</v>
      </c>
      <c r="C1326" t="s">
        <v>725</v>
      </c>
      <c r="D1326" t="s">
        <v>38</v>
      </c>
      <c r="E1326">
        <v>40014</v>
      </c>
      <c r="F1326" t="s">
        <v>39</v>
      </c>
      <c r="G1326" t="s">
        <v>82</v>
      </c>
      <c r="H1326" s="74">
        <v>0.46873146894112006</v>
      </c>
      <c r="I1326" s="1">
        <v>2792400</v>
      </c>
      <c r="J1326" s="1"/>
      <c r="K1326" s="1"/>
      <c r="L1326" s="1">
        <v>629878</v>
      </c>
      <c r="M1326" s="1"/>
      <c r="N1326" s="1"/>
      <c r="O1326" s="1"/>
      <c r="P1326" s="1"/>
      <c r="Q1326" s="1"/>
      <c r="R1326" s="1"/>
      <c r="S1326" s="1"/>
      <c r="T1326" s="1">
        <v>629878</v>
      </c>
      <c r="U1326" s="1">
        <v>28.235294117647058</v>
      </c>
      <c r="V1326" s="36">
        <v>0.11764254556830875</v>
      </c>
      <c r="W1326" s="1"/>
      <c r="X1326" s="1"/>
      <c r="Y1326" s="1">
        <v>179371</v>
      </c>
      <c r="Z1326" s="1"/>
      <c r="AA1326" s="1"/>
      <c r="AB1326" s="1"/>
      <c r="AC1326" s="1"/>
      <c r="AD1326" s="1"/>
      <c r="AE1326" s="1"/>
      <c r="AF1326" s="1"/>
      <c r="AG1326" s="1">
        <v>0</v>
      </c>
      <c r="AH1326" s="1">
        <v>0</v>
      </c>
      <c r="AI1326" s="1">
        <v>1838739.6091250002</v>
      </c>
      <c r="AJ1326" s="1">
        <v>0</v>
      </c>
      <c r="AK1326" s="1">
        <v>0</v>
      </c>
      <c r="AL1326" s="1">
        <v>0</v>
      </c>
      <c r="AM1326" s="1">
        <v>0</v>
      </c>
      <c r="AN1326" s="1">
        <v>0</v>
      </c>
      <c r="AO1326" s="1">
        <v>0</v>
      </c>
      <c r="AP1326" s="1">
        <v>0</v>
      </c>
      <c r="AQ1326" s="1">
        <v>1838739.6091250002</v>
      </c>
      <c r="AR1326" s="1">
        <v>0</v>
      </c>
      <c r="AS1326" s="1">
        <v>0</v>
      </c>
      <c r="AT1326" s="1">
        <v>388879.80779739999</v>
      </c>
      <c r="AU1326" s="1">
        <v>0</v>
      </c>
      <c r="AV1326" s="1">
        <v>0</v>
      </c>
      <c r="AW1326" s="1">
        <v>0</v>
      </c>
      <c r="AX1326" s="1">
        <v>0</v>
      </c>
      <c r="AY1326" s="1">
        <v>0</v>
      </c>
      <c r="AZ1326" s="1">
        <v>0</v>
      </c>
      <c r="BA1326" s="1">
        <v>0</v>
      </c>
      <c r="BB1326" s="1">
        <v>388879.80779739999</v>
      </c>
      <c r="BC1326" s="7">
        <v>0.79774366742672975</v>
      </c>
      <c r="BD1326" s="35" t="s">
        <v>552</v>
      </c>
      <c r="BE1326" s="35" t="s">
        <v>552</v>
      </c>
      <c r="BF1326" s="35">
        <v>3.5365886995932549</v>
      </c>
      <c r="BG1326" s="35" t="s">
        <v>552</v>
      </c>
      <c r="BH1326" s="35" t="s">
        <v>552</v>
      </c>
      <c r="BI1326" s="35" t="s">
        <v>552</v>
      </c>
      <c r="BJ1326" s="35" t="s">
        <v>552</v>
      </c>
      <c r="BK1326" s="35" t="s">
        <v>552</v>
      </c>
      <c r="BL1326" s="35" t="s">
        <v>552</v>
      </c>
      <c r="BM1326" s="35" t="s">
        <v>552</v>
      </c>
      <c r="BN1326" s="35">
        <v>3.5365886995932549</v>
      </c>
      <c r="BO1326" s="1">
        <v>0</v>
      </c>
      <c r="BP1326" s="1"/>
      <c r="BQ1326" s="1">
        <v>919146.38399999985</v>
      </c>
      <c r="BR1326" s="1">
        <v>40855.85101124327</v>
      </c>
      <c r="BS1326" s="1">
        <v>361024.0316833604</v>
      </c>
      <c r="BT1326" s="1">
        <v>919146.38399999985</v>
      </c>
      <c r="BU1326" s="1">
        <v>40855.85101124327</v>
      </c>
      <c r="BV1326" s="1">
        <v>106273.42253342576</v>
      </c>
      <c r="BW1326" s="35">
        <v>6.0173328609355305</v>
      </c>
      <c r="BX1326" s="1">
        <v>4611663.3564532669</v>
      </c>
      <c r="BY1326" s="1">
        <v>204987.40384019699</v>
      </c>
      <c r="BZ1326" s="1">
        <v>1811377.7377523542</v>
      </c>
      <c r="CA1326" s="1">
        <v>4611663.3564532669</v>
      </c>
      <c r="CB1326" s="1">
        <v>204987.40384019699</v>
      </c>
      <c r="CC1326" s="1">
        <v>533209.13512104354</v>
      </c>
    </row>
    <row r="1327" spans="1:81" x14ac:dyDescent="0.25">
      <c r="A1327" t="s">
        <v>796</v>
      </c>
      <c r="B1327" t="s">
        <v>797</v>
      </c>
      <c r="C1327" t="s">
        <v>725</v>
      </c>
      <c r="D1327" t="s">
        <v>28</v>
      </c>
      <c r="E1327">
        <v>40014</v>
      </c>
      <c r="F1327" t="s">
        <v>39</v>
      </c>
      <c r="G1327" t="s">
        <v>82</v>
      </c>
      <c r="H1327" s="74">
        <v>0.46873146894112006</v>
      </c>
      <c r="I1327" s="1">
        <v>7521063</v>
      </c>
      <c r="J1327" s="1">
        <v>0</v>
      </c>
      <c r="K1327" s="1">
        <v>0</v>
      </c>
      <c r="L1327" s="1">
        <v>1165823</v>
      </c>
      <c r="M1327" s="1">
        <v>0</v>
      </c>
      <c r="N1327" s="1">
        <v>0</v>
      </c>
      <c r="O1327" s="1">
        <v>0</v>
      </c>
      <c r="P1327" s="1">
        <v>720331.2</v>
      </c>
      <c r="Q1327" s="1">
        <v>0</v>
      </c>
      <c r="R1327" s="1">
        <v>0</v>
      </c>
      <c r="S1327" s="1">
        <v>52918.8</v>
      </c>
      <c r="T1327" s="1">
        <v>1939073</v>
      </c>
      <c r="U1327" s="1"/>
      <c r="V1327" s="36"/>
      <c r="W1327" s="1"/>
      <c r="X1327" s="1"/>
      <c r="Y1327" s="1">
        <v>215762</v>
      </c>
      <c r="Z1327" s="1"/>
      <c r="AA1327" s="1"/>
      <c r="AB1327" s="1"/>
      <c r="AC1327" s="1">
        <v>41597</v>
      </c>
      <c r="AD1327" s="1"/>
      <c r="AE1327" s="1"/>
      <c r="AF1327" s="1">
        <v>21612</v>
      </c>
      <c r="AG1327" s="1">
        <v>0</v>
      </c>
      <c r="AH1327" s="1">
        <v>0</v>
      </c>
      <c r="AI1327" s="1">
        <v>2216555.5763125001</v>
      </c>
      <c r="AJ1327" s="1">
        <v>0</v>
      </c>
      <c r="AK1327" s="1">
        <v>0</v>
      </c>
      <c r="AL1327" s="1">
        <v>0</v>
      </c>
      <c r="AM1327" s="1">
        <v>366039.83618799999</v>
      </c>
      <c r="AN1327" s="1">
        <v>0</v>
      </c>
      <c r="AO1327" s="1">
        <v>0</v>
      </c>
      <c r="AP1327" s="1">
        <v>123044.93789159998</v>
      </c>
      <c r="AQ1327" s="1">
        <v>2705640.3503921004</v>
      </c>
      <c r="AR1327" s="1">
        <v>0</v>
      </c>
      <c r="AS1327" s="1">
        <v>0</v>
      </c>
      <c r="AT1327" s="1">
        <v>467776.20178279997</v>
      </c>
      <c r="AU1327" s="1">
        <v>0</v>
      </c>
      <c r="AV1327" s="1">
        <v>0</v>
      </c>
      <c r="AW1327" s="1">
        <v>0</v>
      </c>
      <c r="AX1327" s="1">
        <v>108201.28446</v>
      </c>
      <c r="AY1327" s="1">
        <v>0</v>
      </c>
      <c r="AZ1327" s="1">
        <v>0</v>
      </c>
      <c r="BA1327" s="1">
        <v>27716.4887796</v>
      </c>
      <c r="BB1327" s="1">
        <v>603693.97502240003</v>
      </c>
      <c r="BC1327" s="7">
        <v>0.44000885585116095</v>
      </c>
      <c r="BD1327" s="35" t="s">
        <v>552</v>
      </c>
      <c r="BE1327" s="35" t="s">
        <v>552</v>
      </c>
      <c r="BF1327" s="35">
        <v>2.3025208613102501</v>
      </c>
      <c r="BG1327" s="35" t="s">
        <v>552</v>
      </c>
      <c r="BH1327" s="35" t="s">
        <v>552</v>
      </c>
      <c r="BI1327" s="35" t="s">
        <v>552</v>
      </c>
      <c r="BJ1327" s="35">
        <v>0.65836537504969939</v>
      </c>
      <c r="BK1327" s="35" t="s">
        <v>552</v>
      </c>
      <c r="BL1327" s="35" t="s">
        <v>552</v>
      </c>
      <c r="BM1327" s="35">
        <v>2.8489199806344812</v>
      </c>
      <c r="BN1327" s="35">
        <v>1.7066579367638559</v>
      </c>
      <c r="BO1327" s="1">
        <v>0</v>
      </c>
      <c r="BP1327" s="1">
        <v>0</v>
      </c>
      <c r="BQ1327" s="1">
        <v>2475633.0970799997</v>
      </c>
      <c r="BR1327" s="1">
        <v>110041.33697685659</v>
      </c>
      <c r="BS1327" s="1">
        <v>972383.78699489683</v>
      </c>
      <c r="BT1327" s="1">
        <v>2475633.0970799997</v>
      </c>
      <c r="BU1327" s="1">
        <v>110041.33697685659</v>
      </c>
      <c r="BV1327" s="1">
        <v>286237.3249174598</v>
      </c>
      <c r="BW1327" s="35">
        <v>6.0173328609355305</v>
      </c>
      <c r="BX1327" s="1">
        <v>12421075.289599083</v>
      </c>
      <c r="BY1327" s="1">
        <v>552114.01607526268</v>
      </c>
      <c r="BZ1327" s="1">
        <v>4878773.1279304316</v>
      </c>
      <c r="CA1327" s="1">
        <v>12421075.289599083</v>
      </c>
      <c r="CB1327" s="1">
        <v>552114.01607526268</v>
      </c>
      <c r="CC1327" s="1">
        <v>1436147.9363346517</v>
      </c>
    </row>
    <row r="1328" spans="1:81" x14ac:dyDescent="0.25">
      <c r="A1328" t="s">
        <v>796</v>
      </c>
      <c r="B1328" t="s">
        <v>797</v>
      </c>
      <c r="C1328" t="s">
        <v>725</v>
      </c>
      <c r="D1328" t="s">
        <v>1730</v>
      </c>
      <c r="E1328">
        <v>40014</v>
      </c>
      <c r="F1328" t="s">
        <v>39</v>
      </c>
      <c r="G1328" t="s">
        <v>82</v>
      </c>
      <c r="H1328" s="74">
        <v>0.46873146894112006</v>
      </c>
      <c r="I1328" s="1">
        <v>4728663</v>
      </c>
      <c r="J1328" s="1"/>
      <c r="K1328" s="1"/>
      <c r="L1328" s="1">
        <v>535945</v>
      </c>
      <c r="M1328" s="1"/>
      <c r="N1328" s="1"/>
      <c r="O1328" s="1"/>
      <c r="P1328" s="1">
        <v>720331.2</v>
      </c>
      <c r="Q1328" s="1"/>
      <c r="R1328" s="1"/>
      <c r="S1328" s="1">
        <v>52918.8</v>
      </c>
      <c r="T1328" s="1">
        <v>1309195</v>
      </c>
      <c r="U1328" s="1">
        <v>13.310344827586206</v>
      </c>
      <c r="V1328" s="36">
        <v>0.39899891071042343</v>
      </c>
      <c r="W1328" s="1"/>
      <c r="X1328" s="1"/>
      <c r="Y1328" s="1">
        <v>36391</v>
      </c>
      <c r="Z1328" s="1"/>
      <c r="AA1328" s="1"/>
      <c r="AB1328" s="1"/>
      <c r="AC1328" s="1">
        <v>41597</v>
      </c>
      <c r="AD1328" s="1"/>
      <c r="AE1328" s="1"/>
      <c r="AF1328" s="1">
        <v>21612</v>
      </c>
      <c r="AG1328" s="1">
        <v>0</v>
      </c>
      <c r="AH1328" s="1">
        <v>0</v>
      </c>
      <c r="AI1328" s="1">
        <v>377815.96718750003</v>
      </c>
      <c r="AJ1328" s="1">
        <v>0</v>
      </c>
      <c r="AK1328" s="1"/>
      <c r="AL1328" s="1">
        <v>0</v>
      </c>
      <c r="AM1328" s="1">
        <v>366039.83618799999</v>
      </c>
      <c r="AN1328" s="1"/>
      <c r="AO1328" s="1">
        <v>0</v>
      </c>
      <c r="AP1328" s="1">
        <v>123044.93789159998</v>
      </c>
      <c r="AQ1328" s="1">
        <v>866900.74126709998</v>
      </c>
      <c r="AR1328" s="1">
        <v>0</v>
      </c>
      <c r="AS1328" s="1">
        <v>0</v>
      </c>
      <c r="AT1328" s="1">
        <v>78896.393985399991</v>
      </c>
      <c r="AU1328" s="1">
        <v>0</v>
      </c>
      <c r="AV1328" s="1"/>
      <c r="AW1328" s="1">
        <v>0</v>
      </c>
      <c r="AX1328" s="1">
        <v>108201.28446</v>
      </c>
      <c r="AY1328" s="1"/>
      <c r="AZ1328" s="1">
        <v>0</v>
      </c>
      <c r="BA1328" s="1">
        <v>27716.4887796</v>
      </c>
      <c r="BB1328" s="1">
        <v>214814.16722499998</v>
      </c>
      <c r="BC1328" s="7">
        <v>0.22875703100265338</v>
      </c>
      <c r="BD1328" s="35" t="s">
        <v>552</v>
      </c>
      <c r="BE1328" s="35" t="s">
        <v>552</v>
      </c>
      <c r="BF1328" s="35">
        <v>0.85216274276819448</v>
      </c>
      <c r="BG1328" s="35" t="s">
        <v>552</v>
      </c>
      <c r="BH1328" s="35" t="s">
        <v>552</v>
      </c>
      <c r="BI1328" s="35" t="s">
        <v>552</v>
      </c>
      <c r="BJ1328" s="35">
        <v>0.65836537504969939</v>
      </c>
      <c r="BK1328" s="35" t="s">
        <v>552</v>
      </c>
      <c r="BL1328" s="35" t="s">
        <v>552</v>
      </c>
      <c r="BM1328" s="35">
        <v>2.8489199806344812</v>
      </c>
      <c r="BN1328" s="35">
        <v>0.82624430164498031</v>
      </c>
      <c r="BO1328" s="1">
        <v>0</v>
      </c>
      <c r="BP1328" s="1">
        <v>0</v>
      </c>
      <c r="BQ1328" s="1">
        <v>1556486.7130799997</v>
      </c>
      <c r="BR1328" s="1">
        <v>69185.485965613319</v>
      </c>
      <c r="BS1328" s="1">
        <v>611359.75531153625</v>
      </c>
      <c r="BT1328" s="1">
        <v>1556486.7130799997</v>
      </c>
      <c r="BU1328" s="1">
        <v>69185.485965613319</v>
      </c>
      <c r="BV1328" s="1">
        <v>179963.90238403404</v>
      </c>
      <c r="BW1328" s="35">
        <v>6.0173328609355305</v>
      </c>
      <c r="BX1328" s="1">
        <v>7809411.9331458136</v>
      </c>
      <c r="BY1328" s="1">
        <v>347126.61223506561</v>
      </c>
      <c r="BZ1328" s="1">
        <v>3067395.3901780765</v>
      </c>
      <c r="CA1328" s="1">
        <v>7809411.9331458136</v>
      </c>
      <c r="CB1328" s="1">
        <v>347126.61223506561</v>
      </c>
      <c r="CC1328" s="1">
        <v>902938.80121360789</v>
      </c>
    </row>
    <row r="1329" spans="1:81" x14ac:dyDescent="0.25">
      <c r="A1329" t="s">
        <v>871</v>
      </c>
      <c r="B1329" t="s">
        <v>872</v>
      </c>
      <c r="C1329" t="s">
        <v>746</v>
      </c>
      <c r="D1329" t="s">
        <v>38</v>
      </c>
      <c r="E1329">
        <v>80004</v>
      </c>
      <c r="F1329" t="s">
        <v>39</v>
      </c>
      <c r="G1329" t="s">
        <v>62</v>
      </c>
      <c r="H1329" s="74">
        <v>0.29175696267717999</v>
      </c>
      <c r="I1329" s="1">
        <v>1925547</v>
      </c>
      <c r="J1329" s="1"/>
      <c r="K1329" s="1"/>
      <c r="L1329" s="1">
        <v>482949</v>
      </c>
      <c r="M1329" s="1"/>
      <c r="N1329" s="1"/>
      <c r="O1329" s="1"/>
      <c r="P1329" s="1"/>
      <c r="Q1329" s="1"/>
      <c r="R1329" s="1"/>
      <c r="S1329" s="1"/>
      <c r="T1329" s="1">
        <v>482949</v>
      </c>
      <c r="U1329" s="1">
        <v>33.684210526315788</v>
      </c>
      <c r="V1329" s="36">
        <v>9.6285620428028365E-2</v>
      </c>
      <c r="W1329" s="1"/>
      <c r="X1329" s="1"/>
      <c r="Y1329" s="1">
        <v>124157</v>
      </c>
      <c r="Z1329" s="1"/>
      <c r="AA1329" s="1"/>
      <c r="AB1329" s="1"/>
      <c r="AC1329" s="1"/>
      <c r="AD1329" s="1"/>
      <c r="AE1329" s="1"/>
      <c r="AF1329" s="1"/>
      <c r="AG1329" s="1">
        <v>0</v>
      </c>
      <c r="AH1329" s="1">
        <v>0</v>
      </c>
      <c r="AI1329" s="1">
        <v>1273287.4364375002</v>
      </c>
      <c r="AJ1329" s="1">
        <v>0</v>
      </c>
      <c r="AK1329" s="1">
        <v>0</v>
      </c>
      <c r="AL1329" s="1">
        <v>0</v>
      </c>
      <c r="AM1329" s="1">
        <v>0</v>
      </c>
      <c r="AN1329" s="1">
        <v>0</v>
      </c>
      <c r="AO1329" s="1">
        <v>0</v>
      </c>
      <c r="AP1329" s="1">
        <v>0</v>
      </c>
      <c r="AQ1329" s="1">
        <v>1273287.4364375002</v>
      </c>
      <c r="AR1329" s="1">
        <v>0</v>
      </c>
      <c r="AS1329" s="1">
        <v>0</v>
      </c>
      <c r="AT1329" s="1">
        <v>269174.78464580001</v>
      </c>
      <c r="AU1329" s="1">
        <v>0</v>
      </c>
      <c r="AV1329" s="1">
        <v>0</v>
      </c>
      <c r="AW1329" s="1">
        <v>0</v>
      </c>
      <c r="AX1329" s="1">
        <v>0</v>
      </c>
      <c r="AY1329" s="1">
        <v>0</v>
      </c>
      <c r="AZ1329" s="1">
        <v>0</v>
      </c>
      <c r="BA1329" s="1">
        <v>0</v>
      </c>
      <c r="BB1329" s="1">
        <v>269174.78464580001</v>
      </c>
      <c r="BC1329" s="7">
        <v>0.80105145243574949</v>
      </c>
      <c r="BD1329" s="35" t="s">
        <v>552</v>
      </c>
      <c r="BE1329" s="35" t="s">
        <v>552</v>
      </c>
      <c r="BF1329" s="35">
        <v>3.1938408011680326</v>
      </c>
      <c r="BG1329" s="35" t="s">
        <v>552</v>
      </c>
      <c r="BH1329" s="35" t="s">
        <v>552</v>
      </c>
      <c r="BI1329" s="35" t="s">
        <v>552</v>
      </c>
      <c r="BJ1329" s="35" t="s">
        <v>552</v>
      </c>
      <c r="BK1329" s="35" t="s">
        <v>552</v>
      </c>
      <c r="BL1329" s="35" t="s">
        <v>552</v>
      </c>
      <c r="BM1329" s="35" t="s">
        <v>552</v>
      </c>
      <c r="BN1329" s="35">
        <v>3.1938408011680326</v>
      </c>
      <c r="BO1329" s="1">
        <v>0</v>
      </c>
      <c r="BP1329" s="1"/>
      <c r="BQ1329" s="1">
        <v>633813.05051999993</v>
      </c>
      <c r="BR1329" s="1">
        <v>28172.848211984834</v>
      </c>
      <c r="BS1329" s="1">
        <v>248950.27257405804</v>
      </c>
      <c r="BT1329" s="1">
        <v>633813.05051999993</v>
      </c>
      <c r="BU1329" s="1">
        <v>28172.848211984834</v>
      </c>
      <c r="BV1329" s="1">
        <v>73282.649312050708</v>
      </c>
      <c r="BW1329" s="35">
        <v>6.1017888538672782</v>
      </c>
      <c r="BX1329" s="1">
        <v>3233580.3565785536</v>
      </c>
      <c r="BY1329" s="1">
        <v>143731.92298959888</v>
      </c>
      <c r="BZ1329" s="1">
        <v>1270091.7257855497</v>
      </c>
      <c r="CA1329" s="1">
        <v>3233580.3565785536</v>
      </c>
      <c r="CB1329" s="1">
        <v>143731.92298959888</v>
      </c>
      <c r="CC1329" s="1">
        <v>373872.6034420848</v>
      </c>
    </row>
    <row r="1330" spans="1:81" x14ac:dyDescent="0.25">
      <c r="A1330" t="s">
        <v>871</v>
      </c>
      <c r="B1330" t="s">
        <v>872</v>
      </c>
      <c r="C1330" t="s">
        <v>746</v>
      </c>
      <c r="D1330" t="s">
        <v>28</v>
      </c>
      <c r="E1330">
        <v>80004</v>
      </c>
      <c r="F1330" t="s">
        <v>39</v>
      </c>
      <c r="G1330" t="s">
        <v>62</v>
      </c>
      <c r="H1330" s="74">
        <v>0.29175696267717999</v>
      </c>
      <c r="I1330" s="1">
        <v>2197217</v>
      </c>
      <c r="J1330" s="1">
        <v>0</v>
      </c>
      <c r="K1330" s="1">
        <v>0</v>
      </c>
      <c r="L1330" s="1">
        <v>640295</v>
      </c>
      <c r="M1330" s="1">
        <v>0</v>
      </c>
      <c r="N1330" s="1">
        <v>0</v>
      </c>
      <c r="O1330" s="1">
        <v>0</v>
      </c>
      <c r="P1330" s="1">
        <v>195406</v>
      </c>
      <c r="Q1330" s="1">
        <v>0</v>
      </c>
      <c r="R1330" s="1">
        <v>0</v>
      </c>
      <c r="S1330" s="1">
        <v>0</v>
      </c>
      <c r="T1330" s="1">
        <v>835701</v>
      </c>
      <c r="U1330" s="1"/>
      <c r="V1330" s="36"/>
      <c r="W1330" s="1"/>
      <c r="X1330" s="1"/>
      <c r="Y1330" s="1">
        <v>124157</v>
      </c>
      <c r="Z1330" s="1"/>
      <c r="AA1330" s="1"/>
      <c r="AB1330" s="1"/>
      <c r="AC1330" s="1">
        <v>32300</v>
      </c>
      <c r="AD1330" s="1"/>
      <c r="AE1330" s="1"/>
      <c r="AF1330" s="1"/>
      <c r="AG1330" s="1">
        <v>0</v>
      </c>
      <c r="AH1330" s="1">
        <v>0</v>
      </c>
      <c r="AI1330" s="1">
        <v>1275126.4178125001</v>
      </c>
      <c r="AJ1330" s="1">
        <v>0</v>
      </c>
      <c r="AK1330" s="1">
        <v>0</v>
      </c>
      <c r="AL1330" s="1">
        <v>0</v>
      </c>
      <c r="AM1330" s="1">
        <v>283815.94864833337</v>
      </c>
      <c r="AN1330" s="1">
        <v>0</v>
      </c>
      <c r="AO1330" s="1">
        <v>0</v>
      </c>
      <c r="AP1330" s="1">
        <v>0</v>
      </c>
      <c r="AQ1330" s="1">
        <v>1558942.3664608335</v>
      </c>
      <c r="AR1330" s="1">
        <v>0</v>
      </c>
      <c r="AS1330" s="1">
        <v>0</v>
      </c>
      <c r="AT1330" s="1">
        <v>269174.78464580001</v>
      </c>
      <c r="AU1330" s="1">
        <v>0</v>
      </c>
      <c r="AV1330" s="1">
        <v>0</v>
      </c>
      <c r="AW1330" s="1">
        <v>0</v>
      </c>
      <c r="AX1330" s="1">
        <v>84018.114000000001</v>
      </c>
      <c r="AY1330" s="1">
        <v>0</v>
      </c>
      <c r="AZ1330" s="1">
        <v>0</v>
      </c>
      <c r="BA1330" s="1">
        <v>0</v>
      </c>
      <c r="BB1330" s="1">
        <v>353192.89864580001</v>
      </c>
      <c r="BC1330" s="7">
        <v>0.87025326360875299</v>
      </c>
      <c r="BD1330" s="35" t="s">
        <v>552</v>
      </c>
      <c r="BE1330" s="35" t="s">
        <v>552</v>
      </c>
      <c r="BF1330" s="35">
        <v>2.4118589126235568</v>
      </c>
      <c r="BG1330" s="35" t="s">
        <v>552</v>
      </c>
      <c r="BH1330" s="35" t="s">
        <v>552</v>
      </c>
      <c r="BI1330" s="35" t="s">
        <v>552</v>
      </c>
      <c r="BJ1330" s="35">
        <v>1.8824092538014869</v>
      </c>
      <c r="BK1330" s="35" t="s">
        <v>552</v>
      </c>
      <c r="BL1330" s="35" t="s">
        <v>552</v>
      </c>
      <c r="BM1330" s="35" t="s">
        <v>552</v>
      </c>
      <c r="BN1330" s="35">
        <v>2.2880614778570729</v>
      </c>
      <c r="BO1330" s="1">
        <v>0</v>
      </c>
      <c r="BP1330" s="1">
        <v>0</v>
      </c>
      <c r="BQ1330" s="1">
        <v>723235.94771999994</v>
      </c>
      <c r="BR1330" s="1">
        <v>32147.675974563426</v>
      </c>
      <c r="BS1330" s="1">
        <v>284073.96498467925</v>
      </c>
      <c r="BT1330" s="1">
        <v>723235.94771999994</v>
      </c>
      <c r="BU1330" s="1">
        <v>32147.675974563426</v>
      </c>
      <c r="BV1330" s="1">
        <v>83621.891791514892</v>
      </c>
      <c r="BW1330" s="35">
        <v>6.1017888538672782</v>
      </c>
      <c r="BX1330" s="1">
        <v>3689797.096794033</v>
      </c>
      <c r="BY1330" s="1">
        <v>164010.65496476457</v>
      </c>
      <c r="BZ1330" s="1">
        <v>1449285.3882327199</v>
      </c>
      <c r="CA1330" s="1">
        <v>3689797.096794033</v>
      </c>
      <c r="CB1330" s="1">
        <v>164010.65496476457</v>
      </c>
      <c r="CC1330" s="1">
        <v>426621.23548124626</v>
      </c>
    </row>
    <row r="1331" spans="1:81" x14ac:dyDescent="0.25">
      <c r="A1331" t="s">
        <v>871</v>
      </c>
      <c r="B1331" t="s">
        <v>872</v>
      </c>
      <c r="C1331" t="s">
        <v>746</v>
      </c>
      <c r="D1331" t="s">
        <v>1730</v>
      </c>
      <c r="E1331">
        <v>80004</v>
      </c>
      <c r="F1331" t="s">
        <v>39</v>
      </c>
      <c r="G1331" t="s">
        <v>62</v>
      </c>
      <c r="H1331" s="74">
        <v>0.29175696267717999</v>
      </c>
      <c r="I1331" s="1">
        <v>271670</v>
      </c>
      <c r="J1331" s="1"/>
      <c r="K1331" s="1"/>
      <c r="L1331" s="1">
        <v>157346</v>
      </c>
      <c r="M1331" s="1"/>
      <c r="N1331" s="1"/>
      <c r="O1331" s="1"/>
      <c r="P1331" s="1">
        <v>195406</v>
      </c>
      <c r="Q1331" s="1"/>
      <c r="R1331" s="1"/>
      <c r="S1331" s="1"/>
      <c r="T1331" s="1">
        <v>352752</v>
      </c>
      <c r="U1331" s="1">
        <v>17.428571428571427</v>
      </c>
      <c r="V1331" s="36">
        <v>0.10832411118166807</v>
      </c>
      <c r="W1331" s="1"/>
      <c r="X1331" s="1"/>
      <c r="Y1331" s="1"/>
      <c r="Z1331" s="1"/>
      <c r="AA1331" s="1"/>
      <c r="AB1331" s="1"/>
      <c r="AC1331" s="1">
        <v>32300</v>
      </c>
      <c r="AD1331" s="1"/>
      <c r="AE1331" s="1"/>
      <c r="AF1331" s="1"/>
      <c r="AG1331" s="1">
        <v>0</v>
      </c>
      <c r="AH1331" s="1">
        <v>0</v>
      </c>
      <c r="AI1331" s="1">
        <v>1838.9813749999998</v>
      </c>
      <c r="AJ1331" s="1">
        <v>0</v>
      </c>
      <c r="AK1331" s="1"/>
      <c r="AL1331" s="1">
        <v>0</v>
      </c>
      <c r="AM1331" s="1">
        <v>283815.94864833337</v>
      </c>
      <c r="AN1331" s="1"/>
      <c r="AO1331" s="1">
        <v>0</v>
      </c>
      <c r="AP1331" s="1">
        <v>0</v>
      </c>
      <c r="AQ1331" s="1">
        <v>285654.93002333335</v>
      </c>
      <c r="AR1331" s="1">
        <v>0</v>
      </c>
      <c r="AS1331" s="1">
        <v>0</v>
      </c>
      <c r="AT1331" s="1">
        <v>0</v>
      </c>
      <c r="AU1331" s="1">
        <v>0</v>
      </c>
      <c r="AV1331" s="1"/>
      <c r="AW1331" s="1">
        <v>0</v>
      </c>
      <c r="AX1331" s="1">
        <v>84018.114000000001</v>
      </c>
      <c r="AY1331" s="1"/>
      <c r="AZ1331" s="1">
        <v>0</v>
      </c>
      <c r="BA1331" s="1">
        <v>0</v>
      </c>
      <c r="BB1331" s="1">
        <v>84018.114000000001</v>
      </c>
      <c r="BC1331" s="7">
        <v>1.3607429750187114</v>
      </c>
      <c r="BD1331" s="35" t="s">
        <v>552</v>
      </c>
      <c r="BE1331" s="35" t="s">
        <v>552</v>
      </c>
      <c r="BF1331" s="35">
        <v>1.1687499999999998E-2</v>
      </c>
      <c r="BG1331" s="35" t="s">
        <v>552</v>
      </c>
      <c r="BH1331" s="35" t="s">
        <v>552</v>
      </c>
      <c r="BI1331" s="35" t="s">
        <v>552</v>
      </c>
      <c r="BJ1331" s="35">
        <v>1.8824092538014869</v>
      </c>
      <c r="BK1331" s="35" t="s">
        <v>552</v>
      </c>
      <c r="BL1331" s="35" t="s">
        <v>552</v>
      </c>
      <c r="BM1331" s="35" t="s">
        <v>552</v>
      </c>
      <c r="BN1331" s="35">
        <v>1.0479686692728414</v>
      </c>
      <c r="BO1331" s="1">
        <v>0</v>
      </c>
      <c r="BP1331" s="1">
        <v>0</v>
      </c>
      <c r="BQ1331" s="1">
        <v>89422.897199999992</v>
      </c>
      <c r="BR1331" s="1">
        <v>3974.8277625785918</v>
      </c>
      <c r="BS1331" s="1">
        <v>35123.692410621159</v>
      </c>
      <c r="BT1331" s="1">
        <v>89422.897199999992</v>
      </c>
      <c r="BU1331" s="1">
        <v>3974.8277625785918</v>
      </c>
      <c r="BV1331" s="1">
        <v>10339.242479464181</v>
      </c>
      <c r="BW1331" s="35">
        <v>6.1017888538672782</v>
      </c>
      <c r="BX1331" s="1">
        <v>456216.7402154794</v>
      </c>
      <c r="BY1331" s="1">
        <v>20278.731975165672</v>
      </c>
      <c r="BZ1331" s="1">
        <v>179193.66244716974</v>
      </c>
      <c r="CA1331" s="1">
        <v>456216.7402154794</v>
      </c>
      <c r="CB1331" s="1">
        <v>20278.731975165672</v>
      </c>
      <c r="CC1331" s="1">
        <v>52748.632039161443</v>
      </c>
    </row>
    <row r="1332" spans="1:81" x14ac:dyDescent="0.25">
      <c r="A1332" t="s">
        <v>895</v>
      </c>
      <c r="B1332" t="s">
        <v>896</v>
      </c>
      <c r="C1332" t="s">
        <v>746</v>
      </c>
      <c r="D1332" t="s">
        <v>38</v>
      </c>
      <c r="E1332">
        <v>80012</v>
      </c>
      <c r="F1332" t="s">
        <v>39</v>
      </c>
      <c r="G1332" t="s">
        <v>62</v>
      </c>
      <c r="H1332" s="74">
        <v>0.29175696267717999</v>
      </c>
      <c r="I1332" s="1">
        <v>1201454</v>
      </c>
      <c r="J1332" s="1"/>
      <c r="K1332" s="1"/>
      <c r="L1332" s="1">
        <v>460512</v>
      </c>
      <c r="M1332" s="1"/>
      <c r="N1332" s="1"/>
      <c r="O1332" s="1"/>
      <c r="P1332" s="1"/>
      <c r="Q1332" s="1"/>
      <c r="R1332" s="1"/>
      <c r="S1332" s="1"/>
      <c r="T1332" s="1">
        <v>460512</v>
      </c>
      <c r="U1332" s="1">
        <v>27</v>
      </c>
      <c r="V1332" s="36">
        <v>0.10435859524738929</v>
      </c>
      <c r="W1332" s="1"/>
      <c r="X1332" s="1"/>
      <c r="Y1332" s="1">
        <v>99616</v>
      </c>
      <c r="Z1332" s="1"/>
      <c r="AA1332" s="1"/>
      <c r="AB1332" s="1"/>
      <c r="AC1332" s="1"/>
      <c r="AD1332" s="1"/>
      <c r="AE1332" s="1"/>
      <c r="AF1332" s="1"/>
      <c r="AG1332" s="1">
        <v>0</v>
      </c>
      <c r="AH1332" s="1">
        <v>0</v>
      </c>
      <c r="AI1332" s="1">
        <v>1022461.594</v>
      </c>
      <c r="AJ1332" s="1">
        <v>0</v>
      </c>
      <c r="AK1332" s="1">
        <v>0</v>
      </c>
      <c r="AL1332" s="1">
        <v>0</v>
      </c>
      <c r="AM1332" s="1">
        <v>0</v>
      </c>
      <c r="AN1332" s="1">
        <v>0</v>
      </c>
      <c r="AO1332" s="1">
        <v>0</v>
      </c>
      <c r="AP1332" s="1">
        <v>0</v>
      </c>
      <c r="AQ1332" s="1">
        <v>1022461.594</v>
      </c>
      <c r="AR1332" s="1">
        <v>0</v>
      </c>
      <c r="AS1332" s="1">
        <v>0</v>
      </c>
      <c r="AT1332" s="1">
        <v>215969.42055039998</v>
      </c>
      <c r="AU1332" s="1">
        <v>0</v>
      </c>
      <c r="AV1332" s="1">
        <v>0</v>
      </c>
      <c r="AW1332" s="1">
        <v>0</v>
      </c>
      <c r="AX1332" s="1">
        <v>0</v>
      </c>
      <c r="AY1332" s="1">
        <v>0</v>
      </c>
      <c r="AZ1332" s="1">
        <v>0</v>
      </c>
      <c r="BA1332" s="1">
        <v>0</v>
      </c>
      <c r="BB1332" s="1">
        <v>215969.42055039998</v>
      </c>
      <c r="BC1332" s="7">
        <v>1.0307768874633569</v>
      </c>
      <c r="BD1332" s="35" t="s">
        <v>552</v>
      </c>
      <c r="BE1332" s="35" t="s">
        <v>552</v>
      </c>
      <c r="BF1332" s="35">
        <v>2.6892480859356542</v>
      </c>
      <c r="BG1332" s="35" t="s">
        <v>552</v>
      </c>
      <c r="BH1332" s="35" t="s">
        <v>552</v>
      </c>
      <c r="BI1332" s="35" t="s">
        <v>552</v>
      </c>
      <c r="BJ1332" s="35" t="s">
        <v>552</v>
      </c>
      <c r="BK1332" s="35" t="s">
        <v>552</v>
      </c>
      <c r="BL1332" s="35" t="s">
        <v>552</v>
      </c>
      <c r="BM1332" s="35" t="s">
        <v>552</v>
      </c>
      <c r="BN1332" s="35">
        <v>2.6892480859356542</v>
      </c>
      <c r="BO1332" s="1">
        <v>0</v>
      </c>
      <c r="BP1332" s="1"/>
      <c r="BQ1332" s="1">
        <v>395470.59863999992</v>
      </c>
      <c r="BR1332" s="1">
        <v>17578.579580598147</v>
      </c>
      <c r="BS1332" s="1">
        <v>155333.67961685293</v>
      </c>
      <c r="BT1332" s="1">
        <v>395470.59863999992</v>
      </c>
      <c r="BU1332" s="1">
        <v>17578.579580598147</v>
      </c>
      <c r="BV1332" s="1">
        <v>45725.049633460287</v>
      </c>
      <c r="BW1332" s="35">
        <v>6.1097662680842308</v>
      </c>
      <c r="BX1332" s="1">
        <v>2020762.3249497493</v>
      </c>
      <c r="BY1332" s="1">
        <v>89822.432981774677</v>
      </c>
      <c r="BZ1332" s="1">
        <v>793718.79640359816</v>
      </c>
      <c r="CA1332" s="1">
        <v>2020762.3249497493</v>
      </c>
      <c r="CB1332" s="1">
        <v>89822.432981774677</v>
      </c>
      <c r="CC1332" s="1">
        <v>233644.31622353263</v>
      </c>
    </row>
    <row r="1333" spans="1:81" x14ac:dyDescent="0.25">
      <c r="A1333" t="s">
        <v>895</v>
      </c>
      <c r="B1333" t="s">
        <v>896</v>
      </c>
      <c r="C1333" t="s">
        <v>746</v>
      </c>
      <c r="D1333" t="s">
        <v>28</v>
      </c>
      <c r="E1333">
        <v>80012</v>
      </c>
      <c r="F1333" t="s">
        <v>39</v>
      </c>
      <c r="G1333" t="s">
        <v>62</v>
      </c>
      <c r="H1333" s="74">
        <v>0.29175696267717999</v>
      </c>
      <c r="I1333" s="1">
        <v>1325581</v>
      </c>
      <c r="J1333" s="1">
        <v>0</v>
      </c>
      <c r="K1333" s="1">
        <v>0</v>
      </c>
      <c r="L1333" s="1">
        <v>460512</v>
      </c>
      <c r="M1333" s="1">
        <v>0</v>
      </c>
      <c r="N1333" s="1">
        <v>0</v>
      </c>
      <c r="O1333" s="1">
        <v>0</v>
      </c>
      <c r="P1333" s="1">
        <v>199651</v>
      </c>
      <c r="Q1333" s="1">
        <v>0</v>
      </c>
      <c r="R1333" s="1">
        <v>0</v>
      </c>
      <c r="S1333" s="1">
        <v>0</v>
      </c>
      <c r="T1333" s="1">
        <v>660163</v>
      </c>
      <c r="U1333" s="1"/>
      <c r="V1333" s="36"/>
      <c r="W1333" s="1"/>
      <c r="X1333" s="1"/>
      <c r="Y1333" s="1">
        <v>99616</v>
      </c>
      <c r="Z1333" s="1"/>
      <c r="AA1333" s="1"/>
      <c r="AB1333" s="1"/>
      <c r="AC1333" s="1">
        <v>13977</v>
      </c>
      <c r="AD1333" s="1"/>
      <c r="AE1333" s="1"/>
      <c r="AF1333" s="1"/>
      <c r="AG1333" s="1">
        <v>0</v>
      </c>
      <c r="AH1333" s="1">
        <v>0</v>
      </c>
      <c r="AI1333" s="1">
        <v>1022461.594</v>
      </c>
      <c r="AJ1333" s="1">
        <v>0</v>
      </c>
      <c r="AK1333" s="1">
        <v>0</v>
      </c>
      <c r="AL1333" s="1">
        <v>0</v>
      </c>
      <c r="AM1333" s="1">
        <v>122944.83026083333</v>
      </c>
      <c r="AN1333" s="1">
        <v>0</v>
      </c>
      <c r="AO1333" s="1">
        <v>0</v>
      </c>
      <c r="AP1333" s="1">
        <v>0</v>
      </c>
      <c r="AQ1333" s="1">
        <v>1145406.4242608333</v>
      </c>
      <c r="AR1333" s="1">
        <v>0</v>
      </c>
      <c r="AS1333" s="1">
        <v>0</v>
      </c>
      <c r="AT1333" s="1">
        <v>215969.42055039998</v>
      </c>
      <c r="AU1333" s="1">
        <v>0</v>
      </c>
      <c r="AV1333" s="1">
        <v>0</v>
      </c>
      <c r="AW1333" s="1">
        <v>0</v>
      </c>
      <c r="AX1333" s="1">
        <v>36356.692859999996</v>
      </c>
      <c r="AY1333" s="1">
        <v>0</v>
      </c>
      <c r="AZ1333" s="1">
        <v>0</v>
      </c>
      <c r="BA1333" s="1">
        <v>0</v>
      </c>
      <c r="BB1333" s="1">
        <v>252326.11341039999</v>
      </c>
      <c r="BC1333" s="7">
        <v>1.0544301235995637</v>
      </c>
      <c r="BD1333" s="35" t="s">
        <v>552</v>
      </c>
      <c r="BE1333" s="35" t="s">
        <v>552</v>
      </c>
      <c r="BF1333" s="35">
        <v>2.6892480859356542</v>
      </c>
      <c r="BG1333" s="35" t="s">
        <v>552</v>
      </c>
      <c r="BH1333" s="35" t="s">
        <v>552</v>
      </c>
      <c r="BI1333" s="35" t="s">
        <v>552</v>
      </c>
      <c r="BJ1333" s="35">
        <v>0.79789995101869426</v>
      </c>
      <c r="BK1333" s="35" t="s">
        <v>552</v>
      </c>
      <c r="BL1333" s="35" t="s">
        <v>552</v>
      </c>
      <c r="BM1333" s="35" t="s">
        <v>552</v>
      </c>
      <c r="BN1333" s="35">
        <v>2.1172536747306849</v>
      </c>
      <c r="BO1333" s="1">
        <v>0</v>
      </c>
      <c r="BP1333" s="1">
        <v>0</v>
      </c>
      <c r="BQ1333" s="1">
        <v>436328.2419599999</v>
      </c>
      <c r="BR1333" s="1">
        <v>19394.692679893589</v>
      </c>
      <c r="BS1333" s="1">
        <v>171381.82099371887</v>
      </c>
      <c r="BT1333" s="1">
        <v>436328.2419599999</v>
      </c>
      <c r="BU1333" s="1">
        <v>19394.692679893589</v>
      </c>
      <c r="BV1333" s="1">
        <v>50449.086705085603</v>
      </c>
      <c r="BW1333" s="35">
        <v>6.1097662680842308</v>
      </c>
      <c r="BX1333" s="1">
        <v>2229535.3325797021</v>
      </c>
      <c r="BY1333" s="1">
        <v>99102.346435580417</v>
      </c>
      <c r="BZ1333" s="1">
        <v>875721.04787655442</v>
      </c>
      <c r="CA1333" s="1">
        <v>2229535.3325797021</v>
      </c>
      <c r="CB1333" s="1">
        <v>99102.346435580417</v>
      </c>
      <c r="CC1333" s="1">
        <v>257783.04150130306</v>
      </c>
    </row>
    <row r="1334" spans="1:81" x14ac:dyDescent="0.25">
      <c r="A1334" t="s">
        <v>895</v>
      </c>
      <c r="B1334" t="s">
        <v>896</v>
      </c>
      <c r="C1334" t="s">
        <v>746</v>
      </c>
      <c r="D1334" t="s">
        <v>1730</v>
      </c>
      <c r="E1334">
        <v>80012</v>
      </c>
      <c r="F1334" t="s">
        <v>39</v>
      </c>
      <c r="G1334" t="s">
        <v>62</v>
      </c>
      <c r="H1334" s="74">
        <v>0.29175696267717999</v>
      </c>
      <c r="I1334" s="1">
        <v>124127</v>
      </c>
      <c r="J1334" s="1"/>
      <c r="K1334" s="1"/>
      <c r="L1334" s="1"/>
      <c r="M1334" s="1"/>
      <c r="N1334" s="1"/>
      <c r="O1334" s="1"/>
      <c r="P1334" s="1">
        <v>199651</v>
      </c>
      <c r="Q1334" s="1"/>
      <c r="R1334" s="1"/>
      <c r="S1334" s="1"/>
      <c r="T1334" s="1">
        <v>199651</v>
      </c>
      <c r="U1334" s="1">
        <v>4</v>
      </c>
      <c r="V1334" s="36">
        <v>0.1705547250283051</v>
      </c>
      <c r="W1334" s="1"/>
      <c r="X1334" s="1"/>
      <c r="Y1334" s="1"/>
      <c r="Z1334" s="1"/>
      <c r="AA1334" s="1"/>
      <c r="AB1334" s="1"/>
      <c r="AC1334" s="1">
        <v>13977</v>
      </c>
      <c r="AD1334" s="1"/>
      <c r="AE1334" s="1"/>
      <c r="AF1334" s="1"/>
      <c r="AG1334" s="1">
        <v>0</v>
      </c>
      <c r="AH1334" s="1">
        <v>0</v>
      </c>
      <c r="AI1334" s="1">
        <v>0</v>
      </c>
      <c r="AJ1334" s="1">
        <v>0</v>
      </c>
      <c r="AK1334" s="1"/>
      <c r="AL1334" s="1">
        <v>0</v>
      </c>
      <c r="AM1334" s="1">
        <v>122944.83026083333</v>
      </c>
      <c r="AN1334" s="1"/>
      <c r="AO1334" s="1">
        <v>0</v>
      </c>
      <c r="AP1334" s="1">
        <v>0</v>
      </c>
      <c r="AQ1334" s="1">
        <v>122944.83026083333</v>
      </c>
      <c r="AR1334" s="1">
        <v>0</v>
      </c>
      <c r="AS1334" s="1">
        <v>0</v>
      </c>
      <c r="AT1334" s="1">
        <v>0</v>
      </c>
      <c r="AU1334" s="1">
        <v>0</v>
      </c>
      <c r="AV1334" s="1"/>
      <c r="AW1334" s="1">
        <v>0</v>
      </c>
      <c r="AX1334" s="1">
        <v>36356.692859999996</v>
      </c>
      <c r="AY1334" s="1"/>
      <c r="AZ1334" s="1">
        <v>0</v>
      </c>
      <c r="BA1334" s="1">
        <v>0</v>
      </c>
      <c r="BB1334" s="1">
        <v>36356.692859999996</v>
      </c>
      <c r="BC1334" s="7">
        <v>1.2833752779075731</v>
      </c>
      <c r="BD1334" s="35" t="s">
        <v>552</v>
      </c>
      <c r="BE1334" s="35" t="s">
        <v>552</v>
      </c>
      <c r="BF1334" s="35" t="s">
        <v>552</v>
      </c>
      <c r="BG1334" s="35" t="s">
        <v>552</v>
      </c>
      <c r="BH1334" s="35" t="s">
        <v>552</v>
      </c>
      <c r="BI1334" s="35" t="s">
        <v>552</v>
      </c>
      <c r="BJ1334" s="35">
        <v>0.79789995101869426</v>
      </c>
      <c r="BK1334" s="35" t="s">
        <v>552</v>
      </c>
      <c r="BL1334" s="35" t="s">
        <v>552</v>
      </c>
      <c r="BM1334" s="35" t="s">
        <v>552</v>
      </c>
      <c r="BN1334" s="35">
        <v>0.79789995101869426</v>
      </c>
      <c r="BO1334" s="1">
        <v>0</v>
      </c>
      <c r="BP1334" s="1">
        <v>0</v>
      </c>
      <c r="BQ1334" s="1">
        <v>40857.643319999996</v>
      </c>
      <c r="BR1334" s="1">
        <v>1816.1130992954425</v>
      </c>
      <c r="BS1334" s="1">
        <v>16048.141376865949</v>
      </c>
      <c r="BT1334" s="1">
        <v>40857.643319999996</v>
      </c>
      <c r="BU1334" s="1">
        <v>1816.1130992954425</v>
      </c>
      <c r="BV1334" s="1">
        <v>4724.0370716253183</v>
      </c>
      <c r="BW1334" s="35">
        <v>6.1097662680842308</v>
      </c>
      <c r="BX1334" s="1">
        <v>208773.00762995298</v>
      </c>
      <c r="BY1334" s="1">
        <v>9279.9134538057588</v>
      </c>
      <c r="BZ1334" s="1">
        <v>82002.251472956457</v>
      </c>
      <c r="CA1334" s="1">
        <v>208773.00762995298</v>
      </c>
      <c r="CB1334" s="1">
        <v>9279.9134538057588</v>
      </c>
      <c r="CC1334" s="1">
        <v>24138.725277770463</v>
      </c>
    </row>
    <row r="1335" spans="1:81" x14ac:dyDescent="0.25">
      <c r="A1335" t="s">
        <v>744</v>
      </c>
      <c r="B1335" t="s">
        <v>745</v>
      </c>
      <c r="C1335" t="s">
        <v>746</v>
      </c>
      <c r="D1335" t="s">
        <v>38</v>
      </c>
      <c r="E1335">
        <v>80009</v>
      </c>
      <c r="F1335" t="s">
        <v>39</v>
      </c>
      <c r="G1335" t="s">
        <v>62</v>
      </c>
      <c r="H1335" s="74">
        <v>0.29175696267717999</v>
      </c>
      <c r="I1335" s="1">
        <v>3268988</v>
      </c>
      <c r="J1335" s="1"/>
      <c r="K1335" s="1"/>
      <c r="L1335" s="1">
        <v>743867</v>
      </c>
      <c r="M1335" s="1"/>
      <c r="N1335" s="1"/>
      <c r="O1335" s="1"/>
      <c r="P1335" s="1"/>
      <c r="Q1335" s="1"/>
      <c r="R1335" s="1"/>
      <c r="S1335" s="1"/>
      <c r="T1335" s="1">
        <v>743867</v>
      </c>
      <c r="U1335" s="1">
        <v>29.28</v>
      </c>
      <c r="V1335" s="36">
        <v>0.15939740075628817</v>
      </c>
      <c r="W1335" s="1"/>
      <c r="X1335" s="1"/>
      <c r="Y1335" s="1">
        <v>165189</v>
      </c>
      <c r="Z1335" s="1"/>
      <c r="AA1335" s="1"/>
      <c r="AB1335" s="1"/>
      <c r="AC1335" s="1"/>
      <c r="AD1335" s="1"/>
      <c r="AE1335" s="1"/>
      <c r="AF1335" s="1"/>
      <c r="AG1335" s="1">
        <v>0</v>
      </c>
      <c r="AH1335" s="1">
        <v>0</v>
      </c>
      <c r="AI1335" s="1">
        <v>1695273.6355625002</v>
      </c>
      <c r="AJ1335" s="1">
        <v>0</v>
      </c>
      <c r="AK1335" s="1">
        <v>0</v>
      </c>
      <c r="AL1335" s="1">
        <v>0</v>
      </c>
      <c r="AM1335" s="1">
        <v>0</v>
      </c>
      <c r="AN1335" s="1">
        <v>0</v>
      </c>
      <c r="AO1335" s="1">
        <v>0</v>
      </c>
      <c r="AP1335" s="1">
        <v>0</v>
      </c>
      <c r="AQ1335" s="1">
        <v>1695273.6355625002</v>
      </c>
      <c r="AR1335" s="1">
        <v>0</v>
      </c>
      <c r="AS1335" s="1">
        <v>0</v>
      </c>
      <c r="AT1335" s="1">
        <v>358132.95666660002</v>
      </c>
      <c r="AU1335" s="1">
        <v>0</v>
      </c>
      <c r="AV1335" s="1">
        <v>0</v>
      </c>
      <c r="AW1335" s="1">
        <v>0</v>
      </c>
      <c r="AX1335" s="1">
        <v>0</v>
      </c>
      <c r="AY1335" s="1">
        <v>0</v>
      </c>
      <c r="AZ1335" s="1">
        <v>0</v>
      </c>
      <c r="BA1335" s="1">
        <v>0</v>
      </c>
      <c r="BB1335" s="1">
        <v>358132.95666660002</v>
      </c>
      <c r="BC1335" s="7">
        <v>0.62814748546923393</v>
      </c>
      <c r="BD1335" s="35" t="s">
        <v>552</v>
      </c>
      <c r="BE1335" s="35" t="s">
        <v>552</v>
      </c>
      <c r="BF1335" s="35">
        <v>2.7604485643658077</v>
      </c>
      <c r="BG1335" s="35" t="s">
        <v>552</v>
      </c>
      <c r="BH1335" s="35" t="s">
        <v>552</v>
      </c>
      <c r="BI1335" s="35" t="s">
        <v>552</v>
      </c>
      <c r="BJ1335" s="35" t="s">
        <v>552</v>
      </c>
      <c r="BK1335" s="35" t="s">
        <v>552</v>
      </c>
      <c r="BL1335" s="35" t="s">
        <v>552</v>
      </c>
      <c r="BM1335" s="35" t="s">
        <v>552</v>
      </c>
      <c r="BN1335" s="35">
        <v>2.7604485643658077</v>
      </c>
      <c r="BO1335" s="1">
        <v>0</v>
      </c>
      <c r="BP1335" s="1"/>
      <c r="BQ1335" s="1">
        <v>1076020.0900799998</v>
      </c>
      <c r="BR1335" s="1">
        <v>47828.852129187115</v>
      </c>
      <c r="BS1335" s="1">
        <v>422641.17865797342</v>
      </c>
      <c r="BT1335" s="1">
        <v>1076020.0900799998</v>
      </c>
      <c r="BU1335" s="1">
        <v>47828.852129187115</v>
      </c>
      <c r="BV1335" s="1">
        <v>124411.45358139894</v>
      </c>
      <c r="BW1335" s="35">
        <v>6.2516322253588577</v>
      </c>
      <c r="BX1335" s="1">
        <v>5650861.7801976679</v>
      </c>
      <c r="BY1335" s="1">
        <v>251179.54114356267</v>
      </c>
      <c r="BZ1335" s="1">
        <v>2219556.0336038638</v>
      </c>
      <c r="CA1335" s="1">
        <v>5650861.7801976679</v>
      </c>
      <c r="CB1335" s="1">
        <v>251179.54114356267</v>
      </c>
      <c r="CC1335" s="1">
        <v>653363.19883181236</v>
      </c>
    </row>
    <row r="1336" spans="1:81" x14ac:dyDescent="0.25">
      <c r="A1336" t="s">
        <v>744</v>
      </c>
      <c r="B1336" t="s">
        <v>745</v>
      </c>
      <c r="C1336" t="s">
        <v>746</v>
      </c>
      <c r="D1336" t="s">
        <v>28</v>
      </c>
      <c r="E1336">
        <v>80009</v>
      </c>
      <c r="F1336" t="s">
        <v>39</v>
      </c>
      <c r="G1336" t="s">
        <v>62</v>
      </c>
      <c r="H1336" s="74">
        <v>0.29175696267717999</v>
      </c>
      <c r="I1336" s="1">
        <v>3376685</v>
      </c>
      <c r="J1336" s="1">
        <v>0</v>
      </c>
      <c r="K1336" s="1">
        <v>0</v>
      </c>
      <c r="L1336" s="1">
        <v>807338</v>
      </c>
      <c r="M1336" s="1">
        <v>0</v>
      </c>
      <c r="N1336" s="1">
        <v>0</v>
      </c>
      <c r="O1336" s="1">
        <v>0</v>
      </c>
      <c r="P1336" s="1">
        <v>99921</v>
      </c>
      <c r="Q1336" s="1">
        <v>0</v>
      </c>
      <c r="R1336" s="1">
        <v>0</v>
      </c>
      <c r="S1336" s="1">
        <v>0</v>
      </c>
      <c r="T1336" s="1">
        <v>907259</v>
      </c>
      <c r="U1336" s="1"/>
      <c r="V1336" s="36"/>
      <c r="W1336" s="1"/>
      <c r="X1336" s="1"/>
      <c r="Y1336" s="1">
        <v>173069</v>
      </c>
      <c r="Z1336" s="1"/>
      <c r="AA1336" s="1"/>
      <c r="AB1336" s="1"/>
      <c r="AC1336" s="1">
        <v>6904</v>
      </c>
      <c r="AD1336" s="1"/>
      <c r="AE1336" s="1"/>
      <c r="AF1336" s="1"/>
      <c r="AG1336" s="1">
        <v>0</v>
      </c>
      <c r="AH1336" s="1">
        <v>0</v>
      </c>
      <c r="AI1336" s="1">
        <v>1776470.2528750002</v>
      </c>
      <c r="AJ1336" s="1">
        <v>0</v>
      </c>
      <c r="AK1336" s="1">
        <v>0</v>
      </c>
      <c r="AL1336" s="1">
        <v>0</v>
      </c>
      <c r="AM1336" s="1">
        <v>60730.613602499994</v>
      </c>
      <c r="AN1336" s="1">
        <v>0</v>
      </c>
      <c r="AO1336" s="1">
        <v>0</v>
      </c>
      <c r="AP1336" s="1">
        <v>0</v>
      </c>
      <c r="AQ1336" s="1">
        <v>1837200.8664775002</v>
      </c>
      <c r="AR1336" s="1">
        <v>0</v>
      </c>
      <c r="AS1336" s="1">
        <v>0</v>
      </c>
      <c r="AT1336" s="1">
        <v>375216.94953859999</v>
      </c>
      <c r="AU1336" s="1">
        <v>0</v>
      </c>
      <c r="AV1336" s="1">
        <v>0</v>
      </c>
      <c r="AW1336" s="1">
        <v>0</v>
      </c>
      <c r="AX1336" s="1">
        <v>17958.546719999998</v>
      </c>
      <c r="AY1336" s="1">
        <v>0</v>
      </c>
      <c r="AZ1336" s="1">
        <v>0</v>
      </c>
      <c r="BA1336" s="1">
        <v>0</v>
      </c>
      <c r="BB1336" s="1">
        <v>393175.49625859997</v>
      </c>
      <c r="BC1336" s="7">
        <v>0.66052248365959521</v>
      </c>
      <c r="BD1336" s="35" t="s">
        <v>552</v>
      </c>
      <c r="BE1336" s="35" t="s">
        <v>552</v>
      </c>
      <c r="BF1336" s="35">
        <v>2.665162797259141</v>
      </c>
      <c r="BG1336" s="35" t="s">
        <v>552</v>
      </c>
      <c r="BH1336" s="35" t="s">
        <v>552</v>
      </c>
      <c r="BI1336" s="35" t="s">
        <v>552</v>
      </c>
      <c r="BJ1336" s="35">
        <v>0.78751373907887212</v>
      </c>
      <c r="BK1336" s="35" t="s">
        <v>552</v>
      </c>
      <c r="BL1336" s="35" t="s">
        <v>552</v>
      </c>
      <c r="BM1336" s="35" t="s">
        <v>552</v>
      </c>
      <c r="BN1336" s="35">
        <v>2.4583678560764901</v>
      </c>
      <c r="BO1336" s="1">
        <v>0</v>
      </c>
      <c r="BP1336" s="1">
        <v>0</v>
      </c>
      <c r="BQ1336" s="1">
        <v>1111469.6345999998</v>
      </c>
      <c r="BR1336" s="1">
        <v>49404.576447464533</v>
      </c>
      <c r="BS1336" s="1">
        <v>436565.11689755326</v>
      </c>
      <c r="BT1336" s="1">
        <v>1111469.6345999998</v>
      </c>
      <c r="BU1336" s="1">
        <v>49404.576447464533</v>
      </c>
      <c r="BV1336" s="1">
        <v>128510.19616361578</v>
      </c>
      <c r="BW1336" s="35">
        <v>6.2516322253588577</v>
      </c>
      <c r="BX1336" s="1">
        <v>5837029.7505731937</v>
      </c>
      <c r="BY1336" s="1">
        <v>259454.66575171001</v>
      </c>
      <c r="BZ1336" s="1">
        <v>2292679.4363667476</v>
      </c>
      <c r="CA1336" s="1">
        <v>5837029.7505731937</v>
      </c>
      <c r="CB1336" s="1">
        <v>259454.66575171001</v>
      </c>
      <c r="CC1336" s="1">
        <v>674888.28746003297</v>
      </c>
    </row>
    <row r="1337" spans="1:81" x14ac:dyDescent="0.25">
      <c r="A1337" t="s">
        <v>744</v>
      </c>
      <c r="B1337" t="s">
        <v>745</v>
      </c>
      <c r="C1337" t="s">
        <v>746</v>
      </c>
      <c r="D1337" t="s">
        <v>1730</v>
      </c>
      <c r="E1337">
        <v>80009</v>
      </c>
      <c r="F1337" t="s">
        <v>39</v>
      </c>
      <c r="G1337" t="s">
        <v>62</v>
      </c>
      <c r="H1337" s="74">
        <v>0.29175696267717999</v>
      </c>
      <c r="I1337" s="1">
        <v>107697</v>
      </c>
      <c r="J1337" s="1"/>
      <c r="K1337" s="1"/>
      <c r="L1337" s="1">
        <v>63471</v>
      </c>
      <c r="M1337" s="1"/>
      <c r="N1337" s="1"/>
      <c r="O1337" s="1"/>
      <c r="P1337" s="1">
        <v>99921</v>
      </c>
      <c r="Q1337" s="1"/>
      <c r="R1337" s="1"/>
      <c r="S1337" s="1"/>
      <c r="T1337" s="1">
        <v>163392</v>
      </c>
      <c r="U1337" s="1">
        <v>7.375</v>
      </c>
      <c r="V1337" s="36">
        <v>8.7970837304349792E-2</v>
      </c>
      <c r="W1337" s="1"/>
      <c r="X1337" s="1"/>
      <c r="Y1337" s="1">
        <v>7880</v>
      </c>
      <c r="Z1337" s="1"/>
      <c r="AA1337" s="1"/>
      <c r="AB1337" s="1"/>
      <c r="AC1337" s="1">
        <v>6904</v>
      </c>
      <c r="AD1337" s="1"/>
      <c r="AE1337" s="1"/>
      <c r="AF1337" s="1"/>
      <c r="AG1337" s="1">
        <v>0</v>
      </c>
      <c r="AH1337" s="1">
        <v>0</v>
      </c>
      <c r="AI1337" s="1">
        <v>81196.617312500006</v>
      </c>
      <c r="AJ1337" s="1">
        <v>0</v>
      </c>
      <c r="AK1337" s="1"/>
      <c r="AL1337" s="1">
        <v>0</v>
      </c>
      <c r="AM1337" s="1">
        <v>60730.613602499994</v>
      </c>
      <c r="AN1337" s="1"/>
      <c r="AO1337" s="1">
        <v>0</v>
      </c>
      <c r="AP1337" s="1">
        <v>0</v>
      </c>
      <c r="AQ1337" s="1">
        <v>141927.23091499999</v>
      </c>
      <c r="AR1337" s="1">
        <v>0</v>
      </c>
      <c r="AS1337" s="1">
        <v>0</v>
      </c>
      <c r="AT1337" s="1">
        <v>17083.992871999999</v>
      </c>
      <c r="AU1337" s="1">
        <v>0</v>
      </c>
      <c r="AV1337" s="1"/>
      <c r="AW1337" s="1">
        <v>0</v>
      </c>
      <c r="AX1337" s="1">
        <v>17958.546719999998</v>
      </c>
      <c r="AY1337" s="1"/>
      <c r="AZ1337" s="1">
        <v>0</v>
      </c>
      <c r="BA1337" s="1">
        <v>0</v>
      </c>
      <c r="BB1337" s="1">
        <v>35042.539592000001</v>
      </c>
      <c r="BC1337" s="7">
        <v>1.6432191287315336</v>
      </c>
      <c r="BD1337" s="35" t="s">
        <v>552</v>
      </c>
      <c r="BE1337" s="35" t="s">
        <v>552</v>
      </c>
      <c r="BF1337" s="35">
        <v>1.5484333031541966</v>
      </c>
      <c r="BG1337" s="35" t="s">
        <v>552</v>
      </c>
      <c r="BH1337" s="35" t="s">
        <v>552</v>
      </c>
      <c r="BI1337" s="35" t="s">
        <v>552</v>
      </c>
      <c r="BJ1337" s="35">
        <v>0.78751373907887212</v>
      </c>
      <c r="BK1337" s="35" t="s">
        <v>552</v>
      </c>
      <c r="BL1337" s="35" t="s">
        <v>552</v>
      </c>
      <c r="BM1337" s="35" t="s">
        <v>552</v>
      </c>
      <c r="BN1337" s="35">
        <v>1.0830993592525948</v>
      </c>
      <c r="BO1337" s="1">
        <v>0</v>
      </c>
      <c r="BP1337" s="1">
        <v>0</v>
      </c>
      <c r="BQ1337" s="1">
        <v>35449.544519999996</v>
      </c>
      <c r="BR1337" s="1">
        <v>1575.7243182774196</v>
      </c>
      <c r="BS1337" s="1">
        <v>13923.938239579884</v>
      </c>
      <c r="BT1337" s="1">
        <v>35449.544519999996</v>
      </c>
      <c r="BU1337" s="1">
        <v>1575.7243182774196</v>
      </c>
      <c r="BV1337" s="1">
        <v>4098.742582216858</v>
      </c>
      <c r="BW1337" s="35">
        <v>6.2516322253588577</v>
      </c>
      <c r="BX1337" s="1">
        <v>186167.97037552547</v>
      </c>
      <c r="BY1337" s="1">
        <v>8275.1246081473146</v>
      </c>
      <c r="BZ1337" s="1">
        <v>73123.402762884201</v>
      </c>
      <c r="CA1337" s="1">
        <v>186167.97037552547</v>
      </c>
      <c r="CB1337" s="1">
        <v>8275.1246081473146</v>
      </c>
      <c r="CC1337" s="1">
        <v>21525.08862822063</v>
      </c>
    </row>
    <row r="1338" spans="1:81" x14ac:dyDescent="0.25">
      <c r="A1338" t="s">
        <v>1124</v>
      </c>
      <c r="B1338" t="s">
        <v>745</v>
      </c>
      <c r="C1338" t="s">
        <v>746</v>
      </c>
      <c r="D1338" t="s">
        <v>38</v>
      </c>
      <c r="E1338">
        <v>80107</v>
      </c>
      <c r="F1338" t="s">
        <v>39</v>
      </c>
      <c r="G1338" t="s">
        <v>62</v>
      </c>
      <c r="H1338" s="74">
        <v>0.29175696267717999</v>
      </c>
      <c r="I1338" s="1">
        <v>456558</v>
      </c>
      <c r="J1338" s="1"/>
      <c r="K1338" s="1"/>
      <c r="L1338" s="1">
        <v>76063</v>
      </c>
      <c r="M1338" s="1">
        <v>38503</v>
      </c>
      <c r="N1338" s="1"/>
      <c r="O1338" s="1"/>
      <c r="P1338" s="1"/>
      <c r="Q1338" s="1"/>
      <c r="R1338" s="1"/>
      <c r="S1338" s="1"/>
      <c r="T1338" s="1">
        <v>114566</v>
      </c>
      <c r="U1338" s="1">
        <v>32.25</v>
      </c>
      <c r="V1338" s="36">
        <v>0.14382352496446607</v>
      </c>
      <c r="W1338" s="1"/>
      <c r="X1338" s="1"/>
      <c r="Y1338" s="1">
        <v>15651</v>
      </c>
      <c r="Z1338" s="1">
        <v>97304</v>
      </c>
      <c r="AA1338" s="1"/>
      <c r="AB1338" s="1"/>
      <c r="AC1338" s="1"/>
      <c r="AD1338" s="1"/>
      <c r="AE1338" s="1"/>
      <c r="AF1338" s="1"/>
      <c r="AG1338" s="1">
        <v>0</v>
      </c>
      <c r="AH1338" s="1">
        <v>0</v>
      </c>
      <c r="AI1338" s="1">
        <v>160685.69631250002</v>
      </c>
      <c r="AJ1338" s="1">
        <v>28389.119496340321</v>
      </c>
      <c r="AK1338" s="1">
        <v>0</v>
      </c>
      <c r="AL1338" s="1">
        <v>0</v>
      </c>
      <c r="AM1338" s="1">
        <v>0</v>
      </c>
      <c r="AN1338" s="1">
        <v>0</v>
      </c>
      <c r="AO1338" s="1">
        <v>0</v>
      </c>
      <c r="AP1338" s="1">
        <v>0</v>
      </c>
      <c r="AQ1338" s="1">
        <v>189074.81580884033</v>
      </c>
      <c r="AR1338" s="1">
        <v>0</v>
      </c>
      <c r="AS1338" s="1">
        <v>0</v>
      </c>
      <c r="AT1338" s="1">
        <v>33931.6716294</v>
      </c>
      <c r="AU1338" s="1">
        <v>1956.0312800800016</v>
      </c>
      <c r="AV1338" s="1">
        <v>0</v>
      </c>
      <c r="AW1338" s="1">
        <v>0</v>
      </c>
      <c r="AX1338" s="1">
        <v>0</v>
      </c>
      <c r="AY1338" s="1">
        <v>0</v>
      </c>
      <c r="AZ1338" s="1">
        <v>0</v>
      </c>
      <c r="BA1338" s="1">
        <v>0</v>
      </c>
      <c r="BB1338" s="1">
        <v>35887.702909480002</v>
      </c>
      <c r="BC1338" s="7">
        <v>0.4927359036931131</v>
      </c>
      <c r="BD1338" s="35" t="s">
        <v>552</v>
      </c>
      <c r="BE1338" s="35" t="s">
        <v>552</v>
      </c>
      <c r="BF1338" s="35">
        <v>2.5586338685287195</v>
      </c>
      <c r="BG1338" s="35">
        <v>0.78812432216763173</v>
      </c>
      <c r="BH1338" s="35" t="s">
        <v>552</v>
      </c>
      <c r="BI1338" s="35" t="s">
        <v>552</v>
      </c>
      <c r="BJ1338" s="35" t="s">
        <v>552</v>
      </c>
      <c r="BK1338" s="35" t="s">
        <v>552</v>
      </c>
      <c r="BL1338" s="35" t="s">
        <v>552</v>
      </c>
      <c r="BM1338" s="35" t="s">
        <v>552</v>
      </c>
      <c r="BN1338" s="35">
        <v>1.9636062943484134</v>
      </c>
      <c r="BO1338" s="1">
        <v>0</v>
      </c>
      <c r="BP1338" s="1"/>
      <c r="BQ1338" s="1">
        <v>150280.63127999997</v>
      </c>
      <c r="BR1338" s="1">
        <v>6679.940418991263</v>
      </c>
      <c r="BS1338" s="1">
        <v>59027.506753076799</v>
      </c>
      <c r="BT1338" s="1">
        <v>150280.63127999997</v>
      </c>
      <c r="BU1338" s="1">
        <v>6679.940418991263</v>
      </c>
      <c r="BV1338" s="1">
        <v>17375.727419071693</v>
      </c>
      <c r="BW1338" s="35">
        <v>6.0111691025468188</v>
      </c>
      <c r="BX1338" s="1">
        <v>753081.65618156688</v>
      </c>
      <c r="BY1338" s="1">
        <v>33474.311034502673</v>
      </c>
      <c r="BZ1338" s="1">
        <v>295796.81804139225</v>
      </c>
      <c r="CA1338" s="1">
        <v>753081.65618156688</v>
      </c>
      <c r="CB1338" s="1">
        <v>33474.311034502673</v>
      </c>
      <c r="CC1338" s="1">
        <v>87072.708376727649</v>
      </c>
    </row>
    <row r="1339" spans="1:81" x14ac:dyDescent="0.25">
      <c r="A1339" t="s">
        <v>1124</v>
      </c>
      <c r="B1339" t="s">
        <v>745</v>
      </c>
      <c r="C1339" t="s">
        <v>746</v>
      </c>
      <c r="D1339" t="s">
        <v>28</v>
      </c>
      <c r="E1339">
        <v>80107</v>
      </c>
      <c r="F1339" t="s">
        <v>39</v>
      </c>
      <c r="G1339" t="s">
        <v>62</v>
      </c>
      <c r="H1339" s="74">
        <v>0.29175696267717999</v>
      </c>
      <c r="I1339" s="1">
        <v>456558</v>
      </c>
      <c r="J1339" s="1">
        <v>0</v>
      </c>
      <c r="K1339" s="1">
        <v>0</v>
      </c>
      <c r="L1339" s="1">
        <v>76528</v>
      </c>
      <c r="M1339" s="1">
        <v>38503</v>
      </c>
      <c r="N1339" s="1">
        <v>0</v>
      </c>
      <c r="O1339" s="1">
        <v>0</v>
      </c>
      <c r="P1339" s="1">
        <v>0</v>
      </c>
      <c r="Q1339" s="1">
        <v>0</v>
      </c>
      <c r="R1339" s="1">
        <v>0</v>
      </c>
      <c r="S1339" s="1">
        <v>0</v>
      </c>
      <c r="T1339" s="1">
        <v>115031</v>
      </c>
      <c r="U1339" s="1"/>
      <c r="V1339" s="36"/>
      <c r="W1339" s="1"/>
      <c r="X1339" s="1"/>
      <c r="Y1339" s="1">
        <v>15651</v>
      </c>
      <c r="Z1339" s="1">
        <v>97304</v>
      </c>
      <c r="AA1339" s="1"/>
      <c r="AB1339" s="1"/>
      <c r="AC1339" s="1"/>
      <c r="AD1339" s="1"/>
      <c r="AE1339" s="1"/>
      <c r="AF1339" s="1"/>
      <c r="AG1339" s="1">
        <v>0</v>
      </c>
      <c r="AH1339" s="1">
        <v>0</v>
      </c>
      <c r="AI1339" s="1">
        <v>160691.13100000002</v>
      </c>
      <c r="AJ1339" s="1">
        <v>28389.119496340321</v>
      </c>
      <c r="AK1339" s="1">
        <v>0</v>
      </c>
      <c r="AL1339" s="1">
        <v>0</v>
      </c>
      <c r="AM1339" s="1">
        <v>0</v>
      </c>
      <c r="AN1339" s="1">
        <v>0</v>
      </c>
      <c r="AO1339" s="1">
        <v>0</v>
      </c>
      <c r="AP1339" s="1">
        <v>0</v>
      </c>
      <c r="AQ1339" s="1">
        <v>189080.25049634033</v>
      </c>
      <c r="AR1339" s="1">
        <v>0</v>
      </c>
      <c r="AS1339" s="1">
        <v>0</v>
      </c>
      <c r="AT1339" s="1">
        <v>33931.6716294</v>
      </c>
      <c r="AU1339" s="1">
        <v>1956.0312800800016</v>
      </c>
      <c r="AV1339" s="1">
        <v>0</v>
      </c>
      <c r="AW1339" s="1">
        <v>0</v>
      </c>
      <c r="AX1339" s="1">
        <v>0</v>
      </c>
      <c r="AY1339" s="1">
        <v>0</v>
      </c>
      <c r="AZ1339" s="1">
        <v>0</v>
      </c>
      <c r="BA1339" s="1">
        <v>0</v>
      </c>
      <c r="BB1339" s="1">
        <v>35887.702909480002</v>
      </c>
      <c r="BC1339" s="7">
        <v>0.49274780730119794</v>
      </c>
      <c r="BD1339" s="35" t="s">
        <v>552</v>
      </c>
      <c r="BE1339" s="35" t="s">
        <v>552</v>
      </c>
      <c r="BF1339" s="35">
        <v>2.5431580941537741</v>
      </c>
      <c r="BG1339" s="35">
        <v>0.78812432216763173</v>
      </c>
      <c r="BH1339" s="35" t="s">
        <v>552</v>
      </c>
      <c r="BI1339" s="35" t="s">
        <v>552</v>
      </c>
      <c r="BJ1339" s="35" t="s">
        <v>552</v>
      </c>
      <c r="BK1339" s="35" t="s">
        <v>552</v>
      </c>
      <c r="BL1339" s="35" t="s">
        <v>552</v>
      </c>
      <c r="BM1339" s="35" t="s">
        <v>552</v>
      </c>
      <c r="BN1339" s="35">
        <v>1.9557158801177104</v>
      </c>
      <c r="BO1339" s="1">
        <v>0</v>
      </c>
      <c r="BP1339" s="1">
        <v>0</v>
      </c>
      <c r="BQ1339" s="1">
        <v>150280.63127999997</v>
      </c>
      <c r="BR1339" s="1">
        <v>6679.940418991263</v>
      </c>
      <c r="BS1339" s="1">
        <v>59027.506753076799</v>
      </c>
      <c r="BT1339" s="1">
        <v>150280.63127999997</v>
      </c>
      <c r="BU1339" s="1">
        <v>6679.940418991263</v>
      </c>
      <c r="BV1339" s="1">
        <v>17375.727419071693</v>
      </c>
      <c r="BW1339" s="35">
        <v>6.0111691025468188</v>
      </c>
      <c r="BX1339" s="1">
        <v>753081.65618156688</v>
      </c>
      <c r="BY1339" s="1">
        <v>33474.311034502673</v>
      </c>
      <c r="BZ1339" s="1">
        <v>295796.81804139225</v>
      </c>
      <c r="CA1339" s="1">
        <v>753081.65618156688</v>
      </c>
      <c r="CB1339" s="1">
        <v>33474.311034502673</v>
      </c>
      <c r="CC1339" s="1">
        <v>87072.708376727649</v>
      </c>
    </row>
    <row r="1340" spans="1:81" x14ac:dyDescent="0.25">
      <c r="A1340" t="s">
        <v>1124</v>
      </c>
      <c r="B1340" t="s">
        <v>745</v>
      </c>
      <c r="C1340" t="s">
        <v>746</v>
      </c>
      <c r="D1340" t="s">
        <v>1730</v>
      </c>
      <c r="E1340">
        <v>80107</v>
      </c>
      <c r="F1340" t="s">
        <v>39</v>
      </c>
      <c r="G1340" t="s">
        <v>62</v>
      </c>
      <c r="H1340" s="74">
        <v>0.29175696267717999</v>
      </c>
      <c r="I1340" s="1"/>
      <c r="J1340" s="1"/>
      <c r="K1340" s="1"/>
      <c r="L1340" s="1">
        <v>465</v>
      </c>
      <c r="M1340" s="1"/>
      <c r="N1340" s="1"/>
      <c r="O1340" s="1"/>
      <c r="P1340" s="1"/>
      <c r="Q1340" s="1"/>
      <c r="R1340" s="1"/>
      <c r="S1340" s="1"/>
      <c r="T1340" s="1">
        <v>465</v>
      </c>
      <c r="U1340" s="1">
        <v>21</v>
      </c>
      <c r="V1340" s="36" t="s">
        <v>552</v>
      </c>
      <c r="W1340" s="1"/>
      <c r="X1340" s="1"/>
      <c r="Y1340" s="1"/>
      <c r="Z1340" s="1"/>
      <c r="AA1340" s="1"/>
      <c r="AB1340" s="1"/>
      <c r="AC1340" s="1"/>
      <c r="AD1340" s="1"/>
      <c r="AE1340" s="1"/>
      <c r="AF1340" s="1"/>
      <c r="AG1340" s="1">
        <v>0</v>
      </c>
      <c r="AH1340" s="1">
        <v>0</v>
      </c>
      <c r="AI1340" s="1">
        <v>5.4346874999999999</v>
      </c>
      <c r="AJ1340" s="1">
        <v>0</v>
      </c>
      <c r="AK1340" s="1"/>
      <c r="AL1340" s="1">
        <v>0</v>
      </c>
      <c r="AM1340" s="1">
        <v>0</v>
      </c>
      <c r="AN1340" s="1"/>
      <c r="AO1340" s="1">
        <v>0</v>
      </c>
      <c r="AP1340" s="1">
        <v>0</v>
      </c>
      <c r="AQ1340" s="1">
        <v>5.4346874999999999</v>
      </c>
      <c r="AR1340" s="1">
        <v>0</v>
      </c>
      <c r="AS1340" s="1">
        <v>0</v>
      </c>
      <c r="AT1340" s="1">
        <v>0</v>
      </c>
      <c r="AU1340" s="1">
        <v>0</v>
      </c>
      <c r="AV1340" s="1"/>
      <c r="AW1340" s="1">
        <v>0</v>
      </c>
      <c r="AX1340" s="1">
        <v>0</v>
      </c>
      <c r="AY1340" s="1"/>
      <c r="AZ1340" s="1">
        <v>0</v>
      </c>
      <c r="BA1340" s="1">
        <v>0</v>
      </c>
      <c r="BB1340" s="1">
        <v>0</v>
      </c>
      <c r="BC1340" s="7" t="s">
        <v>552</v>
      </c>
      <c r="BD1340" s="35" t="s">
        <v>552</v>
      </c>
      <c r="BE1340" s="35" t="s">
        <v>552</v>
      </c>
      <c r="BF1340" s="35">
        <v>1.16875E-2</v>
      </c>
      <c r="BG1340" s="35" t="s">
        <v>552</v>
      </c>
      <c r="BH1340" s="35" t="s">
        <v>552</v>
      </c>
      <c r="BI1340" s="35" t="s">
        <v>552</v>
      </c>
      <c r="BJ1340" s="35" t="s">
        <v>552</v>
      </c>
      <c r="BK1340" s="35" t="s">
        <v>552</v>
      </c>
      <c r="BL1340" s="35" t="s">
        <v>552</v>
      </c>
      <c r="BM1340" s="35" t="s">
        <v>552</v>
      </c>
      <c r="BN1340" s="35">
        <v>1.16875E-2</v>
      </c>
      <c r="BO1340" s="1">
        <v>0</v>
      </c>
      <c r="BP1340" s="1">
        <v>0</v>
      </c>
      <c r="BQ1340" s="1">
        <v>0</v>
      </c>
      <c r="BR1340" s="1">
        <v>0</v>
      </c>
      <c r="BS1340" s="1">
        <v>0</v>
      </c>
      <c r="BT1340" s="1">
        <v>0</v>
      </c>
      <c r="BU1340" s="1">
        <v>0</v>
      </c>
      <c r="BV1340" s="1">
        <v>0</v>
      </c>
      <c r="BW1340" s="35">
        <v>6.0111691025468188</v>
      </c>
      <c r="BX1340" s="1">
        <v>0</v>
      </c>
      <c r="BY1340" s="1">
        <v>0</v>
      </c>
      <c r="BZ1340" s="1">
        <v>0</v>
      </c>
      <c r="CA1340" s="1">
        <v>0</v>
      </c>
      <c r="CB1340" s="1">
        <v>0</v>
      </c>
      <c r="CC1340" s="1">
        <v>0</v>
      </c>
    </row>
    <row r="1341" spans="1:81" x14ac:dyDescent="0.25">
      <c r="A1341" t="s">
        <v>1467</v>
      </c>
      <c r="B1341" t="s">
        <v>483</v>
      </c>
      <c r="C1341" t="s">
        <v>100</v>
      </c>
      <c r="D1341" t="s">
        <v>28</v>
      </c>
      <c r="E1341">
        <v>40225</v>
      </c>
      <c r="F1341" t="s">
        <v>370</v>
      </c>
      <c r="G1341" t="s">
        <v>101</v>
      </c>
      <c r="H1341" s="74">
        <v>0.33910066629593</v>
      </c>
      <c r="I1341" s="1">
        <v>1337152.23</v>
      </c>
      <c r="J1341" s="1">
        <v>0</v>
      </c>
      <c r="K1341" s="1">
        <v>0</v>
      </c>
      <c r="L1341" s="1">
        <v>0</v>
      </c>
      <c r="M1341" s="1">
        <v>0</v>
      </c>
      <c r="N1341" s="1">
        <v>0</v>
      </c>
      <c r="O1341" s="1">
        <v>0</v>
      </c>
      <c r="P1341" s="1">
        <v>281364</v>
      </c>
      <c r="Q1341" s="1">
        <v>0</v>
      </c>
      <c r="R1341" s="1">
        <v>0</v>
      </c>
      <c r="S1341" s="1">
        <v>490341</v>
      </c>
      <c r="T1341" s="1">
        <v>771705</v>
      </c>
      <c r="U1341" s="1"/>
      <c r="V1341" s="36"/>
      <c r="W1341" s="1"/>
      <c r="X1341" s="1"/>
      <c r="Y1341" s="1"/>
      <c r="Z1341" s="1"/>
      <c r="AA1341" s="1"/>
      <c r="AB1341" s="1"/>
      <c r="AC1341" s="1">
        <v>33140</v>
      </c>
      <c r="AD1341" s="1"/>
      <c r="AE1341" s="1"/>
      <c r="AF1341" s="1">
        <v>114566</v>
      </c>
      <c r="AG1341" s="1">
        <v>0</v>
      </c>
      <c r="AH1341" s="1">
        <v>0</v>
      </c>
      <c r="AI1341" s="1">
        <v>0</v>
      </c>
      <c r="AJ1341" s="1">
        <v>0</v>
      </c>
      <c r="AK1341" s="1">
        <v>0</v>
      </c>
      <c r="AL1341" s="1">
        <v>0</v>
      </c>
      <c r="AM1341" s="1">
        <v>291288.78260999999</v>
      </c>
      <c r="AN1341" s="1">
        <v>0</v>
      </c>
      <c r="AO1341" s="1">
        <v>0</v>
      </c>
      <c r="AP1341" s="1">
        <v>653410.67083700001</v>
      </c>
      <c r="AQ1341" s="1">
        <v>944699.45344700001</v>
      </c>
      <c r="AR1341" s="1">
        <v>0</v>
      </c>
      <c r="AS1341" s="1">
        <v>0</v>
      </c>
      <c r="AT1341" s="1">
        <v>0</v>
      </c>
      <c r="AU1341" s="1">
        <v>0</v>
      </c>
      <c r="AV1341" s="1">
        <v>0</v>
      </c>
      <c r="AW1341" s="1">
        <v>0</v>
      </c>
      <c r="AX1341" s="1">
        <v>86203.105199999991</v>
      </c>
      <c r="AY1341" s="1">
        <v>0</v>
      </c>
      <c r="AZ1341" s="1">
        <v>0</v>
      </c>
      <c r="BA1341" s="1">
        <v>146926.11759780001</v>
      </c>
      <c r="BB1341" s="1">
        <v>233129.2227978</v>
      </c>
      <c r="BC1341" s="7">
        <v>0.880848604832974</v>
      </c>
      <c r="BD1341" s="35" t="s">
        <v>552</v>
      </c>
      <c r="BE1341" s="35" t="s">
        <v>552</v>
      </c>
      <c r="BF1341" s="35" t="s">
        <v>552</v>
      </c>
      <c r="BG1341" s="35" t="s">
        <v>552</v>
      </c>
      <c r="BH1341" s="35" t="s">
        <v>552</v>
      </c>
      <c r="BI1341" s="35" t="s">
        <v>552</v>
      </c>
      <c r="BJ1341" s="35">
        <v>1.3416495635902248</v>
      </c>
      <c r="BK1341" s="35" t="s">
        <v>552</v>
      </c>
      <c r="BL1341" s="35" t="s">
        <v>552</v>
      </c>
      <c r="BM1341" s="35">
        <v>1.6322045034675867</v>
      </c>
      <c r="BN1341" s="35">
        <v>1.5262680379740963</v>
      </c>
      <c r="BO1341" s="1">
        <v>0</v>
      </c>
      <c r="BP1341" s="1">
        <v>0</v>
      </c>
      <c r="BQ1341" s="1">
        <v>440137.0280267999</v>
      </c>
      <c r="BR1341" s="1">
        <v>19563.992367938579</v>
      </c>
      <c r="BS1341" s="1">
        <v>172877.84309160436</v>
      </c>
      <c r="BT1341" s="1">
        <v>440137.0280267999</v>
      </c>
      <c r="BU1341" s="1">
        <v>19563.992367938579</v>
      </c>
      <c r="BV1341" s="1">
        <v>50889.465667634468</v>
      </c>
      <c r="BW1341" s="35">
        <v>6.0482883820515498</v>
      </c>
      <c r="BX1341" s="1">
        <v>2221938.645098391</v>
      </c>
      <c r="BY1341" s="1">
        <v>98764.675377609499</v>
      </c>
      <c r="BZ1341" s="1">
        <v>872737.20679347694</v>
      </c>
      <c r="CA1341" s="1">
        <v>2221938.645098391</v>
      </c>
      <c r="CB1341" s="1">
        <v>98764.675377609499</v>
      </c>
      <c r="CC1341" s="1">
        <v>256904.69829873025</v>
      </c>
    </row>
    <row r="1342" spans="1:81" x14ac:dyDescent="0.25">
      <c r="A1342" t="s">
        <v>1467</v>
      </c>
      <c r="B1342" t="s">
        <v>483</v>
      </c>
      <c r="C1342" t="s">
        <v>100</v>
      </c>
      <c r="D1342" t="s">
        <v>1730</v>
      </c>
      <c r="E1342">
        <v>40225</v>
      </c>
      <c r="F1342" t="s">
        <v>370</v>
      </c>
      <c r="G1342" t="s">
        <v>101</v>
      </c>
      <c r="H1342" s="74">
        <v>0.33910066629593</v>
      </c>
      <c r="I1342" s="1">
        <v>1337152.23</v>
      </c>
      <c r="J1342" s="1"/>
      <c r="K1342" s="1"/>
      <c r="L1342" s="1"/>
      <c r="M1342" s="1"/>
      <c r="N1342" s="1"/>
      <c r="O1342" s="1"/>
      <c r="P1342" s="1">
        <v>281364</v>
      </c>
      <c r="Q1342" s="1"/>
      <c r="R1342" s="1"/>
      <c r="S1342" s="1">
        <v>490341</v>
      </c>
      <c r="T1342" s="1">
        <v>771705</v>
      </c>
      <c r="U1342" s="1">
        <v>10.148148148148149</v>
      </c>
      <c r="V1342" s="36">
        <v>0.18174757606621034</v>
      </c>
      <c r="W1342" s="1"/>
      <c r="X1342" s="1"/>
      <c r="Y1342" s="1"/>
      <c r="Z1342" s="1"/>
      <c r="AA1342" s="1"/>
      <c r="AB1342" s="1"/>
      <c r="AC1342" s="1">
        <v>33140</v>
      </c>
      <c r="AD1342" s="1"/>
      <c r="AE1342" s="1"/>
      <c r="AF1342" s="1">
        <v>114566</v>
      </c>
      <c r="AG1342" s="1">
        <v>0</v>
      </c>
      <c r="AH1342" s="1">
        <v>0</v>
      </c>
      <c r="AI1342" s="1">
        <v>0</v>
      </c>
      <c r="AJ1342" s="1">
        <v>0</v>
      </c>
      <c r="AK1342" s="1"/>
      <c r="AL1342" s="1">
        <v>0</v>
      </c>
      <c r="AM1342" s="1">
        <v>291288.78260999999</v>
      </c>
      <c r="AN1342" s="1"/>
      <c r="AO1342" s="1">
        <v>0</v>
      </c>
      <c r="AP1342" s="1">
        <v>653410.67083700001</v>
      </c>
      <c r="AQ1342" s="1">
        <v>944699.45344700001</v>
      </c>
      <c r="AR1342" s="1">
        <v>0</v>
      </c>
      <c r="AS1342" s="1">
        <v>0</v>
      </c>
      <c r="AT1342" s="1">
        <v>0</v>
      </c>
      <c r="AU1342" s="1">
        <v>0</v>
      </c>
      <c r="AV1342" s="1"/>
      <c r="AW1342" s="1">
        <v>0</v>
      </c>
      <c r="AX1342" s="1">
        <v>86203.105199999991</v>
      </c>
      <c r="AY1342" s="1"/>
      <c r="AZ1342" s="1">
        <v>0</v>
      </c>
      <c r="BA1342" s="1">
        <v>146926.11759780001</v>
      </c>
      <c r="BB1342" s="1">
        <v>233129.2227978</v>
      </c>
      <c r="BC1342" s="7">
        <v>0.880848604832974</v>
      </c>
      <c r="BD1342" s="35" t="s">
        <v>552</v>
      </c>
      <c r="BE1342" s="35" t="s">
        <v>552</v>
      </c>
      <c r="BF1342" s="35" t="s">
        <v>552</v>
      </c>
      <c r="BG1342" s="35" t="s">
        <v>552</v>
      </c>
      <c r="BH1342" s="35" t="s">
        <v>552</v>
      </c>
      <c r="BI1342" s="35" t="s">
        <v>552</v>
      </c>
      <c r="BJ1342" s="35">
        <v>1.3416495635902248</v>
      </c>
      <c r="BK1342" s="35" t="s">
        <v>552</v>
      </c>
      <c r="BL1342" s="35" t="s">
        <v>552</v>
      </c>
      <c r="BM1342" s="35">
        <v>1.6322045034675867</v>
      </c>
      <c r="BN1342" s="35">
        <v>1.5262680379740963</v>
      </c>
      <c r="BO1342" s="1">
        <v>0</v>
      </c>
      <c r="BP1342" s="1">
        <v>0</v>
      </c>
      <c r="BQ1342" s="1">
        <v>440137.0280267999</v>
      </c>
      <c r="BR1342" s="1">
        <v>19563.992367938579</v>
      </c>
      <c r="BS1342" s="1">
        <v>172877.84309160436</v>
      </c>
      <c r="BT1342" s="1">
        <v>440137.0280267999</v>
      </c>
      <c r="BU1342" s="1">
        <v>19563.992367938579</v>
      </c>
      <c r="BV1342" s="1">
        <v>50889.465667634468</v>
      </c>
      <c r="BW1342" s="35">
        <v>6.0482883820515498</v>
      </c>
      <c r="BX1342" s="1">
        <v>2221938.645098391</v>
      </c>
      <c r="BY1342" s="1">
        <v>98764.675377609499</v>
      </c>
      <c r="BZ1342" s="1">
        <v>872737.20679347694</v>
      </c>
      <c r="CA1342" s="1">
        <v>2221938.645098391</v>
      </c>
      <c r="CB1342" s="1">
        <v>98764.675377609499</v>
      </c>
      <c r="CC1342" s="1">
        <v>256904.69829873025</v>
      </c>
    </row>
    <row r="1343" spans="1:81" x14ac:dyDescent="0.25">
      <c r="A1343" t="s">
        <v>1301</v>
      </c>
      <c r="B1343" t="s">
        <v>637</v>
      </c>
      <c r="C1343" t="s">
        <v>100</v>
      </c>
      <c r="D1343" t="s">
        <v>38</v>
      </c>
      <c r="E1343">
        <v>40224</v>
      </c>
      <c r="F1343" t="s">
        <v>39</v>
      </c>
      <c r="G1343" t="s">
        <v>101</v>
      </c>
      <c r="H1343" s="74">
        <v>0.33910066629593</v>
      </c>
      <c r="I1343" s="1">
        <v>315558</v>
      </c>
      <c r="J1343" s="1"/>
      <c r="K1343" s="1"/>
      <c r="L1343" s="1"/>
      <c r="M1343" s="1"/>
      <c r="N1343" s="1"/>
      <c r="O1343" s="1"/>
      <c r="P1343" s="1"/>
      <c r="Q1343" s="1"/>
      <c r="R1343" s="1"/>
      <c r="S1343" s="1"/>
      <c r="T1343" s="1">
        <v>0</v>
      </c>
      <c r="U1343" s="1">
        <v>0</v>
      </c>
      <c r="V1343" s="36" t="s">
        <v>552</v>
      </c>
      <c r="W1343" s="1"/>
      <c r="X1343" s="1">
        <v>7894</v>
      </c>
      <c r="Y1343" s="1"/>
      <c r="Z1343" s="1"/>
      <c r="AA1343" s="1"/>
      <c r="AB1343" s="1"/>
      <c r="AC1343" s="1">
        <v>14709</v>
      </c>
      <c r="AD1343" s="1"/>
      <c r="AE1343" s="1"/>
      <c r="AF1343" s="1"/>
      <c r="AG1343" s="1">
        <v>0</v>
      </c>
      <c r="AH1343" s="1">
        <v>57861.303632046787</v>
      </c>
      <c r="AI1343" s="1">
        <v>0</v>
      </c>
      <c r="AJ1343" s="1">
        <v>0</v>
      </c>
      <c r="AK1343" s="1">
        <v>0</v>
      </c>
      <c r="AL1343" s="1">
        <v>0</v>
      </c>
      <c r="AM1343" s="1">
        <v>129613.35455999999</v>
      </c>
      <c r="AN1343" s="1">
        <v>0</v>
      </c>
      <c r="AO1343" s="1">
        <v>0</v>
      </c>
      <c r="AP1343" s="1">
        <v>0</v>
      </c>
      <c r="AQ1343" s="1">
        <v>187474.65819204677</v>
      </c>
      <c r="AR1343" s="1">
        <v>0</v>
      </c>
      <c r="AS1343" s="1">
        <v>17053.301631000002</v>
      </c>
      <c r="AT1343" s="1">
        <v>0</v>
      </c>
      <c r="AU1343" s="1">
        <v>0</v>
      </c>
      <c r="AV1343" s="1">
        <v>0</v>
      </c>
      <c r="AW1343" s="1">
        <v>0</v>
      </c>
      <c r="AX1343" s="1">
        <v>38260.75662</v>
      </c>
      <c r="AY1343" s="1">
        <v>0</v>
      </c>
      <c r="AZ1343" s="1">
        <v>0</v>
      </c>
      <c r="BA1343" s="1">
        <v>0</v>
      </c>
      <c r="BB1343" s="1">
        <v>55314.058251000002</v>
      </c>
      <c r="BC1343" s="7">
        <v>0.76939490186604931</v>
      </c>
      <c r="BD1343" s="35" t="s">
        <v>552</v>
      </c>
      <c r="BE1343" s="35" t="s">
        <v>552</v>
      </c>
      <c r="BF1343" s="35" t="s">
        <v>552</v>
      </c>
      <c r="BG1343" s="35" t="s">
        <v>552</v>
      </c>
      <c r="BH1343" s="35" t="s">
        <v>552</v>
      </c>
      <c r="BI1343" s="35" t="s">
        <v>552</v>
      </c>
      <c r="BJ1343" s="35" t="s">
        <v>552</v>
      </c>
      <c r="BK1343" s="35" t="s">
        <v>552</v>
      </c>
      <c r="BL1343" s="35" t="s">
        <v>552</v>
      </c>
      <c r="BM1343" s="35" t="s">
        <v>552</v>
      </c>
      <c r="BN1343" s="35" t="s">
        <v>552</v>
      </c>
      <c r="BO1343" s="1">
        <v>0</v>
      </c>
      <c r="BP1343" s="1"/>
      <c r="BQ1343" s="1">
        <v>103869.07127999999</v>
      </c>
      <c r="BR1343" s="1">
        <v>4616.956966554184</v>
      </c>
      <c r="BS1343" s="1">
        <v>40797.887619946232</v>
      </c>
      <c r="BT1343" s="1">
        <v>103869.07127999999</v>
      </c>
      <c r="BU1343" s="1">
        <v>4616.956966554184</v>
      </c>
      <c r="BV1343" s="1">
        <v>12009.536122261412</v>
      </c>
      <c r="BW1343" s="35">
        <v>6.0060180262010849</v>
      </c>
      <c r="BX1343" s="1">
        <v>519970.44319244538</v>
      </c>
      <c r="BY1343" s="1">
        <v>23112.569800764926</v>
      </c>
      <c r="BZ1343" s="1">
        <v>204234.96085637691</v>
      </c>
      <c r="CA1343" s="1">
        <v>519970.44319244538</v>
      </c>
      <c r="CB1343" s="1">
        <v>23112.569800764926</v>
      </c>
      <c r="CC1343" s="1">
        <v>60119.954314353708</v>
      </c>
    </row>
    <row r="1344" spans="1:81" x14ac:dyDescent="0.25">
      <c r="A1344" t="s">
        <v>1301</v>
      </c>
      <c r="B1344" t="s">
        <v>637</v>
      </c>
      <c r="C1344" t="s">
        <v>100</v>
      </c>
      <c r="D1344" t="s">
        <v>28</v>
      </c>
      <c r="E1344">
        <v>40224</v>
      </c>
      <c r="F1344" t="s">
        <v>39</v>
      </c>
      <c r="G1344" t="s">
        <v>101</v>
      </c>
      <c r="H1344" s="74">
        <v>0.33910066629593</v>
      </c>
      <c r="I1344" s="1">
        <v>1340845</v>
      </c>
      <c r="J1344" s="1">
        <v>0</v>
      </c>
      <c r="K1344" s="1">
        <v>314592.40000000002</v>
      </c>
      <c r="L1344" s="1">
        <v>0</v>
      </c>
      <c r="M1344" s="1">
        <v>0</v>
      </c>
      <c r="N1344" s="1">
        <v>0</v>
      </c>
      <c r="O1344" s="1">
        <v>0</v>
      </c>
      <c r="P1344" s="1">
        <v>950062.6</v>
      </c>
      <c r="Q1344" s="1">
        <v>0</v>
      </c>
      <c r="R1344" s="1">
        <v>0</v>
      </c>
      <c r="S1344" s="1">
        <v>86600</v>
      </c>
      <c r="T1344" s="1">
        <v>1351255</v>
      </c>
      <c r="U1344" s="1"/>
      <c r="V1344" s="36"/>
      <c r="W1344" s="1"/>
      <c r="X1344" s="1">
        <v>17367</v>
      </c>
      <c r="Y1344" s="1"/>
      <c r="Z1344" s="1"/>
      <c r="AA1344" s="1"/>
      <c r="AB1344" s="1"/>
      <c r="AC1344" s="1">
        <v>105076</v>
      </c>
      <c r="AD1344" s="1"/>
      <c r="AE1344" s="1"/>
      <c r="AF1344" s="1">
        <v>11137</v>
      </c>
      <c r="AG1344" s="1">
        <v>0</v>
      </c>
      <c r="AH1344" s="1">
        <v>215395.0616823743</v>
      </c>
      <c r="AI1344" s="1">
        <v>0</v>
      </c>
      <c r="AJ1344" s="1">
        <v>0</v>
      </c>
      <c r="AK1344" s="1">
        <v>0</v>
      </c>
      <c r="AL1344" s="1">
        <v>0</v>
      </c>
      <c r="AM1344" s="1">
        <v>924114.7273298332</v>
      </c>
      <c r="AN1344" s="1">
        <v>0</v>
      </c>
      <c r="AO1344" s="1">
        <v>0</v>
      </c>
      <c r="AP1344" s="1">
        <v>63730.736199999999</v>
      </c>
      <c r="AQ1344" s="1">
        <v>1203240.5252122073</v>
      </c>
      <c r="AR1344" s="1">
        <v>0</v>
      </c>
      <c r="AS1344" s="1">
        <v>37517.695645500004</v>
      </c>
      <c r="AT1344" s="1">
        <v>0</v>
      </c>
      <c r="AU1344" s="1">
        <v>0</v>
      </c>
      <c r="AV1344" s="1">
        <v>0</v>
      </c>
      <c r="AW1344" s="1">
        <v>0</v>
      </c>
      <c r="AX1344" s="1">
        <v>273321.58967999998</v>
      </c>
      <c r="AY1344" s="1">
        <v>0</v>
      </c>
      <c r="AZ1344" s="1">
        <v>0</v>
      </c>
      <c r="BA1344" s="1">
        <v>14282.7380871</v>
      </c>
      <c r="BB1344" s="1">
        <v>325122.02341259993</v>
      </c>
      <c r="BC1344" s="7">
        <v>1.1398502799539152</v>
      </c>
      <c r="BD1344" s="35" t="s">
        <v>552</v>
      </c>
      <c r="BE1344" s="35">
        <v>0.80393791244758073</v>
      </c>
      <c r="BF1344" s="35" t="s">
        <v>552</v>
      </c>
      <c r="BG1344" s="35" t="s">
        <v>552</v>
      </c>
      <c r="BH1344" s="35" t="s">
        <v>552</v>
      </c>
      <c r="BI1344" s="35" t="s">
        <v>552</v>
      </c>
      <c r="BJ1344" s="35">
        <v>1.2603762289030567</v>
      </c>
      <c r="BK1344" s="35" t="s">
        <v>552</v>
      </c>
      <c r="BL1344" s="35" t="s">
        <v>552</v>
      </c>
      <c r="BM1344" s="35">
        <v>0.90084843287644345</v>
      </c>
      <c r="BN1344" s="35">
        <v>1.1310689311971518</v>
      </c>
      <c r="BO1344" s="1">
        <v>0</v>
      </c>
      <c r="BP1344" s="1">
        <v>0</v>
      </c>
      <c r="BQ1344" s="1">
        <v>441352.54019999993</v>
      </c>
      <c r="BR1344" s="1">
        <v>19618.021611936143</v>
      </c>
      <c r="BS1344" s="1">
        <v>173355.27423093948</v>
      </c>
      <c r="BT1344" s="1">
        <v>441352.54019999993</v>
      </c>
      <c r="BU1344" s="1">
        <v>19618.021611936143</v>
      </c>
      <c r="BV1344" s="1">
        <v>51030.005456536055</v>
      </c>
      <c r="BW1344" s="35">
        <v>6.0060180262010849</v>
      </c>
      <c r="BX1344" s="1">
        <v>2209418.7721508387</v>
      </c>
      <c r="BY1344" s="1">
        <v>98208.169827754798</v>
      </c>
      <c r="BZ1344" s="1">
        <v>867819.6277371156</v>
      </c>
      <c r="CA1344" s="1">
        <v>2209418.7721508387</v>
      </c>
      <c r="CB1344" s="1">
        <v>98208.169827754798</v>
      </c>
      <c r="CC1344" s="1">
        <v>255457.12719255922</v>
      </c>
    </row>
    <row r="1345" spans="1:81" x14ac:dyDescent="0.25">
      <c r="A1345" t="s">
        <v>1301</v>
      </c>
      <c r="B1345" t="s">
        <v>637</v>
      </c>
      <c r="C1345" t="s">
        <v>100</v>
      </c>
      <c r="D1345" t="s">
        <v>1730</v>
      </c>
      <c r="E1345">
        <v>40224</v>
      </c>
      <c r="F1345" t="s">
        <v>39</v>
      </c>
      <c r="G1345" t="s">
        <v>101</v>
      </c>
      <c r="H1345" s="74">
        <v>0.33910066629593</v>
      </c>
      <c r="I1345" s="1">
        <v>1025287</v>
      </c>
      <c r="J1345" s="1"/>
      <c r="K1345" s="1">
        <v>314592.40000000002</v>
      </c>
      <c r="L1345" s="1"/>
      <c r="M1345" s="1"/>
      <c r="N1345" s="1"/>
      <c r="O1345" s="1"/>
      <c r="P1345" s="1">
        <v>950062.6</v>
      </c>
      <c r="Q1345" s="1"/>
      <c r="R1345" s="1"/>
      <c r="S1345" s="1">
        <v>86600</v>
      </c>
      <c r="T1345" s="1">
        <v>1351255</v>
      </c>
      <c r="U1345" s="1">
        <v>11.685185185185185</v>
      </c>
      <c r="V1345" s="36">
        <v>0.10427581698251812</v>
      </c>
      <c r="W1345" s="1"/>
      <c r="X1345" s="1">
        <v>9473</v>
      </c>
      <c r="Y1345" s="1"/>
      <c r="Z1345" s="1"/>
      <c r="AA1345" s="1"/>
      <c r="AB1345" s="1"/>
      <c r="AC1345" s="1">
        <v>90367</v>
      </c>
      <c r="AD1345" s="1"/>
      <c r="AE1345" s="1"/>
      <c r="AF1345" s="1">
        <v>11137</v>
      </c>
      <c r="AG1345" s="1">
        <v>0</v>
      </c>
      <c r="AH1345" s="1">
        <v>157533.75805032751</v>
      </c>
      <c r="AI1345" s="1">
        <v>0</v>
      </c>
      <c r="AJ1345" s="1">
        <v>0</v>
      </c>
      <c r="AK1345" s="1"/>
      <c r="AL1345" s="1">
        <v>0</v>
      </c>
      <c r="AM1345" s="1">
        <v>794501.37276983319</v>
      </c>
      <c r="AN1345" s="1"/>
      <c r="AO1345" s="1">
        <v>0</v>
      </c>
      <c r="AP1345" s="1">
        <v>63730.736199999999</v>
      </c>
      <c r="AQ1345" s="1">
        <v>1015765.8670201608</v>
      </c>
      <c r="AR1345" s="1">
        <v>0</v>
      </c>
      <c r="AS1345" s="1">
        <v>20464.394014500002</v>
      </c>
      <c r="AT1345" s="1">
        <v>0</v>
      </c>
      <c r="AU1345" s="1">
        <v>0</v>
      </c>
      <c r="AV1345" s="1"/>
      <c r="AW1345" s="1">
        <v>0</v>
      </c>
      <c r="AX1345" s="1">
        <v>235060.83305999998</v>
      </c>
      <c r="AY1345" s="1"/>
      <c r="AZ1345" s="1">
        <v>0</v>
      </c>
      <c r="BA1345" s="1">
        <v>14282.7380871</v>
      </c>
      <c r="BB1345" s="1">
        <v>269807.96516159998</v>
      </c>
      <c r="BC1345" s="7">
        <v>1.2538672900190491</v>
      </c>
      <c r="BD1345" s="35" t="s">
        <v>552</v>
      </c>
      <c r="BE1345" s="35">
        <v>0.56580563314570698</v>
      </c>
      <c r="BF1345" s="35" t="s">
        <v>552</v>
      </c>
      <c r="BG1345" s="35" t="s">
        <v>552</v>
      </c>
      <c r="BH1345" s="35" t="s">
        <v>552</v>
      </c>
      <c r="BI1345" s="35" t="s">
        <v>552</v>
      </c>
      <c r="BJ1345" s="35">
        <v>1.0836782816520019</v>
      </c>
      <c r="BK1345" s="35" t="s">
        <v>552</v>
      </c>
      <c r="BL1345" s="35" t="s">
        <v>552</v>
      </c>
      <c r="BM1345" s="35">
        <v>0.90084843287644345</v>
      </c>
      <c r="BN1345" s="35">
        <v>0.95139247009762096</v>
      </c>
      <c r="BO1345" s="1">
        <v>0</v>
      </c>
      <c r="BP1345" s="1">
        <v>0</v>
      </c>
      <c r="BQ1345" s="1">
        <v>337483.46891999996</v>
      </c>
      <c r="BR1345" s="1">
        <v>15001.064645381957</v>
      </c>
      <c r="BS1345" s="1">
        <v>132557.38661099324</v>
      </c>
      <c r="BT1345" s="1">
        <v>337483.46891999996</v>
      </c>
      <c r="BU1345" s="1">
        <v>15001.064645381957</v>
      </c>
      <c r="BV1345" s="1">
        <v>39020.46933427464</v>
      </c>
      <c r="BW1345" s="35">
        <v>6.0060180262010849</v>
      </c>
      <c r="BX1345" s="1">
        <v>1689448.3289583935</v>
      </c>
      <c r="BY1345" s="1">
        <v>75095.60002698988</v>
      </c>
      <c r="BZ1345" s="1">
        <v>663584.66688073869</v>
      </c>
      <c r="CA1345" s="1">
        <v>1689448.3289583935</v>
      </c>
      <c r="CB1345" s="1">
        <v>75095.60002698988</v>
      </c>
      <c r="CC1345" s="1">
        <v>195337.17287820551</v>
      </c>
    </row>
    <row r="1346" spans="1:81" x14ac:dyDescent="0.25">
      <c r="A1346" t="s">
        <v>1459</v>
      </c>
      <c r="B1346" t="s">
        <v>1460</v>
      </c>
      <c r="C1346" t="s">
        <v>100</v>
      </c>
      <c r="D1346" t="s">
        <v>28</v>
      </c>
      <c r="E1346">
        <v>40214</v>
      </c>
      <c r="F1346" t="s">
        <v>370</v>
      </c>
      <c r="G1346" t="s">
        <v>101</v>
      </c>
      <c r="H1346" s="74">
        <v>0.33910066629593</v>
      </c>
      <c r="I1346" s="1">
        <v>1433871.69</v>
      </c>
      <c r="J1346" s="1">
        <v>0</v>
      </c>
      <c r="K1346" s="1">
        <v>0</v>
      </c>
      <c r="L1346" s="1">
        <v>0</v>
      </c>
      <c r="M1346" s="1">
        <v>0</v>
      </c>
      <c r="N1346" s="1">
        <v>0</v>
      </c>
      <c r="O1346" s="1">
        <v>0</v>
      </c>
      <c r="P1346" s="1">
        <v>590926</v>
      </c>
      <c r="Q1346" s="1">
        <v>0</v>
      </c>
      <c r="R1346" s="1">
        <v>0</v>
      </c>
      <c r="S1346" s="1">
        <v>0</v>
      </c>
      <c r="T1346" s="1">
        <v>590926</v>
      </c>
      <c r="U1346" s="1"/>
      <c r="V1346" s="36"/>
      <c r="W1346" s="1"/>
      <c r="X1346" s="1"/>
      <c r="Y1346" s="1"/>
      <c r="Z1346" s="1"/>
      <c r="AA1346" s="1"/>
      <c r="AB1346" s="1"/>
      <c r="AC1346" s="1">
        <v>69603</v>
      </c>
      <c r="AD1346" s="1"/>
      <c r="AE1346" s="1"/>
      <c r="AF1346" s="1"/>
      <c r="AG1346" s="1">
        <v>0</v>
      </c>
      <c r="AH1346" s="1">
        <v>0</v>
      </c>
      <c r="AI1346" s="1">
        <v>0</v>
      </c>
      <c r="AJ1346" s="1">
        <v>0</v>
      </c>
      <c r="AK1346" s="1">
        <v>0</v>
      </c>
      <c r="AL1346" s="1">
        <v>0</v>
      </c>
      <c r="AM1346" s="1">
        <v>611785.53344833327</v>
      </c>
      <c r="AN1346" s="1">
        <v>0</v>
      </c>
      <c r="AO1346" s="1">
        <v>0</v>
      </c>
      <c r="AP1346" s="1">
        <v>0</v>
      </c>
      <c r="AQ1346" s="1">
        <v>611785.53344833327</v>
      </c>
      <c r="AR1346" s="1">
        <v>0</v>
      </c>
      <c r="AS1346" s="1">
        <v>0</v>
      </c>
      <c r="AT1346" s="1">
        <v>0</v>
      </c>
      <c r="AU1346" s="1">
        <v>0</v>
      </c>
      <c r="AV1346" s="1">
        <v>0</v>
      </c>
      <c r="AW1346" s="1">
        <v>0</v>
      </c>
      <c r="AX1346" s="1">
        <v>181049.93153999999</v>
      </c>
      <c r="AY1346" s="1">
        <v>0</v>
      </c>
      <c r="AZ1346" s="1">
        <v>0</v>
      </c>
      <c r="BA1346" s="1">
        <v>0</v>
      </c>
      <c r="BB1346" s="1">
        <v>181049.93153999999</v>
      </c>
      <c r="BC1346" s="7">
        <v>0.55293334160766738</v>
      </c>
      <c r="BD1346" s="35" t="s">
        <v>552</v>
      </c>
      <c r="BE1346" s="35" t="s">
        <v>552</v>
      </c>
      <c r="BF1346" s="35" t="s">
        <v>552</v>
      </c>
      <c r="BG1346" s="35" t="s">
        <v>552</v>
      </c>
      <c r="BH1346" s="35" t="s">
        <v>552</v>
      </c>
      <c r="BI1346" s="35" t="s">
        <v>552</v>
      </c>
      <c r="BJ1346" s="35">
        <v>1.3416831633543511</v>
      </c>
      <c r="BK1346" s="35" t="s">
        <v>552</v>
      </c>
      <c r="BL1346" s="35" t="s">
        <v>552</v>
      </c>
      <c r="BM1346" s="35" t="s">
        <v>552</v>
      </c>
      <c r="BN1346" s="35">
        <v>1.3416831633543511</v>
      </c>
      <c r="BO1346" s="1">
        <v>0</v>
      </c>
      <c r="BP1346" s="1">
        <v>0</v>
      </c>
      <c r="BQ1346" s="1">
        <v>471973.20548039989</v>
      </c>
      <c r="BR1346" s="1">
        <v>20979.103328992835</v>
      </c>
      <c r="BS1346" s="1">
        <v>185382.51627289556</v>
      </c>
      <c r="BT1346" s="1">
        <v>471973.20548039989</v>
      </c>
      <c r="BU1346" s="1">
        <v>20979.103328992835</v>
      </c>
      <c r="BV1346" s="1">
        <v>54570.423997309575</v>
      </c>
      <c r="BW1346" s="35">
        <v>6.0185512637772192</v>
      </c>
      <c r="BX1346" s="1">
        <v>2368621.7268326459</v>
      </c>
      <c r="BY1346" s="1">
        <v>105284.70552462986</v>
      </c>
      <c r="BZ1346" s="1">
        <v>930351.66132354084</v>
      </c>
      <c r="CA1346" s="1">
        <v>2368621.7268326459</v>
      </c>
      <c r="CB1346" s="1">
        <v>105284.70552462986</v>
      </c>
      <c r="CC1346" s="1">
        <v>273864.47031655669</v>
      </c>
    </row>
    <row r="1347" spans="1:81" x14ac:dyDescent="0.25">
      <c r="A1347" t="s">
        <v>1459</v>
      </c>
      <c r="B1347" t="s">
        <v>1460</v>
      </c>
      <c r="C1347" t="s">
        <v>100</v>
      </c>
      <c r="D1347" t="s">
        <v>1730</v>
      </c>
      <c r="E1347">
        <v>40214</v>
      </c>
      <c r="F1347" t="s">
        <v>370</v>
      </c>
      <c r="G1347" t="s">
        <v>101</v>
      </c>
      <c r="H1347" s="74">
        <v>0.33910066629593</v>
      </c>
      <c r="I1347" s="1">
        <v>1433871.69</v>
      </c>
      <c r="J1347" s="1"/>
      <c r="K1347" s="1"/>
      <c r="L1347" s="1"/>
      <c r="M1347" s="1"/>
      <c r="N1347" s="1"/>
      <c r="O1347" s="1"/>
      <c r="P1347" s="1">
        <v>590926</v>
      </c>
      <c r="Q1347" s="1"/>
      <c r="R1347" s="1"/>
      <c r="S1347" s="1"/>
      <c r="T1347" s="1">
        <v>590926</v>
      </c>
      <c r="U1347" s="1">
        <v>9.7272727272727266</v>
      </c>
      <c r="V1347" s="36">
        <v>0.26744641360316129</v>
      </c>
      <c r="W1347" s="1"/>
      <c r="X1347" s="1"/>
      <c r="Y1347" s="1"/>
      <c r="Z1347" s="1"/>
      <c r="AA1347" s="1"/>
      <c r="AB1347" s="1"/>
      <c r="AC1347" s="1">
        <v>69603</v>
      </c>
      <c r="AD1347" s="1"/>
      <c r="AE1347" s="1"/>
      <c r="AF1347" s="1"/>
      <c r="AG1347" s="1">
        <v>0</v>
      </c>
      <c r="AH1347" s="1">
        <v>0</v>
      </c>
      <c r="AI1347" s="1">
        <v>0</v>
      </c>
      <c r="AJ1347" s="1">
        <v>0</v>
      </c>
      <c r="AK1347" s="1"/>
      <c r="AL1347" s="1">
        <v>0</v>
      </c>
      <c r="AM1347" s="1">
        <v>611785.53344833327</v>
      </c>
      <c r="AN1347" s="1"/>
      <c r="AO1347" s="1">
        <v>0</v>
      </c>
      <c r="AP1347" s="1">
        <v>0</v>
      </c>
      <c r="AQ1347" s="1">
        <v>611785.53344833327</v>
      </c>
      <c r="AR1347" s="1">
        <v>0</v>
      </c>
      <c r="AS1347" s="1">
        <v>0</v>
      </c>
      <c r="AT1347" s="1">
        <v>0</v>
      </c>
      <c r="AU1347" s="1">
        <v>0</v>
      </c>
      <c r="AV1347" s="1"/>
      <c r="AW1347" s="1">
        <v>0</v>
      </c>
      <c r="AX1347" s="1">
        <v>181049.93153999999</v>
      </c>
      <c r="AY1347" s="1"/>
      <c r="AZ1347" s="1">
        <v>0</v>
      </c>
      <c r="BA1347" s="1">
        <v>0</v>
      </c>
      <c r="BB1347" s="1">
        <v>181049.93153999999</v>
      </c>
      <c r="BC1347" s="7">
        <v>0.55293334160766738</v>
      </c>
      <c r="BD1347" s="35" t="s">
        <v>552</v>
      </c>
      <c r="BE1347" s="35" t="s">
        <v>552</v>
      </c>
      <c r="BF1347" s="35" t="s">
        <v>552</v>
      </c>
      <c r="BG1347" s="35" t="s">
        <v>552</v>
      </c>
      <c r="BH1347" s="35" t="s">
        <v>552</v>
      </c>
      <c r="BI1347" s="35" t="s">
        <v>552</v>
      </c>
      <c r="BJ1347" s="35">
        <v>1.3416831633543511</v>
      </c>
      <c r="BK1347" s="35" t="s">
        <v>552</v>
      </c>
      <c r="BL1347" s="35" t="s">
        <v>552</v>
      </c>
      <c r="BM1347" s="35" t="s">
        <v>552</v>
      </c>
      <c r="BN1347" s="35">
        <v>1.3416831633543511</v>
      </c>
      <c r="BO1347" s="1">
        <v>0</v>
      </c>
      <c r="BP1347" s="1">
        <v>0</v>
      </c>
      <c r="BQ1347" s="1">
        <v>471973.20548039989</v>
      </c>
      <c r="BR1347" s="1">
        <v>20979.103328992835</v>
      </c>
      <c r="BS1347" s="1">
        <v>185382.51627289556</v>
      </c>
      <c r="BT1347" s="1">
        <v>471973.20548039989</v>
      </c>
      <c r="BU1347" s="1">
        <v>20979.103328992835</v>
      </c>
      <c r="BV1347" s="1">
        <v>54570.423997309575</v>
      </c>
      <c r="BW1347" s="35">
        <v>6.0185512637772192</v>
      </c>
      <c r="BX1347" s="1">
        <v>2368621.7268326459</v>
      </c>
      <c r="BY1347" s="1">
        <v>105284.70552462986</v>
      </c>
      <c r="BZ1347" s="1">
        <v>930351.66132354084</v>
      </c>
      <c r="CA1347" s="1">
        <v>2368621.7268326459</v>
      </c>
      <c r="CB1347" s="1">
        <v>105284.70552462986</v>
      </c>
      <c r="CC1347" s="1">
        <v>273864.47031655669</v>
      </c>
    </row>
    <row r="1348" spans="1:81" x14ac:dyDescent="0.25">
      <c r="A1348" t="s">
        <v>655</v>
      </c>
      <c r="B1348" t="s">
        <v>656</v>
      </c>
      <c r="C1348" t="s">
        <v>100</v>
      </c>
      <c r="D1348" t="s">
        <v>38</v>
      </c>
      <c r="E1348">
        <v>40006</v>
      </c>
      <c r="F1348" t="s">
        <v>39</v>
      </c>
      <c r="G1348" t="s">
        <v>101</v>
      </c>
      <c r="H1348" s="74">
        <v>0.33910066629593</v>
      </c>
      <c r="I1348" s="1">
        <v>3680587</v>
      </c>
      <c r="J1348" s="1"/>
      <c r="K1348" s="1">
        <v>439861</v>
      </c>
      <c r="L1348" s="1">
        <v>568029</v>
      </c>
      <c r="M1348" s="1"/>
      <c r="N1348" s="1"/>
      <c r="O1348" s="1"/>
      <c r="P1348" s="1"/>
      <c r="Q1348" s="1"/>
      <c r="R1348" s="1"/>
      <c r="S1348" s="1"/>
      <c r="T1348" s="1">
        <v>1007890</v>
      </c>
      <c r="U1348" s="1">
        <v>30.75</v>
      </c>
      <c r="V1348" s="36">
        <v>9.95348037674324E-2</v>
      </c>
      <c r="W1348" s="1"/>
      <c r="X1348" s="1">
        <v>98167</v>
      </c>
      <c r="Y1348" s="1">
        <v>183705</v>
      </c>
      <c r="Z1348" s="1"/>
      <c r="AA1348" s="1"/>
      <c r="AB1348" s="1"/>
      <c r="AC1348" s="1"/>
      <c r="AD1348" s="1"/>
      <c r="AE1348" s="1"/>
      <c r="AF1348" s="1"/>
      <c r="AG1348" s="1">
        <v>0</v>
      </c>
      <c r="AH1348" s="1">
        <v>842089.71357435675</v>
      </c>
      <c r="AI1348" s="1">
        <v>1882266.8889375001</v>
      </c>
      <c r="AJ1348" s="1">
        <v>0</v>
      </c>
      <c r="AK1348" s="1">
        <v>0</v>
      </c>
      <c r="AL1348" s="1">
        <v>0</v>
      </c>
      <c r="AM1348" s="1">
        <v>0</v>
      </c>
      <c r="AN1348" s="1">
        <v>0</v>
      </c>
      <c r="AO1348" s="1">
        <v>0</v>
      </c>
      <c r="AP1348" s="1">
        <v>0</v>
      </c>
      <c r="AQ1348" s="1">
        <v>2724356.6025118567</v>
      </c>
      <c r="AR1348" s="1">
        <v>0</v>
      </c>
      <c r="AS1348" s="1">
        <v>212068.84484550002</v>
      </c>
      <c r="AT1348" s="1">
        <v>398276.00387700001</v>
      </c>
      <c r="AU1348" s="1">
        <v>0</v>
      </c>
      <c r="AV1348" s="1">
        <v>0</v>
      </c>
      <c r="AW1348" s="1">
        <v>0</v>
      </c>
      <c r="AX1348" s="1">
        <v>0</v>
      </c>
      <c r="AY1348" s="1">
        <v>0</v>
      </c>
      <c r="AZ1348" s="1">
        <v>0</v>
      </c>
      <c r="BA1348" s="1">
        <v>0</v>
      </c>
      <c r="BB1348" s="1">
        <v>610344.84872250003</v>
      </c>
      <c r="BC1348" s="7">
        <v>0.90602435188581509</v>
      </c>
      <c r="BD1348" s="35" t="s">
        <v>552</v>
      </c>
      <c r="BE1348" s="35">
        <v>2.3965720043828771</v>
      </c>
      <c r="BF1348" s="35">
        <v>4.0148353214615806</v>
      </c>
      <c r="BG1348" s="35" t="s">
        <v>552</v>
      </c>
      <c r="BH1348" s="35" t="s">
        <v>552</v>
      </c>
      <c r="BI1348" s="35" t="s">
        <v>552</v>
      </c>
      <c r="BJ1348" s="35" t="s">
        <v>552</v>
      </c>
      <c r="BK1348" s="35" t="s">
        <v>552</v>
      </c>
      <c r="BL1348" s="35" t="s">
        <v>552</v>
      </c>
      <c r="BM1348" s="35" t="s">
        <v>552</v>
      </c>
      <c r="BN1348" s="35">
        <v>3.3085966238720061</v>
      </c>
      <c r="BO1348" s="1">
        <v>0</v>
      </c>
      <c r="BP1348" s="1"/>
      <c r="BQ1348" s="1">
        <v>1211502.0169199998</v>
      </c>
      <c r="BR1348" s="1">
        <v>53850.993448617257</v>
      </c>
      <c r="BS1348" s="1">
        <v>475856.02266916074</v>
      </c>
      <c r="BT1348" s="1">
        <v>1211502.0169199998</v>
      </c>
      <c r="BU1348" s="1">
        <v>53850.993448617257</v>
      </c>
      <c r="BV1348" s="1">
        <v>140076.12713867423</v>
      </c>
      <c r="BW1348" s="35">
        <v>6.1034564421227904</v>
      </c>
      <c r="BX1348" s="1">
        <v>6182847.7728951275</v>
      </c>
      <c r="BY1348" s="1">
        <v>274826.19943005795</v>
      </c>
      <c r="BZ1348" s="1">
        <v>2428510.4844138576</v>
      </c>
      <c r="CA1348" s="1">
        <v>6182847.7728951275</v>
      </c>
      <c r="CB1348" s="1">
        <v>274826.19943005795</v>
      </c>
      <c r="CC1348" s="1">
        <v>714872.4134334781</v>
      </c>
    </row>
    <row r="1349" spans="1:81" x14ac:dyDescent="0.25">
      <c r="A1349" t="s">
        <v>655</v>
      </c>
      <c r="B1349" t="s">
        <v>656</v>
      </c>
      <c r="C1349" t="s">
        <v>100</v>
      </c>
      <c r="D1349" t="s">
        <v>28</v>
      </c>
      <c r="E1349">
        <v>40006</v>
      </c>
      <c r="F1349" t="s">
        <v>39</v>
      </c>
      <c r="G1349" t="s">
        <v>101</v>
      </c>
      <c r="H1349" s="74">
        <v>0.33910066629593</v>
      </c>
      <c r="I1349" s="1">
        <v>4265371</v>
      </c>
      <c r="J1349" s="1">
        <v>0</v>
      </c>
      <c r="K1349" s="1">
        <v>454087</v>
      </c>
      <c r="L1349" s="1">
        <v>880653</v>
      </c>
      <c r="M1349" s="1">
        <v>0</v>
      </c>
      <c r="N1349" s="1">
        <v>0</v>
      </c>
      <c r="O1349" s="1">
        <v>0</v>
      </c>
      <c r="P1349" s="1">
        <v>525273</v>
      </c>
      <c r="Q1349" s="1">
        <v>0</v>
      </c>
      <c r="R1349" s="1">
        <v>0</v>
      </c>
      <c r="S1349" s="1">
        <v>0</v>
      </c>
      <c r="T1349" s="1">
        <v>1860013</v>
      </c>
      <c r="U1349" s="1"/>
      <c r="V1349" s="36"/>
      <c r="W1349" s="1"/>
      <c r="X1349" s="1">
        <v>98167</v>
      </c>
      <c r="Y1349" s="1">
        <v>183705</v>
      </c>
      <c r="Z1349" s="1"/>
      <c r="AA1349" s="1"/>
      <c r="AB1349" s="1"/>
      <c r="AC1349" s="1">
        <v>66978</v>
      </c>
      <c r="AD1349" s="1"/>
      <c r="AE1349" s="1"/>
      <c r="AF1349" s="1"/>
      <c r="AG1349" s="1">
        <v>0</v>
      </c>
      <c r="AH1349" s="1">
        <v>846076.76346435677</v>
      </c>
      <c r="AI1349" s="1">
        <v>1885920.6819375001</v>
      </c>
      <c r="AJ1349" s="1">
        <v>0</v>
      </c>
      <c r="AK1349" s="1">
        <v>0</v>
      </c>
      <c r="AL1349" s="1">
        <v>0</v>
      </c>
      <c r="AM1349" s="1">
        <v>588663.46258249995</v>
      </c>
      <c r="AN1349" s="1">
        <v>0</v>
      </c>
      <c r="AO1349" s="1">
        <v>0</v>
      </c>
      <c r="AP1349" s="1">
        <v>0</v>
      </c>
      <c r="AQ1349" s="1">
        <v>3320660.9079843564</v>
      </c>
      <c r="AR1349" s="1">
        <v>0</v>
      </c>
      <c r="AS1349" s="1">
        <v>212068.84484550002</v>
      </c>
      <c r="AT1349" s="1">
        <v>398276.00387700001</v>
      </c>
      <c r="AU1349" s="1">
        <v>0</v>
      </c>
      <c r="AV1349" s="1">
        <v>0</v>
      </c>
      <c r="AW1349" s="1">
        <v>0</v>
      </c>
      <c r="AX1349" s="1">
        <v>174221.83403999999</v>
      </c>
      <c r="AY1349" s="1">
        <v>0</v>
      </c>
      <c r="AZ1349" s="1">
        <v>0</v>
      </c>
      <c r="BA1349" s="1">
        <v>0</v>
      </c>
      <c r="BB1349" s="1">
        <v>784566.68276250002</v>
      </c>
      <c r="BC1349" s="7">
        <v>0.96245498709182775</v>
      </c>
      <c r="BD1349" s="35" t="s">
        <v>552</v>
      </c>
      <c r="BE1349" s="35">
        <v>2.330270649258527</v>
      </c>
      <c r="BF1349" s="35">
        <v>2.5937533691641321</v>
      </c>
      <c r="BG1349" s="35" t="s">
        <v>552</v>
      </c>
      <c r="BH1349" s="35" t="s">
        <v>552</v>
      </c>
      <c r="BI1349" s="35" t="s">
        <v>552</v>
      </c>
      <c r="BJ1349" s="35">
        <v>1.452359623705197</v>
      </c>
      <c r="BK1349" s="35" t="s">
        <v>552</v>
      </c>
      <c r="BL1349" s="35" t="s">
        <v>552</v>
      </c>
      <c r="BM1349" s="35" t="s">
        <v>552</v>
      </c>
      <c r="BN1349" s="35">
        <v>2.2070961819873607</v>
      </c>
      <c r="BO1349" s="1">
        <v>0</v>
      </c>
      <c r="BP1349" s="1">
        <v>0</v>
      </c>
      <c r="BQ1349" s="1">
        <v>1403989.5183599999</v>
      </c>
      <c r="BR1349" s="1">
        <v>62407.019797907793</v>
      </c>
      <c r="BS1349" s="1">
        <v>551461.62263475393</v>
      </c>
      <c r="BT1349" s="1">
        <v>1403989.5183599999</v>
      </c>
      <c r="BU1349" s="1">
        <v>62407.019797907793</v>
      </c>
      <c r="BV1349" s="1">
        <v>162331.89175792178</v>
      </c>
      <c r="BW1349" s="35">
        <v>6.1034564421227904</v>
      </c>
      <c r="BX1349" s="1">
        <v>7165199.3521472141</v>
      </c>
      <c r="BY1349" s="1">
        <v>318491.50722131704</v>
      </c>
      <c r="BZ1349" s="1">
        <v>2814360.3706188216</v>
      </c>
      <c r="CA1349" s="1">
        <v>7165199.3521472141</v>
      </c>
      <c r="CB1349" s="1">
        <v>318491.50722131704</v>
      </c>
      <c r="CC1349" s="1">
        <v>828453.73875394533</v>
      </c>
    </row>
    <row r="1350" spans="1:81" x14ac:dyDescent="0.25">
      <c r="A1350" t="s">
        <v>655</v>
      </c>
      <c r="B1350" t="s">
        <v>656</v>
      </c>
      <c r="C1350" t="s">
        <v>100</v>
      </c>
      <c r="D1350" t="s">
        <v>1730</v>
      </c>
      <c r="E1350">
        <v>40006</v>
      </c>
      <c r="F1350" t="s">
        <v>39</v>
      </c>
      <c r="G1350" t="s">
        <v>101</v>
      </c>
      <c r="H1350" s="74">
        <v>0.33910066629593</v>
      </c>
      <c r="I1350" s="1">
        <v>584784</v>
      </c>
      <c r="J1350" s="1"/>
      <c r="K1350" s="1">
        <v>14226</v>
      </c>
      <c r="L1350" s="1">
        <v>312624</v>
      </c>
      <c r="M1350" s="1"/>
      <c r="N1350" s="1"/>
      <c r="O1350" s="1"/>
      <c r="P1350" s="1">
        <v>525273</v>
      </c>
      <c r="Q1350" s="1"/>
      <c r="R1350" s="1"/>
      <c r="S1350" s="1"/>
      <c r="T1350" s="1">
        <v>852123</v>
      </c>
      <c r="U1350" s="1">
        <v>13.76</v>
      </c>
      <c r="V1350" s="36">
        <v>0.1024900635197795</v>
      </c>
      <c r="W1350" s="1"/>
      <c r="X1350" s="1"/>
      <c r="Y1350" s="1"/>
      <c r="Z1350" s="1"/>
      <c r="AA1350" s="1"/>
      <c r="AB1350" s="1"/>
      <c r="AC1350" s="1">
        <v>66978</v>
      </c>
      <c r="AD1350" s="1"/>
      <c r="AE1350" s="1"/>
      <c r="AF1350" s="1"/>
      <c r="AG1350" s="1">
        <v>0</v>
      </c>
      <c r="AH1350" s="1">
        <v>3987.0498900000002</v>
      </c>
      <c r="AI1350" s="1">
        <v>3653.7929999999997</v>
      </c>
      <c r="AJ1350" s="1">
        <v>0</v>
      </c>
      <c r="AK1350" s="1"/>
      <c r="AL1350" s="1">
        <v>0</v>
      </c>
      <c r="AM1350" s="1">
        <v>588663.46258249995</v>
      </c>
      <c r="AN1350" s="1"/>
      <c r="AO1350" s="1">
        <v>0</v>
      </c>
      <c r="AP1350" s="1">
        <v>0</v>
      </c>
      <c r="AQ1350" s="1">
        <v>596304.30547249992</v>
      </c>
      <c r="AR1350" s="1">
        <v>0</v>
      </c>
      <c r="AS1350" s="1">
        <v>0</v>
      </c>
      <c r="AT1350" s="1">
        <v>0</v>
      </c>
      <c r="AU1350" s="1">
        <v>0</v>
      </c>
      <c r="AV1350" s="1"/>
      <c r="AW1350" s="1">
        <v>0</v>
      </c>
      <c r="AX1350" s="1">
        <v>174221.83403999999</v>
      </c>
      <c r="AY1350" s="1"/>
      <c r="AZ1350" s="1">
        <v>0</v>
      </c>
      <c r="BA1350" s="1">
        <v>0</v>
      </c>
      <c r="BB1350" s="1">
        <v>174221.83403999999</v>
      </c>
      <c r="BC1350" s="7">
        <v>1.3176252077903976</v>
      </c>
      <c r="BD1350" s="35" t="s">
        <v>552</v>
      </c>
      <c r="BE1350" s="35">
        <v>0.28026500000000004</v>
      </c>
      <c r="BF1350" s="35">
        <v>1.1687499999999998E-2</v>
      </c>
      <c r="BG1350" s="35" t="s">
        <v>552</v>
      </c>
      <c r="BH1350" s="35" t="s">
        <v>552</v>
      </c>
      <c r="BI1350" s="35" t="s">
        <v>552</v>
      </c>
      <c r="BJ1350" s="35">
        <v>1.452359623705197</v>
      </c>
      <c r="BK1350" s="35" t="s">
        <v>552</v>
      </c>
      <c r="BL1350" s="35" t="s">
        <v>552</v>
      </c>
      <c r="BM1350" s="35" t="s">
        <v>552</v>
      </c>
      <c r="BN1350" s="35">
        <v>0.90424286108050123</v>
      </c>
      <c r="BO1350" s="1">
        <v>0</v>
      </c>
      <c r="BP1350" s="1">
        <v>0</v>
      </c>
      <c r="BQ1350" s="1">
        <v>192487.50143999996</v>
      </c>
      <c r="BR1350" s="1">
        <v>8556.0263492905324</v>
      </c>
      <c r="BS1350" s="1">
        <v>75605.599965593123</v>
      </c>
      <c r="BT1350" s="1">
        <v>192487.50143999996</v>
      </c>
      <c r="BU1350" s="1">
        <v>8556.0263492905324</v>
      </c>
      <c r="BV1350" s="1">
        <v>22255.764619247544</v>
      </c>
      <c r="BW1350" s="35">
        <v>6.1034564421227904</v>
      </c>
      <c r="BX1350" s="1">
        <v>982351.57925208774</v>
      </c>
      <c r="BY1350" s="1">
        <v>43665.307791259111</v>
      </c>
      <c r="BZ1350" s="1">
        <v>385849.88620496489</v>
      </c>
      <c r="CA1350" s="1">
        <v>982351.57925208774</v>
      </c>
      <c r="CB1350" s="1">
        <v>43665.307791259111</v>
      </c>
      <c r="CC1350" s="1">
        <v>113581.32532046737</v>
      </c>
    </row>
    <row r="1351" spans="1:81" x14ac:dyDescent="0.25">
      <c r="A1351" t="s">
        <v>636</v>
      </c>
      <c r="B1351" t="s">
        <v>637</v>
      </c>
      <c r="C1351" t="s">
        <v>100</v>
      </c>
      <c r="D1351" t="s">
        <v>38</v>
      </c>
      <c r="E1351">
        <v>40005</v>
      </c>
      <c r="F1351" t="s">
        <v>39</v>
      </c>
      <c r="G1351" t="s">
        <v>101</v>
      </c>
      <c r="H1351" s="74">
        <v>0.33910066629593</v>
      </c>
      <c r="I1351" s="1">
        <v>5317151</v>
      </c>
      <c r="J1351" s="1"/>
      <c r="K1351" s="1"/>
      <c r="L1351" s="1">
        <v>1073897</v>
      </c>
      <c r="M1351" s="1"/>
      <c r="N1351" s="1"/>
      <c r="O1351" s="1"/>
      <c r="P1351" s="1"/>
      <c r="Q1351" s="1"/>
      <c r="R1351" s="1"/>
      <c r="S1351" s="1"/>
      <c r="T1351" s="1">
        <v>1073897</v>
      </c>
      <c r="U1351" s="1">
        <v>26.272727272727273</v>
      </c>
      <c r="V1351" s="36">
        <v>0.19529638539418853</v>
      </c>
      <c r="W1351" s="1"/>
      <c r="X1351" s="1"/>
      <c r="Y1351" s="1">
        <v>207372</v>
      </c>
      <c r="Z1351" s="1"/>
      <c r="AA1351" s="1"/>
      <c r="AB1351" s="1"/>
      <c r="AC1351" s="1"/>
      <c r="AD1351" s="1"/>
      <c r="AE1351" s="1"/>
      <c r="AF1351" s="1"/>
      <c r="AG1351" s="1">
        <v>0</v>
      </c>
      <c r="AH1351" s="1">
        <v>0</v>
      </c>
      <c r="AI1351" s="1">
        <v>2129819.2911875001</v>
      </c>
      <c r="AJ1351" s="1">
        <v>0</v>
      </c>
      <c r="AK1351" s="1">
        <v>0</v>
      </c>
      <c r="AL1351" s="1">
        <v>0</v>
      </c>
      <c r="AM1351" s="1">
        <v>0</v>
      </c>
      <c r="AN1351" s="1">
        <v>0</v>
      </c>
      <c r="AO1351" s="1">
        <v>0</v>
      </c>
      <c r="AP1351" s="1">
        <v>0</v>
      </c>
      <c r="AQ1351" s="1">
        <v>2129819.2911875001</v>
      </c>
      <c r="AR1351" s="1">
        <v>0</v>
      </c>
      <c r="AS1351" s="1">
        <v>0</v>
      </c>
      <c r="AT1351" s="1">
        <v>449586.51901679998</v>
      </c>
      <c r="AU1351" s="1">
        <v>0</v>
      </c>
      <c r="AV1351" s="1">
        <v>0</v>
      </c>
      <c r="AW1351" s="1">
        <v>0</v>
      </c>
      <c r="AX1351" s="1">
        <v>0</v>
      </c>
      <c r="AY1351" s="1">
        <v>0</v>
      </c>
      <c r="AZ1351" s="1">
        <v>0</v>
      </c>
      <c r="BA1351" s="1">
        <v>0</v>
      </c>
      <c r="BB1351" s="1">
        <v>449586.51901679998</v>
      </c>
      <c r="BC1351" s="7">
        <v>0.485110505645655</v>
      </c>
      <c r="BD1351" s="35" t="s">
        <v>552</v>
      </c>
      <c r="BE1351" s="35" t="s">
        <v>552</v>
      </c>
      <c r="BF1351" s="35">
        <v>2.4019117384668176</v>
      </c>
      <c r="BG1351" s="35" t="s">
        <v>552</v>
      </c>
      <c r="BH1351" s="35" t="s">
        <v>552</v>
      </c>
      <c r="BI1351" s="35" t="s">
        <v>552</v>
      </c>
      <c r="BJ1351" s="35" t="s">
        <v>552</v>
      </c>
      <c r="BK1351" s="35" t="s">
        <v>552</v>
      </c>
      <c r="BL1351" s="35" t="s">
        <v>552</v>
      </c>
      <c r="BM1351" s="35" t="s">
        <v>552</v>
      </c>
      <c r="BN1351" s="35">
        <v>2.4019117384668176</v>
      </c>
      <c r="BO1351" s="1">
        <v>0</v>
      </c>
      <c r="BP1351" s="1"/>
      <c r="BQ1351" s="1">
        <v>1750193.4231599998</v>
      </c>
      <c r="BR1351" s="1">
        <v>77795.7058660232</v>
      </c>
      <c r="BS1351" s="1">
        <v>687444.23832159129</v>
      </c>
      <c r="BT1351" s="1">
        <v>1750193.4231599998</v>
      </c>
      <c r="BU1351" s="1">
        <v>77795.7058660232</v>
      </c>
      <c r="BV1351" s="1">
        <v>202360.63418458222</v>
      </c>
      <c r="BW1351" s="35">
        <v>6.1004565698817421</v>
      </c>
      <c r="BX1351" s="1">
        <v>8926785.543720236</v>
      </c>
      <c r="BY1351" s="1">
        <v>396793.61909294553</v>
      </c>
      <c r="BZ1351" s="1">
        <v>3506279.4817747101</v>
      </c>
      <c r="CA1351" s="1">
        <v>8926785.543720236</v>
      </c>
      <c r="CB1351" s="1">
        <v>396793.61909294553</v>
      </c>
      <c r="CC1351" s="1">
        <v>1032131.626112188</v>
      </c>
    </row>
    <row r="1352" spans="1:81" x14ac:dyDescent="0.25">
      <c r="A1352" t="s">
        <v>636</v>
      </c>
      <c r="B1352" t="s">
        <v>637</v>
      </c>
      <c r="C1352" t="s">
        <v>100</v>
      </c>
      <c r="D1352" t="s">
        <v>28</v>
      </c>
      <c r="E1352">
        <v>40005</v>
      </c>
      <c r="F1352" t="s">
        <v>39</v>
      </c>
      <c r="G1352" t="s">
        <v>101</v>
      </c>
      <c r="H1352" s="74">
        <v>0.33910066629593</v>
      </c>
      <c r="I1352" s="1">
        <v>5317151</v>
      </c>
      <c r="J1352" s="1">
        <v>0</v>
      </c>
      <c r="K1352" s="1">
        <v>0</v>
      </c>
      <c r="L1352" s="1">
        <v>1073897</v>
      </c>
      <c r="M1352" s="1">
        <v>0</v>
      </c>
      <c r="N1352" s="1">
        <v>0</v>
      </c>
      <c r="O1352" s="1">
        <v>0</v>
      </c>
      <c r="P1352" s="1">
        <v>0</v>
      </c>
      <c r="Q1352" s="1">
        <v>0</v>
      </c>
      <c r="R1352" s="1">
        <v>0</v>
      </c>
      <c r="S1352" s="1">
        <v>0</v>
      </c>
      <c r="T1352" s="1">
        <v>1073897</v>
      </c>
      <c r="U1352" s="1"/>
      <c r="V1352" s="36"/>
      <c r="W1352" s="1"/>
      <c r="X1352" s="1"/>
      <c r="Y1352" s="1">
        <v>207372</v>
      </c>
      <c r="Z1352" s="1"/>
      <c r="AA1352" s="1"/>
      <c r="AB1352" s="1"/>
      <c r="AC1352" s="1"/>
      <c r="AD1352" s="1"/>
      <c r="AE1352" s="1"/>
      <c r="AF1352" s="1"/>
      <c r="AG1352" s="1">
        <v>0</v>
      </c>
      <c r="AH1352" s="1">
        <v>0</v>
      </c>
      <c r="AI1352" s="1">
        <v>2129819.2911875001</v>
      </c>
      <c r="AJ1352" s="1">
        <v>0</v>
      </c>
      <c r="AK1352" s="1">
        <v>0</v>
      </c>
      <c r="AL1352" s="1">
        <v>0</v>
      </c>
      <c r="AM1352" s="1">
        <v>0</v>
      </c>
      <c r="AN1352" s="1">
        <v>0</v>
      </c>
      <c r="AO1352" s="1">
        <v>0</v>
      </c>
      <c r="AP1352" s="1">
        <v>0</v>
      </c>
      <c r="AQ1352" s="1">
        <v>2129819.2911875001</v>
      </c>
      <c r="AR1352" s="1">
        <v>0</v>
      </c>
      <c r="AS1352" s="1">
        <v>0</v>
      </c>
      <c r="AT1352" s="1">
        <v>449586.51901679998</v>
      </c>
      <c r="AU1352" s="1">
        <v>0</v>
      </c>
      <c r="AV1352" s="1">
        <v>0</v>
      </c>
      <c r="AW1352" s="1">
        <v>0</v>
      </c>
      <c r="AX1352" s="1">
        <v>0</v>
      </c>
      <c r="AY1352" s="1">
        <v>0</v>
      </c>
      <c r="AZ1352" s="1">
        <v>0</v>
      </c>
      <c r="BA1352" s="1">
        <v>0</v>
      </c>
      <c r="BB1352" s="1">
        <v>449586.51901679998</v>
      </c>
      <c r="BC1352" s="7">
        <v>0.485110505645655</v>
      </c>
      <c r="BD1352" s="35" t="s">
        <v>552</v>
      </c>
      <c r="BE1352" s="35" t="s">
        <v>552</v>
      </c>
      <c r="BF1352" s="35">
        <v>2.4019117384668176</v>
      </c>
      <c r="BG1352" s="35" t="s">
        <v>552</v>
      </c>
      <c r="BH1352" s="35" t="s">
        <v>552</v>
      </c>
      <c r="BI1352" s="35" t="s">
        <v>552</v>
      </c>
      <c r="BJ1352" s="35" t="s">
        <v>552</v>
      </c>
      <c r="BK1352" s="35" t="s">
        <v>552</v>
      </c>
      <c r="BL1352" s="35" t="s">
        <v>552</v>
      </c>
      <c r="BM1352" s="35" t="s">
        <v>552</v>
      </c>
      <c r="BN1352" s="35">
        <v>2.4019117384668176</v>
      </c>
      <c r="BO1352" s="1">
        <v>0</v>
      </c>
      <c r="BP1352" s="1">
        <v>0</v>
      </c>
      <c r="BQ1352" s="1">
        <v>1750193.4231599998</v>
      </c>
      <c r="BR1352" s="1">
        <v>77795.7058660232</v>
      </c>
      <c r="BS1352" s="1">
        <v>687444.23832159129</v>
      </c>
      <c r="BT1352" s="1">
        <v>1750193.4231599998</v>
      </c>
      <c r="BU1352" s="1">
        <v>77795.7058660232</v>
      </c>
      <c r="BV1352" s="1">
        <v>202360.63418458222</v>
      </c>
      <c r="BW1352" s="35">
        <v>6.1004565698817421</v>
      </c>
      <c r="BX1352" s="1">
        <v>8926785.543720236</v>
      </c>
      <c r="BY1352" s="1">
        <v>396793.61909294553</v>
      </c>
      <c r="BZ1352" s="1">
        <v>3506279.4817747101</v>
      </c>
      <c r="CA1352" s="1">
        <v>8926785.543720236</v>
      </c>
      <c r="CB1352" s="1">
        <v>396793.61909294553</v>
      </c>
      <c r="CC1352" s="1">
        <v>1032131.626112188</v>
      </c>
    </row>
    <row r="1353" spans="1:81" x14ac:dyDescent="0.25">
      <c r="A1353" t="s">
        <v>1498</v>
      </c>
      <c r="B1353" t="s">
        <v>483</v>
      </c>
      <c r="C1353" t="s">
        <v>100</v>
      </c>
      <c r="D1353" t="s">
        <v>28</v>
      </c>
      <c r="E1353">
        <v>40252</v>
      </c>
      <c r="F1353" t="s">
        <v>370</v>
      </c>
      <c r="G1353" t="s">
        <v>101</v>
      </c>
      <c r="H1353" s="74">
        <v>0.33910066629593</v>
      </c>
      <c r="I1353" s="1">
        <v>426103.21</v>
      </c>
      <c r="J1353" s="1">
        <v>0</v>
      </c>
      <c r="K1353" s="1">
        <v>0</v>
      </c>
      <c r="L1353" s="1">
        <v>0</v>
      </c>
      <c r="M1353" s="1">
        <v>0</v>
      </c>
      <c r="N1353" s="1">
        <v>0</v>
      </c>
      <c r="O1353" s="1">
        <v>0</v>
      </c>
      <c r="P1353" s="1">
        <v>255510</v>
      </c>
      <c r="Q1353" s="1">
        <v>0</v>
      </c>
      <c r="R1353" s="1">
        <v>0</v>
      </c>
      <c r="S1353" s="1">
        <v>0</v>
      </c>
      <c r="T1353" s="1">
        <v>255510</v>
      </c>
      <c r="U1353" s="1"/>
      <c r="V1353" s="36"/>
      <c r="W1353" s="1"/>
      <c r="X1353" s="1"/>
      <c r="Y1353" s="1"/>
      <c r="Z1353" s="1"/>
      <c r="AA1353" s="1"/>
      <c r="AB1353" s="1"/>
      <c r="AC1353" s="1">
        <v>30096</v>
      </c>
      <c r="AD1353" s="1"/>
      <c r="AE1353" s="1"/>
      <c r="AF1353" s="1"/>
      <c r="AG1353" s="1">
        <v>0</v>
      </c>
      <c r="AH1353" s="1">
        <v>0</v>
      </c>
      <c r="AI1353" s="1">
        <v>0</v>
      </c>
      <c r="AJ1353" s="1">
        <v>0</v>
      </c>
      <c r="AK1353" s="1">
        <v>0</v>
      </c>
      <c r="AL1353" s="1">
        <v>0</v>
      </c>
      <c r="AM1353" s="1">
        <v>264533.09677500004</v>
      </c>
      <c r="AN1353" s="1">
        <v>0</v>
      </c>
      <c r="AO1353" s="1">
        <v>0</v>
      </c>
      <c r="AP1353" s="1">
        <v>0</v>
      </c>
      <c r="AQ1353" s="1">
        <v>264533.09677500004</v>
      </c>
      <c r="AR1353" s="1">
        <v>0</v>
      </c>
      <c r="AS1353" s="1">
        <v>0</v>
      </c>
      <c r="AT1353" s="1">
        <v>0</v>
      </c>
      <c r="AU1353" s="1">
        <v>0</v>
      </c>
      <c r="AV1353" s="1">
        <v>0</v>
      </c>
      <c r="AW1353" s="1">
        <v>0</v>
      </c>
      <c r="AX1353" s="1">
        <v>78285.11327999999</v>
      </c>
      <c r="AY1353" s="1">
        <v>0</v>
      </c>
      <c r="AZ1353" s="1">
        <v>0</v>
      </c>
      <c r="BA1353" s="1">
        <v>0</v>
      </c>
      <c r="BB1353" s="1">
        <v>78285.11327999999</v>
      </c>
      <c r="BC1353" s="7">
        <v>0.80454266011044606</v>
      </c>
      <c r="BD1353" s="35" t="s">
        <v>552</v>
      </c>
      <c r="BE1353" s="35" t="s">
        <v>552</v>
      </c>
      <c r="BF1353" s="35" t="s">
        <v>552</v>
      </c>
      <c r="BG1353" s="35" t="s">
        <v>552</v>
      </c>
      <c r="BH1353" s="35" t="s">
        <v>552</v>
      </c>
      <c r="BI1353" s="35" t="s">
        <v>552</v>
      </c>
      <c r="BJ1353" s="35">
        <v>1.3417017340025832</v>
      </c>
      <c r="BK1353" s="35" t="s">
        <v>552</v>
      </c>
      <c r="BL1353" s="35" t="s">
        <v>552</v>
      </c>
      <c r="BM1353" s="35" t="s">
        <v>552</v>
      </c>
      <c r="BN1353" s="35">
        <v>1.3417017340025832</v>
      </c>
      <c r="BO1353" s="1">
        <v>0</v>
      </c>
      <c r="BP1353" s="1">
        <v>0</v>
      </c>
      <c r="BQ1353" s="1">
        <v>140256.13260359998</v>
      </c>
      <c r="BR1353" s="1">
        <v>6234.3536968817161</v>
      </c>
      <c r="BS1353" s="1">
        <v>55090.065458896148</v>
      </c>
      <c r="BT1353" s="1">
        <v>140256.13260359998</v>
      </c>
      <c r="BU1353" s="1">
        <v>6234.3536968817161</v>
      </c>
      <c r="BV1353" s="1">
        <v>16216.676149254781</v>
      </c>
      <c r="BW1353" s="35">
        <v>5.9979384081377676</v>
      </c>
      <c r="BX1353" s="1">
        <v>700991.5121163961</v>
      </c>
      <c r="BY1353" s="1">
        <v>31158.915791560808</v>
      </c>
      <c r="BZ1353" s="1">
        <v>275336.75406384078</v>
      </c>
      <c r="CA1353" s="1">
        <v>700991.5121163961</v>
      </c>
      <c r="CB1353" s="1">
        <v>31158.915791560808</v>
      </c>
      <c r="CC1353" s="1">
        <v>81049.948578692143</v>
      </c>
    </row>
    <row r="1354" spans="1:81" x14ac:dyDescent="0.25">
      <c r="A1354" t="s">
        <v>1498</v>
      </c>
      <c r="B1354" t="s">
        <v>483</v>
      </c>
      <c r="C1354" t="s">
        <v>100</v>
      </c>
      <c r="D1354" t="s">
        <v>1730</v>
      </c>
      <c r="E1354">
        <v>40252</v>
      </c>
      <c r="F1354" t="s">
        <v>370</v>
      </c>
      <c r="G1354" t="s">
        <v>101</v>
      </c>
      <c r="H1354" s="74">
        <v>0.33910066629593</v>
      </c>
      <c r="I1354" s="1">
        <v>426103.21</v>
      </c>
      <c r="J1354" s="1"/>
      <c r="K1354" s="1"/>
      <c r="L1354" s="1"/>
      <c r="M1354" s="1"/>
      <c r="N1354" s="1"/>
      <c r="O1354" s="1"/>
      <c r="P1354" s="1">
        <v>255510</v>
      </c>
      <c r="Q1354" s="1"/>
      <c r="R1354" s="1"/>
      <c r="S1354" s="1"/>
      <c r="T1354" s="1">
        <v>255510</v>
      </c>
      <c r="U1354" s="1">
        <v>20.555555555555557</v>
      </c>
      <c r="V1354" s="36">
        <v>8.7763320934102829E-2</v>
      </c>
      <c r="W1354" s="1"/>
      <c r="X1354" s="1"/>
      <c r="Y1354" s="1"/>
      <c r="Z1354" s="1"/>
      <c r="AA1354" s="1"/>
      <c r="AB1354" s="1"/>
      <c r="AC1354" s="1">
        <v>30096</v>
      </c>
      <c r="AD1354" s="1"/>
      <c r="AE1354" s="1"/>
      <c r="AF1354" s="1"/>
      <c r="AG1354" s="1">
        <v>0</v>
      </c>
      <c r="AH1354" s="1">
        <v>0</v>
      </c>
      <c r="AI1354" s="1">
        <v>0</v>
      </c>
      <c r="AJ1354" s="1">
        <v>0</v>
      </c>
      <c r="AK1354" s="1"/>
      <c r="AL1354" s="1">
        <v>0</v>
      </c>
      <c r="AM1354" s="1">
        <v>264533.09677500004</v>
      </c>
      <c r="AN1354" s="1"/>
      <c r="AO1354" s="1">
        <v>0</v>
      </c>
      <c r="AP1354" s="1">
        <v>0</v>
      </c>
      <c r="AQ1354" s="1">
        <v>264533.09677500004</v>
      </c>
      <c r="AR1354" s="1">
        <v>0</v>
      </c>
      <c r="AS1354" s="1">
        <v>0</v>
      </c>
      <c r="AT1354" s="1">
        <v>0</v>
      </c>
      <c r="AU1354" s="1">
        <v>0</v>
      </c>
      <c r="AV1354" s="1"/>
      <c r="AW1354" s="1">
        <v>0</v>
      </c>
      <c r="AX1354" s="1">
        <v>78285.11327999999</v>
      </c>
      <c r="AY1354" s="1"/>
      <c r="AZ1354" s="1">
        <v>0</v>
      </c>
      <c r="BA1354" s="1">
        <v>0</v>
      </c>
      <c r="BB1354" s="1">
        <v>78285.11327999999</v>
      </c>
      <c r="BC1354" s="7">
        <v>0.80454266011044606</v>
      </c>
      <c r="BD1354" s="35" t="s">
        <v>552</v>
      </c>
      <c r="BE1354" s="35" t="s">
        <v>552</v>
      </c>
      <c r="BF1354" s="35" t="s">
        <v>552</v>
      </c>
      <c r="BG1354" s="35" t="s">
        <v>552</v>
      </c>
      <c r="BH1354" s="35" t="s">
        <v>552</v>
      </c>
      <c r="BI1354" s="35" t="s">
        <v>552</v>
      </c>
      <c r="BJ1354" s="35">
        <v>1.3417017340025832</v>
      </c>
      <c r="BK1354" s="35" t="s">
        <v>552</v>
      </c>
      <c r="BL1354" s="35" t="s">
        <v>552</v>
      </c>
      <c r="BM1354" s="35" t="s">
        <v>552</v>
      </c>
      <c r="BN1354" s="35">
        <v>1.3417017340025832</v>
      </c>
      <c r="BO1354" s="1">
        <v>0</v>
      </c>
      <c r="BP1354" s="1">
        <v>0</v>
      </c>
      <c r="BQ1354" s="1">
        <v>140256.13260359998</v>
      </c>
      <c r="BR1354" s="1">
        <v>6234.3536968817161</v>
      </c>
      <c r="BS1354" s="1">
        <v>55090.065458896148</v>
      </c>
      <c r="BT1354" s="1">
        <v>140256.13260359998</v>
      </c>
      <c r="BU1354" s="1">
        <v>6234.3536968817161</v>
      </c>
      <c r="BV1354" s="1">
        <v>16216.676149254781</v>
      </c>
      <c r="BW1354" s="35">
        <v>5.9979384081377676</v>
      </c>
      <c r="BX1354" s="1">
        <v>700991.5121163961</v>
      </c>
      <c r="BY1354" s="1">
        <v>31158.915791560808</v>
      </c>
      <c r="BZ1354" s="1">
        <v>275336.75406384078</v>
      </c>
      <c r="CA1354" s="1">
        <v>700991.5121163961</v>
      </c>
      <c r="CB1354" s="1">
        <v>31158.915791560808</v>
      </c>
      <c r="CC1354" s="1">
        <v>81049.948578692143</v>
      </c>
    </row>
    <row r="1355" spans="1:81" x14ac:dyDescent="0.25">
      <c r="A1355" t="s">
        <v>98</v>
      </c>
      <c r="B1355" t="s">
        <v>99</v>
      </c>
      <c r="C1355" t="s">
        <v>100</v>
      </c>
      <c r="D1355" t="s">
        <v>38</v>
      </c>
      <c r="E1355">
        <v>40008</v>
      </c>
      <c r="F1355" t="s">
        <v>39</v>
      </c>
      <c r="G1355" t="s">
        <v>101</v>
      </c>
      <c r="H1355" s="74">
        <v>0.33910066629593</v>
      </c>
      <c r="I1355" s="1">
        <v>77757546</v>
      </c>
      <c r="J1355" s="1"/>
      <c r="K1355" s="1"/>
      <c r="L1355" s="1">
        <v>25722964</v>
      </c>
      <c r="M1355" s="1"/>
      <c r="N1355" s="1"/>
      <c r="O1355" s="1"/>
      <c r="P1355" s="1"/>
      <c r="Q1355" s="1"/>
      <c r="R1355" s="1"/>
      <c r="S1355" s="1"/>
      <c r="T1355" s="1">
        <v>25722964</v>
      </c>
      <c r="U1355" s="1">
        <v>37.50925925925926</v>
      </c>
      <c r="V1355" s="36">
        <v>0.18093109302501972</v>
      </c>
      <c r="W1355" s="1"/>
      <c r="X1355" s="1"/>
      <c r="Y1355" s="1">
        <v>2776706</v>
      </c>
      <c r="Z1355" s="1"/>
      <c r="AA1355" s="1"/>
      <c r="AB1355" s="1"/>
      <c r="AC1355" s="1"/>
      <c r="AD1355" s="1"/>
      <c r="AE1355" s="1"/>
      <c r="AF1355" s="1"/>
      <c r="AG1355" s="1">
        <v>0</v>
      </c>
      <c r="AH1355" s="1">
        <v>0</v>
      </c>
      <c r="AI1355" s="1">
        <v>28650805.401750002</v>
      </c>
      <c r="AJ1355" s="1">
        <v>0</v>
      </c>
      <c r="AK1355" s="1">
        <v>0</v>
      </c>
      <c r="AL1355" s="1">
        <v>0</v>
      </c>
      <c r="AM1355" s="1">
        <v>0</v>
      </c>
      <c r="AN1355" s="1">
        <v>0</v>
      </c>
      <c r="AO1355" s="1">
        <v>0</v>
      </c>
      <c r="AP1355" s="1">
        <v>0</v>
      </c>
      <c r="AQ1355" s="1">
        <v>28650805.401750002</v>
      </c>
      <c r="AR1355" s="1">
        <v>0</v>
      </c>
      <c r="AS1355" s="1">
        <v>0</v>
      </c>
      <c r="AT1355" s="1">
        <v>6019952.4760964001</v>
      </c>
      <c r="AU1355" s="1">
        <v>0</v>
      </c>
      <c r="AV1355" s="1">
        <v>0</v>
      </c>
      <c r="AW1355" s="1">
        <v>0</v>
      </c>
      <c r="AX1355" s="1">
        <v>0</v>
      </c>
      <c r="AY1355" s="1">
        <v>0</v>
      </c>
      <c r="AZ1355" s="1">
        <v>0</v>
      </c>
      <c r="BA1355" s="1">
        <v>0</v>
      </c>
      <c r="BB1355" s="1">
        <v>6019952.4760964001</v>
      </c>
      <c r="BC1355" s="7">
        <v>0.44588287132732307</v>
      </c>
      <c r="BD1355" s="35" t="s">
        <v>552</v>
      </c>
      <c r="BE1355" s="35" t="s">
        <v>552</v>
      </c>
      <c r="BF1355" s="35">
        <v>1.3478523656078827</v>
      </c>
      <c r="BG1355" s="35" t="s">
        <v>552</v>
      </c>
      <c r="BH1355" s="35" t="s">
        <v>552</v>
      </c>
      <c r="BI1355" s="35" t="s">
        <v>552</v>
      </c>
      <c r="BJ1355" s="35" t="s">
        <v>552</v>
      </c>
      <c r="BK1355" s="35" t="s">
        <v>552</v>
      </c>
      <c r="BL1355" s="35" t="s">
        <v>552</v>
      </c>
      <c r="BM1355" s="35" t="s">
        <v>552</v>
      </c>
      <c r="BN1355" s="35">
        <v>1.3478523656078827</v>
      </c>
      <c r="BO1355" s="1">
        <v>0</v>
      </c>
      <c r="BP1355" s="1"/>
      <c r="BQ1355" s="1">
        <v>25594673.841359995</v>
      </c>
      <c r="BR1355" s="1">
        <v>1137677.5226958513</v>
      </c>
      <c r="BS1355" s="1">
        <v>10053123.746857312</v>
      </c>
      <c r="BT1355" s="1">
        <v>25594673.841359995</v>
      </c>
      <c r="BU1355" s="1">
        <v>1137677.5226958513</v>
      </c>
      <c r="BV1355" s="1">
        <v>2959304.0184859941</v>
      </c>
      <c r="BW1355" s="35">
        <v>6.4327905877822236</v>
      </c>
      <c r="BX1355" s="1">
        <v>139050503.14269647</v>
      </c>
      <c r="BY1355" s="1">
        <v>6180763.7372334171</v>
      </c>
      <c r="BZ1355" s="1">
        <v>54616516.069736354</v>
      </c>
      <c r="CA1355" s="1">
        <v>139050503.14269647</v>
      </c>
      <c r="CB1355" s="1">
        <v>6180763.7372334171</v>
      </c>
      <c r="CC1355" s="1">
        <v>16077279.018016819</v>
      </c>
    </row>
    <row r="1356" spans="1:81" x14ac:dyDescent="0.25">
      <c r="A1356" t="s">
        <v>98</v>
      </c>
      <c r="B1356" t="s">
        <v>99</v>
      </c>
      <c r="C1356" t="s">
        <v>100</v>
      </c>
      <c r="D1356" t="s">
        <v>1729</v>
      </c>
      <c r="E1356">
        <v>40008</v>
      </c>
      <c r="F1356" t="s">
        <v>39</v>
      </c>
      <c r="G1356" t="s">
        <v>101</v>
      </c>
      <c r="H1356" s="74">
        <v>0.33910066629593</v>
      </c>
      <c r="I1356" s="1">
        <v>30144782</v>
      </c>
      <c r="J1356" s="1"/>
      <c r="K1356" s="1"/>
      <c r="L1356" s="1"/>
      <c r="M1356" s="1"/>
      <c r="N1356" s="1">
        <v>1687353</v>
      </c>
      <c r="O1356" s="1"/>
      <c r="P1356" s="1"/>
      <c r="Q1356" s="1"/>
      <c r="R1356" s="1"/>
      <c r="S1356" s="1"/>
      <c r="T1356" s="1">
        <v>1687353</v>
      </c>
      <c r="U1356" s="1">
        <v>66.13333333333334</v>
      </c>
      <c r="V1356" s="36">
        <v>0.3105591859353789</v>
      </c>
      <c r="W1356" s="1"/>
      <c r="X1356" s="1"/>
      <c r="Y1356" s="1"/>
      <c r="Z1356" s="1"/>
      <c r="AA1356" s="1">
        <v>12065331</v>
      </c>
      <c r="AB1356" s="1"/>
      <c r="AC1356" s="1"/>
      <c r="AD1356" s="1"/>
      <c r="AE1356" s="1"/>
      <c r="AF1356" s="1"/>
      <c r="AG1356" s="1"/>
      <c r="AH1356" s="1"/>
      <c r="AI1356" s="1"/>
      <c r="AJ1356" s="1"/>
      <c r="AK1356" s="1">
        <v>4091361.7811809392</v>
      </c>
      <c r="AL1356" s="1"/>
      <c r="AM1356" s="1"/>
      <c r="AN1356" s="1"/>
      <c r="AO1356" s="1"/>
      <c r="AP1356" s="1"/>
      <c r="AQ1356" s="1">
        <v>4091361.7811809392</v>
      </c>
      <c r="AR1356" s="1"/>
      <c r="AS1356" s="1"/>
      <c r="AT1356" s="1"/>
      <c r="AU1356" s="1"/>
      <c r="AV1356" s="1">
        <v>242540.5414013702</v>
      </c>
      <c r="AW1356" s="1"/>
      <c r="AX1356" s="1"/>
      <c r="AY1356" s="1"/>
      <c r="AZ1356" s="1"/>
      <c r="BA1356" s="1"/>
      <c r="BB1356" s="1">
        <v>242540.5414013702</v>
      </c>
      <c r="BC1356" s="7">
        <v>0.14376956922701611</v>
      </c>
      <c r="BD1356" s="35" t="s">
        <v>552</v>
      </c>
      <c r="BE1356" s="35" t="s">
        <v>552</v>
      </c>
      <c r="BF1356" s="35" t="s">
        <v>552</v>
      </c>
      <c r="BG1356" s="35" t="s">
        <v>552</v>
      </c>
      <c r="BH1356" s="35">
        <v>2.5684621549742759</v>
      </c>
      <c r="BI1356" s="35" t="s">
        <v>552</v>
      </c>
      <c r="BJ1356" s="35" t="s">
        <v>552</v>
      </c>
      <c r="BK1356" s="35" t="s">
        <v>552</v>
      </c>
      <c r="BL1356" s="35" t="s">
        <v>552</v>
      </c>
      <c r="BM1356" s="35" t="s">
        <v>552</v>
      </c>
      <c r="BN1356" s="35">
        <v>2.5684621549742759</v>
      </c>
      <c r="BO1356" s="1"/>
      <c r="BP1356" s="1"/>
      <c r="BQ1356" s="1">
        <v>9922456.443119999</v>
      </c>
      <c r="BR1356" s="1">
        <v>441050.96768314281</v>
      </c>
      <c r="BS1356" s="1">
        <v>3897360.9553989377</v>
      </c>
      <c r="BT1356" s="1">
        <v>9922456.443119999</v>
      </c>
      <c r="BU1356" s="1">
        <v>441050.96768314281</v>
      </c>
      <c r="BV1356" s="1">
        <v>1147252.9561180372</v>
      </c>
      <c r="BW1356" s="35">
        <v>6.4327905877822236</v>
      </c>
      <c r="BX1356" s="1">
        <v>53906627.971861407</v>
      </c>
      <c r="BY1356" s="1">
        <v>2396137.5459612198</v>
      </c>
      <c r="BZ1356" s="1">
        <v>21173545.915681284</v>
      </c>
      <c r="CA1356" s="1">
        <v>53906627.971861407</v>
      </c>
      <c r="CB1356" s="1">
        <v>2396137.5459612198</v>
      </c>
      <c r="CC1356" s="1">
        <v>6232785.0618034052</v>
      </c>
    </row>
    <row r="1357" spans="1:81" x14ac:dyDescent="0.25">
      <c r="A1357" t="s">
        <v>98</v>
      </c>
      <c r="B1357" t="s">
        <v>99</v>
      </c>
      <c r="C1357" t="s">
        <v>100</v>
      </c>
      <c r="D1357" t="s">
        <v>28</v>
      </c>
      <c r="E1357">
        <v>40008</v>
      </c>
      <c r="F1357" t="s">
        <v>39</v>
      </c>
      <c r="G1357" t="s">
        <v>101</v>
      </c>
      <c r="H1357" s="74">
        <v>0.33910066629593</v>
      </c>
      <c r="I1357" s="1">
        <v>116204351</v>
      </c>
      <c r="J1357" s="1">
        <v>0</v>
      </c>
      <c r="K1357" s="1">
        <v>0</v>
      </c>
      <c r="L1357" s="1">
        <v>28156019</v>
      </c>
      <c r="M1357" s="1">
        <v>0</v>
      </c>
      <c r="N1357" s="1">
        <v>1687353</v>
      </c>
      <c r="O1357" s="1">
        <v>0</v>
      </c>
      <c r="P1357" s="1">
        <v>1055393</v>
      </c>
      <c r="Q1357" s="1">
        <v>0</v>
      </c>
      <c r="R1357" s="1">
        <v>0</v>
      </c>
      <c r="S1357" s="1">
        <v>0</v>
      </c>
      <c r="T1357" s="1">
        <v>30898765</v>
      </c>
      <c r="U1357" s="1"/>
      <c r="V1357" s="36"/>
      <c r="W1357" s="1"/>
      <c r="X1357" s="1"/>
      <c r="Y1357" s="1">
        <v>3022782</v>
      </c>
      <c r="Z1357" s="1"/>
      <c r="AA1357" s="1">
        <v>12065331</v>
      </c>
      <c r="AB1357" s="1"/>
      <c r="AC1357" s="1">
        <v>60902</v>
      </c>
      <c r="AD1357" s="1"/>
      <c r="AE1357" s="1"/>
      <c r="AF1357" s="1"/>
      <c r="AG1357" s="1">
        <v>0</v>
      </c>
      <c r="AH1357" s="1">
        <v>0</v>
      </c>
      <c r="AI1357" s="1">
        <v>31191677.692062501</v>
      </c>
      <c r="AJ1357" s="1">
        <v>0</v>
      </c>
      <c r="AK1357" s="1">
        <v>4091361.7811809392</v>
      </c>
      <c r="AL1357" s="1">
        <v>0</v>
      </c>
      <c r="AM1357" s="1">
        <v>535918.31054916652</v>
      </c>
      <c r="AN1357" s="1">
        <v>0</v>
      </c>
      <c r="AO1357" s="1">
        <v>0</v>
      </c>
      <c r="AP1357" s="1">
        <v>0</v>
      </c>
      <c r="AQ1357" s="1">
        <v>35818957.783792607</v>
      </c>
      <c r="AR1357" s="1">
        <v>0</v>
      </c>
      <c r="AS1357" s="1">
        <v>0</v>
      </c>
      <c r="AT1357" s="1">
        <v>6553450.0179708004</v>
      </c>
      <c r="AU1357" s="1">
        <v>0</v>
      </c>
      <c r="AV1357" s="1">
        <v>242540.5414013702</v>
      </c>
      <c r="AW1357" s="1">
        <v>0</v>
      </c>
      <c r="AX1357" s="1">
        <v>158417.06435999999</v>
      </c>
      <c r="AY1357" s="1">
        <v>0</v>
      </c>
      <c r="AZ1357" s="1">
        <v>0</v>
      </c>
      <c r="BA1357" s="1">
        <v>0</v>
      </c>
      <c r="BB1357" s="1">
        <v>6954407.623732171</v>
      </c>
      <c r="BC1357" s="7">
        <v>0.36808746866565073</v>
      </c>
      <c r="BD1357" s="35" t="s">
        <v>552</v>
      </c>
      <c r="BE1357" s="35" t="s">
        <v>552</v>
      </c>
      <c r="BF1357" s="35">
        <v>1.340570473049947</v>
      </c>
      <c r="BG1357" s="35" t="s">
        <v>552</v>
      </c>
      <c r="BH1357" s="35">
        <v>2.5684621549742759</v>
      </c>
      <c r="BI1357" s="35" t="s">
        <v>552</v>
      </c>
      <c r="BJ1357" s="35">
        <v>0.65789272328807036</v>
      </c>
      <c r="BK1357" s="35" t="s">
        <v>552</v>
      </c>
      <c r="BL1357" s="35" t="s">
        <v>552</v>
      </c>
      <c r="BM1357" s="35" t="s">
        <v>552</v>
      </c>
      <c r="BN1357" s="35">
        <v>1.3843066351527247</v>
      </c>
      <c r="BO1357" s="1">
        <v>0</v>
      </c>
      <c r="BP1357" s="1">
        <v>0</v>
      </c>
      <c r="BQ1357" s="1">
        <v>38249824.175159991</v>
      </c>
      <c r="BR1357" s="1">
        <v>1700196.1220864551</v>
      </c>
      <c r="BS1357" s="1">
        <v>15023837.307394475</v>
      </c>
      <c r="BT1357" s="1">
        <v>38249824.175159991</v>
      </c>
      <c r="BU1357" s="1">
        <v>1700196.1220864551</v>
      </c>
      <c r="BV1357" s="1">
        <v>4422516.1488488447</v>
      </c>
      <c r="BW1357" s="35">
        <v>6.4327905877822236</v>
      </c>
      <c r="BX1357" s="1">
        <v>207803284.76313415</v>
      </c>
      <c r="BY1357" s="1">
        <v>9236809.48945513</v>
      </c>
      <c r="BZ1357" s="1">
        <v>81621361.915984139</v>
      </c>
      <c r="CA1357" s="1">
        <v>207803284.76313415</v>
      </c>
      <c r="CB1357" s="1">
        <v>9236809.48945513</v>
      </c>
      <c r="CC1357" s="1">
        <v>24026604.107780892</v>
      </c>
    </row>
    <row r="1358" spans="1:81" x14ac:dyDescent="0.25">
      <c r="A1358" t="s">
        <v>98</v>
      </c>
      <c r="B1358" t="s">
        <v>99</v>
      </c>
      <c r="C1358" t="s">
        <v>100</v>
      </c>
      <c r="D1358" t="s">
        <v>1730</v>
      </c>
      <c r="E1358">
        <v>40008</v>
      </c>
      <c r="F1358" t="s">
        <v>39</v>
      </c>
      <c r="G1358" t="s">
        <v>101</v>
      </c>
      <c r="H1358" s="74">
        <v>0.33910066629593</v>
      </c>
      <c r="I1358" s="1">
        <v>8302023</v>
      </c>
      <c r="J1358" s="1"/>
      <c r="K1358" s="1"/>
      <c r="L1358" s="1">
        <v>2433055</v>
      </c>
      <c r="M1358" s="1"/>
      <c r="N1358" s="1"/>
      <c r="O1358" s="1"/>
      <c r="P1358" s="1">
        <v>1055393</v>
      </c>
      <c r="Q1358" s="1"/>
      <c r="R1358" s="1"/>
      <c r="S1358" s="1"/>
      <c r="T1358" s="1">
        <v>3488448</v>
      </c>
      <c r="U1358" s="1">
        <v>12.734439834024895</v>
      </c>
      <c r="V1358" s="36">
        <v>0.18836424606431187</v>
      </c>
      <c r="W1358" s="1"/>
      <c r="X1358" s="1"/>
      <c r="Y1358" s="1">
        <v>246076</v>
      </c>
      <c r="Z1358" s="1"/>
      <c r="AA1358" s="1"/>
      <c r="AB1358" s="1"/>
      <c r="AC1358" s="1">
        <v>60902</v>
      </c>
      <c r="AD1358" s="1"/>
      <c r="AE1358" s="1"/>
      <c r="AF1358" s="1"/>
      <c r="AG1358" s="1">
        <v>0</v>
      </c>
      <c r="AH1358" s="1">
        <v>0</v>
      </c>
      <c r="AI1358" s="1">
        <v>2540872.2903125002</v>
      </c>
      <c r="AJ1358" s="1">
        <v>0</v>
      </c>
      <c r="AK1358" s="1"/>
      <c r="AL1358" s="1">
        <v>0</v>
      </c>
      <c r="AM1358" s="1">
        <v>535918.31054916652</v>
      </c>
      <c r="AN1358" s="1"/>
      <c r="AO1358" s="1">
        <v>0</v>
      </c>
      <c r="AP1358" s="1">
        <v>0</v>
      </c>
      <c r="AQ1358" s="1">
        <v>3076790.6008616667</v>
      </c>
      <c r="AR1358" s="1">
        <v>0</v>
      </c>
      <c r="AS1358" s="1">
        <v>0</v>
      </c>
      <c r="AT1358" s="1">
        <v>533497.54187439999</v>
      </c>
      <c r="AU1358" s="1">
        <v>0</v>
      </c>
      <c r="AV1358" s="1"/>
      <c r="AW1358" s="1">
        <v>0</v>
      </c>
      <c r="AX1358" s="1">
        <v>158417.06435999999</v>
      </c>
      <c r="AY1358" s="1"/>
      <c r="AZ1358" s="1">
        <v>0</v>
      </c>
      <c r="BA1358" s="1">
        <v>0</v>
      </c>
      <c r="BB1358" s="1">
        <v>691914.60623439995</v>
      </c>
      <c r="BC1358" s="7">
        <v>0.45395022479413355</v>
      </c>
      <c r="BD1358" s="35" t="s">
        <v>552</v>
      </c>
      <c r="BE1358" s="35" t="s">
        <v>552</v>
      </c>
      <c r="BF1358" s="35">
        <v>1.2635841903232357</v>
      </c>
      <c r="BG1358" s="35" t="s">
        <v>552</v>
      </c>
      <c r="BH1358" s="35" t="s">
        <v>552</v>
      </c>
      <c r="BI1358" s="35" t="s">
        <v>552</v>
      </c>
      <c r="BJ1358" s="35">
        <v>0.65789272328807036</v>
      </c>
      <c r="BK1358" s="35" t="s">
        <v>552</v>
      </c>
      <c r="BL1358" s="35" t="s">
        <v>552</v>
      </c>
      <c r="BM1358" s="35" t="s">
        <v>552</v>
      </c>
      <c r="BN1358" s="35">
        <v>1.0803386511984892</v>
      </c>
      <c r="BO1358" s="1">
        <v>0</v>
      </c>
      <c r="BP1358" s="1">
        <v>0</v>
      </c>
      <c r="BQ1358" s="1">
        <v>2732693.8906799997</v>
      </c>
      <c r="BR1358" s="1">
        <v>121467.63170746129</v>
      </c>
      <c r="BS1358" s="1">
        <v>1073352.6051382278</v>
      </c>
      <c r="BT1358" s="1">
        <v>2732693.8906799997</v>
      </c>
      <c r="BU1358" s="1">
        <v>121467.63170746129</v>
      </c>
      <c r="BV1358" s="1">
        <v>315959.17424481414</v>
      </c>
      <c r="BW1358" s="35">
        <v>6.4327905877822236</v>
      </c>
      <c r="BX1358" s="1">
        <v>14846153.648576286</v>
      </c>
      <c r="BY1358" s="1">
        <v>659908.20626049314</v>
      </c>
      <c r="BZ1358" s="1">
        <v>5831299.9305664916</v>
      </c>
      <c r="CA1358" s="1">
        <v>14846153.648576286</v>
      </c>
      <c r="CB1358" s="1">
        <v>659908.20626049314</v>
      </c>
      <c r="CC1358" s="1">
        <v>1716540.0279606695</v>
      </c>
    </row>
    <row r="1359" spans="1:81" x14ac:dyDescent="0.25">
      <c r="A1359" t="s">
        <v>809</v>
      </c>
      <c r="B1359" t="s">
        <v>336</v>
      </c>
      <c r="C1359" t="s">
        <v>100</v>
      </c>
      <c r="D1359" t="s">
        <v>38</v>
      </c>
      <c r="E1359">
        <v>40167</v>
      </c>
      <c r="F1359" t="s">
        <v>370</v>
      </c>
      <c r="G1359" t="s">
        <v>101</v>
      </c>
      <c r="H1359" s="74">
        <v>0.33910066629593</v>
      </c>
      <c r="I1359" s="1">
        <v>1642156.85</v>
      </c>
      <c r="J1359" s="1"/>
      <c r="K1359" s="1"/>
      <c r="L1359" s="1">
        <v>594089</v>
      </c>
      <c r="M1359" s="1"/>
      <c r="N1359" s="1"/>
      <c r="O1359" s="1"/>
      <c r="P1359" s="1"/>
      <c r="Q1359" s="1"/>
      <c r="R1359" s="1"/>
      <c r="S1359" s="1"/>
      <c r="T1359" s="1">
        <v>594089</v>
      </c>
      <c r="U1359" s="1">
        <v>32.799999999999997</v>
      </c>
      <c r="V1359" s="36">
        <v>8.1427463925327001E-2</v>
      </c>
      <c r="W1359" s="1"/>
      <c r="X1359" s="1"/>
      <c r="Y1359" s="1">
        <v>137840</v>
      </c>
      <c r="Z1359" s="1"/>
      <c r="AA1359" s="1"/>
      <c r="AB1359" s="1"/>
      <c r="AC1359" s="1"/>
      <c r="AD1359" s="1"/>
      <c r="AE1359" s="1"/>
      <c r="AF1359" s="1"/>
      <c r="AG1359" s="1">
        <v>0</v>
      </c>
      <c r="AH1359" s="1">
        <v>0</v>
      </c>
      <c r="AI1359" s="1">
        <v>1414289.8151875001</v>
      </c>
      <c r="AJ1359" s="1">
        <v>0</v>
      </c>
      <c r="AK1359" s="1">
        <v>0</v>
      </c>
      <c r="AL1359" s="1">
        <v>0</v>
      </c>
      <c r="AM1359" s="1">
        <v>0</v>
      </c>
      <c r="AN1359" s="1">
        <v>0</v>
      </c>
      <c r="AO1359" s="1">
        <v>0</v>
      </c>
      <c r="AP1359" s="1">
        <v>0</v>
      </c>
      <c r="AQ1359" s="1">
        <v>1414289.8151875001</v>
      </c>
      <c r="AR1359" s="1">
        <v>0</v>
      </c>
      <c r="AS1359" s="1">
        <v>0</v>
      </c>
      <c r="AT1359" s="1">
        <v>298839.79409599997</v>
      </c>
      <c r="AU1359" s="1">
        <v>0</v>
      </c>
      <c r="AV1359" s="1">
        <v>0</v>
      </c>
      <c r="AW1359" s="1">
        <v>0</v>
      </c>
      <c r="AX1359" s="1">
        <v>0</v>
      </c>
      <c r="AY1359" s="1">
        <v>0</v>
      </c>
      <c r="AZ1359" s="1">
        <v>0</v>
      </c>
      <c r="BA1359" s="1">
        <v>0</v>
      </c>
      <c r="BB1359" s="1">
        <v>298839.79409599997</v>
      </c>
      <c r="BC1359" s="7">
        <v>1.0432192328543404</v>
      </c>
      <c r="BD1359" s="35" t="s">
        <v>552</v>
      </c>
      <c r="BE1359" s="35" t="s">
        <v>552</v>
      </c>
      <c r="BF1359" s="35">
        <v>2.8836245230655679</v>
      </c>
      <c r="BG1359" s="35" t="s">
        <v>552</v>
      </c>
      <c r="BH1359" s="35" t="s">
        <v>552</v>
      </c>
      <c r="BI1359" s="35" t="s">
        <v>552</v>
      </c>
      <c r="BJ1359" s="35" t="s">
        <v>552</v>
      </c>
      <c r="BK1359" s="35" t="s">
        <v>552</v>
      </c>
      <c r="BL1359" s="35" t="s">
        <v>552</v>
      </c>
      <c r="BM1359" s="35" t="s">
        <v>552</v>
      </c>
      <c r="BN1359" s="35">
        <v>2.8836245230655679</v>
      </c>
      <c r="BO1359" s="1">
        <v>0</v>
      </c>
      <c r="BP1359" s="1"/>
      <c r="BQ1359" s="1">
        <v>540532.34874599997</v>
      </c>
      <c r="BR1359" s="1">
        <v>24026.54189968936</v>
      </c>
      <c r="BS1359" s="1">
        <v>212311.30448483292</v>
      </c>
      <c r="BT1359" s="1">
        <v>540532.34874599997</v>
      </c>
      <c r="BU1359" s="1">
        <v>24026.54189968936</v>
      </c>
      <c r="BV1359" s="1">
        <v>62497.360258633969</v>
      </c>
      <c r="BW1359" s="35">
        <v>5.9827642140829704</v>
      </c>
      <c r="BX1359" s="1">
        <v>2693345.2438857849</v>
      </c>
      <c r="BY1359" s="1">
        <v>119718.59316593723</v>
      </c>
      <c r="BZ1359" s="1">
        <v>1057897.1702322988</v>
      </c>
      <c r="CA1359" s="1">
        <v>2693345.2438857849</v>
      </c>
      <c r="CB1359" s="1">
        <v>119718.59316593723</v>
      </c>
      <c r="CC1359" s="1">
        <v>311409.61017137259</v>
      </c>
    </row>
    <row r="1360" spans="1:81" x14ac:dyDescent="0.25">
      <c r="A1360" t="s">
        <v>809</v>
      </c>
      <c r="B1360" t="s">
        <v>336</v>
      </c>
      <c r="C1360" t="s">
        <v>100</v>
      </c>
      <c r="D1360" t="s">
        <v>28</v>
      </c>
      <c r="E1360">
        <v>40167</v>
      </c>
      <c r="F1360" t="s">
        <v>370</v>
      </c>
      <c r="G1360" t="s">
        <v>101</v>
      </c>
      <c r="H1360" s="74">
        <v>0.33910066629593</v>
      </c>
      <c r="I1360" s="1">
        <v>1829239.77</v>
      </c>
      <c r="J1360" s="1">
        <v>0</v>
      </c>
      <c r="K1360" s="1">
        <v>0</v>
      </c>
      <c r="L1360" s="1">
        <v>594089</v>
      </c>
      <c r="M1360" s="1">
        <v>0</v>
      </c>
      <c r="N1360" s="1">
        <v>0</v>
      </c>
      <c r="O1360" s="1">
        <v>0</v>
      </c>
      <c r="P1360" s="1">
        <v>134190</v>
      </c>
      <c r="Q1360" s="1">
        <v>0</v>
      </c>
      <c r="R1360" s="1">
        <v>0</v>
      </c>
      <c r="S1360" s="1">
        <v>0</v>
      </c>
      <c r="T1360" s="1">
        <v>728279</v>
      </c>
      <c r="U1360" s="1"/>
      <c r="V1360" s="36"/>
      <c r="W1360" s="1"/>
      <c r="X1360" s="1"/>
      <c r="Y1360" s="1">
        <v>137840</v>
      </c>
      <c r="Z1360" s="1"/>
      <c r="AA1360" s="1"/>
      <c r="AB1360" s="1"/>
      <c r="AC1360" s="1">
        <v>15806</v>
      </c>
      <c r="AD1360" s="1"/>
      <c r="AE1360" s="1"/>
      <c r="AF1360" s="1"/>
      <c r="AG1360" s="1">
        <v>0</v>
      </c>
      <c r="AH1360" s="1">
        <v>0</v>
      </c>
      <c r="AI1360" s="1">
        <v>1414289.8151875001</v>
      </c>
      <c r="AJ1360" s="1">
        <v>0</v>
      </c>
      <c r="AK1360" s="1">
        <v>0</v>
      </c>
      <c r="AL1360" s="1">
        <v>0</v>
      </c>
      <c r="AM1360" s="1">
        <v>138929.09747499999</v>
      </c>
      <c r="AN1360" s="1">
        <v>0</v>
      </c>
      <c r="AO1360" s="1">
        <v>0</v>
      </c>
      <c r="AP1360" s="1">
        <v>0</v>
      </c>
      <c r="AQ1360" s="1">
        <v>1553218.9126625</v>
      </c>
      <c r="AR1360" s="1">
        <v>0</v>
      </c>
      <c r="AS1360" s="1">
        <v>0</v>
      </c>
      <c r="AT1360" s="1">
        <v>298839.79409599997</v>
      </c>
      <c r="AU1360" s="1">
        <v>0</v>
      </c>
      <c r="AV1360" s="1">
        <v>0</v>
      </c>
      <c r="AW1360" s="1">
        <v>0</v>
      </c>
      <c r="AX1360" s="1">
        <v>41114.251079999995</v>
      </c>
      <c r="AY1360" s="1">
        <v>0</v>
      </c>
      <c r="AZ1360" s="1">
        <v>0</v>
      </c>
      <c r="BA1360" s="1">
        <v>0</v>
      </c>
      <c r="BB1360" s="1">
        <v>339954.04517599999</v>
      </c>
      <c r="BC1360" s="7">
        <v>1.0349506876501486</v>
      </c>
      <c r="BD1360" s="35" t="s">
        <v>552</v>
      </c>
      <c r="BE1360" s="35" t="s">
        <v>552</v>
      </c>
      <c r="BF1360" s="35">
        <v>2.8836245230655679</v>
      </c>
      <c r="BG1360" s="35" t="s">
        <v>552</v>
      </c>
      <c r="BH1360" s="35" t="s">
        <v>552</v>
      </c>
      <c r="BI1360" s="35" t="s">
        <v>552</v>
      </c>
      <c r="BJ1360" s="35">
        <v>1.3417046617110067</v>
      </c>
      <c r="BK1360" s="35" t="s">
        <v>552</v>
      </c>
      <c r="BL1360" s="35" t="s">
        <v>552</v>
      </c>
      <c r="BM1360" s="35" t="s">
        <v>552</v>
      </c>
      <c r="BN1360" s="35">
        <v>2.5995160616171824</v>
      </c>
      <c r="BO1360" s="1">
        <v>0</v>
      </c>
      <c r="BP1360" s="1">
        <v>0</v>
      </c>
      <c r="BQ1360" s="1">
        <v>602112.56269319996</v>
      </c>
      <c r="BR1360" s="1">
        <v>26763.768624466735</v>
      </c>
      <c r="BS1360" s="1">
        <v>236498.89581755587</v>
      </c>
      <c r="BT1360" s="1">
        <v>602112.56269319996</v>
      </c>
      <c r="BU1360" s="1">
        <v>26763.768624466735</v>
      </c>
      <c r="BV1360" s="1">
        <v>69617.379670590381</v>
      </c>
      <c r="BW1360" s="35">
        <v>5.9827642140829704</v>
      </c>
      <c r="BX1360" s="1">
        <v>3000184.9302374655</v>
      </c>
      <c r="BY1360" s="1">
        <v>133357.54853598945</v>
      </c>
      <c r="BZ1360" s="1">
        <v>1178418.2347498541</v>
      </c>
      <c r="CA1360" s="1">
        <v>3000184.9302374655</v>
      </c>
      <c r="CB1360" s="1">
        <v>133357.54853598945</v>
      </c>
      <c r="CC1360" s="1">
        <v>346886.98810084502</v>
      </c>
    </row>
    <row r="1361" spans="1:81" x14ac:dyDescent="0.25">
      <c r="A1361" t="s">
        <v>809</v>
      </c>
      <c r="B1361" t="s">
        <v>336</v>
      </c>
      <c r="C1361" t="s">
        <v>100</v>
      </c>
      <c r="D1361" t="s">
        <v>1730</v>
      </c>
      <c r="E1361">
        <v>40167</v>
      </c>
      <c r="F1361" t="s">
        <v>370</v>
      </c>
      <c r="G1361" t="s">
        <v>101</v>
      </c>
      <c r="H1361" s="74">
        <v>0.33910066629593</v>
      </c>
      <c r="I1361" s="1">
        <v>187082.92</v>
      </c>
      <c r="J1361" s="1"/>
      <c r="K1361" s="1"/>
      <c r="L1361" s="1"/>
      <c r="M1361" s="1"/>
      <c r="N1361" s="1"/>
      <c r="O1361" s="1"/>
      <c r="P1361" s="1">
        <v>134190</v>
      </c>
      <c r="Q1361" s="1"/>
      <c r="R1361" s="1"/>
      <c r="S1361" s="1"/>
      <c r="T1361" s="1">
        <v>134190</v>
      </c>
      <c r="U1361" s="1">
        <v>13.428571428571429</v>
      </c>
      <c r="V1361" s="36">
        <v>0.16485471143322769</v>
      </c>
      <c r="W1361" s="1"/>
      <c r="X1361" s="1"/>
      <c r="Y1361" s="1"/>
      <c r="Z1361" s="1"/>
      <c r="AA1361" s="1"/>
      <c r="AB1361" s="1"/>
      <c r="AC1361" s="1">
        <v>15806</v>
      </c>
      <c r="AD1361" s="1"/>
      <c r="AE1361" s="1"/>
      <c r="AF1361" s="1"/>
      <c r="AG1361" s="1">
        <v>0</v>
      </c>
      <c r="AH1361" s="1">
        <v>0</v>
      </c>
      <c r="AI1361" s="1">
        <v>0</v>
      </c>
      <c r="AJ1361" s="1">
        <v>0</v>
      </c>
      <c r="AK1361" s="1"/>
      <c r="AL1361" s="1">
        <v>0</v>
      </c>
      <c r="AM1361" s="1">
        <v>138929.09747499999</v>
      </c>
      <c r="AN1361" s="1"/>
      <c r="AO1361" s="1">
        <v>0</v>
      </c>
      <c r="AP1361" s="1">
        <v>0</v>
      </c>
      <c r="AQ1361" s="1">
        <v>138929.09747499999</v>
      </c>
      <c r="AR1361" s="1">
        <v>0</v>
      </c>
      <c r="AS1361" s="1">
        <v>0</v>
      </c>
      <c r="AT1361" s="1">
        <v>0</v>
      </c>
      <c r="AU1361" s="1">
        <v>0</v>
      </c>
      <c r="AV1361" s="1"/>
      <c r="AW1361" s="1">
        <v>0</v>
      </c>
      <c r="AX1361" s="1">
        <v>41114.251079999995</v>
      </c>
      <c r="AY1361" s="1"/>
      <c r="AZ1361" s="1">
        <v>0</v>
      </c>
      <c r="BA1361" s="1">
        <v>0</v>
      </c>
      <c r="BB1361" s="1">
        <v>41114.251079999995</v>
      </c>
      <c r="BC1361" s="7">
        <v>0.96237191805109712</v>
      </c>
      <c r="BD1361" s="35" t="s">
        <v>552</v>
      </c>
      <c r="BE1361" s="35" t="s">
        <v>552</v>
      </c>
      <c r="BF1361" s="35" t="s">
        <v>552</v>
      </c>
      <c r="BG1361" s="35" t="s">
        <v>552</v>
      </c>
      <c r="BH1361" s="35" t="s">
        <v>552</v>
      </c>
      <c r="BI1361" s="35" t="s">
        <v>552</v>
      </c>
      <c r="BJ1361" s="35">
        <v>1.3417046617110067</v>
      </c>
      <c r="BK1361" s="35" t="s">
        <v>552</v>
      </c>
      <c r="BL1361" s="35" t="s">
        <v>552</v>
      </c>
      <c r="BM1361" s="35" t="s">
        <v>552</v>
      </c>
      <c r="BN1361" s="35">
        <v>1.3417046617110067</v>
      </c>
      <c r="BO1361" s="1">
        <v>0</v>
      </c>
      <c r="BP1361" s="1">
        <v>0</v>
      </c>
      <c r="BQ1361" s="1">
        <v>61580.213947199998</v>
      </c>
      <c r="BR1361" s="1">
        <v>2737.2267247773761</v>
      </c>
      <c r="BS1361" s="1">
        <v>24187.591332722957</v>
      </c>
      <c r="BT1361" s="1">
        <v>61580.213947199998</v>
      </c>
      <c r="BU1361" s="1">
        <v>2737.2267247773761</v>
      </c>
      <c r="BV1361" s="1">
        <v>7120.0194119564148</v>
      </c>
      <c r="BW1361" s="35">
        <v>5.9827642140829704</v>
      </c>
      <c r="BX1361" s="1">
        <v>306839.68635168119</v>
      </c>
      <c r="BY1361" s="1">
        <v>13638.955370052245</v>
      </c>
      <c r="BZ1361" s="1">
        <v>120521.06451755538</v>
      </c>
      <c r="CA1361" s="1">
        <v>306839.68635168119</v>
      </c>
      <c r="CB1361" s="1">
        <v>13638.955370052245</v>
      </c>
      <c r="CC1361" s="1">
        <v>35477.377929472495</v>
      </c>
    </row>
    <row r="1362" spans="1:81" x14ac:dyDescent="0.25">
      <c r="A1362" t="s">
        <v>351</v>
      </c>
      <c r="B1362" t="s">
        <v>352</v>
      </c>
      <c r="C1362" t="s">
        <v>100</v>
      </c>
      <c r="D1362" t="s">
        <v>38</v>
      </c>
      <c r="E1362">
        <v>40087</v>
      </c>
      <c r="F1362" t="s">
        <v>39</v>
      </c>
      <c r="G1362" t="s">
        <v>101</v>
      </c>
      <c r="H1362" s="74">
        <v>0.33910066629593</v>
      </c>
      <c r="I1362" s="1">
        <v>21152663</v>
      </c>
      <c r="J1362" s="1"/>
      <c r="K1362" s="1"/>
      <c r="L1362" s="1">
        <v>3122471</v>
      </c>
      <c r="M1362" s="1"/>
      <c r="N1362" s="1"/>
      <c r="O1362" s="1"/>
      <c r="P1362" s="1"/>
      <c r="Q1362" s="1"/>
      <c r="R1362" s="1"/>
      <c r="S1362" s="1"/>
      <c r="T1362" s="1">
        <v>3122471</v>
      </c>
      <c r="U1362" s="1">
        <v>38.442622950819676</v>
      </c>
      <c r="V1362" s="36">
        <v>0.20369054005594014</v>
      </c>
      <c r="W1362" s="1"/>
      <c r="X1362" s="1"/>
      <c r="Y1362" s="1">
        <v>744240</v>
      </c>
      <c r="Z1362" s="1"/>
      <c r="AA1362" s="1"/>
      <c r="AB1362" s="1"/>
      <c r="AC1362" s="1"/>
      <c r="AD1362" s="1"/>
      <c r="AE1362" s="1"/>
      <c r="AF1362" s="1"/>
      <c r="AG1362" s="1">
        <v>0</v>
      </c>
      <c r="AH1362" s="1">
        <v>0</v>
      </c>
      <c r="AI1362" s="1">
        <v>7635184.2798125008</v>
      </c>
      <c r="AJ1362" s="1">
        <v>0</v>
      </c>
      <c r="AK1362" s="1">
        <v>0</v>
      </c>
      <c r="AL1362" s="1">
        <v>0</v>
      </c>
      <c r="AM1362" s="1">
        <v>0</v>
      </c>
      <c r="AN1362" s="1">
        <v>0</v>
      </c>
      <c r="AO1362" s="1">
        <v>0</v>
      </c>
      <c r="AP1362" s="1">
        <v>0</v>
      </c>
      <c r="AQ1362" s="1">
        <v>7635184.2798125008</v>
      </c>
      <c r="AR1362" s="1">
        <v>0</v>
      </c>
      <c r="AS1362" s="1">
        <v>0</v>
      </c>
      <c r="AT1362" s="1">
        <v>1613526.758256</v>
      </c>
      <c r="AU1362" s="1">
        <v>0</v>
      </c>
      <c r="AV1362" s="1">
        <v>0</v>
      </c>
      <c r="AW1362" s="1">
        <v>0</v>
      </c>
      <c r="AX1362" s="1">
        <v>0</v>
      </c>
      <c r="AY1362" s="1">
        <v>0</v>
      </c>
      <c r="AZ1362" s="1">
        <v>0</v>
      </c>
      <c r="BA1362" s="1">
        <v>0</v>
      </c>
      <c r="BB1362" s="1">
        <v>1613526.758256</v>
      </c>
      <c r="BC1362" s="7">
        <v>0.43723624954779933</v>
      </c>
      <c r="BD1362" s="35" t="s">
        <v>552</v>
      </c>
      <c r="BE1362" s="35" t="s">
        <v>552</v>
      </c>
      <c r="BF1362" s="35">
        <v>2.9619846070847418</v>
      </c>
      <c r="BG1362" s="35" t="s">
        <v>552</v>
      </c>
      <c r="BH1362" s="35" t="s">
        <v>552</v>
      </c>
      <c r="BI1362" s="35" t="s">
        <v>552</v>
      </c>
      <c r="BJ1362" s="35" t="s">
        <v>552</v>
      </c>
      <c r="BK1362" s="35" t="s">
        <v>552</v>
      </c>
      <c r="BL1362" s="35" t="s">
        <v>552</v>
      </c>
      <c r="BM1362" s="35" t="s">
        <v>552</v>
      </c>
      <c r="BN1362" s="35">
        <v>2.9619846070847418</v>
      </c>
      <c r="BO1362" s="1">
        <v>0</v>
      </c>
      <c r="BP1362" s="1"/>
      <c r="BQ1362" s="1">
        <v>6962610.5530799991</v>
      </c>
      <c r="BR1362" s="1">
        <v>309486.48045374523</v>
      </c>
      <c r="BS1362" s="1">
        <v>2734787.1641238527</v>
      </c>
      <c r="BT1362" s="1">
        <v>6962610.5530799991</v>
      </c>
      <c r="BU1362" s="1">
        <v>309486.48045374523</v>
      </c>
      <c r="BV1362" s="1">
        <v>805030.04322667292</v>
      </c>
      <c r="BW1362" s="35">
        <v>6.4298130695942071</v>
      </c>
      <c r="BX1362" s="1">
        <v>37805673.779608332</v>
      </c>
      <c r="BY1362" s="1">
        <v>1680453.7364304578</v>
      </c>
      <c r="BZ1362" s="1">
        <v>14849383.086318173</v>
      </c>
      <c r="CA1362" s="1">
        <v>37805673.779608332</v>
      </c>
      <c r="CB1362" s="1">
        <v>1680453.7364304578</v>
      </c>
      <c r="CC1362" s="1">
        <v>4371162.6501281783</v>
      </c>
    </row>
    <row r="1363" spans="1:81" x14ac:dyDescent="0.25">
      <c r="A1363" t="s">
        <v>351</v>
      </c>
      <c r="B1363" t="s">
        <v>352</v>
      </c>
      <c r="C1363" t="s">
        <v>100</v>
      </c>
      <c r="D1363" t="s">
        <v>28</v>
      </c>
      <c r="E1363">
        <v>40087</v>
      </c>
      <c r="F1363" t="s">
        <v>39</v>
      </c>
      <c r="G1363" t="s">
        <v>101</v>
      </c>
      <c r="H1363" s="74">
        <v>0.33910066629593</v>
      </c>
      <c r="I1363" s="1">
        <v>23085560</v>
      </c>
      <c r="J1363" s="1">
        <v>0</v>
      </c>
      <c r="K1363" s="1">
        <v>0</v>
      </c>
      <c r="L1363" s="1">
        <v>3122471</v>
      </c>
      <c r="M1363" s="1">
        <v>0</v>
      </c>
      <c r="N1363" s="1">
        <v>0</v>
      </c>
      <c r="O1363" s="1">
        <v>0</v>
      </c>
      <c r="P1363" s="1">
        <v>1981660</v>
      </c>
      <c r="Q1363" s="1">
        <v>0</v>
      </c>
      <c r="R1363" s="1">
        <v>0</v>
      </c>
      <c r="S1363" s="1">
        <v>0</v>
      </c>
      <c r="T1363" s="1">
        <v>5104131</v>
      </c>
      <c r="U1363" s="1"/>
      <c r="V1363" s="36"/>
      <c r="W1363" s="1"/>
      <c r="X1363" s="1"/>
      <c r="Y1363" s="1">
        <v>744240</v>
      </c>
      <c r="Z1363" s="1"/>
      <c r="AA1363" s="1"/>
      <c r="AB1363" s="1"/>
      <c r="AC1363" s="1">
        <v>261234</v>
      </c>
      <c r="AD1363" s="1"/>
      <c r="AE1363" s="1"/>
      <c r="AF1363" s="1"/>
      <c r="AG1363" s="1">
        <v>0</v>
      </c>
      <c r="AH1363" s="1">
        <v>0</v>
      </c>
      <c r="AI1363" s="1">
        <v>7635184.2798125008</v>
      </c>
      <c r="AJ1363" s="1">
        <v>0</v>
      </c>
      <c r="AK1363" s="1">
        <v>0</v>
      </c>
      <c r="AL1363" s="1">
        <v>0</v>
      </c>
      <c r="AM1363" s="1">
        <v>2295885.3554833336</v>
      </c>
      <c r="AN1363" s="1">
        <v>0</v>
      </c>
      <c r="AO1363" s="1">
        <v>0</v>
      </c>
      <c r="AP1363" s="1">
        <v>0</v>
      </c>
      <c r="AQ1363" s="1">
        <v>9931069.6352958344</v>
      </c>
      <c r="AR1363" s="1">
        <v>0</v>
      </c>
      <c r="AS1363" s="1">
        <v>0</v>
      </c>
      <c r="AT1363" s="1">
        <v>1613526.758256</v>
      </c>
      <c r="AU1363" s="1">
        <v>0</v>
      </c>
      <c r="AV1363" s="1">
        <v>0</v>
      </c>
      <c r="AW1363" s="1">
        <v>0</v>
      </c>
      <c r="AX1363" s="1">
        <v>679516.65611999994</v>
      </c>
      <c r="AY1363" s="1">
        <v>0</v>
      </c>
      <c r="AZ1363" s="1">
        <v>0</v>
      </c>
      <c r="BA1363" s="1">
        <v>0</v>
      </c>
      <c r="BB1363" s="1">
        <v>2293043.4143759999</v>
      </c>
      <c r="BC1363" s="7">
        <v>0.52951338627574274</v>
      </c>
      <c r="BD1363" s="35" t="s">
        <v>552</v>
      </c>
      <c r="BE1363" s="35" t="s">
        <v>552</v>
      </c>
      <c r="BF1363" s="35">
        <v>2.9619846070847418</v>
      </c>
      <c r="BG1363" s="35" t="s">
        <v>552</v>
      </c>
      <c r="BH1363" s="35" t="s">
        <v>552</v>
      </c>
      <c r="BI1363" s="35" t="s">
        <v>552</v>
      </c>
      <c r="BJ1363" s="35">
        <v>1.501469480941904</v>
      </c>
      <c r="BK1363" s="35" t="s">
        <v>552</v>
      </c>
      <c r="BL1363" s="35" t="s">
        <v>552</v>
      </c>
      <c r="BM1363" s="35" t="s">
        <v>552</v>
      </c>
      <c r="BN1363" s="35">
        <v>2.394945006245301</v>
      </c>
      <c r="BO1363" s="1">
        <v>0</v>
      </c>
      <c r="BP1363" s="1">
        <v>0</v>
      </c>
      <c r="BQ1363" s="1">
        <v>7598842.9295999985</v>
      </c>
      <c r="BR1363" s="1">
        <v>337766.86716484639</v>
      </c>
      <c r="BS1363" s="1">
        <v>2984687.7040782543</v>
      </c>
      <c r="BT1363" s="1">
        <v>7598842.9295999985</v>
      </c>
      <c r="BU1363" s="1">
        <v>337766.86716484639</v>
      </c>
      <c r="BV1363" s="1">
        <v>878592.41953185503</v>
      </c>
      <c r="BW1363" s="35">
        <v>6.4298130695942071</v>
      </c>
      <c r="BX1363" s="1">
        <v>41260296.652935602</v>
      </c>
      <c r="BY1363" s="1">
        <v>1834010.9498075733</v>
      </c>
      <c r="BZ1363" s="1">
        <v>16206296.304261232</v>
      </c>
      <c r="CA1363" s="1">
        <v>41260296.652935602</v>
      </c>
      <c r="CB1363" s="1">
        <v>1834010.9498075733</v>
      </c>
      <c r="CC1363" s="1">
        <v>4770592.6024204632</v>
      </c>
    </row>
    <row r="1364" spans="1:81" x14ac:dyDescent="0.25">
      <c r="A1364" t="s">
        <v>351</v>
      </c>
      <c r="B1364" t="s">
        <v>352</v>
      </c>
      <c r="C1364" t="s">
        <v>100</v>
      </c>
      <c r="D1364" t="s">
        <v>1730</v>
      </c>
      <c r="E1364">
        <v>40087</v>
      </c>
      <c r="F1364" t="s">
        <v>39</v>
      </c>
      <c r="G1364" t="s">
        <v>101</v>
      </c>
      <c r="H1364" s="74">
        <v>0.33910066629593</v>
      </c>
      <c r="I1364" s="1">
        <v>1932897</v>
      </c>
      <c r="J1364" s="1"/>
      <c r="K1364" s="1"/>
      <c r="L1364" s="1"/>
      <c r="M1364" s="1"/>
      <c r="N1364" s="1"/>
      <c r="O1364" s="1"/>
      <c r="P1364" s="1">
        <v>1981660</v>
      </c>
      <c r="Q1364" s="1"/>
      <c r="R1364" s="1"/>
      <c r="S1364" s="1"/>
      <c r="T1364" s="1">
        <v>1981660</v>
      </c>
      <c r="U1364" s="1">
        <v>10.758620689655173</v>
      </c>
      <c r="V1364" s="36">
        <v>0.10356773603294786</v>
      </c>
      <c r="W1364" s="1"/>
      <c r="X1364" s="1"/>
      <c r="Y1364" s="1"/>
      <c r="Z1364" s="1"/>
      <c r="AA1364" s="1"/>
      <c r="AB1364" s="1"/>
      <c r="AC1364" s="1">
        <v>261234</v>
      </c>
      <c r="AD1364" s="1"/>
      <c r="AE1364" s="1"/>
      <c r="AF1364" s="1"/>
      <c r="AG1364" s="1">
        <v>0</v>
      </c>
      <c r="AH1364" s="1">
        <v>0</v>
      </c>
      <c r="AI1364" s="1">
        <v>0</v>
      </c>
      <c r="AJ1364" s="1">
        <v>0</v>
      </c>
      <c r="AK1364" s="1"/>
      <c r="AL1364" s="1">
        <v>0</v>
      </c>
      <c r="AM1364" s="1">
        <v>2295885.3554833336</v>
      </c>
      <c r="AN1364" s="1"/>
      <c r="AO1364" s="1">
        <v>0</v>
      </c>
      <c r="AP1364" s="1">
        <v>0</v>
      </c>
      <c r="AQ1364" s="1">
        <v>2295885.3554833336</v>
      </c>
      <c r="AR1364" s="1">
        <v>0</v>
      </c>
      <c r="AS1364" s="1">
        <v>0</v>
      </c>
      <c r="AT1364" s="1">
        <v>0</v>
      </c>
      <c r="AU1364" s="1">
        <v>0</v>
      </c>
      <c r="AV1364" s="1"/>
      <c r="AW1364" s="1">
        <v>0</v>
      </c>
      <c r="AX1364" s="1">
        <v>679516.65611999994</v>
      </c>
      <c r="AY1364" s="1"/>
      <c r="AZ1364" s="1">
        <v>0</v>
      </c>
      <c r="BA1364" s="1">
        <v>0</v>
      </c>
      <c r="BB1364" s="1">
        <v>679516.65611999994</v>
      </c>
      <c r="BC1364" s="7">
        <v>1.5393484555065964</v>
      </c>
      <c r="BD1364" s="35" t="s">
        <v>552</v>
      </c>
      <c r="BE1364" s="35" t="s">
        <v>552</v>
      </c>
      <c r="BF1364" s="35" t="s">
        <v>552</v>
      </c>
      <c r="BG1364" s="35" t="s">
        <v>552</v>
      </c>
      <c r="BH1364" s="35" t="s">
        <v>552</v>
      </c>
      <c r="BI1364" s="35" t="s">
        <v>552</v>
      </c>
      <c r="BJ1364" s="35">
        <v>1.501469480941904</v>
      </c>
      <c r="BK1364" s="35" t="s">
        <v>552</v>
      </c>
      <c r="BL1364" s="35" t="s">
        <v>552</v>
      </c>
      <c r="BM1364" s="35" t="s">
        <v>552</v>
      </c>
      <c r="BN1364" s="35">
        <v>1.501469480941904</v>
      </c>
      <c r="BO1364" s="1">
        <v>0</v>
      </c>
      <c r="BP1364" s="1">
        <v>0</v>
      </c>
      <c r="BQ1364" s="1">
        <v>636232.37651999993</v>
      </c>
      <c r="BR1364" s="1">
        <v>28280.386711101233</v>
      </c>
      <c r="BS1364" s="1">
        <v>249900.53995440208</v>
      </c>
      <c r="BT1364" s="1">
        <v>636232.37651999993</v>
      </c>
      <c r="BU1364" s="1">
        <v>28280.386711101233</v>
      </c>
      <c r="BV1364" s="1">
        <v>73562.376305182304</v>
      </c>
      <c r="BW1364" s="35">
        <v>6.4298130695942071</v>
      </c>
      <c r="BX1364" s="1">
        <v>3454622.8733272781</v>
      </c>
      <c r="BY1364" s="1">
        <v>153557.21337711581</v>
      </c>
      <c r="BZ1364" s="1">
        <v>1356913.2179430616</v>
      </c>
      <c r="CA1364" s="1">
        <v>3454622.8733272781</v>
      </c>
      <c r="CB1364" s="1">
        <v>153557.21337711581</v>
      </c>
      <c r="CC1364" s="1">
        <v>399429.95229228609</v>
      </c>
    </row>
    <row r="1365" spans="1:81" x14ac:dyDescent="0.25">
      <c r="A1365" t="s">
        <v>607</v>
      </c>
      <c r="B1365" t="s">
        <v>608</v>
      </c>
      <c r="C1365" t="s">
        <v>100</v>
      </c>
      <c r="D1365" t="s">
        <v>38</v>
      </c>
      <c r="E1365">
        <v>40009</v>
      </c>
      <c r="F1365" t="s">
        <v>39</v>
      </c>
      <c r="G1365" t="s">
        <v>101</v>
      </c>
      <c r="H1365" s="74">
        <v>0.33910066629593</v>
      </c>
      <c r="I1365" s="1">
        <v>5644860</v>
      </c>
      <c r="J1365" s="1"/>
      <c r="K1365" s="1"/>
      <c r="L1365" s="1">
        <v>1137980</v>
      </c>
      <c r="M1365" s="1"/>
      <c r="N1365" s="1"/>
      <c r="O1365" s="1"/>
      <c r="P1365" s="1"/>
      <c r="Q1365" s="1"/>
      <c r="R1365" s="1"/>
      <c r="S1365" s="1"/>
      <c r="T1365" s="1">
        <v>1137980</v>
      </c>
      <c r="U1365" s="1">
        <v>32.739130434782609</v>
      </c>
      <c r="V1365" s="36">
        <v>0.13363894451800884</v>
      </c>
      <c r="W1365" s="1"/>
      <c r="X1365" s="1"/>
      <c r="Y1365" s="1">
        <v>261629</v>
      </c>
      <c r="Z1365" s="1"/>
      <c r="AA1365" s="1"/>
      <c r="AB1365" s="1"/>
      <c r="AC1365" s="1">
        <v>19336</v>
      </c>
      <c r="AD1365" s="1"/>
      <c r="AE1365" s="1"/>
      <c r="AF1365" s="1">
        <v>27061</v>
      </c>
      <c r="AG1365" s="1">
        <v>0</v>
      </c>
      <c r="AH1365" s="1">
        <v>0</v>
      </c>
      <c r="AI1365" s="1">
        <v>2684532.2312500002</v>
      </c>
      <c r="AJ1365" s="1">
        <v>0</v>
      </c>
      <c r="AK1365" s="1">
        <v>0</v>
      </c>
      <c r="AL1365" s="1">
        <v>0</v>
      </c>
      <c r="AM1365" s="1">
        <v>170385.73823999998</v>
      </c>
      <c r="AN1365" s="1">
        <v>0</v>
      </c>
      <c r="AO1365" s="1">
        <v>0</v>
      </c>
      <c r="AP1365" s="1">
        <v>154348.90813999998</v>
      </c>
      <c r="AQ1365" s="1">
        <v>3009266.87763</v>
      </c>
      <c r="AR1365" s="1">
        <v>0</v>
      </c>
      <c r="AS1365" s="1">
        <v>0</v>
      </c>
      <c r="AT1365" s="1">
        <v>567216.74760260002</v>
      </c>
      <c r="AU1365" s="1">
        <v>0</v>
      </c>
      <c r="AV1365" s="1">
        <v>0</v>
      </c>
      <c r="AW1365" s="1">
        <v>0</v>
      </c>
      <c r="AX1365" s="1">
        <v>50296.41648</v>
      </c>
      <c r="AY1365" s="1">
        <v>0</v>
      </c>
      <c r="AZ1365" s="1">
        <v>0</v>
      </c>
      <c r="BA1365" s="1">
        <v>34704.604056299999</v>
      </c>
      <c r="BB1365" s="1">
        <v>652217.76813890005</v>
      </c>
      <c r="BC1365" s="7">
        <v>0.64864047040473982</v>
      </c>
      <c r="BD1365" s="35" t="s">
        <v>552</v>
      </c>
      <c r="BE1365" s="35" t="s">
        <v>552</v>
      </c>
      <c r="BF1365" s="35">
        <v>2.8574746294773199</v>
      </c>
      <c r="BG1365" s="35" t="s">
        <v>552</v>
      </c>
      <c r="BH1365" s="35" t="s">
        <v>552</v>
      </c>
      <c r="BI1365" s="35" t="s">
        <v>552</v>
      </c>
      <c r="BJ1365" s="35" t="s">
        <v>552</v>
      </c>
      <c r="BK1365" s="35" t="s">
        <v>552</v>
      </c>
      <c r="BL1365" s="35" t="s">
        <v>552</v>
      </c>
      <c r="BM1365" s="35" t="s">
        <v>552</v>
      </c>
      <c r="BN1365" s="35">
        <v>3.2175298737841613</v>
      </c>
      <c r="BO1365" s="1">
        <v>0</v>
      </c>
      <c r="BP1365" s="1"/>
      <c r="BQ1365" s="1">
        <v>1858062.1175999998</v>
      </c>
      <c r="BR1365" s="1">
        <v>82590.445186694851</v>
      </c>
      <c r="BS1365" s="1">
        <v>729813.1053889608</v>
      </c>
      <c r="BT1365" s="1">
        <v>1858062.1175999998</v>
      </c>
      <c r="BU1365" s="1">
        <v>82590.445186694851</v>
      </c>
      <c r="BV1365" s="1">
        <v>214832.6142107269</v>
      </c>
      <c r="BW1365" s="35">
        <v>6.1074627080539354</v>
      </c>
      <c r="BX1365" s="1">
        <v>9489982.9748897254</v>
      </c>
      <c r="BY1365" s="1">
        <v>421827.6188326166</v>
      </c>
      <c r="BZ1365" s="1">
        <v>3727493.219623154</v>
      </c>
      <c r="CA1365" s="1">
        <v>9489982.9748897254</v>
      </c>
      <c r="CB1365" s="1">
        <v>421827.6188326166</v>
      </c>
      <c r="CC1365" s="1">
        <v>1097249.5655550256</v>
      </c>
    </row>
    <row r="1366" spans="1:81" x14ac:dyDescent="0.25">
      <c r="A1366" t="s">
        <v>607</v>
      </c>
      <c r="B1366" t="s">
        <v>608</v>
      </c>
      <c r="C1366" t="s">
        <v>100</v>
      </c>
      <c r="D1366" t="s">
        <v>28</v>
      </c>
      <c r="E1366">
        <v>40009</v>
      </c>
      <c r="F1366" t="s">
        <v>39</v>
      </c>
      <c r="G1366" t="s">
        <v>101</v>
      </c>
      <c r="H1366" s="74">
        <v>0.33910066629593</v>
      </c>
      <c r="I1366" s="1">
        <v>6201569</v>
      </c>
      <c r="J1366" s="1">
        <v>0</v>
      </c>
      <c r="K1366" s="1">
        <v>0</v>
      </c>
      <c r="L1366" s="1">
        <v>1142998</v>
      </c>
      <c r="M1366" s="1">
        <v>0</v>
      </c>
      <c r="N1366" s="1">
        <v>0</v>
      </c>
      <c r="O1366" s="1">
        <v>0</v>
      </c>
      <c r="P1366" s="1">
        <v>507959.39999999997</v>
      </c>
      <c r="Q1366" s="1">
        <v>0</v>
      </c>
      <c r="R1366" s="1">
        <v>0</v>
      </c>
      <c r="S1366" s="1">
        <v>270111.60000000003</v>
      </c>
      <c r="T1366" s="1">
        <v>1921069</v>
      </c>
      <c r="U1366" s="1"/>
      <c r="V1366" s="36"/>
      <c r="W1366" s="1"/>
      <c r="X1366" s="1"/>
      <c r="Y1366" s="1">
        <v>261629</v>
      </c>
      <c r="Z1366" s="1"/>
      <c r="AA1366" s="1"/>
      <c r="AB1366" s="1"/>
      <c r="AC1366" s="1">
        <v>50602</v>
      </c>
      <c r="AD1366" s="1"/>
      <c r="AE1366" s="1"/>
      <c r="AF1366" s="1">
        <v>99814</v>
      </c>
      <c r="AG1366" s="1">
        <v>0</v>
      </c>
      <c r="AH1366" s="1">
        <v>0</v>
      </c>
      <c r="AI1366" s="1">
        <v>2684590.879125</v>
      </c>
      <c r="AJ1366" s="1">
        <v>0</v>
      </c>
      <c r="AK1366" s="1">
        <v>0</v>
      </c>
      <c r="AL1366" s="1">
        <v>0</v>
      </c>
      <c r="AM1366" s="1">
        <v>445478.17545849999</v>
      </c>
      <c r="AN1366" s="1">
        <v>0</v>
      </c>
      <c r="AO1366" s="1">
        <v>0</v>
      </c>
      <c r="AP1366" s="1">
        <v>569059.94714119995</v>
      </c>
      <c r="AQ1366" s="1">
        <v>3699129.0017247</v>
      </c>
      <c r="AR1366" s="1">
        <v>0</v>
      </c>
      <c r="AS1366" s="1">
        <v>0</v>
      </c>
      <c r="AT1366" s="1">
        <v>567216.74760260002</v>
      </c>
      <c r="AU1366" s="1">
        <v>0</v>
      </c>
      <c r="AV1366" s="1">
        <v>0</v>
      </c>
      <c r="AW1366" s="1">
        <v>0</v>
      </c>
      <c r="AX1366" s="1">
        <v>131624.91035999998</v>
      </c>
      <c r="AY1366" s="1">
        <v>0</v>
      </c>
      <c r="AZ1366" s="1">
        <v>0</v>
      </c>
      <c r="BA1366" s="1">
        <v>128007.2927562</v>
      </c>
      <c r="BB1366" s="1">
        <v>826848.95071879996</v>
      </c>
      <c r="BC1366" s="7">
        <v>0.72981175448398627</v>
      </c>
      <c r="BD1366" s="35" t="s">
        <v>552</v>
      </c>
      <c r="BE1366" s="35" t="s">
        <v>552</v>
      </c>
      <c r="BF1366" s="35">
        <v>2.8449810294747673</v>
      </c>
      <c r="BG1366" s="35" t="s">
        <v>552</v>
      </c>
      <c r="BH1366" s="35" t="s">
        <v>552</v>
      </c>
      <c r="BI1366" s="35" t="s">
        <v>552</v>
      </c>
      <c r="BJ1366" s="35">
        <v>1.1361204966745375</v>
      </c>
      <c r="BK1366" s="35" t="s">
        <v>552</v>
      </c>
      <c r="BL1366" s="35" t="s">
        <v>552</v>
      </c>
      <c r="BM1366" s="35">
        <v>2.5806638437497678</v>
      </c>
      <c r="BN1366" s="35">
        <v>2.3559684490476398</v>
      </c>
      <c r="BO1366" s="1">
        <v>0</v>
      </c>
      <c r="BP1366" s="1">
        <v>0</v>
      </c>
      <c r="BQ1366" s="1">
        <v>2041308.4520399997</v>
      </c>
      <c r="BR1366" s="1">
        <v>90735.70373153736</v>
      </c>
      <c r="BS1366" s="1">
        <v>801788.94253779761</v>
      </c>
      <c r="BT1366" s="1">
        <v>2041308.4520399997</v>
      </c>
      <c r="BU1366" s="1">
        <v>90735.70373153736</v>
      </c>
      <c r="BV1366" s="1">
        <v>236019.89783240034</v>
      </c>
      <c r="BW1366" s="35">
        <v>6.1074627080539354</v>
      </c>
      <c r="BX1366" s="1">
        <v>10425906.794429604</v>
      </c>
      <c r="BY1366" s="1">
        <v>463429.22309785738</v>
      </c>
      <c r="BZ1366" s="1">
        <v>4095107.1237418009</v>
      </c>
      <c r="CA1366" s="1">
        <v>10425906.794429604</v>
      </c>
      <c r="CB1366" s="1">
        <v>463429.22309785738</v>
      </c>
      <c r="CC1366" s="1">
        <v>1205462.8265376845</v>
      </c>
    </row>
    <row r="1367" spans="1:81" x14ac:dyDescent="0.25">
      <c r="A1367" t="s">
        <v>607</v>
      </c>
      <c r="B1367" t="s">
        <v>608</v>
      </c>
      <c r="C1367" t="s">
        <v>100</v>
      </c>
      <c r="D1367" t="s">
        <v>1730</v>
      </c>
      <c r="E1367">
        <v>40009</v>
      </c>
      <c r="F1367" t="s">
        <v>39</v>
      </c>
      <c r="G1367" t="s">
        <v>101</v>
      </c>
      <c r="H1367" s="74">
        <v>0.33910066629593</v>
      </c>
      <c r="I1367" s="1">
        <v>556709</v>
      </c>
      <c r="J1367" s="1"/>
      <c r="K1367" s="1"/>
      <c r="L1367" s="1">
        <v>5018</v>
      </c>
      <c r="M1367" s="1"/>
      <c r="N1367" s="1"/>
      <c r="O1367" s="1"/>
      <c r="P1367" s="1">
        <v>507959.39999999997</v>
      </c>
      <c r="Q1367" s="1"/>
      <c r="R1367" s="1"/>
      <c r="S1367" s="1">
        <v>270111.60000000003</v>
      </c>
      <c r="T1367" s="1">
        <v>783089</v>
      </c>
      <c r="U1367" s="1">
        <v>15</v>
      </c>
      <c r="V1367" s="36">
        <v>7.4061376691863356E-2</v>
      </c>
      <c r="W1367" s="1"/>
      <c r="X1367" s="1"/>
      <c r="Y1367" s="1"/>
      <c r="Z1367" s="1"/>
      <c r="AA1367" s="1"/>
      <c r="AB1367" s="1"/>
      <c r="AC1367" s="1">
        <v>31266</v>
      </c>
      <c r="AD1367" s="1"/>
      <c r="AE1367" s="1"/>
      <c r="AF1367" s="1">
        <v>72753</v>
      </c>
      <c r="AG1367" s="1">
        <v>0</v>
      </c>
      <c r="AH1367" s="1">
        <v>0</v>
      </c>
      <c r="AI1367" s="1">
        <v>58.647874999999999</v>
      </c>
      <c r="AJ1367" s="1">
        <v>0</v>
      </c>
      <c r="AK1367" s="1"/>
      <c r="AL1367" s="1">
        <v>0</v>
      </c>
      <c r="AM1367" s="1">
        <v>275092.43721850001</v>
      </c>
      <c r="AN1367" s="1"/>
      <c r="AO1367" s="1">
        <v>0</v>
      </c>
      <c r="AP1367" s="1">
        <v>414711.0390012</v>
      </c>
      <c r="AQ1367" s="1">
        <v>689862.12409469998</v>
      </c>
      <c r="AR1367" s="1">
        <v>0</v>
      </c>
      <c r="AS1367" s="1">
        <v>0</v>
      </c>
      <c r="AT1367" s="1">
        <v>0</v>
      </c>
      <c r="AU1367" s="1">
        <v>0</v>
      </c>
      <c r="AV1367" s="1"/>
      <c r="AW1367" s="1">
        <v>0</v>
      </c>
      <c r="AX1367" s="1">
        <v>81328.493879999995</v>
      </c>
      <c r="AY1367" s="1"/>
      <c r="AZ1367" s="1">
        <v>0</v>
      </c>
      <c r="BA1367" s="1">
        <v>93302.688699899998</v>
      </c>
      <c r="BB1367" s="1">
        <v>174631.18257989999</v>
      </c>
      <c r="BC1367" s="7">
        <v>1.5528638959934185</v>
      </c>
      <c r="BD1367" s="35" t="s">
        <v>552</v>
      </c>
      <c r="BE1367" s="35" t="s">
        <v>552</v>
      </c>
      <c r="BF1367" s="35">
        <v>1.16875E-2</v>
      </c>
      <c r="BG1367" s="35" t="s">
        <v>552</v>
      </c>
      <c r="BH1367" s="35" t="s">
        <v>552</v>
      </c>
      <c r="BI1367" s="35" t="s">
        <v>552</v>
      </c>
      <c r="BJ1367" s="35">
        <v>0.7016720846164084</v>
      </c>
      <c r="BK1367" s="35" t="s">
        <v>552</v>
      </c>
      <c r="BL1367" s="35" t="s">
        <v>552</v>
      </c>
      <c r="BM1367" s="35">
        <v>1.8807549461078308</v>
      </c>
      <c r="BN1367" s="35">
        <v>1.1039528159310117</v>
      </c>
      <c r="BO1367" s="1">
        <v>0</v>
      </c>
      <c r="BP1367" s="1">
        <v>0</v>
      </c>
      <c r="BQ1367" s="1">
        <v>183246.33443999998</v>
      </c>
      <c r="BR1367" s="1">
        <v>8145.2585448425116</v>
      </c>
      <c r="BS1367" s="1">
        <v>71975.837148836799</v>
      </c>
      <c r="BT1367" s="1">
        <v>183246.33443999998</v>
      </c>
      <c r="BU1367" s="1">
        <v>8145.2585448425116</v>
      </c>
      <c r="BV1367" s="1">
        <v>21187.283621673443</v>
      </c>
      <c r="BW1367" s="35">
        <v>6.1074627080539354</v>
      </c>
      <c r="BX1367" s="1">
        <v>935923.81953987933</v>
      </c>
      <c r="BY1367" s="1">
        <v>41601.604265240792</v>
      </c>
      <c r="BZ1367" s="1">
        <v>367613.9041186471</v>
      </c>
      <c r="CA1367" s="1">
        <v>935923.81953987933</v>
      </c>
      <c r="CB1367" s="1">
        <v>41601.604265240792</v>
      </c>
      <c r="CC1367" s="1">
        <v>108213.26098265903</v>
      </c>
    </row>
    <row r="1368" spans="1:81" x14ac:dyDescent="0.25">
      <c r="A1368" t="s">
        <v>957</v>
      </c>
      <c r="B1368" t="s">
        <v>958</v>
      </c>
      <c r="C1368" t="s">
        <v>100</v>
      </c>
      <c r="D1368" t="s">
        <v>38</v>
      </c>
      <c r="E1368">
        <v>40010</v>
      </c>
      <c r="F1368" t="s">
        <v>370</v>
      </c>
      <c r="G1368" t="s">
        <v>101</v>
      </c>
      <c r="H1368" s="74">
        <v>0.33910066629593</v>
      </c>
      <c r="I1368" s="1">
        <v>763771.08</v>
      </c>
      <c r="J1368" s="1"/>
      <c r="K1368" s="1"/>
      <c r="L1368" s="1">
        <v>345331</v>
      </c>
      <c r="M1368" s="1"/>
      <c r="N1368" s="1"/>
      <c r="O1368" s="1"/>
      <c r="P1368" s="1"/>
      <c r="Q1368" s="1"/>
      <c r="R1368" s="1"/>
      <c r="S1368" s="1"/>
      <c r="T1368" s="1">
        <v>345331</v>
      </c>
      <c r="U1368" s="1">
        <v>32</v>
      </c>
      <c r="V1368" s="36">
        <v>8.193337035028217E-2</v>
      </c>
      <c r="W1368" s="1"/>
      <c r="X1368" s="1"/>
      <c r="Y1368" s="1">
        <v>80123</v>
      </c>
      <c r="Z1368" s="1"/>
      <c r="AA1368" s="1"/>
      <c r="AB1368" s="1"/>
      <c r="AC1368" s="1"/>
      <c r="AD1368" s="1"/>
      <c r="AE1368" s="1"/>
      <c r="AF1368" s="1"/>
      <c r="AG1368" s="1">
        <v>0</v>
      </c>
      <c r="AH1368" s="1">
        <v>0</v>
      </c>
      <c r="AI1368" s="1">
        <v>822091.88606250007</v>
      </c>
      <c r="AJ1368" s="1">
        <v>0</v>
      </c>
      <c r="AK1368" s="1">
        <v>0</v>
      </c>
      <c r="AL1368" s="1">
        <v>0</v>
      </c>
      <c r="AM1368" s="1">
        <v>0</v>
      </c>
      <c r="AN1368" s="1">
        <v>0</v>
      </c>
      <c r="AO1368" s="1">
        <v>0</v>
      </c>
      <c r="AP1368" s="1">
        <v>0</v>
      </c>
      <c r="AQ1368" s="1">
        <v>822091.88606250007</v>
      </c>
      <c r="AR1368" s="1">
        <v>0</v>
      </c>
      <c r="AS1368" s="1">
        <v>0</v>
      </c>
      <c r="AT1368" s="1">
        <v>173708.21838619999</v>
      </c>
      <c r="AU1368" s="1">
        <v>0</v>
      </c>
      <c r="AV1368" s="1">
        <v>0</v>
      </c>
      <c r="AW1368" s="1">
        <v>0</v>
      </c>
      <c r="AX1368" s="1">
        <v>0</v>
      </c>
      <c r="AY1368" s="1">
        <v>0</v>
      </c>
      <c r="AZ1368" s="1">
        <v>0</v>
      </c>
      <c r="BA1368" s="1">
        <v>0</v>
      </c>
      <c r="BB1368" s="1">
        <v>173708.21838619999</v>
      </c>
      <c r="BC1368" s="7">
        <v>1.3037939384255033</v>
      </c>
      <c r="BD1368" s="35" t="s">
        <v>552</v>
      </c>
      <c r="BE1368" s="35" t="s">
        <v>552</v>
      </c>
      <c r="BF1368" s="35">
        <v>2.8836105199032236</v>
      </c>
      <c r="BG1368" s="35" t="s">
        <v>552</v>
      </c>
      <c r="BH1368" s="35" t="s">
        <v>552</v>
      </c>
      <c r="BI1368" s="35" t="s">
        <v>552</v>
      </c>
      <c r="BJ1368" s="35" t="s">
        <v>552</v>
      </c>
      <c r="BK1368" s="35" t="s">
        <v>552</v>
      </c>
      <c r="BL1368" s="35" t="s">
        <v>552</v>
      </c>
      <c r="BM1368" s="35" t="s">
        <v>552</v>
      </c>
      <c r="BN1368" s="35">
        <v>2.8836105199032236</v>
      </c>
      <c r="BO1368" s="1">
        <v>0</v>
      </c>
      <c r="BP1368" s="1"/>
      <c r="BQ1368" s="1">
        <v>251402.88869279996</v>
      </c>
      <c r="BR1368" s="1">
        <v>11174.802124042531</v>
      </c>
      <c r="BS1368" s="1">
        <v>98746.495697161721</v>
      </c>
      <c r="BT1368" s="1">
        <v>251402.88869279996</v>
      </c>
      <c r="BU1368" s="1">
        <v>11174.802124042531</v>
      </c>
      <c r="BV1368" s="1">
        <v>29067.671789016949</v>
      </c>
      <c r="BW1368" s="35">
        <v>6.0082916012222221</v>
      </c>
      <c r="BX1368" s="1">
        <v>1259098.975963155</v>
      </c>
      <c r="BY1368" s="1">
        <v>55966.667623162451</v>
      </c>
      <c r="BZ1368" s="1">
        <v>494551.24505022139</v>
      </c>
      <c r="CA1368" s="1">
        <v>1259098.975963155</v>
      </c>
      <c r="CB1368" s="1">
        <v>55966.667623162451</v>
      </c>
      <c r="CC1368" s="1">
        <v>145579.3764880177</v>
      </c>
    </row>
    <row r="1369" spans="1:81" x14ac:dyDescent="0.25">
      <c r="A1369" t="s">
        <v>957</v>
      </c>
      <c r="B1369" t="s">
        <v>958</v>
      </c>
      <c r="C1369" t="s">
        <v>100</v>
      </c>
      <c r="D1369" t="s">
        <v>28</v>
      </c>
      <c r="E1369">
        <v>40010</v>
      </c>
      <c r="F1369" t="s">
        <v>370</v>
      </c>
      <c r="G1369" t="s">
        <v>101</v>
      </c>
      <c r="H1369" s="74">
        <v>0.33910066629593</v>
      </c>
      <c r="I1369" s="1">
        <v>868121.23</v>
      </c>
      <c r="J1369" s="1">
        <v>0</v>
      </c>
      <c r="K1369" s="1">
        <v>0</v>
      </c>
      <c r="L1369" s="1">
        <v>345331</v>
      </c>
      <c r="M1369" s="1">
        <v>0</v>
      </c>
      <c r="N1369" s="1">
        <v>0</v>
      </c>
      <c r="O1369" s="1">
        <v>0</v>
      </c>
      <c r="P1369" s="1">
        <v>57421</v>
      </c>
      <c r="Q1369" s="1">
        <v>0</v>
      </c>
      <c r="R1369" s="1">
        <v>0</v>
      </c>
      <c r="S1369" s="1">
        <v>0</v>
      </c>
      <c r="T1369" s="1">
        <v>402752</v>
      </c>
      <c r="U1369" s="1"/>
      <c r="V1369" s="36"/>
      <c r="W1369" s="1"/>
      <c r="X1369" s="1"/>
      <c r="Y1369" s="1">
        <v>80123</v>
      </c>
      <c r="Z1369" s="1"/>
      <c r="AA1369" s="1"/>
      <c r="AB1369" s="1"/>
      <c r="AC1369" s="1">
        <v>6763</v>
      </c>
      <c r="AD1369" s="1"/>
      <c r="AE1369" s="1"/>
      <c r="AF1369" s="1"/>
      <c r="AG1369" s="1">
        <v>0</v>
      </c>
      <c r="AH1369" s="1">
        <v>0</v>
      </c>
      <c r="AI1369" s="1">
        <v>822091.88606250007</v>
      </c>
      <c r="AJ1369" s="1">
        <v>0</v>
      </c>
      <c r="AK1369" s="1">
        <v>0</v>
      </c>
      <c r="AL1369" s="1">
        <v>0</v>
      </c>
      <c r="AM1369" s="1">
        <v>59444.36068583333</v>
      </c>
      <c r="AN1369" s="1">
        <v>0</v>
      </c>
      <c r="AO1369" s="1">
        <v>0</v>
      </c>
      <c r="AP1369" s="1">
        <v>0</v>
      </c>
      <c r="AQ1369" s="1">
        <v>881536.24674833345</v>
      </c>
      <c r="AR1369" s="1">
        <v>0</v>
      </c>
      <c r="AS1369" s="1">
        <v>0</v>
      </c>
      <c r="AT1369" s="1">
        <v>173708.21838619999</v>
      </c>
      <c r="AU1369" s="1">
        <v>0</v>
      </c>
      <c r="AV1369" s="1">
        <v>0</v>
      </c>
      <c r="AW1369" s="1">
        <v>0</v>
      </c>
      <c r="AX1369" s="1">
        <v>17591.780339999998</v>
      </c>
      <c r="AY1369" s="1">
        <v>0</v>
      </c>
      <c r="AZ1369" s="1">
        <v>0</v>
      </c>
      <c r="BA1369" s="1">
        <v>0</v>
      </c>
      <c r="BB1369" s="1">
        <v>191299.99872619999</v>
      </c>
      <c r="BC1369" s="7">
        <v>1.235813856867126</v>
      </c>
      <c r="BD1369" s="35" t="s">
        <v>552</v>
      </c>
      <c r="BE1369" s="35" t="s">
        <v>552</v>
      </c>
      <c r="BF1369" s="35">
        <v>2.8836105199032236</v>
      </c>
      <c r="BG1369" s="35" t="s">
        <v>552</v>
      </c>
      <c r="BH1369" s="35" t="s">
        <v>552</v>
      </c>
      <c r="BI1369" s="35" t="s">
        <v>552</v>
      </c>
      <c r="BJ1369" s="35">
        <v>1.3416022191503687</v>
      </c>
      <c r="BK1369" s="35" t="s">
        <v>552</v>
      </c>
      <c r="BL1369" s="35" t="s">
        <v>552</v>
      </c>
      <c r="BM1369" s="35" t="s">
        <v>552</v>
      </c>
      <c r="BN1369" s="35">
        <v>2.6637639179309685</v>
      </c>
      <c r="BO1369" s="1">
        <v>0</v>
      </c>
      <c r="BP1369" s="1">
        <v>0</v>
      </c>
      <c r="BQ1369" s="1">
        <v>285750.78406679997</v>
      </c>
      <c r="BR1369" s="1">
        <v>12701.558384392369</v>
      </c>
      <c r="BS1369" s="1">
        <v>112237.72612967978</v>
      </c>
      <c r="BT1369" s="1">
        <v>285750.78406679997</v>
      </c>
      <c r="BU1369" s="1">
        <v>12701.558384392369</v>
      </c>
      <c r="BV1369" s="1">
        <v>33039.039638313741</v>
      </c>
      <c r="BW1369" s="35">
        <v>6.0082916012222221</v>
      </c>
      <c r="BX1369" s="1">
        <v>1431123.251884419</v>
      </c>
      <c r="BY1369" s="1">
        <v>63613.108178985996</v>
      </c>
      <c r="BZ1369" s="1">
        <v>562119.26111555519</v>
      </c>
      <c r="CA1369" s="1">
        <v>1431123.251884419</v>
      </c>
      <c r="CB1369" s="1">
        <v>63613.108178985996</v>
      </c>
      <c r="CC1369" s="1">
        <v>165469.14473301478</v>
      </c>
    </row>
    <row r="1370" spans="1:81" x14ac:dyDescent="0.25">
      <c r="A1370" t="s">
        <v>957</v>
      </c>
      <c r="B1370" t="s">
        <v>958</v>
      </c>
      <c r="C1370" t="s">
        <v>100</v>
      </c>
      <c r="D1370" t="s">
        <v>1730</v>
      </c>
      <c r="E1370">
        <v>40010</v>
      </c>
      <c r="F1370" t="s">
        <v>370</v>
      </c>
      <c r="G1370" t="s">
        <v>101</v>
      </c>
      <c r="H1370" s="74">
        <v>0.33910066629593</v>
      </c>
      <c r="I1370" s="1">
        <v>104350.15</v>
      </c>
      <c r="J1370" s="1"/>
      <c r="K1370" s="1"/>
      <c r="L1370" s="1"/>
      <c r="M1370" s="1"/>
      <c r="N1370" s="1"/>
      <c r="O1370" s="1"/>
      <c r="P1370" s="1">
        <v>57421</v>
      </c>
      <c r="Q1370" s="1"/>
      <c r="R1370" s="1"/>
      <c r="S1370" s="1"/>
      <c r="T1370" s="1">
        <v>57421</v>
      </c>
      <c r="U1370" s="1">
        <v>7</v>
      </c>
      <c r="V1370" s="36">
        <v>0.31036547824767929</v>
      </c>
      <c r="W1370" s="1"/>
      <c r="X1370" s="1"/>
      <c r="Y1370" s="1"/>
      <c r="Z1370" s="1"/>
      <c r="AA1370" s="1"/>
      <c r="AB1370" s="1"/>
      <c r="AC1370" s="1">
        <v>6763</v>
      </c>
      <c r="AD1370" s="1"/>
      <c r="AE1370" s="1"/>
      <c r="AF1370" s="1"/>
      <c r="AG1370" s="1">
        <v>0</v>
      </c>
      <c r="AH1370" s="1">
        <v>0</v>
      </c>
      <c r="AI1370" s="1">
        <v>0</v>
      </c>
      <c r="AJ1370" s="1">
        <v>0</v>
      </c>
      <c r="AK1370" s="1"/>
      <c r="AL1370" s="1">
        <v>0</v>
      </c>
      <c r="AM1370" s="1">
        <v>59444.36068583333</v>
      </c>
      <c r="AN1370" s="1"/>
      <c r="AO1370" s="1">
        <v>0</v>
      </c>
      <c r="AP1370" s="1">
        <v>0</v>
      </c>
      <c r="AQ1370" s="1">
        <v>59444.36068583333</v>
      </c>
      <c r="AR1370" s="1">
        <v>0</v>
      </c>
      <c r="AS1370" s="1">
        <v>0</v>
      </c>
      <c r="AT1370" s="1">
        <v>0</v>
      </c>
      <c r="AU1370" s="1">
        <v>0</v>
      </c>
      <c r="AV1370" s="1"/>
      <c r="AW1370" s="1">
        <v>0</v>
      </c>
      <c r="AX1370" s="1">
        <v>17591.780339999998</v>
      </c>
      <c r="AY1370" s="1"/>
      <c r="AZ1370" s="1">
        <v>0</v>
      </c>
      <c r="BA1370" s="1">
        <v>0</v>
      </c>
      <c r="BB1370" s="1">
        <v>17591.780339999998</v>
      </c>
      <c r="BC1370" s="7">
        <v>0.73824657679776529</v>
      </c>
      <c r="BD1370" s="35" t="s">
        <v>552</v>
      </c>
      <c r="BE1370" s="35" t="s">
        <v>552</v>
      </c>
      <c r="BF1370" s="35" t="s">
        <v>552</v>
      </c>
      <c r="BG1370" s="35" t="s">
        <v>552</v>
      </c>
      <c r="BH1370" s="35" t="s">
        <v>552</v>
      </c>
      <c r="BI1370" s="35" t="s">
        <v>552</v>
      </c>
      <c r="BJ1370" s="35">
        <v>1.3416022191503687</v>
      </c>
      <c r="BK1370" s="35" t="s">
        <v>552</v>
      </c>
      <c r="BL1370" s="35" t="s">
        <v>552</v>
      </c>
      <c r="BM1370" s="35" t="s">
        <v>552</v>
      </c>
      <c r="BN1370" s="35">
        <v>1.3416022191503687</v>
      </c>
      <c r="BO1370" s="1">
        <v>0</v>
      </c>
      <c r="BP1370" s="1">
        <v>0</v>
      </c>
      <c r="BQ1370" s="1">
        <v>34347.895373999992</v>
      </c>
      <c r="BR1370" s="1">
        <v>1526.7562603498377</v>
      </c>
      <c r="BS1370" s="1">
        <v>13491.230432518052</v>
      </c>
      <c r="BT1370" s="1">
        <v>34347.895373999992</v>
      </c>
      <c r="BU1370" s="1">
        <v>1526.7562603498377</v>
      </c>
      <c r="BV1370" s="1">
        <v>3971.3678492967906</v>
      </c>
      <c r="BW1370" s="35">
        <v>6.0082916012222221</v>
      </c>
      <c r="BX1370" s="1">
        <v>172024.27592126379</v>
      </c>
      <c r="BY1370" s="1">
        <v>7646.4405558235403</v>
      </c>
      <c r="BZ1370" s="1">
        <v>67568.01606533381</v>
      </c>
      <c r="CA1370" s="1">
        <v>172024.27592126379</v>
      </c>
      <c r="CB1370" s="1">
        <v>7646.4405558235403</v>
      </c>
      <c r="CC1370" s="1">
        <v>19889.768244997074</v>
      </c>
    </row>
    <row r="1371" spans="1:81" x14ac:dyDescent="0.25">
      <c r="A1371" t="s">
        <v>466</v>
      </c>
      <c r="B1371" t="s">
        <v>467</v>
      </c>
      <c r="C1371" t="s">
        <v>100</v>
      </c>
      <c r="D1371" t="s">
        <v>38</v>
      </c>
      <c r="E1371">
        <v>40093</v>
      </c>
      <c r="F1371" t="s">
        <v>39</v>
      </c>
      <c r="G1371" t="s">
        <v>101</v>
      </c>
      <c r="H1371" s="74">
        <v>0.33910066629593</v>
      </c>
      <c r="I1371" s="1">
        <v>7807652</v>
      </c>
      <c r="J1371" s="1"/>
      <c r="K1371" s="1"/>
      <c r="L1371" s="1">
        <v>1876687</v>
      </c>
      <c r="M1371" s="1"/>
      <c r="N1371" s="1"/>
      <c r="O1371" s="1"/>
      <c r="P1371" s="1"/>
      <c r="Q1371" s="1"/>
      <c r="R1371" s="1"/>
      <c r="S1371" s="1"/>
      <c r="T1371" s="1">
        <v>1876687</v>
      </c>
      <c r="U1371" s="1">
        <v>36.341463414634148</v>
      </c>
      <c r="V1371" s="36">
        <v>0.10271414775768879</v>
      </c>
      <c r="W1371" s="1"/>
      <c r="X1371" s="1"/>
      <c r="Y1371" s="1">
        <v>532162</v>
      </c>
      <c r="Z1371" s="1"/>
      <c r="AA1371" s="1"/>
      <c r="AB1371" s="1"/>
      <c r="AC1371" s="1"/>
      <c r="AD1371" s="1"/>
      <c r="AE1371" s="1"/>
      <c r="AF1371" s="1"/>
      <c r="AG1371" s="1">
        <v>0</v>
      </c>
      <c r="AH1371" s="1">
        <v>0</v>
      </c>
      <c r="AI1371" s="1">
        <v>5455307.7993125012</v>
      </c>
      <c r="AJ1371" s="1">
        <v>0</v>
      </c>
      <c r="AK1371" s="1">
        <v>0</v>
      </c>
      <c r="AL1371" s="1">
        <v>0</v>
      </c>
      <c r="AM1371" s="1">
        <v>0</v>
      </c>
      <c r="AN1371" s="1">
        <v>0</v>
      </c>
      <c r="AO1371" s="1">
        <v>0</v>
      </c>
      <c r="AP1371" s="1">
        <v>0</v>
      </c>
      <c r="AQ1371" s="1">
        <v>5455307.7993125012</v>
      </c>
      <c r="AR1371" s="1">
        <v>0</v>
      </c>
      <c r="AS1371" s="1">
        <v>0</v>
      </c>
      <c r="AT1371" s="1">
        <v>1153737.5399428001</v>
      </c>
      <c r="AU1371" s="1">
        <v>0</v>
      </c>
      <c r="AV1371" s="1">
        <v>0</v>
      </c>
      <c r="AW1371" s="1">
        <v>0</v>
      </c>
      <c r="AX1371" s="1">
        <v>0</v>
      </c>
      <c r="AY1371" s="1">
        <v>0</v>
      </c>
      <c r="AZ1371" s="1">
        <v>0</v>
      </c>
      <c r="BA1371" s="1">
        <v>0</v>
      </c>
      <c r="BB1371" s="1">
        <v>1153737.5399428001</v>
      </c>
      <c r="BC1371" s="7">
        <v>0.84648308342319833</v>
      </c>
      <c r="BD1371" s="35" t="s">
        <v>552</v>
      </c>
      <c r="BE1371" s="35" t="s">
        <v>552</v>
      </c>
      <c r="BF1371" s="35">
        <v>3.5216556299773489</v>
      </c>
      <c r="BG1371" s="35" t="s">
        <v>552</v>
      </c>
      <c r="BH1371" s="35" t="s">
        <v>552</v>
      </c>
      <c r="BI1371" s="35" t="s">
        <v>552</v>
      </c>
      <c r="BJ1371" s="35" t="s">
        <v>552</v>
      </c>
      <c r="BK1371" s="35" t="s">
        <v>552</v>
      </c>
      <c r="BL1371" s="35" t="s">
        <v>552</v>
      </c>
      <c r="BM1371" s="35" t="s">
        <v>552</v>
      </c>
      <c r="BN1371" s="35">
        <v>3.5216556299773489</v>
      </c>
      <c r="BO1371" s="1">
        <v>0</v>
      </c>
      <c r="BP1371" s="1"/>
      <c r="BQ1371" s="1">
        <v>2569966.7323199995</v>
      </c>
      <c r="BR1371" s="1">
        <v>114234.445946009</v>
      </c>
      <c r="BS1371" s="1">
        <v>1009436.3282554979</v>
      </c>
      <c r="BT1371" s="1">
        <v>2569966.7323199995</v>
      </c>
      <c r="BU1371" s="1">
        <v>114234.445946009</v>
      </c>
      <c r="BV1371" s="1">
        <v>297144.35610583966</v>
      </c>
      <c r="BW1371" s="35">
        <v>6.1846335709693117</v>
      </c>
      <c r="BX1371" s="1">
        <v>13324335.796660572</v>
      </c>
      <c r="BY1371" s="1">
        <v>592263.74341275741</v>
      </c>
      <c r="BZ1371" s="1">
        <v>5233557.4752294524</v>
      </c>
      <c r="CA1371" s="1">
        <v>13324335.796660572</v>
      </c>
      <c r="CB1371" s="1">
        <v>592263.74341275741</v>
      </c>
      <c r="CC1371" s="1">
        <v>1540584.6040903963</v>
      </c>
    </row>
    <row r="1372" spans="1:81" x14ac:dyDescent="0.25">
      <c r="A1372" t="s">
        <v>466</v>
      </c>
      <c r="B1372" t="s">
        <v>467</v>
      </c>
      <c r="C1372" t="s">
        <v>100</v>
      </c>
      <c r="D1372" t="s">
        <v>28</v>
      </c>
      <c r="E1372">
        <v>40093</v>
      </c>
      <c r="F1372" t="s">
        <v>39</v>
      </c>
      <c r="G1372" t="s">
        <v>101</v>
      </c>
      <c r="H1372" s="74">
        <v>0.33910066629593</v>
      </c>
      <c r="I1372" s="1">
        <v>9778499</v>
      </c>
      <c r="J1372" s="1">
        <v>0</v>
      </c>
      <c r="K1372" s="1">
        <v>0</v>
      </c>
      <c r="L1372" s="1">
        <v>3033732</v>
      </c>
      <c r="M1372" s="1">
        <v>0</v>
      </c>
      <c r="N1372" s="1">
        <v>0</v>
      </c>
      <c r="O1372" s="1">
        <v>0</v>
      </c>
      <c r="P1372" s="1">
        <v>1043961</v>
      </c>
      <c r="Q1372" s="1">
        <v>0</v>
      </c>
      <c r="R1372" s="1">
        <v>0</v>
      </c>
      <c r="S1372" s="1">
        <v>0</v>
      </c>
      <c r="T1372" s="1">
        <v>4077693</v>
      </c>
      <c r="U1372" s="1"/>
      <c r="V1372" s="36"/>
      <c r="W1372" s="1"/>
      <c r="X1372" s="1"/>
      <c r="Y1372" s="1">
        <v>646041</v>
      </c>
      <c r="Z1372" s="1"/>
      <c r="AA1372" s="1"/>
      <c r="AB1372" s="1"/>
      <c r="AC1372" s="1">
        <v>205123</v>
      </c>
      <c r="AD1372" s="1"/>
      <c r="AE1372" s="1"/>
      <c r="AF1372" s="1"/>
      <c r="AG1372" s="1">
        <v>0</v>
      </c>
      <c r="AH1372" s="1">
        <v>0</v>
      </c>
      <c r="AI1372" s="1">
        <v>6631535.3527500015</v>
      </c>
      <c r="AJ1372" s="1">
        <v>0</v>
      </c>
      <c r="AK1372" s="1">
        <v>0</v>
      </c>
      <c r="AL1372" s="1">
        <v>0</v>
      </c>
      <c r="AM1372" s="1">
        <v>1802165.7057025</v>
      </c>
      <c r="AN1372" s="1">
        <v>0</v>
      </c>
      <c r="AO1372" s="1">
        <v>0</v>
      </c>
      <c r="AP1372" s="1">
        <v>0</v>
      </c>
      <c r="AQ1372" s="1">
        <v>8433701.0584525019</v>
      </c>
      <c r="AR1372" s="1">
        <v>0</v>
      </c>
      <c r="AS1372" s="1">
        <v>0</v>
      </c>
      <c r="AT1372" s="1">
        <v>1400629.4211953999</v>
      </c>
      <c r="AU1372" s="1">
        <v>0</v>
      </c>
      <c r="AV1372" s="1">
        <v>0</v>
      </c>
      <c r="AW1372" s="1">
        <v>0</v>
      </c>
      <c r="AX1372" s="1">
        <v>533561.84513999999</v>
      </c>
      <c r="AY1372" s="1">
        <v>0</v>
      </c>
      <c r="AZ1372" s="1">
        <v>0</v>
      </c>
      <c r="BA1372" s="1">
        <v>0</v>
      </c>
      <c r="BB1372" s="1">
        <v>1934191.2663353998</v>
      </c>
      <c r="BC1372" s="7">
        <v>1.0602744168392206</v>
      </c>
      <c r="BD1372" s="35" t="s">
        <v>552</v>
      </c>
      <c r="BE1372" s="35" t="s">
        <v>552</v>
      </c>
      <c r="BF1372" s="35">
        <v>2.6476184362842208</v>
      </c>
      <c r="BG1372" s="35" t="s">
        <v>552</v>
      </c>
      <c r="BH1372" s="35" t="s">
        <v>552</v>
      </c>
      <c r="BI1372" s="35" t="s">
        <v>552</v>
      </c>
      <c r="BJ1372" s="35">
        <v>2.237370506027045</v>
      </c>
      <c r="BK1372" s="35" t="s">
        <v>552</v>
      </c>
      <c r="BL1372" s="35" t="s">
        <v>552</v>
      </c>
      <c r="BM1372" s="35" t="s">
        <v>552</v>
      </c>
      <c r="BN1372" s="35">
        <v>2.5425877634211065</v>
      </c>
      <c r="BO1372" s="1">
        <v>0</v>
      </c>
      <c r="BP1372" s="1">
        <v>0</v>
      </c>
      <c r="BQ1372" s="1">
        <v>3218690.7308399994</v>
      </c>
      <c r="BR1372" s="1">
        <v>143070.08245867043</v>
      </c>
      <c r="BS1372" s="1">
        <v>1264243.3508063704</v>
      </c>
      <c r="BT1372" s="1">
        <v>3218690.7308399994</v>
      </c>
      <c r="BU1372" s="1">
        <v>143070.08245867043</v>
      </c>
      <c r="BV1372" s="1">
        <v>372151.03708984429</v>
      </c>
      <c r="BW1372" s="35">
        <v>6.1846335709693117</v>
      </c>
      <c r="BX1372" s="1">
        <v>16687732.017680811</v>
      </c>
      <c r="BY1372" s="1">
        <v>741765.95251657034</v>
      </c>
      <c r="BZ1372" s="1">
        <v>6554638.5184654389</v>
      </c>
      <c r="CA1372" s="1">
        <v>16687732.017680811</v>
      </c>
      <c r="CB1372" s="1">
        <v>741765.95251657034</v>
      </c>
      <c r="CC1372" s="1">
        <v>1929466.7603670524</v>
      </c>
    </row>
    <row r="1373" spans="1:81" x14ac:dyDescent="0.25">
      <c r="A1373" t="s">
        <v>466</v>
      </c>
      <c r="B1373" t="s">
        <v>467</v>
      </c>
      <c r="C1373" t="s">
        <v>100</v>
      </c>
      <c r="D1373" t="s">
        <v>1730</v>
      </c>
      <c r="E1373">
        <v>40093</v>
      </c>
      <c r="F1373" t="s">
        <v>39</v>
      </c>
      <c r="G1373" t="s">
        <v>101</v>
      </c>
      <c r="H1373" s="74">
        <v>0.33910066629593</v>
      </c>
      <c r="I1373" s="1">
        <v>1970847</v>
      </c>
      <c r="J1373" s="1"/>
      <c r="K1373" s="1"/>
      <c r="L1373" s="1">
        <v>1157045</v>
      </c>
      <c r="M1373" s="1"/>
      <c r="N1373" s="1"/>
      <c r="O1373" s="1"/>
      <c r="P1373" s="1">
        <v>1043961</v>
      </c>
      <c r="Q1373" s="1"/>
      <c r="R1373" s="1"/>
      <c r="S1373" s="1"/>
      <c r="T1373" s="1">
        <v>2201006</v>
      </c>
      <c r="U1373" s="1">
        <v>20.481012658227847</v>
      </c>
      <c r="V1373" s="36">
        <v>4.8540038700889084E-2</v>
      </c>
      <c r="W1373" s="1"/>
      <c r="X1373" s="1"/>
      <c r="Y1373" s="1">
        <v>113879</v>
      </c>
      <c r="Z1373" s="1"/>
      <c r="AA1373" s="1"/>
      <c r="AB1373" s="1"/>
      <c r="AC1373" s="1">
        <v>205123</v>
      </c>
      <c r="AD1373" s="1"/>
      <c r="AE1373" s="1"/>
      <c r="AF1373" s="1"/>
      <c r="AG1373" s="1">
        <v>0</v>
      </c>
      <c r="AH1373" s="1">
        <v>0</v>
      </c>
      <c r="AI1373" s="1">
        <v>1176227.5534375</v>
      </c>
      <c r="AJ1373" s="1">
        <v>0</v>
      </c>
      <c r="AK1373" s="1"/>
      <c r="AL1373" s="1">
        <v>0</v>
      </c>
      <c r="AM1373" s="1">
        <v>1802165.7057025</v>
      </c>
      <c r="AN1373" s="1"/>
      <c r="AO1373" s="1">
        <v>0</v>
      </c>
      <c r="AP1373" s="1">
        <v>0</v>
      </c>
      <c r="AQ1373" s="1">
        <v>2978393.2591399997</v>
      </c>
      <c r="AR1373" s="1">
        <v>0</v>
      </c>
      <c r="AS1373" s="1">
        <v>0</v>
      </c>
      <c r="AT1373" s="1">
        <v>246891.8812526</v>
      </c>
      <c r="AU1373" s="1">
        <v>0</v>
      </c>
      <c r="AV1373" s="1"/>
      <c r="AW1373" s="1">
        <v>0</v>
      </c>
      <c r="AX1373" s="1">
        <v>533561.84513999999</v>
      </c>
      <c r="AY1373" s="1"/>
      <c r="AZ1373" s="1">
        <v>0</v>
      </c>
      <c r="BA1373" s="1">
        <v>0</v>
      </c>
      <c r="BB1373" s="1">
        <v>780453.72639259999</v>
      </c>
      <c r="BC1373" s="7">
        <v>1.9072241455235235</v>
      </c>
      <c r="BD1373" s="35" t="s">
        <v>552</v>
      </c>
      <c r="BE1373" s="35" t="s">
        <v>552</v>
      </c>
      <c r="BF1373" s="35">
        <v>1.2299603167466262</v>
      </c>
      <c r="BG1373" s="35" t="s">
        <v>552</v>
      </c>
      <c r="BH1373" s="35" t="s">
        <v>552</v>
      </c>
      <c r="BI1373" s="35" t="s">
        <v>552</v>
      </c>
      <c r="BJ1373" s="35">
        <v>2.237370506027045</v>
      </c>
      <c r="BK1373" s="35" t="s">
        <v>552</v>
      </c>
      <c r="BL1373" s="35" t="s">
        <v>552</v>
      </c>
      <c r="BM1373" s="35" t="s">
        <v>552</v>
      </c>
      <c r="BN1373" s="35">
        <v>1.7077858876952627</v>
      </c>
      <c r="BO1373" s="1">
        <v>0</v>
      </c>
      <c r="BP1373" s="1">
        <v>0</v>
      </c>
      <c r="BQ1373" s="1">
        <v>648723.99851999991</v>
      </c>
      <c r="BR1373" s="1">
        <v>28835.636512661426</v>
      </c>
      <c r="BS1373" s="1">
        <v>254807.02255087232</v>
      </c>
      <c r="BT1373" s="1">
        <v>648723.99851999991</v>
      </c>
      <c r="BU1373" s="1">
        <v>28835.636512661426</v>
      </c>
      <c r="BV1373" s="1">
        <v>75006.680984004648</v>
      </c>
      <c r="BW1373" s="35">
        <v>6.1846335709693117</v>
      </c>
      <c r="BX1373" s="1">
        <v>3363396.2210202375</v>
      </c>
      <c r="BY1373" s="1">
        <v>149502.20910381287</v>
      </c>
      <c r="BZ1373" s="1">
        <v>1321081.0432359872</v>
      </c>
      <c r="CA1373" s="1">
        <v>3363396.2210202375</v>
      </c>
      <c r="CB1373" s="1">
        <v>149502.20910381287</v>
      </c>
      <c r="CC1373" s="1">
        <v>388882.15627665597</v>
      </c>
    </row>
    <row r="1374" spans="1:81" x14ac:dyDescent="0.25">
      <c r="A1374" t="s">
        <v>966</v>
      </c>
      <c r="B1374" t="s">
        <v>770</v>
      </c>
      <c r="C1374" t="s">
        <v>100</v>
      </c>
      <c r="D1374" t="s">
        <v>38</v>
      </c>
      <c r="E1374">
        <v>40095</v>
      </c>
      <c r="F1374" t="s">
        <v>370</v>
      </c>
      <c r="G1374" t="s">
        <v>101</v>
      </c>
      <c r="H1374" s="74">
        <v>0.33910066629593</v>
      </c>
      <c r="I1374" s="1">
        <v>1806569.93</v>
      </c>
      <c r="J1374" s="1"/>
      <c r="K1374" s="1"/>
      <c r="L1374" s="1">
        <v>324532</v>
      </c>
      <c r="M1374" s="1"/>
      <c r="N1374" s="1"/>
      <c r="O1374" s="1"/>
      <c r="P1374" s="1"/>
      <c r="Q1374" s="1"/>
      <c r="R1374" s="1"/>
      <c r="S1374" s="1"/>
      <c r="T1374" s="1">
        <v>324532</v>
      </c>
      <c r="U1374" s="1">
        <v>30.46153846153846</v>
      </c>
      <c r="V1374" s="36">
        <v>0.16533020163893195</v>
      </c>
      <c r="W1374" s="1"/>
      <c r="X1374" s="1"/>
      <c r="Y1374" s="1">
        <v>75297</v>
      </c>
      <c r="Z1374" s="1"/>
      <c r="AA1374" s="1"/>
      <c r="AB1374" s="1"/>
      <c r="AC1374" s="1"/>
      <c r="AD1374" s="1"/>
      <c r="AE1374" s="1"/>
      <c r="AF1374" s="1"/>
      <c r="AG1374" s="1">
        <v>0</v>
      </c>
      <c r="AH1374" s="1">
        <v>0</v>
      </c>
      <c r="AI1374" s="1">
        <v>772575.33775000006</v>
      </c>
      <c r="AJ1374" s="1">
        <v>0</v>
      </c>
      <c r="AK1374" s="1">
        <v>0</v>
      </c>
      <c r="AL1374" s="1">
        <v>0</v>
      </c>
      <c r="AM1374" s="1">
        <v>0</v>
      </c>
      <c r="AN1374" s="1">
        <v>0</v>
      </c>
      <c r="AO1374" s="1">
        <v>0</v>
      </c>
      <c r="AP1374" s="1">
        <v>0</v>
      </c>
      <c r="AQ1374" s="1">
        <v>772575.33775000006</v>
      </c>
      <c r="AR1374" s="1">
        <v>0</v>
      </c>
      <c r="AS1374" s="1">
        <v>0</v>
      </c>
      <c r="AT1374" s="1">
        <v>163245.35676180001</v>
      </c>
      <c r="AU1374" s="1">
        <v>0</v>
      </c>
      <c r="AV1374" s="1">
        <v>0</v>
      </c>
      <c r="AW1374" s="1">
        <v>0</v>
      </c>
      <c r="AX1374" s="1">
        <v>0</v>
      </c>
      <c r="AY1374" s="1">
        <v>0</v>
      </c>
      <c r="AZ1374" s="1">
        <v>0</v>
      </c>
      <c r="BA1374" s="1">
        <v>0</v>
      </c>
      <c r="BB1374" s="1">
        <v>163245.35676180001</v>
      </c>
      <c r="BC1374" s="7">
        <v>0.51800967068670301</v>
      </c>
      <c r="BD1374" s="35" t="s">
        <v>552</v>
      </c>
      <c r="BE1374" s="35" t="s">
        <v>552</v>
      </c>
      <c r="BF1374" s="35">
        <v>2.8836006757786601</v>
      </c>
      <c r="BG1374" s="35" t="s">
        <v>552</v>
      </c>
      <c r="BH1374" s="35" t="s">
        <v>552</v>
      </c>
      <c r="BI1374" s="35" t="s">
        <v>552</v>
      </c>
      <c r="BJ1374" s="35" t="s">
        <v>552</v>
      </c>
      <c r="BK1374" s="35" t="s">
        <v>552</v>
      </c>
      <c r="BL1374" s="35" t="s">
        <v>552</v>
      </c>
      <c r="BM1374" s="35" t="s">
        <v>552</v>
      </c>
      <c r="BN1374" s="35">
        <v>2.8836006757786601</v>
      </c>
      <c r="BO1374" s="1">
        <v>0</v>
      </c>
      <c r="BP1374" s="1"/>
      <c r="BQ1374" s="1">
        <v>594650.55815879989</v>
      </c>
      <c r="BR1374" s="1">
        <v>26432.084193336261</v>
      </c>
      <c r="BS1374" s="1">
        <v>233567.95575366216</v>
      </c>
      <c r="BT1374" s="1">
        <v>594650.55815879989</v>
      </c>
      <c r="BU1374" s="1">
        <v>26432.084193336261</v>
      </c>
      <c r="BV1374" s="1">
        <v>68754.608762022413</v>
      </c>
      <c r="BW1374" s="35">
        <v>6.0762321492832241</v>
      </c>
      <c r="BX1374" s="1">
        <v>3018584.2809149134</v>
      </c>
      <c r="BY1374" s="1">
        <v>134175.39555477447</v>
      </c>
      <c r="BZ1374" s="1">
        <v>1185645.1660391013</v>
      </c>
      <c r="CA1374" s="1">
        <v>3018584.2809149134</v>
      </c>
      <c r="CB1374" s="1">
        <v>134175.39555477447</v>
      </c>
      <c r="CC1374" s="1">
        <v>349014.35540916823</v>
      </c>
    </row>
    <row r="1375" spans="1:81" x14ac:dyDescent="0.25">
      <c r="A1375" t="s">
        <v>966</v>
      </c>
      <c r="B1375" t="s">
        <v>770</v>
      </c>
      <c r="C1375" t="s">
        <v>100</v>
      </c>
      <c r="D1375" t="s">
        <v>28</v>
      </c>
      <c r="E1375">
        <v>40095</v>
      </c>
      <c r="F1375" t="s">
        <v>370</v>
      </c>
      <c r="G1375" t="s">
        <v>101</v>
      </c>
      <c r="H1375" s="74">
        <v>0.33910066629593</v>
      </c>
      <c r="I1375" s="1">
        <v>1806569.93</v>
      </c>
      <c r="J1375" s="1">
        <v>0</v>
      </c>
      <c r="K1375" s="1">
        <v>0</v>
      </c>
      <c r="L1375" s="1">
        <v>324532</v>
      </c>
      <c r="M1375" s="1">
        <v>0</v>
      </c>
      <c r="N1375" s="1">
        <v>0</v>
      </c>
      <c r="O1375" s="1">
        <v>0</v>
      </c>
      <c r="P1375" s="1">
        <v>0</v>
      </c>
      <c r="Q1375" s="1">
        <v>0</v>
      </c>
      <c r="R1375" s="1">
        <v>0</v>
      </c>
      <c r="S1375" s="1">
        <v>0</v>
      </c>
      <c r="T1375" s="1">
        <v>324532</v>
      </c>
      <c r="U1375" s="1"/>
      <c r="V1375" s="36"/>
      <c r="W1375" s="1"/>
      <c r="X1375" s="1"/>
      <c r="Y1375" s="1">
        <v>75297</v>
      </c>
      <c r="Z1375" s="1"/>
      <c r="AA1375" s="1"/>
      <c r="AB1375" s="1"/>
      <c r="AC1375" s="1"/>
      <c r="AD1375" s="1"/>
      <c r="AE1375" s="1"/>
      <c r="AF1375" s="1"/>
      <c r="AG1375" s="1">
        <v>0</v>
      </c>
      <c r="AH1375" s="1">
        <v>0</v>
      </c>
      <c r="AI1375" s="1">
        <v>772575.33775000006</v>
      </c>
      <c r="AJ1375" s="1">
        <v>0</v>
      </c>
      <c r="AK1375" s="1">
        <v>0</v>
      </c>
      <c r="AL1375" s="1">
        <v>0</v>
      </c>
      <c r="AM1375" s="1">
        <v>0</v>
      </c>
      <c r="AN1375" s="1">
        <v>0</v>
      </c>
      <c r="AO1375" s="1">
        <v>0</v>
      </c>
      <c r="AP1375" s="1">
        <v>0</v>
      </c>
      <c r="AQ1375" s="1">
        <v>772575.33775000006</v>
      </c>
      <c r="AR1375" s="1">
        <v>0</v>
      </c>
      <c r="AS1375" s="1">
        <v>0</v>
      </c>
      <c r="AT1375" s="1">
        <v>163245.35676180001</v>
      </c>
      <c r="AU1375" s="1">
        <v>0</v>
      </c>
      <c r="AV1375" s="1">
        <v>0</v>
      </c>
      <c r="AW1375" s="1">
        <v>0</v>
      </c>
      <c r="AX1375" s="1">
        <v>0</v>
      </c>
      <c r="AY1375" s="1">
        <v>0</v>
      </c>
      <c r="AZ1375" s="1">
        <v>0</v>
      </c>
      <c r="BA1375" s="1">
        <v>0</v>
      </c>
      <c r="BB1375" s="1">
        <v>163245.35676180001</v>
      </c>
      <c r="BC1375" s="7">
        <v>0.51800967068670301</v>
      </c>
      <c r="BD1375" s="35" t="s">
        <v>552</v>
      </c>
      <c r="BE1375" s="35" t="s">
        <v>552</v>
      </c>
      <c r="BF1375" s="35">
        <v>2.8836006757786601</v>
      </c>
      <c r="BG1375" s="35" t="s">
        <v>552</v>
      </c>
      <c r="BH1375" s="35" t="s">
        <v>552</v>
      </c>
      <c r="BI1375" s="35" t="s">
        <v>552</v>
      </c>
      <c r="BJ1375" s="35" t="s">
        <v>552</v>
      </c>
      <c r="BK1375" s="35" t="s">
        <v>552</v>
      </c>
      <c r="BL1375" s="35" t="s">
        <v>552</v>
      </c>
      <c r="BM1375" s="35" t="s">
        <v>552</v>
      </c>
      <c r="BN1375" s="35">
        <v>2.8836006757786601</v>
      </c>
      <c r="BO1375" s="1">
        <v>0</v>
      </c>
      <c r="BP1375" s="1">
        <v>0</v>
      </c>
      <c r="BQ1375" s="1">
        <v>594650.55815879989</v>
      </c>
      <c r="BR1375" s="1">
        <v>26432.084193336261</v>
      </c>
      <c r="BS1375" s="1">
        <v>233567.95575366216</v>
      </c>
      <c r="BT1375" s="1">
        <v>594650.55815879989</v>
      </c>
      <c r="BU1375" s="1">
        <v>26432.084193336261</v>
      </c>
      <c r="BV1375" s="1">
        <v>68754.608762022413</v>
      </c>
      <c r="BW1375" s="35">
        <v>6.0762321492832241</v>
      </c>
      <c r="BX1375" s="1">
        <v>3018584.2809149134</v>
      </c>
      <c r="BY1375" s="1">
        <v>134175.39555477447</v>
      </c>
      <c r="BZ1375" s="1">
        <v>1185645.1660391013</v>
      </c>
      <c r="CA1375" s="1">
        <v>3018584.2809149134</v>
      </c>
      <c r="CB1375" s="1">
        <v>134175.39555477447</v>
      </c>
      <c r="CC1375" s="1">
        <v>349014.35540916823</v>
      </c>
    </row>
    <row r="1376" spans="1:81" x14ac:dyDescent="0.25">
      <c r="A1376" t="s">
        <v>893</v>
      </c>
      <c r="B1376" t="s">
        <v>894</v>
      </c>
      <c r="C1376" t="s">
        <v>100</v>
      </c>
      <c r="D1376" t="s">
        <v>38</v>
      </c>
      <c r="E1376">
        <v>40011</v>
      </c>
      <c r="F1376" t="s">
        <v>370</v>
      </c>
      <c r="G1376" t="s">
        <v>101</v>
      </c>
      <c r="H1376" s="74">
        <v>0.33910066629593</v>
      </c>
      <c r="I1376" s="1">
        <v>4172352.63</v>
      </c>
      <c r="J1376" s="1"/>
      <c r="K1376" s="1"/>
      <c r="L1376" s="1">
        <v>462549</v>
      </c>
      <c r="M1376" s="1"/>
      <c r="N1376" s="1"/>
      <c r="O1376" s="1"/>
      <c r="P1376" s="1"/>
      <c r="Q1376" s="1"/>
      <c r="R1376" s="1"/>
      <c r="S1376" s="1"/>
      <c r="T1376" s="1">
        <v>462549</v>
      </c>
      <c r="U1376" s="1">
        <v>31.823529411764707</v>
      </c>
      <c r="V1376" s="36">
        <v>0.29397108816305495</v>
      </c>
      <c r="W1376" s="1"/>
      <c r="X1376" s="1"/>
      <c r="Y1376" s="1">
        <v>107320</v>
      </c>
      <c r="Z1376" s="1"/>
      <c r="AA1376" s="1"/>
      <c r="AB1376" s="1"/>
      <c r="AC1376" s="1"/>
      <c r="AD1376" s="1"/>
      <c r="AE1376" s="1"/>
      <c r="AF1376" s="1"/>
      <c r="AG1376" s="1">
        <v>0</v>
      </c>
      <c r="AH1376" s="1">
        <v>0</v>
      </c>
      <c r="AI1376" s="1">
        <v>1101143.2414375001</v>
      </c>
      <c r="AJ1376" s="1">
        <v>0</v>
      </c>
      <c r="AK1376" s="1">
        <v>0</v>
      </c>
      <c r="AL1376" s="1">
        <v>0</v>
      </c>
      <c r="AM1376" s="1">
        <v>0</v>
      </c>
      <c r="AN1376" s="1">
        <v>0</v>
      </c>
      <c r="AO1376" s="1">
        <v>0</v>
      </c>
      <c r="AP1376" s="1">
        <v>0</v>
      </c>
      <c r="AQ1376" s="1">
        <v>1101143.2414375001</v>
      </c>
      <c r="AR1376" s="1">
        <v>0</v>
      </c>
      <c r="AS1376" s="1">
        <v>0</v>
      </c>
      <c r="AT1376" s="1">
        <v>232671.84200800001</v>
      </c>
      <c r="AU1376" s="1">
        <v>0</v>
      </c>
      <c r="AV1376" s="1">
        <v>0</v>
      </c>
      <c r="AW1376" s="1">
        <v>0</v>
      </c>
      <c r="AX1376" s="1">
        <v>0</v>
      </c>
      <c r="AY1376" s="1">
        <v>0</v>
      </c>
      <c r="AZ1376" s="1">
        <v>0</v>
      </c>
      <c r="BA1376" s="1">
        <v>0</v>
      </c>
      <c r="BB1376" s="1">
        <v>232671.84200800001</v>
      </c>
      <c r="BC1376" s="7">
        <v>0.31967937557701115</v>
      </c>
      <c r="BD1376" s="35" t="s">
        <v>552</v>
      </c>
      <c r="BE1376" s="35" t="s">
        <v>552</v>
      </c>
      <c r="BF1376" s="35">
        <v>2.8836189970046417</v>
      </c>
      <c r="BG1376" s="35" t="s">
        <v>552</v>
      </c>
      <c r="BH1376" s="35" t="s">
        <v>552</v>
      </c>
      <c r="BI1376" s="35" t="s">
        <v>552</v>
      </c>
      <c r="BJ1376" s="35" t="s">
        <v>552</v>
      </c>
      <c r="BK1376" s="35" t="s">
        <v>552</v>
      </c>
      <c r="BL1376" s="35" t="s">
        <v>552</v>
      </c>
      <c r="BM1376" s="35" t="s">
        <v>552</v>
      </c>
      <c r="BN1376" s="35">
        <v>2.8836189970046417</v>
      </c>
      <c r="BO1376" s="1">
        <v>0</v>
      </c>
      <c r="BP1376" s="1"/>
      <c r="BQ1376" s="1">
        <v>1373371.5916907997</v>
      </c>
      <c r="BR1376" s="1">
        <v>61046.059811505875</v>
      </c>
      <c r="BS1376" s="1">
        <v>539435.45626961463</v>
      </c>
      <c r="BT1376" s="1">
        <v>1373371.5916907997</v>
      </c>
      <c r="BU1376" s="1">
        <v>61046.059811505875</v>
      </c>
      <c r="BV1376" s="1">
        <v>158791.78986049283</v>
      </c>
      <c r="BW1376" s="35">
        <v>6.1572075746311423</v>
      </c>
      <c r="BX1376" s="1">
        <v>7082762.3754510209</v>
      </c>
      <c r="BY1376" s="1">
        <v>314827.20206128387</v>
      </c>
      <c r="BZ1376" s="1">
        <v>2781980.6210982632</v>
      </c>
      <c r="CA1376" s="1">
        <v>7082762.3754510209</v>
      </c>
      <c r="CB1376" s="1">
        <v>314827.20206128387</v>
      </c>
      <c r="CC1376" s="1">
        <v>818922.22145777033</v>
      </c>
    </row>
    <row r="1377" spans="1:81" x14ac:dyDescent="0.25">
      <c r="A1377" t="s">
        <v>893</v>
      </c>
      <c r="B1377" t="s">
        <v>894</v>
      </c>
      <c r="C1377" t="s">
        <v>100</v>
      </c>
      <c r="D1377" t="s">
        <v>28</v>
      </c>
      <c r="E1377">
        <v>40011</v>
      </c>
      <c r="F1377" t="s">
        <v>370</v>
      </c>
      <c r="G1377" t="s">
        <v>101</v>
      </c>
      <c r="H1377" s="74">
        <v>0.33910066629593</v>
      </c>
      <c r="I1377" s="1">
        <v>4551285.4799999995</v>
      </c>
      <c r="J1377" s="1">
        <v>0</v>
      </c>
      <c r="K1377" s="1">
        <v>0</v>
      </c>
      <c r="L1377" s="1">
        <v>462549</v>
      </c>
      <c r="M1377" s="1">
        <v>0</v>
      </c>
      <c r="N1377" s="1">
        <v>0</v>
      </c>
      <c r="O1377" s="1">
        <v>0</v>
      </c>
      <c r="P1377" s="1">
        <v>144876</v>
      </c>
      <c r="Q1377" s="1">
        <v>0</v>
      </c>
      <c r="R1377" s="1">
        <v>0</v>
      </c>
      <c r="S1377" s="1">
        <v>0</v>
      </c>
      <c r="T1377" s="1">
        <v>607425</v>
      </c>
      <c r="U1377" s="1"/>
      <c r="V1377" s="36"/>
      <c r="W1377" s="1"/>
      <c r="X1377" s="1"/>
      <c r="Y1377" s="1">
        <v>107320</v>
      </c>
      <c r="Z1377" s="1"/>
      <c r="AA1377" s="1"/>
      <c r="AB1377" s="1"/>
      <c r="AC1377" s="1">
        <v>17065</v>
      </c>
      <c r="AD1377" s="1"/>
      <c r="AE1377" s="1"/>
      <c r="AF1377" s="1"/>
      <c r="AG1377" s="1">
        <v>0</v>
      </c>
      <c r="AH1377" s="1">
        <v>0</v>
      </c>
      <c r="AI1377" s="1">
        <v>1101143.2414375001</v>
      </c>
      <c r="AJ1377" s="1">
        <v>0</v>
      </c>
      <c r="AK1377" s="1">
        <v>0</v>
      </c>
      <c r="AL1377" s="1">
        <v>0</v>
      </c>
      <c r="AM1377" s="1">
        <v>149995.25498999999</v>
      </c>
      <c r="AN1377" s="1">
        <v>0</v>
      </c>
      <c r="AO1377" s="1">
        <v>0</v>
      </c>
      <c r="AP1377" s="1">
        <v>0</v>
      </c>
      <c r="AQ1377" s="1">
        <v>1251138.4964275002</v>
      </c>
      <c r="AR1377" s="1">
        <v>0</v>
      </c>
      <c r="AS1377" s="1">
        <v>0</v>
      </c>
      <c r="AT1377" s="1">
        <v>232671.84200800001</v>
      </c>
      <c r="AU1377" s="1">
        <v>0</v>
      </c>
      <c r="AV1377" s="1">
        <v>0</v>
      </c>
      <c r="AW1377" s="1">
        <v>0</v>
      </c>
      <c r="AX1377" s="1">
        <v>44389.136699999995</v>
      </c>
      <c r="AY1377" s="1">
        <v>0</v>
      </c>
      <c r="AZ1377" s="1">
        <v>0</v>
      </c>
      <c r="BA1377" s="1">
        <v>0</v>
      </c>
      <c r="BB1377" s="1">
        <v>277060.97870799998</v>
      </c>
      <c r="BC1377" s="7">
        <v>0.33577315284900572</v>
      </c>
      <c r="BD1377" s="35" t="s">
        <v>552</v>
      </c>
      <c r="BE1377" s="35" t="s">
        <v>552</v>
      </c>
      <c r="BF1377" s="35">
        <v>2.8836189970046417</v>
      </c>
      <c r="BG1377" s="35" t="s">
        <v>552</v>
      </c>
      <c r="BH1377" s="35" t="s">
        <v>552</v>
      </c>
      <c r="BI1377" s="35" t="s">
        <v>552</v>
      </c>
      <c r="BJ1377" s="35">
        <v>1.3417294216433362</v>
      </c>
      <c r="BK1377" s="35" t="s">
        <v>552</v>
      </c>
      <c r="BL1377" s="35" t="s">
        <v>552</v>
      </c>
      <c r="BM1377" s="35" t="s">
        <v>552</v>
      </c>
      <c r="BN1377" s="35">
        <v>2.5158652922344324</v>
      </c>
      <c r="BO1377" s="1">
        <v>0</v>
      </c>
      <c r="BP1377" s="1">
        <v>0</v>
      </c>
      <c r="BQ1377" s="1">
        <v>1498101.1285967997</v>
      </c>
      <c r="BR1377" s="1">
        <v>66590.25980536986</v>
      </c>
      <c r="BS1377" s="1">
        <v>588426.95650033595</v>
      </c>
      <c r="BT1377" s="1">
        <v>1498101.1285967997</v>
      </c>
      <c r="BU1377" s="1">
        <v>66590.25980536986</v>
      </c>
      <c r="BV1377" s="1">
        <v>173213.25200053197</v>
      </c>
      <c r="BW1377" s="35">
        <v>6.1572075746311423</v>
      </c>
      <c r="BX1377" s="1">
        <v>7726018.4879628792</v>
      </c>
      <c r="BY1377" s="1">
        <v>343419.79226490919</v>
      </c>
      <c r="BZ1377" s="1">
        <v>3034639.9571806826</v>
      </c>
      <c r="CA1377" s="1">
        <v>7726018.4879628792</v>
      </c>
      <c r="CB1377" s="1">
        <v>343419.79226490919</v>
      </c>
      <c r="CC1377" s="1">
        <v>893296.69524363638</v>
      </c>
    </row>
    <row r="1378" spans="1:81" x14ac:dyDescent="0.25">
      <c r="A1378" t="s">
        <v>893</v>
      </c>
      <c r="B1378" t="s">
        <v>894</v>
      </c>
      <c r="C1378" t="s">
        <v>100</v>
      </c>
      <c r="D1378" t="s">
        <v>1730</v>
      </c>
      <c r="E1378">
        <v>40011</v>
      </c>
      <c r="F1378" t="s">
        <v>370</v>
      </c>
      <c r="G1378" t="s">
        <v>101</v>
      </c>
      <c r="H1378" s="74">
        <v>0.33910066629593</v>
      </c>
      <c r="I1378" s="1">
        <v>378932.85</v>
      </c>
      <c r="J1378" s="1"/>
      <c r="K1378" s="1"/>
      <c r="L1378" s="1"/>
      <c r="M1378" s="1"/>
      <c r="N1378" s="1"/>
      <c r="O1378" s="1"/>
      <c r="P1378" s="1">
        <v>144876</v>
      </c>
      <c r="Q1378" s="1"/>
      <c r="R1378" s="1"/>
      <c r="S1378" s="1"/>
      <c r="T1378" s="1">
        <v>144876</v>
      </c>
      <c r="U1378" s="1">
        <v>9.545454545454545</v>
      </c>
      <c r="V1378" s="36">
        <v>0.48301123208810465</v>
      </c>
      <c r="W1378" s="1"/>
      <c r="X1378" s="1"/>
      <c r="Y1378" s="1"/>
      <c r="Z1378" s="1"/>
      <c r="AA1378" s="1"/>
      <c r="AB1378" s="1"/>
      <c r="AC1378" s="1">
        <v>17065</v>
      </c>
      <c r="AD1378" s="1"/>
      <c r="AE1378" s="1"/>
      <c r="AF1378" s="1"/>
      <c r="AG1378" s="1">
        <v>0</v>
      </c>
      <c r="AH1378" s="1">
        <v>0</v>
      </c>
      <c r="AI1378" s="1">
        <v>0</v>
      </c>
      <c r="AJ1378" s="1">
        <v>0</v>
      </c>
      <c r="AK1378" s="1"/>
      <c r="AL1378" s="1">
        <v>0</v>
      </c>
      <c r="AM1378" s="1">
        <v>149995.25498999999</v>
      </c>
      <c r="AN1378" s="1"/>
      <c r="AO1378" s="1">
        <v>0</v>
      </c>
      <c r="AP1378" s="1">
        <v>0</v>
      </c>
      <c r="AQ1378" s="1">
        <v>149995.25498999999</v>
      </c>
      <c r="AR1378" s="1">
        <v>0</v>
      </c>
      <c r="AS1378" s="1">
        <v>0</v>
      </c>
      <c r="AT1378" s="1">
        <v>0</v>
      </c>
      <c r="AU1378" s="1">
        <v>0</v>
      </c>
      <c r="AV1378" s="1"/>
      <c r="AW1378" s="1">
        <v>0</v>
      </c>
      <c r="AX1378" s="1">
        <v>44389.136699999995</v>
      </c>
      <c r="AY1378" s="1"/>
      <c r="AZ1378" s="1">
        <v>0</v>
      </c>
      <c r="BA1378" s="1">
        <v>0</v>
      </c>
      <c r="BB1378" s="1">
        <v>44389.136699999995</v>
      </c>
      <c r="BC1378" s="7">
        <v>0.51297846489160281</v>
      </c>
      <c r="BD1378" s="35" t="s">
        <v>552</v>
      </c>
      <c r="BE1378" s="35" t="s">
        <v>552</v>
      </c>
      <c r="BF1378" s="35" t="s">
        <v>552</v>
      </c>
      <c r="BG1378" s="35" t="s">
        <v>552</v>
      </c>
      <c r="BH1378" s="35" t="s">
        <v>552</v>
      </c>
      <c r="BI1378" s="35" t="s">
        <v>552</v>
      </c>
      <c r="BJ1378" s="35">
        <v>1.3417294216433362</v>
      </c>
      <c r="BK1378" s="35" t="s">
        <v>552</v>
      </c>
      <c r="BL1378" s="35" t="s">
        <v>552</v>
      </c>
      <c r="BM1378" s="35" t="s">
        <v>552</v>
      </c>
      <c r="BN1378" s="35">
        <v>1.3417294216433362</v>
      </c>
      <c r="BO1378" s="1">
        <v>0</v>
      </c>
      <c r="BP1378" s="1">
        <v>0</v>
      </c>
      <c r="BQ1378" s="1">
        <v>124729.53690599998</v>
      </c>
      <c r="BR1378" s="1">
        <v>5544.1999938639856</v>
      </c>
      <c r="BS1378" s="1">
        <v>48991.500230721264</v>
      </c>
      <c r="BT1378" s="1">
        <v>124729.53690599998</v>
      </c>
      <c r="BU1378" s="1">
        <v>5544.1999938639856</v>
      </c>
      <c r="BV1378" s="1">
        <v>14421.462140039121</v>
      </c>
      <c r="BW1378" s="35">
        <v>6.1572075746311423</v>
      </c>
      <c r="BX1378" s="1">
        <v>643256.11251185765</v>
      </c>
      <c r="BY1378" s="1">
        <v>28592.590203625277</v>
      </c>
      <c r="BZ1378" s="1">
        <v>252659.33608241903</v>
      </c>
      <c r="CA1378" s="1">
        <v>643256.11251185765</v>
      </c>
      <c r="CB1378" s="1">
        <v>28592.590203625277</v>
      </c>
      <c r="CC1378" s="1">
        <v>74374.473785865994</v>
      </c>
    </row>
    <row r="1379" spans="1:81" x14ac:dyDescent="0.25">
      <c r="A1379" t="s">
        <v>1431</v>
      </c>
      <c r="B1379" t="s">
        <v>197</v>
      </c>
      <c r="C1379" t="s">
        <v>100</v>
      </c>
      <c r="D1379" t="s">
        <v>28</v>
      </c>
      <c r="E1379">
        <v>40166</v>
      </c>
      <c r="F1379" t="s">
        <v>370</v>
      </c>
      <c r="G1379" t="s">
        <v>101</v>
      </c>
      <c r="H1379" s="74">
        <v>0.33910066629593</v>
      </c>
      <c r="I1379" s="1">
        <v>623867.59000000008</v>
      </c>
      <c r="J1379" s="1">
        <v>0</v>
      </c>
      <c r="K1379" s="1">
        <v>0</v>
      </c>
      <c r="L1379" s="1">
        <v>457949</v>
      </c>
      <c r="M1379" s="1">
        <v>0</v>
      </c>
      <c r="N1379" s="1">
        <v>0</v>
      </c>
      <c r="O1379" s="1">
        <v>0</v>
      </c>
      <c r="P1379" s="1">
        <v>0</v>
      </c>
      <c r="Q1379" s="1">
        <v>0</v>
      </c>
      <c r="R1379" s="1">
        <v>0</v>
      </c>
      <c r="S1379" s="1">
        <v>0</v>
      </c>
      <c r="T1379" s="1">
        <v>457949</v>
      </c>
      <c r="U1379" s="1"/>
      <c r="V1379" s="36"/>
      <c r="W1379" s="1"/>
      <c r="X1379" s="1"/>
      <c r="Y1379" s="1">
        <v>106252</v>
      </c>
      <c r="Z1379" s="1"/>
      <c r="AA1379" s="1"/>
      <c r="AB1379" s="1"/>
      <c r="AC1379" s="1"/>
      <c r="AD1379" s="1"/>
      <c r="AE1379" s="1"/>
      <c r="AF1379" s="1"/>
      <c r="AG1379" s="1">
        <v>0</v>
      </c>
      <c r="AH1379" s="1">
        <v>0</v>
      </c>
      <c r="AI1379" s="1">
        <v>1090185.1989375001</v>
      </c>
      <c r="AJ1379" s="1">
        <v>0</v>
      </c>
      <c r="AK1379" s="1">
        <v>0</v>
      </c>
      <c r="AL1379" s="1">
        <v>0</v>
      </c>
      <c r="AM1379" s="1">
        <v>0</v>
      </c>
      <c r="AN1379" s="1">
        <v>0</v>
      </c>
      <c r="AO1379" s="1">
        <v>0</v>
      </c>
      <c r="AP1379" s="1">
        <v>0</v>
      </c>
      <c r="AQ1379" s="1">
        <v>1090185.1989375001</v>
      </c>
      <c r="AR1379" s="1">
        <v>0</v>
      </c>
      <c r="AS1379" s="1">
        <v>0</v>
      </c>
      <c r="AT1379" s="1">
        <v>230356.39728879998</v>
      </c>
      <c r="AU1379" s="1">
        <v>0</v>
      </c>
      <c r="AV1379" s="1">
        <v>0</v>
      </c>
      <c r="AW1379" s="1">
        <v>0</v>
      </c>
      <c r="AX1379" s="1">
        <v>0</v>
      </c>
      <c r="AY1379" s="1">
        <v>0</v>
      </c>
      <c r="AZ1379" s="1">
        <v>0</v>
      </c>
      <c r="BA1379" s="1">
        <v>0</v>
      </c>
      <c r="BB1379" s="1">
        <v>230356.39728879998</v>
      </c>
      <c r="BC1379" s="7">
        <v>2.1167017126603738</v>
      </c>
      <c r="BD1379" s="35" t="s">
        <v>552</v>
      </c>
      <c r="BE1379" s="35" t="s">
        <v>552</v>
      </c>
      <c r="BF1379" s="35">
        <v>2.8835996939098023</v>
      </c>
      <c r="BG1379" s="35" t="s">
        <v>552</v>
      </c>
      <c r="BH1379" s="35" t="s">
        <v>552</v>
      </c>
      <c r="BI1379" s="35" t="s">
        <v>552</v>
      </c>
      <c r="BJ1379" s="35" t="s">
        <v>552</v>
      </c>
      <c r="BK1379" s="35" t="s">
        <v>552</v>
      </c>
      <c r="BL1379" s="35" t="s">
        <v>552</v>
      </c>
      <c r="BM1379" s="35" t="s">
        <v>552</v>
      </c>
      <c r="BN1379" s="35">
        <v>2.8835996939098023</v>
      </c>
      <c r="BO1379" s="1">
        <v>0</v>
      </c>
      <c r="BP1379" s="1">
        <v>0</v>
      </c>
      <c r="BQ1379" s="1">
        <v>205352.2559244</v>
      </c>
      <c r="BR1379" s="1">
        <v>9127.8618062539044</v>
      </c>
      <c r="BS1379" s="1">
        <v>80658.64223548981</v>
      </c>
      <c r="BT1379" s="1">
        <v>205352.2559244</v>
      </c>
      <c r="BU1379" s="1">
        <v>9127.8618062539044</v>
      </c>
      <c r="BV1379" s="1">
        <v>23743.211573191529</v>
      </c>
      <c r="BW1379" s="35">
        <v>6.0135554411409933</v>
      </c>
      <c r="BX1379" s="1">
        <v>1029544.9200403534</v>
      </c>
      <c r="BY1379" s="1">
        <v>45763.041224727327</v>
      </c>
      <c r="BZ1379" s="1">
        <v>404386.57465478469</v>
      </c>
      <c r="CA1379" s="1">
        <v>1029544.9200403534</v>
      </c>
      <c r="CB1379" s="1">
        <v>45763.041224727327</v>
      </c>
      <c r="CC1379" s="1">
        <v>119037.90757293622</v>
      </c>
    </row>
    <row r="1380" spans="1:81" x14ac:dyDescent="0.25">
      <c r="A1380" t="s">
        <v>1431</v>
      </c>
      <c r="B1380" t="s">
        <v>197</v>
      </c>
      <c r="C1380" t="s">
        <v>100</v>
      </c>
      <c r="D1380" t="s">
        <v>1730</v>
      </c>
      <c r="E1380">
        <v>40166</v>
      </c>
      <c r="F1380" t="s">
        <v>370</v>
      </c>
      <c r="G1380" t="s">
        <v>101</v>
      </c>
      <c r="H1380" s="74">
        <v>0.33910066629593</v>
      </c>
      <c r="I1380" s="1">
        <v>623867.59000000008</v>
      </c>
      <c r="J1380" s="1"/>
      <c r="K1380" s="1"/>
      <c r="L1380" s="1">
        <v>457949</v>
      </c>
      <c r="M1380" s="1"/>
      <c r="N1380" s="1"/>
      <c r="O1380" s="1"/>
      <c r="P1380" s="1"/>
      <c r="Q1380" s="1"/>
      <c r="R1380" s="1"/>
      <c r="S1380" s="1"/>
      <c r="T1380" s="1">
        <v>457949</v>
      </c>
      <c r="U1380" s="1">
        <v>30.1875</v>
      </c>
      <c r="V1380" s="36">
        <v>4.8720301757082786E-2</v>
      </c>
      <c r="W1380" s="1"/>
      <c r="X1380" s="1"/>
      <c r="Y1380" s="1">
        <v>106252</v>
      </c>
      <c r="Z1380" s="1"/>
      <c r="AA1380" s="1"/>
      <c r="AB1380" s="1"/>
      <c r="AC1380" s="1"/>
      <c r="AD1380" s="1"/>
      <c r="AE1380" s="1"/>
      <c r="AF1380" s="1"/>
      <c r="AG1380" s="1">
        <v>0</v>
      </c>
      <c r="AH1380" s="1">
        <v>0</v>
      </c>
      <c r="AI1380" s="1">
        <v>1090185.1989375001</v>
      </c>
      <c r="AJ1380" s="1">
        <v>0</v>
      </c>
      <c r="AK1380" s="1"/>
      <c r="AL1380" s="1">
        <v>0</v>
      </c>
      <c r="AM1380" s="1">
        <v>0</v>
      </c>
      <c r="AN1380" s="1"/>
      <c r="AO1380" s="1">
        <v>0</v>
      </c>
      <c r="AP1380" s="1">
        <v>0</v>
      </c>
      <c r="AQ1380" s="1">
        <v>1090185.1989375001</v>
      </c>
      <c r="AR1380" s="1">
        <v>0</v>
      </c>
      <c r="AS1380" s="1">
        <v>0</v>
      </c>
      <c r="AT1380" s="1">
        <v>230356.39728879998</v>
      </c>
      <c r="AU1380" s="1">
        <v>0</v>
      </c>
      <c r="AV1380" s="1"/>
      <c r="AW1380" s="1">
        <v>0</v>
      </c>
      <c r="AX1380" s="1">
        <v>0</v>
      </c>
      <c r="AY1380" s="1"/>
      <c r="AZ1380" s="1">
        <v>0</v>
      </c>
      <c r="BA1380" s="1">
        <v>0</v>
      </c>
      <c r="BB1380" s="1">
        <v>230356.39728879998</v>
      </c>
      <c r="BC1380" s="7">
        <v>2.1167017126603738</v>
      </c>
      <c r="BD1380" s="35" t="s">
        <v>552</v>
      </c>
      <c r="BE1380" s="35" t="s">
        <v>552</v>
      </c>
      <c r="BF1380" s="35">
        <v>2.8835996939098023</v>
      </c>
      <c r="BG1380" s="35" t="s">
        <v>552</v>
      </c>
      <c r="BH1380" s="35" t="s">
        <v>552</v>
      </c>
      <c r="BI1380" s="35" t="s">
        <v>552</v>
      </c>
      <c r="BJ1380" s="35" t="s">
        <v>552</v>
      </c>
      <c r="BK1380" s="35" t="s">
        <v>552</v>
      </c>
      <c r="BL1380" s="35" t="s">
        <v>552</v>
      </c>
      <c r="BM1380" s="35" t="s">
        <v>552</v>
      </c>
      <c r="BN1380" s="35">
        <v>2.8835996939098023</v>
      </c>
      <c r="BO1380" s="1">
        <v>0</v>
      </c>
      <c r="BP1380" s="1">
        <v>0</v>
      </c>
      <c r="BQ1380" s="1">
        <v>205352.2559244</v>
      </c>
      <c r="BR1380" s="1">
        <v>9127.8618062539044</v>
      </c>
      <c r="BS1380" s="1">
        <v>80658.64223548981</v>
      </c>
      <c r="BT1380" s="1">
        <v>205352.2559244</v>
      </c>
      <c r="BU1380" s="1">
        <v>9127.8618062539044</v>
      </c>
      <c r="BV1380" s="1">
        <v>23743.211573191529</v>
      </c>
      <c r="BW1380" s="35">
        <v>6.0135554411409933</v>
      </c>
      <c r="BX1380" s="1">
        <v>1029544.9200403534</v>
      </c>
      <c r="BY1380" s="1">
        <v>45763.041224727327</v>
      </c>
      <c r="BZ1380" s="1">
        <v>404386.57465478469</v>
      </c>
      <c r="CA1380" s="1">
        <v>1029544.9200403534</v>
      </c>
      <c r="CB1380" s="1">
        <v>45763.041224727327</v>
      </c>
      <c r="CC1380" s="1">
        <v>119037.90757293622</v>
      </c>
    </row>
    <row r="1381" spans="1:81" x14ac:dyDescent="0.25">
      <c r="A1381" t="s">
        <v>314</v>
      </c>
      <c r="B1381" t="s">
        <v>315</v>
      </c>
      <c r="C1381" t="s">
        <v>100</v>
      </c>
      <c r="D1381" t="s">
        <v>38</v>
      </c>
      <c r="E1381">
        <v>40007</v>
      </c>
      <c r="F1381" t="s">
        <v>39</v>
      </c>
      <c r="G1381" t="s">
        <v>101</v>
      </c>
      <c r="H1381" s="74">
        <v>0.33910066629593</v>
      </c>
      <c r="I1381" s="1">
        <v>18793227</v>
      </c>
      <c r="J1381" s="1">
        <v>3707494</v>
      </c>
      <c r="K1381" s="1"/>
      <c r="L1381" s="1"/>
      <c r="M1381" s="1"/>
      <c r="N1381" s="1"/>
      <c r="O1381" s="1"/>
      <c r="P1381" s="1"/>
      <c r="Q1381" s="1"/>
      <c r="R1381" s="1"/>
      <c r="S1381" s="1"/>
      <c r="T1381" s="1">
        <v>3707494</v>
      </c>
      <c r="U1381" s="1">
        <v>39.855670103092784</v>
      </c>
      <c r="V1381" s="36">
        <v>0.14693826096461698</v>
      </c>
      <c r="W1381" s="1">
        <v>959163</v>
      </c>
      <c r="X1381" s="1"/>
      <c r="Y1381" s="1"/>
      <c r="Z1381" s="1"/>
      <c r="AA1381" s="1"/>
      <c r="AB1381" s="1"/>
      <c r="AC1381" s="1">
        <v>56855</v>
      </c>
      <c r="AD1381" s="1"/>
      <c r="AE1381" s="1"/>
      <c r="AF1381" s="1"/>
      <c r="AG1381" s="1">
        <v>43181.182617999992</v>
      </c>
      <c r="AH1381" s="1">
        <v>0</v>
      </c>
      <c r="AI1381" s="1">
        <v>0</v>
      </c>
      <c r="AJ1381" s="1">
        <v>0</v>
      </c>
      <c r="AK1381" s="1">
        <v>0</v>
      </c>
      <c r="AL1381" s="1">
        <v>0</v>
      </c>
      <c r="AM1381" s="1">
        <v>500997.16319999995</v>
      </c>
      <c r="AN1381" s="1">
        <v>0</v>
      </c>
      <c r="AO1381" s="1">
        <v>0</v>
      </c>
      <c r="AP1381" s="1">
        <v>0</v>
      </c>
      <c r="AQ1381" s="1">
        <v>544178.34581799991</v>
      </c>
      <c r="AR1381" s="1">
        <v>3551982.0132300002</v>
      </c>
      <c r="AS1381" s="1">
        <v>0</v>
      </c>
      <c r="AT1381" s="1">
        <v>0</v>
      </c>
      <c r="AU1381" s="1">
        <v>0</v>
      </c>
      <c r="AV1381" s="1">
        <v>0</v>
      </c>
      <c r="AW1381" s="1">
        <v>0</v>
      </c>
      <c r="AX1381" s="1">
        <v>147890.0889</v>
      </c>
      <c r="AY1381" s="1">
        <v>0</v>
      </c>
      <c r="AZ1381" s="1">
        <v>0</v>
      </c>
      <c r="BA1381" s="1">
        <v>0</v>
      </c>
      <c r="BB1381" s="1">
        <v>3699872.10213</v>
      </c>
      <c r="BC1381" s="7">
        <v>0.22582872265353893</v>
      </c>
      <c r="BD1381" s="35">
        <v>0.96970168956389413</v>
      </c>
      <c r="BE1381" s="35" t="s">
        <v>552</v>
      </c>
      <c r="BF1381" s="35" t="s">
        <v>552</v>
      </c>
      <c r="BG1381" s="35" t="s">
        <v>552</v>
      </c>
      <c r="BH1381" s="35" t="s">
        <v>552</v>
      </c>
      <c r="BI1381" s="35" t="s">
        <v>552</v>
      </c>
      <c r="BJ1381" s="35" t="s">
        <v>552</v>
      </c>
      <c r="BK1381" s="35" t="s">
        <v>552</v>
      </c>
      <c r="BL1381" s="35" t="s">
        <v>552</v>
      </c>
      <c r="BM1381" s="35" t="s">
        <v>552</v>
      </c>
      <c r="BN1381" s="35">
        <v>1.1447221352072314</v>
      </c>
      <c r="BO1381" s="1">
        <v>9064090.3499999996</v>
      </c>
      <c r="BP1381" s="1"/>
      <c r="BQ1381" s="1">
        <v>6185978.5993199991</v>
      </c>
      <c r="BR1381" s="1">
        <v>274965.36396378541</v>
      </c>
      <c r="BS1381" s="1">
        <v>2429740.2162586255</v>
      </c>
      <c r="BT1381" s="1">
        <v>6185978.5993199991</v>
      </c>
      <c r="BU1381" s="1">
        <v>274965.36396378541</v>
      </c>
      <c r="BV1381" s="1">
        <v>715234.40543531929</v>
      </c>
      <c r="BW1381" s="35">
        <v>6.1158955808214852</v>
      </c>
      <c r="BX1381" s="1">
        <v>31646820.579317462</v>
      </c>
      <c r="BY1381" s="1">
        <v>1406694.0903813008</v>
      </c>
      <c r="BZ1381" s="1">
        <v>12430297.234901739</v>
      </c>
      <c r="CA1381" s="1">
        <v>31646820.579317462</v>
      </c>
      <c r="CB1381" s="1">
        <v>1406694.0903813008</v>
      </c>
      <c r="CC1381" s="1">
        <v>3659064.5340180318</v>
      </c>
    </row>
    <row r="1382" spans="1:81" x14ac:dyDescent="0.25">
      <c r="A1382" t="s">
        <v>314</v>
      </c>
      <c r="B1382" t="s">
        <v>315</v>
      </c>
      <c r="C1382" t="s">
        <v>100</v>
      </c>
      <c r="D1382" t="s">
        <v>28</v>
      </c>
      <c r="E1382">
        <v>40007</v>
      </c>
      <c r="F1382" t="s">
        <v>39</v>
      </c>
      <c r="G1382" t="s">
        <v>101</v>
      </c>
      <c r="H1382" s="74">
        <v>0.33910066629593</v>
      </c>
      <c r="I1382" s="1">
        <v>18793227</v>
      </c>
      <c r="J1382" s="1">
        <v>3707494</v>
      </c>
      <c r="K1382" s="1">
        <v>0</v>
      </c>
      <c r="L1382" s="1">
        <v>0</v>
      </c>
      <c r="M1382" s="1">
        <v>0</v>
      </c>
      <c r="N1382" s="1">
        <v>0</v>
      </c>
      <c r="O1382" s="1">
        <v>0</v>
      </c>
      <c r="P1382" s="1">
        <v>212008</v>
      </c>
      <c r="Q1382" s="1">
        <v>0</v>
      </c>
      <c r="R1382" s="1">
        <v>0</v>
      </c>
      <c r="S1382" s="1">
        <v>0</v>
      </c>
      <c r="T1382" s="1">
        <v>3919502</v>
      </c>
      <c r="U1382" s="1"/>
      <c r="V1382" s="36"/>
      <c r="W1382" s="1">
        <v>959163</v>
      </c>
      <c r="X1382" s="1"/>
      <c r="Y1382" s="1"/>
      <c r="Z1382" s="1"/>
      <c r="AA1382" s="1"/>
      <c r="AB1382" s="1"/>
      <c r="AC1382" s="1">
        <v>56855</v>
      </c>
      <c r="AD1382" s="1"/>
      <c r="AE1382" s="1"/>
      <c r="AF1382" s="1"/>
      <c r="AG1382" s="1">
        <v>43181.182617999992</v>
      </c>
      <c r="AH1382" s="1">
        <v>0</v>
      </c>
      <c r="AI1382" s="1">
        <v>0</v>
      </c>
      <c r="AJ1382" s="1">
        <v>0</v>
      </c>
      <c r="AK1382" s="1">
        <v>0</v>
      </c>
      <c r="AL1382" s="1">
        <v>0</v>
      </c>
      <c r="AM1382" s="1">
        <v>501237.96895333327</v>
      </c>
      <c r="AN1382" s="1">
        <v>0</v>
      </c>
      <c r="AO1382" s="1">
        <v>0</v>
      </c>
      <c r="AP1382" s="1">
        <v>0</v>
      </c>
      <c r="AQ1382" s="1">
        <v>544419.15157133329</v>
      </c>
      <c r="AR1382" s="1">
        <v>3551982.0132300002</v>
      </c>
      <c r="AS1382" s="1">
        <v>0</v>
      </c>
      <c r="AT1382" s="1">
        <v>0</v>
      </c>
      <c r="AU1382" s="1">
        <v>0</v>
      </c>
      <c r="AV1382" s="1">
        <v>0</v>
      </c>
      <c r="AW1382" s="1">
        <v>0</v>
      </c>
      <c r="AX1382" s="1">
        <v>147890.0889</v>
      </c>
      <c r="AY1382" s="1">
        <v>0</v>
      </c>
      <c r="AZ1382" s="1">
        <v>0</v>
      </c>
      <c r="BA1382" s="1">
        <v>0</v>
      </c>
      <c r="BB1382" s="1">
        <v>3699872.10213</v>
      </c>
      <c r="BC1382" s="7">
        <v>0.22584153608644927</v>
      </c>
      <c r="BD1382" s="35">
        <v>0.96970168956389413</v>
      </c>
      <c r="BE1382" s="35" t="s">
        <v>552</v>
      </c>
      <c r="BF1382" s="35" t="s">
        <v>552</v>
      </c>
      <c r="BG1382" s="35" t="s">
        <v>552</v>
      </c>
      <c r="BH1382" s="35" t="s">
        <v>552</v>
      </c>
      <c r="BI1382" s="35" t="s">
        <v>552</v>
      </c>
      <c r="BJ1382" s="35">
        <v>3.0618092612228467</v>
      </c>
      <c r="BK1382" s="35" t="s">
        <v>552</v>
      </c>
      <c r="BL1382" s="35" t="s">
        <v>552</v>
      </c>
      <c r="BM1382" s="35" t="s">
        <v>552</v>
      </c>
      <c r="BN1382" s="35">
        <v>1.0828649286826064</v>
      </c>
      <c r="BO1382" s="1">
        <v>9064090.3499999996</v>
      </c>
      <c r="BP1382" s="1">
        <v>0</v>
      </c>
      <c r="BQ1382" s="1">
        <v>6185978.5993199991</v>
      </c>
      <c r="BR1382" s="1">
        <v>274965.36396378541</v>
      </c>
      <c r="BS1382" s="1">
        <v>2429740.2162586255</v>
      </c>
      <c r="BT1382" s="1">
        <v>6185978.5993199991</v>
      </c>
      <c r="BU1382" s="1">
        <v>274965.36396378541</v>
      </c>
      <c r="BV1382" s="1">
        <v>715234.40543531929</v>
      </c>
      <c r="BW1382" s="35">
        <v>6.1158955808214852</v>
      </c>
      <c r="BX1382" s="1">
        <v>31646820.579317462</v>
      </c>
      <c r="BY1382" s="1">
        <v>1406694.0903813008</v>
      </c>
      <c r="BZ1382" s="1">
        <v>12430297.234901739</v>
      </c>
      <c r="CA1382" s="1">
        <v>31646820.579317462</v>
      </c>
      <c r="CB1382" s="1">
        <v>1406694.0903813008</v>
      </c>
      <c r="CC1382" s="1">
        <v>3659064.5340180318</v>
      </c>
    </row>
    <row r="1383" spans="1:81" x14ac:dyDescent="0.25">
      <c r="A1383" t="s">
        <v>314</v>
      </c>
      <c r="B1383" t="s">
        <v>315</v>
      </c>
      <c r="C1383" t="s">
        <v>100</v>
      </c>
      <c r="D1383" t="s">
        <v>1730</v>
      </c>
      <c r="E1383">
        <v>40007</v>
      </c>
      <c r="F1383" t="s">
        <v>39</v>
      </c>
      <c r="G1383" t="s">
        <v>101</v>
      </c>
      <c r="H1383" s="74">
        <v>0.33910066629593</v>
      </c>
      <c r="I1383" s="1"/>
      <c r="J1383" s="1"/>
      <c r="K1383" s="1"/>
      <c r="L1383" s="1"/>
      <c r="M1383" s="1"/>
      <c r="N1383" s="1"/>
      <c r="O1383" s="1"/>
      <c r="P1383" s="1">
        <v>212008</v>
      </c>
      <c r="Q1383" s="1"/>
      <c r="R1383" s="1"/>
      <c r="S1383" s="1"/>
      <c r="T1383" s="1">
        <v>212008</v>
      </c>
      <c r="U1383" s="1">
        <v>30</v>
      </c>
      <c r="V1383" s="36" t="s">
        <v>552</v>
      </c>
      <c r="W1383" s="1"/>
      <c r="X1383" s="1"/>
      <c r="Y1383" s="1"/>
      <c r="Z1383" s="1"/>
      <c r="AA1383" s="1"/>
      <c r="AB1383" s="1"/>
      <c r="AC1383" s="1"/>
      <c r="AD1383" s="1"/>
      <c r="AE1383" s="1"/>
      <c r="AF1383" s="1"/>
      <c r="AG1383" s="1">
        <v>0</v>
      </c>
      <c r="AH1383" s="1">
        <v>0</v>
      </c>
      <c r="AI1383" s="1">
        <v>0</v>
      </c>
      <c r="AJ1383" s="1">
        <v>0</v>
      </c>
      <c r="AK1383" s="1"/>
      <c r="AL1383" s="1">
        <v>0</v>
      </c>
      <c r="AM1383" s="1">
        <v>240.80575333333337</v>
      </c>
      <c r="AN1383" s="1"/>
      <c r="AO1383" s="1">
        <v>0</v>
      </c>
      <c r="AP1383" s="1">
        <v>0</v>
      </c>
      <c r="AQ1383" s="1">
        <v>240.80575333333337</v>
      </c>
      <c r="AR1383" s="1">
        <v>0</v>
      </c>
      <c r="AS1383" s="1">
        <v>0</v>
      </c>
      <c r="AT1383" s="1">
        <v>0</v>
      </c>
      <c r="AU1383" s="1">
        <v>0</v>
      </c>
      <c r="AV1383" s="1"/>
      <c r="AW1383" s="1">
        <v>0</v>
      </c>
      <c r="AX1383" s="1">
        <v>0</v>
      </c>
      <c r="AY1383" s="1"/>
      <c r="AZ1383" s="1">
        <v>0</v>
      </c>
      <c r="BA1383" s="1">
        <v>0</v>
      </c>
      <c r="BB1383" s="1">
        <v>0</v>
      </c>
      <c r="BC1383" s="7" t="s">
        <v>552</v>
      </c>
      <c r="BD1383" s="35" t="s">
        <v>552</v>
      </c>
      <c r="BE1383" s="35" t="s">
        <v>552</v>
      </c>
      <c r="BF1383" s="35" t="s">
        <v>552</v>
      </c>
      <c r="BG1383" s="35" t="s">
        <v>552</v>
      </c>
      <c r="BH1383" s="35" t="s">
        <v>552</v>
      </c>
      <c r="BI1383" s="35" t="s">
        <v>552</v>
      </c>
      <c r="BJ1383" s="35">
        <v>1.1358333333333335E-3</v>
      </c>
      <c r="BK1383" s="35" t="s">
        <v>552</v>
      </c>
      <c r="BL1383" s="35" t="s">
        <v>552</v>
      </c>
      <c r="BM1383" s="35" t="s">
        <v>552</v>
      </c>
      <c r="BN1383" s="35">
        <v>1.1358333333333335E-3</v>
      </c>
      <c r="BO1383" s="1">
        <v>0</v>
      </c>
      <c r="BP1383" s="1">
        <v>0</v>
      </c>
      <c r="BQ1383" s="1">
        <v>0</v>
      </c>
      <c r="BR1383" s="1">
        <v>0</v>
      </c>
      <c r="BS1383" s="1">
        <v>0</v>
      </c>
      <c r="BT1383" s="1">
        <v>0</v>
      </c>
      <c r="BU1383" s="1">
        <v>0</v>
      </c>
      <c r="BV1383" s="1">
        <v>0</v>
      </c>
      <c r="BW1383" s="35">
        <v>6.1158955808214852</v>
      </c>
      <c r="BX1383" s="1">
        <v>0</v>
      </c>
      <c r="BY1383" s="1">
        <v>0</v>
      </c>
      <c r="BZ1383" s="1">
        <v>0</v>
      </c>
      <c r="CA1383" s="1">
        <v>0</v>
      </c>
      <c r="CB1383" s="1">
        <v>0</v>
      </c>
      <c r="CC1383" s="1">
        <v>0</v>
      </c>
    </row>
    <row r="1384" spans="1:81" x14ac:dyDescent="0.25">
      <c r="A1384" t="s">
        <v>1010</v>
      </c>
      <c r="B1384" t="s">
        <v>1011</v>
      </c>
      <c r="C1384" t="s">
        <v>100</v>
      </c>
      <c r="D1384" t="s">
        <v>38</v>
      </c>
      <c r="E1384">
        <v>40096</v>
      </c>
      <c r="F1384" t="s">
        <v>370</v>
      </c>
      <c r="G1384" t="s">
        <v>101</v>
      </c>
      <c r="H1384" s="74">
        <v>0.33910066629593</v>
      </c>
      <c r="I1384" s="1">
        <v>1043259.31</v>
      </c>
      <c r="J1384" s="1"/>
      <c r="K1384" s="1"/>
      <c r="L1384" s="1">
        <v>244509</v>
      </c>
      <c r="M1384" s="1"/>
      <c r="N1384" s="1"/>
      <c r="O1384" s="1"/>
      <c r="P1384" s="1"/>
      <c r="Q1384" s="1"/>
      <c r="R1384" s="1"/>
      <c r="S1384" s="1"/>
      <c r="T1384" s="1">
        <v>244509</v>
      </c>
      <c r="U1384" s="1">
        <v>22</v>
      </c>
      <c r="V1384" s="36">
        <v>0.14163688143961795</v>
      </c>
      <c r="W1384" s="1"/>
      <c r="X1384" s="1"/>
      <c r="Y1384" s="1">
        <v>56731</v>
      </c>
      <c r="Z1384" s="1"/>
      <c r="AA1384" s="1"/>
      <c r="AB1384" s="1"/>
      <c r="AC1384" s="1"/>
      <c r="AD1384" s="1"/>
      <c r="AE1384" s="1"/>
      <c r="AF1384" s="1"/>
      <c r="AG1384" s="1">
        <v>0</v>
      </c>
      <c r="AH1384" s="1">
        <v>0</v>
      </c>
      <c r="AI1384" s="1">
        <v>582081.20893750002</v>
      </c>
      <c r="AJ1384" s="1">
        <v>0</v>
      </c>
      <c r="AK1384" s="1">
        <v>0</v>
      </c>
      <c r="AL1384" s="1">
        <v>0</v>
      </c>
      <c r="AM1384" s="1">
        <v>0</v>
      </c>
      <c r="AN1384" s="1">
        <v>0</v>
      </c>
      <c r="AO1384" s="1">
        <v>0</v>
      </c>
      <c r="AP1384" s="1">
        <v>0</v>
      </c>
      <c r="AQ1384" s="1">
        <v>582081.20893750002</v>
      </c>
      <c r="AR1384" s="1">
        <v>0</v>
      </c>
      <c r="AS1384" s="1">
        <v>0</v>
      </c>
      <c r="AT1384" s="1">
        <v>122993.9085814</v>
      </c>
      <c r="AU1384" s="1">
        <v>0</v>
      </c>
      <c r="AV1384" s="1">
        <v>0</v>
      </c>
      <c r="AW1384" s="1">
        <v>0</v>
      </c>
      <c r="AX1384" s="1">
        <v>0</v>
      </c>
      <c r="AY1384" s="1">
        <v>0</v>
      </c>
      <c r="AZ1384" s="1">
        <v>0</v>
      </c>
      <c r="BA1384" s="1">
        <v>0</v>
      </c>
      <c r="BB1384" s="1">
        <v>122993.9085814</v>
      </c>
      <c r="BC1384" s="7">
        <v>0.67583879746915454</v>
      </c>
      <c r="BD1384" s="35" t="s">
        <v>552</v>
      </c>
      <c r="BE1384" s="35" t="s">
        <v>552</v>
      </c>
      <c r="BF1384" s="35">
        <v>2.8836366658033037</v>
      </c>
      <c r="BG1384" s="35" t="s">
        <v>552</v>
      </c>
      <c r="BH1384" s="35" t="s">
        <v>552</v>
      </c>
      <c r="BI1384" s="35" t="s">
        <v>552</v>
      </c>
      <c r="BJ1384" s="35" t="s">
        <v>552</v>
      </c>
      <c r="BK1384" s="35" t="s">
        <v>552</v>
      </c>
      <c r="BL1384" s="35" t="s">
        <v>552</v>
      </c>
      <c r="BM1384" s="35" t="s">
        <v>552</v>
      </c>
      <c r="BN1384" s="35">
        <v>2.8836366658033037</v>
      </c>
      <c r="BO1384" s="1">
        <v>0</v>
      </c>
      <c r="BP1384" s="1"/>
      <c r="BQ1384" s="1">
        <v>343399.23447959998</v>
      </c>
      <c r="BR1384" s="1">
        <v>15264.019100219331</v>
      </c>
      <c r="BS1384" s="1">
        <v>134880.99204533763</v>
      </c>
      <c r="BT1384" s="1">
        <v>343399.23447959998</v>
      </c>
      <c r="BU1384" s="1">
        <v>15264.019100219331</v>
      </c>
      <c r="BV1384" s="1">
        <v>39704.46120310852</v>
      </c>
      <c r="BW1384" s="35">
        <v>6.2846739059121006</v>
      </c>
      <c r="BX1384" s="1">
        <v>1814752.9737645327</v>
      </c>
      <c r="BY1384" s="1">
        <v>80665.363438272994</v>
      </c>
      <c r="BZ1384" s="1">
        <v>712802.05906553334</v>
      </c>
      <c r="CA1384" s="1">
        <v>1814752.9737645327</v>
      </c>
      <c r="CB1384" s="1">
        <v>80665.363438272994</v>
      </c>
      <c r="CC1384" s="1">
        <v>209825.13006836694</v>
      </c>
    </row>
    <row r="1385" spans="1:81" x14ac:dyDescent="0.25">
      <c r="A1385" t="s">
        <v>1010</v>
      </c>
      <c r="B1385" t="s">
        <v>1011</v>
      </c>
      <c r="C1385" t="s">
        <v>100</v>
      </c>
      <c r="D1385" t="s">
        <v>28</v>
      </c>
      <c r="E1385">
        <v>40096</v>
      </c>
      <c r="F1385" t="s">
        <v>370</v>
      </c>
      <c r="G1385" t="s">
        <v>101</v>
      </c>
      <c r="H1385" s="74">
        <v>0.33910066629593</v>
      </c>
      <c r="I1385" s="1">
        <v>3129529</v>
      </c>
      <c r="J1385" s="1">
        <v>0</v>
      </c>
      <c r="K1385" s="1">
        <v>0</v>
      </c>
      <c r="L1385" s="1">
        <v>244509</v>
      </c>
      <c r="M1385" s="1">
        <v>0</v>
      </c>
      <c r="N1385" s="1">
        <v>0</v>
      </c>
      <c r="O1385" s="1">
        <v>0</v>
      </c>
      <c r="P1385" s="1">
        <v>1848994</v>
      </c>
      <c r="Q1385" s="1">
        <v>0</v>
      </c>
      <c r="R1385" s="1">
        <v>0</v>
      </c>
      <c r="S1385" s="1">
        <v>0</v>
      </c>
      <c r="T1385" s="1">
        <v>2093503</v>
      </c>
      <c r="U1385" s="1"/>
      <c r="V1385" s="36"/>
      <c r="W1385" s="1"/>
      <c r="X1385" s="1"/>
      <c r="Y1385" s="1">
        <v>56731</v>
      </c>
      <c r="Z1385" s="1"/>
      <c r="AA1385" s="1"/>
      <c r="AB1385" s="1"/>
      <c r="AC1385" s="1">
        <v>217786</v>
      </c>
      <c r="AD1385" s="1"/>
      <c r="AE1385" s="1"/>
      <c r="AF1385" s="1"/>
      <c r="AG1385" s="1">
        <v>0</v>
      </c>
      <c r="AH1385" s="1">
        <v>0</v>
      </c>
      <c r="AI1385" s="1">
        <v>582081.20893750002</v>
      </c>
      <c r="AJ1385" s="1">
        <v>0</v>
      </c>
      <c r="AK1385" s="1">
        <v>0</v>
      </c>
      <c r="AL1385" s="1">
        <v>0</v>
      </c>
      <c r="AM1385" s="1">
        <v>1914261.2290183331</v>
      </c>
      <c r="AN1385" s="1">
        <v>0</v>
      </c>
      <c r="AO1385" s="1">
        <v>0</v>
      </c>
      <c r="AP1385" s="1">
        <v>0</v>
      </c>
      <c r="AQ1385" s="1">
        <v>2496342.437955833</v>
      </c>
      <c r="AR1385" s="1">
        <v>0</v>
      </c>
      <c r="AS1385" s="1">
        <v>0</v>
      </c>
      <c r="AT1385" s="1">
        <v>122993.9085814</v>
      </c>
      <c r="AU1385" s="1">
        <v>0</v>
      </c>
      <c r="AV1385" s="1">
        <v>0</v>
      </c>
      <c r="AW1385" s="1">
        <v>0</v>
      </c>
      <c r="AX1385" s="1">
        <v>566500.58747999999</v>
      </c>
      <c r="AY1385" s="1">
        <v>0</v>
      </c>
      <c r="AZ1385" s="1">
        <v>0</v>
      </c>
      <c r="BA1385" s="1">
        <v>0</v>
      </c>
      <c r="BB1385" s="1">
        <v>689494.49606140004</v>
      </c>
      <c r="BC1385" s="7">
        <v>1.0179924627690726</v>
      </c>
      <c r="BD1385" s="35" t="s">
        <v>552</v>
      </c>
      <c r="BE1385" s="35" t="s">
        <v>552</v>
      </c>
      <c r="BF1385" s="35">
        <v>2.8836366658033037</v>
      </c>
      <c r="BG1385" s="35" t="s">
        <v>552</v>
      </c>
      <c r="BH1385" s="35" t="s">
        <v>552</v>
      </c>
      <c r="BI1385" s="35" t="s">
        <v>552</v>
      </c>
      <c r="BJ1385" s="35">
        <v>1.3416819181124078</v>
      </c>
      <c r="BK1385" s="35" t="s">
        <v>552</v>
      </c>
      <c r="BL1385" s="35" t="s">
        <v>552</v>
      </c>
      <c r="BM1385" s="35" t="s">
        <v>552</v>
      </c>
      <c r="BN1385" s="35">
        <v>1.5217732833519861</v>
      </c>
      <c r="BO1385" s="1">
        <v>0</v>
      </c>
      <c r="BP1385" s="1">
        <v>0</v>
      </c>
      <c r="BQ1385" s="1">
        <v>1030115.7656399999</v>
      </c>
      <c r="BR1385" s="1">
        <v>45788.415183843696</v>
      </c>
      <c r="BS1385" s="1">
        <v>404610.79245451768</v>
      </c>
      <c r="BT1385" s="1">
        <v>1030115.7656399999</v>
      </c>
      <c r="BU1385" s="1">
        <v>45788.415183843696</v>
      </c>
      <c r="BV1385" s="1">
        <v>119103.90980791053</v>
      </c>
      <c r="BW1385" s="35">
        <v>6.2846739059121006</v>
      </c>
      <c r="BX1385" s="1">
        <v>5443825.9067463726</v>
      </c>
      <c r="BY1385" s="1">
        <v>241976.84291512822</v>
      </c>
      <c r="BZ1385" s="1">
        <v>2138236.0969348066</v>
      </c>
      <c r="CA1385" s="1">
        <v>5443825.9067463726</v>
      </c>
      <c r="CB1385" s="1">
        <v>241976.84291512822</v>
      </c>
      <c r="CC1385" s="1">
        <v>629425.3242539732</v>
      </c>
    </row>
    <row r="1386" spans="1:81" x14ac:dyDescent="0.25">
      <c r="A1386" t="s">
        <v>1010</v>
      </c>
      <c r="B1386" t="s">
        <v>1011</v>
      </c>
      <c r="C1386" t="s">
        <v>100</v>
      </c>
      <c r="D1386" t="s">
        <v>1730</v>
      </c>
      <c r="E1386">
        <v>40096</v>
      </c>
      <c r="F1386" t="s">
        <v>370</v>
      </c>
      <c r="G1386" t="s">
        <v>101</v>
      </c>
      <c r="H1386" s="74">
        <v>0.33910066629593</v>
      </c>
      <c r="I1386" s="1">
        <v>2086269.69</v>
      </c>
      <c r="J1386" s="1"/>
      <c r="K1386" s="1"/>
      <c r="L1386" s="1"/>
      <c r="M1386" s="1"/>
      <c r="N1386" s="1"/>
      <c r="O1386" s="1"/>
      <c r="P1386" s="1">
        <v>1848994</v>
      </c>
      <c r="Q1386" s="1"/>
      <c r="R1386" s="1"/>
      <c r="S1386" s="1"/>
      <c r="T1386" s="1">
        <v>1848994</v>
      </c>
      <c r="U1386" s="1">
        <v>9.8235294117647065</v>
      </c>
      <c r="V1386" s="36">
        <v>0.13390539434420515</v>
      </c>
      <c r="W1386" s="1"/>
      <c r="X1386" s="1"/>
      <c r="Y1386" s="1"/>
      <c r="Z1386" s="1"/>
      <c r="AA1386" s="1"/>
      <c r="AB1386" s="1"/>
      <c r="AC1386" s="1">
        <v>217786</v>
      </c>
      <c r="AD1386" s="1"/>
      <c r="AE1386" s="1"/>
      <c r="AF1386" s="1"/>
      <c r="AG1386" s="1">
        <v>0</v>
      </c>
      <c r="AH1386" s="1">
        <v>0</v>
      </c>
      <c r="AI1386" s="1">
        <v>0</v>
      </c>
      <c r="AJ1386" s="1">
        <v>0</v>
      </c>
      <c r="AK1386" s="1"/>
      <c r="AL1386" s="1">
        <v>0</v>
      </c>
      <c r="AM1386" s="1">
        <v>1914261.2290183331</v>
      </c>
      <c r="AN1386" s="1"/>
      <c r="AO1386" s="1">
        <v>0</v>
      </c>
      <c r="AP1386" s="1">
        <v>0</v>
      </c>
      <c r="AQ1386" s="1">
        <v>1914261.2290183331</v>
      </c>
      <c r="AR1386" s="1">
        <v>0</v>
      </c>
      <c r="AS1386" s="1">
        <v>0</v>
      </c>
      <c r="AT1386" s="1">
        <v>0</v>
      </c>
      <c r="AU1386" s="1">
        <v>0</v>
      </c>
      <c r="AV1386" s="1"/>
      <c r="AW1386" s="1">
        <v>0</v>
      </c>
      <c r="AX1386" s="1">
        <v>566500.58747999999</v>
      </c>
      <c r="AY1386" s="1"/>
      <c r="AZ1386" s="1">
        <v>0</v>
      </c>
      <c r="BA1386" s="1">
        <v>0</v>
      </c>
      <c r="BB1386" s="1">
        <v>566500.58747999999</v>
      </c>
      <c r="BC1386" s="7">
        <v>1.1890897080033469</v>
      </c>
      <c r="BD1386" s="35" t="s">
        <v>552</v>
      </c>
      <c r="BE1386" s="35" t="s">
        <v>552</v>
      </c>
      <c r="BF1386" s="35" t="s">
        <v>552</v>
      </c>
      <c r="BG1386" s="35" t="s">
        <v>552</v>
      </c>
      <c r="BH1386" s="35" t="s">
        <v>552</v>
      </c>
      <c r="BI1386" s="35" t="s">
        <v>552</v>
      </c>
      <c r="BJ1386" s="35">
        <v>1.3416819181124078</v>
      </c>
      <c r="BK1386" s="35" t="s">
        <v>552</v>
      </c>
      <c r="BL1386" s="35" t="s">
        <v>552</v>
      </c>
      <c r="BM1386" s="35" t="s">
        <v>552</v>
      </c>
      <c r="BN1386" s="35">
        <v>1.3416819181124078</v>
      </c>
      <c r="BO1386" s="1">
        <v>0</v>
      </c>
      <c r="BP1386" s="1">
        <v>0</v>
      </c>
      <c r="BQ1386" s="1">
        <v>686716.5311603999</v>
      </c>
      <c r="BR1386" s="1">
        <v>30524.396083624368</v>
      </c>
      <c r="BS1386" s="1">
        <v>269729.80040918017</v>
      </c>
      <c r="BT1386" s="1">
        <v>686716.5311603999</v>
      </c>
      <c r="BU1386" s="1">
        <v>30524.396083624368</v>
      </c>
      <c r="BV1386" s="1">
        <v>79399.448604802034</v>
      </c>
      <c r="BW1386" s="35">
        <v>6.2846739059121006</v>
      </c>
      <c r="BX1386" s="1">
        <v>3629072.9329818399</v>
      </c>
      <c r="BY1386" s="1">
        <v>161311.47947685522</v>
      </c>
      <c r="BZ1386" s="1">
        <v>1425434.0378692735</v>
      </c>
      <c r="CA1386" s="1">
        <v>3629072.9329818399</v>
      </c>
      <c r="CB1386" s="1">
        <v>161311.47947685522</v>
      </c>
      <c r="CC1386" s="1">
        <v>419600.19418560626</v>
      </c>
    </row>
    <row r="1387" spans="1:81" x14ac:dyDescent="0.25">
      <c r="A1387" t="s">
        <v>1081</v>
      </c>
      <c r="B1387" t="s">
        <v>1082</v>
      </c>
      <c r="C1387" t="s">
        <v>100</v>
      </c>
      <c r="D1387" t="s">
        <v>38</v>
      </c>
      <c r="E1387">
        <v>40233</v>
      </c>
      <c r="F1387" t="s">
        <v>370</v>
      </c>
      <c r="G1387" t="s">
        <v>101</v>
      </c>
      <c r="H1387" s="74">
        <v>0.33910066629593</v>
      </c>
      <c r="I1387" s="1">
        <v>603159.03</v>
      </c>
      <c r="J1387" s="1"/>
      <c r="K1387" s="1"/>
      <c r="L1387" s="1">
        <v>160037</v>
      </c>
      <c r="M1387" s="1"/>
      <c r="N1387" s="1"/>
      <c r="O1387" s="1"/>
      <c r="P1387" s="1"/>
      <c r="Q1387" s="1"/>
      <c r="R1387" s="1"/>
      <c r="S1387" s="1"/>
      <c r="T1387" s="1">
        <v>160037</v>
      </c>
      <c r="U1387" s="1">
        <v>30</v>
      </c>
      <c r="V1387" s="36">
        <v>0.12685452801736377</v>
      </c>
      <c r="W1387" s="1"/>
      <c r="X1387" s="1"/>
      <c r="Y1387" s="1">
        <v>37131</v>
      </c>
      <c r="Z1387" s="1"/>
      <c r="AA1387" s="1"/>
      <c r="AB1387" s="1"/>
      <c r="AC1387" s="1"/>
      <c r="AD1387" s="1"/>
      <c r="AE1387" s="1"/>
      <c r="AF1387" s="1"/>
      <c r="AG1387" s="1">
        <v>0</v>
      </c>
      <c r="AH1387" s="1">
        <v>0</v>
      </c>
      <c r="AI1387" s="1">
        <v>380977.94243750005</v>
      </c>
      <c r="AJ1387" s="1">
        <v>0</v>
      </c>
      <c r="AK1387" s="1">
        <v>0</v>
      </c>
      <c r="AL1387" s="1">
        <v>0</v>
      </c>
      <c r="AM1387" s="1">
        <v>0</v>
      </c>
      <c r="AN1387" s="1">
        <v>0</v>
      </c>
      <c r="AO1387" s="1">
        <v>0</v>
      </c>
      <c r="AP1387" s="1">
        <v>0</v>
      </c>
      <c r="AQ1387" s="1">
        <v>380977.94243750005</v>
      </c>
      <c r="AR1387" s="1">
        <v>0</v>
      </c>
      <c r="AS1387" s="1">
        <v>0</v>
      </c>
      <c r="AT1387" s="1">
        <v>80500.728341399998</v>
      </c>
      <c r="AU1387" s="1">
        <v>0</v>
      </c>
      <c r="AV1387" s="1">
        <v>0</v>
      </c>
      <c r="AW1387" s="1">
        <v>0</v>
      </c>
      <c r="AX1387" s="1">
        <v>0</v>
      </c>
      <c r="AY1387" s="1">
        <v>0</v>
      </c>
      <c r="AZ1387" s="1">
        <v>0</v>
      </c>
      <c r="BA1387" s="1">
        <v>0</v>
      </c>
      <c r="BB1387" s="1">
        <v>80500.728341399998</v>
      </c>
      <c r="BC1387" s="7">
        <v>0.76510281339715669</v>
      </c>
      <c r="BD1387" s="35" t="s">
        <v>552</v>
      </c>
      <c r="BE1387" s="35" t="s">
        <v>552</v>
      </c>
      <c r="BF1387" s="35">
        <v>2.8835748656804365</v>
      </c>
      <c r="BG1387" s="35" t="s">
        <v>552</v>
      </c>
      <c r="BH1387" s="35" t="s">
        <v>552</v>
      </c>
      <c r="BI1387" s="35" t="s">
        <v>552</v>
      </c>
      <c r="BJ1387" s="35" t="s">
        <v>552</v>
      </c>
      <c r="BK1387" s="35" t="s">
        <v>552</v>
      </c>
      <c r="BL1387" s="35" t="s">
        <v>552</v>
      </c>
      <c r="BM1387" s="35" t="s">
        <v>552</v>
      </c>
      <c r="BN1387" s="35">
        <v>2.8835748656804365</v>
      </c>
      <c r="BO1387" s="1">
        <v>0</v>
      </c>
      <c r="BP1387" s="1"/>
      <c r="BQ1387" s="1">
        <v>198535.82631479998</v>
      </c>
      <c r="BR1387" s="1">
        <v>8824.8730360141853</v>
      </c>
      <c r="BS1387" s="1">
        <v>77981.272295095594</v>
      </c>
      <c r="BT1387" s="1">
        <v>198535.82631479998</v>
      </c>
      <c r="BU1387" s="1">
        <v>8824.8730360141853</v>
      </c>
      <c r="BV1387" s="1">
        <v>22955.083243819376</v>
      </c>
      <c r="BW1387" s="35">
        <v>5.9930173426542401</v>
      </c>
      <c r="BX1387" s="1">
        <v>991292.82392798644</v>
      </c>
      <c r="BY1387" s="1">
        <v>44062.744115540605</v>
      </c>
      <c r="BZ1387" s="1">
        <v>389361.84497165494</v>
      </c>
      <c r="CA1387" s="1">
        <v>991292.82392798644</v>
      </c>
      <c r="CB1387" s="1">
        <v>44062.744115540605</v>
      </c>
      <c r="CC1387" s="1">
        <v>114615.12873846191</v>
      </c>
    </row>
    <row r="1388" spans="1:81" x14ac:dyDescent="0.25">
      <c r="A1388" t="s">
        <v>1081</v>
      </c>
      <c r="B1388" t="s">
        <v>1082</v>
      </c>
      <c r="C1388" t="s">
        <v>100</v>
      </c>
      <c r="D1388" t="s">
        <v>28</v>
      </c>
      <c r="E1388">
        <v>40233</v>
      </c>
      <c r="F1388" t="s">
        <v>370</v>
      </c>
      <c r="G1388" t="s">
        <v>101</v>
      </c>
      <c r="H1388" s="74">
        <v>0.33910066629593</v>
      </c>
      <c r="I1388" s="1">
        <v>603159.03</v>
      </c>
      <c r="J1388" s="1">
        <v>0</v>
      </c>
      <c r="K1388" s="1">
        <v>0</v>
      </c>
      <c r="L1388" s="1">
        <v>160037</v>
      </c>
      <c r="M1388" s="1">
        <v>0</v>
      </c>
      <c r="N1388" s="1">
        <v>0</v>
      </c>
      <c r="O1388" s="1">
        <v>0</v>
      </c>
      <c r="P1388" s="1">
        <v>0</v>
      </c>
      <c r="Q1388" s="1">
        <v>0</v>
      </c>
      <c r="R1388" s="1">
        <v>0</v>
      </c>
      <c r="S1388" s="1">
        <v>0</v>
      </c>
      <c r="T1388" s="1">
        <v>160037</v>
      </c>
      <c r="U1388" s="1"/>
      <c r="V1388" s="36"/>
      <c r="W1388" s="1"/>
      <c r="X1388" s="1"/>
      <c r="Y1388" s="1">
        <v>37131</v>
      </c>
      <c r="Z1388" s="1"/>
      <c r="AA1388" s="1"/>
      <c r="AB1388" s="1"/>
      <c r="AC1388" s="1"/>
      <c r="AD1388" s="1"/>
      <c r="AE1388" s="1"/>
      <c r="AF1388" s="1"/>
      <c r="AG1388" s="1">
        <v>0</v>
      </c>
      <c r="AH1388" s="1">
        <v>0</v>
      </c>
      <c r="AI1388" s="1">
        <v>380977.94243750005</v>
      </c>
      <c r="AJ1388" s="1">
        <v>0</v>
      </c>
      <c r="AK1388" s="1">
        <v>0</v>
      </c>
      <c r="AL1388" s="1">
        <v>0</v>
      </c>
      <c r="AM1388" s="1">
        <v>0</v>
      </c>
      <c r="AN1388" s="1">
        <v>0</v>
      </c>
      <c r="AO1388" s="1">
        <v>0</v>
      </c>
      <c r="AP1388" s="1">
        <v>0</v>
      </c>
      <c r="AQ1388" s="1">
        <v>380977.94243750005</v>
      </c>
      <c r="AR1388" s="1">
        <v>0</v>
      </c>
      <c r="AS1388" s="1">
        <v>0</v>
      </c>
      <c r="AT1388" s="1">
        <v>80500.728341399998</v>
      </c>
      <c r="AU1388" s="1">
        <v>0</v>
      </c>
      <c r="AV1388" s="1">
        <v>0</v>
      </c>
      <c r="AW1388" s="1">
        <v>0</v>
      </c>
      <c r="AX1388" s="1">
        <v>0</v>
      </c>
      <c r="AY1388" s="1">
        <v>0</v>
      </c>
      <c r="AZ1388" s="1">
        <v>0</v>
      </c>
      <c r="BA1388" s="1">
        <v>0</v>
      </c>
      <c r="BB1388" s="1">
        <v>80500.728341399998</v>
      </c>
      <c r="BC1388" s="7">
        <v>0.76510281339715669</v>
      </c>
      <c r="BD1388" s="35" t="s">
        <v>552</v>
      </c>
      <c r="BE1388" s="35" t="s">
        <v>552</v>
      </c>
      <c r="BF1388" s="35">
        <v>2.8835748656804365</v>
      </c>
      <c r="BG1388" s="35" t="s">
        <v>552</v>
      </c>
      <c r="BH1388" s="35" t="s">
        <v>552</v>
      </c>
      <c r="BI1388" s="35" t="s">
        <v>552</v>
      </c>
      <c r="BJ1388" s="35" t="s">
        <v>552</v>
      </c>
      <c r="BK1388" s="35" t="s">
        <v>552</v>
      </c>
      <c r="BL1388" s="35" t="s">
        <v>552</v>
      </c>
      <c r="BM1388" s="35" t="s">
        <v>552</v>
      </c>
      <c r="BN1388" s="35">
        <v>2.8835748656804365</v>
      </c>
      <c r="BO1388" s="1">
        <v>0</v>
      </c>
      <c r="BP1388" s="1">
        <v>0</v>
      </c>
      <c r="BQ1388" s="1">
        <v>198535.82631479998</v>
      </c>
      <c r="BR1388" s="1">
        <v>8824.8730360141853</v>
      </c>
      <c r="BS1388" s="1">
        <v>77981.272295095594</v>
      </c>
      <c r="BT1388" s="1">
        <v>198535.82631479998</v>
      </c>
      <c r="BU1388" s="1">
        <v>8824.8730360141853</v>
      </c>
      <c r="BV1388" s="1">
        <v>22955.083243819376</v>
      </c>
      <c r="BW1388" s="35">
        <v>5.9930173426542401</v>
      </c>
      <c r="BX1388" s="1">
        <v>991292.82392798644</v>
      </c>
      <c r="BY1388" s="1">
        <v>44062.744115540605</v>
      </c>
      <c r="BZ1388" s="1">
        <v>389361.84497165494</v>
      </c>
      <c r="CA1388" s="1">
        <v>991292.82392798644</v>
      </c>
      <c r="CB1388" s="1">
        <v>44062.744115540605</v>
      </c>
      <c r="CC1388" s="1">
        <v>114615.12873846191</v>
      </c>
    </row>
    <row r="1389" spans="1:81" x14ac:dyDescent="0.25">
      <c r="A1389" t="s">
        <v>447</v>
      </c>
      <c r="B1389" t="s">
        <v>448</v>
      </c>
      <c r="C1389" t="s">
        <v>100</v>
      </c>
      <c r="D1389" t="s">
        <v>38</v>
      </c>
      <c r="E1389">
        <v>40012</v>
      </c>
      <c r="F1389" t="s">
        <v>39</v>
      </c>
      <c r="G1389" t="s">
        <v>101</v>
      </c>
      <c r="H1389" s="74">
        <v>0.33910066629593</v>
      </c>
      <c r="I1389" s="1">
        <v>8307195</v>
      </c>
      <c r="J1389" s="1"/>
      <c r="K1389" s="1"/>
      <c r="L1389" s="1">
        <v>1995939</v>
      </c>
      <c r="M1389" s="1"/>
      <c r="N1389" s="1"/>
      <c r="O1389" s="1"/>
      <c r="P1389" s="1"/>
      <c r="Q1389" s="1"/>
      <c r="R1389" s="1"/>
      <c r="S1389" s="1"/>
      <c r="T1389" s="1">
        <v>1995939</v>
      </c>
      <c r="U1389" s="1">
        <v>33.05263157894737</v>
      </c>
      <c r="V1389" s="36">
        <v>0.12858452068268816</v>
      </c>
      <c r="W1389" s="1"/>
      <c r="X1389" s="1"/>
      <c r="Y1389" s="1">
        <v>419614</v>
      </c>
      <c r="Z1389" s="1"/>
      <c r="AA1389" s="1"/>
      <c r="AB1389" s="1"/>
      <c r="AC1389" s="1"/>
      <c r="AD1389" s="1"/>
      <c r="AE1389" s="1"/>
      <c r="AF1389" s="1"/>
      <c r="AG1389" s="1">
        <v>0</v>
      </c>
      <c r="AH1389" s="1">
        <v>0</v>
      </c>
      <c r="AI1389" s="1">
        <v>4307586.4770625001</v>
      </c>
      <c r="AJ1389" s="1">
        <v>0</v>
      </c>
      <c r="AK1389" s="1">
        <v>0</v>
      </c>
      <c r="AL1389" s="1">
        <v>0</v>
      </c>
      <c r="AM1389" s="1">
        <v>0</v>
      </c>
      <c r="AN1389" s="1">
        <v>0</v>
      </c>
      <c r="AO1389" s="1">
        <v>0</v>
      </c>
      <c r="AP1389" s="1">
        <v>0</v>
      </c>
      <c r="AQ1389" s="1">
        <v>4307586.4770625001</v>
      </c>
      <c r="AR1389" s="1">
        <v>0</v>
      </c>
      <c r="AS1389" s="1">
        <v>0</v>
      </c>
      <c r="AT1389" s="1">
        <v>909731.29251159995</v>
      </c>
      <c r="AU1389" s="1">
        <v>0</v>
      </c>
      <c r="AV1389" s="1">
        <v>0</v>
      </c>
      <c r="AW1389" s="1">
        <v>0</v>
      </c>
      <c r="AX1389" s="1">
        <v>0</v>
      </c>
      <c r="AY1389" s="1">
        <v>0</v>
      </c>
      <c r="AZ1389" s="1">
        <v>0</v>
      </c>
      <c r="BA1389" s="1">
        <v>0</v>
      </c>
      <c r="BB1389" s="1">
        <v>909731.29251159995</v>
      </c>
      <c r="BC1389" s="7">
        <v>0.62804806791872592</v>
      </c>
      <c r="BD1389" s="35" t="s">
        <v>552</v>
      </c>
      <c r="BE1389" s="35" t="s">
        <v>552</v>
      </c>
      <c r="BF1389" s="35">
        <v>2.6139665438543465</v>
      </c>
      <c r="BG1389" s="35" t="s">
        <v>552</v>
      </c>
      <c r="BH1389" s="35" t="s">
        <v>552</v>
      </c>
      <c r="BI1389" s="35" t="s">
        <v>552</v>
      </c>
      <c r="BJ1389" s="35" t="s">
        <v>552</v>
      </c>
      <c r="BK1389" s="35" t="s">
        <v>552</v>
      </c>
      <c r="BL1389" s="35" t="s">
        <v>552</v>
      </c>
      <c r="BM1389" s="35" t="s">
        <v>552</v>
      </c>
      <c r="BN1389" s="35">
        <v>2.6139665438543465</v>
      </c>
      <c r="BO1389" s="1">
        <v>0</v>
      </c>
      <c r="BP1389" s="1"/>
      <c r="BQ1389" s="1">
        <v>2734396.3061999995</v>
      </c>
      <c r="BR1389" s="1">
        <v>121543.30369622727</v>
      </c>
      <c r="BS1389" s="1">
        <v>1074021.2830826005</v>
      </c>
      <c r="BT1389" s="1">
        <v>2734396.3061999995</v>
      </c>
      <c r="BU1389" s="1">
        <v>121543.30369622727</v>
      </c>
      <c r="BV1389" s="1">
        <v>316156.01070855244</v>
      </c>
      <c r="BW1389" s="35">
        <v>6.147616091543008</v>
      </c>
      <c r="BX1389" s="1">
        <v>14075622.42645088</v>
      </c>
      <c r="BY1389" s="1">
        <v>625658.26592599822</v>
      </c>
      <c r="BZ1389" s="1">
        <v>5528649.2394556617</v>
      </c>
      <c r="CA1389" s="1">
        <v>14075622.42645088</v>
      </c>
      <c r="CB1389" s="1">
        <v>625658.26592599822</v>
      </c>
      <c r="CC1389" s="1">
        <v>1627449.7681613879</v>
      </c>
    </row>
    <row r="1390" spans="1:81" x14ac:dyDescent="0.25">
      <c r="A1390" t="s">
        <v>447</v>
      </c>
      <c r="B1390" t="s">
        <v>448</v>
      </c>
      <c r="C1390" t="s">
        <v>100</v>
      </c>
      <c r="D1390" t="s">
        <v>28</v>
      </c>
      <c r="E1390">
        <v>40012</v>
      </c>
      <c r="F1390" t="s">
        <v>39</v>
      </c>
      <c r="G1390" t="s">
        <v>101</v>
      </c>
      <c r="H1390" s="74">
        <v>0.33910066629593</v>
      </c>
      <c r="I1390" s="1">
        <v>10137546</v>
      </c>
      <c r="J1390" s="1">
        <v>0</v>
      </c>
      <c r="K1390" s="1">
        <v>0</v>
      </c>
      <c r="L1390" s="1">
        <v>2551295</v>
      </c>
      <c r="M1390" s="1">
        <v>0</v>
      </c>
      <c r="N1390" s="1">
        <v>0</v>
      </c>
      <c r="O1390" s="1">
        <v>0</v>
      </c>
      <c r="P1390" s="1">
        <v>799399</v>
      </c>
      <c r="Q1390" s="1">
        <v>0</v>
      </c>
      <c r="R1390" s="1">
        <v>0</v>
      </c>
      <c r="S1390" s="1">
        <v>0</v>
      </c>
      <c r="T1390" s="1">
        <v>3350694</v>
      </c>
      <c r="U1390" s="1"/>
      <c r="V1390" s="36"/>
      <c r="W1390" s="1"/>
      <c r="X1390" s="1"/>
      <c r="Y1390" s="1">
        <v>420714</v>
      </c>
      <c r="Z1390" s="1"/>
      <c r="AA1390" s="1"/>
      <c r="AB1390" s="1"/>
      <c r="AC1390" s="1">
        <v>205629</v>
      </c>
      <c r="AD1390" s="1"/>
      <c r="AE1390" s="1"/>
      <c r="AF1390" s="1"/>
      <c r="AG1390" s="1">
        <v>0</v>
      </c>
      <c r="AH1390" s="1">
        <v>0</v>
      </c>
      <c r="AI1390" s="1">
        <v>4325308.2003124999</v>
      </c>
      <c r="AJ1390" s="1">
        <v>0</v>
      </c>
      <c r="AK1390" s="1">
        <v>0</v>
      </c>
      <c r="AL1390" s="1">
        <v>0</v>
      </c>
      <c r="AM1390" s="1">
        <v>1806330.6040308331</v>
      </c>
      <c r="AN1390" s="1">
        <v>0</v>
      </c>
      <c r="AO1390" s="1">
        <v>0</v>
      </c>
      <c r="AP1390" s="1">
        <v>0</v>
      </c>
      <c r="AQ1390" s="1">
        <v>6131638.8043433335</v>
      </c>
      <c r="AR1390" s="1">
        <v>0</v>
      </c>
      <c r="AS1390" s="1">
        <v>0</v>
      </c>
      <c r="AT1390" s="1">
        <v>912116.11385159998</v>
      </c>
      <c r="AU1390" s="1">
        <v>0</v>
      </c>
      <c r="AV1390" s="1">
        <v>0</v>
      </c>
      <c r="AW1390" s="1">
        <v>0</v>
      </c>
      <c r="AX1390" s="1">
        <v>534878.04221999994</v>
      </c>
      <c r="AY1390" s="1">
        <v>0</v>
      </c>
      <c r="AZ1390" s="1">
        <v>0</v>
      </c>
      <c r="BA1390" s="1">
        <v>0</v>
      </c>
      <c r="BB1390" s="1">
        <v>1446994.1560716</v>
      </c>
      <c r="BC1390" s="7">
        <v>0.74758062359617727</v>
      </c>
      <c r="BD1390" s="35" t="s">
        <v>552</v>
      </c>
      <c r="BE1390" s="35" t="s">
        <v>552</v>
      </c>
      <c r="BF1390" s="35">
        <v>2.0528493624469535</v>
      </c>
      <c r="BG1390" s="35" t="s">
        <v>552</v>
      </c>
      <c r="BH1390" s="35" t="s">
        <v>552</v>
      </c>
      <c r="BI1390" s="35" t="s">
        <v>552</v>
      </c>
      <c r="BJ1390" s="35">
        <v>2.9287110019537588</v>
      </c>
      <c r="BK1390" s="35" t="s">
        <v>552</v>
      </c>
      <c r="BL1390" s="35" t="s">
        <v>552</v>
      </c>
      <c r="BM1390" s="35" t="s">
        <v>552</v>
      </c>
      <c r="BN1390" s="35">
        <v>2.2618099296488827</v>
      </c>
      <c r="BO1390" s="1">
        <v>0</v>
      </c>
      <c r="BP1390" s="1">
        <v>0</v>
      </c>
      <c r="BQ1390" s="1">
        <v>3336874.6413599993</v>
      </c>
      <c r="BR1390" s="1">
        <v>148323.33082496244</v>
      </c>
      <c r="BS1390" s="1">
        <v>1310663.8476921369</v>
      </c>
      <c r="BT1390" s="1">
        <v>3336874.6413599993</v>
      </c>
      <c r="BU1390" s="1">
        <v>148323.33082496244</v>
      </c>
      <c r="BV1390" s="1">
        <v>385815.68167527579</v>
      </c>
      <c r="BW1390" s="35">
        <v>6.147616091543008</v>
      </c>
      <c r="BX1390" s="1">
        <v>17176949.599326536</v>
      </c>
      <c r="BY1390" s="1">
        <v>763511.56450583378</v>
      </c>
      <c r="BZ1390" s="1">
        <v>6746794.3129837187</v>
      </c>
      <c r="CA1390" s="1">
        <v>17176949.599326536</v>
      </c>
      <c r="CB1390" s="1">
        <v>763511.56450583378</v>
      </c>
      <c r="CC1390" s="1">
        <v>1986031.0113612846</v>
      </c>
    </row>
    <row r="1391" spans="1:81" x14ac:dyDescent="0.25">
      <c r="A1391" t="s">
        <v>447</v>
      </c>
      <c r="B1391" t="s">
        <v>448</v>
      </c>
      <c r="C1391" t="s">
        <v>100</v>
      </c>
      <c r="D1391" t="s">
        <v>1730</v>
      </c>
      <c r="E1391">
        <v>40012</v>
      </c>
      <c r="F1391" t="s">
        <v>39</v>
      </c>
      <c r="G1391" t="s">
        <v>101</v>
      </c>
      <c r="H1391" s="74">
        <v>0.33910066629593</v>
      </c>
      <c r="I1391" s="1">
        <v>1830351</v>
      </c>
      <c r="J1391" s="1"/>
      <c r="K1391" s="1"/>
      <c r="L1391" s="1">
        <v>555356</v>
      </c>
      <c r="M1391" s="1"/>
      <c r="N1391" s="1"/>
      <c r="O1391" s="1"/>
      <c r="P1391" s="1">
        <v>799399</v>
      </c>
      <c r="Q1391" s="1"/>
      <c r="R1391" s="1"/>
      <c r="S1391" s="1"/>
      <c r="T1391" s="1">
        <v>1354755</v>
      </c>
      <c r="U1391" s="1">
        <v>17.7</v>
      </c>
      <c r="V1391" s="36">
        <v>8.4530873788516939E-2</v>
      </c>
      <c r="W1391" s="1"/>
      <c r="X1391" s="1"/>
      <c r="Y1391" s="1">
        <v>1100</v>
      </c>
      <c r="Z1391" s="1"/>
      <c r="AA1391" s="1"/>
      <c r="AB1391" s="1"/>
      <c r="AC1391" s="1">
        <v>205629</v>
      </c>
      <c r="AD1391" s="1"/>
      <c r="AE1391" s="1"/>
      <c r="AF1391" s="1"/>
      <c r="AG1391" s="1">
        <v>0</v>
      </c>
      <c r="AH1391" s="1">
        <v>0</v>
      </c>
      <c r="AI1391" s="1">
        <v>17721.723250000003</v>
      </c>
      <c r="AJ1391" s="1">
        <v>0</v>
      </c>
      <c r="AK1391" s="1"/>
      <c r="AL1391" s="1">
        <v>0</v>
      </c>
      <c r="AM1391" s="1">
        <v>1806330.6040308331</v>
      </c>
      <c r="AN1391" s="1"/>
      <c r="AO1391" s="1">
        <v>0</v>
      </c>
      <c r="AP1391" s="1">
        <v>0</v>
      </c>
      <c r="AQ1391" s="1">
        <v>1824052.3272808332</v>
      </c>
      <c r="AR1391" s="1">
        <v>0</v>
      </c>
      <c r="AS1391" s="1">
        <v>0</v>
      </c>
      <c r="AT1391" s="1">
        <v>2384.82134</v>
      </c>
      <c r="AU1391" s="1">
        <v>0</v>
      </c>
      <c r="AV1391" s="1"/>
      <c r="AW1391" s="1">
        <v>0</v>
      </c>
      <c r="AX1391" s="1">
        <v>534878.04221999994</v>
      </c>
      <c r="AY1391" s="1"/>
      <c r="AZ1391" s="1">
        <v>0</v>
      </c>
      <c r="BA1391" s="1">
        <v>0</v>
      </c>
      <c r="BB1391" s="1">
        <v>537262.86355999997</v>
      </c>
      <c r="BC1391" s="7">
        <v>1.2900887266108156</v>
      </c>
      <c r="BD1391" s="35" t="s">
        <v>552</v>
      </c>
      <c r="BE1391" s="35" t="s">
        <v>552</v>
      </c>
      <c r="BF1391" s="35">
        <v>3.6204785020779465E-2</v>
      </c>
      <c r="BG1391" s="35" t="s">
        <v>552</v>
      </c>
      <c r="BH1391" s="35" t="s">
        <v>552</v>
      </c>
      <c r="BI1391" s="35" t="s">
        <v>552</v>
      </c>
      <c r="BJ1391" s="35">
        <v>2.9287110019537588</v>
      </c>
      <c r="BK1391" s="35" t="s">
        <v>552</v>
      </c>
      <c r="BL1391" s="35" t="s">
        <v>552</v>
      </c>
      <c r="BM1391" s="35" t="s">
        <v>552</v>
      </c>
      <c r="BN1391" s="35">
        <v>1.7429831894629162</v>
      </c>
      <c r="BO1391" s="1">
        <v>0</v>
      </c>
      <c r="BP1391" s="1">
        <v>0</v>
      </c>
      <c r="BQ1391" s="1">
        <v>602478.3351599999</v>
      </c>
      <c r="BR1391" s="1">
        <v>26780.027128735182</v>
      </c>
      <c r="BS1391" s="1">
        <v>236642.56460953676</v>
      </c>
      <c r="BT1391" s="1">
        <v>602478.3351599999</v>
      </c>
      <c r="BU1391" s="1">
        <v>26780.027128735182</v>
      </c>
      <c r="BV1391" s="1">
        <v>69659.670966723381</v>
      </c>
      <c r="BW1391" s="35">
        <v>6.147616091543008</v>
      </c>
      <c r="BX1391" s="1">
        <v>3101327.1728756572</v>
      </c>
      <c r="BY1391" s="1">
        <v>137853.29857983554</v>
      </c>
      <c r="BZ1391" s="1">
        <v>1218145.0735280574</v>
      </c>
      <c r="CA1391" s="1">
        <v>3101327.1728756572</v>
      </c>
      <c r="CB1391" s="1">
        <v>137853.29857983554</v>
      </c>
      <c r="CC1391" s="1">
        <v>358581.24319989659</v>
      </c>
    </row>
    <row r="1392" spans="1:81" x14ac:dyDescent="0.25">
      <c r="A1392" t="s">
        <v>1455</v>
      </c>
      <c r="B1392" t="s">
        <v>1456</v>
      </c>
      <c r="C1392" t="s">
        <v>100</v>
      </c>
      <c r="D1392" t="s">
        <v>28</v>
      </c>
      <c r="E1392">
        <v>40210</v>
      </c>
      <c r="F1392" t="s">
        <v>370</v>
      </c>
      <c r="G1392" t="s">
        <v>101</v>
      </c>
      <c r="H1392" s="74">
        <v>0.33910066629593</v>
      </c>
      <c r="I1392" s="1">
        <v>940094.16</v>
      </c>
      <c r="J1392" s="1">
        <v>0</v>
      </c>
      <c r="K1392" s="1">
        <v>0</v>
      </c>
      <c r="L1392" s="1">
        <v>0</v>
      </c>
      <c r="M1392" s="1">
        <v>0</v>
      </c>
      <c r="N1392" s="1">
        <v>0</v>
      </c>
      <c r="O1392" s="1">
        <v>0</v>
      </c>
      <c r="P1392" s="1">
        <v>517641</v>
      </c>
      <c r="Q1392" s="1">
        <v>0</v>
      </c>
      <c r="R1392" s="1">
        <v>0</v>
      </c>
      <c r="S1392" s="1">
        <v>0</v>
      </c>
      <c r="T1392" s="1">
        <v>517641</v>
      </c>
      <c r="U1392" s="1"/>
      <c r="V1392" s="36"/>
      <c r="W1392" s="1"/>
      <c r="X1392" s="1"/>
      <c r="Y1392" s="1"/>
      <c r="Z1392" s="1"/>
      <c r="AA1392" s="1"/>
      <c r="AB1392" s="1"/>
      <c r="AC1392" s="1">
        <v>60969</v>
      </c>
      <c r="AD1392" s="1"/>
      <c r="AE1392" s="1"/>
      <c r="AF1392" s="1"/>
      <c r="AG1392" s="1">
        <v>0</v>
      </c>
      <c r="AH1392" s="1">
        <v>0</v>
      </c>
      <c r="AI1392" s="1">
        <v>0</v>
      </c>
      <c r="AJ1392" s="1">
        <v>0</v>
      </c>
      <c r="AK1392" s="1">
        <v>0</v>
      </c>
      <c r="AL1392" s="1">
        <v>0</v>
      </c>
      <c r="AM1392" s="1">
        <v>535895.77390249993</v>
      </c>
      <c r="AN1392" s="1">
        <v>0</v>
      </c>
      <c r="AO1392" s="1">
        <v>0</v>
      </c>
      <c r="AP1392" s="1">
        <v>0</v>
      </c>
      <c r="AQ1392" s="1">
        <v>535895.77390249993</v>
      </c>
      <c r="AR1392" s="1">
        <v>0</v>
      </c>
      <c r="AS1392" s="1">
        <v>0</v>
      </c>
      <c r="AT1392" s="1">
        <v>0</v>
      </c>
      <c r="AU1392" s="1">
        <v>0</v>
      </c>
      <c r="AV1392" s="1">
        <v>0</v>
      </c>
      <c r="AW1392" s="1">
        <v>0</v>
      </c>
      <c r="AX1392" s="1">
        <v>158591.34341999999</v>
      </c>
      <c r="AY1392" s="1">
        <v>0</v>
      </c>
      <c r="AZ1392" s="1">
        <v>0</v>
      </c>
      <c r="BA1392" s="1">
        <v>0</v>
      </c>
      <c r="BB1392" s="1">
        <v>158591.34341999999</v>
      </c>
      <c r="BC1392" s="7">
        <v>0.7387420823064148</v>
      </c>
      <c r="BD1392" s="35" t="s">
        <v>552</v>
      </c>
      <c r="BE1392" s="35" t="s">
        <v>552</v>
      </c>
      <c r="BF1392" s="35" t="s">
        <v>552</v>
      </c>
      <c r="BG1392" s="35" t="s">
        <v>552</v>
      </c>
      <c r="BH1392" s="35" t="s">
        <v>552</v>
      </c>
      <c r="BI1392" s="35" t="s">
        <v>552</v>
      </c>
      <c r="BJ1392" s="35">
        <v>1.3416385435514186</v>
      </c>
      <c r="BK1392" s="35" t="s">
        <v>552</v>
      </c>
      <c r="BL1392" s="35" t="s">
        <v>552</v>
      </c>
      <c r="BM1392" s="35" t="s">
        <v>552</v>
      </c>
      <c r="BN1392" s="35">
        <v>1.3416385435514186</v>
      </c>
      <c r="BO1392" s="1">
        <v>0</v>
      </c>
      <c r="BP1392" s="1">
        <v>0</v>
      </c>
      <c r="BQ1392" s="1">
        <v>309441.39370559994</v>
      </c>
      <c r="BR1392" s="1">
        <v>13754.600679522951</v>
      </c>
      <c r="BS1392" s="1">
        <v>121542.96798638521</v>
      </c>
      <c r="BT1392" s="1">
        <v>309441.39370559994</v>
      </c>
      <c r="BU1392" s="1">
        <v>13754.600679522951</v>
      </c>
      <c r="BV1392" s="1">
        <v>35778.192195561511</v>
      </c>
      <c r="BW1392" s="35">
        <v>6.0982282206559297</v>
      </c>
      <c r="BX1392" s="1">
        <v>1577602.8460289917</v>
      </c>
      <c r="BY1392" s="1">
        <v>70124.093348197144</v>
      </c>
      <c r="BZ1392" s="1">
        <v>619653.78941046936</v>
      </c>
      <c r="CA1392" s="1">
        <v>1577602.8460289917</v>
      </c>
      <c r="CB1392" s="1">
        <v>70124.093348197144</v>
      </c>
      <c r="CC1392" s="1">
        <v>182405.38913546343</v>
      </c>
    </row>
    <row r="1393" spans="1:81" x14ac:dyDescent="0.25">
      <c r="A1393" t="s">
        <v>1455</v>
      </c>
      <c r="B1393" t="s">
        <v>1456</v>
      </c>
      <c r="C1393" t="s">
        <v>100</v>
      </c>
      <c r="D1393" t="s">
        <v>1730</v>
      </c>
      <c r="E1393">
        <v>40210</v>
      </c>
      <c r="F1393" t="s">
        <v>370</v>
      </c>
      <c r="G1393" t="s">
        <v>101</v>
      </c>
      <c r="H1393" s="74">
        <v>0.33910066629593</v>
      </c>
      <c r="I1393" s="1">
        <v>940094.16</v>
      </c>
      <c r="J1393" s="1"/>
      <c r="K1393" s="1"/>
      <c r="L1393" s="1"/>
      <c r="M1393" s="1"/>
      <c r="N1393" s="1"/>
      <c r="O1393" s="1"/>
      <c r="P1393" s="1">
        <v>517641</v>
      </c>
      <c r="Q1393" s="1"/>
      <c r="R1393" s="1"/>
      <c r="S1393" s="1"/>
      <c r="T1393" s="1">
        <v>517641</v>
      </c>
      <c r="U1393" s="1">
        <v>9.235294117647058</v>
      </c>
      <c r="V1393" s="36">
        <v>0.17128987855702926</v>
      </c>
      <c r="W1393" s="1"/>
      <c r="X1393" s="1"/>
      <c r="Y1393" s="1"/>
      <c r="Z1393" s="1"/>
      <c r="AA1393" s="1"/>
      <c r="AB1393" s="1"/>
      <c r="AC1393" s="1">
        <v>60969</v>
      </c>
      <c r="AD1393" s="1"/>
      <c r="AE1393" s="1"/>
      <c r="AF1393" s="1"/>
      <c r="AG1393" s="1">
        <v>0</v>
      </c>
      <c r="AH1393" s="1">
        <v>0</v>
      </c>
      <c r="AI1393" s="1">
        <v>0</v>
      </c>
      <c r="AJ1393" s="1">
        <v>0</v>
      </c>
      <c r="AK1393" s="1"/>
      <c r="AL1393" s="1">
        <v>0</v>
      </c>
      <c r="AM1393" s="1">
        <v>535895.77390249993</v>
      </c>
      <c r="AN1393" s="1"/>
      <c r="AO1393" s="1">
        <v>0</v>
      </c>
      <c r="AP1393" s="1">
        <v>0</v>
      </c>
      <c r="AQ1393" s="1">
        <v>535895.77390249993</v>
      </c>
      <c r="AR1393" s="1">
        <v>0</v>
      </c>
      <c r="AS1393" s="1">
        <v>0</v>
      </c>
      <c r="AT1393" s="1">
        <v>0</v>
      </c>
      <c r="AU1393" s="1">
        <v>0</v>
      </c>
      <c r="AV1393" s="1"/>
      <c r="AW1393" s="1">
        <v>0</v>
      </c>
      <c r="AX1393" s="1">
        <v>158591.34341999999</v>
      </c>
      <c r="AY1393" s="1"/>
      <c r="AZ1393" s="1">
        <v>0</v>
      </c>
      <c r="BA1393" s="1">
        <v>0</v>
      </c>
      <c r="BB1393" s="1">
        <v>158591.34341999999</v>
      </c>
      <c r="BC1393" s="7">
        <v>0.7387420823064148</v>
      </c>
      <c r="BD1393" s="35" t="s">
        <v>552</v>
      </c>
      <c r="BE1393" s="35" t="s">
        <v>552</v>
      </c>
      <c r="BF1393" s="35" t="s">
        <v>552</v>
      </c>
      <c r="BG1393" s="35" t="s">
        <v>552</v>
      </c>
      <c r="BH1393" s="35" t="s">
        <v>552</v>
      </c>
      <c r="BI1393" s="35" t="s">
        <v>552</v>
      </c>
      <c r="BJ1393" s="35">
        <v>1.3416385435514186</v>
      </c>
      <c r="BK1393" s="35" t="s">
        <v>552</v>
      </c>
      <c r="BL1393" s="35" t="s">
        <v>552</v>
      </c>
      <c r="BM1393" s="35" t="s">
        <v>552</v>
      </c>
      <c r="BN1393" s="35">
        <v>1.3416385435514186</v>
      </c>
      <c r="BO1393" s="1">
        <v>0</v>
      </c>
      <c r="BP1393" s="1">
        <v>0</v>
      </c>
      <c r="BQ1393" s="1">
        <v>309441.39370559994</v>
      </c>
      <c r="BR1393" s="1">
        <v>13754.600679522951</v>
      </c>
      <c r="BS1393" s="1">
        <v>121542.96798638521</v>
      </c>
      <c r="BT1393" s="1">
        <v>309441.39370559994</v>
      </c>
      <c r="BU1393" s="1">
        <v>13754.600679522951</v>
      </c>
      <c r="BV1393" s="1">
        <v>35778.192195561511</v>
      </c>
      <c r="BW1393" s="35">
        <v>6.0982282206559297</v>
      </c>
      <c r="BX1393" s="1">
        <v>1577602.8460289917</v>
      </c>
      <c r="BY1393" s="1">
        <v>70124.093348197144</v>
      </c>
      <c r="BZ1393" s="1">
        <v>619653.78941046936</v>
      </c>
      <c r="CA1393" s="1">
        <v>1577602.8460289917</v>
      </c>
      <c r="CB1393" s="1">
        <v>70124.093348197144</v>
      </c>
      <c r="CC1393" s="1">
        <v>182405.38913546343</v>
      </c>
    </row>
    <row r="1394" spans="1:81" x14ac:dyDescent="0.25">
      <c r="A1394" t="s">
        <v>1421</v>
      </c>
      <c r="B1394" t="s">
        <v>431</v>
      </c>
      <c r="C1394" t="s">
        <v>100</v>
      </c>
      <c r="D1394" t="s">
        <v>28</v>
      </c>
      <c r="E1394">
        <v>40131</v>
      </c>
      <c r="F1394" t="s">
        <v>370</v>
      </c>
      <c r="G1394" t="s">
        <v>101</v>
      </c>
      <c r="H1394" s="74">
        <v>0.33910066629593</v>
      </c>
      <c r="I1394" s="1">
        <v>1280519.33</v>
      </c>
      <c r="J1394" s="1">
        <v>0</v>
      </c>
      <c r="K1394" s="1">
        <v>0</v>
      </c>
      <c r="L1394" s="1">
        <v>0</v>
      </c>
      <c r="M1394" s="1">
        <v>0</v>
      </c>
      <c r="N1394" s="1">
        <v>0</v>
      </c>
      <c r="O1394" s="1">
        <v>0</v>
      </c>
      <c r="P1394" s="1">
        <v>156170</v>
      </c>
      <c r="Q1394" s="1">
        <v>0</v>
      </c>
      <c r="R1394" s="1">
        <v>0</v>
      </c>
      <c r="S1394" s="1">
        <v>0</v>
      </c>
      <c r="T1394" s="1">
        <v>156170</v>
      </c>
      <c r="U1394" s="1"/>
      <c r="V1394" s="36"/>
      <c r="W1394" s="1"/>
      <c r="X1394" s="1"/>
      <c r="Y1394" s="1"/>
      <c r="Z1394" s="1"/>
      <c r="AA1394" s="1"/>
      <c r="AB1394" s="1"/>
      <c r="AC1394" s="1">
        <v>18394</v>
      </c>
      <c r="AD1394" s="1"/>
      <c r="AE1394" s="1"/>
      <c r="AF1394" s="1"/>
      <c r="AG1394" s="1">
        <v>0</v>
      </c>
      <c r="AH1394" s="1">
        <v>0</v>
      </c>
      <c r="AI1394" s="1">
        <v>0</v>
      </c>
      <c r="AJ1394" s="1">
        <v>0</v>
      </c>
      <c r="AK1394" s="1">
        <v>0</v>
      </c>
      <c r="AL1394" s="1">
        <v>0</v>
      </c>
      <c r="AM1394" s="1">
        <v>161676.70309166666</v>
      </c>
      <c r="AN1394" s="1">
        <v>0</v>
      </c>
      <c r="AO1394" s="1">
        <v>0</v>
      </c>
      <c r="AP1394" s="1">
        <v>0</v>
      </c>
      <c r="AQ1394" s="1">
        <v>161676.70309166666</v>
      </c>
      <c r="AR1394" s="1">
        <v>0</v>
      </c>
      <c r="AS1394" s="1">
        <v>0</v>
      </c>
      <c r="AT1394" s="1">
        <v>0</v>
      </c>
      <c r="AU1394" s="1">
        <v>0</v>
      </c>
      <c r="AV1394" s="1">
        <v>0</v>
      </c>
      <c r="AW1394" s="1">
        <v>0</v>
      </c>
      <c r="AX1394" s="1">
        <v>47846.104919999998</v>
      </c>
      <c r="AY1394" s="1">
        <v>0</v>
      </c>
      <c r="AZ1394" s="1">
        <v>0</v>
      </c>
      <c r="BA1394" s="1">
        <v>0</v>
      </c>
      <c r="BB1394" s="1">
        <v>47846.104919999998</v>
      </c>
      <c r="BC1394" s="7">
        <v>0.16362330743704323</v>
      </c>
      <c r="BD1394" s="35" t="s">
        <v>552</v>
      </c>
      <c r="BE1394" s="35" t="s">
        <v>552</v>
      </c>
      <c r="BF1394" s="35" t="s">
        <v>552</v>
      </c>
      <c r="BG1394" s="35" t="s">
        <v>552</v>
      </c>
      <c r="BH1394" s="35" t="s">
        <v>552</v>
      </c>
      <c r="BI1394" s="35" t="s">
        <v>552</v>
      </c>
      <c r="BJ1394" s="35">
        <v>1.3416328873129708</v>
      </c>
      <c r="BK1394" s="35" t="s">
        <v>552</v>
      </c>
      <c r="BL1394" s="35" t="s">
        <v>552</v>
      </c>
      <c r="BM1394" s="35" t="s">
        <v>552</v>
      </c>
      <c r="BN1394" s="35">
        <v>1.3416328873129708</v>
      </c>
      <c r="BO1394" s="1">
        <v>0</v>
      </c>
      <c r="BP1394" s="1">
        <v>0</v>
      </c>
      <c r="BQ1394" s="1">
        <v>421495.74266279995</v>
      </c>
      <c r="BR1394" s="1">
        <v>18735.39140649515</v>
      </c>
      <c r="BS1394" s="1">
        <v>165555.88424476274</v>
      </c>
      <c r="BT1394" s="1">
        <v>421495.74266279989</v>
      </c>
      <c r="BU1394" s="1">
        <v>18735.391406495146</v>
      </c>
      <c r="BV1394" s="1">
        <v>48734.12541874704</v>
      </c>
      <c r="BW1394" s="35">
        <v>5.9896576864108217</v>
      </c>
      <c r="BX1394" s="1">
        <v>2103119.4721668772</v>
      </c>
      <c r="BY1394" s="1">
        <v>93483.189739333771</v>
      </c>
      <c r="BZ1394" s="1">
        <v>826067.19035242067</v>
      </c>
      <c r="CA1394" s="1">
        <v>2103119.4721668772</v>
      </c>
      <c r="CB1394" s="1">
        <v>93483.189739333771</v>
      </c>
      <c r="CC1394" s="1">
        <v>243166.60348616019</v>
      </c>
    </row>
    <row r="1395" spans="1:81" x14ac:dyDescent="0.25">
      <c r="A1395" t="s">
        <v>1421</v>
      </c>
      <c r="B1395" t="s">
        <v>431</v>
      </c>
      <c r="C1395" t="s">
        <v>100</v>
      </c>
      <c r="D1395" t="s">
        <v>1730</v>
      </c>
      <c r="E1395">
        <v>40131</v>
      </c>
      <c r="F1395" t="s">
        <v>370</v>
      </c>
      <c r="G1395" t="s">
        <v>101</v>
      </c>
      <c r="H1395" s="74">
        <v>0.33910066629593</v>
      </c>
      <c r="I1395" s="1">
        <v>1280519.33</v>
      </c>
      <c r="J1395" s="1"/>
      <c r="K1395" s="1"/>
      <c r="L1395" s="1"/>
      <c r="M1395" s="1"/>
      <c r="N1395" s="1"/>
      <c r="O1395" s="1"/>
      <c r="P1395" s="1">
        <v>156170</v>
      </c>
      <c r="Q1395" s="1"/>
      <c r="R1395" s="1"/>
      <c r="S1395" s="1"/>
      <c r="T1395" s="1">
        <v>156170</v>
      </c>
      <c r="U1395" s="1">
        <v>18</v>
      </c>
      <c r="V1395" s="36">
        <v>8.7012952604919869E-2</v>
      </c>
      <c r="W1395" s="1"/>
      <c r="X1395" s="1"/>
      <c r="Y1395" s="1"/>
      <c r="Z1395" s="1"/>
      <c r="AA1395" s="1"/>
      <c r="AB1395" s="1"/>
      <c r="AC1395" s="1">
        <v>18394</v>
      </c>
      <c r="AD1395" s="1"/>
      <c r="AE1395" s="1"/>
      <c r="AF1395" s="1"/>
      <c r="AG1395" s="1">
        <v>0</v>
      </c>
      <c r="AH1395" s="1">
        <v>0</v>
      </c>
      <c r="AI1395" s="1">
        <v>0</v>
      </c>
      <c r="AJ1395" s="1">
        <v>0</v>
      </c>
      <c r="AK1395" s="1"/>
      <c r="AL1395" s="1">
        <v>0</v>
      </c>
      <c r="AM1395" s="1">
        <v>161676.70309166666</v>
      </c>
      <c r="AN1395" s="1"/>
      <c r="AO1395" s="1">
        <v>0</v>
      </c>
      <c r="AP1395" s="1">
        <v>0</v>
      </c>
      <c r="AQ1395" s="1">
        <v>161676.70309166666</v>
      </c>
      <c r="AR1395" s="1">
        <v>0</v>
      </c>
      <c r="AS1395" s="1">
        <v>0</v>
      </c>
      <c r="AT1395" s="1">
        <v>0</v>
      </c>
      <c r="AU1395" s="1">
        <v>0</v>
      </c>
      <c r="AV1395" s="1"/>
      <c r="AW1395" s="1">
        <v>0</v>
      </c>
      <c r="AX1395" s="1">
        <v>47846.104919999998</v>
      </c>
      <c r="AY1395" s="1"/>
      <c r="AZ1395" s="1">
        <v>0</v>
      </c>
      <c r="BA1395" s="1">
        <v>0</v>
      </c>
      <c r="BB1395" s="1">
        <v>47846.104919999998</v>
      </c>
      <c r="BC1395" s="7">
        <v>0.16362330743704323</v>
      </c>
      <c r="BD1395" s="35" t="s">
        <v>552</v>
      </c>
      <c r="BE1395" s="35" t="s">
        <v>552</v>
      </c>
      <c r="BF1395" s="35" t="s">
        <v>552</v>
      </c>
      <c r="BG1395" s="35" t="s">
        <v>552</v>
      </c>
      <c r="BH1395" s="35" t="s">
        <v>552</v>
      </c>
      <c r="BI1395" s="35" t="s">
        <v>552</v>
      </c>
      <c r="BJ1395" s="35">
        <v>1.3416328873129708</v>
      </c>
      <c r="BK1395" s="35" t="s">
        <v>552</v>
      </c>
      <c r="BL1395" s="35" t="s">
        <v>552</v>
      </c>
      <c r="BM1395" s="35" t="s">
        <v>552</v>
      </c>
      <c r="BN1395" s="35">
        <v>1.3416328873129708</v>
      </c>
      <c r="BO1395" s="1">
        <v>0</v>
      </c>
      <c r="BP1395" s="1">
        <v>0</v>
      </c>
      <c r="BQ1395" s="1">
        <v>421495.74266279995</v>
      </c>
      <c r="BR1395" s="1">
        <v>18735.39140649515</v>
      </c>
      <c r="BS1395" s="1">
        <v>165555.88424476274</v>
      </c>
      <c r="BT1395" s="1">
        <v>421495.74266279995</v>
      </c>
      <c r="BU1395" s="1">
        <v>18735.39140649515</v>
      </c>
      <c r="BV1395" s="1">
        <v>48734.125418747048</v>
      </c>
      <c r="BW1395" s="35">
        <v>5.9896576864108217</v>
      </c>
      <c r="BX1395" s="1">
        <v>2103119.4721668772</v>
      </c>
      <c r="BY1395" s="1">
        <v>93483.189739333771</v>
      </c>
      <c r="BZ1395" s="1">
        <v>826067.19035242067</v>
      </c>
      <c r="CA1395" s="1">
        <v>2103119.4721668772</v>
      </c>
      <c r="CB1395" s="1">
        <v>93483.189739333771</v>
      </c>
      <c r="CC1395" s="1">
        <v>243166.60348616019</v>
      </c>
    </row>
    <row r="1396" spans="1:81" x14ac:dyDescent="0.25">
      <c r="A1396" t="s">
        <v>1465</v>
      </c>
      <c r="B1396" t="s">
        <v>958</v>
      </c>
      <c r="C1396" t="s">
        <v>100</v>
      </c>
      <c r="D1396" t="s">
        <v>28</v>
      </c>
      <c r="E1396">
        <v>40221</v>
      </c>
      <c r="F1396" t="s">
        <v>370</v>
      </c>
      <c r="G1396" t="s">
        <v>101</v>
      </c>
      <c r="H1396" s="74">
        <v>0.33910066629593</v>
      </c>
      <c r="I1396" s="1">
        <v>1762168.06</v>
      </c>
      <c r="J1396" s="1">
        <v>0</v>
      </c>
      <c r="K1396" s="1">
        <v>14286.400000000001</v>
      </c>
      <c r="L1396" s="1">
        <v>49573.2</v>
      </c>
      <c r="M1396" s="1">
        <v>0</v>
      </c>
      <c r="N1396" s="1">
        <v>0</v>
      </c>
      <c r="O1396" s="1">
        <v>0</v>
      </c>
      <c r="P1396" s="1">
        <v>284404.39999999997</v>
      </c>
      <c r="Q1396" s="1">
        <v>0</v>
      </c>
      <c r="R1396" s="1">
        <v>0</v>
      </c>
      <c r="S1396" s="1">
        <v>197966</v>
      </c>
      <c r="T1396" s="1">
        <v>546230</v>
      </c>
      <c r="U1396" s="1"/>
      <c r="V1396" s="36"/>
      <c r="W1396" s="1"/>
      <c r="X1396" s="1">
        <v>4465</v>
      </c>
      <c r="Y1396" s="1">
        <v>11502</v>
      </c>
      <c r="Z1396" s="1"/>
      <c r="AA1396" s="1"/>
      <c r="AB1396" s="1"/>
      <c r="AC1396" s="1">
        <v>33498</v>
      </c>
      <c r="AD1396" s="1"/>
      <c r="AE1396" s="1"/>
      <c r="AF1396" s="1">
        <v>46254</v>
      </c>
      <c r="AG1396" s="1">
        <v>0</v>
      </c>
      <c r="AH1396" s="1">
        <v>36698.222340444445</v>
      </c>
      <c r="AI1396" s="1">
        <v>118014.806775</v>
      </c>
      <c r="AJ1396" s="1">
        <v>0</v>
      </c>
      <c r="AK1396" s="1">
        <v>0</v>
      </c>
      <c r="AL1396" s="1">
        <v>0</v>
      </c>
      <c r="AM1396" s="1">
        <v>294435.47599766665</v>
      </c>
      <c r="AN1396" s="1">
        <v>0</v>
      </c>
      <c r="AO1396" s="1">
        <v>0</v>
      </c>
      <c r="AP1396" s="1">
        <v>263803.02046199999</v>
      </c>
      <c r="AQ1396" s="1">
        <v>712951.52557511115</v>
      </c>
      <c r="AR1396" s="1">
        <v>0</v>
      </c>
      <c r="AS1396" s="1">
        <v>9645.6792225000008</v>
      </c>
      <c r="AT1396" s="1">
        <v>24936.559138799999</v>
      </c>
      <c r="AU1396" s="1">
        <v>0</v>
      </c>
      <c r="AV1396" s="1">
        <v>0</v>
      </c>
      <c r="AW1396" s="1">
        <v>0</v>
      </c>
      <c r="AX1396" s="1">
        <v>87134.327639999989</v>
      </c>
      <c r="AY1396" s="1">
        <v>0</v>
      </c>
      <c r="AZ1396" s="1">
        <v>0</v>
      </c>
      <c r="BA1396" s="1">
        <v>59318.8262082</v>
      </c>
      <c r="BB1396" s="1">
        <v>181035.39220949999</v>
      </c>
      <c r="BC1396" s="7">
        <v>0.50732216641391803</v>
      </c>
      <c r="BD1396" s="35" t="s">
        <v>552</v>
      </c>
      <c r="BE1396" s="35">
        <v>3.2439174013708452</v>
      </c>
      <c r="BF1396" s="35">
        <v>2.8836420871317565</v>
      </c>
      <c r="BG1396" s="35" t="s">
        <v>552</v>
      </c>
      <c r="BH1396" s="35" t="s">
        <v>552</v>
      </c>
      <c r="BI1396" s="35" t="s">
        <v>552</v>
      </c>
      <c r="BJ1396" s="35">
        <v>1.3416452194047161</v>
      </c>
      <c r="BK1396" s="35" t="s">
        <v>552</v>
      </c>
      <c r="BL1396" s="35" t="s">
        <v>552</v>
      </c>
      <c r="BM1396" s="35">
        <v>1.6322087968146046</v>
      </c>
      <c r="BN1396" s="35">
        <v>1.6366492462600206</v>
      </c>
      <c r="BO1396" s="1">
        <v>0</v>
      </c>
      <c r="BP1396" s="1">
        <v>0</v>
      </c>
      <c r="BQ1396" s="1">
        <v>580035.23862959992</v>
      </c>
      <c r="BR1396" s="1">
        <v>25782.43651200816</v>
      </c>
      <c r="BS1396" s="1">
        <v>227827.32327920274</v>
      </c>
      <c r="BT1396" s="1">
        <v>580035.23862959992</v>
      </c>
      <c r="BU1396" s="1">
        <v>25782.43651200816</v>
      </c>
      <c r="BV1396" s="1">
        <v>67064.758206305385</v>
      </c>
      <c r="BW1396" s="35">
        <v>6.0432655442269398</v>
      </c>
      <c r="BX1396" s="1">
        <v>2925271.7334181122</v>
      </c>
      <c r="BY1396" s="1">
        <v>130027.67370722936</v>
      </c>
      <c r="BZ1396" s="1">
        <v>1148993.6895274555</v>
      </c>
      <c r="CA1396" s="1">
        <v>2925271.7334181122</v>
      </c>
      <c r="CB1396" s="1">
        <v>130027.67370722936</v>
      </c>
      <c r="CC1396" s="1">
        <v>338225.38429377083</v>
      </c>
    </row>
    <row r="1397" spans="1:81" x14ac:dyDescent="0.25">
      <c r="A1397" t="s">
        <v>1465</v>
      </c>
      <c r="B1397" t="s">
        <v>958</v>
      </c>
      <c r="C1397" t="s">
        <v>100</v>
      </c>
      <c r="D1397" t="s">
        <v>1730</v>
      </c>
      <c r="E1397">
        <v>40221</v>
      </c>
      <c r="F1397" t="s">
        <v>370</v>
      </c>
      <c r="G1397" t="s">
        <v>101</v>
      </c>
      <c r="H1397" s="74">
        <v>0.33910066629593</v>
      </c>
      <c r="I1397" s="1">
        <v>1762168.06</v>
      </c>
      <c r="J1397" s="1"/>
      <c r="K1397" s="1">
        <v>14286.400000000001</v>
      </c>
      <c r="L1397" s="1">
        <v>49573.2</v>
      </c>
      <c r="M1397" s="1"/>
      <c r="N1397" s="1"/>
      <c r="O1397" s="1"/>
      <c r="P1397" s="1">
        <v>284404.39999999997</v>
      </c>
      <c r="Q1397" s="1"/>
      <c r="R1397" s="1"/>
      <c r="S1397" s="1">
        <v>197966</v>
      </c>
      <c r="T1397" s="1">
        <v>546230</v>
      </c>
      <c r="U1397" s="1">
        <v>12.444444444444445</v>
      </c>
      <c r="V1397" s="36">
        <v>0.28914756350138199</v>
      </c>
      <c r="W1397" s="1"/>
      <c r="X1397" s="1">
        <v>4465</v>
      </c>
      <c r="Y1397" s="1">
        <v>11502</v>
      </c>
      <c r="Z1397" s="1"/>
      <c r="AA1397" s="1"/>
      <c r="AB1397" s="1"/>
      <c r="AC1397" s="1">
        <v>33498</v>
      </c>
      <c r="AD1397" s="1"/>
      <c r="AE1397" s="1"/>
      <c r="AF1397" s="1">
        <v>46254</v>
      </c>
      <c r="AG1397" s="1">
        <v>0</v>
      </c>
      <c r="AH1397" s="1">
        <v>36698.222340444445</v>
      </c>
      <c r="AI1397" s="1">
        <v>118014.806775</v>
      </c>
      <c r="AJ1397" s="1">
        <v>0</v>
      </c>
      <c r="AK1397" s="1"/>
      <c r="AL1397" s="1">
        <v>0</v>
      </c>
      <c r="AM1397" s="1">
        <v>294435.47599766665</v>
      </c>
      <c r="AN1397" s="1"/>
      <c r="AO1397" s="1">
        <v>0</v>
      </c>
      <c r="AP1397" s="1">
        <v>263803.02046199999</v>
      </c>
      <c r="AQ1397" s="1">
        <v>712951.52557511115</v>
      </c>
      <c r="AR1397" s="1">
        <v>0</v>
      </c>
      <c r="AS1397" s="1">
        <v>9645.6792225000008</v>
      </c>
      <c r="AT1397" s="1">
        <v>24936.559138799999</v>
      </c>
      <c r="AU1397" s="1">
        <v>0</v>
      </c>
      <c r="AV1397" s="1"/>
      <c r="AW1397" s="1">
        <v>0</v>
      </c>
      <c r="AX1397" s="1">
        <v>87134.327639999989</v>
      </c>
      <c r="AY1397" s="1"/>
      <c r="AZ1397" s="1">
        <v>0</v>
      </c>
      <c r="BA1397" s="1">
        <v>59318.8262082</v>
      </c>
      <c r="BB1397" s="1">
        <v>181035.39220949999</v>
      </c>
      <c r="BC1397" s="7">
        <v>0.50732216641391803</v>
      </c>
      <c r="BD1397" s="35" t="s">
        <v>552</v>
      </c>
      <c r="BE1397" s="35">
        <v>3.2439174013708452</v>
      </c>
      <c r="BF1397" s="35">
        <v>2.8836420871317565</v>
      </c>
      <c r="BG1397" s="35" t="s">
        <v>552</v>
      </c>
      <c r="BH1397" s="35" t="s">
        <v>552</v>
      </c>
      <c r="BI1397" s="35" t="s">
        <v>552</v>
      </c>
      <c r="BJ1397" s="35">
        <v>1.3416452194047161</v>
      </c>
      <c r="BK1397" s="35" t="s">
        <v>552</v>
      </c>
      <c r="BL1397" s="35" t="s">
        <v>552</v>
      </c>
      <c r="BM1397" s="35">
        <v>1.6322087968146046</v>
      </c>
      <c r="BN1397" s="35">
        <v>1.6366492462600206</v>
      </c>
      <c r="BO1397" s="1">
        <v>0</v>
      </c>
      <c r="BP1397" s="1">
        <v>0</v>
      </c>
      <c r="BQ1397" s="1">
        <v>580035.23862959992</v>
      </c>
      <c r="BR1397" s="1">
        <v>25782.43651200816</v>
      </c>
      <c r="BS1397" s="1">
        <v>227827.32327920274</v>
      </c>
      <c r="BT1397" s="1">
        <v>580035.23862959992</v>
      </c>
      <c r="BU1397" s="1">
        <v>25782.43651200816</v>
      </c>
      <c r="BV1397" s="1">
        <v>67064.758206305385</v>
      </c>
      <c r="BW1397" s="35">
        <v>6.0432655442269398</v>
      </c>
      <c r="BX1397" s="1">
        <v>2925271.7334181122</v>
      </c>
      <c r="BY1397" s="1">
        <v>130027.67370722936</v>
      </c>
      <c r="BZ1397" s="1">
        <v>1148993.6895274555</v>
      </c>
      <c r="CA1397" s="1">
        <v>2925271.7334181122</v>
      </c>
      <c r="CB1397" s="1">
        <v>130027.67370722936</v>
      </c>
      <c r="CC1397" s="1">
        <v>338225.38429377083</v>
      </c>
    </row>
    <row r="1398" spans="1:81" x14ac:dyDescent="0.25">
      <c r="A1398" t="s">
        <v>1179</v>
      </c>
      <c r="B1398" t="s">
        <v>1180</v>
      </c>
      <c r="C1398" t="s">
        <v>100</v>
      </c>
      <c r="D1398" t="s">
        <v>38</v>
      </c>
      <c r="E1398">
        <v>40132</v>
      </c>
      <c r="F1398" t="s">
        <v>370</v>
      </c>
      <c r="G1398" t="s">
        <v>101</v>
      </c>
      <c r="H1398" s="74">
        <v>0.33910066629593</v>
      </c>
      <c r="I1398" s="1">
        <v>841960.54</v>
      </c>
      <c r="J1398" s="1"/>
      <c r="K1398" s="1"/>
      <c r="L1398" s="1">
        <v>59318</v>
      </c>
      <c r="M1398" s="1"/>
      <c r="N1398" s="1"/>
      <c r="O1398" s="1"/>
      <c r="P1398" s="1"/>
      <c r="Q1398" s="1"/>
      <c r="R1398" s="1"/>
      <c r="S1398" s="1"/>
      <c r="T1398" s="1">
        <v>59318</v>
      </c>
      <c r="U1398" s="1">
        <v>32</v>
      </c>
      <c r="V1398" s="36">
        <v>8.7716503227118464E-2</v>
      </c>
      <c r="W1398" s="1"/>
      <c r="X1398" s="1"/>
      <c r="Y1398" s="1">
        <v>13763</v>
      </c>
      <c r="Z1398" s="1"/>
      <c r="AA1398" s="1"/>
      <c r="AB1398" s="1"/>
      <c r="AC1398" s="1"/>
      <c r="AD1398" s="1"/>
      <c r="AE1398" s="1"/>
      <c r="AF1398" s="1"/>
      <c r="AG1398" s="1">
        <v>0</v>
      </c>
      <c r="AH1398" s="1">
        <v>0</v>
      </c>
      <c r="AI1398" s="1">
        <v>141213.50912500001</v>
      </c>
      <c r="AJ1398" s="1">
        <v>0</v>
      </c>
      <c r="AK1398" s="1">
        <v>0</v>
      </c>
      <c r="AL1398" s="1">
        <v>0</v>
      </c>
      <c r="AM1398" s="1">
        <v>0</v>
      </c>
      <c r="AN1398" s="1">
        <v>0</v>
      </c>
      <c r="AO1398" s="1">
        <v>0</v>
      </c>
      <c r="AP1398" s="1">
        <v>0</v>
      </c>
      <c r="AQ1398" s="1">
        <v>141213.50912500001</v>
      </c>
      <c r="AR1398" s="1">
        <v>0</v>
      </c>
      <c r="AS1398" s="1">
        <v>0</v>
      </c>
      <c r="AT1398" s="1">
        <v>29838.451002199999</v>
      </c>
      <c r="AU1398" s="1">
        <v>0</v>
      </c>
      <c r="AV1398" s="1">
        <v>0</v>
      </c>
      <c r="AW1398" s="1">
        <v>0</v>
      </c>
      <c r="AX1398" s="1">
        <v>0</v>
      </c>
      <c r="AY1398" s="1">
        <v>0</v>
      </c>
      <c r="AZ1398" s="1">
        <v>0</v>
      </c>
      <c r="BA1398" s="1">
        <v>0</v>
      </c>
      <c r="BB1398" s="1">
        <v>29838.451002199999</v>
      </c>
      <c r="BC1398" s="7">
        <v>0.20315911732300423</v>
      </c>
      <c r="BD1398" s="35" t="s">
        <v>552</v>
      </c>
      <c r="BE1398" s="35" t="s">
        <v>552</v>
      </c>
      <c r="BF1398" s="35">
        <v>2.8836434156107758</v>
      </c>
      <c r="BG1398" s="35" t="s">
        <v>552</v>
      </c>
      <c r="BH1398" s="35" t="s">
        <v>552</v>
      </c>
      <c r="BI1398" s="35" t="s">
        <v>552</v>
      </c>
      <c r="BJ1398" s="35" t="s">
        <v>552</v>
      </c>
      <c r="BK1398" s="35" t="s">
        <v>552</v>
      </c>
      <c r="BL1398" s="35" t="s">
        <v>552</v>
      </c>
      <c r="BM1398" s="35" t="s">
        <v>552</v>
      </c>
      <c r="BN1398" s="35">
        <v>2.8836434156107758</v>
      </c>
      <c r="BO1398" s="1">
        <v>0</v>
      </c>
      <c r="BP1398" s="1"/>
      <c r="BQ1398" s="1">
        <v>277139.73134639999</v>
      </c>
      <c r="BR1398" s="1">
        <v>12318.799018616935</v>
      </c>
      <c r="BS1398" s="1">
        <v>108855.46077535427</v>
      </c>
      <c r="BT1398" s="1">
        <v>277139.73134639999</v>
      </c>
      <c r="BU1398" s="1">
        <v>12318.799018616935</v>
      </c>
      <c r="BV1398" s="1">
        <v>32043.413631246</v>
      </c>
      <c r="BW1398" s="35">
        <v>6.198011633726014</v>
      </c>
      <c r="BX1398" s="1">
        <v>1440575.5477062892</v>
      </c>
      <c r="BY1398" s="1">
        <v>64033.260612303442</v>
      </c>
      <c r="BZ1398" s="1">
        <v>565831.95150489733</v>
      </c>
      <c r="CA1398" s="1">
        <v>1440575.5477062892</v>
      </c>
      <c r="CB1398" s="1">
        <v>64033.260612303442</v>
      </c>
      <c r="CC1398" s="1">
        <v>166562.03683951145</v>
      </c>
    </row>
    <row r="1399" spans="1:81" x14ac:dyDescent="0.25">
      <c r="A1399" t="s">
        <v>1179</v>
      </c>
      <c r="B1399" t="s">
        <v>1180</v>
      </c>
      <c r="C1399" t="s">
        <v>100</v>
      </c>
      <c r="D1399" t="s">
        <v>28</v>
      </c>
      <c r="E1399">
        <v>40132</v>
      </c>
      <c r="F1399" t="s">
        <v>370</v>
      </c>
      <c r="G1399" t="s">
        <v>101</v>
      </c>
      <c r="H1399" s="74">
        <v>0.33910066629593</v>
      </c>
      <c r="I1399" s="1">
        <v>2034024.85</v>
      </c>
      <c r="J1399" s="1">
        <v>0</v>
      </c>
      <c r="K1399" s="1">
        <v>0</v>
      </c>
      <c r="L1399" s="1">
        <v>59318</v>
      </c>
      <c r="M1399" s="1">
        <v>0</v>
      </c>
      <c r="N1399" s="1">
        <v>0</v>
      </c>
      <c r="O1399" s="1">
        <v>0</v>
      </c>
      <c r="P1399" s="1">
        <v>816969</v>
      </c>
      <c r="Q1399" s="1">
        <v>0</v>
      </c>
      <c r="R1399" s="1">
        <v>0</v>
      </c>
      <c r="S1399" s="1">
        <v>0</v>
      </c>
      <c r="T1399" s="1">
        <v>876287</v>
      </c>
      <c r="U1399" s="1"/>
      <c r="V1399" s="36"/>
      <c r="W1399" s="1"/>
      <c r="X1399" s="1"/>
      <c r="Y1399" s="1">
        <v>13763</v>
      </c>
      <c r="Z1399" s="1"/>
      <c r="AA1399" s="1"/>
      <c r="AB1399" s="1"/>
      <c r="AC1399" s="1">
        <v>96226</v>
      </c>
      <c r="AD1399" s="1"/>
      <c r="AE1399" s="1"/>
      <c r="AF1399" s="1"/>
      <c r="AG1399" s="1">
        <v>0</v>
      </c>
      <c r="AH1399" s="1">
        <v>0</v>
      </c>
      <c r="AI1399" s="1">
        <v>141213.50912500001</v>
      </c>
      <c r="AJ1399" s="1">
        <v>0</v>
      </c>
      <c r="AK1399" s="1">
        <v>0</v>
      </c>
      <c r="AL1399" s="1">
        <v>0</v>
      </c>
      <c r="AM1399" s="1">
        <v>845792.22062249982</v>
      </c>
      <c r="AN1399" s="1">
        <v>0</v>
      </c>
      <c r="AO1399" s="1">
        <v>0</v>
      </c>
      <c r="AP1399" s="1">
        <v>0</v>
      </c>
      <c r="AQ1399" s="1">
        <v>987005.7297474998</v>
      </c>
      <c r="AR1399" s="1">
        <v>0</v>
      </c>
      <c r="AS1399" s="1">
        <v>0</v>
      </c>
      <c r="AT1399" s="1">
        <v>29838.451002199999</v>
      </c>
      <c r="AU1399" s="1">
        <v>0</v>
      </c>
      <c r="AV1399" s="1">
        <v>0</v>
      </c>
      <c r="AW1399" s="1">
        <v>0</v>
      </c>
      <c r="AX1399" s="1">
        <v>250301.14667999998</v>
      </c>
      <c r="AY1399" s="1">
        <v>0</v>
      </c>
      <c r="AZ1399" s="1">
        <v>0</v>
      </c>
      <c r="BA1399" s="1">
        <v>0</v>
      </c>
      <c r="BB1399" s="1">
        <v>280139.59768219996</v>
      </c>
      <c r="BC1399" s="7">
        <v>0.62297435915283905</v>
      </c>
      <c r="BD1399" s="35" t="s">
        <v>552</v>
      </c>
      <c r="BE1399" s="35" t="s">
        <v>552</v>
      </c>
      <c r="BF1399" s="35">
        <v>2.8836434156107758</v>
      </c>
      <c r="BG1399" s="35" t="s">
        <v>552</v>
      </c>
      <c r="BH1399" s="35" t="s">
        <v>552</v>
      </c>
      <c r="BI1399" s="35" t="s">
        <v>552</v>
      </c>
      <c r="BJ1399" s="35">
        <v>1.3416584561990721</v>
      </c>
      <c r="BK1399" s="35" t="s">
        <v>552</v>
      </c>
      <c r="BL1399" s="35" t="s">
        <v>552</v>
      </c>
      <c r="BM1399" s="35" t="s">
        <v>552</v>
      </c>
      <c r="BN1399" s="35">
        <v>1.4460391714469114</v>
      </c>
      <c r="BO1399" s="1">
        <v>0</v>
      </c>
      <c r="BP1399" s="1">
        <v>0</v>
      </c>
      <c r="BQ1399" s="1">
        <v>669519.61962599994</v>
      </c>
      <c r="BR1399" s="1">
        <v>29759.997215573141</v>
      </c>
      <c r="BS1399" s="1">
        <v>262975.16541009257</v>
      </c>
      <c r="BT1399" s="1">
        <v>669519.61962599994</v>
      </c>
      <c r="BU1399" s="1">
        <v>29759.997215573141</v>
      </c>
      <c r="BV1399" s="1">
        <v>77411.109557204545</v>
      </c>
      <c r="BW1399" s="35">
        <v>6.198011633726014</v>
      </c>
      <c r="BX1399" s="1">
        <v>3480170.7718237634</v>
      </c>
      <c r="BY1399" s="1">
        <v>154692.81174620299</v>
      </c>
      <c r="BZ1399" s="1">
        <v>1366947.9691826841</v>
      </c>
      <c r="CA1399" s="1">
        <v>3480170.7718237634</v>
      </c>
      <c r="CB1399" s="1">
        <v>154692.81174620299</v>
      </c>
      <c r="CC1399" s="1">
        <v>402383.84805798827</v>
      </c>
    </row>
    <row r="1400" spans="1:81" x14ac:dyDescent="0.25">
      <c r="A1400" t="s">
        <v>1179</v>
      </c>
      <c r="B1400" t="s">
        <v>1180</v>
      </c>
      <c r="C1400" t="s">
        <v>100</v>
      </c>
      <c r="D1400" t="s">
        <v>1730</v>
      </c>
      <c r="E1400">
        <v>40132</v>
      </c>
      <c r="F1400" t="s">
        <v>370</v>
      </c>
      <c r="G1400" t="s">
        <v>101</v>
      </c>
      <c r="H1400" s="74">
        <v>0.33910066629593</v>
      </c>
      <c r="I1400" s="1">
        <v>1192064.31</v>
      </c>
      <c r="J1400" s="1"/>
      <c r="K1400" s="1"/>
      <c r="L1400" s="1"/>
      <c r="M1400" s="1"/>
      <c r="N1400" s="1"/>
      <c r="O1400" s="1"/>
      <c r="P1400" s="1">
        <v>816969</v>
      </c>
      <c r="Q1400" s="1"/>
      <c r="R1400" s="1"/>
      <c r="S1400" s="1"/>
      <c r="T1400" s="1">
        <v>816969</v>
      </c>
      <c r="U1400" s="1">
        <v>15.321428571428571</v>
      </c>
      <c r="V1400" s="36">
        <v>0.13800419879599984</v>
      </c>
      <c r="W1400" s="1"/>
      <c r="X1400" s="1"/>
      <c r="Y1400" s="1"/>
      <c r="Z1400" s="1"/>
      <c r="AA1400" s="1"/>
      <c r="AB1400" s="1"/>
      <c r="AC1400" s="1">
        <v>96226</v>
      </c>
      <c r="AD1400" s="1"/>
      <c r="AE1400" s="1"/>
      <c r="AF1400" s="1"/>
      <c r="AG1400" s="1">
        <v>0</v>
      </c>
      <c r="AH1400" s="1">
        <v>0</v>
      </c>
      <c r="AI1400" s="1">
        <v>0</v>
      </c>
      <c r="AJ1400" s="1">
        <v>0</v>
      </c>
      <c r="AK1400" s="1"/>
      <c r="AL1400" s="1">
        <v>0</v>
      </c>
      <c r="AM1400" s="1">
        <v>845792.22062249982</v>
      </c>
      <c r="AN1400" s="1"/>
      <c r="AO1400" s="1">
        <v>0</v>
      </c>
      <c r="AP1400" s="1">
        <v>0</v>
      </c>
      <c r="AQ1400" s="1">
        <v>845792.22062249982</v>
      </c>
      <c r="AR1400" s="1">
        <v>0</v>
      </c>
      <c r="AS1400" s="1">
        <v>0</v>
      </c>
      <c r="AT1400" s="1">
        <v>0</v>
      </c>
      <c r="AU1400" s="1">
        <v>0</v>
      </c>
      <c r="AV1400" s="1"/>
      <c r="AW1400" s="1">
        <v>0</v>
      </c>
      <c r="AX1400" s="1">
        <v>250301.14667999998</v>
      </c>
      <c r="AY1400" s="1"/>
      <c r="AZ1400" s="1">
        <v>0</v>
      </c>
      <c r="BA1400" s="1">
        <v>0</v>
      </c>
      <c r="BB1400" s="1">
        <v>250301.14667999998</v>
      </c>
      <c r="BC1400" s="7">
        <v>0.9194918077049884</v>
      </c>
      <c r="BD1400" s="35" t="s">
        <v>552</v>
      </c>
      <c r="BE1400" s="35" t="s">
        <v>552</v>
      </c>
      <c r="BF1400" s="35" t="s">
        <v>552</v>
      </c>
      <c r="BG1400" s="35" t="s">
        <v>552</v>
      </c>
      <c r="BH1400" s="35" t="s">
        <v>552</v>
      </c>
      <c r="BI1400" s="35" t="s">
        <v>552</v>
      </c>
      <c r="BJ1400" s="35">
        <v>1.3416584561990721</v>
      </c>
      <c r="BK1400" s="35" t="s">
        <v>552</v>
      </c>
      <c r="BL1400" s="35" t="s">
        <v>552</v>
      </c>
      <c r="BM1400" s="35" t="s">
        <v>552</v>
      </c>
      <c r="BN1400" s="35">
        <v>1.3416584561990721</v>
      </c>
      <c r="BO1400" s="1">
        <v>0</v>
      </c>
      <c r="BP1400" s="1">
        <v>0</v>
      </c>
      <c r="BQ1400" s="1">
        <v>392379.88827959995</v>
      </c>
      <c r="BR1400" s="1">
        <v>17441.198196956208</v>
      </c>
      <c r="BS1400" s="1">
        <v>154119.70463473833</v>
      </c>
      <c r="BT1400" s="1">
        <v>392379.88827959995</v>
      </c>
      <c r="BU1400" s="1">
        <v>17441.198196956208</v>
      </c>
      <c r="BV1400" s="1">
        <v>45367.695925958542</v>
      </c>
      <c r="BW1400" s="35">
        <v>6.198011633726014</v>
      </c>
      <c r="BX1400" s="1">
        <v>2039595.2241174742</v>
      </c>
      <c r="BY1400" s="1">
        <v>90659.551133899542</v>
      </c>
      <c r="BZ1400" s="1">
        <v>801116.01767778664</v>
      </c>
      <c r="CA1400" s="1">
        <v>2039595.2241174742</v>
      </c>
      <c r="CB1400" s="1">
        <v>90659.551133899542</v>
      </c>
      <c r="CC1400" s="1">
        <v>235821.8112184768</v>
      </c>
    </row>
    <row r="1401" spans="1:81" x14ac:dyDescent="0.25">
      <c r="A1401" t="s">
        <v>1422</v>
      </c>
      <c r="B1401" t="s">
        <v>467</v>
      </c>
      <c r="C1401" t="s">
        <v>100</v>
      </c>
      <c r="D1401" t="s">
        <v>28</v>
      </c>
      <c r="E1401">
        <v>40133</v>
      </c>
      <c r="F1401" t="s">
        <v>370</v>
      </c>
      <c r="G1401" t="s">
        <v>101</v>
      </c>
      <c r="H1401" s="74">
        <v>0.33910066629593</v>
      </c>
      <c r="I1401" s="1">
        <v>858706.08</v>
      </c>
      <c r="J1401" s="1">
        <v>0</v>
      </c>
      <c r="K1401" s="1">
        <v>0</v>
      </c>
      <c r="L1401" s="1">
        <v>0</v>
      </c>
      <c r="M1401" s="1">
        <v>0</v>
      </c>
      <c r="N1401" s="1">
        <v>0</v>
      </c>
      <c r="O1401" s="1">
        <v>0</v>
      </c>
      <c r="P1401" s="1">
        <v>464491</v>
      </c>
      <c r="Q1401" s="1">
        <v>0</v>
      </c>
      <c r="R1401" s="1">
        <v>0</v>
      </c>
      <c r="S1401" s="1">
        <v>0</v>
      </c>
      <c r="T1401" s="1">
        <v>464491</v>
      </c>
      <c r="U1401" s="1"/>
      <c r="V1401" s="36"/>
      <c r="W1401" s="1"/>
      <c r="X1401" s="1"/>
      <c r="Y1401" s="1"/>
      <c r="Z1401" s="1"/>
      <c r="AA1401" s="1"/>
      <c r="AB1401" s="1"/>
      <c r="AC1401" s="1">
        <v>54710</v>
      </c>
      <c r="AD1401" s="1"/>
      <c r="AE1401" s="1"/>
      <c r="AF1401" s="1"/>
      <c r="AG1401" s="1">
        <v>0</v>
      </c>
      <c r="AH1401" s="1">
        <v>0</v>
      </c>
      <c r="AI1401" s="1">
        <v>0</v>
      </c>
      <c r="AJ1401" s="1">
        <v>0</v>
      </c>
      <c r="AK1401" s="1">
        <v>0</v>
      </c>
      <c r="AL1401" s="1">
        <v>0</v>
      </c>
      <c r="AM1401" s="1">
        <v>480881.38436083333</v>
      </c>
      <c r="AN1401" s="1">
        <v>0</v>
      </c>
      <c r="AO1401" s="1">
        <v>0</v>
      </c>
      <c r="AP1401" s="1">
        <v>0</v>
      </c>
      <c r="AQ1401" s="1">
        <v>480881.38436083333</v>
      </c>
      <c r="AR1401" s="1">
        <v>0</v>
      </c>
      <c r="AS1401" s="1">
        <v>0</v>
      </c>
      <c r="AT1401" s="1">
        <v>0</v>
      </c>
      <c r="AU1401" s="1">
        <v>0</v>
      </c>
      <c r="AV1401" s="1">
        <v>0</v>
      </c>
      <c r="AW1401" s="1">
        <v>0</v>
      </c>
      <c r="AX1401" s="1">
        <v>142310.55779999998</v>
      </c>
      <c r="AY1401" s="1">
        <v>0</v>
      </c>
      <c r="AZ1401" s="1">
        <v>0</v>
      </c>
      <c r="BA1401" s="1">
        <v>0</v>
      </c>
      <c r="BB1401" s="1">
        <v>142310.55779999998</v>
      </c>
      <c r="BC1401" s="7">
        <v>0.7257337017583867</v>
      </c>
      <c r="BD1401" s="35" t="s">
        <v>552</v>
      </c>
      <c r="BE1401" s="35" t="s">
        <v>552</v>
      </c>
      <c r="BF1401" s="35" t="s">
        <v>552</v>
      </c>
      <c r="BG1401" s="35" t="s">
        <v>552</v>
      </c>
      <c r="BH1401" s="35" t="s">
        <v>552</v>
      </c>
      <c r="BI1401" s="35" t="s">
        <v>552</v>
      </c>
      <c r="BJ1401" s="35">
        <v>1.3416663447964186</v>
      </c>
      <c r="BK1401" s="35" t="s">
        <v>552</v>
      </c>
      <c r="BL1401" s="35" t="s">
        <v>552</v>
      </c>
      <c r="BM1401" s="35" t="s">
        <v>552</v>
      </c>
      <c r="BN1401" s="35">
        <v>1.3416663447964186</v>
      </c>
      <c r="BO1401" s="1">
        <v>0</v>
      </c>
      <c r="BP1401" s="1">
        <v>0</v>
      </c>
      <c r="BQ1401" s="1">
        <v>282651.69329279993</v>
      </c>
      <c r="BR1401" s="1">
        <v>12563.804493241922</v>
      </c>
      <c r="BS1401" s="1">
        <v>111020.45947307485</v>
      </c>
      <c r="BT1401" s="1">
        <v>282651.69329279993</v>
      </c>
      <c r="BU1401" s="1">
        <v>12563.804493241922</v>
      </c>
      <c r="BV1401" s="1">
        <v>32680.716971731021</v>
      </c>
      <c r="BW1401" s="35">
        <v>5.9863566417297314</v>
      </c>
      <c r="BX1401" s="1">
        <v>1409402.148146708</v>
      </c>
      <c r="BY1401" s="1">
        <v>62647.609980270703</v>
      </c>
      <c r="BZ1401" s="1">
        <v>553587.60546145332</v>
      </c>
      <c r="CA1401" s="1">
        <v>1409402.148146708</v>
      </c>
      <c r="CB1401" s="1">
        <v>62647.609980270703</v>
      </c>
      <c r="CC1401" s="1">
        <v>162957.71012848054</v>
      </c>
    </row>
    <row r="1402" spans="1:81" x14ac:dyDescent="0.25">
      <c r="A1402" t="s">
        <v>1422</v>
      </c>
      <c r="B1402" t="s">
        <v>467</v>
      </c>
      <c r="C1402" t="s">
        <v>100</v>
      </c>
      <c r="D1402" t="s">
        <v>1730</v>
      </c>
      <c r="E1402">
        <v>40133</v>
      </c>
      <c r="F1402" t="s">
        <v>370</v>
      </c>
      <c r="G1402" t="s">
        <v>101</v>
      </c>
      <c r="H1402" s="74">
        <v>0.33910066629593</v>
      </c>
      <c r="I1402" s="1">
        <v>858706.08</v>
      </c>
      <c r="J1402" s="1"/>
      <c r="K1402" s="1"/>
      <c r="L1402" s="1"/>
      <c r="M1402" s="1"/>
      <c r="N1402" s="1"/>
      <c r="O1402" s="1"/>
      <c r="P1402" s="1">
        <v>464491</v>
      </c>
      <c r="Q1402" s="1"/>
      <c r="R1402" s="1"/>
      <c r="S1402" s="1"/>
      <c r="T1402" s="1">
        <v>464491</v>
      </c>
      <c r="U1402" s="1">
        <v>8.6666666666666661</v>
      </c>
      <c r="V1402" s="36">
        <v>0.23900969911767161</v>
      </c>
      <c r="W1402" s="1"/>
      <c r="X1402" s="1"/>
      <c r="Y1402" s="1"/>
      <c r="Z1402" s="1"/>
      <c r="AA1402" s="1"/>
      <c r="AB1402" s="1"/>
      <c r="AC1402" s="1">
        <v>54710</v>
      </c>
      <c r="AD1402" s="1"/>
      <c r="AE1402" s="1"/>
      <c r="AF1402" s="1"/>
      <c r="AG1402" s="1">
        <v>0</v>
      </c>
      <c r="AH1402" s="1">
        <v>0</v>
      </c>
      <c r="AI1402" s="1">
        <v>0</v>
      </c>
      <c r="AJ1402" s="1">
        <v>0</v>
      </c>
      <c r="AK1402" s="1"/>
      <c r="AL1402" s="1">
        <v>0</v>
      </c>
      <c r="AM1402" s="1">
        <v>480881.38436083333</v>
      </c>
      <c r="AN1402" s="1"/>
      <c r="AO1402" s="1">
        <v>0</v>
      </c>
      <c r="AP1402" s="1">
        <v>0</v>
      </c>
      <c r="AQ1402" s="1">
        <v>480881.38436083333</v>
      </c>
      <c r="AR1402" s="1">
        <v>0</v>
      </c>
      <c r="AS1402" s="1">
        <v>0</v>
      </c>
      <c r="AT1402" s="1">
        <v>0</v>
      </c>
      <c r="AU1402" s="1">
        <v>0</v>
      </c>
      <c r="AV1402" s="1"/>
      <c r="AW1402" s="1">
        <v>0</v>
      </c>
      <c r="AX1402" s="1">
        <v>142310.55779999998</v>
      </c>
      <c r="AY1402" s="1"/>
      <c r="AZ1402" s="1">
        <v>0</v>
      </c>
      <c r="BA1402" s="1">
        <v>0</v>
      </c>
      <c r="BB1402" s="1">
        <v>142310.55779999998</v>
      </c>
      <c r="BC1402" s="7">
        <v>0.7257337017583867</v>
      </c>
      <c r="BD1402" s="35" t="s">
        <v>552</v>
      </c>
      <c r="BE1402" s="35" t="s">
        <v>552</v>
      </c>
      <c r="BF1402" s="35" t="s">
        <v>552</v>
      </c>
      <c r="BG1402" s="35" t="s">
        <v>552</v>
      </c>
      <c r="BH1402" s="35" t="s">
        <v>552</v>
      </c>
      <c r="BI1402" s="35" t="s">
        <v>552</v>
      </c>
      <c r="BJ1402" s="35">
        <v>1.3416663447964186</v>
      </c>
      <c r="BK1402" s="35" t="s">
        <v>552</v>
      </c>
      <c r="BL1402" s="35" t="s">
        <v>552</v>
      </c>
      <c r="BM1402" s="35" t="s">
        <v>552</v>
      </c>
      <c r="BN1402" s="35">
        <v>1.3416663447964186</v>
      </c>
      <c r="BO1402" s="1">
        <v>0</v>
      </c>
      <c r="BP1402" s="1">
        <v>0</v>
      </c>
      <c r="BQ1402" s="1">
        <v>282651.69329279993</v>
      </c>
      <c r="BR1402" s="1">
        <v>12563.804493241922</v>
      </c>
      <c r="BS1402" s="1">
        <v>111020.45947307485</v>
      </c>
      <c r="BT1402" s="1">
        <v>282651.69329279993</v>
      </c>
      <c r="BU1402" s="1">
        <v>12563.804493241922</v>
      </c>
      <c r="BV1402" s="1">
        <v>32680.716971731021</v>
      </c>
      <c r="BW1402" s="35">
        <v>5.9863566417297314</v>
      </c>
      <c r="BX1402" s="1">
        <v>1409402.148146708</v>
      </c>
      <c r="BY1402" s="1">
        <v>62647.609980270703</v>
      </c>
      <c r="BZ1402" s="1">
        <v>553587.60546145332</v>
      </c>
      <c r="CA1402" s="1">
        <v>1409402.148146708</v>
      </c>
      <c r="CB1402" s="1">
        <v>62647.609980270703</v>
      </c>
      <c r="CC1402" s="1">
        <v>162957.71012848054</v>
      </c>
    </row>
    <row r="1403" spans="1:81" x14ac:dyDescent="0.25">
      <c r="A1403" t="s">
        <v>1472</v>
      </c>
      <c r="B1403" t="s">
        <v>1473</v>
      </c>
      <c r="C1403" t="s">
        <v>100</v>
      </c>
      <c r="D1403" t="s">
        <v>28</v>
      </c>
      <c r="E1403">
        <v>40229</v>
      </c>
      <c r="F1403" t="s">
        <v>370</v>
      </c>
      <c r="G1403" t="s">
        <v>101</v>
      </c>
      <c r="H1403" s="74">
        <v>0.33910066629593</v>
      </c>
      <c r="I1403" s="1">
        <v>336474.98</v>
      </c>
      <c r="J1403" s="1">
        <v>0</v>
      </c>
      <c r="K1403" s="1">
        <v>40521</v>
      </c>
      <c r="L1403" s="1">
        <v>0</v>
      </c>
      <c r="M1403" s="1">
        <v>0</v>
      </c>
      <c r="N1403" s="1">
        <v>0</v>
      </c>
      <c r="O1403" s="1">
        <v>0</v>
      </c>
      <c r="P1403" s="1">
        <v>35179</v>
      </c>
      <c r="Q1403" s="1">
        <v>0</v>
      </c>
      <c r="R1403" s="1">
        <v>0</v>
      </c>
      <c r="S1403" s="1">
        <v>0</v>
      </c>
      <c r="T1403" s="1">
        <v>75700</v>
      </c>
      <c r="U1403" s="1"/>
      <c r="V1403" s="36"/>
      <c r="W1403" s="1"/>
      <c r="X1403" s="1">
        <v>12662</v>
      </c>
      <c r="Y1403" s="1"/>
      <c r="Z1403" s="1"/>
      <c r="AA1403" s="1"/>
      <c r="AB1403" s="1"/>
      <c r="AC1403" s="1">
        <v>4144</v>
      </c>
      <c r="AD1403" s="1"/>
      <c r="AE1403" s="1"/>
      <c r="AF1403" s="1"/>
      <c r="AG1403" s="1">
        <v>0</v>
      </c>
      <c r="AH1403" s="1">
        <v>104072.0767784503</v>
      </c>
      <c r="AI1403" s="1">
        <v>0</v>
      </c>
      <c r="AJ1403" s="1">
        <v>0</v>
      </c>
      <c r="AK1403" s="1">
        <v>0</v>
      </c>
      <c r="AL1403" s="1">
        <v>0</v>
      </c>
      <c r="AM1403" s="1">
        <v>36424.277480833327</v>
      </c>
      <c r="AN1403" s="1">
        <v>0</v>
      </c>
      <c r="AO1403" s="1">
        <v>0</v>
      </c>
      <c r="AP1403" s="1">
        <v>0</v>
      </c>
      <c r="AQ1403" s="1">
        <v>140496.35425928363</v>
      </c>
      <c r="AR1403" s="1">
        <v>0</v>
      </c>
      <c r="AS1403" s="1">
        <v>27353.547663000001</v>
      </c>
      <c r="AT1403" s="1">
        <v>0</v>
      </c>
      <c r="AU1403" s="1">
        <v>0</v>
      </c>
      <c r="AV1403" s="1">
        <v>0</v>
      </c>
      <c r="AW1403" s="1">
        <v>0</v>
      </c>
      <c r="AX1403" s="1">
        <v>10779.289919999999</v>
      </c>
      <c r="AY1403" s="1">
        <v>0</v>
      </c>
      <c r="AZ1403" s="1">
        <v>0</v>
      </c>
      <c r="BA1403" s="1">
        <v>0</v>
      </c>
      <c r="BB1403" s="1">
        <v>38132.837583</v>
      </c>
      <c r="BC1403" s="7">
        <v>0.53088402544011937</v>
      </c>
      <c r="BD1403" s="35" t="s">
        <v>552</v>
      </c>
      <c r="BE1403" s="35">
        <v>3.2433953861318892</v>
      </c>
      <c r="BF1403" s="35" t="s">
        <v>552</v>
      </c>
      <c r="BG1403" s="35" t="s">
        <v>552</v>
      </c>
      <c r="BH1403" s="35" t="s">
        <v>552</v>
      </c>
      <c r="BI1403" s="35" t="s">
        <v>552</v>
      </c>
      <c r="BJ1403" s="35">
        <v>1.3418109497380064</v>
      </c>
      <c r="BK1403" s="35" t="s">
        <v>552</v>
      </c>
      <c r="BL1403" s="35" t="s">
        <v>552</v>
      </c>
      <c r="BM1403" s="35" t="s">
        <v>552</v>
      </c>
      <c r="BN1403" s="35">
        <v>2.3596987033326768</v>
      </c>
      <c r="BO1403" s="1">
        <v>0</v>
      </c>
      <c r="BP1403" s="1">
        <v>0</v>
      </c>
      <c r="BQ1403" s="1">
        <v>110754.10441679998</v>
      </c>
      <c r="BR1403" s="1">
        <v>4922.9951482205479</v>
      </c>
      <c r="BS1403" s="1">
        <v>43502.203781756936</v>
      </c>
      <c r="BT1403" s="1">
        <v>110754.10441679999</v>
      </c>
      <c r="BU1403" s="1">
        <v>4922.9951482205488</v>
      </c>
      <c r="BV1403" s="1">
        <v>12805.596519648327</v>
      </c>
      <c r="BW1403" s="35">
        <v>5.9824335849297245</v>
      </c>
      <c r="BX1403" s="1">
        <v>551824.96951507777</v>
      </c>
      <c r="BY1403" s="1">
        <v>24528.496364940147</v>
      </c>
      <c r="BZ1403" s="1">
        <v>216746.84114068263</v>
      </c>
      <c r="CA1403" s="1">
        <v>551824.96951507777</v>
      </c>
      <c r="CB1403" s="1">
        <v>24528.496364940147</v>
      </c>
      <c r="CC1403" s="1">
        <v>63803.03417455501</v>
      </c>
    </row>
    <row r="1404" spans="1:81" x14ac:dyDescent="0.25">
      <c r="A1404" t="s">
        <v>1472</v>
      </c>
      <c r="B1404" t="s">
        <v>1473</v>
      </c>
      <c r="C1404" t="s">
        <v>100</v>
      </c>
      <c r="D1404" t="s">
        <v>1730</v>
      </c>
      <c r="E1404">
        <v>40229</v>
      </c>
      <c r="F1404" t="s">
        <v>370</v>
      </c>
      <c r="G1404" t="s">
        <v>101</v>
      </c>
      <c r="H1404" s="74">
        <v>0.33910066629593</v>
      </c>
      <c r="I1404" s="1">
        <v>336474.98</v>
      </c>
      <c r="J1404" s="1"/>
      <c r="K1404" s="1">
        <v>40521</v>
      </c>
      <c r="L1404" s="1"/>
      <c r="M1404" s="1"/>
      <c r="N1404" s="1"/>
      <c r="O1404" s="1"/>
      <c r="P1404" s="1">
        <v>35179</v>
      </c>
      <c r="Q1404" s="1"/>
      <c r="R1404" s="1"/>
      <c r="S1404" s="1"/>
      <c r="T1404" s="1">
        <v>75700</v>
      </c>
      <c r="U1404" s="1">
        <v>14</v>
      </c>
      <c r="V1404" s="36">
        <v>0.14714679301094782</v>
      </c>
      <c r="W1404" s="1"/>
      <c r="X1404" s="1">
        <v>12662</v>
      </c>
      <c r="Y1404" s="1"/>
      <c r="Z1404" s="1"/>
      <c r="AA1404" s="1"/>
      <c r="AB1404" s="1"/>
      <c r="AC1404" s="1">
        <v>4144</v>
      </c>
      <c r="AD1404" s="1"/>
      <c r="AE1404" s="1"/>
      <c r="AF1404" s="1"/>
      <c r="AG1404" s="1">
        <v>0</v>
      </c>
      <c r="AH1404" s="1">
        <v>104072.0767784503</v>
      </c>
      <c r="AI1404" s="1">
        <v>0</v>
      </c>
      <c r="AJ1404" s="1">
        <v>0</v>
      </c>
      <c r="AK1404" s="1"/>
      <c r="AL1404" s="1">
        <v>0</v>
      </c>
      <c r="AM1404" s="1">
        <v>36424.277480833327</v>
      </c>
      <c r="AN1404" s="1"/>
      <c r="AO1404" s="1">
        <v>0</v>
      </c>
      <c r="AP1404" s="1">
        <v>0</v>
      </c>
      <c r="AQ1404" s="1">
        <v>140496.35425928363</v>
      </c>
      <c r="AR1404" s="1">
        <v>0</v>
      </c>
      <c r="AS1404" s="1">
        <v>27353.547663000001</v>
      </c>
      <c r="AT1404" s="1">
        <v>0</v>
      </c>
      <c r="AU1404" s="1">
        <v>0</v>
      </c>
      <c r="AV1404" s="1"/>
      <c r="AW1404" s="1">
        <v>0</v>
      </c>
      <c r="AX1404" s="1">
        <v>10779.289919999999</v>
      </c>
      <c r="AY1404" s="1"/>
      <c r="AZ1404" s="1">
        <v>0</v>
      </c>
      <c r="BA1404" s="1">
        <v>0</v>
      </c>
      <c r="BB1404" s="1">
        <v>38132.837583</v>
      </c>
      <c r="BC1404" s="7">
        <v>0.53088402544011937</v>
      </c>
      <c r="BD1404" s="35" t="s">
        <v>552</v>
      </c>
      <c r="BE1404" s="35">
        <v>3.2433953861318892</v>
      </c>
      <c r="BF1404" s="35" t="s">
        <v>552</v>
      </c>
      <c r="BG1404" s="35" t="s">
        <v>552</v>
      </c>
      <c r="BH1404" s="35" t="s">
        <v>552</v>
      </c>
      <c r="BI1404" s="35" t="s">
        <v>552</v>
      </c>
      <c r="BJ1404" s="35">
        <v>1.3418109497380064</v>
      </c>
      <c r="BK1404" s="35" t="s">
        <v>552</v>
      </c>
      <c r="BL1404" s="35" t="s">
        <v>552</v>
      </c>
      <c r="BM1404" s="35" t="s">
        <v>552</v>
      </c>
      <c r="BN1404" s="35">
        <v>2.3596987033326768</v>
      </c>
      <c r="BO1404" s="1">
        <v>0</v>
      </c>
      <c r="BP1404" s="1">
        <v>0</v>
      </c>
      <c r="BQ1404" s="1">
        <v>110754.10441679998</v>
      </c>
      <c r="BR1404" s="1">
        <v>4922.9951482205479</v>
      </c>
      <c r="BS1404" s="1">
        <v>43502.203781756936</v>
      </c>
      <c r="BT1404" s="1">
        <v>110754.10441679998</v>
      </c>
      <c r="BU1404" s="1">
        <v>4922.9951482205479</v>
      </c>
      <c r="BV1404" s="1">
        <v>12805.596519648323</v>
      </c>
      <c r="BW1404" s="35">
        <v>5.9824335849297245</v>
      </c>
      <c r="BX1404" s="1">
        <v>551824.96951507777</v>
      </c>
      <c r="BY1404" s="1">
        <v>24528.496364940147</v>
      </c>
      <c r="BZ1404" s="1">
        <v>216746.84114068263</v>
      </c>
      <c r="CA1404" s="1">
        <v>551824.96951507777</v>
      </c>
      <c r="CB1404" s="1">
        <v>24528.496364940147</v>
      </c>
      <c r="CC1404" s="1">
        <v>63803.03417455501</v>
      </c>
    </row>
    <row r="1405" spans="1:81" x14ac:dyDescent="0.25">
      <c r="A1405" t="s">
        <v>1453</v>
      </c>
      <c r="B1405" t="s">
        <v>1454</v>
      </c>
      <c r="C1405" t="s">
        <v>100</v>
      </c>
      <c r="D1405" t="s">
        <v>28</v>
      </c>
      <c r="E1405">
        <v>40209</v>
      </c>
      <c r="F1405" t="s">
        <v>370</v>
      </c>
      <c r="G1405" t="s">
        <v>101</v>
      </c>
      <c r="H1405" s="74">
        <v>0.33910066629593</v>
      </c>
      <c r="I1405" s="1">
        <v>1021185.69</v>
      </c>
      <c r="J1405" s="1">
        <v>0</v>
      </c>
      <c r="K1405" s="1">
        <v>0</v>
      </c>
      <c r="L1405" s="1">
        <v>0</v>
      </c>
      <c r="M1405" s="1">
        <v>0</v>
      </c>
      <c r="N1405" s="1">
        <v>0</v>
      </c>
      <c r="O1405" s="1">
        <v>0</v>
      </c>
      <c r="P1405" s="1">
        <v>372392</v>
      </c>
      <c r="Q1405" s="1">
        <v>0</v>
      </c>
      <c r="R1405" s="1">
        <v>0</v>
      </c>
      <c r="S1405" s="1">
        <v>0</v>
      </c>
      <c r="T1405" s="1">
        <v>372392</v>
      </c>
      <c r="U1405" s="1"/>
      <c r="V1405" s="36"/>
      <c r="W1405" s="1"/>
      <c r="X1405" s="1"/>
      <c r="Y1405" s="1"/>
      <c r="Z1405" s="1"/>
      <c r="AA1405" s="1"/>
      <c r="AB1405" s="1"/>
      <c r="AC1405" s="1">
        <v>43864</v>
      </c>
      <c r="AD1405" s="1"/>
      <c r="AE1405" s="1"/>
      <c r="AF1405" s="1"/>
      <c r="AG1405" s="1">
        <v>0</v>
      </c>
      <c r="AH1405" s="1">
        <v>0</v>
      </c>
      <c r="AI1405" s="1">
        <v>0</v>
      </c>
      <c r="AJ1405" s="1">
        <v>0</v>
      </c>
      <c r="AK1405" s="1">
        <v>0</v>
      </c>
      <c r="AL1405" s="1">
        <v>0</v>
      </c>
      <c r="AM1405" s="1">
        <v>385548.89524666668</v>
      </c>
      <c r="AN1405" s="1">
        <v>0</v>
      </c>
      <c r="AO1405" s="1">
        <v>0</v>
      </c>
      <c r="AP1405" s="1">
        <v>0</v>
      </c>
      <c r="AQ1405" s="1">
        <v>385548.89524666668</v>
      </c>
      <c r="AR1405" s="1">
        <v>0</v>
      </c>
      <c r="AS1405" s="1">
        <v>0</v>
      </c>
      <c r="AT1405" s="1">
        <v>0</v>
      </c>
      <c r="AU1405" s="1">
        <v>0</v>
      </c>
      <c r="AV1405" s="1">
        <v>0</v>
      </c>
      <c r="AW1405" s="1">
        <v>0</v>
      </c>
      <c r="AX1405" s="1">
        <v>114098.15951999999</v>
      </c>
      <c r="AY1405" s="1">
        <v>0</v>
      </c>
      <c r="AZ1405" s="1">
        <v>0</v>
      </c>
      <c r="BA1405" s="1">
        <v>0</v>
      </c>
      <c r="BB1405" s="1">
        <v>114098.15951999999</v>
      </c>
      <c r="BC1405" s="7">
        <v>0.48928129297098427</v>
      </c>
      <c r="BD1405" s="35" t="s">
        <v>552</v>
      </c>
      <c r="BE1405" s="35" t="s">
        <v>552</v>
      </c>
      <c r="BF1405" s="35" t="s">
        <v>552</v>
      </c>
      <c r="BG1405" s="35" t="s">
        <v>552</v>
      </c>
      <c r="BH1405" s="35" t="s">
        <v>552</v>
      </c>
      <c r="BI1405" s="35" t="s">
        <v>552</v>
      </c>
      <c r="BJ1405" s="35">
        <v>1.3417233849456129</v>
      </c>
      <c r="BK1405" s="35" t="s">
        <v>552</v>
      </c>
      <c r="BL1405" s="35" t="s">
        <v>552</v>
      </c>
      <c r="BM1405" s="35" t="s">
        <v>552</v>
      </c>
      <c r="BN1405" s="35">
        <v>1.3417233849456129</v>
      </c>
      <c r="BO1405" s="1">
        <v>0</v>
      </c>
      <c r="BP1405" s="1">
        <v>0</v>
      </c>
      <c r="BQ1405" s="1">
        <v>336133.48172039993</v>
      </c>
      <c r="BR1405" s="1">
        <v>14941.058016564122</v>
      </c>
      <c r="BS1405" s="1">
        <v>132027.13611988048</v>
      </c>
      <c r="BT1405" s="1">
        <v>336133.48172039993</v>
      </c>
      <c r="BU1405" s="1">
        <v>14941.058016564122</v>
      </c>
      <c r="BV1405" s="1">
        <v>38864.381291526261</v>
      </c>
      <c r="BW1405" s="35">
        <v>5.9962085851205362</v>
      </c>
      <c r="BX1405" s="1">
        <v>1679392.9871179191</v>
      </c>
      <c r="BY1405" s="1">
        <v>74648.642333141688</v>
      </c>
      <c r="BZ1405" s="1">
        <v>659635.11095102457</v>
      </c>
      <c r="CA1405" s="1">
        <v>1679392.9871179191</v>
      </c>
      <c r="CB1405" s="1">
        <v>74648.642333141688</v>
      </c>
      <c r="CC1405" s="1">
        <v>194174.55546412148</v>
      </c>
    </row>
    <row r="1406" spans="1:81" x14ac:dyDescent="0.25">
      <c r="A1406" t="s">
        <v>1453</v>
      </c>
      <c r="B1406" t="s">
        <v>1454</v>
      </c>
      <c r="C1406" t="s">
        <v>100</v>
      </c>
      <c r="D1406" t="s">
        <v>1730</v>
      </c>
      <c r="E1406">
        <v>40209</v>
      </c>
      <c r="F1406" t="s">
        <v>370</v>
      </c>
      <c r="G1406" t="s">
        <v>101</v>
      </c>
      <c r="H1406" s="74">
        <v>0.33910066629593</v>
      </c>
      <c r="I1406" s="1">
        <v>1021185.69</v>
      </c>
      <c r="J1406" s="1"/>
      <c r="K1406" s="1"/>
      <c r="L1406" s="1"/>
      <c r="M1406" s="1"/>
      <c r="N1406" s="1"/>
      <c r="O1406" s="1"/>
      <c r="P1406" s="1">
        <v>372392</v>
      </c>
      <c r="Q1406" s="1"/>
      <c r="R1406" s="1"/>
      <c r="S1406" s="1"/>
      <c r="T1406" s="1">
        <v>372392</v>
      </c>
      <c r="U1406" s="1">
        <v>13.238095238095237</v>
      </c>
      <c r="V1406" s="36">
        <v>0.16024547083426105</v>
      </c>
      <c r="W1406" s="1"/>
      <c r="X1406" s="1"/>
      <c r="Y1406" s="1"/>
      <c r="Z1406" s="1"/>
      <c r="AA1406" s="1"/>
      <c r="AB1406" s="1"/>
      <c r="AC1406" s="1">
        <v>43864</v>
      </c>
      <c r="AD1406" s="1"/>
      <c r="AE1406" s="1"/>
      <c r="AF1406" s="1"/>
      <c r="AG1406" s="1">
        <v>0</v>
      </c>
      <c r="AH1406" s="1">
        <v>0</v>
      </c>
      <c r="AI1406" s="1">
        <v>0</v>
      </c>
      <c r="AJ1406" s="1">
        <v>0</v>
      </c>
      <c r="AK1406" s="1"/>
      <c r="AL1406" s="1">
        <v>0</v>
      </c>
      <c r="AM1406" s="1">
        <v>385548.89524666668</v>
      </c>
      <c r="AN1406" s="1"/>
      <c r="AO1406" s="1">
        <v>0</v>
      </c>
      <c r="AP1406" s="1">
        <v>0</v>
      </c>
      <c r="AQ1406" s="1">
        <v>385548.89524666668</v>
      </c>
      <c r="AR1406" s="1">
        <v>0</v>
      </c>
      <c r="AS1406" s="1">
        <v>0</v>
      </c>
      <c r="AT1406" s="1">
        <v>0</v>
      </c>
      <c r="AU1406" s="1">
        <v>0</v>
      </c>
      <c r="AV1406" s="1"/>
      <c r="AW1406" s="1">
        <v>0</v>
      </c>
      <c r="AX1406" s="1">
        <v>114098.15951999999</v>
      </c>
      <c r="AY1406" s="1"/>
      <c r="AZ1406" s="1">
        <v>0</v>
      </c>
      <c r="BA1406" s="1">
        <v>0</v>
      </c>
      <c r="BB1406" s="1">
        <v>114098.15951999999</v>
      </c>
      <c r="BC1406" s="7">
        <v>0.48928129297098427</v>
      </c>
      <c r="BD1406" s="35" t="s">
        <v>552</v>
      </c>
      <c r="BE1406" s="35" t="s">
        <v>552</v>
      </c>
      <c r="BF1406" s="35" t="s">
        <v>552</v>
      </c>
      <c r="BG1406" s="35" t="s">
        <v>552</v>
      </c>
      <c r="BH1406" s="35" t="s">
        <v>552</v>
      </c>
      <c r="BI1406" s="35" t="s">
        <v>552</v>
      </c>
      <c r="BJ1406" s="35">
        <v>1.3417233849456129</v>
      </c>
      <c r="BK1406" s="35" t="s">
        <v>552</v>
      </c>
      <c r="BL1406" s="35" t="s">
        <v>552</v>
      </c>
      <c r="BM1406" s="35" t="s">
        <v>552</v>
      </c>
      <c r="BN1406" s="35">
        <v>1.3417233849456129</v>
      </c>
      <c r="BO1406" s="1">
        <v>0</v>
      </c>
      <c r="BP1406" s="1">
        <v>0</v>
      </c>
      <c r="BQ1406" s="1">
        <v>336133.48172039993</v>
      </c>
      <c r="BR1406" s="1">
        <v>14941.058016564122</v>
      </c>
      <c r="BS1406" s="1">
        <v>132027.13611988048</v>
      </c>
      <c r="BT1406" s="1">
        <v>336133.48172039993</v>
      </c>
      <c r="BU1406" s="1">
        <v>14941.058016564122</v>
      </c>
      <c r="BV1406" s="1">
        <v>38864.381291526261</v>
      </c>
      <c r="BW1406" s="35">
        <v>5.9962085851205362</v>
      </c>
      <c r="BX1406" s="1">
        <v>1679392.9871179191</v>
      </c>
      <c r="BY1406" s="1">
        <v>74648.642333141688</v>
      </c>
      <c r="BZ1406" s="1">
        <v>659635.11095102457</v>
      </c>
      <c r="CA1406" s="1">
        <v>1679392.9871179191</v>
      </c>
      <c r="CB1406" s="1">
        <v>74648.642333141688</v>
      </c>
      <c r="CC1406" s="1">
        <v>194174.55546412148</v>
      </c>
    </row>
    <row r="1407" spans="1:81" x14ac:dyDescent="0.25">
      <c r="A1407" t="s">
        <v>1471</v>
      </c>
      <c r="B1407" t="s">
        <v>99</v>
      </c>
      <c r="C1407" t="s">
        <v>100</v>
      </c>
      <c r="D1407" t="s">
        <v>28</v>
      </c>
      <c r="E1407">
        <v>40228</v>
      </c>
      <c r="F1407" t="s">
        <v>39</v>
      </c>
      <c r="G1407" t="s">
        <v>101</v>
      </c>
      <c r="H1407" s="74">
        <v>0.33910066629593</v>
      </c>
      <c r="I1407" s="1">
        <v>665591</v>
      </c>
      <c r="J1407" s="1">
        <v>0</v>
      </c>
      <c r="K1407" s="1">
        <v>0</v>
      </c>
      <c r="L1407" s="1">
        <v>0</v>
      </c>
      <c r="M1407" s="1">
        <v>0</v>
      </c>
      <c r="N1407" s="1">
        <v>0</v>
      </c>
      <c r="O1407" s="1">
        <v>0</v>
      </c>
      <c r="P1407" s="1">
        <v>490016</v>
      </c>
      <c r="Q1407" s="1">
        <v>0</v>
      </c>
      <c r="R1407" s="1">
        <v>0</v>
      </c>
      <c r="S1407" s="1">
        <v>0</v>
      </c>
      <c r="T1407" s="1">
        <v>490016</v>
      </c>
      <c r="U1407" s="1"/>
      <c r="V1407" s="36"/>
      <c r="W1407" s="1"/>
      <c r="X1407" s="1"/>
      <c r="Y1407" s="1"/>
      <c r="Z1407" s="1"/>
      <c r="AA1407" s="1"/>
      <c r="AB1407" s="1"/>
      <c r="AC1407" s="1">
        <v>71309</v>
      </c>
      <c r="AD1407" s="1"/>
      <c r="AE1407" s="1"/>
      <c r="AF1407" s="1"/>
      <c r="AG1407" s="1">
        <v>0</v>
      </c>
      <c r="AH1407" s="1">
        <v>0</v>
      </c>
      <c r="AI1407" s="1">
        <v>0</v>
      </c>
      <c r="AJ1407" s="1">
        <v>0</v>
      </c>
      <c r="AK1407" s="1">
        <v>0</v>
      </c>
      <c r="AL1407" s="1">
        <v>0</v>
      </c>
      <c r="AM1407" s="1">
        <v>626649.59650666662</v>
      </c>
      <c r="AN1407" s="1">
        <v>0</v>
      </c>
      <c r="AO1407" s="1">
        <v>0</v>
      </c>
      <c r="AP1407" s="1">
        <v>0</v>
      </c>
      <c r="AQ1407" s="1">
        <v>626649.59650666662</v>
      </c>
      <c r="AR1407" s="1">
        <v>0</v>
      </c>
      <c r="AS1407" s="1">
        <v>0</v>
      </c>
      <c r="AT1407" s="1">
        <v>0</v>
      </c>
      <c r="AU1407" s="1">
        <v>0</v>
      </c>
      <c r="AV1407" s="1">
        <v>0</v>
      </c>
      <c r="AW1407" s="1">
        <v>0</v>
      </c>
      <c r="AX1407" s="1">
        <v>185487.54462</v>
      </c>
      <c r="AY1407" s="1">
        <v>0</v>
      </c>
      <c r="AZ1407" s="1">
        <v>0</v>
      </c>
      <c r="BA1407" s="1">
        <v>0</v>
      </c>
      <c r="BB1407" s="1">
        <v>185487.54462</v>
      </c>
      <c r="BC1407" s="7">
        <v>1.2201744631863511</v>
      </c>
      <c r="BD1407" s="35" t="s">
        <v>552</v>
      </c>
      <c r="BE1407" s="35" t="s">
        <v>552</v>
      </c>
      <c r="BF1407" s="35" t="s">
        <v>552</v>
      </c>
      <c r="BG1407" s="35" t="s">
        <v>552</v>
      </c>
      <c r="BH1407" s="35" t="s">
        <v>552</v>
      </c>
      <c r="BI1407" s="35" t="s">
        <v>552</v>
      </c>
      <c r="BJ1407" s="35">
        <v>1.6573686188342149</v>
      </c>
      <c r="BK1407" s="35" t="s">
        <v>552</v>
      </c>
      <c r="BL1407" s="35" t="s">
        <v>552</v>
      </c>
      <c r="BM1407" s="35" t="s">
        <v>552</v>
      </c>
      <c r="BN1407" s="35">
        <v>1.6573686188342149</v>
      </c>
      <c r="BO1407" s="1">
        <v>0</v>
      </c>
      <c r="BP1407" s="1">
        <v>0</v>
      </c>
      <c r="BQ1407" s="1">
        <v>219085.93355999998</v>
      </c>
      <c r="BR1407" s="1">
        <v>9738.3207027733915</v>
      </c>
      <c r="BS1407" s="1">
        <v>86052.981761982359</v>
      </c>
      <c r="BT1407" s="1">
        <v>219085.93355999998</v>
      </c>
      <c r="BU1407" s="1">
        <v>9738.3207027733915</v>
      </c>
      <c r="BV1407" s="1">
        <v>25331.125045640089</v>
      </c>
      <c r="BW1407" s="35">
        <v>5.9780550358234343</v>
      </c>
      <c r="BX1407" s="1">
        <v>1090621.8348364362</v>
      </c>
      <c r="BY1407" s="1">
        <v>48477.896414904688</v>
      </c>
      <c r="BZ1407" s="1">
        <v>428376.47920785844</v>
      </c>
      <c r="CA1407" s="1">
        <v>1090621.8348364362</v>
      </c>
      <c r="CB1407" s="1">
        <v>48477.896414904688</v>
      </c>
      <c r="CC1407" s="1">
        <v>126099.73459652177</v>
      </c>
    </row>
    <row r="1408" spans="1:81" x14ac:dyDescent="0.25">
      <c r="A1408" t="s">
        <v>1471</v>
      </c>
      <c r="B1408" t="s">
        <v>99</v>
      </c>
      <c r="C1408" t="s">
        <v>100</v>
      </c>
      <c r="D1408" t="s">
        <v>1730</v>
      </c>
      <c r="E1408">
        <v>40228</v>
      </c>
      <c r="F1408" t="s">
        <v>39</v>
      </c>
      <c r="G1408" t="s">
        <v>101</v>
      </c>
      <c r="H1408" s="74">
        <v>0.33910066629593</v>
      </c>
      <c r="I1408" s="1">
        <v>665591</v>
      </c>
      <c r="J1408" s="1"/>
      <c r="K1408" s="1"/>
      <c r="L1408" s="1"/>
      <c r="M1408" s="1"/>
      <c r="N1408" s="1"/>
      <c r="O1408" s="1"/>
      <c r="P1408" s="1">
        <v>490016</v>
      </c>
      <c r="Q1408" s="1"/>
      <c r="R1408" s="1"/>
      <c r="S1408" s="1"/>
      <c r="T1408" s="1">
        <v>490016</v>
      </c>
      <c r="U1408" s="1">
        <v>15.67741935483871</v>
      </c>
      <c r="V1408" s="36">
        <v>9.5215161181628663E-2</v>
      </c>
      <c r="W1408" s="1"/>
      <c r="X1408" s="1"/>
      <c r="Y1408" s="1"/>
      <c r="Z1408" s="1"/>
      <c r="AA1408" s="1"/>
      <c r="AB1408" s="1"/>
      <c r="AC1408" s="1">
        <v>71309</v>
      </c>
      <c r="AD1408" s="1"/>
      <c r="AE1408" s="1"/>
      <c r="AF1408" s="1"/>
      <c r="AG1408" s="1">
        <v>0</v>
      </c>
      <c r="AH1408" s="1">
        <v>0</v>
      </c>
      <c r="AI1408" s="1">
        <v>0</v>
      </c>
      <c r="AJ1408" s="1">
        <v>0</v>
      </c>
      <c r="AK1408" s="1"/>
      <c r="AL1408" s="1">
        <v>0</v>
      </c>
      <c r="AM1408" s="1">
        <v>626649.59650666662</v>
      </c>
      <c r="AN1408" s="1"/>
      <c r="AO1408" s="1">
        <v>0</v>
      </c>
      <c r="AP1408" s="1">
        <v>0</v>
      </c>
      <c r="AQ1408" s="1">
        <v>626649.59650666662</v>
      </c>
      <c r="AR1408" s="1">
        <v>0</v>
      </c>
      <c r="AS1408" s="1">
        <v>0</v>
      </c>
      <c r="AT1408" s="1">
        <v>0</v>
      </c>
      <c r="AU1408" s="1">
        <v>0</v>
      </c>
      <c r="AV1408" s="1"/>
      <c r="AW1408" s="1">
        <v>0</v>
      </c>
      <c r="AX1408" s="1">
        <v>185487.54462</v>
      </c>
      <c r="AY1408" s="1"/>
      <c r="AZ1408" s="1">
        <v>0</v>
      </c>
      <c r="BA1408" s="1">
        <v>0</v>
      </c>
      <c r="BB1408" s="1">
        <v>185487.54462</v>
      </c>
      <c r="BC1408" s="7">
        <v>1.2201744631863511</v>
      </c>
      <c r="BD1408" s="35" t="s">
        <v>552</v>
      </c>
      <c r="BE1408" s="35" t="s">
        <v>552</v>
      </c>
      <c r="BF1408" s="35" t="s">
        <v>552</v>
      </c>
      <c r="BG1408" s="35" t="s">
        <v>552</v>
      </c>
      <c r="BH1408" s="35" t="s">
        <v>552</v>
      </c>
      <c r="BI1408" s="35" t="s">
        <v>552</v>
      </c>
      <c r="BJ1408" s="35">
        <v>1.6573686188342149</v>
      </c>
      <c r="BK1408" s="35" t="s">
        <v>552</v>
      </c>
      <c r="BL1408" s="35" t="s">
        <v>552</v>
      </c>
      <c r="BM1408" s="35" t="s">
        <v>552</v>
      </c>
      <c r="BN1408" s="35">
        <v>1.6573686188342149</v>
      </c>
      <c r="BO1408" s="1">
        <v>0</v>
      </c>
      <c r="BP1408" s="1">
        <v>0</v>
      </c>
      <c r="BQ1408" s="1">
        <v>219085.93355999998</v>
      </c>
      <c r="BR1408" s="1">
        <v>9738.3207027733915</v>
      </c>
      <c r="BS1408" s="1">
        <v>86052.981761982359</v>
      </c>
      <c r="BT1408" s="1">
        <v>219085.93355999998</v>
      </c>
      <c r="BU1408" s="1">
        <v>9738.3207027733915</v>
      </c>
      <c r="BV1408" s="1">
        <v>25331.125045640089</v>
      </c>
      <c r="BW1408" s="35">
        <v>5.9780550358234343</v>
      </c>
      <c r="BX1408" s="1">
        <v>1090621.8348364362</v>
      </c>
      <c r="BY1408" s="1">
        <v>48477.896414904688</v>
      </c>
      <c r="BZ1408" s="1">
        <v>428376.47920785844</v>
      </c>
      <c r="CA1408" s="1">
        <v>1090621.8348364362</v>
      </c>
      <c r="CB1408" s="1">
        <v>48477.896414904688</v>
      </c>
      <c r="CC1408" s="1">
        <v>126099.73459652177</v>
      </c>
    </row>
    <row r="1409" spans="1:81" x14ac:dyDescent="0.25">
      <c r="A1409" t="s">
        <v>1468</v>
      </c>
      <c r="B1409" t="s">
        <v>1469</v>
      </c>
      <c r="C1409" t="s">
        <v>100</v>
      </c>
      <c r="D1409" t="s">
        <v>28</v>
      </c>
      <c r="E1409">
        <v>40226</v>
      </c>
      <c r="F1409" t="s">
        <v>370</v>
      </c>
      <c r="G1409" t="s">
        <v>101</v>
      </c>
      <c r="H1409" s="74">
        <v>0.33910066629593</v>
      </c>
      <c r="I1409" s="1">
        <v>557459.62</v>
      </c>
      <c r="J1409" s="1">
        <v>0</v>
      </c>
      <c r="K1409" s="1">
        <v>0</v>
      </c>
      <c r="L1409" s="1">
        <v>0</v>
      </c>
      <c r="M1409" s="1">
        <v>0</v>
      </c>
      <c r="N1409" s="1">
        <v>0</v>
      </c>
      <c r="O1409" s="1">
        <v>0</v>
      </c>
      <c r="P1409" s="1">
        <v>195603</v>
      </c>
      <c r="Q1409" s="1">
        <v>0</v>
      </c>
      <c r="R1409" s="1">
        <v>0</v>
      </c>
      <c r="S1409" s="1">
        <v>101017</v>
      </c>
      <c r="T1409" s="1">
        <v>296620</v>
      </c>
      <c r="U1409" s="1"/>
      <c r="V1409" s="36"/>
      <c r="W1409" s="1"/>
      <c r="X1409" s="1"/>
      <c r="Y1409" s="1"/>
      <c r="Z1409" s="1"/>
      <c r="AA1409" s="1"/>
      <c r="AB1409" s="1"/>
      <c r="AC1409" s="1">
        <v>23038</v>
      </c>
      <c r="AD1409" s="1"/>
      <c r="AE1409" s="1"/>
      <c r="AF1409" s="1">
        <v>23601</v>
      </c>
      <c r="AG1409" s="1">
        <v>0</v>
      </c>
      <c r="AH1409" s="1">
        <v>0</v>
      </c>
      <c r="AI1409" s="1">
        <v>0</v>
      </c>
      <c r="AJ1409" s="1">
        <v>0</v>
      </c>
      <c r="AK1409" s="1">
        <v>0</v>
      </c>
      <c r="AL1409" s="1">
        <v>0</v>
      </c>
      <c r="AM1409" s="1">
        <v>202495.81240749997</v>
      </c>
      <c r="AN1409" s="1">
        <v>0</v>
      </c>
      <c r="AO1409" s="1">
        <v>0</v>
      </c>
      <c r="AP1409" s="1">
        <v>134604.92976900001</v>
      </c>
      <c r="AQ1409" s="1">
        <v>337100.74217649997</v>
      </c>
      <c r="AR1409" s="1">
        <v>0</v>
      </c>
      <c r="AS1409" s="1">
        <v>0</v>
      </c>
      <c r="AT1409" s="1">
        <v>0</v>
      </c>
      <c r="AU1409" s="1">
        <v>0</v>
      </c>
      <c r="AV1409" s="1">
        <v>0</v>
      </c>
      <c r="AW1409" s="1">
        <v>0</v>
      </c>
      <c r="AX1409" s="1">
        <v>59925.984839999997</v>
      </c>
      <c r="AY1409" s="1">
        <v>0</v>
      </c>
      <c r="AZ1409" s="1">
        <v>0</v>
      </c>
      <c r="BA1409" s="1">
        <v>30267.298338300003</v>
      </c>
      <c r="BB1409" s="1">
        <v>90193.2831783</v>
      </c>
      <c r="BC1409" s="7">
        <v>0.76650220038323136</v>
      </c>
      <c r="BD1409" s="35" t="s">
        <v>552</v>
      </c>
      <c r="BE1409" s="35" t="s">
        <v>552</v>
      </c>
      <c r="BF1409" s="35" t="s">
        <v>552</v>
      </c>
      <c r="BG1409" s="35" t="s">
        <v>552</v>
      </c>
      <c r="BH1409" s="35" t="s">
        <v>552</v>
      </c>
      <c r="BI1409" s="35" t="s">
        <v>552</v>
      </c>
      <c r="BJ1409" s="35">
        <v>1.3416041535533707</v>
      </c>
      <c r="BK1409" s="35" t="s">
        <v>552</v>
      </c>
      <c r="BL1409" s="35" t="s">
        <v>552</v>
      </c>
      <c r="BM1409" s="35">
        <v>1.6321235842214676</v>
      </c>
      <c r="BN1409" s="35">
        <v>1.4405435417530847</v>
      </c>
      <c r="BO1409" s="1">
        <v>0</v>
      </c>
      <c r="BP1409" s="1">
        <v>0</v>
      </c>
      <c r="BQ1409" s="1">
        <v>183493.40851919996</v>
      </c>
      <c r="BR1409" s="1">
        <v>8156.240932353634</v>
      </c>
      <c r="BS1409" s="1">
        <v>72072.883366664537</v>
      </c>
      <c r="BT1409" s="1">
        <v>183493.40851919996</v>
      </c>
      <c r="BU1409" s="1">
        <v>8156.240932353634</v>
      </c>
      <c r="BV1409" s="1">
        <v>21215.850788419622</v>
      </c>
      <c r="BW1409" s="35">
        <v>5.9876134762383098</v>
      </c>
      <c r="BX1409" s="1">
        <v>915194.19713126321</v>
      </c>
      <c r="BY1409" s="1">
        <v>40680.177189653499</v>
      </c>
      <c r="BZ1409" s="1">
        <v>359471.68435092794</v>
      </c>
      <c r="CA1409" s="1">
        <v>915194.19713126321</v>
      </c>
      <c r="CB1409" s="1">
        <v>40680.177189653499</v>
      </c>
      <c r="CC1409" s="1">
        <v>105816.46330218288</v>
      </c>
    </row>
    <row r="1410" spans="1:81" x14ac:dyDescent="0.25">
      <c r="A1410" t="s">
        <v>1468</v>
      </c>
      <c r="B1410" t="s">
        <v>1469</v>
      </c>
      <c r="C1410" t="s">
        <v>100</v>
      </c>
      <c r="D1410" t="s">
        <v>1730</v>
      </c>
      <c r="E1410">
        <v>40226</v>
      </c>
      <c r="F1410" t="s">
        <v>370</v>
      </c>
      <c r="G1410" t="s">
        <v>101</v>
      </c>
      <c r="H1410" s="74">
        <v>0.33910066629593</v>
      </c>
      <c r="I1410" s="1">
        <v>557459.62</v>
      </c>
      <c r="J1410" s="1"/>
      <c r="K1410" s="1"/>
      <c r="L1410" s="1"/>
      <c r="M1410" s="1"/>
      <c r="N1410" s="1"/>
      <c r="O1410" s="1"/>
      <c r="P1410" s="1">
        <v>195603</v>
      </c>
      <c r="Q1410" s="1"/>
      <c r="R1410" s="1"/>
      <c r="S1410" s="1">
        <v>101017</v>
      </c>
      <c r="T1410" s="1">
        <v>296620</v>
      </c>
      <c r="U1410" s="1">
        <v>10.631578947368421</v>
      </c>
      <c r="V1410" s="36">
        <v>0.17595055365687035</v>
      </c>
      <c r="W1410" s="1"/>
      <c r="X1410" s="1"/>
      <c r="Y1410" s="1"/>
      <c r="Z1410" s="1"/>
      <c r="AA1410" s="1"/>
      <c r="AB1410" s="1"/>
      <c r="AC1410" s="1">
        <v>23038</v>
      </c>
      <c r="AD1410" s="1"/>
      <c r="AE1410" s="1"/>
      <c r="AF1410" s="1">
        <v>23601</v>
      </c>
      <c r="AG1410" s="1">
        <v>0</v>
      </c>
      <c r="AH1410" s="1">
        <v>0</v>
      </c>
      <c r="AI1410" s="1">
        <v>0</v>
      </c>
      <c r="AJ1410" s="1">
        <v>0</v>
      </c>
      <c r="AK1410" s="1"/>
      <c r="AL1410" s="1">
        <v>0</v>
      </c>
      <c r="AM1410" s="1">
        <v>202495.81240749997</v>
      </c>
      <c r="AN1410" s="1"/>
      <c r="AO1410" s="1">
        <v>0</v>
      </c>
      <c r="AP1410" s="1">
        <v>134604.92976900001</v>
      </c>
      <c r="AQ1410" s="1">
        <v>337100.74217649997</v>
      </c>
      <c r="AR1410" s="1">
        <v>0</v>
      </c>
      <c r="AS1410" s="1">
        <v>0</v>
      </c>
      <c r="AT1410" s="1">
        <v>0</v>
      </c>
      <c r="AU1410" s="1">
        <v>0</v>
      </c>
      <c r="AV1410" s="1"/>
      <c r="AW1410" s="1">
        <v>0</v>
      </c>
      <c r="AX1410" s="1">
        <v>59925.984839999997</v>
      </c>
      <c r="AY1410" s="1"/>
      <c r="AZ1410" s="1">
        <v>0</v>
      </c>
      <c r="BA1410" s="1">
        <v>30267.298338300003</v>
      </c>
      <c r="BB1410" s="1">
        <v>90193.2831783</v>
      </c>
      <c r="BC1410" s="7">
        <v>0.76650220038323136</v>
      </c>
      <c r="BD1410" s="35" t="s">
        <v>552</v>
      </c>
      <c r="BE1410" s="35" t="s">
        <v>552</v>
      </c>
      <c r="BF1410" s="35" t="s">
        <v>552</v>
      </c>
      <c r="BG1410" s="35" t="s">
        <v>552</v>
      </c>
      <c r="BH1410" s="35" t="s">
        <v>552</v>
      </c>
      <c r="BI1410" s="35" t="s">
        <v>552</v>
      </c>
      <c r="BJ1410" s="35">
        <v>1.3416041535533707</v>
      </c>
      <c r="BK1410" s="35" t="s">
        <v>552</v>
      </c>
      <c r="BL1410" s="35" t="s">
        <v>552</v>
      </c>
      <c r="BM1410" s="35">
        <v>1.6321235842214676</v>
      </c>
      <c r="BN1410" s="35">
        <v>1.4405435417530847</v>
      </c>
      <c r="BO1410" s="1">
        <v>0</v>
      </c>
      <c r="BP1410" s="1">
        <v>0</v>
      </c>
      <c r="BQ1410" s="1">
        <v>183493.40851919996</v>
      </c>
      <c r="BR1410" s="1">
        <v>8156.240932353634</v>
      </c>
      <c r="BS1410" s="1">
        <v>72072.883366664537</v>
      </c>
      <c r="BT1410" s="1">
        <v>183493.40851919996</v>
      </c>
      <c r="BU1410" s="1">
        <v>8156.240932353634</v>
      </c>
      <c r="BV1410" s="1">
        <v>21215.850788419622</v>
      </c>
      <c r="BW1410" s="35">
        <v>5.9876134762383098</v>
      </c>
      <c r="BX1410" s="1">
        <v>915194.19713126321</v>
      </c>
      <c r="BY1410" s="1">
        <v>40680.177189653499</v>
      </c>
      <c r="BZ1410" s="1">
        <v>359471.68435092794</v>
      </c>
      <c r="CA1410" s="1">
        <v>915194.19713126321</v>
      </c>
      <c r="CB1410" s="1">
        <v>40680.177189653499</v>
      </c>
      <c r="CC1410" s="1">
        <v>105816.46330218288</v>
      </c>
    </row>
    <row r="1411" spans="1:81" x14ac:dyDescent="0.25">
      <c r="A1411" t="s">
        <v>738</v>
      </c>
      <c r="B1411" t="s">
        <v>315</v>
      </c>
      <c r="C1411" t="s">
        <v>100</v>
      </c>
      <c r="D1411" t="s">
        <v>38</v>
      </c>
      <c r="E1411">
        <v>40147</v>
      </c>
      <c r="F1411" t="s">
        <v>39</v>
      </c>
      <c r="G1411" t="s">
        <v>101</v>
      </c>
      <c r="H1411" s="74">
        <v>0.33910066629593</v>
      </c>
      <c r="I1411" s="1">
        <v>5126387</v>
      </c>
      <c r="J1411" s="1">
        <v>782474</v>
      </c>
      <c r="K1411" s="1"/>
      <c r="L1411" s="1"/>
      <c r="M1411" s="1"/>
      <c r="N1411" s="1"/>
      <c r="O1411" s="1"/>
      <c r="P1411" s="1"/>
      <c r="Q1411" s="1"/>
      <c r="R1411" s="1"/>
      <c r="S1411" s="1"/>
      <c r="T1411" s="1">
        <v>782474</v>
      </c>
      <c r="U1411" s="1">
        <v>35</v>
      </c>
      <c r="V1411" s="36">
        <v>0.21685563606536989</v>
      </c>
      <c r="W1411" s="1">
        <v>192760</v>
      </c>
      <c r="X1411" s="1"/>
      <c r="Y1411" s="1"/>
      <c r="Z1411" s="1"/>
      <c r="AA1411" s="1"/>
      <c r="AB1411" s="1"/>
      <c r="AC1411" s="1"/>
      <c r="AD1411" s="1"/>
      <c r="AE1411" s="1"/>
      <c r="AF1411" s="1"/>
      <c r="AG1411" s="1">
        <v>9113.4746779999987</v>
      </c>
      <c r="AH1411" s="1">
        <v>0</v>
      </c>
      <c r="AI1411" s="1">
        <v>0</v>
      </c>
      <c r="AJ1411" s="1">
        <v>0</v>
      </c>
      <c r="AK1411" s="1">
        <v>0</v>
      </c>
      <c r="AL1411" s="1">
        <v>0</v>
      </c>
      <c r="AM1411" s="1">
        <v>0</v>
      </c>
      <c r="AN1411" s="1">
        <v>0</v>
      </c>
      <c r="AO1411" s="1">
        <v>0</v>
      </c>
      <c r="AP1411" s="1">
        <v>0</v>
      </c>
      <c r="AQ1411" s="1">
        <v>9113.4746779999987</v>
      </c>
      <c r="AR1411" s="1">
        <v>713830.75960000011</v>
      </c>
      <c r="AS1411" s="1">
        <v>0</v>
      </c>
      <c r="AT1411" s="1">
        <v>0</v>
      </c>
      <c r="AU1411" s="1">
        <v>0</v>
      </c>
      <c r="AV1411" s="1">
        <v>0</v>
      </c>
      <c r="AW1411" s="1">
        <v>0</v>
      </c>
      <c r="AX1411" s="1">
        <v>0</v>
      </c>
      <c r="AY1411" s="1">
        <v>0</v>
      </c>
      <c r="AZ1411" s="1">
        <v>0</v>
      </c>
      <c r="BA1411" s="1">
        <v>0</v>
      </c>
      <c r="BB1411" s="1">
        <v>713830.75960000011</v>
      </c>
      <c r="BC1411" s="7">
        <v>0.14102412367189604</v>
      </c>
      <c r="BD1411" s="35">
        <v>0.92392109421910518</v>
      </c>
      <c r="BE1411" s="35" t="s">
        <v>552</v>
      </c>
      <c r="BF1411" s="35" t="s">
        <v>552</v>
      </c>
      <c r="BG1411" s="35" t="s">
        <v>552</v>
      </c>
      <c r="BH1411" s="35" t="s">
        <v>552</v>
      </c>
      <c r="BI1411" s="35" t="s">
        <v>552</v>
      </c>
      <c r="BJ1411" s="35" t="s">
        <v>552</v>
      </c>
      <c r="BK1411" s="35" t="s">
        <v>552</v>
      </c>
      <c r="BL1411" s="35" t="s">
        <v>552</v>
      </c>
      <c r="BM1411" s="35" t="s">
        <v>552</v>
      </c>
      <c r="BN1411" s="35">
        <v>0.92392109421910518</v>
      </c>
      <c r="BO1411" s="1">
        <v>1821581.9999999998</v>
      </c>
      <c r="BP1411" s="1"/>
      <c r="BQ1411" s="1">
        <v>1687401.5449199998</v>
      </c>
      <c r="BR1411" s="1">
        <v>75004.62093467066</v>
      </c>
      <c r="BS1411" s="1">
        <v>662780.72722717631</v>
      </c>
      <c r="BT1411" s="1">
        <v>1687401.5449199998</v>
      </c>
      <c r="BU1411" s="1">
        <v>75004.62093467066</v>
      </c>
      <c r="BV1411" s="1">
        <v>195100.51988284662</v>
      </c>
      <c r="BW1411" s="35">
        <v>6.012730379516726</v>
      </c>
      <c r="BX1411" s="1">
        <v>8458488.9866639413</v>
      </c>
      <c r="BY1411" s="1">
        <v>375977.94196335989</v>
      </c>
      <c r="BZ1411" s="1">
        <v>3322341.0863298555</v>
      </c>
      <c r="CA1411" s="1">
        <v>8458488.9866639413</v>
      </c>
      <c r="CB1411" s="1">
        <v>375977.94196335989</v>
      </c>
      <c r="CC1411" s="1">
        <v>977986.30307625246</v>
      </c>
    </row>
    <row r="1412" spans="1:81" x14ac:dyDescent="0.25">
      <c r="A1412" t="s">
        <v>738</v>
      </c>
      <c r="B1412" t="s">
        <v>315</v>
      </c>
      <c r="C1412" t="s">
        <v>100</v>
      </c>
      <c r="D1412" t="s">
        <v>28</v>
      </c>
      <c r="E1412">
        <v>40147</v>
      </c>
      <c r="F1412" t="s">
        <v>39</v>
      </c>
      <c r="G1412" t="s">
        <v>101</v>
      </c>
      <c r="H1412" s="74">
        <v>0.33910066629593</v>
      </c>
      <c r="I1412" s="1">
        <v>5126387</v>
      </c>
      <c r="J1412" s="1">
        <v>782474</v>
      </c>
      <c r="K1412" s="1">
        <v>0</v>
      </c>
      <c r="L1412" s="1">
        <v>0</v>
      </c>
      <c r="M1412" s="1">
        <v>0</v>
      </c>
      <c r="N1412" s="1">
        <v>0</v>
      </c>
      <c r="O1412" s="1">
        <v>0</v>
      </c>
      <c r="P1412" s="1">
        <v>0</v>
      </c>
      <c r="Q1412" s="1">
        <v>0</v>
      </c>
      <c r="R1412" s="1">
        <v>0</v>
      </c>
      <c r="S1412" s="1">
        <v>0</v>
      </c>
      <c r="T1412" s="1">
        <v>782474</v>
      </c>
      <c r="U1412" s="1"/>
      <c r="V1412" s="36"/>
      <c r="W1412" s="1">
        <v>192760</v>
      </c>
      <c r="X1412" s="1"/>
      <c r="Y1412" s="1"/>
      <c r="Z1412" s="1"/>
      <c r="AA1412" s="1"/>
      <c r="AB1412" s="1"/>
      <c r="AC1412" s="1"/>
      <c r="AD1412" s="1"/>
      <c r="AE1412" s="1"/>
      <c r="AF1412" s="1"/>
      <c r="AG1412" s="1">
        <v>9113.4746779999987</v>
      </c>
      <c r="AH1412" s="1">
        <v>0</v>
      </c>
      <c r="AI1412" s="1">
        <v>0</v>
      </c>
      <c r="AJ1412" s="1">
        <v>0</v>
      </c>
      <c r="AK1412" s="1">
        <v>0</v>
      </c>
      <c r="AL1412" s="1">
        <v>0</v>
      </c>
      <c r="AM1412" s="1">
        <v>0</v>
      </c>
      <c r="AN1412" s="1">
        <v>0</v>
      </c>
      <c r="AO1412" s="1">
        <v>0</v>
      </c>
      <c r="AP1412" s="1">
        <v>0</v>
      </c>
      <c r="AQ1412" s="1">
        <v>9113.4746779999987</v>
      </c>
      <c r="AR1412" s="1">
        <v>713830.75960000011</v>
      </c>
      <c r="AS1412" s="1">
        <v>0</v>
      </c>
      <c r="AT1412" s="1">
        <v>0</v>
      </c>
      <c r="AU1412" s="1">
        <v>0</v>
      </c>
      <c r="AV1412" s="1">
        <v>0</v>
      </c>
      <c r="AW1412" s="1">
        <v>0</v>
      </c>
      <c r="AX1412" s="1">
        <v>0</v>
      </c>
      <c r="AY1412" s="1">
        <v>0</v>
      </c>
      <c r="AZ1412" s="1">
        <v>0</v>
      </c>
      <c r="BA1412" s="1">
        <v>0</v>
      </c>
      <c r="BB1412" s="1">
        <v>713830.75960000011</v>
      </c>
      <c r="BC1412" s="7">
        <v>0.14102412367189604</v>
      </c>
      <c r="BD1412" s="35">
        <v>0.92392109421910518</v>
      </c>
      <c r="BE1412" s="35" t="s">
        <v>552</v>
      </c>
      <c r="BF1412" s="35" t="s">
        <v>552</v>
      </c>
      <c r="BG1412" s="35" t="s">
        <v>552</v>
      </c>
      <c r="BH1412" s="35" t="s">
        <v>552</v>
      </c>
      <c r="BI1412" s="35" t="s">
        <v>552</v>
      </c>
      <c r="BJ1412" s="35" t="s">
        <v>552</v>
      </c>
      <c r="BK1412" s="35" t="s">
        <v>552</v>
      </c>
      <c r="BL1412" s="35" t="s">
        <v>552</v>
      </c>
      <c r="BM1412" s="35" t="s">
        <v>552</v>
      </c>
      <c r="BN1412" s="35">
        <v>0.92392109421910518</v>
      </c>
      <c r="BO1412" s="1">
        <v>1821581.9999999998</v>
      </c>
      <c r="BP1412" s="1">
        <v>0</v>
      </c>
      <c r="BQ1412" s="1">
        <v>1687401.5449199998</v>
      </c>
      <c r="BR1412" s="1">
        <v>75004.62093467066</v>
      </c>
      <c r="BS1412" s="1">
        <v>662780.72722717631</v>
      </c>
      <c r="BT1412" s="1">
        <v>1687401.5449199998</v>
      </c>
      <c r="BU1412" s="1">
        <v>75004.62093467066</v>
      </c>
      <c r="BV1412" s="1">
        <v>195100.51988284662</v>
      </c>
      <c r="BW1412" s="35">
        <v>6.012730379516726</v>
      </c>
      <c r="BX1412" s="1">
        <v>8458488.9866639413</v>
      </c>
      <c r="BY1412" s="1">
        <v>375977.94196335989</v>
      </c>
      <c r="BZ1412" s="1">
        <v>3322341.0863298555</v>
      </c>
      <c r="CA1412" s="1">
        <v>8458488.9866639413</v>
      </c>
      <c r="CB1412" s="1">
        <v>375977.94196335989</v>
      </c>
      <c r="CC1412" s="1">
        <v>977986.30307625246</v>
      </c>
    </row>
    <row r="1413" spans="1:81" x14ac:dyDescent="0.25">
      <c r="A1413" t="s">
        <v>1470</v>
      </c>
      <c r="B1413" t="s">
        <v>197</v>
      </c>
      <c r="C1413" t="s">
        <v>100</v>
      </c>
      <c r="D1413" t="s">
        <v>28</v>
      </c>
      <c r="E1413">
        <v>40227</v>
      </c>
      <c r="F1413" t="s">
        <v>370</v>
      </c>
      <c r="G1413" t="s">
        <v>101</v>
      </c>
      <c r="H1413" s="74">
        <v>0.33910066629593</v>
      </c>
      <c r="I1413" s="1">
        <v>1500435.08</v>
      </c>
      <c r="J1413" s="1">
        <v>0</v>
      </c>
      <c r="K1413" s="1">
        <v>0</v>
      </c>
      <c r="L1413" s="1">
        <v>0</v>
      </c>
      <c r="M1413" s="1">
        <v>0</v>
      </c>
      <c r="N1413" s="1">
        <v>0</v>
      </c>
      <c r="O1413" s="1">
        <v>0</v>
      </c>
      <c r="P1413" s="1">
        <v>628715</v>
      </c>
      <c r="Q1413" s="1">
        <v>0</v>
      </c>
      <c r="R1413" s="1">
        <v>0</v>
      </c>
      <c r="S1413" s="1">
        <v>0</v>
      </c>
      <c r="T1413" s="1">
        <v>628715</v>
      </c>
      <c r="U1413" s="1"/>
      <c r="V1413" s="36"/>
      <c r="W1413" s="1"/>
      <c r="X1413" s="1"/>
      <c r="Y1413" s="1"/>
      <c r="Z1413" s="1"/>
      <c r="AA1413" s="1"/>
      <c r="AB1413" s="1"/>
      <c r="AC1413" s="1">
        <v>74051</v>
      </c>
      <c r="AD1413" s="1"/>
      <c r="AE1413" s="1"/>
      <c r="AF1413" s="1"/>
      <c r="AG1413" s="1">
        <v>0</v>
      </c>
      <c r="AH1413" s="1">
        <v>0</v>
      </c>
      <c r="AI1413" s="1">
        <v>0</v>
      </c>
      <c r="AJ1413" s="1">
        <v>0</v>
      </c>
      <c r="AK1413" s="1">
        <v>0</v>
      </c>
      <c r="AL1413" s="1">
        <v>0</v>
      </c>
      <c r="AM1413" s="1">
        <v>650881.89545416657</v>
      </c>
      <c r="AN1413" s="1">
        <v>0</v>
      </c>
      <c r="AO1413" s="1">
        <v>0</v>
      </c>
      <c r="AP1413" s="1">
        <v>0</v>
      </c>
      <c r="AQ1413" s="1">
        <v>650881.89545416657</v>
      </c>
      <c r="AR1413" s="1">
        <v>0</v>
      </c>
      <c r="AS1413" s="1">
        <v>0</v>
      </c>
      <c r="AT1413" s="1">
        <v>0</v>
      </c>
      <c r="AU1413" s="1">
        <v>0</v>
      </c>
      <c r="AV1413" s="1">
        <v>0</v>
      </c>
      <c r="AW1413" s="1">
        <v>0</v>
      </c>
      <c r="AX1413" s="1">
        <v>192619.98017999998</v>
      </c>
      <c r="AY1413" s="1">
        <v>0</v>
      </c>
      <c r="AZ1413" s="1">
        <v>0</v>
      </c>
      <c r="BA1413" s="1">
        <v>0</v>
      </c>
      <c r="BB1413" s="1">
        <v>192619.98017999998</v>
      </c>
      <c r="BC1413" s="7">
        <v>0.56217152403166049</v>
      </c>
      <c r="BD1413" s="35" t="s">
        <v>552</v>
      </c>
      <c r="BE1413" s="35" t="s">
        <v>552</v>
      </c>
      <c r="BF1413" s="35" t="s">
        <v>552</v>
      </c>
      <c r="BG1413" s="35" t="s">
        <v>552</v>
      </c>
      <c r="BH1413" s="35" t="s">
        <v>552</v>
      </c>
      <c r="BI1413" s="35" t="s">
        <v>552</v>
      </c>
      <c r="BJ1413" s="35">
        <v>1.3416283620307556</v>
      </c>
      <c r="BK1413" s="35" t="s">
        <v>552</v>
      </c>
      <c r="BL1413" s="35" t="s">
        <v>552</v>
      </c>
      <c r="BM1413" s="35" t="s">
        <v>552</v>
      </c>
      <c r="BN1413" s="35">
        <v>1.3416283620307556</v>
      </c>
      <c r="BO1413" s="1">
        <v>0</v>
      </c>
      <c r="BP1413" s="1">
        <v>0</v>
      </c>
      <c r="BQ1413" s="1">
        <v>493883.21093279996</v>
      </c>
      <c r="BR1413" s="1">
        <v>21952.998166639049</v>
      </c>
      <c r="BS1413" s="1">
        <v>193988.36909495253</v>
      </c>
      <c r="BT1413" s="1">
        <v>493883.21093279996</v>
      </c>
      <c r="BU1413" s="1">
        <v>21952.998166639049</v>
      </c>
      <c r="BV1413" s="1">
        <v>57103.69977109816</v>
      </c>
      <c r="BW1413" s="35">
        <v>6.068851919767023</v>
      </c>
      <c r="BX1413" s="1">
        <v>2503420.8618774246</v>
      </c>
      <c r="BY1413" s="1">
        <v>111276.49690161028</v>
      </c>
      <c r="BZ1413" s="1">
        <v>983298.31709942396</v>
      </c>
      <c r="CA1413" s="1">
        <v>2503420.8618774246</v>
      </c>
      <c r="CB1413" s="1">
        <v>111276.49690161028</v>
      </c>
      <c r="CC1413" s="1">
        <v>289450.19821053062</v>
      </c>
    </row>
    <row r="1414" spans="1:81" x14ac:dyDescent="0.25">
      <c r="A1414" t="s">
        <v>1470</v>
      </c>
      <c r="B1414" t="s">
        <v>197</v>
      </c>
      <c r="C1414" t="s">
        <v>100</v>
      </c>
      <c r="D1414" t="s">
        <v>1730</v>
      </c>
      <c r="E1414">
        <v>40227</v>
      </c>
      <c r="F1414" t="s">
        <v>370</v>
      </c>
      <c r="G1414" t="s">
        <v>101</v>
      </c>
      <c r="H1414" s="74">
        <v>0.33910066629593</v>
      </c>
      <c r="I1414" s="1">
        <v>1500435.08</v>
      </c>
      <c r="J1414" s="1"/>
      <c r="K1414" s="1"/>
      <c r="L1414" s="1"/>
      <c r="M1414" s="1"/>
      <c r="N1414" s="1"/>
      <c r="O1414" s="1"/>
      <c r="P1414" s="1">
        <v>628715</v>
      </c>
      <c r="Q1414" s="1"/>
      <c r="R1414" s="1"/>
      <c r="S1414" s="1"/>
      <c r="T1414" s="1">
        <v>628715</v>
      </c>
      <c r="U1414" s="1">
        <v>9.1363636363636367</v>
      </c>
      <c r="V1414" s="36">
        <v>0.22978381893145436</v>
      </c>
      <c r="W1414" s="1"/>
      <c r="X1414" s="1"/>
      <c r="Y1414" s="1"/>
      <c r="Z1414" s="1"/>
      <c r="AA1414" s="1"/>
      <c r="AB1414" s="1"/>
      <c r="AC1414" s="1">
        <v>74051</v>
      </c>
      <c r="AD1414" s="1"/>
      <c r="AE1414" s="1"/>
      <c r="AF1414" s="1"/>
      <c r="AG1414" s="1">
        <v>0</v>
      </c>
      <c r="AH1414" s="1">
        <v>0</v>
      </c>
      <c r="AI1414" s="1">
        <v>0</v>
      </c>
      <c r="AJ1414" s="1">
        <v>0</v>
      </c>
      <c r="AK1414" s="1"/>
      <c r="AL1414" s="1">
        <v>0</v>
      </c>
      <c r="AM1414" s="1">
        <v>650881.89545416657</v>
      </c>
      <c r="AN1414" s="1"/>
      <c r="AO1414" s="1">
        <v>0</v>
      </c>
      <c r="AP1414" s="1">
        <v>0</v>
      </c>
      <c r="AQ1414" s="1">
        <v>650881.89545416657</v>
      </c>
      <c r="AR1414" s="1">
        <v>0</v>
      </c>
      <c r="AS1414" s="1">
        <v>0</v>
      </c>
      <c r="AT1414" s="1">
        <v>0</v>
      </c>
      <c r="AU1414" s="1">
        <v>0</v>
      </c>
      <c r="AV1414" s="1"/>
      <c r="AW1414" s="1">
        <v>0</v>
      </c>
      <c r="AX1414" s="1">
        <v>192619.98017999998</v>
      </c>
      <c r="AY1414" s="1"/>
      <c r="AZ1414" s="1">
        <v>0</v>
      </c>
      <c r="BA1414" s="1">
        <v>0</v>
      </c>
      <c r="BB1414" s="1">
        <v>192619.98017999998</v>
      </c>
      <c r="BC1414" s="7">
        <v>0.56217152403166049</v>
      </c>
      <c r="BD1414" s="35" t="s">
        <v>552</v>
      </c>
      <c r="BE1414" s="35" t="s">
        <v>552</v>
      </c>
      <c r="BF1414" s="35" t="s">
        <v>552</v>
      </c>
      <c r="BG1414" s="35" t="s">
        <v>552</v>
      </c>
      <c r="BH1414" s="35" t="s">
        <v>552</v>
      </c>
      <c r="BI1414" s="35" t="s">
        <v>552</v>
      </c>
      <c r="BJ1414" s="35">
        <v>1.3416283620307556</v>
      </c>
      <c r="BK1414" s="35" t="s">
        <v>552</v>
      </c>
      <c r="BL1414" s="35" t="s">
        <v>552</v>
      </c>
      <c r="BM1414" s="35" t="s">
        <v>552</v>
      </c>
      <c r="BN1414" s="35">
        <v>1.3416283620307556</v>
      </c>
      <c r="BO1414" s="1">
        <v>0</v>
      </c>
      <c r="BP1414" s="1">
        <v>0</v>
      </c>
      <c r="BQ1414" s="1">
        <v>493883.21093279996</v>
      </c>
      <c r="BR1414" s="1">
        <v>21952.998166639049</v>
      </c>
      <c r="BS1414" s="1">
        <v>193988.36909495253</v>
      </c>
      <c r="BT1414" s="1">
        <v>493883.21093279996</v>
      </c>
      <c r="BU1414" s="1">
        <v>21952.998166639049</v>
      </c>
      <c r="BV1414" s="1">
        <v>57103.69977109816</v>
      </c>
      <c r="BW1414" s="35">
        <v>6.068851919767023</v>
      </c>
      <c r="BX1414" s="1">
        <v>2503420.8618774246</v>
      </c>
      <c r="BY1414" s="1">
        <v>111276.49690161028</v>
      </c>
      <c r="BZ1414" s="1">
        <v>983298.31709942396</v>
      </c>
      <c r="CA1414" s="1">
        <v>2503420.8618774246</v>
      </c>
      <c r="CB1414" s="1">
        <v>111276.49690161028</v>
      </c>
      <c r="CC1414" s="1">
        <v>289450.19821053062</v>
      </c>
    </row>
    <row r="1415" spans="1:81" x14ac:dyDescent="0.25">
      <c r="A1415" t="s">
        <v>1379</v>
      </c>
      <c r="B1415" t="s">
        <v>1475</v>
      </c>
      <c r="C1415" t="s">
        <v>100</v>
      </c>
      <c r="D1415" t="s">
        <v>28</v>
      </c>
      <c r="E1415">
        <v>40231</v>
      </c>
      <c r="F1415" t="s">
        <v>370</v>
      </c>
      <c r="G1415" t="s">
        <v>101</v>
      </c>
      <c r="H1415" s="74">
        <v>0.33910066629593</v>
      </c>
      <c r="I1415" s="1">
        <v>697171.18</v>
      </c>
      <c r="J1415" s="1">
        <v>0</v>
      </c>
      <c r="K1415" s="1">
        <v>0</v>
      </c>
      <c r="L1415" s="1">
        <v>190989</v>
      </c>
      <c r="M1415" s="1">
        <v>0</v>
      </c>
      <c r="N1415" s="1">
        <v>0</v>
      </c>
      <c r="O1415" s="1">
        <v>0</v>
      </c>
      <c r="P1415" s="1">
        <v>199844</v>
      </c>
      <c r="Q1415" s="1">
        <v>0</v>
      </c>
      <c r="R1415" s="1">
        <v>0</v>
      </c>
      <c r="S1415" s="1">
        <v>0</v>
      </c>
      <c r="T1415" s="1">
        <v>390833</v>
      </c>
      <c r="U1415" s="1"/>
      <c r="V1415" s="36"/>
      <c r="W1415" s="1"/>
      <c r="X1415" s="1"/>
      <c r="Y1415" s="1">
        <v>44313</v>
      </c>
      <c r="Z1415" s="1"/>
      <c r="AA1415" s="1"/>
      <c r="AB1415" s="1"/>
      <c r="AC1415" s="1">
        <v>23539</v>
      </c>
      <c r="AD1415" s="1"/>
      <c r="AE1415" s="1"/>
      <c r="AF1415" s="1"/>
      <c r="AG1415" s="1">
        <v>0</v>
      </c>
      <c r="AH1415" s="1">
        <v>0</v>
      </c>
      <c r="AI1415" s="1">
        <v>454667.91393750004</v>
      </c>
      <c r="AJ1415" s="1">
        <v>0</v>
      </c>
      <c r="AK1415" s="1">
        <v>0</v>
      </c>
      <c r="AL1415" s="1">
        <v>0</v>
      </c>
      <c r="AM1415" s="1">
        <v>206899.40947666665</v>
      </c>
      <c r="AN1415" s="1">
        <v>0</v>
      </c>
      <c r="AO1415" s="1">
        <v>0</v>
      </c>
      <c r="AP1415" s="1">
        <v>0</v>
      </c>
      <c r="AQ1415" s="1">
        <v>661567.32341416669</v>
      </c>
      <c r="AR1415" s="1">
        <v>0</v>
      </c>
      <c r="AS1415" s="1">
        <v>0</v>
      </c>
      <c r="AT1415" s="1">
        <v>96071.443672199995</v>
      </c>
      <c r="AU1415" s="1">
        <v>0</v>
      </c>
      <c r="AV1415" s="1">
        <v>0</v>
      </c>
      <c r="AW1415" s="1">
        <v>0</v>
      </c>
      <c r="AX1415" s="1">
        <v>61229.176019999999</v>
      </c>
      <c r="AY1415" s="1">
        <v>0</v>
      </c>
      <c r="AZ1415" s="1">
        <v>0</v>
      </c>
      <c r="BA1415" s="1">
        <v>0</v>
      </c>
      <c r="BB1415" s="1">
        <v>157300.61969219998</v>
      </c>
      <c r="BC1415" s="7">
        <v>1.1745579372721153</v>
      </c>
      <c r="BD1415" s="35" t="s">
        <v>552</v>
      </c>
      <c r="BE1415" s="35" t="s">
        <v>552</v>
      </c>
      <c r="BF1415" s="35">
        <v>2.8836182063349201</v>
      </c>
      <c r="BG1415" s="35" t="s">
        <v>552</v>
      </c>
      <c r="BH1415" s="35" t="s">
        <v>552</v>
      </c>
      <c r="BI1415" s="35" t="s">
        <v>552</v>
      </c>
      <c r="BJ1415" s="35">
        <v>1.3416894452506287</v>
      </c>
      <c r="BK1415" s="35" t="s">
        <v>552</v>
      </c>
      <c r="BL1415" s="35" t="s">
        <v>552</v>
      </c>
      <c r="BM1415" s="35" t="s">
        <v>552</v>
      </c>
      <c r="BN1415" s="35">
        <v>2.0951862895568354</v>
      </c>
      <c r="BO1415" s="1">
        <v>0</v>
      </c>
      <c r="BP1415" s="1">
        <v>0</v>
      </c>
      <c r="BQ1415" s="1">
        <v>229480.86560879997</v>
      </c>
      <c r="BR1415" s="1">
        <v>10200.373105361934</v>
      </c>
      <c r="BS1415" s="1">
        <v>90135.922567342001</v>
      </c>
      <c r="BT1415" s="1">
        <v>229480.86560879997</v>
      </c>
      <c r="BU1415" s="1">
        <v>10200.373105361934</v>
      </c>
      <c r="BV1415" s="1">
        <v>26533.006514205354</v>
      </c>
      <c r="BW1415" s="35">
        <v>5.9843559251420535</v>
      </c>
      <c r="BX1415" s="1">
        <v>1143814.3122039493</v>
      </c>
      <c r="BY1415" s="1">
        <v>50842.290126370397</v>
      </c>
      <c r="BZ1415" s="1">
        <v>449269.51971667638</v>
      </c>
      <c r="CA1415" s="1">
        <v>1143814.3122039493</v>
      </c>
      <c r="CB1415" s="1">
        <v>50842.290126370397</v>
      </c>
      <c r="CC1415" s="1">
        <v>132249.94823091215</v>
      </c>
    </row>
    <row r="1416" spans="1:81" x14ac:dyDescent="0.25">
      <c r="A1416" t="s">
        <v>1379</v>
      </c>
      <c r="B1416" t="s">
        <v>1475</v>
      </c>
      <c r="C1416" t="s">
        <v>100</v>
      </c>
      <c r="D1416" t="s">
        <v>1730</v>
      </c>
      <c r="E1416">
        <v>40231</v>
      </c>
      <c r="F1416" t="s">
        <v>370</v>
      </c>
      <c r="G1416" t="s">
        <v>101</v>
      </c>
      <c r="H1416" s="74">
        <v>0.33910066629593</v>
      </c>
      <c r="I1416" s="1">
        <v>697171.18</v>
      </c>
      <c r="J1416" s="1"/>
      <c r="K1416" s="1"/>
      <c r="L1416" s="1">
        <v>190989</v>
      </c>
      <c r="M1416" s="1"/>
      <c r="N1416" s="1"/>
      <c r="O1416" s="1"/>
      <c r="P1416" s="1">
        <v>199844</v>
      </c>
      <c r="Q1416" s="1"/>
      <c r="R1416" s="1"/>
      <c r="S1416" s="1"/>
      <c r="T1416" s="1">
        <v>390833</v>
      </c>
      <c r="U1416" s="1">
        <v>17.149999999999999</v>
      </c>
      <c r="V1416" s="36">
        <v>0.10542151811688943</v>
      </c>
      <c r="W1416" s="1"/>
      <c r="X1416" s="1"/>
      <c r="Y1416" s="1">
        <v>44313</v>
      </c>
      <c r="Z1416" s="1"/>
      <c r="AA1416" s="1"/>
      <c r="AB1416" s="1"/>
      <c r="AC1416" s="1">
        <v>23539</v>
      </c>
      <c r="AD1416" s="1"/>
      <c r="AE1416" s="1"/>
      <c r="AF1416" s="1"/>
      <c r="AG1416" s="1">
        <v>0</v>
      </c>
      <c r="AH1416" s="1">
        <v>0</v>
      </c>
      <c r="AI1416" s="1">
        <v>454667.91393750004</v>
      </c>
      <c r="AJ1416" s="1">
        <v>0</v>
      </c>
      <c r="AK1416" s="1"/>
      <c r="AL1416" s="1">
        <v>0</v>
      </c>
      <c r="AM1416" s="1">
        <v>206899.40947666665</v>
      </c>
      <c r="AN1416" s="1"/>
      <c r="AO1416" s="1">
        <v>0</v>
      </c>
      <c r="AP1416" s="1">
        <v>0</v>
      </c>
      <c r="AQ1416" s="1">
        <v>661567.32341416669</v>
      </c>
      <c r="AR1416" s="1">
        <v>0</v>
      </c>
      <c r="AS1416" s="1">
        <v>0</v>
      </c>
      <c r="AT1416" s="1">
        <v>96071.443672199995</v>
      </c>
      <c r="AU1416" s="1">
        <v>0</v>
      </c>
      <c r="AV1416" s="1"/>
      <c r="AW1416" s="1">
        <v>0</v>
      </c>
      <c r="AX1416" s="1">
        <v>61229.176019999999</v>
      </c>
      <c r="AY1416" s="1"/>
      <c r="AZ1416" s="1">
        <v>0</v>
      </c>
      <c r="BA1416" s="1">
        <v>0</v>
      </c>
      <c r="BB1416" s="1">
        <v>157300.61969219998</v>
      </c>
      <c r="BC1416" s="7">
        <v>1.1745579372721153</v>
      </c>
      <c r="BD1416" s="35" t="s">
        <v>552</v>
      </c>
      <c r="BE1416" s="35" t="s">
        <v>552</v>
      </c>
      <c r="BF1416" s="35">
        <v>2.8836182063349201</v>
      </c>
      <c r="BG1416" s="35" t="s">
        <v>552</v>
      </c>
      <c r="BH1416" s="35" t="s">
        <v>552</v>
      </c>
      <c r="BI1416" s="35" t="s">
        <v>552</v>
      </c>
      <c r="BJ1416" s="35">
        <v>1.3416894452506287</v>
      </c>
      <c r="BK1416" s="35" t="s">
        <v>552</v>
      </c>
      <c r="BL1416" s="35" t="s">
        <v>552</v>
      </c>
      <c r="BM1416" s="35" t="s">
        <v>552</v>
      </c>
      <c r="BN1416" s="35">
        <v>2.0951862895568354</v>
      </c>
      <c r="BO1416" s="1">
        <v>0</v>
      </c>
      <c r="BP1416" s="1">
        <v>0</v>
      </c>
      <c r="BQ1416" s="1">
        <v>229480.86560879997</v>
      </c>
      <c r="BR1416" s="1">
        <v>10200.373105361934</v>
      </c>
      <c r="BS1416" s="1">
        <v>90135.922567342001</v>
      </c>
      <c r="BT1416" s="1">
        <v>229480.86560879997</v>
      </c>
      <c r="BU1416" s="1">
        <v>10200.373105361934</v>
      </c>
      <c r="BV1416" s="1">
        <v>26533.006514205354</v>
      </c>
      <c r="BW1416" s="35">
        <v>5.9843559251420535</v>
      </c>
      <c r="BX1416" s="1">
        <v>1143814.3122039493</v>
      </c>
      <c r="BY1416" s="1">
        <v>50842.290126370397</v>
      </c>
      <c r="BZ1416" s="1">
        <v>449269.51971667638</v>
      </c>
      <c r="CA1416" s="1">
        <v>1143814.3122039493</v>
      </c>
      <c r="CB1416" s="1">
        <v>50842.290126370397</v>
      </c>
      <c r="CC1416" s="1">
        <v>132249.94823091215</v>
      </c>
    </row>
    <row r="1417" spans="1:81" x14ac:dyDescent="0.25">
      <c r="A1417" t="s">
        <v>618</v>
      </c>
      <c r="B1417" t="s">
        <v>467</v>
      </c>
      <c r="C1417" t="s">
        <v>100</v>
      </c>
      <c r="D1417" t="s">
        <v>38</v>
      </c>
      <c r="E1417">
        <v>40173</v>
      </c>
      <c r="F1417" t="s">
        <v>39</v>
      </c>
      <c r="G1417" t="s">
        <v>101</v>
      </c>
      <c r="H1417" s="74">
        <v>0.33910066629593</v>
      </c>
      <c r="I1417" s="1">
        <v>6165676</v>
      </c>
      <c r="J1417" s="1"/>
      <c r="K1417" s="1"/>
      <c r="L1417" s="1">
        <v>1119576</v>
      </c>
      <c r="M1417" s="1"/>
      <c r="N1417" s="1"/>
      <c r="O1417" s="1"/>
      <c r="P1417" s="1"/>
      <c r="Q1417" s="1"/>
      <c r="R1417" s="1"/>
      <c r="S1417" s="1"/>
      <c r="T1417" s="1">
        <v>1119576</v>
      </c>
      <c r="U1417" s="1">
        <v>31.857142857142858</v>
      </c>
      <c r="V1417" s="36">
        <v>0.1715625241360674</v>
      </c>
      <c r="W1417" s="1"/>
      <c r="X1417" s="1"/>
      <c r="Y1417" s="1">
        <v>242796</v>
      </c>
      <c r="Z1417" s="1"/>
      <c r="AA1417" s="1"/>
      <c r="AB1417" s="1"/>
      <c r="AC1417" s="1"/>
      <c r="AD1417" s="1"/>
      <c r="AE1417" s="1"/>
      <c r="AF1417" s="1"/>
      <c r="AG1417" s="1">
        <v>0</v>
      </c>
      <c r="AH1417" s="1">
        <v>0</v>
      </c>
      <c r="AI1417" s="1">
        <v>2492032.2045</v>
      </c>
      <c r="AJ1417" s="1">
        <v>0</v>
      </c>
      <c r="AK1417" s="1">
        <v>0</v>
      </c>
      <c r="AL1417" s="1">
        <v>0</v>
      </c>
      <c r="AM1417" s="1">
        <v>0</v>
      </c>
      <c r="AN1417" s="1">
        <v>0</v>
      </c>
      <c r="AO1417" s="1">
        <v>0</v>
      </c>
      <c r="AP1417" s="1">
        <v>0</v>
      </c>
      <c r="AQ1417" s="1">
        <v>2492032.2045</v>
      </c>
      <c r="AR1417" s="1">
        <v>0</v>
      </c>
      <c r="AS1417" s="1">
        <v>0</v>
      </c>
      <c r="AT1417" s="1">
        <v>526386.43824239995</v>
      </c>
      <c r="AU1417" s="1">
        <v>0</v>
      </c>
      <c r="AV1417" s="1">
        <v>0</v>
      </c>
      <c r="AW1417" s="1">
        <v>0</v>
      </c>
      <c r="AX1417" s="1">
        <v>0</v>
      </c>
      <c r="AY1417" s="1">
        <v>0</v>
      </c>
      <c r="AZ1417" s="1">
        <v>0</v>
      </c>
      <c r="BA1417" s="1">
        <v>0</v>
      </c>
      <c r="BB1417" s="1">
        <v>526386.43824239995</v>
      </c>
      <c r="BC1417" s="7">
        <v>0.48955193927517437</v>
      </c>
      <c r="BD1417" s="35" t="s">
        <v>552</v>
      </c>
      <c r="BE1417" s="35" t="s">
        <v>552</v>
      </c>
      <c r="BF1417" s="35">
        <v>2.6960372879933119</v>
      </c>
      <c r="BG1417" s="35" t="s">
        <v>552</v>
      </c>
      <c r="BH1417" s="35" t="s">
        <v>552</v>
      </c>
      <c r="BI1417" s="35" t="s">
        <v>552</v>
      </c>
      <c r="BJ1417" s="35" t="s">
        <v>552</v>
      </c>
      <c r="BK1417" s="35" t="s">
        <v>552</v>
      </c>
      <c r="BL1417" s="35" t="s">
        <v>552</v>
      </c>
      <c r="BM1417" s="35" t="s">
        <v>552</v>
      </c>
      <c r="BN1417" s="35">
        <v>2.6960372879933119</v>
      </c>
      <c r="BO1417" s="1">
        <v>0</v>
      </c>
      <c r="BP1417" s="1"/>
      <c r="BQ1417" s="1">
        <v>2029493.9121599996</v>
      </c>
      <c r="BR1417" s="1">
        <v>90210.550078641434</v>
      </c>
      <c r="BS1417" s="1">
        <v>797148.4055197445</v>
      </c>
      <c r="BT1417" s="1">
        <v>2029493.9121599996</v>
      </c>
      <c r="BU1417" s="1">
        <v>90210.550078641434</v>
      </c>
      <c r="BV1417" s="1">
        <v>234653.8786535605</v>
      </c>
      <c r="BW1417" s="35">
        <v>6.1081398895092427</v>
      </c>
      <c r="BX1417" s="1">
        <v>10366938.80822066</v>
      </c>
      <c r="BY1417" s="1">
        <v>460808.10931127943</v>
      </c>
      <c r="BZ1417" s="1">
        <v>4071945.5680940966</v>
      </c>
      <c r="CA1417" s="1">
        <v>10366938.80822066</v>
      </c>
      <c r="CB1417" s="1">
        <v>460808.10931127943</v>
      </c>
      <c r="CC1417" s="1">
        <v>1198644.8377783138</v>
      </c>
    </row>
    <row r="1418" spans="1:81" x14ac:dyDescent="0.25">
      <c r="A1418" t="s">
        <v>618</v>
      </c>
      <c r="B1418" t="s">
        <v>467</v>
      </c>
      <c r="C1418" t="s">
        <v>100</v>
      </c>
      <c r="D1418" t="s">
        <v>28</v>
      </c>
      <c r="E1418">
        <v>40173</v>
      </c>
      <c r="F1418" t="s">
        <v>39</v>
      </c>
      <c r="G1418" t="s">
        <v>101</v>
      </c>
      <c r="H1418" s="74">
        <v>0.33910066629593</v>
      </c>
      <c r="I1418" s="1">
        <v>19871073</v>
      </c>
      <c r="J1418" s="1">
        <v>0</v>
      </c>
      <c r="K1418" s="1">
        <v>0</v>
      </c>
      <c r="L1418" s="1">
        <v>1425002</v>
      </c>
      <c r="M1418" s="1">
        <v>0</v>
      </c>
      <c r="N1418" s="1">
        <v>0</v>
      </c>
      <c r="O1418" s="1">
        <v>0</v>
      </c>
      <c r="P1418" s="1">
        <v>717147</v>
      </c>
      <c r="Q1418" s="1">
        <v>0</v>
      </c>
      <c r="R1418" s="1">
        <v>0</v>
      </c>
      <c r="S1418" s="1">
        <v>0</v>
      </c>
      <c r="T1418" s="1">
        <v>2142149</v>
      </c>
      <c r="U1418" s="1"/>
      <c r="V1418" s="36"/>
      <c r="W1418" s="1"/>
      <c r="X1418" s="1"/>
      <c r="Y1418" s="1">
        <v>242796</v>
      </c>
      <c r="Z1418" s="1"/>
      <c r="AA1418" s="1"/>
      <c r="AB1418" s="1"/>
      <c r="AC1418" s="1">
        <v>71344</v>
      </c>
      <c r="AD1418" s="1"/>
      <c r="AE1418" s="1"/>
      <c r="AF1418" s="1"/>
      <c r="AG1418" s="1">
        <v>0</v>
      </c>
      <c r="AH1418" s="1">
        <v>0</v>
      </c>
      <c r="AI1418" s="1">
        <v>2495601.870875</v>
      </c>
      <c r="AJ1418" s="1">
        <v>0</v>
      </c>
      <c r="AK1418" s="1">
        <v>0</v>
      </c>
      <c r="AL1418" s="1">
        <v>0</v>
      </c>
      <c r="AM1418" s="1">
        <v>627214.87946749991</v>
      </c>
      <c r="AN1418" s="1">
        <v>0</v>
      </c>
      <c r="AO1418" s="1">
        <v>0</v>
      </c>
      <c r="AP1418" s="1">
        <v>0</v>
      </c>
      <c r="AQ1418" s="1">
        <v>3122816.7503424999</v>
      </c>
      <c r="AR1418" s="1">
        <v>0</v>
      </c>
      <c r="AS1418" s="1">
        <v>0</v>
      </c>
      <c r="AT1418" s="1">
        <v>526386.43824239995</v>
      </c>
      <c r="AU1418" s="1">
        <v>0</v>
      </c>
      <c r="AV1418" s="1">
        <v>0</v>
      </c>
      <c r="AW1418" s="1">
        <v>0</v>
      </c>
      <c r="AX1418" s="1">
        <v>185578.58591999998</v>
      </c>
      <c r="AY1418" s="1">
        <v>0</v>
      </c>
      <c r="AZ1418" s="1">
        <v>0</v>
      </c>
      <c r="BA1418" s="1">
        <v>0</v>
      </c>
      <c r="BB1418" s="1">
        <v>711965.02416239993</v>
      </c>
      <c r="BC1418" s="7">
        <v>0.19298312549628799</v>
      </c>
      <c r="BD1418" s="35" t="s">
        <v>552</v>
      </c>
      <c r="BE1418" s="35" t="s">
        <v>552</v>
      </c>
      <c r="BF1418" s="35">
        <v>2.1206905738500015</v>
      </c>
      <c r="BG1418" s="35" t="s">
        <v>552</v>
      </c>
      <c r="BH1418" s="35" t="s">
        <v>552</v>
      </c>
      <c r="BI1418" s="35" t="s">
        <v>552</v>
      </c>
      <c r="BJ1418" s="35">
        <v>1.1333707948126395</v>
      </c>
      <c r="BK1418" s="35" t="s">
        <v>552</v>
      </c>
      <c r="BL1418" s="35" t="s">
        <v>552</v>
      </c>
      <c r="BM1418" s="35" t="s">
        <v>552</v>
      </c>
      <c r="BN1418" s="35">
        <v>1.7901564151256051</v>
      </c>
      <c r="BO1418" s="1">
        <v>0</v>
      </c>
      <c r="BP1418" s="1">
        <v>0</v>
      </c>
      <c r="BQ1418" s="1">
        <v>6540762.3886799989</v>
      </c>
      <c r="BR1418" s="1">
        <v>290735.42397992365</v>
      </c>
      <c r="BS1418" s="1">
        <v>2569092.8550115912</v>
      </c>
      <c r="BT1418" s="1">
        <v>6540762.3886799989</v>
      </c>
      <c r="BU1418" s="1">
        <v>290735.42397992365</v>
      </c>
      <c r="BV1418" s="1">
        <v>756255.17014809779</v>
      </c>
      <c r="BW1418" s="35">
        <v>6.1081398895092427</v>
      </c>
      <c r="BX1418" s="1">
        <v>33411129.265418056</v>
      </c>
      <c r="BY1418" s="1">
        <v>1485117.2165252299</v>
      </c>
      <c r="BZ1418" s="1">
        <v>13123285.692537894</v>
      </c>
      <c r="CA1418" s="1">
        <v>33411129.265418056</v>
      </c>
      <c r="CB1418" s="1">
        <v>1485117.2165252299</v>
      </c>
      <c r="CC1418" s="1">
        <v>3863057.2012810973</v>
      </c>
    </row>
    <row r="1419" spans="1:81" x14ac:dyDescent="0.25">
      <c r="A1419" t="s">
        <v>618</v>
      </c>
      <c r="B1419" t="s">
        <v>467</v>
      </c>
      <c r="C1419" t="s">
        <v>100</v>
      </c>
      <c r="D1419" t="s">
        <v>1730</v>
      </c>
      <c r="E1419">
        <v>40173</v>
      </c>
      <c r="F1419" t="s">
        <v>39</v>
      </c>
      <c r="G1419" t="s">
        <v>101</v>
      </c>
      <c r="H1419" s="74">
        <v>0.33910066629593</v>
      </c>
      <c r="I1419" s="1">
        <v>13705397</v>
      </c>
      <c r="J1419" s="1"/>
      <c r="K1419" s="1"/>
      <c r="L1419" s="1">
        <v>305426</v>
      </c>
      <c r="M1419" s="1"/>
      <c r="N1419" s="1"/>
      <c r="O1419" s="1"/>
      <c r="P1419" s="1">
        <v>717147</v>
      </c>
      <c r="Q1419" s="1"/>
      <c r="R1419" s="1"/>
      <c r="S1419" s="1"/>
      <c r="T1419" s="1">
        <v>1022573</v>
      </c>
      <c r="U1419" s="1">
        <v>13.058823529411764</v>
      </c>
      <c r="V1419" s="36">
        <v>0.73564553650523978</v>
      </c>
      <c r="W1419" s="1"/>
      <c r="X1419" s="1"/>
      <c r="Y1419" s="1"/>
      <c r="Z1419" s="1"/>
      <c r="AA1419" s="1"/>
      <c r="AB1419" s="1"/>
      <c r="AC1419" s="1">
        <v>71344</v>
      </c>
      <c r="AD1419" s="1"/>
      <c r="AE1419" s="1"/>
      <c r="AF1419" s="1"/>
      <c r="AG1419" s="1">
        <v>0</v>
      </c>
      <c r="AH1419" s="1">
        <v>0</v>
      </c>
      <c r="AI1419" s="1">
        <v>3569.6663749999998</v>
      </c>
      <c r="AJ1419" s="1">
        <v>0</v>
      </c>
      <c r="AK1419" s="1"/>
      <c r="AL1419" s="1">
        <v>0</v>
      </c>
      <c r="AM1419" s="1">
        <v>627214.87946749991</v>
      </c>
      <c r="AN1419" s="1"/>
      <c r="AO1419" s="1">
        <v>0</v>
      </c>
      <c r="AP1419" s="1">
        <v>0</v>
      </c>
      <c r="AQ1419" s="1">
        <v>630784.54584249994</v>
      </c>
      <c r="AR1419" s="1">
        <v>0</v>
      </c>
      <c r="AS1419" s="1">
        <v>0</v>
      </c>
      <c r="AT1419" s="1">
        <v>0</v>
      </c>
      <c r="AU1419" s="1">
        <v>0</v>
      </c>
      <c r="AV1419" s="1"/>
      <c r="AW1419" s="1">
        <v>0</v>
      </c>
      <c r="AX1419" s="1">
        <v>185578.58591999998</v>
      </c>
      <c r="AY1419" s="1"/>
      <c r="AZ1419" s="1">
        <v>0</v>
      </c>
      <c r="BA1419" s="1">
        <v>0</v>
      </c>
      <c r="BB1419" s="1">
        <v>185578.58591999998</v>
      </c>
      <c r="BC1419" s="7">
        <v>5.956508459860739E-2</v>
      </c>
      <c r="BD1419" s="35" t="s">
        <v>552</v>
      </c>
      <c r="BE1419" s="35" t="s">
        <v>552</v>
      </c>
      <c r="BF1419" s="35">
        <v>1.16875E-2</v>
      </c>
      <c r="BG1419" s="35" t="s">
        <v>552</v>
      </c>
      <c r="BH1419" s="35" t="s">
        <v>552</v>
      </c>
      <c r="BI1419" s="35" t="s">
        <v>552</v>
      </c>
      <c r="BJ1419" s="35">
        <v>1.1333707948126395</v>
      </c>
      <c r="BK1419" s="35" t="s">
        <v>552</v>
      </c>
      <c r="BL1419" s="35" t="s">
        <v>552</v>
      </c>
      <c r="BM1419" s="35" t="s">
        <v>552</v>
      </c>
      <c r="BN1419" s="35">
        <v>0.79834215431318833</v>
      </c>
      <c r="BO1419" s="1">
        <v>0</v>
      </c>
      <c r="BP1419" s="1">
        <v>0</v>
      </c>
      <c r="BQ1419" s="1">
        <v>4511268.4765199991</v>
      </c>
      <c r="BR1419" s="1">
        <v>200524.8739012822</v>
      </c>
      <c r="BS1419" s="1">
        <v>1771944.4494918468</v>
      </c>
      <c r="BT1419" s="1">
        <v>4511268.4765199991</v>
      </c>
      <c r="BU1419" s="1">
        <v>200524.8739012822</v>
      </c>
      <c r="BV1419" s="1">
        <v>521601.2914945372</v>
      </c>
      <c r="BW1419" s="35">
        <v>6.1081398895092427</v>
      </c>
      <c r="BX1419" s="1">
        <v>23044190.457197398</v>
      </c>
      <c r="BY1419" s="1">
        <v>1024309.1072139505</v>
      </c>
      <c r="BZ1419" s="1">
        <v>9051340.1244437974</v>
      </c>
      <c r="CA1419" s="1">
        <v>23044190.457197398</v>
      </c>
      <c r="CB1419" s="1">
        <v>1024309.1072139505</v>
      </c>
      <c r="CC1419" s="1">
        <v>2664412.3635027837</v>
      </c>
    </row>
    <row r="1420" spans="1:81" x14ac:dyDescent="0.25">
      <c r="A1420" t="s">
        <v>1464</v>
      </c>
      <c r="B1420" t="s">
        <v>770</v>
      </c>
      <c r="C1420" t="s">
        <v>100</v>
      </c>
      <c r="D1420" t="s">
        <v>28</v>
      </c>
      <c r="E1420">
        <v>40220</v>
      </c>
      <c r="F1420" t="s">
        <v>370</v>
      </c>
      <c r="G1420" t="s">
        <v>101</v>
      </c>
      <c r="H1420" s="74">
        <v>0.33910066629593</v>
      </c>
      <c r="I1420" s="1">
        <v>809185.15</v>
      </c>
      <c r="J1420" s="1">
        <v>0</v>
      </c>
      <c r="K1420" s="1">
        <v>0</v>
      </c>
      <c r="L1420" s="1">
        <v>0</v>
      </c>
      <c r="M1420" s="1">
        <v>0</v>
      </c>
      <c r="N1420" s="1">
        <v>0</v>
      </c>
      <c r="O1420" s="1">
        <v>0</v>
      </c>
      <c r="P1420" s="1">
        <v>404434</v>
      </c>
      <c r="Q1420" s="1">
        <v>0</v>
      </c>
      <c r="R1420" s="1">
        <v>0</v>
      </c>
      <c r="S1420" s="1">
        <v>0</v>
      </c>
      <c r="T1420" s="1">
        <v>404434</v>
      </c>
      <c r="U1420" s="1"/>
      <c r="V1420" s="36"/>
      <c r="W1420" s="1"/>
      <c r="X1420" s="1"/>
      <c r="Y1420" s="1"/>
      <c r="Z1420" s="1"/>
      <c r="AA1420" s="1"/>
      <c r="AB1420" s="1"/>
      <c r="AC1420" s="1">
        <v>47636</v>
      </c>
      <c r="AD1420" s="1"/>
      <c r="AE1420" s="1"/>
      <c r="AF1420" s="1"/>
      <c r="AG1420" s="1">
        <v>0</v>
      </c>
      <c r="AH1420" s="1">
        <v>0</v>
      </c>
      <c r="AI1420" s="1">
        <v>0</v>
      </c>
      <c r="AJ1420" s="1">
        <v>0</v>
      </c>
      <c r="AK1420" s="1">
        <v>0</v>
      </c>
      <c r="AL1420" s="1">
        <v>0</v>
      </c>
      <c r="AM1420" s="1">
        <v>418703.44961833331</v>
      </c>
      <c r="AN1420" s="1">
        <v>0</v>
      </c>
      <c r="AO1420" s="1">
        <v>0</v>
      </c>
      <c r="AP1420" s="1">
        <v>0</v>
      </c>
      <c r="AQ1420" s="1">
        <v>418703.44961833331</v>
      </c>
      <c r="AR1420" s="1">
        <v>0</v>
      </c>
      <c r="AS1420" s="1">
        <v>0</v>
      </c>
      <c r="AT1420" s="1">
        <v>0</v>
      </c>
      <c r="AU1420" s="1">
        <v>0</v>
      </c>
      <c r="AV1420" s="1">
        <v>0</v>
      </c>
      <c r="AW1420" s="1">
        <v>0</v>
      </c>
      <c r="AX1420" s="1">
        <v>123909.81047999999</v>
      </c>
      <c r="AY1420" s="1">
        <v>0</v>
      </c>
      <c r="AZ1420" s="1">
        <v>0</v>
      </c>
      <c r="BA1420" s="1">
        <v>0</v>
      </c>
      <c r="BB1420" s="1">
        <v>123909.81047999999</v>
      </c>
      <c r="BC1420" s="7">
        <v>0.67056749632433721</v>
      </c>
      <c r="BD1420" s="35" t="s">
        <v>552</v>
      </c>
      <c r="BE1420" s="35" t="s">
        <v>552</v>
      </c>
      <c r="BF1420" s="35" t="s">
        <v>552</v>
      </c>
      <c r="BG1420" s="35" t="s">
        <v>552</v>
      </c>
      <c r="BH1420" s="35" t="s">
        <v>552</v>
      </c>
      <c r="BI1420" s="35" t="s">
        <v>552</v>
      </c>
      <c r="BJ1420" s="35">
        <v>1.3416608398362482</v>
      </c>
      <c r="BK1420" s="35" t="s">
        <v>552</v>
      </c>
      <c r="BL1420" s="35" t="s">
        <v>552</v>
      </c>
      <c r="BM1420" s="35" t="s">
        <v>552</v>
      </c>
      <c r="BN1420" s="35">
        <v>1.3416608398362482</v>
      </c>
      <c r="BO1420" s="1">
        <v>0</v>
      </c>
      <c r="BP1420" s="1">
        <v>0</v>
      </c>
      <c r="BQ1420" s="1">
        <v>266351.383974</v>
      </c>
      <c r="BR1420" s="1">
        <v>11839.259392963237</v>
      </c>
      <c r="BS1420" s="1">
        <v>104617.99356514282</v>
      </c>
      <c r="BT1420" s="1">
        <v>266351.383974</v>
      </c>
      <c r="BU1420" s="1">
        <v>11839.259392963237</v>
      </c>
      <c r="BV1420" s="1">
        <v>30796.04474778811</v>
      </c>
      <c r="BW1420" s="35">
        <v>6.0198518073431613</v>
      </c>
      <c r="BX1420" s="1">
        <v>1337044.4762302362</v>
      </c>
      <c r="BY1420" s="1">
        <v>59431.327661371004</v>
      </c>
      <c r="BZ1420" s="1">
        <v>525166.82407859736</v>
      </c>
      <c r="CA1420" s="1">
        <v>1337044.4762302362</v>
      </c>
      <c r="CB1420" s="1">
        <v>59431.327661371004</v>
      </c>
      <c r="CC1420" s="1">
        <v>154591.58088620502</v>
      </c>
    </row>
    <row r="1421" spans="1:81" x14ac:dyDescent="0.25">
      <c r="A1421" t="s">
        <v>1464</v>
      </c>
      <c r="B1421" t="s">
        <v>770</v>
      </c>
      <c r="C1421" t="s">
        <v>100</v>
      </c>
      <c r="D1421" t="s">
        <v>1730</v>
      </c>
      <c r="E1421">
        <v>40220</v>
      </c>
      <c r="F1421" t="s">
        <v>370</v>
      </c>
      <c r="G1421" t="s">
        <v>101</v>
      </c>
      <c r="H1421" s="74">
        <v>0.33910066629593</v>
      </c>
      <c r="I1421" s="1">
        <v>809185.15</v>
      </c>
      <c r="J1421" s="1"/>
      <c r="K1421" s="1"/>
      <c r="L1421" s="1"/>
      <c r="M1421" s="1"/>
      <c r="N1421" s="1"/>
      <c r="O1421" s="1"/>
      <c r="P1421" s="1">
        <v>404434</v>
      </c>
      <c r="Q1421" s="1"/>
      <c r="R1421" s="1"/>
      <c r="S1421" s="1"/>
      <c r="T1421" s="1">
        <v>404434</v>
      </c>
      <c r="U1421" s="1">
        <v>9.0500000000000007</v>
      </c>
      <c r="V1421" s="36">
        <v>0.20948922304828127</v>
      </c>
      <c r="W1421" s="1"/>
      <c r="X1421" s="1"/>
      <c r="Y1421" s="1"/>
      <c r="Z1421" s="1"/>
      <c r="AA1421" s="1"/>
      <c r="AB1421" s="1"/>
      <c r="AC1421" s="1">
        <v>47636</v>
      </c>
      <c r="AD1421" s="1"/>
      <c r="AE1421" s="1"/>
      <c r="AF1421" s="1"/>
      <c r="AG1421" s="1">
        <v>0</v>
      </c>
      <c r="AH1421" s="1">
        <v>0</v>
      </c>
      <c r="AI1421" s="1">
        <v>0</v>
      </c>
      <c r="AJ1421" s="1">
        <v>0</v>
      </c>
      <c r="AK1421" s="1"/>
      <c r="AL1421" s="1">
        <v>0</v>
      </c>
      <c r="AM1421" s="1">
        <v>418703.44961833331</v>
      </c>
      <c r="AN1421" s="1"/>
      <c r="AO1421" s="1">
        <v>0</v>
      </c>
      <c r="AP1421" s="1">
        <v>0</v>
      </c>
      <c r="AQ1421" s="1">
        <v>418703.44961833331</v>
      </c>
      <c r="AR1421" s="1">
        <v>0</v>
      </c>
      <c r="AS1421" s="1">
        <v>0</v>
      </c>
      <c r="AT1421" s="1">
        <v>0</v>
      </c>
      <c r="AU1421" s="1">
        <v>0</v>
      </c>
      <c r="AV1421" s="1"/>
      <c r="AW1421" s="1">
        <v>0</v>
      </c>
      <c r="AX1421" s="1">
        <v>123909.81047999999</v>
      </c>
      <c r="AY1421" s="1"/>
      <c r="AZ1421" s="1">
        <v>0</v>
      </c>
      <c r="BA1421" s="1">
        <v>0</v>
      </c>
      <c r="BB1421" s="1">
        <v>123909.81047999999</v>
      </c>
      <c r="BC1421" s="7">
        <v>0.67056749632433721</v>
      </c>
      <c r="BD1421" s="35" t="s">
        <v>552</v>
      </c>
      <c r="BE1421" s="35" t="s">
        <v>552</v>
      </c>
      <c r="BF1421" s="35" t="s">
        <v>552</v>
      </c>
      <c r="BG1421" s="35" t="s">
        <v>552</v>
      </c>
      <c r="BH1421" s="35" t="s">
        <v>552</v>
      </c>
      <c r="BI1421" s="35" t="s">
        <v>552</v>
      </c>
      <c r="BJ1421" s="35">
        <v>1.3416608398362482</v>
      </c>
      <c r="BK1421" s="35" t="s">
        <v>552</v>
      </c>
      <c r="BL1421" s="35" t="s">
        <v>552</v>
      </c>
      <c r="BM1421" s="35" t="s">
        <v>552</v>
      </c>
      <c r="BN1421" s="35">
        <v>1.3416608398362482</v>
      </c>
      <c r="BO1421" s="1">
        <v>0</v>
      </c>
      <c r="BP1421" s="1">
        <v>0</v>
      </c>
      <c r="BQ1421" s="1">
        <v>266351.383974</v>
      </c>
      <c r="BR1421" s="1">
        <v>11839.259392963237</v>
      </c>
      <c r="BS1421" s="1">
        <v>104617.99356514282</v>
      </c>
      <c r="BT1421" s="1">
        <v>266351.383974</v>
      </c>
      <c r="BU1421" s="1">
        <v>11839.259392963237</v>
      </c>
      <c r="BV1421" s="1">
        <v>30796.04474778811</v>
      </c>
      <c r="BW1421" s="35">
        <v>6.0198518073431613</v>
      </c>
      <c r="BX1421" s="1">
        <v>1337044.4762302362</v>
      </c>
      <c r="BY1421" s="1">
        <v>59431.327661371004</v>
      </c>
      <c r="BZ1421" s="1">
        <v>525166.82407859736</v>
      </c>
      <c r="CA1421" s="1">
        <v>1337044.4762302362</v>
      </c>
      <c r="CB1421" s="1">
        <v>59431.327661371004</v>
      </c>
      <c r="CC1421" s="1">
        <v>154591.58088620502</v>
      </c>
    </row>
    <row r="1422" spans="1:81" x14ac:dyDescent="0.25">
      <c r="A1422" t="s">
        <v>349</v>
      </c>
      <c r="B1422" t="s">
        <v>350</v>
      </c>
      <c r="C1422" t="s">
        <v>100</v>
      </c>
      <c r="D1422" t="s">
        <v>38</v>
      </c>
      <c r="E1422">
        <v>40108</v>
      </c>
      <c r="F1422" t="s">
        <v>39</v>
      </c>
      <c r="G1422" t="s">
        <v>101</v>
      </c>
      <c r="H1422" s="74">
        <v>0.33910066629593</v>
      </c>
      <c r="I1422" s="1">
        <v>18659495</v>
      </c>
      <c r="J1422" s="1"/>
      <c r="K1422" s="1"/>
      <c r="L1422" s="1">
        <v>3130763</v>
      </c>
      <c r="M1422" s="1"/>
      <c r="N1422" s="1"/>
      <c r="O1422" s="1"/>
      <c r="P1422" s="1"/>
      <c r="Q1422" s="1"/>
      <c r="R1422" s="1"/>
      <c r="S1422" s="1"/>
      <c r="T1422" s="1">
        <v>3130763</v>
      </c>
      <c r="U1422" s="1">
        <v>34.391304347826086</v>
      </c>
      <c r="V1422" s="36">
        <v>0.19309610417841508</v>
      </c>
      <c r="W1422" s="1"/>
      <c r="X1422" s="1"/>
      <c r="Y1422" s="1">
        <v>726600</v>
      </c>
      <c r="Z1422" s="1"/>
      <c r="AA1422" s="1"/>
      <c r="AB1422" s="1"/>
      <c r="AC1422" s="1"/>
      <c r="AD1422" s="1"/>
      <c r="AE1422" s="1"/>
      <c r="AF1422" s="1"/>
      <c r="AG1422" s="1">
        <v>0</v>
      </c>
      <c r="AH1422" s="1">
        <v>0</v>
      </c>
      <c r="AI1422" s="1">
        <v>7455176.7925625006</v>
      </c>
      <c r="AJ1422" s="1">
        <v>0</v>
      </c>
      <c r="AK1422" s="1">
        <v>0</v>
      </c>
      <c r="AL1422" s="1">
        <v>0</v>
      </c>
      <c r="AM1422" s="1">
        <v>0</v>
      </c>
      <c r="AN1422" s="1">
        <v>0</v>
      </c>
      <c r="AO1422" s="1">
        <v>0</v>
      </c>
      <c r="AP1422" s="1">
        <v>0</v>
      </c>
      <c r="AQ1422" s="1">
        <v>7455176.7925625006</v>
      </c>
      <c r="AR1422" s="1">
        <v>0</v>
      </c>
      <c r="AS1422" s="1">
        <v>0</v>
      </c>
      <c r="AT1422" s="1">
        <v>1575282.89604</v>
      </c>
      <c r="AU1422" s="1">
        <v>0</v>
      </c>
      <c r="AV1422" s="1">
        <v>0</v>
      </c>
      <c r="AW1422" s="1">
        <v>0</v>
      </c>
      <c r="AX1422" s="1">
        <v>0</v>
      </c>
      <c r="AY1422" s="1">
        <v>0</v>
      </c>
      <c r="AZ1422" s="1">
        <v>0</v>
      </c>
      <c r="BA1422" s="1">
        <v>0</v>
      </c>
      <c r="BB1422" s="1">
        <v>1575282.89604</v>
      </c>
      <c r="BC1422" s="7">
        <v>0.4839605620946601</v>
      </c>
      <c r="BD1422" s="35" t="s">
        <v>552</v>
      </c>
      <c r="BE1422" s="35" t="s">
        <v>552</v>
      </c>
      <c r="BF1422" s="35">
        <v>2.8844277540658618</v>
      </c>
      <c r="BG1422" s="35" t="s">
        <v>552</v>
      </c>
      <c r="BH1422" s="35" t="s">
        <v>552</v>
      </c>
      <c r="BI1422" s="35" t="s">
        <v>552</v>
      </c>
      <c r="BJ1422" s="35" t="s">
        <v>552</v>
      </c>
      <c r="BK1422" s="35" t="s">
        <v>552</v>
      </c>
      <c r="BL1422" s="35" t="s">
        <v>552</v>
      </c>
      <c r="BM1422" s="35" t="s">
        <v>552</v>
      </c>
      <c r="BN1422" s="35">
        <v>2.8844277540658618</v>
      </c>
      <c r="BO1422" s="1">
        <v>0</v>
      </c>
      <c r="BP1422" s="1"/>
      <c r="BQ1422" s="1">
        <v>6141959.3741999995</v>
      </c>
      <c r="BR1422" s="1">
        <v>273008.71926122287</v>
      </c>
      <c r="BS1422" s="1">
        <v>2412450.2628833642</v>
      </c>
      <c r="BT1422" s="1">
        <v>6141959.3741999995</v>
      </c>
      <c r="BU1422" s="1">
        <v>273008.71926122287</v>
      </c>
      <c r="BV1422" s="1">
        <v>710144.82036790764</v>
      </c>
      <c r="BW1422" s="35">
        <v>6.0976776195441706</v>
      </c>
      <c r="BX1422" s="1">
        <v>31309728.842008859</v>
      </c>
      <c r="BY1422" s="1">
        <v>1391710.4381183535</v>
      </c>
      <c r="BZ1422" s="1">
        <v>12297893.713363977</v>
      </c>
      <c r="CA1422" s="1">
        <v>31309728.842008859</v>
      </c>
      <c r="CB1422" s="1">
        <v>1391710.4381183535</v>
      </c>
      <c r="CC1422" s="1">
        <v>3620089.3574246983</v>
      </c>
    </row>
    <row r="1423" spans="1:81" x14ac:dyDescent="0.25">
      <c r="A1423" t="s">
        <v>349</v>
      </c>
      <c r="B1423" t="s">
        <v>350</v>
      </c>
      <c r="C1423" t="s">
        <v>100</v>
      </c>
      <c r="D1423" t="s">
        <v>28</v>
      </c>
      <c r="E1423">
        <v>40108</v>
      </c>
      <c r="F1423" t="s">
        <v>39</v>
      </c>
      <c r="G1423" t="s">
        <v>101</v>
      </c>
      <c r="H1423" s="74">
        <v>0.33910066629593</v>
      </c>
      <c r="I1423" s="1">
        <v>25063729</v>
      </c>
      <c r="J1423" s="1">
        <v>0</v>
      </c>
      <c r="K1423" s="1">
        <v>0</v>
      </c>
      <c r="L1423" s="1">
        <v>3244245</v>
      </c>
      <c r="M1423" s="1">
        <v>0</v>
      </c>
      <c r="N1423" s="1">
        <v>0</v>
      </c>
      <c r="O1423" s="1">
        <v>0</v>
      </c>
      <c r="P1423" s="1">
        <v>1001832</v>
      </c>
      <c r="Q1423" s="1">
        <v>0</v>
      </c>
      <c r="R1423" s="1">
        <v>0</v>
      </c>
      <c r="S1423" s="1">
        <v>0</v>
      </c>
      <c r="T1423" s="1">
        <v>4246077</v>
      </c>
      <c r="U1423" s="1"/>
      <c r="V1423" s="36"/>
      <c r="W1423" s="1"/>
      <c r="X1423" s="1"/>
      <c r="Y1423" s="1">
        <v>744726</v>
      </c>
      <c r="Z1423" s="1"/>
      <c r="AA1423" s="1"/>
      <c r="AB1423" s="1"/>
      <c r="AC1423" s="1">
        <v>134750</v>
      </c>
      <c r="AD1423" s="1"/>
      <c r="AE1423" s="1"/>
      <c r="AF1423" s="1"/>
      <c r="AG1423" s="1">
        <v>0</v>
      </c>
      <c r="AH1423" s="1">
        <v>0</v>
      </c>
      <c r="AI1423" s="1">
        <v>7641569.5734375007</v>
      </c>
      <c r="AJ1423" s="1">
        <v>0</v>
      </c>
      <c r="AK1423" s="1">
        <v>0</v>
      </c>
      <c r="AL1423" s="1">
        <v>0</v>
      </c>
      <c r="AM1423" s="1">
        <v>1184242.9141799998</v>
      </c>
      <c r="AN1423" s="1">
        <v>0</v>
      </c>
      <c r="AO1423" s="1">
        <v>0</v>
      </c>
      <c r="AP1423" s="1">
        <v>0</v>
      </c>
      <c r="AQ1423" s="1">
        <v>8825812.4876175001</v>
      </c>
      <c r="AR1423" s="1">
        <v>0</v>
      </c>
      <c r="AS1423" s="1">
        <v>0</v>
      </c>
      <c r="AT1423" s="1">
        <v>1614580.4156844001</v>
      </c>
      <c r="AU1423" s="1">
        <v>0</v>
      </c>
      <c r="AV1423" s="1">
        <v>0</v>
      </c>
      <c r="AW1423" s="1">
        <v>0</v>
      </c>
      <c r="AX1423" s="1">
        <v>350509.005</v>
      </c>
      <c r="AY1423" s="1">
        <v>0</v>
      </c>
      <c r="AZ1423" s="1">
        <v>0</v>
      </c>
      <c r="BA1423" s="1">
        <v>0</v>
      </c>
      <c r="BB1423" s="1">
        <v>1965089.4206844</v>
      </c>
      <c r="BC1423" s="7">
        <v>0.43053856464462653</v>
      </c>
      <c r="BD1423" s="35" t="s">
        <v>552</v>
      </c>
      <c r="BE1423" s="35" t="s">
        <v>552</v>
      </c>
      <c r="BF1423" s="35">
        <v>2.8530983292328109</v>
      </c>
      <c r="BG1423" s="35" t="s">
        <v>552</v>
      </c>
      <c r="BH1423" s="35" t="s">
        <v>552</v>
      </c>
      <c r="BI1423" s="35" t="s">
        <v>552</v>
      </c>
      <c r="BJ1423" s="35">
        <v>1.5319453952159641</v>
      </c>
      <c r="BK1423" s="35" t="s">
        <v>552</v>
      </c>
      <c r="BL1423" s="35" t="s">
        <v>552</v>
      </c>
      <c r="BM1423" s="35" t="s">
        <v>552</v>
      </c>
      <c r="BN1423" s="35">
        <v>2.5413815878284591</v>
      </c>
      <c r="BO1423" s="1">
        <v>0</v>
      </c>
      <c r="BP1423" s="1">
        <v>0</v>
      </c>
      <c r="BQ1423" s="1">
        <v>8249977.0376399998</v>
      </c>
      <c r="BR1423" s="1">
        <v>366709.63250615145</v>
      </c>
      <c r="BS1423" s="1">
        <v>3240441.3739432599</v>
      </c>
      <c r="BT1423" s="1">
        <v>8249977.0376399998</v>
      </c>
      <c r="BU1423" s="1">
        <v>366709.63250615145</v>
      </c>
      <c r="BV1423" s="1">
        <v>953877.76188235101</v>
      </c>
      <c r="BW1423" s="35">
        <v>6.0976776195441706</v>
      </c>
      <c r="BX1423" s="1">
        <v>42055723.306530744</v>
      </c>
      <c r="BY1423" s="1">
        <v>1869367.486497876</v>
      </c>
      <c r="BZ1423" s="1">
        <v>16518725.469395524</v>
      </c>
      <c r="CA1423" s="1">
        <v>42055723.306530744</v>
      </c>
      <c r="CB1423" s="1">
        <v>1869367.486497876</v>
      </c>
      <c r="CC1423" s="1">
        <v>4862561.3185285451</v>
      </c>
    </row>
    <row r="1424" spans="1:81" x14ac:dyDescent="0.25">
      <c r="A1424" t="s">
        <v>349</v>
      </c>
      <c r="B1424" t="s">
        <v>350</v>
      </c>
      <c r="C1424" t="s">
        <v>100</v>
      </c>
      <c r="D1424" t="s">
        <v>1730</v>
      </c>
      <c r="E1424">
        <v>40108</v>
      </c>
      <c r="F1424" t="s">
        <v>39</v>
      </c>
      <c r="G1424" t="s">
        <v>101</v>
      </c>
      <c r="H1424" s="74">
        <v>0.33910066629593</v>
      </c>
      <c r="I1424" s="1">
        <v>6404234</v>
      </c>
      <c r="J1424" s="1"/>
      <c r="K1424" s="1"/>
      <c r="L1424" s="1">
        <v>113482</v>
      </c>
      <c r="M1424" s="1"/>
      <c r="N1424" s="1"/>
      <c r="O1424" s="1"/>
      <c r="P1424" s="1">
        <v>1001832</v>
      </c>
      <c r="Q1424" s="1"/>
      <c r="R1424" s="1"/>
      <c r="S1424" s="1"/>
      <c r="T1424" s="1">
        <v>1115314</v>
      </c>
      <c r="U1424" s="1">
        <v>10.746478873239436</v>
      </c>
      <c r="V1424" s="36">
        <v>0.4470252806769095</v>
      </c>
      <c r="W1424" s="1"/>
      <c r="X1424" s="1"/>
      <c r="Y1424" s="1">
        <v>18126</v>
      </c>
      <c r="Z1424" s="1"/>
      <c r="AA1424" s="1"/>
      <c r="AB1424" s="1"/>
      <c r="AC1424" s="1">
        <v>134750</v>
      </c>
      <c r="AD1424" s="1"/>
      <c r="AE1424" s="1"/>
      <c r="AF1424" s="1"/>
      <c r="AG1424" s="1">
        <v>0</v>
      </c>
      <c r="AH1424" s="1">
        <v>0</v>
      </c>
      <c r="AI1424" s="1">
        <v>186392.78087500003</v>
      </c>
      <c r="AJ1424" s="1">
        <v>0</v>
      </c>
      <c r="AK1424" s="1"/>
      <c r="AL1424" s="1">
        <v>0</v>
      </c>
      <c r="AM1424" s="1">
        <v>1184242.9141799998</v>
      </c>
      <c r="AN1424" s="1"/>
      <c r="AO1424" s="1">
        <v>0</v>
      </c>
      <c r="AP1424" s="1">
        <v>0</v>
      </c>
      <c r="AQ1424" s="1">
        <v>1370635.6950549998</v>
      </c>
      <c r="AR1424" s="1">
        <v>0</v>
      </c>
      <c r="AS1424" s="1">
        <v>0</v>
      </c>
      <c r="AT1424" s="1">
        <v>39297.519644399996</v>
      </c>
      <c r="AU1424" s="1">
        <v>0</v>
      </c>
      <c r="AV1424" s="1"/>
      <c r="AW1424" s="1">
        <v>0</v>
      </c>
      <c r="AX1424" s="1">
        <v>350509.005</v>
      </c>
      <c r="AY1424" s="1"/>
      <c r="AZ1424" s="1">
        <v>0</v>
      </c>
      <c r="BA1424" s="1">
        <v>0</v>
      </c>
      <c r="BB1424" s="1">
        <v>389806.52464439999</v>
      </c>
      <c r="BC1424" s="7">
        <v>0.2748872417371695</v>
      </c>
      <c r="BD1424" s="35" t="s">
        <v>552</v>
      </c>
      <c r="BE1424" s="35" t="s">
        <v>552</v>
      </c>
      <c r="BF1424" s="35">
        <v>1.9887761981582983</v>
      </c>
      <c r="BG1424" s="35" t="s">
        <v>552</v>
      </c>
      <c r="BH1424" s="35" t="s">
        <v>552</v>
      </c>
      <c r="BI1424" s="35" t="s">
        <v>552</v>
      </c>
      <c r="BJ1424" s="35">
        <v>1.5319453952159641</v>
      </c>
      <c r="BK1424" s="35" t="s">
        <v>552</v>
      </c>
      <c r="BL1424" s="35" t="s">
        <v>552</v>
      </c>
      <c r="BM1424" s="35" t="s">
        <v>552</v>
      </c>
      <c r="BN1424" s="35">
        <v>1.5784274381020948</v>
      </c>
      <c r="BO1424" s="1">
        <v>0</v>
      </c>
      <c r="BP1424" s="1">
        <v>0</v>
      </c>
      <c r="BQ1424" s="1">
        <v>2108017.6634399998</v>
      </c>
      <c r="BR1424" s="1">
        <v>93700.913244928568</v>
      </c>
      <c r="BS1424" s="1">
        <v>827991.1110598963</v>
      </c>
      <c r="BT1424" s="1">
        <v>2108017.6634399998</v>
      </c>
      <c r="BU1424" s="1">
        <v>93700.913244928568</v>
      </c>
      <c r="BV1424" s="1">
        <v>243732.94151444329</v>
      </c>
      <c r="BW1424" s="35">
        <v>6.0976776195441706</v>
      </c>
      <c r="BX1424" s="1">
        <v>10745994.464521883</v>
      </c>
      <c r="BY1424" s="1">
        <v>477657.04837952234</v>
      </c>
      <c r="BZ1424" s="1">
        <v>4220831.7560315449</v>
      </c>
      <c r="CA1424" s="1">
        <v>10745994.464521883</v>
      </c>
      <c r="CB1424" s="1">
        <v>477657.04837952234</v>
      </c>
      <c r="CC1424" s="1">
        <v>1242471.9611038459</v>
      </c>
    </row>
    <row r="1425" spans="1:81" x14ac:dyDescent="0.25">
      <c r="A1425" t="s">
        <v>1166</v>
      </c>
      <c r="B1425" t="s">
        <v>1082</v>
      </c>
      <c r="C1425" t="s">
        <v>100</v>
      </c>
      <c r="D1425" t="s">
        <v>38</v>
      </c>
      <c r="E1425">
        <v>40217</v>
      </c>
      <c r="F1425" t="s">
        <v>370</v>
      </c>
      <c r="G1425" t="s">
        <v>101</v>
      </c>
      <c r="H1425" s="74">
        <v>0.33910066629593</v>
      </c>
      <c r="I1425" s="1">
        <v>63602.36</v>
      </c>
      <c r="J1425" s="1"/>
      <c r="K1425" s="1"/>
      <c r="L1425" s="1"/>
      <c r="M1425" s="1"/>
      <c r="N1425" s="1"/>
      <c r="O1425" s="1"/>
      <c r="P1425" s="1">
        <v>70390</v>
      </c>
      <c r="Q1425" s="1"/>
      <c r="R1425" s="1"/>
      <c r="S1425" s="1"/>
      <c r="T1425" s="1">
        <v>70390</v>
      </c>
      <c r="U1425" s="1">
        <v>25</v>
      </c>
      <c r="V1425" s="36">
        <v>2.8929230629278387E-2</v>
      </c>
      <c r="W1425" s="1"/>
      <c r="X1425" s="1"/>
      <c r="Y1425" s="1"/>
      <c r="Z1425" s="1"/>
      <c r="AA1425" s="1"/>
      <c r="AB1425" s="1"/>
      <c r="AC1425" s="1">
        <v>8291</v>
      </c>
      <c r="AD1425" s="1"/>
      <c r="AE1425" s="1"/>
      <c r="AF1425" s="1"/>
      <c r="AG1425" s="1">
        <v>0</v>
      </c>
      <c r="AH1425" s="1">
        <v>0</v>
      </c>
      <c r="AI1425" s="1">
        <v>0</v>
      </c>
      <c r="AJ1425" s="1">
        <v>0</v>
      </c>
      <c r="AK1425" s="1">
        <v>0</v>
      </c>
      <c r="AL1425" s="1">
        <v>0</v>
      </c>
      <c r="AM1425" s="1">
        <v>72874.931308333325</v>
      </c>
      <c r="AN1425" s="1">
        <v>0</v>
      </c>
      <c r="AO1425" s="1">
        <v>0</v>
      </c>
      <c r="AP1425" s="1">
        <v>0</v>
      </c>
      <c r="AQ1425" s="1">
        <v>72874.931308333325</v>
      </c>
      <c r="AR1425" s="1">
        <v>0</v>
      </c>
      <c r="AS1425" s="1">
        <v>0</v>
      </c>
      <c r="AT1425" s="1">
        <v>0</v>
      </c>
      <c r="AU1425" s="1">
        <v>0</v>
      </c>
      <c r="AV1425" s="1">
        <v>0</v>
      </c>
      <c r="AW1425" s="1">
        <v>0</v>
      </c>
      <c r="AX1425" s="1">
        <v>21566.383379999999</v>
      </c>
      <c r="AY1425" s="1">
        <v>0</v>
      </c>
      <c r="AZ1425" s="1">
        <v>0</v>
      </c>
      <c r="BA1425" s="1">
        <v>0</v>
      </c>
      <c r="BB1425" s="1">
        <v>21566.383379999999</v>
      </c>
      <c r="BC1425" s="7">
        <v>1.4848712325821452</v>
      </c>
      <c r="BD1425" s="35" t="s">
        <v>552</v>
      </c>
      <c r="BE1425" s="35" t="s">
        <v>552</v>
      </c>
      <c r="BF1425" s="35" t="s">
        <v>552</v>
      </c>
      <c r="BG1425" s="35" t="s">
        <v>552</v>
      </c>
      <c r="BH1425" s="35" t="s">
        <v>552</v>
      </c>
      <c r="BI1425" s="35" t="s">
        <v>552</v>
      </c>
      <c r="BJ1425" s="35">
        <v>1.3416865277501537</v>
      </c>
      <c r="BK1425" s="35" t="s">
        <v>552</v>
      </c>
      <c r="BL1425" s="35" t="s">
        <v>552</v>
      </c>
      <c r="BM1425" s="35" t="s">
        <v>552</v>
      </c>
      <c r="BN1425" s="35">
        <v>1.3416865277501537</v>
      </c>
      <c r="BO1425" s="1">
        <v>0</v>
      </c>
      <c r="BP1425" s="1"/>
      <c r="BQ1425" s="1">
        <v>20935.352817599996</v>
      </c>
      <c r="BR1425" s="1">
        <v>930.571746212383</v>
      </c>
      <c r="BS1425" s="1">
        <v>8223.0269416188567</v>
      </c>
      <c r="BT1425" s="1">
        <v>20935.352817599996</v>
      </c>
      <c r="BU1425" s="1">
        <v>930.571746212383</v>
      </c>
      <c r="BV1425" s="1">
        <v>2420.5846148127262</v>
      </c>
      <c r="BW1425" s="35">
        <v>6.0177859071160933</v>
      </c>
      <c r="BX1425" s="1">
        <v>105049.11832865646</v>
      </c>
      <c r="BY1425" s="1">
        <v>4669.40979370491</v>
      </c>
      <c r="BZ1425" s="1">
        <v>41261.388701491058</v>
      </c>
      <c r="CA1425" s="1">
        <v>105049.11832865646</v>
      </c>
      <c r="CB1425" s="1">
        <v>4669.40979370491</v>
      </c>
      <c r="CC1425" s="1">
        <v>12145.975367189338</v>
      </c>
    </row>
    <row r="1426" spans="1:81" x14ac:dyDescent="0.25">
      <c r="A1426" t="s">
        <v>1166</v>
      </c>
      <c r="B1426" t="s">
        <v>1082</v>
      </c>
      <c r="C1426" t="s">
        <v>100</v>
      </c>
      <c r="D1426" t="s">
        <v>28</v>
      </c>
      <c r="E1426">
        <v>40217</v>
      </c>
      <c r="F1426" t="s">
        <v>370</v>
      </c>
      <c r="G1426" t="s">
        <v>101</v>
      </c>
      <c r="H1426" s="74">
        <v>0.33910066629593</v>
      </c>
      <c r="I1426" s="1">
        <v>1409031.36</v>
      </c>
      <c r="J1426" s="1">
        <v>0</v>
      </c>
      <c r="K1426" s="1">
        <v>0</v>
      </c>
      <c r="L1426" s="1">
        <v>0</v>
      </c>
      <c r="M1426" s="1">
        <v>0</v>
      </c>
      <c r="N1426" s="1">
        <v>0</v>
      </c>
      <c r="O1426" s="1">
        <v>0</v>
      </c>
      <c r="P1426" s="1">
        <v>746955</v>
      </c>
      <c r="Q1426" s="1">
        <v>0</v>
      </c>
      <c r="R1426" s="1">
        <v>0</v>
      </c>
      <c r="S1426" s="1">
        <v>0</v>
      </c>
      <c r="T1426" s="1">
        <v>746955</v>
      </c>
      <c r="U1426" s="1"/>
      <c r="V1426" s="36"/>
      <c r="W1426" s="1"/>
      <c r="X1426" s="1"/>
      <c r="Y1426" s="1"/>
      <c r="Z1426" s="1"/>
      <c r="AA1426" s="1"/>
      <c r="AB1426" s="1"/>
      <c r="AC1426" s="1">
        <v>87980</v>
      </c>
      <c r="AD1426" s="1"/>
      <c r="AE1426" s="1"/>
      <c r="AF1426" s="1"/>
      <c r="AG1426" s="1">
        <v>0</v>
      </c>
      <c r="AH1426" s="1">
        <v>0</v>
      </c>
      <c r="AI1426" s="1">
        <v>0</v>
      </c>
      <c r="AJ1426" s="1">
        <v>0</v>
      </c>
      <c r="AK1426" s="1">
        <v>0</v>
      </c>
      <c r="AL1426" s="1">
        <v>0</v>
      </c>
      <c r="AM1426" s="1">
        <v>773312.8163874998</v>
      </c>
      <c r="AN1426" s="1">
        <v>0</v>
      </c>
      <c r="AO1426" s="1">
        <v>0</v>
      </c>
      <c r="AP1426" s="1">
        <v>0</v>
      </c>
      <c r="AQ1426" s="1">
        <v>773312.8163874998</v>
      </c>
      <c r="AR1426" s="1">
        <v>0</v>
      </c>
      <c r="AS1426" s="1">
        <v>0</v>
      </c>
      <c r="AT1426" s="1">
        <v>0</v>
      </c>
      <c r="AU1426" s="1">
        <v>0</v>
      </c>
      <c r="AV1426" s="1">
        <v>0</v>
      </c>
      <c r="AW1426" s="1">
        <v>0</v>
      </c>
      <c r="AX1426" s="1">
        <v>228851.81640000001</v>
      </c>
      <c r="AY1426" s="1">
        <v>0</v>
      </c>
      <c r="AZ1426" s="1">
        <v>0</v>
      </c>
      <c r="BA1426" s="1">
        <v>0</v>
      </c>
      <c r="BB1426" s="1">
        <v>228851.81640000001</v>
      </c>
      <c r="BC1426" s="7">
        <v>0.71124366798159822</v>
      </c>
      <c r="BD1426" s="35" t="s">
        <v>552</v>
      </c>
      <c r="BE1426" s="35" t="s">
        <v>552</v>
      </c>
      <c r="BF1426" s="35" t="s">
        <v>552</v>
      </c>
      <c r="BG1426" s="35" t="s">
        <v>552</v>
      </c>
      <c r="BH1426" s="35" t="s">
        <v>552</v>
      </c>
      <c r="BI1426" s="35" t="s">
        <v>552</v>
      </c>
      <c r="BJ1426" s="35">
        <v>1.341666677092328</v>
      </c>
      <c r="BK1426" s="35" t="s">
        <v>552</v>
      </c>
      <c r="BL1426" s="35" t="s">
        <v>552</v>
      </c>
      <c r="BM1426" s="35" t="s">
        <v>552</v>
      </c>
      <c r="BN1426" s="35">
        <v>1.341666677092328</v>
      </c>
      <c r="BO1426" s="1">
        <v>0</v>
      </c>
      <c r="BP1426" s="1">
        <v>0</v>
      </c>
      <c r="BQ1426" s="1">
        <v>463796.76245759992</v>
      </c>
      <c r="BR1426" s="1">
        <v>20615.6622669852</v>
      </c>
      <c r="BS1426" s="1">
        <v>182170.95772650349</v>
      </c>
      <c r="BT1426" s="1">
        <v>463796.76245759992</v>
      </c>
      <c r="BU1426" s="1">
        <v>20615.6622669852</v>
      </c>
      <c r="BV1426" s="1">
        <v>53625.048375636557</v>
      </c>
      <c r="BW1426" s="35">
        <v>6.0177859071160933</v>
      </c>
      <c r="BX1426" s="1">
        <v>2327232.8584258151</v>
      </c>
      <c r="BY1426" s="1">
        <v>103444.97958914335</v>
      </c>
      <c r="BZ1426" s="1">
        <v>914094.86436589085</v>
      </c>
      <c r="CA1426" s="1">
        <v>2327232.8584258151</v>
      </c>
      <c r="CB1426" s="1">
        <v>103444.97958914335</v>
      </c>
      <c r="CC1426" s="1">
        <v>269079.01200768788</v>
      </c>
    </row>
    <row r="1427" spans="1:81" x14ac:dyDescent="0.25">
      <c r="A1427" t="s">
        <v>1166</v>
      </c>
      <c r="B1427" t="s">
        <v>1082</v>
      </c>
      <c r="C1427" t="s">
        <v>100</v>
      </c>
      <c r="D1427" t="s">
        <v>1730</v>
      </c>
      <c r="E1427">
        <v>40217</v>
      </c>
      <c r="F1427" t="s">
        <v>370</v>
      </c>
      <c r="G1427" t="s">
        <v>101</v>
      </c>
      <c r="H1427" s="74">
        <v>0.33910066629593</v>
      </c>
      <c r="I1427" s="1">
        <v>1345429</v>
      </c>
      <c r="J1427" s="1"/>
      <c r="K1427" s="1"/>
      <c r="L1427" s="1"/>
      <c r="M1427" s="1"/>
      <c r="N1427" s="1"/>
      <c r="O1427" s="1"/>
      <c r="P1427" s="1">
        <v>676565</v>
      </c>
      <c r="Q1427" s="1"/>
      <c r="R1427" s="1"/>
      <c r="S1427" s="1"/>
      <c r="T1427" s="1">
        <v>676565</v>
      </c>
      <c r="U1427" s="1">
        <v>9.9615384615384617</v>
      </c>
      <c r="V1427" s="36">
        <v>0.20494706561251733</v>
      </c>
      <c r="W1427" s="1"/>
      <c r="X1427" s="1"/>
      <c r="Y1427" s="1"/>
      <c r="Z1427" s="1"/>
      <c r="AA1427" s="1"/>
      <c r="AB1427" s="1"/>
      <c r="AC1427" s="1">
        <v>79689</v>
      </c>
      <c r="AD1427" s="1"/>
      <c r="AE1427" s="1"/>
      <c r="AF1427" s="1"/>
      <c r="AG1427" s="1">
        <v>0</v>
      </c>
      <c r="AH1427" s="1">
        <v>0</v>
      </c>
      <c r="AI1427" s="1">
        <v>0</v>
      </c>
      <c r="AJ1427" s="1">
        <v>0</v>
      </c>
      <c r="AK1427" s="1"/>
      <c r="AL1427" s="1">
        <v>0</v>
      </c>
      <c r="AM1427" s="1">
        <v>700437.8850791665</v>
      </c>
      <c r="AN1427" s="1"/>
      <c r="AO1427" s="1">
        <v>0</v>
      </c>
      <c r="AP1427" s="1">
        <v>0</v>
      </c>
      <c r="AQ1427" s="1">
        <v>700437.8850791665</v>
      </c>
      <c r="AR1427" s="1">
        <v>0</v>
      </c>
      <c r="AS1427" s="1">
        <v>0</v>
      </c>
      <c r="AT1427" s="1">
        <v>0</v>
      </c>
      <c r="AU1427" s="1">
        <v>0</v>
      </c>
      <c r="AV1427" s="1"/>
      <c r="AW1427" s="1">
        <v>0</v>
      </c>
      <c r="AX1427" s="1">
        <v>207285.43302</v>
      </c>
      <c r="AY1427" s="1"/>
      <c r="AZ1427" s="1">
        <v>0</v>
      </c>
      <c r="BA1427" s="1">
        <v>0</v>
      </c>
      <c r="BB1427" s="1">
        <v>207285.43302</v>
      </c>
      <c r="BC1427" s="7">
        <v>0.6746720325629717</v>
      </c>
      <c r="BD1427" s="35" t="s">
        <v>552</v>
      </c>
      <c r="BE1427" s="35" t="s">
        <v>552</v>
      </c>
      <c r="BF1427" s="35" t="s">
        <v>552</v>
      </c>
      <c r="BG1427" s="35" t="s">
        <v>552</v>
      </c>
      <c r="BH1427" s="35" t="s">
        <v>552</v>
      </c>
      <c r="BI1427" s="35" t="s">
        <v>552</v>
      </c>
      <c r="BJ1427" s="35">
        <v>1.3416646118246827</v>
      </c>
      <c r="BK1427" s="35" t="s">
        <v>552</v>
      </c>
      <c r="BL1427" s="35" t="s">
        <v>552</v>
      </c>
      <c r="BM1427" s="35" t="s">
        <v>552</v>
      </c>
      <c r="BN1427" s="35">
        <v>1.3416646118246827</v>
      </c>
      <c r="BO1427" s="1">
        <v>0</v>
      </c>
      <c r="BP1427" s="1">
        <v>0</v>
      </c>
      <c r="BQ1427" s="1">
        <v>442861.40963999991</v>
      </c>
      <c r="BR1427" s="1">
        <v>19685.090520772817</v>
      </c>
      <c r="BS1427" s="1">
        <v>173947.93078488464</v>
      </c>
      <c r="BT1427" s="1">
        <v>442861.40963999991</v>
      </c>
      <c r="BU1427" s="1">
        <v>19685.090520772817</v>
      </c>
      <c r="BV1427" s="1">
        <v>51204.463760823834</v>
      </c>
      <c r="BW1427" s="35">
        <v>6.0177859071160933</v>
      </c>
      <c r="BX1427" s="1">
        <v>2222183.7400971591</v>
      </c>
      <c r="BY1427" s="1">
        <v>98775.569795438452</v>
      </c>
      <c r="BZ1427" s="1">
        <v>872833.47566439991</v>
      </c>
      <c r="CA1427" s="1">
        <v>2222183.7400971591</v>
      </c>
      <c r="CB1427" s="1">
        <v>98775.569795438452</v>
      </c>
      <c r="CC1427" s="1">
        <v>256933.03664049858</v>
      </c>
    </row>
    <row r="1428" spans="1:81" x14ac:dyDescent="0.25">
      <c r="A1428" t="s">
        <v>1449</v>
      </c>
      <c r="B1428" t="s">
        <v>1450</v>
      </c>
      <c r="C1428" t="s">
        <v>100</v>
      </c>
      <c r="D1428" t="s">
        <v>28</v>
      </c>
      <c r="E1428">
        <v>40205</v>
      </c>
      <c r="F1428" t="s">
        <v>370</v>
      </c>
      <c r="G1428" t="s">
        <v>101</v>
      </c>
      <c r="H1428" s="74">
        <v>0.33910066629593</v>
      </c>
      <c r="I1428" s="1">
        <v>1500446.72</v>
      </c>
      <c r="J1428" s="1">
        <v>0</v>
      </c>
      <c r="K1428" s="1">
        <v>0</v>
      </c>
      <c r="L1428" s="1">
        <v>0</v>
      </c>
      <c r="M1428" s="1">
        <v>0</v>
      </c>
      <c r="N1428" s="1">
        <v>0</v>
      </c>
      <c r="O1428" s="1">
        <v>0</v>
      </c>
      <c r="P1428" s="1">
        <v>757063</v>
      </c>
      <c r="Q1428" s="1">
        <v>0</v>
      </c>
      <c r="R1428" s="1">
        <v>0</v>
      </c>
      <c r="S1428" s="1">
        <v>0</v>
      </c>
      <c r="T1428" s="1">
        <v>757063</v>
      </c>
      <c r="U1428" s="1"/>
      <c r="V1428" s="36"/>
      <c r="W1428" s="1"/>
      <c r="X1428" s="1"/>
      <c r="Y1428" s="1"/>
      <c r="Z1428" s="1"/>
      <c r="AA1428" s="1"/>
      <c r="AB1428" s="1"/>
      <c r="AC1428" s="1">
        <v>89174</v>
      </c>
      <c r="AD1428" s="1"/>
      <c r="AE1428" s="1"/>
      <c r="AF1428" s="1"/>
      <c r="AG1428" s="1">
        <v>0</v>
      </c>
      <c r="AH1428" s="1">
        <v>0</v>
      </c>
      <c r="AI1428" s="1">
        <v>0</v>
      </c>
      <c r="AJ1428" s="1">
        <v>0</v>
      </c>
      <c r="AK1428" s="1">
        <v>0</v>
      </c>
      <c r="AL1428" s="1">
        <v>0</v>
      </c>
      <c r="AM1428" s="1">
        <v>783807.61739083321</v>
      </c>
      <c r="AN1428" s="1">
        <v>0</v>
      </c>
      <c r="AO1428" s="1">
        <v>0</v>
      </c>
      <c r="AP1428" s="1">
        <v>0</v>
      </c>
      <c r="AQ1428" s="1">
        <v>783807.61739083321</v>
      </c>
      <c r="AR1428" s="1">
        <v>0</v>
      </c>
      <c r="AS1428" s="1">
        <v>0</v>
      </c>
      <c r="AT1428" s="1">
        <v>0</v>
      </c>
      <c r="AU1428" s="1">
        <v>0</v>
      </c>
      <c r="AV1428" s="1">
        <v>0</v>
      </c>
      <c r="AW1428" s="1">
        <v>0</v>
      </c>
      <c r="AX1428" s="1">
        <v>231957.62531999999</v>
      </c>
      <c r="AY1428" s="1">
        <v>0</v>
      </c>
      <c r="AZ1428" s="1">
        <v>0</v>
      </c>
      <c r="BA1428" s="1">
        <v>0</v>
      </c>
      <c r="BB1428" s="1">
        <v>231957.62531999999</v>
      </c>
      <c r="BC1428" s="7">
        <v>0.67697521622815982</v>
      </c>
      <c r="BD1428" s="35" t="s">
        <v>552</v>
      </c>
      <c r="BE1428" s="35" t="s">
        <v>552</v>
      </c>
      <c r="BF1428" s="35" t="s">
        <v>552</v>
      </c>
      <c r="BG1428" s="35" t="s">
        <v>552</v>
      </c>
      <c r="BH1428" s="35" t="s">
        <v>552</v>
      </c>
      <c r="BI1428" s="35" t="s">
        <v>552</v>
      </c>
      <c r="BJ1428" s="35">
        <v>1.3417182489579245</v>
      </c>
      <c r="BK1428" s="35" t="s">
        <v>552</v>
      </c>
      <c r="BL1428" s="35" t="s">
        <v>552</v>
      </c>
      <c r="BM1428" s="35" t="s">
        <v>552</v>
      </c>
      <c r="BN1428" s="35">
        <v>1.3417182489579245</v>
      </c>
      <c r="BO1428" s="1">
        <v>0</v>
      </c>
      <c r="BP1428" s="1">
        <v>0</v>
      </c>
      <c r="BQ1428" s="1">
        <v>493887.04235519993</v>
      </c>
      <c r="BR1428" s="1">
        <v>21953.168472507037</v>
      </c>
      <c r="BS1428" s="1">
        <v>193989.8740081916</v>
      </c>
      <c r="BT1428" s="1">
        <v>493887.04235519993</v>
      </c>
      <c r="BU1428" s="1">
        <v>21953.168472507037</v>
      </c>
      <c r="BV1428" s="1">
        <v>57104.142767315854</v>
      </c>
      <c r="BW1428" s="35">
        <v>5.982446549374826</v>
      </c>
      <c r="BX1428" s="1">
        <v>2460765.7899636044</v>
      </c>
      <c r="BY1428" s="1">
        <v>109380.48850368689</v>
      </c>
      <c r="BZ1428" s="1">
        <v>966544.17836577143</v>
      </c>
      <c r="CA1428" s="1">
        <v>2460765.7899636044</v>
      </c>
      <c r="CB1428" s="1">
        <v>109380.48850368689</v>
      </c>
      <c r="CC1428" s="1">
        <v>284518.33908602025</v>
      </c>
    </row>
    <row r="1429" spans="1:81" x14ac:dyDescent="0.25">
      <c r="A1429" t="s">
        <v>1449</v>
      </c>
      <c r="B1429" t="s">
        <v>1450</v>
      </c>
      <c r="C1429" t="s">
        <v>100</v>
      </c>
      <c r="D1429" t="s">
        <v>1730</v>
      </c>
      <c r="E1429">
        <v>40205</v>
      </c>
      <c r="F1429" t="s">
        <v>370</v>
      </c>
      <c r="G1429" t="s">
        <v>101</v>
      </c>
      <c r="H1429" s="74">
        <v>0.33910066629593</v>
      </c>
      <c r="I1429" s="1">
        <v>1500446.72</v>
      </c>
      <c r="J1429" s="1"/>
      <c r="K1429" s="1"/>
      <c r="L1429" s="1"/>
      <c r="M1429" s="1"/>
      <c r="N1429" s="1"/>
      <c r="O1429" s="1"/>
      <c r="P1429" s="1">
        <v>757063</v>
      </c>
      <c r="Q1429" s="1"/>
      <c r="R1429" s="1"/>
      <c r="S1429" s="1"/>
      <c r="T1429" s="1">
        <v>757063</v>
      </c>
      <c r="U1429" s="1">
        <v>12.357142857142858</v>
      </c>
      <c r="V1429" s="36">
        <v>0.15750540135168981</v>
      </c>
      <c r="W1429" s="1"/>
      <c r="X1429" s="1"/>
      <c r="Y1429" s="1"/>
      <c r="Z1429" s="1"/>
      <c r="AA1429" s="1"/>
      <c r="AB1429" s="1"/>
      <c r="AC1429" s="1">
        <v>89174</v>
      </c>
      <c r="AD1429" s="1"/>
      <c r="AE1429" s="1"/>
      <c r="AF1429" s="1"/>
      <c r="AG1429" s="1">
        <v>0</v>
      </c>
      <c r="AH1429" s="1">
        <v>0</v>
      </c>
      <c r="AI1429" s="1">
        <v>0</v>
      </c>
      <c r="AJ1429" s="1">
        <v>0</v>
      </c>
      <c r="AK1429" s="1"/>
      <c r="AL1429" s="1">
        <v>0</v>
      </c>
      <c r="AM1429" s="1">
        <v>783807.61739083321</v>
      </c>
      <c r="AN1429" s="1"/>
      <c r="AO1429" s="1">
        <v>0</v>
      </c>
      <c r="AP1429" s="1">
        <v>0</v>
      </c>
      <c r="AQ1429" s="1">
        <v>783807.61739083321</v>
      </c>
      <c r="AR1429" s="1">
        <v>0</v>
      </c>
      <c r="AS1429" s="1">
        <v>0</v>
      </c>
      <c r="AT1429" s="1">
        <v>0</v>
      </c>
      <c r="AU1429" s="1">
        <v>0</v>
      </c>
      <c r="AV1429" s="1"/>
      <c r="AW1429" s="1">
        <v>0</v>
      </c>
      <c r="AX1429" s="1">
        <v>231957.62531999999</v>
      </c>
      <c r="AY1429" s="1"/>
      <c r="AZ1429" s="1">
        <v>0</v>
      </c>
      <c r="BA1429" s="1">
        <v>0</v>
      </c>
      <c r="BB1429" s="1">
        <v>231957.62531999999</v>
      </c>
      <c r="BC1429" s="7">
        <v>0.67697521622815982</v>
      </c>
      <c r="BD1429" s="35" t="s">
        <v>552</v>
      </c>
      <c r="BE1429" s="35" t="s">
        <v>552</v>
      </c>
      <c r="BF1429" s="35" t="s">
        <v>552</v>
      </c>
      <c r="BG1429" s="35" t="s">
        <v>552</v>
      </c>
      <c r="BH1429" s="35" t="s">
        <v>552</v>
      </c>
      <c r="BI1429" s="35" t="s">
        <v>552</v>
      </c>
      <c r="BJ1429" s="35">
        <v>1.3417182489579245</v>
      </c>
      <c r="BK1429" s="35" t="s">
        <v>552</v>
      </c>
      <c r="BL1429" s="35" t="s">
        <v>552</v>
      </c>
      <c r="BM1429" s="35" t="s">
        <v>552</v>
      </c>
      <c r="BN1429" s="35">
        <v>1.3417182489579245</v>
      </c>
      <c r="BO1429" s="1">
        <v>0</v>
      </c>
      <c r="BP1429" s="1">
        <v>0</v>
      </c>
      <c r="BQ1429" s="1">
        <v>493887.04235519993</v>
      </c>
      <c r="BR1429" s="1">
        <v>21953.168472507037</v>
      </c>
      <c r="BS1429" s="1">
        <v>193989.8740081916</v>
      </c>
      <c r="BT1429" s="1">
        <v>493887.04235519993</v>
      </c>
      <c r="BU1429" s="1">
        <v>21953.168472507037</v>
      </c>
      <c r="BV1429" s="1">
        <v>57104.142767315854</v>
      </c>
      <c r="BW1429" s="35">
        <v>5.982446549374826</v>
      </c>
      <c r="BX1429" s="1">
        <v>2460765.7899636044</v>
      </c>
      <c r="BY1429" s="1">
        <v>109380.48850368689</v>
      </c>
      <c r="BZ1429" s="1">
        <v>966544.17836577143</v>
      </c>
      <c r="CA1429" s="1">
        <v>2460765.7899636044</v>
      </c>
      <c r="CB1429" s="1">
        <v>109380.48850368689</v>
      </c>
      <c r="CC1429" s="1">
        <v>284518.33908602025</v>
      </c>
    </row>
    <row r="1430" spans="1:81" x14ac:dyDescent="0.25">
      <c r="A1430" t="s">
        <v>969</v>
      </c>
      <c r="B1430" t="s">
        <v>970</v>
      </c>
      <c r="C1430" t="s">
        <v>100</v>
      </c>
      <c r="D1430" t="s">
        <v>38</v>
      </c>
      <c r="E1430">
        <v>40143</v>
      </c>
      <c r="F1430" t="s">
        <v>370</v>
      </c>
      <c r="G1430" t="s">
        <v>101</v>
      </c>
      <c r="H1430" s="74">
        <v>0.33910066629593</v>
      </c>
      <c r="I1430" s="1">
        <v>848907.75</v>
      </c>
      <c r="J1430" s="1"/>
      <c r="K1430" s="1"/>
      <c r="L1430" s="1">
        <v>322984</v>
      </c>
      <c r="M1430" s="1"/>
      <c r="N1430" s="1"/>
      <c r="O1430" s="1"/>
      <c r="P1430" s="1"/>
      <c r="Q1430" s="1"/>
      <c r="R1430" s="1"/>
      <c r="S1430" s="1"/>
      <c r="T1430" s="1">
        <v>322984</v>
      </c>
      <c r="U1430" s="1">
        <v>30.666666666666668</v>
      </c>
      <c r="V1430" s="36">
        <v>4.5204771110845407E-2</v>
      </c>
      <c r="W1430" s="1"/>
      <c r="X1430" s="1"/>
      <c r="Y1430" s="1">
        <v>74938</v>
      </c>
      <c r="Z1430" s="1"/>
      <c r="AA1430" s="1"/>
      <c r="AB1430" s="1"/>
      <c r="AC1430" s="1"/>
      <c r="AD1430" s="1"/>
      <c r="AE1430" s="1"/>
      <c r="AF1430" s="1"/>
      <c r="AG1430" s="1">
        <v>0</v>
      </c>
      <c r="AH1430" s="1">
        <v>0</v>
      </c>
      <c r="AI1430" s="1">
        <v>768891.85550000006</v>
      </c>
      <c r="AJ1430" s="1">
        <v>0</v>
      </c>
      <c r="AK1430" s="1">
        <v>0</v>
      </c>
      <c r="AL1430" s="1">
        <v>0</v>
      </c>
      <c r="AM1430" s="1">
        <v>0</v>
      </c>
      <c r="AN1430" s="1">
        <v>0</v>
      </c>
      <c r="AO1430" s="1">
        <v>0</v>
      </c>
      <c r="AP1430" s="1">
        <v>0</v>
      </c>
      <c r="AQ1430" s="1">
        <v>768891.85550000006</v>
      </c>
      <c r="AR1430" s="1">
        <v>0</v>
      </c>
      <c r="AS1430" s="1">
        <v>0</v>
      </c>
      <c r="AT1430" s="1">
        <v>162467.0377972</v>
      </c>
      <c r="AU1430" s="1">
        <v>0</v>
      </c>
      <c r="AV1430" s="1">
        <v>0</v>
      </c>
      <c r="AW1430" s="1">
        <v>0</v>
      </c>
      <c r="AX1430" s="1">
        <v>0</v>
      </c>
      <c r="AY1430" s="1">
        <v>0</v>
      </c>
      <c r="AZ1430" s="1">
        <v>0</v>
      </c>
      <c r="BA1430" s="1">
        <v>0</v>
      </c>
      <c r="BB1430" s="1">
        <v>162467.0377972</v>
      </c>
      <c r="BC1430" s="7">
        <v>1.0971261521610565</v>
      </c>
      <c r="BD1430" s="35" t="s">
        <v>552</v>
      </c>
      <c r="BE1430" s="35" t="s">
        <v>552</v>
      </c>
      <c r="BF1430" s="35">
        <v>2.8836069071446269</v>
      </c>
      <c r="BG1430" s="35" t="s">
        <v>552</v>
      </c>
      <c r="BH1430" s="35" t="s">
        <v>552</v>
      </c>
      <c r="BI1430" s="35" t="s">
        <v>552</v>
      </c>
      <c r="BJ1430" s="35" t="s">
        <v>552</v>
      </c>
      <c r="BK1430" s="35" t="s">
        <v>552</v>
      </c>
      <c r="BL1430" s="35" t="s">
        <v>552</v>
      </c>
      <c r="BM1430" s="35" t="s">
        <v>552</v>
      </c>
      <c r="BN1430" s="35">
        <v>2.8836069071446269</v>
      </c>
      <c r="BO1430" s="1">
        <v>0</v>
      </c>
      <c r="BP1430" s="1"/>
      <c r="BQ1430" s="1">
        <v>279426.47498999996</v>
      </c>
      <c r="BR1430" s="1">
        <v>12420.444261670875</v>
      </c>
      <c r="BS1430" s="1">
        <v>109753.65221037467</v>
      </c>
      <c r="BT1430" s="1">
        <v>279426.47498999996</v>
      </c>
      <c r="BU1430" s="1">
        <v>12420.444261670875</v>
      </c>
      <c r="BV1430" s="1">
        <v>32307.811204573045</v>
      </c>
      <c r="BW1430" s="35">
        <v>5.9864468536229616</v>
      </c>
      <c r="BX1430" s="1">
        <v>1393345.2670328403</v>
      </c>
      <c r="BY1430" s="1">
        <v>61933.885209208092</v>
      </c>
      <c r="BZ1430" s="1">
        <v>547280.75373805151</v>
      </c>
      <c r="CA1430" s="1">
        <v>1393345.2670328403</v>
      </c>
      <c r="CB1430" s="1">
        <v>61933.885209208092</v>
      </c>
      <c r="CC1430" s="1">
        <v>161101.18352848789</v>
      </c>
    </row>
    <row r="1431" spans="1:81" x14ac:dyDescent="0.25">
      <c r="A1431" t="s">
        <v>969</v>
      </c>
      <c r="B1431" t="s">
        <v>970</v>
      </c>
      <c r="C1431" t="s">
        <v>100</v>
      </c>
      <c r="D1431" t="s">
        <v>28</v>
      </c>
      <c r="E1431">
        <v>40143</v>
      </c>
      <c r="F1431" t="s">
        <v>370</v>
      </c>
      <c r="G1431" t="s">
        <v>101</v>
      </c>
      <c r="H1431" s="74">
        <v>0.33910066629593</v>
      </c>
      <c r="I1431" s="1">
        <v>1600819.06</v>
      </c>
      <c r="J1431" s="1">
        <v>0</v>
      </c>
      <c r="K1431" s="1">
        <v>0</v>
      </c>
      <c r="L1431" s="1">
        <v>322984</v>
      </c>
      <c r="M1431" s="1">
        <v>0</v>
      </c>
      <c r="N1431" s="1">
        <v>0</v>
      </c>
      <c r="O1431" s="1">
        <v>0</v>
      </c>
      <c r="P1431" s="1">
        <v>971392</v>
      </c>
      <c r="Q1431" s="1">
        <v>0</v>
      </c>
      <c r="R1431" s="1">
        <v>0</v>
      </c>
      <c r="S1431" s="1">
        <v>0</v>
      </c>
      <c r="T1431" s="1">
        <v>1294376</v>
      </c>
      <c r="U1431" s="1"/>
      <c r="V1431" s="36"/>
      <c r="W1431" s="1"/>
      <c r="X1431" s="1"/>
      <c r="Y1431" s="1">
        <v>74938</v>
      </c>
      <c r="Z1431" s="1"/>
      <c r="AA1431" s="1"/>
      <c r="AB1431" s="1"/>
      <c r="AC1431" s="1">
        <v>114416</v>
      </c>
      <c r="AD1431" s="1"/>
      <c r="AE1431" s="1"/>
      <c r="AF1431" s="1"/>
      <c r="AG1431" s="1">
        <v>0</v>
      </c>
      <c r="AH1431" s="1">
        <v>0</v>
      </c>
      <c r="AI1431" s="1">
        <v>768891.85550000006</v>
      </c>
      <c r="AJ1431" s="1">
        <v>0</v>
      </c>
      <c r="AK1431" s="1">
        <v>0</v>
      </c>
      <c r="AL1431" s="1">
        <v>0</v>
      </c>
      <c r="AM1431" s="1">
        <v>1005675.8194133333</v>
      </c>
      <c r="AN1431" s="1">
        <v>0</v>
      </c>
      <c r="AO1431" s="1">
        <v>0</v>
      </c>
      <c r="AP1431" s="1">
        <v>0</v>
      </c>
      <c r="AQ1431" s="1">
        <v>1774567.6749133333</v>
      </c>
      <c r="AR1431" s="1">
        <v>0</v>
      </c>
      <c r="AS1431" s="1">
        <v>0</v>
      </c>
      <c r="AT1431" s="1">
        <v>162467.0377972</v>
      </c>
      <c r="AU1431" s="1">
        <v>0</v>
      </c>
      <c r="AV1431" s="1">
        <v>0</v>
      </c>
      <c r="AW1431" s="1">
        <v>0</v>
      </c>
      <c r="AX1431" s="1">
        <v>297616.61087999999</v>
      </c>
      <c r="AY1431" s="1">
        <v>0</v>
      </c>
      <c r="AZ1431" s="1">
        <v>0</v>
      </c>
      <c r="BA1431" s="1">
        <v>0</v>
      </c>
      <c r="BB1431" s="1">
        <v>460083.64867719996</v>
      </c>
      <c r="BC1431" s="7">
        <v>1.3959424768409074</v>
      </c>
      <c r="BD1431" s="35" t="s">
        <v>552</v>
      </c>
      <c r="BE1431" s="35" t="s">
        <v>552</v>
      </c>
      <c r="BF1431" s="35">
        <v>2.8836069071446269</v>
      </c>
      <c r="BG1431" s="35" t="s">
        <v>552</v>
      </c>
      <c r="BH1431" s="35" t="s">
        <v>552</v>
      </c>
      <c r="BI1431" s="35" t="s">
        <v>552</v>
      </c>
      <c r="BJ1431" s="35">
        <v>1.3416750707163876</v>
      </c>
      <c r="BK1431" s="35" t="s">
        <v>552</v>
      </c>
      <c r="BL1431" s="35" t="s">
        <v>552</v>
      </c>
      <c r="BM1431" s="35" t="s">
        <v>552</v>
      </c>
      <c r="BN1431" s="35">
        <v>1.7264313642948674</v>
      </c>
      <c r="BO1431" s="1">
        <v>0</v>
      </c>
      <c r="BP1431" s="1">
        <v>0</v>
      </c>
      <c r="BQ1431" s="1">
        <v>526925.60178959998</v>
      </c>
      <c r="BR1431" s="1">
        <v>23421.725043445964</v>
      </c>
      <c r="BS1431" s="1">
        <v>206966.82102734828</v>
      </c>
      <c r="BT1431" s="1">
        <v>526925.60178959998</v>
      </c>
      <c r="BU1431" s="1">
        <v>23421.725043445964</v>
      </c>
      <c r="BV1431" s="1">
        <v>60924.122748510767</v>
      </c>
      <c r="BW1431" s="35">
        <v>5.9864468536229616</v>
      </c>
      <c r="BX1431" s="1">
        <v>2627486.5091371369</v>
      </c>
      <c r="BY1431" s="1">
        <v>116791.18714931326</v>
      </c>
      <c r="BZ1431" s="1">
        <v>1032029.0535161676</v>
      </c>
      <c r="CA1431" s="1">
        <v>2627486.5091371369</v>
      </c>
      <c r="CB1431" s="1">
        <v>116791.18714931326</v>
      </c>
      <c r="CC1431" s="1">
        <v>303794.90018905065</v>
      </c>
    </row>
    <row r="1432" spans="1:81" x14ac:dyDescent="0.25">
      <c r="A1432" t="s">
        <v>969</v>
      </c>
      <c r="B1432" t="s">
        <v>970</v>
      </c>
      <c r="C1432" t="s">
        <v>100</v>
      </c>
      <c r="D1432" t="s">
        <v>1730</v>
      </c>
      <c r="E1432">
        <v>40143</v>
      </c>
      <c r="F1432" t="s">
        <v>370</v>
      </c>
      <c r="G1432" t="s">
        <v>101</v>
      </c>
      <c r="H1432" s="74">
        <v>0.33910066629593</v>
      </c>
      <c r="I1432" s="1">
        <v>751911.31</v>
      </c>
      <c r="J1432" s="1"/>
      <c r="K1432" s="1"/>
      <c r="L1432" s="1"/>
      <c r="M1432" s="1"/>
      <c r="N1432" s="1"/>
      <c r="O1432" s="1"/>
      <c r="P1432" s="1">
        <v>971392</v>
      </c>
      <c r="Q1432" s="1"/>
      <c r="R1432" s="1"/>
      <c r="S1432" s="1"/>
      <c r="T1432" s="1">
        <v>971392</v>
      </c>
      <c r="U1432" s="1">
        <v>8.5</v>
      </c>
      <c r="V1432" s="36">
        <v>0.20088920254812059</v>
      </c>
      <c r="W1432" s="1"/>
      <c r="X1432" s="1"/>
      <c r="Y1432" s="1"/>
      <c r="Z1432" s="1"/>
      <c r="AA1432" s="1"/>
      <c r="AB1432" s="1"/>
      <c r="AC1432" s="1">
        <v>114416</v>
      </c>
      <c r="AD1432" s="1"/>
      <c r="AE1432" s="1"/>
      <c r="AF1432" s="1"/>
      <c r="AG1432" s="1">
        <v>0</v>
      </c>
      <c r="AH1432" s="1">
        <v>0</v>
      </c>
      <c r="AI1432" s="1">
        <v>0</v>
      </c>
      <c r="AJ1432" s="1">
        <v>0</v>
      </c>
      <c r="AK1432" s="1"/>
      <c r="AL1432" s="1">
        <v>0</v>
      </c>
      <c r="AM1432" s="1">
        <v>1005675.8194133333</v>
      </c>
      <c r="AN1432" s="1"/>
      <c r="AO1432" s="1">
        <v>0</v>
      </c>
      <c r="AP1432" s="1">
        <v>0</v>
      </c>
      <c r="AQ1432" s="1">
        <v>1005675.8194133333</v>
      </c>
      <c r="AR1432" s="1">
        <v>0</v>
      </c>
      <c r="AS1432" s="1">
        <v>0</v>
      </c>
      <c r="AT1432" s="1">
        <v>0</v>
      </c>
      <c r="AU1432" s="1">
        <v>0</v>
      </c>
      <c r="AV1432" s="1"/>
      <c r="AW1432" s="1">
        <v>0</v>
      </c>
      <c r="AX1432" s="1">
        <v>297616.61087999999</v>
      </c>
      <c r="AY1432" s="1"/>
      <c r="AZ1432" s="1">
        <v>0</v>
      </c>
      <c r="BA1432" s="1">
        <v>0</v>
      </c>
      <c r="BB1432" s="1">
        <v>297616.61087999999</v>
      </c>
      <c r="BC1432" s="7">
        <v>1.7333060601167618</v>
      </c>
      <c r="BD1432" s="35" t="s">
        <v>552</v>
      </c>
      <c r="BE1432" s="35" t="s">
        <v>552</v>
      </c>
      <c r="BF1432" s="35" t="s">
        <v>552</v>
      </c>
      <c r="BG1432" s="35" t="s">
        <v>552</v>
      </c>
      <c r="BH1432" s="35" t="s">
        <v>552</v>
      </c>
      <c r="BI1432" s="35" t="s">
        <v>552</v>
      </c>
      <c r="BJ1432" s="35">
        <v>1.3416750707163876</v>
      </c>
      <c r="BK1432" s="35" t="s">
        <v>552</v>
      </c>
      <c r="BL1432" s="35" t="s">
        <v>552</v>
      </c>
      <c r="BM1432" s="35" t="s">
        <v>552</v>
      </c>
      <c r="BN1432" s="35">
        <v>1.3416750707163876</v>
      </c>
      <c r="BO1432" s="1">
        <v>0</v>
      </c>
      <c r="BP1432" s="1">
        <v>0</v>
      </c>
      <c r="BQ1432" s="1">
        <v>247499.1267996</v>
      </c>
      <c r="BR1432" s="1">
        <v>11001.280781775087</v>
      </c>
      <c r="BS1432" s="1">
        <v>97213.168816973601</v>
      </c>
      <c r="BT1432" s="1">
        <v>247499.1267996</v>
      </c>
      <c r="BU1432" s="1">
        <v>11001.280781775087</v>
      </c>
      <c r="BV1432" s="1">
        <v>28616.311543937718</v>
      </c>
      <c r="BW1432" s="35">
        <v>5.9864468536229616</v>
      </c>
      <c r="BX1432" s="1">
        <v>1234141.2421042959</v>
      </c>
      <c r="BY1432" s="1">
        <v>54857.301940105142</v>
      </c>
      <c r="BZ1432" s="1">
        <v>484748.29977811582</v>
      </c>
      <c r="CA1432" s="1">
        <v>1234141.2421042959</v>
      </c>
      <c r="CB1432" s="1">
        <v>54857.301940105142</v>
      </c>
      <c r="CC1432" s="1">
        <v>142693.7166605627</v>
      </c>
    </row>
    <row r="1433" spans="1:81" x14ac:dyDescent="0.25">
      <c r="A1433" t="s">
        <v>409</v>
      </c>
      <c r="B1433" t="s">
        <v>410</v>
      </c>
      <c r="C1433" t="s">
        <v>100</v>
      </c>
      <c r="D1433" t="s">
        <v>38</v>
      </c>
      <c r="E1433">
        <v>40051</v>
      </c>
      <c r="F1433" t="s">
        <v>39</v>
      </c>
      <c r="G1433" t="s">
        <v>101</v>
      </c>
      <c r="H1433" s="74">
        <v>0.33910066629593</v>
      </c>
      <c r="I1433" s="1">
        <v>12133936</v>
      </c>
      <c r="J1433" s="1"/>
      <c r="K1433" s="1"/>
      <c r="L1433" s="1">
        <v>2319825</v>
      </c>
      <c r="M1433" s="1"/>
      <c r="N1433" s="1"/>
      <c r="O1433" s="1"/>
      <c r="P1433" s="1"/>
      <c r="Q1433" s="1"/>
      <c r="R1433" s="1"/>
      <c r="S1433" s="1"/>
      <c r="T1433" s="1">
        <v>2319825</v>
      </c>
      <c r="U1433" s="1">
        <v>36.799999999999997</v>
      </c>
      <c r="V1433" s="36">
        <v>0.17801356818533648</v>
      </c>
      <c r="W1433" s="1"/>
      <c r="X1433" s="1"/>
      <c r="Y1433" s="1">
        <v>560399</v>
      </c>
      <c r="Z1433" s="1"/>
      <c r="AA1433" s="1"/>
      <c r="AB1433" s="1"/>
      <c r="AC1433" s="1"/>
      <c r="AD1433" s="1"/>
      <c r="AE1433" s="1"/>
      <c r="AF1433" s="1"/>
      <c r="AG1433" s="1">
        <v>0</v>
      </c>
      <c r="AH1433" s="1">
        <v>0</v>
      </c>
      <c r="AI1433" s="1">
        <v>5748786.7446875004</v>
      </c>
      <c r="AJ1433" s="1">
        <v>0</v>
      </c>
      <c r="AK1433" s="1">
        <v>0</v>
      </c>
      <c r="AL1433" s="1">
        <v>0</v>
      </c>
      <c r="AM1433" s="1">
        <v>0</v>
      </c>
      <c r="AN1433" s="1">
        <v>0</v>
      </c>
      <c r="AO1433" s="1">
        <v>0</v>
      </c>
      <c r="AP1433" s="1">
        <v>0</v>
      </c>
      <c r="AQ1433" s="1">
        <v>5748786.7446875004</v>
      </c>
      <c r="AR1433" s="1">
        <v>0</v>
      </c>
      <c r="AS1433" s="1">
        <v>0</v>
      </c>
      <c r="AT1433" s="1">
        <v>1214955.9037406</v>
      </c>
      <c r="AU1433" s="1">
        <v>0</v>
      </c>
      <c r="AV1433" s="1">
        <v>0</v>
      </c>
      <c r="AW1433" s="1">
        <v>0</v>
      </c>
      <c r="AX1433" s="1">
        <v>0</v>
      </c>
      <c r="AY1433" s="1">
        <v>0</v>
      </c>
      <c r="AZ1433" s="1">
        <v>0</v>
      </c>
      <c r="BA1433" s="1">
        <v>0</v>
      </c>
      <c r="BB1433" s="1">
        <v>1214955.9037406</v>
      </c>
      <c r="BC1433" s="7">
        <v>0.57390632754516757</v>
      </c>
      <c r="BD1433" s="35" t="s">
        <v>552</v>
      </c>
      <c r="BE1433" s="35" t="s">
        <v>552</v>
      </c>
      <c r="BF1433" s="35">
        <v>3.0018396423989309</v>
      </c>
      <c r="BG1433" s="35" t="s">
        <v>552</v>
      </c>
      <c r="BH1433" s="35" t="s">
        <v>552</v>
      </c>
      <c r="BI1433" s="35" t="s">
        <v>552</v>
      </c>
      <c r="BJ1433" s="35" t="s">
        <v>552</v>
      </c>
      <c r="BK1433" s="35" t="s">
        <v>552</v>
      </c>
      <c r="BL1433" s="35" t="s">
        <v>552</v>
      </c>
      <c r="BM1433" s="35" t="s">
        <v>552</v>
      </c>
      <c r="BN1433" s="35">
        <v>3.0018396423989309</v>
      </c>
      <c r="BO1433" s="1">
        <v>0</v>
      </c>
      <c r="BP1433" s="1"/>
      <c r="BQ1433" s="1">
        <v>3994006.3737599994</v>
      </c>
      <c r="BR1433" s="1">
        <v>177532.68922645794</v>
      </c>
      <c r="BS1433" s="1">
        <v>1568773.2756438435</v>
      </c>
      <c r="BT1433" s="1">
        <v>3994006.3737599994</v>
      </c>
      <c r="BU1433" s="1">
        <v>177532.68922645794</v>
      </c>
      <c r="BV1433" s="1">
        <v>461794.48056207784</v>
      </c>
      <c r="BW1433" s="35">
        <v>6.2141983704891715</v>
      </c>
      <c r="BX1433" s="1">
        <v>20825541.525782753</v>
      </c>
      <c r="BY1433" s="1">
        <v>925690.65887315734</v>
      </c>
      <c r="BZ1433" s="1">
        <v>8179895.0575290862</v>
      </c>
      <c r="CA1433" s="1">
        <v>20825541.525782753</v>
      </c>
      <c r="CB1433" s="1">
        <v>925690.65887315734</v>
      </c>
      <c r="CC1433" s="1">
        <v>2407888.0280476795</v>
      </c>
    </row>
    <row r="1434" spans="1:81" x14ac:dyDescent="0.25">
      <c r="A1434" t="s">
        <v>409</v>
      </c>
      <c r="B1434" t="s">
        <v>410</v>
      </c>
      <c r="C1434" t="s">
        <v>100</v>
      </c>
      <c r="D1434" t="s">
        <v>28</v>
      </c>
      <c r="E1434">
        <v>40051</v>
      </c>
      <c r="F1434" t="s">
        <v>39</v>
      </c>
      <c r="G1434" t="s">
        <v>101</v>
      </c>
      <c r="H1434" s="74">
        <v>0.33910066629593</v>
      </c>
      <c r="I1434" s="1">
        <v>12400242</v>
      </c>
      <c r="J1434" s="1">
        <v>0</v>
      </c>
      <c r="K1434" s="1">
        <v>0</v>
      </c>
      <c r="L1434" s="1">
        <v>2319825</v>
      </c>
      <c r="M1434" s="1">
        <v>0</v>
      </c>
      <c r="N1434" s="1">
        <v>0</v>
      </c>
      <c r="O1434" s="1">
        <v>0</v>
      </c>
      <c r="P1434" s="1">
        <v>287511</v>
      </c>
      <c r="Q1434" s="1">
        <v>0</v>
      </c>
      <c r="R1434" s="1">
        <v>0</v>
      </c>
      <c r="S1434" s="1">
        <v>0</v>
      </c>
      <c r="T1434" s="1">
        <v>2607336</v>
      </c>
      <c r="U1434" s="1"/>
      <c r="V1434" s="36"/>
      <c r="W1434" s="1"/>
      <c r="X1434" s="1"/>
      <c r="Y1434" s="1">
        <v>560399</v>
      </c>
      <c r="Z1434" s="1"/>
      <c r="AA1434" s="1"/>
      <c r="AB1434" s="1"/>
      <c r="AC1434" s="1">
        <v>73118</v>
      </c>
      <c r="AD1434" s="1"/>
      <c r="AE1434" s="1"/>
      <c r="AF1434" s="1"/>
      <c r="AG1434" s="1">
        <v>0</v>
      </c>
      <c r="AH1434" s="1">
        <v>0</v>
      </c>
      <c r="AI1434" s="1">
        <v>5748786.7446875004</v>
      </c>
      <c r="AJ1434" s="1">
        <v>0</v>
      </c>
      <c r="AK1434" s="1">
        <v>0</v>
      </c>
      <c r="AL1434" s="1">
        <v>0</v>
      </c>
      <c r="AM1434" s="1">
        <v>642302.60457749991</v>
      </c>
      <c r="AN1434" s="1">
        <v>0</v>
      </c>
      <c r="AO1434" s="1">
        <v>0</v>
      </c>
      <c r="AP1434" s="1">
        <v>0</v>
      </c>
      <c r="AQ1434" s="1">
        <v>6391089.3492649999</v>
      </c>
      <c r="AR1434" s="1">
        <v>0</v>
      </c>
      <c r="AS1434" s="1">
        <v>0</v>
      </c>
      <c r="AT1434" s="1">
        <v>1214955.9037406</v>
      </c>
      <c r="AU1434" s="1">
        <v>0</v>
      </c>
      <c r="AV1434" s="1">
        <v>0</v>
      </c>
      <c r="AW1434" s="1">
        <v>0</v>
      </c>
      <c r="AX1434" s="1">
        <v>190193.07923999999</v>
      </c>
      <c r="AY1434" s="1">
        <v>0</v>
      </c>
      <c r="AZ1434" s="1">
        <v>0</v>
      </c>
      <c r="BA1434" s="1">
        <v>0</v>
      </c>
      <c r="BB1434" s="1">
        <v>1405148.9829806001</v>
      </c>
      <c r="BC1434" s="7">
        <v>0.62871662764691205</v>
      </c>
      <c r="BD1434" s="35" t="s">
        <v>552</v>
      </c>
      <c r="BE1434" s="35" t="s">
        <v>552</v>
      </c>
      <c r="BF1434" s="35">
        <v>3.0018396423989309</v>
      </c>
      <c r="BG1434" s="35" t="s">
        <v>552</v>
      </c>
      <c r="BH1434" s="35" t="s">
        <v>552</v>
      </c>
      <c r="BI1434" s="35" t="s">
        <v>552</v>
      </c>
      <c r="BJ1434" s="35">
        <v>2.8955263757473624</v>
      </c>
      <c r="BK1434" s="35" t="s">
        <v>552</v>
      </c>
      <c r="BL1434" s="35" t="s">
        <v>552</v>
      </c>
      <c r="BM1434" s="35" t="s">
        <v>552</v>
      </c>
      <c r="BN1434" s="35">
        <v>2.99011647606814</v>
      </c>
      <c r="BO1434" s="1">
        <v>0</v>
      </c>
      <c r="BP1434" s="1">
        <v>0</v>
      </c>
      <c r="BQ1434" s="1">
        <v>4081663.6567199994</v>
      </c>
      <c r="BR1434" s="1">
        <v>181429.03583131402</v>
      </c>
      <c r="BS1434" s="1">
        <v>1603203.4667989316</v>
      </c>
      <c r="BT1434" s="1">
        <v>4081663.6567199994</v>
      </c>
      <c r="BU1434" s="1">
        <v>181429.03583131402</v>
      </c>
      <c r="BV1434" s="1">
        <v>471929.57942369737</v>
      </c>
      <c r="BW1434" s="35">
        <v>6.2141983704891715</v>
      </c>
      <c r="BX1434" s="1">
        <v>21282603.987754293</v>
      </c>
      <c r="BY1434" s="1">
        <v>946006.98299105896</v>
      </c>
      <c r="BZ1434" s="1">
        <v>8359420.9041455798</v>
      </c>
      <c r="CA1434" s="1">
        <v>21282603.987754293</v>
      </c>
      <c r="CB1434" s="1">
        <v>946006.98299105896</v>
      </c>
      <c r="CC1434" s="1">
        <v>2460734.4440166824</v>
      </c>
    </row>
    <row r="1435" spans="1:81" x14ac:dyDescent="0.25">
      <c r="A1435" t="s">
        <v>409</v>
      </c>
      <c r="B1435" t="s">
        <v>410</v>
      </c>
      <c r="C1435" t="s">
        <v>100</v>
      </c>
      <c r="D1435" t="s">
        <v>1730</v>
      </c>
      <c r="E1435">
        <v>40051</v>
      </c>
      <c r="F1435" t="s">
        <v>39</v>
      </c>
      <c r="G1435" t="s">
        <v>101</v>
      </c>
      <c r="H1435" s="74">
        <v>0.33910066629593</v>
      </c>
      <c r="I1435" s="1">
        <v>266306</v>
      </c>
      <c r="J1435" s="1"/>
      <c r="K1435" s="1"/>
      <c r="L1435" s="1"/>
      <c r="M1435" s="1"/>
      <c r="N1435" s="1"/>
      <c r="O1435" s="1"/>
      <c r="P1435" s="1">
        <v>287511</v>
      </c>
      <c r="Q1435" s="1"/>
      <c r="R1435" s="1"/>
      <c r="S1435" s="1"/>
      <c r="T1435" s="1">
        <v>287511</v>
      </c>
      <c r="U1435" s="1">
        <v>17.100000000000001</v>
      </c>
      <c r="V1435" s="36">
        <v>5.470376340471346E-2</v>
      </c>
      <c r="W1435" s="1"/>
      <c r="X1435" s="1"/>
      <c r="Y1435" s="1"/>
      <c r="Z1435" s="1"/>
      <c r="AA1435" s="1"/>
      <c r="AB1435" s="1"/>
      <c r="AC1435" s="1">
        <v>73118</v>
      </c>
      <c r="AD1435" s="1"/>
      <c r="AE1435" s="1"/>
      <c r="AF1435" s="1"/>
      <c r="AG1435" s="1">
        <v>0</v>
      </c>
      <c r="AH1435" s="1">
        <v>0</v>
      </c>
      <c r="AI1435" s="1">
        <v>0</v>
      </c>
      <c r="AJ1435" s="1">
        <v>0</v>
      </c>
      <c r="AK1435" s="1"/>
      <c r="AL1435" s="1">
        <v>0</v>
      </c>
      <c r="AM1435" s="1">
        <v>642302.60457749991</v>
      </c>
      <c r="AN1435" s="1"/>
      <c r="AO1435" s="1">
        <v>0</v>
      </c>
      <c r="AP1435" s="1">
        <v>0</v>
      </c>
      <c r="AQ1435" s="1">
        <v>642302.60457749991</v>
      </c>
      <c r="AR1435" s="1">
        <v>0</v>
      </c>
      <c r="AS1435" s="1">
        <v>0</v>
      </c>
      <c r="AT1435" s="1">
        <v>0</v>
      </c>
      <c r="AU1435" s="1">
        <v>0</v>
      </c>
      <c r="AV1435" s="1"/>
      <c r="AW1435" s="1">
        <v>0</v>
      </c>
      <c r="AX1435" s="1">
        <v>190193.07923999999</v>
      </c>
      <c r="AY1435" s="1"/>
      <c r="AZ1435" s="1">
        <v>0</v>
      </c>
      <c r="BA1435" s="1">
        <v>0</v>
      </c>
      <c r="BB1435" s="1">
        <v>190193.07923999999</v>
      </c>
      <c r="BC1435" s="7">
        <v>3.1260868467758889</v>
      </c>
      <c r="BD1435" s="35" t="s">
        <v>552</v>
      </c>
      <c r="BE1435" s="35" t="s">
        <v>552</v>
      </c>
      <c r="BF1435" s="35" t="s">
        <v>552</v>
      </c>
      <c r="BG1435" s="35" t="s">
        <v>552</v>
      </c>
      <c r="BH1435" s="35" t="s">
        <v>552</v>
      </c>
      <c r="BI1435" s="35" t="s">
        <v>552</v>
      </c>
      <c r="BJ1435" s="35">
        <v>2.8955263757473624</v>
      </c>
      <c r="BK1435" s="35" t="s">
        <v>552</v>
      </c>
      <c r="BL1435" s="35" t="s">
        <v>552</v>
      </c>
      <c r="BM1435" s="35" t="s">
        <v>552</v>
      </c>
      <c r="BN1435" s="35">
        <v>2.8955263757473624</v>
      </c>
      <c r="BO1435" s="1">
        <v>0</v>
      </c>
      <c r="BP1435" s="1">
        <v>0</v>
      </c>
      <c r="BQ1435" s="1">
        <v>87657.282959999982</v>
      </c>
      <c r="BR1435" s="1">
        <v>3896.3466048560913</v>
      </c>
      <c r="BS1435" s="1">
        <v>34430.191155088447</v>
      </c>
      <c r="BT1435" s="1">
        <v>87657.282959999982</v>
      </c>
      <c r="BU1435" s="1">
        <v>3896.3466048560913</v>
      </c>
      <c r="BV1435" s="1">
        <v>10135.098861619566</v>
      </c>
      <c r="BW1435" s="35">
        <v>6.2141983704891715</v>
      </c>
      <c r="BX1435" s="1">
        <v>457062.46197154012</v>
      </c>
      <c r="BY1435" s="1">
        <v>20316.324117901648</v>
      </c>
      <c r="BZ1435" s="1">
        <v>179525.84661649287</v>
      </c>
      <c r="CA1435" s="1">
        <v>457062.46197154012</v>
      </c>
      <c r="CB1435" s="1">
        <v>20316.324117901648</v>
      </c>
      <c r="CC1435" s="1">
        <v>52846.415969003407</v>
      </c>
    </row>
    <row r="1436" spans="1:81" x14ac:dyDescent="0.25">
      <c r="A1436" t="s">
        <v>1461</v>
      </c>
      <c r="B1436" t="s">
        <v>993</v>
      </c>
      <c r="C1436" t="s">
        <v>100</v>
      </c>
      <c r="D1436" t="s">
        <v>28</v>
      </c>
      <c r="E1436">
        <v>40215</v>
      </c>
      <c r="F1436" t="s">
        <v>370</v>
      </c>
      <c r="G1436" t="s">
        <v>101</v>
      </c>
      <c r="H1436" s="74">
        <v>0.33910066629593</v>
      </c>
      <c r="I1436" s="1">
        <v>1288539.31</v>
      </c>
      <c r="J1436" s="1">
        <v>0</v>
      </c>
      <c r="K1436" s="1">
        <v>0</v>
      </c>
      <c r="L1436" s="1">
        <v>0</v>
      </c>
      <c r="M1436" s="1">
        <v>0</v>
      </c>
      <c r="N1436" s="1">
        <v>0</v>
      </c>
      <c r="O1436" s="1">
        <v>0</v>
      </c>
      <c r="P1436" s="1">
        <v>827696</v>
      </c>
      <c r="Q1436" s="1">
        <v>0</v>
      </c>
      <c r="R1436" s="1">
        <v>0</v>
      </c>
      <c r="S1436" s="1">
        <v>0</v>
      </c>
      <c r="T1436" s="1">
        <v>827696</v>
      </c>
      <c r="U1436" s="1"/>
      <c r="V1436" s="36"/>
      <c r="W1436" s="1"/>
      <c r="X1436" s="1"/>
      <c r="Y1436" s="1"/>
      <c r="Z1436" s="1"/>
      <c r="AA1436" s="1"/>
      <c r="AB1436" s="1"/>
      <c r="AC1436" s="1">
        <v>97492</v>
      </c>
      <c r="AD1436" s="1"/>
      <c r="AE1436" s="1"/>
      <c r="AF1436" s="1"/>
      <c r="AG1436" s="1">
        <v>0</v>
      </c>
      <c r="AH1436" s="1">
        <v>0</v>
      </c>
      <c r="AI1436" s="1">
        <v>0</v>
      </c>
      <c r="AJ1436" s="1">
        <v>0</v>
      </c>
      <c r="AK1436" s="1">
        <v>0</v>
      </c>
      <c r="AL1436" s="1">
        <v>0</v>
      </c>
      <c r="AM1436" s="1">
        <v>856919.88470666646</v>
      </c>
      <c r="AN1436" s="1">
        <v>0</v>
      </c>
      <c r="AO1436" s="1">
        <v>0</v>
      </c>
      <c r="AP1436" s="1">
        <v>0</v>
      </c>
      <c r="AQ1436" s="1">
        <v>856919.88470666646</v>
      </c>
      <c r="AR1436" s="1">
        <v>0</v>
      </c>
      <c r="AS1436" s="1">
        <v>0</v>
      </c>
      <c r="AT1436" s="1">
        <v>0</v>
      </c>
      <c r="AU1436" s="1">
        <v>0</v>
      </c>
      <c r="AV1436" s="1">
        <v>0</v>
      </c>
      <c r="AW1436" s="1">
        <v>0</v>
      </c>
      <c r="AX1436" s="1">
        <v>253594.24055999998</v>
      </c>
      <c r="AY1436" s="1">
        <v>0</v>
      </c>
      <c r="AZ1436" s="1">
        <v>0</v>
      </c>
      <c r="BA1436" s="1">
        <v>0</v>
      </c>
      <c r="BB1436" s="1">
        <v>253594.24055999998</v>
      </c>
      <c r="BC1436" s="7">
        <v>0.86183953927386703</v>
      </c>
      <c r="BD1436" s="35" t="s">
        <v>552</v>
      </c>
      <c r="BE1436" s="35" t="s">
        <v>552</v>
      </c>
      <c r="BF1436" s="35" t="s">
        <v>552</v>
      </c>
      <c r="BG1436" s="35" t="s">
        <v>552</v>
      </c>
      <c r="BH1436" s="35" t="s">
        <v>552</v>
      </c>
      <c r="BI1436" s="35" t="s">
        <v>552</v>
      </c>
      <c r="BJ1436" s="35">
        <v>1.3416932367278163</v>
      </c>
      <c r="BK1436" s="35" t="s">
        <v>552</v>
      </c>
      <c r="BL1436" s="35" t="s">
        <v>552</v>
      </c>
      <c r="BM1436" s="35" t="s">
        <v>552</v>
      </c>
      <c r="BN1436" s="35">
        <v>1.3416932367278163</v>
      </c>
      <c r="BO1436" s="1">
        <v>0</v>
      </c>
      <c r="BP1436" s="1">
        <v>0</v>
      </c>
      <c r="BQ1436" s="1">
        <v>424135.59927959996</v>
      </c>
      <c r="BR1436" s="1">
        <v>18852.732442160941</v>
      </c>
      <c r="BS1436" s="1">
        <v>166592.77205224734</v>
      </c>
      <c r="BT1436" s="1">
        <v>424135.59927959996</v>
      </c>
      <c r="BU1436" s="1">
        <v>18852.732442160941</v>
      </c>
      <c r="BV1436" s="1">
        <v>49039.350573900192</v>
      </c>
      <c r="BW1436" s="35">
        <v>5.981331518641408</v>
      </c>
      <c r="BX1436" s="1">
        <v>2112760.0288693337</v>
      </c>
      <c r="BY1436" s="1">
        <v>93911.710326649714</v>
      </c>
      <c r="BZ1436" s="1">
        <v>829853.82620170328</v>
      </c>
      <c r="CA1436" s="1">
        <v>2112760.0288693337</v>
      </c>
      <c r="CB1436" s="1">
        <v>93911.710326649714</v>
      </c>
      <c r="CC1436" s="1">
        <v>244281.26266747469</v>
      </c>
    </row>
    <row r="1437" spans="1:81" x14ac:dyDescent="0.25">
      <c r="A1437" t="s">
        <v>1461</v>
      </c>
      <c r="B1437" t="s">
        <v>993</v>
      </c>
      <c r="C1437" t="s">
        <v>100</v>
      </c>
      <c r="D1437" t="s">
        <v>1730</v>
      </c>
      <c r="E1437">
        <v>40215</v>
      </c>
      <c r="F1437" t="s">
        <v>370</v>
      </c>
      <c r="G1437" t="s">
        <v>101</v>
      </c>
      <c r="H1437" s="74">
        <v>0.33910066629593</v>
      </c>
      <c r="I1437" s="1">
        <v>1288539.31</v>
      </c>
      <c r="J1437" s="1"/>
      <c r="K1437" s="1"/>
      <c r="L1437" s="1"/>
      <c r="M1437" s="1"/>
      <c r="N1437" s="1"/>
      <c r="O1437" s="1"/>
      <c r="P1437" s="1">
        <v>827696</v>
      </c>
      <c r="Q1437" s="1"/>
      <c r="R1437" s="1"/>
      <c r="S1437" s="1"/>
      <c r="T1437" s="1">
        <v>827696</v>
      </c>
      <c r="U1437" s="1">
        <v>8.8965517241379306</v>
      </c>
      <c r="V1437" s="36">
        <v>0.20806395222999849</v>
      </c>
      <c r="W1437" s="1"/>
      <c r="X1437" s="1"/>
      <c r="Y1437" s="1"/>
      <c r="Z1437" s="1"/>
      <c r="AA1437" s="1"/>
      <c r="AB1437" s="1"/>
      <c r="AC1437" s="1">
        <v>97492</v>
      </c>
      <c r="AD1437" s="1"/>
      <c r="AE1437" s="1"/>
      <c r="AF1437" s="1"/>
      <c r="AG1437" s="1">
        <v>0</v>
      </c>
      <c r="AH1437" s="1">
        <v>0</v>
      </c>
      <c r="AI1437" s="1">
        <v>0</v>
      </c>
      <c r="AJ1437" s="1">
        <v>0</v>
      </c>
      <c r="AK1437" s="1"/>
      <c r="AL1437" s="1">
        <v>0</v>
      </c>
      <c r="AM1437" s="1">
        <v>856919.88470666646</v>
      </c>
      <c r="AN1437" s="1"/>
      <c r="AO1437" s="1">
        <v>0</v>
      </c>
      <c r="AP1437" s="1">
        <v>0</v>
      </c>
      <c r="AQ1437" s="1">
        <v>856919.88470666646</v>
      </c>
      <c r="AR1437" s="1">
        <v>0</v>
      </c>
      <c r="AS1437" s="1">
        <v>0</v>
      </c>
      <c r="AT1437" s="1">
        <v>0</v>
      </c>
      <c r="AU1437" s="1">
        <v>0</v>
      </c>
      <c r="AV1437" s="1"/>
      <c r="AW1437" s="1">
        <v>0</v>
      </c>
      <c r="AX1437" s="1">
        <v>253594.24055999998</v>
      </c>
      <c r="AY1437" s="1"/>
      <c r="AZ1437" s="1">
        <v>0</v>
      </c>
      <c r="BA1437" s="1">
        <v>0</v>
      </c>
      <c r="BB1437" s="1">
        <v>253594.24055999998</v>
      </c>
      <c r="BC1437" s="7">
        <v>0.86183953927386703</v>
      </c>
      <c r="BD1437" s="35" t="s">
        <v>552</v>
      </c>
      <c r="BE1437" s="35" t="s">
        <v>552</v>
      </c>
      <c r="BF1437" s="35" t="s">
        <v>552</v>
      </c>
      <c r="BG1437" s="35" t="s">
        <v>552</v>
      </c>
      <c r="BH1437" s="35" t="s">
        <v>552</v>
      </c>
      <c r="BI1437" s="35" t="s">
        <v>552</v>
      </c>
      <c r="BJ1437" s="35">
        <v>1.3416932367278163</v>
      </c>
      <c r="BK1437" s="35" t="s">
        <v>552</v>
      </c>
      <c r="BL1437" s="35" t="s">
        <v>552</v>
      </c>
      <c r="BM1437" s="35" t="s">
        <v>552</v>
      </c>
      <c r="BN1437" s="35">
        <v>1.3416932367278163</v>
      </c>
      <c r="BO1437" s="1">
        <v>0</v>
      </c>
      <c r="BP1437" s="1">
        <v>0</v>
      </c>
      <c r="BQ1437" s="1">
        <v>424135.59927959996</v>
      </c>
      <c r="BR1437" s="1">
        <v>18852.732442160941</v>
      </c>
      <c r="BS1437" s="1">
        <v>166592.77205224734</v>
      </c>
      <c r="BT1437" s="1">
        <v>424135.59927959996</v>
      </c>
      <c r="BU1437" s="1">
        <v>18852.732442160941</v>
      </c>
      <c r="BV1437" s="1">
        <v>49039.350573900192</v>
      </c>
      <c r="BW1437" s="35">
        <v>5.981331518641408</v>
      </c>
      <c r="BX1437" s="1">
        <v>2112760.0288693337</v>
      </c>
      <c r="BY1437" s="1">
        <v>93911.710326649714</v>
      </c>
      <c r="BZ1437" s="1">
        <v>829853.82620170328</v>
      </c>
      <c r="CA1437" s="1">
        <v>2112760.0288693337</v>
      </c>
      <c r="CB1437" s="1">
        <v>93911.710326649714</v>
      </c>
      <c r="CC1437" s="1">
        <v>244281.26266747469</v>
      </c>
    </row>
    <row r="1438" spans="1:81" x14ac:dyDescent="0.25">
      <c r="A1438" t="s">
        <v>1466</v>
      </c>
      <c r="B1438" t="s">
        <v>315</v>
      </c>
      <c r="C1438" t="s">
        <v>100</v>
      </c>
      <c r="D1438" t="s">
        <v>28</v>
      </c>
      <c r="E1438">
        <v>40222</v>
      </c>
      <c r="F1438" t="s">
        <v>39</v>
      </c>
      <c r="G1438" t="s">
        <v>101</v>
      </c>
      <c r="H1438" s="74">
        <v>0.33910066629593</v>
      </c>
      <c r="I1438" s="1">
        <v>2477989</v>
      </c>
      <c r="J1438" s="1">
        <v>0</v>
      </c>
      <c r="K1438" s="1">
        <v>0</v>
      </c>
      <c r="L1438" s="1">
        <v>0</v>
      </c>
      <c r="M1438" s="1">
        <v>0</v>
      </c>
      <c r="N1438" s="1">
        <v>0</v>
      </c>
      <c r="O1438" s="1">
        <v>0</v>
      </c>
      <c r="P1438" s="1">
        <v>1690210</v>
      </c>
      <c r="Q1438" s="1">
        <v>0</v>
      </c>
      <c r="R1438" s="1">
        <v>0</v>
      </c>
      <c r="S1438" s="1">
        <v>0</v>
      </c>
      <c r="T1438" s="1">
        <v>1690210</v>
      </c>
      <c r="U1438" s="1"/>
      <c r="V1438" s="36"/>
      <c r="W1438" s="1"/>
      <c r="X1438" s="1"/>
      <c r="Y1438" s="1"/>
      <c r="Z1438" s="1"/>
      <c r="AA1438" s="1"/>
      <c r="AB1438" s="1"/>
      <c r="AC1438" s="1">
        <v>240492</v>
      </c>
      <c r="AD1438" s="1"/>
      <c r="AE1438" s="1"/>
      <c r="AF1438" s="1"/>
      <c r="AG1438" s="1">
        <v>0</v>
      </c>
      <c r="AH1438" s="1">
        <v>0</v>
      </c>
      <c r="AI1438" s="1">
        <v>0</v>
      </c>
      <c r="AJ1438" s="1">
        <v>0</v>
      </c>
      <c r="AK1438" s="1">
        <v>0</v>
      </c>
      <c r="AL1438" s="1">
        <v>0</v>
      </c>
      <c r="AM1438" s="1">
        <v>2113439.5568583333</v>
      </c>
      <c r="AN1438" s="1">
        <v>0</v>
      </c>
      <c r="AO1438" s="1">
        <v>0</v>
      </c>
      <c r="AP1438" s="1">
        <v>0</v>
      </c>
      <c r="AQ1438" s="1">
        <v>2113439.5568583333</v>
      </c>
      <c r="AR1438" s="1">
        <v>0</v>
      </c>
      <c r="AS1438" s="1">
        <v>0</v>
      </c>
      <c r="AT1438" s="1">
        <v>0</v>
      </c>
      <c r="AU1438" s="1">
        <v>0</v>
      </c>
      <c r="AV1438" s="1">
        <v>0</v>
      </c>
      <c r="AW1438" s="1">
        <v>0</v>
      </c>
      <c r="AX1438" s="1">
        <v>625562.98055999994</v>
      </c>
      <c r="AY1438" s="1">
        <v>0</v>
      </c>
      <c r="AZ1438" s="1">
        <v>0</v>
      </c>
      <c r="BA1438" s="1">
        <v>0</v>
      </c>
      <c r="BB1438" s="1">
        <v>625562.98055999994</v>
      </c>
      <c r="BC1438" s="7">
        <v>1.1053328071344681</v>
      </c>
      <c r="BD1438" s="35" t="s">
        <v>552</v>
      </c>
      <c r="BE1438" s="35" t="s">
        <v>552</v>
      </c>
      <c r="BF1438" s="35" t="s">
        <v>552</v>
      </c>
      <c r="BG1438" s="35" t="s">
        <v>552</v>
      </c>
      <c r="BH1438" s="35" t="s">
        <v>552</v>
      </c>
      <c r="BI1438" s="35" t="s">
        <v>552</v>
      </c>
      <c r="BJ1438" s="35">
        <v>1.6205101954303509</v>
      </c>
      <c r="BK1438" s="35" t="s">
        <v>552</v>
      </c>
      <c r="BL1438" s="35" t="s">
        <v>552</v>
      </c>
      <c r="BM1438" s="35" t="s">
        <v>552</v>
      </c>
      <c r="BN1438" s="35">
        <v>1.6205101954303509</v>
      </c>
      <c r="BO1438" s="1">
        <v>0</v>
      </c>
      <c r="BP1438" s="1">
        <v>0</v>
      </c>
      <c r="BQ1438" s="1">
        <v>815654.8592399999</v>
      </c>
      <c r="BR1438" s="1">
        <v>36255.675902986572</v>
      </c>
      <c r="BS1438" s="1">
        <v>320374.43748997949</v>
      </c>
      <c r="BT1438" s="1">
        <v>815654.8592399999</v>
      </c>
      <c r="BU1438" s="1">
        <v>36255.675902986572</v>
      </c>
      <c r="BV1438" s="1">
        <v>94307.539045330603</v>
      </c>
      <c r="BW1438" s="35">
        <v>5.9877728868179414</v>
      </c>
      <c r="BX1438" s="1">
        <v>4068301.1919185761</v>
      </c>
      <c r="BY1438" s="1">
        <v>180835.07726217501</v>
      </c>
      <c r="BZ1438" s="1">
        <v>1597954.9329420691</v>
      </c>
      <c r="CA1438" s="1">
        <v>4068301.1919185761</v>
      </c>
      <c r="CB1438" s="1">
        <v>180835.07726217501</v>
      </c>
      <c r="CC1438" s="1">
        <v>470384.58627282438</v>
      </c>
    </row>
    <row r="1439" spans="1:81" x14ac:dyDescent="0.25">
      <c r="A1439" t="s">
        <v>1466</v>
      </c>
      <c r="B1439" t="s">
        <v>315</v>
      </c>
      <c r="C1439" t="s">
        <v>100</v>
      </c>
      <c r="D1439" t="s">
        <v>1730</v>
      </c>
      <c r="E1439">
        <v>40222</v>
      </c>
      <c r="F1439" t="s">
        <v>39</v>
      </c>
      <c r="G1439" t="s">
        <v>101</v>
      </c>
      <c r="H1439" s="74">
        <v>0.33910066629593</v>
      </c>
      <c r="I1439" s="1">
        <v>2477989</v>
      </c>
      <c r="J1439" s="1"/>
      <c r="K1439" s="1"/>
      <c r="L1439" s="1"/>
      <c r="M1439" s="1"/>
      <c r="N1439" s="1"/>
      <c r="O1439" s="1"/>
      <c r="P1439" s="1">
        <v>1690210</v>
      </c>
      <c r="Q1439" s="1"/>
      <c r="R1439" s="1"/>
      <c r="S1439" s="1"/>
      <c r="T1439" s="1">
        <v>1690210</v>
      </c>
      <c r="U1439" s="1">
        <v>8.5256410256410255</v>
      </c>
      <c r="V1439" s="36">
        <v>0.13276333809908053</v>
      </c>
      <c r="W1439" s="1"/>
      <c r="X1439" s="1"/>
      <c r="Y1439" s="1"/>
      <c r="Z1439" s="1"/>
      <c r="AA1439" s="1"/>
      <c r="AB1439" s="1"/>
      <c r="AC1439" s="1">
        <v>240492</v>
      </c>
      <c r="AD1439" s="1"/>
      <c r="AE1439" s="1"/>
      <c r="AF1439" s="1"/>
      <c r="AG1439" s="1">
        <v>0</v>
      </c>
      <c r="AH1439" s="1">
        <v>0</v>
      </c>
      <c r="AI1439" s="1">
        <v>0</v>
      </c>
      <c r="AJ1439" s="1">
        <v>0</v>
      </c>
      <c r="AK1439" s="1"/>
      <c r="AL1439" s="1">
        <v>0</v>
      </c>
      <c r="AM1439" s="1">
        <v>2113439.5568583333</v>
      </c>
      <c r="AN1439" s="1"/>
      <c r="AO1439" s="1">
        <v>0</v>
      </c>
      <c r="AP1439" s="1">
        <v>0</v>
      </c>
      <c r="AQ1439" s="1">
        <v>2113439.5568583333</v>
      </c>
      <c r="AR1439" s="1">
        <v>0</v>
      </c>
      <c r="AS1439" s="1">
        <v>0</v>
      </c>
      <c r="AT1439" s="1">
        <v>0</v>
      </c>
      <c r="AU1439" s="1">
        <v>0</v>
      </c>
      <c r="AV1439" s="1"/>
      <c r="AW1439" s="1">
        <v>0</v>
      </c>
      <c r="AX1439" s="1">
        <v>625562.98055999994</v>
      </c>
      <c r="AY1439" s="1"/>
      <c r="AZ1439" s="1">
        <v>0</v>
      </c>
      <c r="BA1439" s="1">
        <v>0</v>
      </c>
      <c r="BB1439" s="1">
        <v>625562.98055999994</v>
      </c>
      <c r="BC1439" s="7">
        <v>1.1053328071344681</v>
      </c>
      <c r="BD1439" s="35" t="s">
        <v>552</v>
      </c>
      <c r="BE1439" s="35" t="s">
        <v>552</v>
      </c>
      <c r="BF1439" s="35" t="s">
        <v>552</v>
      </c>
      <c r="BG1439" s="35" t="s">
        <v>552</v>
      </c>
      <c r="BH1439" s="35" t="s">
        <v>552</v>
      </c>
      <c r="BI1439" s="35" t="s">
        <v>552</v>
      </c>
      <c r="BJ1439" s="35">
        <v>1.6205101954303509</v>
      </c>
      <c r="BK1439" s="35" t="s">
        <v>552</v>
      </c>
      <c r="BL1439" s="35" t="s">
        <v>552</v>
      </c>
      <c r="BM1439" s="35" t="s">
        <v>552</v>
      </c>
      <c r="BN1439" s="35">
        <v>1.6205101954303509</v>
      </c>
      <c r="BO1439" s="1">
        <v>0</v>
      </c>
      <c r="BP1439" s="1">
        <v>0</v>
      </c>
      <c r="BQ1439" s="1">
        <v>815654.8592399999</v>
      </c>
      <c r="BR1439" s="1">
        <v>36255.675902986572</v>
      </c>
      <c r="BS1439" s="1">
        <v>320374.43748997949</v>
      </c>
      <c r="BT1439" s="1">
        <v>815654.8592399999</v>
      </c>
      <c r="BU1439" s="1">
        <v>36255.675902986572</v>
      </c>
      <c r="BV1439" s="1">
        <v>94307.539045330603</v>
      </c>
      <c r="BW1439" s="35">
        <v>5.9877728868179414</v>
      </c>
      <c r="BX1439" s="1">
        <v>4068301.1919185761</v>
      </c>
      <c r="BY1439" s="1">
        <v>180835.07726217501</v>
      </c>
      <c r="BZ1439" s="1">
        <v>1597954.9329420691</v>
      </c>
      <c r="CA1439" s="1">
        <v>4068301.1919185761</v>
      </c>
      <c r="CB1439" s="1">
        <v>180835.07726217501</v>
      </c>
      <c r="CC1439" s="1">
        <v>470384.58627282438</v>
      </c>
    </row>
    <row r="1440" spans="1:81" x14ac:dyDescent="0.25">
      <c r="A1440" t="s">
        <v>1026</v>
      </c>
      <c r="B1440" t="s">
        <v>1027</v>
      </c>
      <c r="C1440" t="s">
        <v>100</v>
      </c>
      <c r="D1440" t="s">
        <v>38</v>
      </c>
      <c r="E1440">
        <v>40172</v>
      </c>
      <c r="F1440" t="s">
        <v>39</v>
      </c>
      <c r="G1440" t="s">
        <v>101</v>
      </c>
      <c r="H1440" s="74">
        <v>0.33910066629593</v>
      </c>
      <c r="I1440" s="1">
        <v>798753</v>
      </c>
      <c r="J1440" s="1"/>
      <c r="K1440" s="1"/>
      <c r="L1440" s="1">
        <v>231315</v>
      </c>
      <c r="M1440" s="1"/>
      <c r="N1440" s="1"/>
      <c r="O1440" s="1"/>
      <c r="P1440" s="1"/>
      <c r="Q1440" s="1"/>
      <c r="R1440" s="1"/>
      <c r="S1440" s="1"/>
      <c r="T1440" s="1">
        <v>231315</v>
      </c>
      <c r="U1440" s="1">
        <v>32</v>
      </c>
      <c r="V1440" s="36">
        <v>8.782385026229958E-2</v>
      </c>
      <c r="W1440" s="1"/>
      <c r="X1440" s="1"/>
      <c r="Y1440" s="1">
        <v>53911</v>
      </c>
      <c r="Z1440" s="1"/>
      <c r="AA1440" s="1"/>
      <c r="AB1440" s="1"/>
      <c r="AC1440" s="1">
        <v>7585</v>
      </c>
      <c r="AD1440" s="1"/>
      <c r="AE1440" s="1"/>
      <c r="AF1440" s="1"/>
      <c r="AG1440" s="1">
        <v>0</v>
      </c>
      <c r="AH1440" s="1">
        <v>0</v>
      </c>
      <c r="AI1440" s="1">
        <v>553134.80406250001</v>
      </c>
      <c r="AJ1440" s="1">
        <v>0</v>
      </c>
      <c r="AK1440" s="1">
        <v>0</v>
      </c>
      <c r="AL1440" s="1">
        <v>0</v>
      </c>
      <c r="AM1440" s="1">
        <v>66837.806399999987</v>
      </c>
      <c r="AN1440" s="1">
        <v>0</v>
      </c>
      <c r="AO1440" s="1">
        <v>0</v>
      </c>
      <c r="AP1440" s="1">
        <v>0</v>
      </c>
      <c r="AQ1440" s="1">
        <v>619972.61046250002</v>
      </c>
      <c r="AR1440" s="1">
        <v>0</v>
      </c>
      <c r="AS1440" s="1">
        <v>0</v>
      </c>
      <c r="AT1440" s="1">
        <v>116880.09387339999</v>
      </c>
      <c r="AU1440" s="1">
        <v>0</v>
      </c>
      <c r="AV1440" s="1">
        <v>0</v>
      </c>
      <c r="AW1440" s="1">
        <v>0</v>
      </c>
      <c r="AX1440" s="1">
        <v>19729.9503</v>
      </c>
      <c r="AY1440" s="1">
        <v>0</v>
      </c>
      <c r="AZ1440" s="1">
        <v>0</v>
      </c>
      <c r="BA1440" s="1">
        <v>0</v>
      </c>
      <c r="BB1440" s="1">
        <v>136610.04417340001</v>
      </c>
      <c r="BC1440" s="7">
        <v>0.94720477373593592</v>
      </c>
      <c r="BD1440" s="35" t="s">
        <v>552</v>
      </c>
      <c r="BE1440" s="35" t="s">
        <v>552</v>
      </c>
      <c r="BF1440" s="35">
        <v>2.8965475560854248</v>
      </c>
      <c r="BG1440" s="35" t="s">
        <v>552</v>
      </c>
      <c r="BH1440" s="35" t="s">
        <v>552</v>
      </c>
      <c r="BI1440" s="35" t="s">
        <v>552</v>
      </c>
      <c r="BJ1440" s="35" t="s">
        <v>552</v>
      </c>
      <c r="BK1440" s="35" t="s">
        <v>552</v>
      </c>
      <c r="BL1440" s="35" t="s">
        <v>552</v>
      </c>
      <c r="BM1440" s="35" t="s">
        <v>552</v>
      </c>
      <c r="BN1440" s="35">
        <v>3.2707894197777923</v>
      </c>
      <c r="BO1440" s="1">
        <v>0</v>
      </c>
      <c r="BP1440" s="1"/>
      <c r="BQ1440" s="1">
        <v>262917.53747999994</v>
      </c>
      <c r="BR1440" s="1">
        <v>11686.625684996274</v>
      </c>
      <c r="BS1440" s="1">
        <v>103269.24093223723</v>
      </c>
      <c r="BT1440" s="1">
        <v>262917.53747999994</v>
      </c>
      <c r="BU1440" s="1">
        <v>11686.625684996274</v>
      </c>
      <c r="BV1440" s="1">
        <v>30399.016999298605</v>
      </c>
      <c r="BW1440" s="35">
        <v>5.9784242695488707</v>
      </c>
      <c r="BX1440" s="1">
        <v>1308915.0494804566</v>
      </c>
      <c r="BY1440" s="1">
        <v>58180.980939318644</v>
      </c>
      <c r="BZ1440" s="1">
        <v>514118.0953549394</v>
      </c>
      <c r="CA1440" s="1">
        <v>1308915.0494804566</v>
      </c>
      <c r="CB1440" s="1">
        <v>58180.980939318644</v>
      </c>
      <c r="CC1440" s="1">
        <v>151339.20399973687</v>
      </c>
    </row>
    <row r="1441" spans="1:81" x14ac:dyDescent="0.25">
      <c r="A1441" t="s">
        <v>1026</v>
      </c>
      <c r="B1441" t="s">
        <v>1027</v>
      </c>
      <c r="C1441" t="s">
        <v>100</v>
      </c>
      <c r="D1441" t="s">
        <v>28</v>
      </c>
      <c r="E1441">
        <v>40172</v>
      </c>
      <c r="F1441" t="s">
        <v>39</v>
      </c>
      <c r="G1441" t="s">
        <v>101</v>
      </c>
      <c r="H1441" s="74">
        <v>0.33910066629593</v>
      </c>
      <c r="I1441" s="1">
        <v>1777456</v>
      </c>
      <c r="J1441" s="1">
        <v>0</v>
      </c>
      <c r="K1441" s="1">
        <v>0</v>
      </c>
      <c r="L1441" s="1">
        <v>456350</v>
      </c>
      <c r="M1441" s="1">
        <v>0</v>
      </c>
      <c r="N1441" s="1">
        <v>0</v>
      </c>
      <c r="O1441" s="1">
        <v>0</v>
      </c>
      <c r="P1441" s="1">
        <v>868750</v>
      </c>
      <c r="Q1441" s="1">
        <v>0</v>
      </c>
      <c r="R1441" s="1">
        <v>0</v>
      </c>
      <c r="S1441" s="1">
        <v>0</v>
      </c>
      <c r="T1441" s="1">
        <v>1325100</v>
      </c>
      <c r="U1441" s="1"/>
      <c r="V1441" s="36"/>
      <c r="W1441" s="1"/>
      <c r="X1441" s="1"/>
      <c r="Y1441" s="1">
        <v>79458</v>
      </c>
      <c r="Z1441" s="1"/>
      <c r="AA1441" s="1"/>
      <c r="AB1441" s="1"/>
      <c r="AC1441" s="1">
        <v>85308</v>
      </c>
      <c r="AD1441" s="1"/>
      <c r="AE1441" s="1"/>
      <c r="AF1441" s="1"/>
      <c r="AG1441" s="1">
        <v>0</v>
      </c>
      <c r="AH1441" s="1">
        <v>0</v>
      </c>
      <c r="AI1441" s="1">
        <v>816599.77062500012</v>
      </c>
      <c r="AJ1441" s="1">
        <v>0</v>
      </c>
      <c r="AK1441" s="1">
        <v>0</v>
      </c>
      <c r="AL1441" s="1">
        <v>0</v>
      </c>
      <c r="AM1441" s="1">
        <v>750232.50160833332</v>
      </c>
      <c r="AN1441" s="1">
        <v>0</v>
      </c>
      <c r="AO1441" s="1">
        <v>0</v>
      </c>
      <c r="AP1441" s="1">
        <v>0</v>
      </c>
      <c r="AQ1441" s="1">
        <v>1566832.2722333334</v>
      </c>
      <c r="AR1441" s="1">
        <v>0</v>
      </c>
      <c r="AS1441" s="1">
        <v>0</v>
      </c>
      <c r="AT1441" s="1">
        <v>172266.48548519998</v>
      </c>
      <c r="AU1441" s="1">
        <v>0</v>
      </c>
      <c r="AV1441" s="1">
        <v>0</v>
      </c>
      <c r="AW1441" s="1">
        <v>0</v>
      </c>
      <c r="AX1441" s="1">
        <v>221901.46343999999</v>
      </c>
      <c r="AY1441" s="1">
        <v>0</v>
      </c>
      <c r="AZ1441" s="1">
        <v>0</v>
      </c>
      <c r="BA1441" s="1">
        <v>0</v>
      </c>
      <c r="BB1441" s="1">
        <v>394167.94892519998</v>
      </c>
      <c r="BC1441" s="7">
        <v>1.1032623148806684</v>
      </c>
      <c r="BD1441" s="35" t="s">
        <v>552</v>
      </c>
      <c r="BE1441" s="35" t="s">
        <v>552</v>
      </c>
      <c r="BF1441" s="35">
        <v>2.1669031579055553</v>
      </c>
      <c r="BG1441" s="35" t="s">
        <v>552</v>
      </c>
      <c r="BH1441" s="35" t="s">
        <v>552</v>
      </c>
      <c r="BI1441" s="35" t="s">
        <v>552</v>
      </c>
      <c r="BJ1441" s="35">
        <v>1.1190031252354915</v>
      </c>
      <c r="BK1441" s="35" t="s">
        <v>552</v>
      </c>
      <c r="BL1441" s="35" t="s">
        <v>552</v>
      </c>
      <c r="BM1441" s="35" t="s">
        <v>552</v>
      </c>
      <c r="BN1441" s="35">
        <v>1.479888477215707</v>
      </c>
      <c r="BO1441" s="1">
        <v>0</v>
      </c>
      <c r="BP1441" s="1">
        <v>0</v>
      </c>
      <c r="BQ1441" s="1">
        <v>585067.41695999983</v>
      </c>
      <c r="BR1441" s="1">
        <v>26006.115712304974</v>
      </c>
      <c r="BS1441" s="1">
        <v>229803.8716730336</v>
      </c>
      <c r="BT1441" s="1">
        <v>585067.41695999983</v>
      </c>
      <c r="BU1441" s="1">
        <v>26006.115712304974</v>
      </c>
      <c r="BV1441" s="1">
        <v>67646.588068533441</v>
      </c>
      <c r="BW1441" s="35">
        <v>5.9784242695488707</v>
      </c>
      <c r="BX1441" s="1">
        <v>2912713.8279159321</v>
      </c>
      <c r="BY1441" s="1">
        <v>129469.47761883531</v>
      </c>
      <c r="BZ1441" s="1">
        <v>1144061.1719733248</v>
      </c>
      <c r="CA1441" s="1">
        <v>2912713.8279159321</v>
      </c>
      <c r="CB1441" s="1">
        <v>129469.47761883531</v>
      </c>
      <c r="CC1441" s="1">
        <v>336773.41579256201</v>
      </c>
    </row>
    <row r="1442" spans="1:81" x14ac:dyDescent="0.25">
      <c r="A1442" t="s">
        <v>1026</v>
      </c>
      <c r="B1442" t="s">
        <v>1027</v>
      </c>
      <c r="C1442" t="s">
        <v>100</v>
      </c>
      <c r="D1442" t="s">
        <v>1730</v>
      </c>
      <c r="E1442">
        <v>40172</v>
      </c>
      <c r="F1442" t="s">
        <v>39</v>
      </c>
      <c r="G1442" t="s">
        <v>101</v>
      </c>
      <c r="H1442" s="74">
        <v>0.33910066629593</v>
      </c>
      <c r="I1442" s="1">
        <v>978703</v>
      </c>
      <c r="J1442" s="1"/>
      <c r="K1442" s="1"/>
      <c r="L1442" s="1">
        <v>225035</v>
      </c>
      <c r="M1442" s="1"/>
      <c r="N1442" s="1"/>
      <c r="O1442" s="1"/>
      <c r="P1442" s="1">
        <v>868750</v>
      </c>
      <c r="Q1442" s="1"/>
      <c r="R1442" s="1"/>
      <c r="S1442" s="1"/>
      <c r="T1442" s="1">
        <v>1093785</v>
      </c>
      <c r="U1442" s="1">
        <v>11.775862068965518</v>
      </c>
      <c r="V1442" s="36">
        <v>8.6718158122392267E-2</v>
      </c>
      <c r="W1442" s="1"/>
      <c r="X1442" s="1"/>
      <c r="Y1442" s="1">
        <v>25547</v>
      </c>
      <c r="Z1442" s="1"/>
      <c r="AA1442" s="1"/>
      <c r="AB1442" s="1"/>
      <c r="AC1442" s="1">
        <v>77723</v>
      </c>
      <c r="AD1442" s="1"/>
      <c r="AE1442" s="1"/>
      <c r="AF1442" s="1"/>
      <c r="AG1442" s="1">
        <v>0</v>
      </c>
      <c r="AH1442" s="1">
        <v>0</v>
      </c>
      <c r="AI1442" s="1">
        <v>263464.96656250005</v>
      </c>
      <c r="AJ1442" s="1">
        <v>0</v>
      </c>
      <c r="AK1442" s="1"/>
      <c r="AL1442" s="1">
        <v>0</v>
      </c>
      <c r="AM1442" s="1">
        <v>683394.69520833332</v>
      </c>
      <c r="AN1442" s="1"/>
      <c r="AO1442" s="1">
        <v>0</v>
      </c>
      <c r="AP1442" s="1">
        <v>0</v>
      </c>
      <c r="AQ1442" s="1">
        <v>946859.66177083342</v>
      </c>
      <c r="AR1442" s="1">
        <v>0</v>
      </c>
      <c r="AS1442" s="1">
        <v>0</v>
      </c>
      <c r="AT1442" s="1">
        <v>55386.391611799998</v>
      </c>
      <c r="AU1442" s="1">
        <v>0</v>
      </c>
      <c r="AV1442" s="1"/>
      <c r="AW1442" s="1">
        <v>0</v>
      </c>
      <c r="AX1442" s="1">
        <v>202171.51314</v>
      </c>
      <c r="AY1442" s="1"/>
      <c r="AZ1442" s="1">
        <v>0</v>
      </c>
      <c r="BA1442" s="1">
        <v>0</v>
      </c>
      <c r="BB1442" s="1">
        <v>257557.9047518</v>
      </c>
      <c r="BC1442" s="7">
        <v>1.2306262129804786</v>
      </c>
      <c r="BD1442" s="35" t="s">
        <v>552</v>
      </c>
      <c r="BE1442" s="35" t="s">
        <v>552</v>
      </c>
      <c r="BF1442" s="35">
        <v>1.4168967412815787</v>
      </c>
      <c r="BG1442" s="35" t="s">
        <v>552</v>
      </c>
      <c r="BH1442" s="35" t="s">
        <v>552</v>
      </c>
      <c r="BI1442" s="35" t="s">
        <v>552</v>
      </c>
      <c r="BJ1442" s="35">
        <v>1.0193567865880095</v>
      </c>
      <c r="BK1442" s="35" t="s">
        <v>552</v>
      </c>
      <c r="BL1442" s="35" t="s">
        <v>552</v>
      </c>
      <c r="BM1442" s="35" t="s">
        <v>552</v>
      </c>
      <c r="BN1442" s="35">
        <v>1.1011465384171784</v>
      </c>
      <c r="BO1442" s="1">
        <v>0</v>
      </c>
      <c r="BP1442" s="1">
        <v>0</v>
      </c>
      <c r="BQ1442" s="1">
        <v>322149.87947999995</v>
      </c>
      <c r="BR1442" s="1">
        <v>14319.490027308702</v>
      </c>
      <c r="BS1442" s="1">
        <v>126534.63074079641</v>
      </c>
      <c r="BT1442" s="1">
        <v>322149.87947999995</v>
      </c>
      <c r="BU1442" s="1">
        <v>14319.490027308702</v>
      </c>
      <c r="BV1442" s="1">
        <v>37247.571069234851</v>
      </c>
      <c r="BW1442" s="35">
        <v>5.9784242695488707</v>
      </c>
      <c r="BX1442" s="1">
        <v>1603798.7784354754</v>
      </c>
      <c r="BY1442" s="1">
        <v>71288.496679516669</v>
      </c>
      <c r="BZ1442" s="1">
        <v>629943.07661838538</v>
      </c>
      <c r="CA1442" s="1">
        <v>1603798.7784354754</v>
      </c>
      <c r="CB1442" s="1">
        <v>71288.496679516669</v>
      </c>
      <c r="CC1442" s="1">
        <v>185434.21179282517</v>
      </c>
    </row>
    <row r="1443" spans="1:81" x14ac:dyDescent="0.25">
      <c r="A1443" t="s">
        <v>928</v>
      </c>
      <c r="B1443" t="s">
        <v>929</v>
      </c>
      <c r="C1443" t="s">
        <v>646</v>
      </c>
      <c r="D1443" t="s">
        <v>38</v>
      </c>
      <c r="E1443">
        <v>80019</v>
      </c>
      <c r="F1443" t="s">
        <v>370</v>
      </c>
      <c r="G1443" t="s">
        <v>78</v>
      </c>
      <c r="H1443" s="74">
        <v>0.56654231323843995</v>
      </c>
      <c r="I1443" s="1">
        <v>434137.42</v>
      </c>
      <c r="J1443" s="1"/>
      <c r="K1443" s="1"/>
      <c r="L1443" s="1">
        <v>383181</v>
      </c>
      <c r="M1443" s="1"/>
      <c r="N1443" s="1"/>
      <c r="O1443" s="1"/>
      <c r="P1443" s="1"/>
      <c r="Q1443" s="1"/>
      <c r="R1443" s="1"/>
      <c r="S1443" s="1"/>
      <c r="T1443" s="1">
        <v>383181</v>
      </c>
      <c r="U1443" s="1">
        <v>26.2</v>
      </c>
      <c r="V1443" s="36">
        <v>4.6224594901529123E-2</v>
      </c>
      <c r="W1443" s="1"/>
      <c r="X1443" s="1"/>
      <c r="Y1443" s="1">
        <v>88906</v>
      </c>
      <c r="Z1443" s="1"/>
      <c r="AA1443" s="1"/>
      <c r="AB1443" s="1"/>
      <c r="AC1443" s="1"/>
      <c r="AD1443" s="1"/>
      <c r="AE1443" s="1"/>
      <c r="AF1443" s="1"/>
      <c r="AG1443" s="1">
        <v>0</v>
      </c>
      <c r="AH1443" s="1">
        <v>0</v>
      </c>
      <c r="AI1443" s="1">
        <v>912208.68793750019</v>
      </c>
      <c r="AJ1443" s="1">
        <v>0</v>
      </c>
      <c r="AK1443" s="1">
        <v>0</v>
      </c>
      <c r="AL1443" s="1">
        <v>0</v>
      </c>
      <c r="AM1443" s="1">
        <v>0</v>
      </c>
      <c r="AN1443" s="1">
        <v>0</v>
      </c>
      <c r="AO1443" s="1">
        <v>0</v>
      </c>
      <c r="AP1443" s="1">
        <v>0</v>
      </c>
      <c r="AQ1443" s="1">
        <v>912208.68793750019</v>
      </c>
      <c r="AR1443" s="1">
        <v>0</v>
      </c>
      <c r="AS1443" s="1">
        <v>0</v>
      </c>
      <c r="AT1443" s="1">
        <v>192749.9327764</v>
      </c>
      <c r="AU1443" s="1">
        <v>0</v>
      </c>
      <c r="AV1443" s="1">
        <v>0</v>
      </c>
      <c r="AW1443" s="1">
        <v>0</v>
      </c>
      <c r="AX1443" s="1">
        <v>0</v>
      </c>
      <c r="AY1443" s="1">
        <v>0</v>
      </c>
      <c r="AZ1443" s="1">
        <v>0</v>
      </c>
      <c r="BA1443" s="1">
        <v>0</v>
      </c>
      <c r="BB1443" s="1">
        <v>192749.9327764</v>
      </c>
      <c r="BC1443" s="7">
        <v>2.545181709316604</v>
      </c>
      <c r="BD1443" s="35" t="s">
        <v>552</v>
      </c>
      <c r="BE1443" s="35" t="s">
        <v>552</v>
      </c>
      <c r="BF1443" s="35">
        <v>2.8836466858061862</v>
      </c>
      <c r="BG1443" s="35" t="s">
        <v>552</v>
      </c>
      <c r="BH1443" s="35" t="s">
        <v>552</v>
      </c>
      <c r="BI1443" s="35" t="s">
        <v>552</v>
      </c>
      <c r="BJ1443" s="35" t="s">
        <v>552</v>
      </c>
      <c r="BK1443" s="35" t="s">
        <v>552</v>
      </c>
      <c r="BL1443" s="35" t="s">
        <v>552</v>
      </c>
      <c r="BM1443" s="35" t="s">
        <v>552</v>
      </c>
      <c r="BN1443" s="35">
        <v>2.8836466858061862</v>
      </c>
      <c r="BO1443" s="1">
        <v>0</v>
      </c>
      <c r="BP1443" s="1"/>
      <c r="BQ1443" s="1">
        <v>142900.67316719997</v>
      </c>
      <c r="BR1443" s="1">
        <v>6351.9029329342302</v>
      </c>
      <c r="BS1443" s="1">
        <v>56128.793035744289</v>
      </c>
      <c r="BT1443" s="1">
        <v>142900.67316719997</v>
      </c>
      <c r="BU1443" s="1">
        <v>6351.9029329342302</v>
      </c>
      <c r="BV1443" s="1">
        <v>16522.442871089861</v>
      </c>
      <c r="BW1443" s="35">
        <v>6.1834592863122806</v>
      </c>
      <c r="BX1443" s="1">
        <v>740719.82134879881</v>
      </c>
      <c r="BY1443" s="1">
        <v>32924.830243472141</v>
      </c>
      <c r="BZ1443" s="1">
        <v>290941.31349062873</v>
      </c>
      <c r="CA1443" s="1">
        <v>740719.82134879881</v>
      </c>
      <c r="CB1443" s="1">
        <v>32924.830243472141</v>
      </c>
      <c r="CC1443" s="1">
        <v>85643.409932714858</v>
      </c>
    </row>
    <row r="1444" spans="1:81" x14ac:dyDescent="0.25">
      <c r="A1444" t="s">
        <v>928</v>
      </c>
      <c r="B1444" t="s">
        <v>929</v>
      </c>
      <c r="C1444" t="s">
        <v>646</v>
      </c>
      <c r="D1444" t="s">
        <v>28</v>
      </c>
      <c r="E1444">
        <v>80019</v>
      </c>
      <c r="F1444" t="s">
        <v>370</v>
      </c>
      <c r="G1444" t="s">
        <v>78</v>
      </c>
      <c r="H1444" s="74">
        <v>0.56654231323843995</v>
      </c>
      <c r="I1444" s="1">
        <v>2556063.5699999998</v>
      </c>
      <c r="J1444" s="1">
        <v>0</v>
      </c>
      <c r="K1444" s="1">
        <v>0</v>
      </c>
      <c r="L1444" s="1">
        <v>490884</v>
      </c>
      <c r="M1444" s="1">
        <v>0</v>
      </c>
      <c r="N1444" s="1">
        <v>0</v>
      </c>
      <c r="O1444" s="1">
        <v>0</v>
      </c>
      <c r="P1444" s="1">
        <v>439243</v>
      </c>
      <c r="Q1444" s="1">
        <v>0</v>
      </c>
      <c r="R1444" s="1">
        <v>0</v>
      </c>
      <c r="S1444" s="1">
        <v>0</v>
      </c>
      <c r="T1444" s="1">
        <v>930127</v>
      </c>
      <c r="U1444" s="1"/>
      <c r="V1444" s="36"/>
      <c r="W1444" s="1"/>
      <c r="X1444" s="1"/>
      <c r="Y1444" s="1">
        <v>113896</v>
      </c>
      <c r="Z1444" s="1"/>
      <c r="AA1444" s="1"/>
      <c r="AB1444" s="1"/>
      <c r="AC1444" s="1">
        <v>51737</v>
      </c>
      <c r="AD1444" s="1"/>
      <c r="AE1444" s="1"/>
      <c r="AF1444" s="1"/>
      <c r="AG1444" s="1">
        <v>0</v>
      </c>
      <c r="AH1444" s="1">
        <v>0</v>
      </c>
      <c r="AI1444" s="1">
        <v>1168615.3667500003</v>
      </c>
      <c r="AJ1444" s="1">
        <v>0</v>
      </c>
      <c r="AK1444" s="1">
        <v>0</v>
      </c>
      <c r="AL1444" s="1">
        <v>0</v>
      </c>
      <c r="AM1444" s="1">
        <v>454749.7668408333</v>
      </c>
      <c r="AN1444" s="1">
        <v>0</v>
      </c>
      <c r="AO1444" s="1">
        <v>0</v>
      </c>
      <c r="AP1444" s="1">
        <v>0</v>
      </c>
      <c r="AQ1444" s="1">
        <v>1623365.1335908335</v>
      </c>
      <c r="AR1444" s="1">
        <v>0</v>
      </c>
      <c r="AS1444" s="1">
        <v>0</v>
      </c>
      <c r="AT1444" s="1">
        <v>246928.7375824</v>
      </c>
      <c r="AU1444" s="1">
        <v>0</v>
      </c>
      <c r="AV1444" s="1">
        <v>0</v>
      </c>
      <c r="AW1444" s="1">
        <v>0</v>
      </c>
      <c r="AX1444" s="1">
        <v>134577.24966</v>
      </c>
      <c r="AY1444" s="1">
        <v>0</v>
      </c>
      <c r="AZ1444" s="1">
        <v>0</v>
      </c>
      <c r="BA1444" s="1">
        <v>0</v>
      </c>
      <c r="BB1444" s="1">
        <v>381505.98724240001</v>
      </c>
      <c r="BC1444" s="7">
        <v>0.78435886507831787</v>
      </c>
      <c r="BD1444" s="35" t="s">
        <v>552</v>
      </c>
      <c r="BE1444" s="35" t="s">
        <v>552</v>
      </c>
      <c r="BF1444" s="35">
        <v>2.8836631553124574</v>
      </c>
      <c r="BG1444" s="35" t="s">
        <v>552</v>
      </c>
      <c r="BH1444" s="35" t="s">
        <v>552</v>
      </c>
      <c r="BI1444" s="35" t="s">
        <v>552</v>
      </c>
      <c r="BJ1444" s="35">
        <v>1.3416878959956866</v>
      </c>
      <c r="BK1444" s="35" t="s">
        <v>552</v>
      </c>
      <c r="BL1444" s="35" t="s">
        <v>552</v>
      </c>
      <c r="BM1444" s="35" t="s">
        <v>552</v>
      </c>
      <c r="BN1444" s="35">
        <v>2.1554810481076601</v>
      </c>
      <c r="BO1444" s="1">
        <v>0</v>
      </c>
      <c r="BP1444" s="1">
        <v>0</v>
      </c>
      <c r="BQ1444" s="1">
        <v>841353.88470119983</v>
      </c>
      <c r="BR1444" s="1">
        <v>37397.991831824445</v>
      </c>
      <c r="BS1444" s="1">
        <v>330468.54866078042</v>
      </c>
      <c r="BT1444" s="1">
        <v>841353.88470119983</v>
      </c>
      <c r="BU1444" s="1">
        <v>37397.991831824445</v>
      </c>
      <c r="BV1444" s="1">
        <v>97278.908393105099</v>
      </c>
      <c r="BW1444" s="35">
        <v>6.1834592863122806</v>
      </c>
      <c r="BX1444" s="1">
        <v>4361123.6067293463</v>
      </c>
      <c r="BY1444" s="1">
        <v>193850.96805010125</v>
      </c>
      <c r="BZ1444" s="1">
        <v>1712970.2673898644</v>
      </c>
      <c r="CA1444" s="1">
        <v>4361123.6067293463</v>
      </c>
      <c r="CB1444" s="1">
        <v>193850.96805010125</v>
      </c>
      <c r="CC1444" s="1">
        <v>504241.26107256231</v>
      </c>
    </row>
    <row r="1445" spans="1:81" x14ac:dyDescent="0.25">
      <c r="A1445" t="s">
        <v>928</v>
      </c>
      <c r="B1445" t="s">
        <v>929</v>
      </c>
      <c r="C1445" t="s">
        <v>646</v>
      </c>
      <c r="D1445" t="s">
        <v>1730</v>
      </c>
      <c r="E1445">
        <v>80019</v>
      </c>
      <c r="F1445" t="s">
        <v>370</v>
      </c>
      <c r="G1445" t="s">
        <v>78</v>
      </c>
      <c r="H1445" s="74">
        <v>0.56654231323843995</v>
      </c>
      <c r="I1445" s="1">
        <v>2121926.15</v>
      </c>
      <c r="J1445" s="1"/>
      <c r="K1445" s="1"/>
      <c r="L1445" s="1">
        <v>107703</v>
      </c>
      <c r="M1445" s="1"/>
      <c r="N1445" s="1"/>
      <c r="O1445" s="1"/>
      <c r="P1445" s="1">
        <v>439243</v>
      </c>
      <c r="Q1445" s="1"/>
      <c r="R1445" s="1"/>
      <c r="S1445" s="1"/>
      <c r="T1445" s="1">
        <v>546946</v>
      </c>
      <c r="U1445" s="1">
        <v>14.142857142857142</v>
      </c>
      <c r="V1445" s="36">
        <v>0.2714738520221549</v>
      </c>
      <c r="W1445" s="1"/>
      <c r="X1445" s="1"/>
      <c r="Y1445" s="1">
        <v>24990</v>
      </c>
      <c r="Z1445" s="1"/>
      <c r="AA1445" s="1"/>
      <c r="AB1445" s="1"/>
      <c r="AC1445" s="1">
        <v>51737</v>
      </c>
      <c r="AD1445" s="1"/>
      <c r="AE1445" s="1"/>
      <c r="AF1445" s="1"/>
      <c r="AG1445" s="1">
        <v>0</v>
      </c>
      <c r="AH1445" s="1">
        <v>0</v>
      </c>
      <c r="AI1445" s="1">
        <v>256406.6788125</v>
      </c>
      <c r="AJ1445" s="1">
        <v>0</v>
      </c>
      <c r="AK1445" s="1"/>
      <c r="AL1445" s="1">
        <v>0</v>
      </c>
      <c r="AM1445" s="1">
        <v>454749.7668408333</v>
      </c>
      <c r="AN1445" s="1"/>
      <c r="AO1445" s="1">
        <v>0</v>
      </c>
      <c r="AP1445" s="1">
        <v>0</v>
      </c>
      <c r="AQ1445" s="1">
        <v>711156.44565333333</v>
      </c>
      <c r="AR1445" s="1">
        <v>0</v>
      </c>
      <c r="AS1445" s="1">
        <v>0</v>
      </c>
      <c r="AT1445" s="1">
        <v>54178.804806</v>
      </c>
      <c r="AU1445" s="1">
        <v>0</v>
      </c>
      <c r="AV1445" s="1"/>
      <c r="AW1445" s="1">
        <v>0</v>
      </c>
      <c r="AX1445" s="1">
        <v>134577.24966</v>
      </c>
      <c r="AY1445" s="1"/>
      <c r="AZ1445" s="1">
        <v>0</v>
      </c>
      <c r="BA1445" s="1">
        <v>0</v>
      </c>
      <c r="BB1445" s="1">
        <v>188756.054466</v>
      </c>
      <c r="BC1445" s="7">
        <v>0.42410170595208202</v>
      </c>
      <c r="BD1445" s="35" t="s">
        <v>552</v>
      </c>
      <c r="BE1445" s="35" t="s">
        <v>552</v>
      </c>
      <c r="BF1445" s="35">
        <v>2.8837217497980556</v>
      </c>
      <c r="BG1445" s="35" t="s">
        <v>552</v>
      </c>
      <c r="BH1445" s="35" t="s">
        <v>552</v>
      </c>
      <c r="BI1445" s="35" t="s">
        <v>552</v>
      </c>
      <c r="BJ1445" s="35">
        <v>1.3416878959956866</v>
      </c>
      <c r="BK1445" s="35" t="s">
        <v>552</v>
      </c>
      <c r="BL1445" s="35" t="s">
        <v>552</v>
      </c>
      <c r="BM1445" s="35" t="s">
        <v>552</v>
      </c>
      <c r="BN1445" s="35">
        <v>1.6453406737033152</v>
      </c>
      <c r="BO1445" s="1">
        <v>0</v>
      </c>
      <c r="BP1445" s="1">
        <v>0</v>
      </c>
      <c r="BQ1445" s="1">
        <v>698453.21153399989</v>
      </c>
      <c r="BR1445" s="1">
        <v>31046.088898890215</v>
      </c>
      <c r="BS1445" s="1">
        <v>274339.7556250362</v>
      </c>
      <c r="BT1445" s="1">
        <v>698453.21153399989</v>
      </c>
      <c r="BU1445" s="1">
        <v>31046.088898890215</v>
      </c>
      <c r="BV1445" s="1">
        <v>80756.465522015249</v>
      </c>
      <c r="BW1445" s="35">
        <v>6.1834592863122806</v>
      </c>
      <c r="BX1445" s="1">
        <v>3620403.7853805469</v>
      </c>
      <c r="BY1445" s="1">
        <v>160926.13780662906</v>
      </c>
      <c r="BZ1445" s="1">
        <v>1422028.9538992352</v>
      </c>
      <c r="CA1445" s="1">
        <v>3620403.7853805469</v>
      </c>
      <c r="CB1445" s="1">
        <v>160926.13780662906</v>
      </c>
      <c r="CC1445" s="1">
        <v>418597.85113984736</v>
      </c>
    </row>
    <row r="1446" spans="1:81" x14ac:dyDescent="0.25">
      <c r="A1446" t="s">
        <v>1012</v>
      </c>
      <c r="B1446" t="s">
        <v>1013</v>
      </c>
      <c r="C1446" t="s">
        <v>646</v>
      </c>
      <c r="D1446" t="s">
        <v>38</v>
      </c>
      <c r="E1446">
        <v>80008</v>
      </c>
      <c r="F1446" t="s">
        <v>39</v>
      </c>
      <c r="G1446" t="s">
        <v>78</v>
      </c>
      <c r="H1446" s="74">
        <v>0.56654231323843995</v>
      </c>
      <c r="I1446" s="1">
        <v>1080992</v>
      </c>
      <c r="J1446" s="1"/>
      <c r="K1446" s="1"/>
      <c r="L1446" s="1">
        <v>242696</v>
      </c>
      <c r="M1446" s="1"/>
      <c r="N1446" s="1"/>
      <c r="O1446" s="1"/>
      <c r="P1446" s="1"/>
      <c r="Q1446" s="1"/>
      <c r="R1446" s="1"/>
      <c r="S1446" s="1"/>
      <c r="T1446" s="1">
        <v>242696</v>
      </c>
      <c r="U1446" s="1">
        <v>28.2</v>
      </c>
      <c r="V1446" s="36">
        <v>0.10348760203608433</v>
      </c>
      <c r="W1446" s="1"/>
      <c r="X1446" s="1"/>
      <c r="Y1446" s="1">
        <v>59948</v>
      </c>
      <c r="Z1446" s="1"/>
      <c r="AA1446" s="1"/>
      <c r="AB1446" s="1"/>
      <c r="AC1446" s="1">
        <v>22315</v>
      </c>
      <c r="AD1446" s="1"/>
      <c r="AE1446" s="1"/>
      <c r="AF1446" s="1"/>
      <c r="AG1446" s="1">
        <v>0</v>
      </c>
      <c r="AH1446" s="1">
        <v>0</v>
      </c>
      <c r="AI1446" s="1">
        <v>614905.58950000012</v>
      </c>
      <c r="AJ1446" s="1">
        <v>0</v>
      </c>
      <c r="AK1446" s="1">
        <v>0</v>
      </c>
      <c r="AL1446" s="1">
        <v>0</v>
      </c>
      <c r="AM1446" s="1">
        <v>196636.2096</v>
      </c>
      <c r="AN1446" s="1">
        <v>0</v>
      </c>
      <c r="AO1446" s="1">
        <v>0</v>
      </c>
      <c r="AP1446" s="1">
        <v>0</v>
      </c>
      <c r="AQ1446" s="1">
        <v>811541.79910000018</v>
      </c>
      <c r="AR1446" s="1">
        <v>0</v>
      </c>
      <c r="AS1446" s="1">
        <v>0</v>
      </c>
      <c r="AT1446" s="1">
        <v>129968.4269912</v>
      </c>
      <c r="AU1446" s="1">
        <v>0</v>
      </c>
      <c r="AV1446" s="1">
        <v>0</v>
      </c>
      <c r="AW1446" s="1">
        <v>0</v>
      </c>
      <c r="AX1446" s="1">
        <v>58045.331699999995</v>
      </c>
      <c r="AY1446" s="1">
        <v>0</v>
      </c>
      <c r="AZ1446" s="1">
        <v>0</v>
      </c>
      <c r="BA1446" s="1">
        <v>0</v>
      </c>
      <c r="BB1446" s="1">
        <v>188013.7586912</v>
      </c>
      <c r="BC1446" s="7">
        <v>0.92466508335972908</v>
      </c>
      <c r="BD1446" s="35" t="s">
        <v>552</v>
      </c>
      <c r="BE1446" s="35" t="s">
        <v>552</v>
      </c>
      <c r="BF1446" s="35">
        <v>3.0691647843029966</v>
      </c>
      <c r="BG1446" s="35" t="s">
        <v>552</v>
      </c>
      <c r="BH1446" s="35" t="s">
        <v>552</v>
      </c>
      <c r="BI1446" s="35" t="s">
        <v>552</v>
      </c>
      <c r="BJ1446" s="35" t="s">
        <v>552</v>
      </c>
      <c r="BK1446" s="35" t="s">
        <v>552</v>
      </c>
      <c r="BL1446" s="35" t="s">
        <v>552</v>
      </c>
      <c r="BM1446" s="35" t="s">
        <v>552</v>
      </c>
      <c r="BN1446" s="35">
        <v>4.1185497815835461</v>
      </c>
      <c r="BO1446" s="1">
        <v>0</v>
      </c>
      <c r="BP1446" s="1"/>
      <c r="BQ1446" s="1">
        <v>355819.32671999995</v>
      </c>
      <c r="BR1446" s="1">
        <v>15816.089419977756</v>
      </c>
      <c r="BS1446" s="1">
        <v>139759.37904936943</v>
      </c>
      <c r="BT1446" s="1">
        <v>355819.32671999995</v>
      </c>
      <c r="BU1446" s="1">
        <v>15816.089419977756</v>
      </c>
      <c r="BV1446" s="1">
        <v>41140.495477457735</v>
      </c>
      <c r="BW1446" s="35">
        <v>6.1122581342678597</v>
      </c>
      <c r="BX1446" s="1">
        <v>1819040.2473540327</v>
      </c>
      <c r="BY1446" s="1">
        <v>80855.9317895891</v>
      </c>
      <c r="BZ1446" s="1">
        <v>714486.02238536382</v>
      </c>
      <c r="CA1446" s="1">
        <v>1819040.2473540327</v>
      </c>
      <c r="CB1446" s="1">
        <v>80855.9317895891</v>
      </c>
      <c r="CC1446" s="1">
        <v>210320.83265244335</v>
      </c>
    </row>
    <row r="1447" spans="1:81" x14ac:dyDescent="0.25">
      <c r="A1447" t="s">
        <v>1012</v>
      </c>
      <c r="B1447" t="s">
        <v>1013</v>
      </c>
      <c r="C1447" t="s">
        <v>646</v>
      </c>
      <c r="D1447" t="s">
        <v>28</v>
      </c>
      <c r="E1447">
        <v>80008</v>
      </c>
      <c r="F1447" t="s">
        <v>39</v>
      </c>
      <c r="G1447" t="s">
        <v>78</v>
      </c>
      <c r="H1447" s="74">
        <v>0.56654231323843995</v>
      </c>
      <c r="I1447" s="1">
        <v>1268199</v>
      </c>
      <c r="J1447" s="1">
        <v>0</v>
      </c>
      <c r="K1447" s="1">
        <v>0</v>
      </c>
      <c r="L1447" s="1">
        <v>242696</v>
      </c>
      <c r="M1447" s="1">
        <v>0</v>
      </c>
      <c r="N1447" s="1">
        <v>0</v>
      </c>
      <c r="O1447" s="1">
        <v>0</v>
      </c>
      <c r="P1447" s="1">
        <v>404639</v>
      </c>
      <c r="Q1447" s="1">
        <v>0</v>
      </c>
      <c r="R1447" s="1">
        <v>0</v>
      </c>
      <c r="S1447" s="1">
        <v>0</v>
      </c>
      <c r="T1447" s="1">
        <v>647335</v>
      </c>
      <c r="U1447" s="1"/>
      <c r="V1447" s="36"/>
      <c r="W1447" s="1"/>
      <c r="X1447" s="1"/>
      <c r="Y1447" s="1">
        <v>59948</v>
      </c>
      <c r="Z1447" s="1"/>
      <c r="AA1447" s="1"/>
      <c r="AB1447" s="1"/>
      <c r="AC1447" s="1">
        <v>44876</v>
      </c>
      <c r="AD1447" s="1"/>
      <c r="AE1447" s="1"/>
      <c r="AF1447" s="1"/>
      <c r="AG1447" s="1">
        <v>0</v>
      </c>
      <c r="AH1447" s="1">
        <v>0</v>
      </c>
      <c r="AI1447" s="1">
        <v>614905.58950000012</v>
      </c>
      <c r="AJ1447" s="1">
        <v>0</v>
      </c>
      <c r="AK1447" s="1">
        <v>0</v>
      </c>
      <c r="AL1447" s="1">
        <v>0</v>
      </c>
      <c r="AM1447" s="1">
        <v>395181.3920641666</v>
      </c>
      <c r="AN1447" s="1">
        <v>0</v>
      </c>
      <c r="AO1447" s="1">
        <v>0</v>
      </c>
      <c r="AP1447" s="1">
        <v>0</v>
      </c>
      <c r="AQ1447" s="1">
        <v>1010086.9815641667</v>
      </c>
      <c r="AR1447" s="1">
        <v>0</v>
      </c>
      <c r="AS1447" s="1">
        <v>0</v>
      </c>
      <c r="AT1447" s="1">
        <v>129968.4269912</v>
      </c>
      <c r="AU1447" s="1">
        <v>0</v>
      </c>
      <c r="AV1447" s="1">
        <v>0</v>
      </c>
      <c r="AW1447" s="1">
        <v>0</v>
      </c>
      <c r="AX1447" s="1">
        <v>116730.55367999998</v>
      </c>
      <c r="AY1447" s="1">
        <v>0</v>
      </c>
      <c r="AZ1447" s="1">
        <v>0</v>
      </c>
      <c r="BA1447" s="1">
        <v>0</v>
      </c>
      <c r="BB1447" s="1">
        <v>246698.98067119997</v>
      </c>
      <c r="BC1447" s="7">
        <v>0.99100059394098772</v>
      </c>
      <c r="BD1447" s="35" t="s">
        <v>552</v>
      </c>
      <c r="BE1447" s="35" t="s">
        <v>552</v>
      </c>
      <c r="BF1447" s="35">
        <v>3.0691647843029966</v>
      </c>
      <c r="BG1447" s="35" t="s">
        <v>552</v>
      </c>
      <c r="BH1447" s="35" t="s">
        <v>552</v>
      </c>
      <c r="BI1447" s="35" t="s">
        <v>552</v>
      </c>
      <c r="BJ1447" s="35">
        <v>1.2651077769176144</v>
      </c>
      <c r="BK1447" s="35" t="s">
        <v>552</v>
      </c>
      <c r="BL1447" s="35" t="s">
        <v>552</v>
      </c>
      <c r="BM1447" s="35" t="s">
        <v>552</v>
      </c>
      <c r="BN1447" s="35">
        <v>1.9414769203509261</v>
      </c>
      <c r="BO1447" s="1">
        <v>0</v>
      </c>
      <c r="BP1447" s="1">
        <v>0</v>
      </c>
      <c r="BQ1447" s="1">
        <v>417440.38283999998</v>
      </c>
      <c r="BR1447" s="1">
        <v>18555.131570193276</v>
      </c>
      <c r="BS1447" s="1">
        <v>163963.01244692956</v>
      </c>
      <c r="BT1447" s="1">
        <v>417440.38283999998</v>
      </c>
      <c r="BU1447" s="1">
        <v>18555.131570193276</v>
      </c>
      <c r="BV1447" s="1">
        <v>48265.237137755343</v>
      </c>
      <c r="BW1447" s="35">
        <v>6.1122581342678597</v>
      </c>
      <c r="BX1447" s="1">
        <v>2134062.9927456793</v>
      </c>
      <c r="BY1447" s="1">
        <v>94858.622302130942</v>
      </c>
      <c r="BZ1447" s="1">
        <v>838221.2441008779</v>
      </c>
      <c r="CA1447" s="1">
        <v>2134062.9927456793</v>
      </c>
      <c r="CB1447" s="1">
        <v>94858.622302130942</v>
      </c>
      <c r="CC1447" s="1">
        <v>246744.35115985695</v>
      </c>
    </row>
    <row r="1448" spans="1:81" x14ac:dyDescent="0.25">
      <c r="A1448" t="s">
        <v>1012</v>
      </c>
      <c r="B1448" t="s">
        <v>1013</v>
      </c>
      <c r="C1448" t="s">
        <v>646</v>
      </c>
      <c r="D1448" t="s">
        <v>1730</v>
      </c>
      <c r="E1448">
        <v>80008</v>
      </c>
      <c r="F1448" t="s">
        <v>39</v>
      </c>
      <c r="G1448" t="s">
        <v>78</v>
      </c>
      <c r="H1448" s="74">
        <v>0.56654231323843995</v>
      </c>
      <c r="I1448" s="1">
        <v>187207</v>
      </c>
      <c r="J1448" s="1"/>
      <c r="K1448" s="1"/>
      <c r="L1448" s="1"/>
      <c r="M1448" s="1"/>
      <c r="N1448" s="1"/>
      <c r="O1448" s="1"/>
      <c r="P1448" s="1">
        <v>404639</v>
      </c>
      <c r="Q1448" s="1"/>
      <c r="R1448" s="1"/>
      <c r="S1448" s="1"/>
      <c r="T1448" s="1">
        <v>404639</v>
      </c>
      <c r="U1448" s="1">
        <v>9.3181818181818183</v>
      </c>
      <c r="V1448" s="36">
        <v>8.3808223415122521E-2</v>
      </c>
      <c r="W1448" s="1"/>
      <c r="X1448" s="1"/>
      <c r="Y1448" s="1"/>
      <c r="Z1448" s="1"/>
      <c r="AA1448" s="1"/>
      <c r="AB1448" s="1"/>
      <c r="AC1448" s="1">
        <v>22561</v>
      </c>
      <c r="AD1448" s="1"/>
      <c r="AE1448" s="1"/>
      <c r="AF1448" s="1"/>
      <c r="AG1448" s="1">
        <v>0</v>
      </c>
      <c r="AH1448" s="1">
        <v>0</v>
      </c>
      <c r="AI1448" s="1">
        <v>0</v>
      </c>
      <c r="AJ1448" s="1">
        <v>0</v>
      </c>
      <c r="AK1448" s="1"/>
      <c r="AL1448" s="1">
        <v>0</v>
      </c>
      <c r="AM1448" s="1">
        <v>198545.18246416663</v>
      </c>
      <c r="AN1448" s="1"/>
      <c r="AO1448" s="1">
        <v>0</v>
      </c>
      <c r="AP1448" s="1">
        <v>0</v>
      </c>
      <c r="AQ1448" s="1">
        <v>198545.18246416663</v>
      </c>
      <c r="AR1448" s="1">
        <v>0</v>
      </c>
      <c r="AS1448" s="1">
        <v>0</v>
      </c>
      <c r="AT1448" s="1">
        <v>0</v>
      </c>
      <c r="AU1448" s="1">
        <v>0</v>
      </c>
      <c r="AV1448" s="1"/>
      <c r="AW1448" s="1">
        <v>0</v>
      </c>
      <c r="AX1448" s="1">
        <v>58685.221979999995</v>
      </c>
      <c r="AY1448" s="1"/>
      <c r="AZ1448" s="1">
        <v>0</v>
      </c>
      <c r="BA1448" s="1">
        <v>0</v>
      </c>
      <c r="BB1448" s="1">
        <v>58685.221979999995</v>
      </c>
      <c r="BC1448" s="7">
        <v>1.3740426610338643</v>
      </c>
      <c r="BD1448" s="35" t="s">
        <v>552</v>
      </c>
      <c r="BE1448" s="35" t="s">
        <v>552</v>
      </c>
      <c r="BF1448" s="35" t="s">
        <v>552</v>
      </c>
      <c r="BG1448" s="35" t="s">
        <v>552</v>
      </c>
      <c r="BH1448" s="35" t="s">
        <v>552</v>
      </c>
      <c r="BI1448" s="35" t="s">
        <v>552</v>
      </c>
      <c r="BJ1448" s="35">
        <v>0.63570344045968541</v>
      </c>
      <c r="BK1448" s="35" t="s">
        <v>552</v>
      </c>
      <c r="BL1448" s="35" t="s">
        <v>552</v>
      </c>
      <c r="BM1448" s="35" t="s">
        <v>552</v>
      </c>
      <c r="BN1448" s="35">
        <v>0.63570344045968541</v>
      </c>
      <c r="BO1448" s="1">
        <v>0</v>
      </c>
      <c r="BP1448" s="1">
        <v>0</v>
      </c>
      <c r="BQ1448" s="1">
        <v>61621.056119999994</v>
      </c>
      <c r="BR1448" s="1">
        <v>2739.0421502155205</v>
      </c>
      <c r="BS1448" s="1">
        <v>24203.633397560112</v>
      </c>
      <c r="BT1448" s="1">
        <v>61621.056119999994</v>
      </c>
      <c r="BU1448" s="1">
        <v>2739.0421502155205</v>
      </c>
      <c r="BV1448" s="1">
        <v>7124.7416602976073</v>
      </c>
      <c r="BW1448" s="35">
        <v>6.1122581342678597</v>
      </c>
      <c r="BX1448" s="1">
        <v>315022.74539164628</v>
      </c>
      <c r="BY1448" s="1">
        <v>14002.690512541825</v>
      </c>
      <c r="BZ1448" s="1">
        <v>123735.22171551395</v>
      </c>
      <c r="CA1448" s="1">
        <v>315022.74539164628</v>
      </c>
      <c r="CB1448" s="1">
        <v>14002.690512541825</v>
      </c>
      <c r="CC1448" s="1">
        <v>36423.518507413544</v>
      </c>
    </row>
    <row r="1449" spans="1:81" x14ac:dyDescent="0.25">
      <c r="A1449" t="s">
        <v>644</v>
      </c>
      <c r="B1449" t="s">
        <v>645</v>
      </c>
      <c r="C1449" t="s">
        <v>646</v>
      </c>
      <c r="D1449" t="s">
        <v>38</v>
      </c>
      <c r="E1449">
        <v>80003</v>
      </c>
      <c r="F1449" t="s">
        <v>39</v>
      </c>
      <c r="G1449" t="s">
        <v>78</v>
      </c>
      <c r="H1449" s="74">
        <v>0.56654231323843995</v>
      </c>
      <c r="I1449" s="1">
        <v>5852450</v>
      </c>
      <c r="J1449" s="1"/>
      <c r="K1449" s="1"/>
      <c r="L1449" s="1">
        <v>1055823</v>
      </c>
      <c r="M1449" s="1"/>
      <c r="N1449" s="1"/>
      <c r="O1449" s="1"/>
      <c r="P1449" s="1"/>
      <c r="Q1449" s="1"/>
      <c r="R1449" s="1"/>
      <c r="S1449" s="1"/>
      <c r="T1449" s="1">
        <v>1055823</v>
      </c>
      <c r="U1449" s="1">
        <v>31.684210526315791</v>
      </c>
      <c r="V1449" s="36">
        <v>0.1832290047410427</v>
      </c>
      <c r="W1449" s="1"/>
      <c r="X1449" s="1"/>
      <c r="Y1449" s="1">
        <v>232151</v>
      </c>
      <c r="Z1449" s="1"/>
      <c r="AA1449" s="1"/>
      <c r="AB1449" s="1"/>
      <c r="AC1449" s="1"/>
      <c r="AD1449" s="1"/>
      <c r="AE1449" s="1"/>
      <c r="AF1449" s="1"/>
      <c r="AG1449" s="1">
        <v>0</v>
      </c>
      <c r="AH1449" s="1">
        <v>0</v>
      </c>
      <c r="AI1449" s="1">
        <v>2382601.6413125</v>
      </c>
      <c r="AJ1449" s="1">
        <v>0</v>
      </c>
      <c r="AK1449" s="1">
        <v>0</v>
      </c>
      <c r="AL1449" s="1">
        <v>0</v>
      </c>
      <c r="AM1449" s="1">
        <v>0</v>
      </c>
      <c r="AN1449" s="1">
        <v>0</v>
      </c>
      <c r="AO1449" s="1">
        <v>0</v>
      </c>
      <c r="AP1449" s="1">
        <v>0</v>
      </c>
      <c r="AQ1449" s="1">
        <v>2382601.6413125</v>
      </c>
      <c r="AR1449" s="1">
        <v>0</v>
      </c>
      <c r="AS1449" s="1">
        <v>0</v>
      </c>
      <c r="AT1449" s="1">
        <v>503307.87172940001</v>
      </c>
      <c r="AU1449" s="1">
        <v>0</v>
      </c>
      <c r="AV1449" s="1">
        <v>0</v>
      </c>
      <c r="AW1449" s="1">
        <v>0</v>
      </c>
      <c r="AX1449" s="1">
        <v>0</v>
      </c>
      <c r="AY1449" s="1">
        <v>0</v>
      </c>
      <c r="AZ1449" s="1">
        <v>0</v>
      </c>
      <c r="BA1449" s="1">
        <v>0</v>
      </c>
      <c r="BB1449" s="1">
        <v>503307.87172940001</v>
      </c>
      <c r="BC1449" s="7">
        <v>0.49311134875853702</v>
      </c>
      <c r="BD1449" s="35" t="s">
        <v>552</v>
      </c>
      <c r="BE1449" s="35" t="s">
        <v>552</v>
      </c>
      <c r="BF1449" s="35">
        <v>2.7333269999250822</v>
      </c>
      <c r="BG1449" s="35" t="s">
        <v>552</v>
      </c>
      <c r="BH1449" s="35" t="s">
        <v>552</v>
      </c>
      <c r="BI1449" s="35" t="s">
        <v>552</v>
      </c>
      <c r="BJ1449" s="35" t="s">
        <v>552</v>
      </c>
      <c r="BK1449" s="35" t="s">
        <v>552</v>
      </c>
      <c r="BL1449" s="35" t="s">
        <v>552</v>
      </c>
      <c r="BM1449" s="35" t="s">
        <v>552</v>
      </c>
      <c r="BN1449" s="35">
        <v>2.7333269999250822</v>
      </c>
      <c r="BO1449" s="1">
        <v>0</v>
      </c>
      <c r="BP1449" s="1"/>
      <c r="BQ1449" s="1">
        <v>1926392.4419999998</v>
      </c>
      <c r="BR1449" s="1">
        <v>85627.712810038211</v>
      </c>
      <c r="BS1449" s="1">
        <v>756652.01769992954</v>
      </c>
      <c r="BT1449" s="1">
        <v>1926392.4419999998</v>
      </c>
      <c r="BU1449" s="1">
        <v>85627.712810038211</v>
      </c>
      <c r="BV1449" s="1">
        <v>222733.09400721517</v>
      </c>
      <c r="BW1449" s="35">
        <v>6.2084782685841642</v>
      </c>
      <c r="BX1449" s="1">
        <v>10033573.170921778</v>
      </c>
      <c r="BY1449" s="1">
        <v>445990.08135964983</v>
      </c>
      <c r="BZ1449" s="1">
        <v>3941005.5910704429</v>
      </c>
      <c r="CA1449" s="1">
        <v>10033573.170921778</v>
      </c>
      <c r="CB1449" s="1">
        <v>445990.08135964983</v>
      </c>
      <c r="CC1449" s="1">
        <v>1160100.4798310939</v>
      </c>
    </row>
    <row r="1450" spans="1:81" x14ac:dyDescent="0.25">
      <c r="A1450" t="s">
        <v>644</v>
      </c>
      <c r="B1450" t="s">
        <v>645</v>
      </c>
      <c r="C1450" t="s">
        <v>646</v>
      </c>
      <c r="D1450" t="s">
        <v>28</v>
      </c>
      <c r="E1450">
        <v>80003</v>
      </c>
      <c r="F1450" t="s">
        <v>39</v>
      </c>
      <c r="G1450" t="s">
        <v>78</v>
      </c>
      <c r="H1450" s="74">
        <v>0.56654231323843995</v>
      </c>
      <c r="I1450" s="1">
        <v>6155578</v>
      </c>
      <c r="J1450" s="1">
        <v>0</v>
      </c>
      <c r="K1450" s="1">
        <v>0</v>
      </c>
      <c r="L1450" s="1">
        <v>1055823</v>
      </c>
      <c r="M1450" s="1">
        <v>0</v>
      </c>
      <c r="N1450" s="1">
        <v>0</v>
      </c>
      <c r="O1450" s="1">
        <v>0</v>
      </c>
      <c r="P1450" s="1">
        <v>362796</v>
      </c>
      <c r="Q1450" s="1">
        <v>0</v>
      </c>
      <c r="R1450" s="1">
        <v>0</v>
      </c>
      <c r="S1450" s="1">
        <v>0</v>
      </c>
      <c r="T1450" s="1">
        <v>1418619</v>
      </c>
      <c r="U1450" s="1"/>
      <c r="V1450" s="36"/>
      <c r="W1450" s="1"/>
      <c r="X1450" s="1"/>
      <c r="Y1450" s="1">
        <v>232151</v>
      </c>
      <c r="Z1450" s="1"/>
      <c r="AA1450" s="1"/>
      <c r="AB1450" s="1"/>
      <c r="AC1450" s="1">
        <v>47179</v>
      </c>
      <c r="AD1450" s="1"/>
      <c r="AE1450" s="1"/>
      <c r="AF1450" s="1"/>
      <c r="AG1450" s="1">
        <v>0</v>
      </c>
      <c r="AH1450" s="1">
        <v>0</v>
      </c>
      <c r="AI1450" s="1">
        <v>2382601.6413125</v>
      </c>
      <c r="AJ1450" s="1">
        <v>0</v>
      </c>
      <c r="AK1450" s="1">
        <v>0</v>
      </c>
      <c r="AL1450" s="1">
        <v>0</v>
      </c>
      <c r="AM1450" s="1">
        <v>414643.69578999997</v>
      </c>
      <c r="AN1450" s="1">
        <v>0</v>
      </c>
      <c r="AO1450" s="1">
        <v>0</v>
      </c>
      <c r="AP1450" s="1">
        <v>0</v>
      </c>
      <c r="AQ1450" s="1">
        <v>2797245.3371024998</v>
      </c>
      <c r="AR1450" s="1">
        <v>0</v>
      </c>
      <c r="AS1450" s="1">
        <v>0</v>
      </c>
      <c r="AT1450" s="1">
        <v>503307.87172940001</v>
      </c>
      <c r="AU1450" s="1">
        <v>0</v>
      </c>
      <c r="AV1450" s="1">
        <v>0</v>
      </c>
      <c r="AW1450" s="1">
        <v>0</v>
      </c>
      <c r="AX1450" s="1">
        <v>122721.07122</v>
      </c>
      <c r="AY1450" s="1">
        <v>0</v>
      </c>
      <c r="AZ1450" s="1">
        <v>0</v>
      </c>
      <c r="BA1450" s="1">
        <v>0</v>
      </c>
      <c r="BB1450" s="1">
        <v>626028.94294940005</v>
      </c>
      <c r="BC1450" s="7">
        <v>0.55612556287190251</v>
      </c>
      <c r="BD1450" s="35" t="s">
        <v>552</v>
      </c>
      <c r="BE1450" s="35" t="s">
        <v>552</v>
      </c>
      <c r="BF1450" s="35">
        <v>2.7333269999250822</v>
      </c>
      <c r="BG1450" s="35" t="s">
        <v>552</v>
      </c>
      <c r="BH1450" s="35" t="s">
        <v>552</v>
      </c>
      <c r="BI1450" s="35" t="s">
        <v>552</v>
      </c>
      <c r="BJ1450" s="35">
        <v>1.4811761072613809</v>
      </c>
      <c r="BK1450" s="35" t="s">
        <v>552</v>
      </c>
      <c r="BL1450" s="35" t="s">
        <v>552</v>
      </c>
      <c r="BM1450" s="35" t="s">
        <v>552</v>
      </c>
      <c r="BN1450" s="35">
        <v>2.4131033632369934</v>
      </c>
      <c r="BO1450" s="1">
        <v>0</v>
      </c>
      <c r="BP1450" s="1">
        <v>0</v>
      </c>
      <c r="BQ1450" s="1">
        <v>2026170.0544799997</v>
      </c>
      <c r="BR1450" s="1">
        <v>90062.805348834983</v>
      </c>
      <c r="BS1450" s="1">
        <v>795842.85449842294</v>
      </c>
      <c r="BT1450" s="1">
        <v>2026170.0544799997</v>
      </c>
      <c r="BU1450" s="1">
        <v>90062.805348834983</v>
      </c>
      <c r="BV1450" s="1">
        <v>234269.56801728255</v>
      </c>
      <c r="BW1450" s="35">
        <v>6.2084782685841642</v>
      </c>
      <c r="BX1450" s="1">
        <v>10553262.697215071</v>
      </c>
      <c r="BY1450" s="1">
        <v>469090.16446713271</v>
      </c>
      <c r="BZ1450" s="1">
        <v>4145130.2128630257</v>
      </c>
      <c r="CA1450" s="1">
        <v>10553262.697215071</v>
      </c>
      <c r="CB1450" s="1">
        <v>469090.16446713271</v>
      </c>
      <c r="CC1450" s="1">
        <v>1220187.9540086163</v>
      </c>
    </row>
    <row r="1451" spans="1:81" x14ac:dyDescent="0.25">
      <c r="A1451" t="s">
        <v>644</v>
      </c>
      <c r="B1451" t="s">
        <v>645</v>
      </c>
      <c r="C1451" t="s">
        <v>646</v>
      </c>
      <c r="D1451" t="s">
        <v>1730</v>
      </c>
      <c r="E1451">
        <v>80003</v>
      </c>
      <c r="F1451" t="s">
        <v>39</v>
      </c>
      <c r="G1451" t="s">
        <v>78</v>
      </c>
      <c r="H1451" s="74">
        <v>0.56654231323843995</v>
      </c>
      <c r="I1451" s="1">
        <v>303128</v>
      </c>
      <c r="J1451" s="1"/>
      <c r="K1451" s="1"/>
      <c r="L1451" s="1"/>
      <c r="M1451" s="1"/>
      <c r="N1451" s="1"/>
      <c r="O1451" s="1"/>
      <c r="P1451" s="1">
        <v>362796</v>
      </c>
      <c r="Q1451" s="1"/>
      <c r="R1451" s="1"/>
      <c r="S1451" s="1"/>
      <c r="T1451" s="1">
        <v>362796</v>
      </c>
      <c r="U1451" s="1">
        <v>12.733333333333333</v>
      </c>
      <c r="V1451" s="36">
        <v>7.3295044179699662E-2</v>
      </c>
      <c r="W1451" s="1"/>
      <c r="X1451" s="1"/>
      <c r="Y1451" s="1"/>
      <c r="Z1451" s="1"/>
      <c r="AA1451" s="1"/>
      <c r="AB1451" s="1"/>
      <c r="AC1451" s="1">
        <v>47179</v>
      </c>
      <c r="AD1451" s="1"/>
      <c r="AE1451" s="1"/>
      <c r="AF1451" s="1"/>
      <c r="AG1451" s="1">
        <v>0</v>
      </c>
      <c r="AH1451" s="1">
        <v>0</v>
      </c>
      <c r="AI1451" s="1">
        <v>0</v>
      </c>
      <c r="AJ1451" s="1">
        <v>0</v>
      </c>
      <c r="AK1451" s="1"/>
      <c r="AL1451" s="1">
        <v>0</v>
      </c>
      <c r="AM1451" s="1">
        <v>414643.69578999997</v>
      </c>
      <c r="AN1451" s="1"/>
      <c r="AO1451" s="1">
        <v>0</v>
      </c>
      <c r="AP1451" s="1">
        <v>0</v>
      </c>
      <c r="AQ1451" s="1">
        <v>414643.69578999997</v>
      </c>
      <c r="AR1451" s="1">
        <v>0</v>
      </c>
      <c r="AS1451" s="1">
        <v>0</v>
      </c>
      <c r="AT1451" s="1">
        <v>0</v>
      </c>
      <c r="AU1451" s="1">
        <v>0</v>
      </c>
      <c r="AV1451" s="1"/>
      <c r="AW1451" s="1">
        <v>0</v>
      </c>
      <c r="AX1451" s="1">
        <v>122721.07122</v>
      </c>
      <c r="AY1451" s="1"/>
      <c r="AZ1451" s="1">
        <v>0</v>
      </c>
      <c r="BA1451" s="1">
        <v>0</v>
      </c>
      <c r="BB1451" s="1">
        <v>122721.07122</v>
      </c>
      <c r="BC1451" s="7">
        <v>1.7727322022709877</v>
      </c>
      <c r="BD1451" s="35" t="s">
        <v>552</v>
      </c>
      <c r="BE1451" s="35" t="s">
        <v>552</v>
      </c>
      <c r="BF1451" s="35" t="s">
        <v>552</v>
      </c>
      <c r="BG1451" s="35" t="s">
        <v>552</v>
      </c>
      <c r="BH1451" s="35" t="s">
        <v>552</v>
      </c>
      <c r="BI1451" s="35" t="s">
        <v>552</v>
      </c>
      <c r="BJ1451" s="35">
        <v>1.4811761072613809</v>
      </c>
      <c r="BK1451" s="35" t="s">
        <v>552</v>
      </c>
      <c r="BL1451" s="35" t="s">
        <v>552</v>
      </c>
      <c r="BM1451" s="35" t="s">
        <v>552</v>
      </c>
      <c r="BN1451" s="35">
        <v>1.4811761072613809</v>
      </c>
      <c r="BO1451" s="1">
        <v>0</v>
      </c>
      <c r="BP1451" s="1">
        <v>0</v>
      </c>
      <c r="BQ1451" s="1">
        <v>99777.612479999982</v>
      </c>
      <c r="BR1451" s="1">
        <v>4435.0925387967873</v>
      </c>
      <c r="BS1451" s="1">
        <v>39190.836798493656</v>
      </c>
      <c r="BT1451" s="1">
        <v>99777.612479999982</v>
      </c>
      <c r="BU1451" s="1">
        <v>4435.0925387967873</v>
      </c>
      <c r="BV1451" s="1">
        <v>11536.474010067426</v>
      </c>
      <c r="BW1451" s="35">
        <v>6.2084782685841642</v>
      </c>
      <c r="BX1451" s="1">
        <v>519689.52629329194</v>
      </c>
      <c r="BY1451" s="1">
        <v>23100.083107482835</v>
      </c>
      <c r="BZ1451" s="1">
        <v>204124.62179258274</v>
      </c>
      <c r="CA1451" s="1">
        <v>519689.52629329194</v>
      </c>
      <c r="CB1451" s="1">
        <v>23100.083107482835</v>
      </c>
      <c r="CC1451" s="1">
        <v>60087.474177522199</v>
      </c>
    </row>
    <row r="1452" spans="1:81" x14ac:dyDescent="0.25">
      <c r="A1452" t="s">
        <v>1638</v>
      </c>
      <c r="B1452" t="s">
        <v>645</v>
      </c>
      <c r="C1452" t="s">
        <v>646</v>
      </c>
      <c r="D1452" t="s">
        <v>28</v>
      </c>
      <c r="E1452">
        <v>80110</v>
      </c>
      <c r="F1452" t="s">
        <v>370</v>
      </c>
      <c r="G1452" t="s">
        <v>78</v>
      </c>
      <c r="H1452" s="74">
        <v>0.56654231323843995</v>
      </c>
      <c r="I1452" s="1">
        <v>899321.62</v>
      </c>
      <c r="J1452" s="1">
        <v>0</v>
      </c>
      <c r="K1452" s="1">
        <v>0</v>
      </c>
      <c r="L1452" s="1">
        <v>0</v>
      </c>
      <c r="M1452" s="1">
        <v>0</v>
      </c>
      <c r="N1452" s="1">
        <v>0</v>
      </c>
      <c r="O1452" s="1">
        <v>0</v>
      </c>
      <c r="P1452" s="1">
        <v>254138</v>
      </c>
      <c r="Q1452" s="1">
        <v>0</v>
      </c>
      <c r="R1452" s="1">
        <v>0</v>
      </c>
      <c r="S1452" s="1">
        <v>0</v>
      </c>
      <c r="T1452" s="1">
        <v>254138</v>
      </c>
      <c r="U1452" s="1"/>
      <c r="V1452" s="36"/>
      <c r="W1452" s="1"/>
      <c r="X1452" s="1"/>
      <c r="Y1452" s="1"/>
      <c r="Z1452" s="1"/>
      <c r="AA1452" s="1"/>
      <c r="AB1452" s="1"/>
      <c r="AC1452" s="1">
        <v>29934</v>
      </c>
      <c r="AD1452" s="1"/>
      <c r="AE1452" s="1"/>
      <c r="AF1452" s="1"/>
      <c r="AG1452" s="1">
        <v>0</v>
      </c>
      <c r="AH1452" s="1">
        <v>0</v>
      </c>
      <c r="AI1452" s="1">
        <v>0</v>
      </c>
      <c r="AJ1452" s="1">
        <v>0</v>
      </c>
      <c r="AK1452" s="1">
        <v>0</v>
      </c>
      <c r="AL1452" s="1">
        <v>0</v>
      </c>
      <c r="AM1452" s="1">
        <v>263109.17841166665</v>
      </c>
      <c r="AN1452" s="1">
        <v>0</v>
      </c>
      <c r="AO1452" s="1">
        <v>0</v>
      </c>
      <c r="AP1452" s="1">
        <v>0</v>
      </c>
      <c r="AQ1452" s="1">
        <v>263109.17841166665</v>
      </c>
      <c r="AR1452" s="1">
        <v>0</v>
      </c>
      <c r="AS1452" s="1">
        <v>0</v>
      </c>
      <c r="AT1452" s="1">
        <v>0</v>
      </c>
      <c r="AU1452" s="1">
        <v>0</v>
      </c>
      <c r="AV1452" s="1">
        <v>0</v>
      </c>
      <c r="AW1452" s="1">
        <v>0</v>
      </c>
      <c r="AX1452" s="1">
        <v>77863.722119999991</v>
      </c>
      <c r="AY1452" s="1">
        <v>0</v>
      </c>
      <c r="AZ1452" s="1">
        <v>0</v>
      </c>
      <c r="BA1452" s="1">
        <v>0</v>
      </c>
      <c r="BB1452" s="1">
        <v>77863.722119999991</v>
      </c>
      <c r="BC1452" s="7">
        <v>0.37914456068749536</v>
      </c>
      <c r="BD1452" s="35" t="s">
        <v>552</v>
      </c>
      <c r="BE1452" s="35" t="s">
        <v>552</v>
      </c>
      <c r="BF1452" s="35" t="s">
        <v>552</v>
      </c>
      <c r="BG1452" s="35" t="s">
        <v>552</v>
      </c>
      <c r="BH1452" s="35" t="s">
        <v>552</v>
      </c>
      <c r="BI1452" s="35" t="s">
        <v>552</v>
      </c>
      <c r="BJ1452" s="35">
        <v>1.3416840477680105</v>
      </c>
      <c r="BK1452" s="35" t="s">
        <v>552</v>
      </c>
      <c r="BL1452" s="35" t="s">
        <v>552</v>
      </c>
      <c r="BM1452" s="35" t="s">
        <v>552</v>
      </c>
      <c r="BN1452" s="35">
        <v>1.3416840477680105</v>
      </c>
      <c r="BO1452" s="1">
        <v>0</v>
      </c>
      <c r="BP1452" s="1">
        <v>0</v>
      </c>
      <c r="BQ1452" s="1">
        <v>296020.70443919994</v>
      </c>
      <c r="BR1452" s="1">
        <v>13158.054045949697</v>
      </c>
      <c r="BS1452" s="1">
        <v>116271.56461553181</v>
      </c>
      <c r="BT1452" s="1">
        <v>296020.70443919994</v>
      </c>
      <c r="BU1452" s="1">
        <v>13158.054045949697</v>
      </c>
      <c r="BV1452" s="1">
        <v>34226.467023243429</v>
      </c>
      <c r="BW1452" s="35">
        <v>6.0080829256849162</v>
      </c>
      <c r="BX1452" s="1">
        <v>1482496.2355511782</v>
      </c>
      <c r="BY1452" s="1">
        <v>65896.625802759998</v>
      </c>
      <c r="BZ1452" s="1">
        <v>582297.63749371527</v>
      </c>
      <c r="CA1452" s="1">
        <v>1482496.2355511782</v>
      </c>
      <c r="CB1452" s="1">
        <v>65896.625802759998</v>
      </c>
      <c r="CC1452" s="1">
        <v>171408.98510562323</v>
      </c>
    </row>
    <row r="1453" spans="1:81" x14ac:dyDescent="0.25">
      <c r="A1453" t="s">
        <v>1638</v>
      </c>
      <c r="B1453" t="s">
        <v>645</v>
      </c>
      <c r="C1453" t="s">
        <v>646</v>
      </c>
      <c r="D1453" t="s">
        <v>1730</v>
      </c>
      <c r="E1453">
        <v>80110</v>
      </c>
      <c r="F1453" t="s">
        <v>370</v>
      </c>
      <c r="G1453" t="s">
        <v>78</v>
      </c>
      <c r="H1453" s="74">
        <v>0.56654231323843995</v>
      </c>
      <c r="I1453" s="1">
        <v>899321.62</v>
      </c>
      <c r="J1453" s="1"/>
      <c r="K1453" s="1"/>
      <c r="L1453" s="1"/>
      <c r="M1453" s="1"/>
      <c r="N1453" s="1"/>
      <c r="O1453" s="1"/>
      <c r="P1453" s="1">
        <v>254138</v>
      </c>
      <c r="Q1453" s="1"/>
      <c r="R1453" s="1"/>
      <c r="S1453" s="1"/>
      <c r="T1453" s="1">
        <v>254138</v>
      </c>
      <c r="U1453" s="1">
        <v>8.5833333333333339</v>
      </c>
      <c r="V1453" s="36">
        <v>0.29543472504830715</v>
      </c>
      <c r="W1453" s="1"/>
      <c r="X1453" s="1"/>
      <c r="Y1453" s="1"/>
      <c r="Z1453" s="1"/>
      <c r="AA1453" s="1"/>
      <c r="AB1453" s="1"/>
      <c r="AC1453" s="1">
        <v>29934</v>
      </c>
      <c r="AD1453" s="1"/>
      <c r="AE1453" s="1"/>
      <c r="AF1453" s="1"/>
      <c r="AG1453" s="1">
        <v>0</v>
      </c>
      <c r="AH1453" s="1">
        <v>0</v>
      </c>
      <c r="AI1453" s="1">
        <v>0</v>
      </c>
      <c r="AJ1453" s="1">
        <v>0</v>
      </c>
      <c r="AK1453" s="1"/>
      <c r="AL1453" s="1">
        <v>0</v>
      </c>
      <c r="AM1453" s="1">
        <v>263109.17841166665</v>
      </c>
      <c r="AN1453" s="1"/>
      <c r="AO1453" s="1">
        <v>0</v>
      </c>
      <c r="AP1453" s="1">
        <v>0</v>
      </c>
      <c r="AQ1453" s="1">
        <v>263109.17841166665</v>
      </c>
      <c r="AR1453" s="1">
        <v>0</v>
      </c>
      <c r="AS1453" s="1">
        <v>0</v>
      </c>
      <c r="AT1453" s="1">
        <v>0</v>
      </c>
      <c r="AU1453" s="1">
        <v>0</v>
      </c>
      <c r="AV1453" s="1"/>
      <c r="AW1453" s="1">
        <v>0</v>
      </c>
      <c r="AX1453" s="1">
        <v>77863.722119999991</v>
      </c>
      <c r="AY1453" s="1"/>
      <c r="AZ1453" s="1">
        <v>0</v>
      </c>
      <c r="BA1453" s="1">
        <v>0</v>
      </c>
      <c r="BB1453" s="1">
        <v>77863.722119999991</v>
      </c>
      <c r="BC1453" s="7">
        <v>0.37914456068749536</v>
      </c>
      <c r="BD1453" s="35" t="s">
        <v>552</v>
      </c>
      <c r="BE1453" s="35" t="s">
        <v>552</v>
      </c>
      <c r="BF1453" s="35" t="s">
        <v>552</v>
      </c>
      <c r="BG1453" s="35" t="s">
        <v>552</v>
      </c>
      <c r="BH1453" s="35" t="s">
        <v>552</v>
      </c>
      <c r="BI1453" s="35" t="s">
        <v>552</v>
      </c>
      <c r="BJ1453" s="35">
        <v>1.3416840477680105</v>
      </c>
      <c r="BK1453" s="35" t="s">
        <v>552</v>
      </c>
      <c r="BL1453" s="35" t="s">
        <v>552</v>
      </c>
      <c r="BM1453" s="35" t="s">
        <v>552</v>
      </c>
      <c r="BN1453" s="35">
        <v>1.3416840477680105</v>
      </c>
      <c r="BO1453" s="1">
        <v>0</v>
      </c>
      <c r="BP1453" s="1">
        <v>0</v>
      </c>
      <c r="BQ1453" s="1">
        <v>296020.70443919994</v>
      </c>
      <c r="BR1453" s="1">
        <v>13158.054045949697</v>
      </c>
      <c r="BS1453" s="1">
        <v>116271.56461553181</v>
      </c>
      <c r="BT1453" s="1">
        <v>296020.70443919994</v>
      </c>
      <c r="BU1453" s="1">
        <v>13158.054045949697</v>
      </c>
      <c r="BV1453" s="1">
        <v>34226.467023243429</v>
      </c>
      <c r="BW1453" s="35">
        <v>6.0080829256849162</v>
      </c>
      <c r="BX1453" s="1">
        <v>1482496.2355511782</v>
      </c>
      <c r="BY1453" s="1">
        <v>65896.625802759998</v>
      </c>
      <c r="BZ1453" s="1">
        <v>582297.63749371527</v>
      </c>
      <c r="CA1453" s="1">
        <v>1482496.2355511782</v>
      </c>
      <c r="CB1453" s="1">
        <v>65896.625802759998</v>
      </c>
      <c r="CC1453" s="1">
        <v>171408.98510562323</v>
      </c>
    </row>
    <row r="1454" spans="1:81" x14ac:dyDescent="0.25">
      <c r="A1454" t="s">
        <v>478</v>
      </c>
      <c r="B1454" t="s">
        <v>479</v>
      </c>
      <c r="C1454" t="s">
        <v>307</v>
      </c>
      <c r="D1454" t="s">
        <v>38</v>
      </c>
      <c r="E1454">
        <v>70001</v>
      </c>
      <c r="F1454" t="s">
        <v>39</v>
      </c>
      <c r="G1454" t="s">
        <v>78</v>
      </c>
      <c r="H1454" s="74">
        <v>0.56654231323843995</v>
      </c>
      <c r="I1454" s="1">
        <v>7144634</v>
      </c>
      <c r="J1454" s="1"/>
      <c r="K1454" s="1">
        <v>365946</v>
      </c>
      <c r="L1454" s="1">
        <v>1477027</v>
      </c>
      <c r="M1454" s="1"/>
      <c r="N1454" s="1"/>
      <c r="O1454" s="1"/>
      <c r="P1454" s="1"/>
      <c r="Q1454" s="1"/>
      <c r="R1454" s="1"/>
      <c r="S1454" s="1"/>
      <c r="T1454" s="1">
        <v>1842973</v>
      </c>
      <c r="U1454" s="1">
        <v>30.64179104477612</v>
      </c>
      <c r="V1454" s="36">
        <v>0.13152024910249346</v>
      </c>
      <c r="W1454" s="1"/>
      <c r="X1454" s="1">
        <v>91747</v>
      </c>
      <c r="Y1454" s="1">
        <v>342476</v>
      </c>
      <c r="Z1454" s="1"/>
      <c r="AA1454" s="1"/>
      <c r="AB1454" s="1"/>
      <c r="AC1454" s="1"/>
      <c r="AD1454" s="1"/>
      <c r="AE1454" s="1"/>
      <c r="AF1454" s="1"/>
      <c r="AG1454" s="1">
        <v>0</v>
      </c>
      <c r="AH1454" s="1">
        <v>774364.50855549704</v>
      </c>
      <c r="AI1454" s="1">
        <v>3513942.7130625006</v>
      </c>
      <c r="AJ1454" s="1">
        <v>0</v>
      </c>
      <c r="AK1454" s="1">
        <v>0</v>
      </c>
      <c r="AL1454" s="1">
        <v>0</v>
      </c>
      <c r="AM1454" s="1">
        <v>0</v>
      </c>
      <c r="AN1454" s="1">
        <v>0</v>
      </c>
      <c r="AO1454" s="1">
        <v>0</v>
      </c>
      <c r="AP1454" s="1">
        <v>0</v>
      </c>
      <c r="AQ1454" s="1">
        <v>4288307.2216179976</v>
      </c>
      <c r="AR1454" s="1">
        <v>0</v>
      </c>
      <c r="AS1454" s="1">
        <v>198199.80551550002</v>
      </c>
      <c r="AT1454" s="1">
        <v>742494.61203439999</v>
      </c>
      <c r="AU1454" s="1">
        <v>0</v>
      </c>
      <c r="AV1454" s="1">
        <v>0</v>
      </c>
      <c r="AW1454" s="1">
        <v>0</v>
      </c>
      <c r="AX1454" s="1">
        <v>0</v>
      </c>
      <c r="AY1454" s="1">
        <v>0</v>
      </c>
      <c r="AZ1454" s="1">
        <v>0</v>
      </c>
      <c r="BA1454" s="1">
        <v>0</v>
      </c>
      <c r="BB1454" s="1">
        <v>940694.41754990001</v>
      </c>
      <c r="BC1454" s="7">
        <v>0.73187816747056567</v>
      </c>
      <c r="BD1454" s="35" t="s">
        <v>552</v>
      </c>
      <c r="BE1454" s="35">
        <v>2.657671662133203</v>
      </c>
      <c r="BF1454" s="35">
        <v>2.8817599983594753</v>
      </c>
      <c r="BG1454" s="35" t="s">
        <v>552</v>
      </c>
      <c r="BH1454" s="35" t="s">
        <v>552</v>
      </c>
      <c r="BI1454" s="35" t="s">
        <v>552</v>
      </c>
      <c r="BJ1454" s="35" t="s">
        <v>552</v>
      </c>
      <c r="BK1454" s="35" t="s">
        <v>552</v>
      </c>
      <c r="BL1454" s="35" t="s">
        <v>552</v>
      </c>
      <c r="BM1454" s="35" t="s">
        <v>552</v>
      </c>
      <c r="BN1454" s="35">
        <v>2.837264376183426</v>
      </c>
      <c r="BO1454" s="1">
        <v>0</v>
      </c>
      <c r="BP1454" s="1"/>
      <c r="BQ1454" s="1">
        <v>2351727.7274399996</v>
      </c>
      <c r="BR1454" s="1">
        <v>104533.7710334705</v>
      </c>
      <c r="BS1454" s="1">
        <v>923716.00472067553</v>
      </c>
      <c r="BT1454" s="1">
        <v>2351727.7274399996</v>
      </c>
      <c r="BU1454" s="1">
        <v>104533.7710334705</v>
      </c>
      <c r="BV1454" s="1">
        <v>271911.15453684278</v>
      </c>
      <c r="BW1454" s="35">
        <v>6.1648950224755206</v>
      </c>
      <c r="BX1454" s="1">
        <v>12146426.833672522</v>
      </c>
      <c r="BY1454" s="1">
        <v>539905.95369136753</v>
      </c>
      <c r="BZ1454" s="1">
        <v>4770896.1949627902</v>
      </c>
      <c r="CA1454" s="1">
        <v>12146426.833672522</v>
      </c>
      <c r="CB1454" s="1">
        <v>539905.95369136753</v>
      </c>
      <c r="CC1454" s="1">
        <v>1404392.5686229113</v>
      </c>
    </row>
    <row r="1455" spans="1:81" x14ac:dyDescent="0.25">
      <c r="A1455" t="s">
        <v>478</v>
      </c>
      <c r="B1455" t="s">
        <v>479</v>
      </c>
      <c r="C1455" t="s">
        <v>307</v>
      </c>
      <c r="D1455" t="s">
        <v>28</v>
      </c>
      <c r="E1455">
        <v>70001</v>
      </c>
      <c r="F1455" t="s">
        <v>39</v>
      </c>
      <c r="G1455" t="s">
        <v>78</v>
      </c>
      <c r="H1455" s="74">
        <v>0.56654231323843995</v>
      </c>
      <c r="I1455" s="1">
        <v>7365018</v>
      </c>
      <c r="J1455" s="1">
        <v>0</v>
      </c>
      <c r="K1455" s="1">
        <v>524615</v>
      </c>
      <c r="L1455" s="1">
        <v>1477027</v>
      </c>
      <c r="M1455" s="1">
        <v>0</v>
      </c>
      <c r="N1455" s="1">
        <v>0</v>
      </c>
      <c r="O1455" s="1">
        <v>0</v>
      </c>
      <c r="P1455" s="1">
        <v>48523</v>
      </c>
      <c r="Q1455" s="1">
        <v>0</v>
      </c>
      <c r="R1455" s="1">
        <v>0</v>
      </c>
      <c r="S1455" s="1">
        <v>0</v>
      </c>
      <c r="T1455" s="1">
        <v>2050165</v>
      </c>
      <c r="U1455" s="1"/>
      <c r="V1455" s="36"/>
      <c r="W1455" s="1"/>
      <c r="X1455" s="1">
        <v>117165</v>
      </c>
      <c r="Y1455" s="1">
        <v>342476</v>
      </c>
      <c r="Z1455" s="1"/>
      <c r="AA1455" s="1"/>
      <c r="AB1455" s="1"/>
      <c r="AC1455" s="1">
        <v>20733</v>
      </c>
      <c r="AD1455" s="1"/>
      <c r="AE1455" s="1"/>
      <c r="AF1455" s="1"/>
      <c r="AG1455" s="1">
        <v>0</v>
      </c>
      <c r="AH1455" s="1">
        <v>1004953.0931504385</v>
      </c>
      <c r="AI1455" s="1">
        <v>3513942.7130625006</v>
      </c>
      <c r="AJ1455" s="1">
        <v>0</v>
      </c>
      <c r="AK1455" s="1">
        <v>0</v>
      </c>
      <c r="AL1455" s="1">
        <v>0</v>
      </c>
      <c r="AM1455" s="1">
        <v>182090.85404083331</v>
      </c>
      <c r="AN1455" s="1">
        <v>0</v>
      </c>
      <c r="AO1455" s="1">
        <v>0</v>
      </c>
      <c r="AP1455" s="1">
        <v>0</v>
      </c>
      <c r="AQ1455" s="1">
        <v>4700986.6602537725</v>
      </c>
      <c r="AR1455" s="1">
        <v>0</v>
      </c>
      <c r="AS1455" s="1">
        <v>253109.96777250001</v>
      </c>
      <c r="AT1455" s="1">
        <v>742494.61203439999</v>
      </c>
      <c r="AU1455" s="1">
        <v>0</v>
      </c>
      <c r="AV1455" s="1">
        <v>0</v>
      </c>
      <c r="AW1455" s="1">
        <v>0</v>
      </c>
      <c r="AX1455" s="1">
        <v>53930.264939999994</v>
      </c>
      <c r="AY1455" s="1">
        <v>0</v>
      </c>
      <c r="AZ1455" s="1">
        <v>0</v>
      </c>
      <c r="BA1455" s="1">
        <v>0</v>
      </c>
      <c r="BB1455" s="1">
        <v>1049534.8447469</v>
      </c>
      <c r="BC1455" s="7">
        <v>0.7807885201367698</v>
      </c>
      <c r="BD1455" s="35" t="s">
        <v>552</v>
      </c>
      <c r="BE1455" s="35">
        <v>2.3980691762967861</v>
      </c>
      <c r="BF1455" s="35">
        <v>2.8817599983594753</v>
      </c>
      <c r="BG1455" s="35" t="s">
        <v>552</v>
      </c>
      <c r="BH1455" s="35" t="s">
        <v>552</v>
      </c>
      <c r="BI1455" s="35" t="s">
        <v>552</v>
      </c>
      <c r="BJ1455" s="35">
        <v>4.8641081338918308</v>
      </c>
      <c r="BK1455" s="35" t="s">
        <v>552</v>
      </c>
      <c r="BL1455" s="35" t="s">
        <v>552</v>
      </c>
      <c r="BM1455" s="35" t="s">
        <v>552</v>
      </c>
      <c r="BN1455" s="35">
        <v>2.8049066806821266</v>
      </c>
      <c r="BO1455" s="1">
        <v>0</v>
      </c>
      <c r="BP1455" s="1">
        <v>0</v>
      </c>
      <c r="BQ1455" s="1">
        <v>2424269.3248799997</v>
      </c>
      <c r="BR1455" s="1">
        <v>107758.22880071799</v>
      </c>
      <c r="BS1455" s="1">
        <v>952209.02871383762</v>
      </c>
      <c r="BT1455" s="1">
        <v>2424269.3248799997</v>
      </c>
      <c r="BU1455" s="1">
        <v>107758.22880071799</v>
      </c>
      <c r="BV1455" s="1">
        <v>280298.5495918516</v>
      </c>
      <c r="BW1455" s="35">
        <v>6.1648950224755206</v>
      </c>
      <c r="BX1455" s="1">
        <v>12521096.569212802</v>
      </c>
      <c r="BY1455" s="1">
        <v>556559.93956360663</v>
      </c>
      <c r="BZ1455" s="1">
        <v>4918059.6727603497</v>
      </c>
      <c r="CA1455" s="1">
        <v>12521096.569212802</v>
      </c>
      <c r="CB1455" s="1">
        <v>556559.93956360663</v>
      </c>
      <c r="CC1455" s="1">
        <v>1447712.5835940621</v>
      </c>
    </row>
    <row r="1456" spans="1:81" x14ac:dyDescent="0.25">
      <c r="A1456" t="s">
        <v>478</v>
      </c>
      <c r="B1456" t="s">
        <v>479</v>
      </c>
      <c r="C1456" t="s">
        <v>307</v>
      </c>
      <c r="D1456" t="s">
        <v>1730</v>
      </c>
      <c r="E1456">
        <v>70001</v>
      </c>
      <c r="F1456" t="s">
        <v>39</v>
      </c>
      <c r="G1456" t="s">
        <v>78</v>
      </c>
      <c r="H1456" s="74">
        <v>0.56654231323843995</v>
      </c>
      <c r="I1456" s="1">
        <v>220384</v>
      </c>
      <c r="J1456" s="1"/>
      <c r="K1456" s="1">
        <v>158669</v>
      </c>
      <c r="L1456" s="1"/>
      <c r="M1456" s="1"/>
      <c r="N1456" s="1"/>
      <c r="O1456" s="1"/>
      <c r="P1456" s="1">
        <v>48523</v>
      </c>
      <c r="Q1456" s="1"/>
      <c r="R1456" s="1"/>
      <c r="S1456" s="1"/>
      <c r="T1456" s="1">
        <v>207192</v>
      </c>
      <c r="U1456" s="1">
        <v>13.76923076923077</v>
      </c>
      <c r="V1456" s="36">
        <v>5.9834248852108578E-2</v>
      </c>
      <c r="W1456" s="1"/>
      <c r="X1456" s="1">
        <v>25418</v>
      </c>
      <c r="Y1456" s="1"/>
      <c r="Z1456" s="1"/>
      <c r="AA1456" s="1"/>
      <c r="AB1456" s="1"/>
      <c r="AC1456" s="1">
        <v>20733</v>
      </c>
      <c r="AD1456" s="1"/>
      <c r="AE1456" s="1"/>
      <c r="AF1456" s="1"/>
      <c r="AG1456" s="1">
        <v>0</v>
      </c>
      <c r="AH1456" s="1">
        <v>230588.58459494152</v>
      </c>
      <c r="AI1456" s="1">
        <v>0</v>
      </c>
      <c r="AJ1456" s="1">
        <v>0</v>
      </c>
      <c r="AK1456" s="1"/>
      <c r="AL1456" s="1">
        <v>0</v>
      </c>
      <c r="AM1456" s="1">
        <v>182090.85404083331</v>
      </c>
      <c r="AN1456" s="1"/>
      <c r="AO1456" s="1">
        <v>0</v>
      </c>
      <c r="AP1456" s="1">
        <v>0</v>
      </c>
      <c r="AQ1456" s="1">
        <v>412679.43863577483</v>
      </c>
      <c r="AR1456" s="1">
        <v>0</v>
      </c>
      <c r="AS1456" s="1">
        <v>54910.162257000004</v>
      </c>
      <c r="AT1456" s="1">
        <v>0</v>
      </c>
      <c r="AU1456" s="1">
        <v>0</v>
      </c>
      <c r="AV1456" s="1"/>
      <c r="AW1456" s="1">
        <v>0</v>
      </c>
      <c r="AX1456" s="1">
        <v>53930.264939999994</v>
      </c>
      <c r="AY1456" s="1"/>
      <c r="AZ1456" s="1">
        <v>0</v>
      </c>
      <c r="BA1456" s="1">
        <v>0</v>
      </c>
      <c r="BB1456" s="1">
        <v>108840.427197</v>
      </c>
      <c r="BC1456" s="7">
        <v>2.3664143759654732</v>
      </c>
      <c r="BD1456" s="35" t="s">
        <v>552</v>
      </c>
      <c r="BE1456" s="35">
        <v>1.7993353890926489</v>
      </c>
      <c r="BF1456" s="35" t="s">
        <v>552</v>
      </c>
      <c r="BG1456" s="35" t="s">
        <v>552</v>
      </c>
      <c r="BH1456" s="35" t="s">
        <v>552</v>
      </c>
      <c r="BI1456" s="35" t="s">
        <v>552</v>
      </c>
      <c r="BJ1456" s="35">
        <v>4.8641081338918308</v>
      </c>
      <c r="BK1456" s="35" t="s">
        <v>552</v>
      </c>
      <c r="BL1456" s="35" t="s">
        <v>552</v>
      </c>
      <c r="BM1456" s="35" t="s">
        <v>552</v>
      </c>
      <c r="BN1456" s="35">
        <v>2.5170849542104659</v>
      </c>
      <c r="BO1456" s="1">
        <v>0</v>
      </c>
      <c r="BP1456" s="1">
        <v>0</v>
      </c>
      <c r="BQ1456" s="1">
        <v>72541.597439999983</v>
      </c>
      <c r="BR1456" s="1">
        <v>3224.4577672474702</v>
      </c>
      <c r="BS1456" s="1">
        <v>28493.023993162045</v>
      </c>
      <c r="BT1456" s="1">
        <v>72541.597439999983</v>
      </c>
      <c r="BU1456" s="1">
        <v>3224.4577672474702</v>
      </c>
      <c r="BV1456" s="1">
        <v>8387.3950550087739</v>
      </c>
      <c r="BW1456" s="35">
        <v>6.1648950224755206</v>
      </c>
      <c r="BX1456" s="1">
        <v>374669.7355402789</v>
      </c>
      <c r="BY1456" s="1">
        <v>16653.985872238991</v>
      </c>
      <c r="BZ1456" s="1">
        <v>147163.47779755824</v>
      </c>
      <c r="CA1456" s="1">
        <v>374669.7355402789</v>
      </c>
      <c r="CB1456" s="1">
        <v>16653.985872238991</v>
      </c>
      <c r="CC1456" s="1">
        <v>43320.014971150616</v>
      </c>
    </row>
    <row r="1457" spans="1:81" x14ac:dyDescent="0.25">
      <c r="A1457" t="s">
        <v>1630</v>
      </c>
      <c r="B1457" t="s">
        <v>479</v>
      </c>
      <c r="C1457" t="s">
        <v>307</v>
      </c>
      <c r="D1457" t="s">
        <v>28</v>
      </c>
      <c r="E1457">
        <v>70275</v>
      </c>
      <c r="F1457" t="s">
        <v>370</v>
      </c>
      <c r="G1457" t="s">
        <v>78</v>
      </c>
      <c r="H1457" s="74">
        <v>0.56654231323843995</v>
      </c>
      <c r="I1457" s="1">
        <v>132009.23000000001</v>
      </c>
      <c r="J1457" s="1">
        <v>0</v>
      </c>
      <c r="K1457" s="1">
        <v>0</v>
      </c>
      <c r="L1457" s="1">
        <v>0</v>
      </c>
      <c r="M1457" s="1">
        <v>0</v>
      </c>
      <c r="N1457" s="1">
        <v>0</v>
      </c>
      <c r="O1457" s="1">
        <v>0</v>
      </c>
      <c r="P1457" s="1">
        <v>46753</v>
      </c>
      <c r="Q1457" s="1">
        <v>0</v>
      </c>
      <c r="R1457" s="1">
        <v>0</v>
      </c>
      <c r="S1457" s="1">
        <v>0</v>
      </c>
      <c r="T1457" s="1">
        <v>46753</v>
      </c>
      <c r="U1457" s="1"/>
      <c r="V1457" s="36"/>
      <c r="W1457" s="1"/>
      <c r="X1457" s="1"/>
      <c r="Y1457" s="1"/>
      <c r="Z1457" s="1"/>
      <c r="AA1457" s="1"/>
      <c r="AB1457" s="1"/>
      <c r="AC1457" s="1">
        <v>5507</v>
      </c>
      <c r="AD1457" s="1"/>
      <c r="AE1457" s="1"/>
      <c r="AF1457" s="1"/>
      <c r="AG1457" s="1">
        <v>0</v>
      </c>
      <c r="AH1457" s="1">
        <v>0</v>
      </c>
      <c r="AI1457" s="1">
        <v>0</v>
      </c>
      <c r="AJ1457" s="1">
        <v>0</v>
      </c>
      <c r="AK1457" s="1">
        <v>0</v>
      </c>
      <c r="AL1457" s="1">
        <v>0</v>
      </c>
      <c r="AM1457" s="1">
        <v>48404.563615833329</v>
      </c>
      <c r="AN1457" s="1">
        <v>0</v>
      </c>
      <c r="AO1457" s="1">
        <v>0</v>
      </c>
      <c r="AP1457" s="1">
        <v>0</v>
      </c>
      <c r="AQ1457" s="1">
        <v>48404.563615833329</v>
      </c>
      <c r="AR1457" s="1">
        <v>0</v>
      </c>
      <c r="AS1457" s="1">
        <v>0</v>
      </c>
      <c r="AT1457" s="1">
        <v>0</v>
      </c>
      <c r="AU1457" s="1">
        <v>0</v>
      </c>
      <c r="AV1457" s="1">
        <v>0</v>
      </c>
      <c r="AW1457" s="1">
        <v>0</v>
      </c>
      <c r="AX1457" s="1">
        <v>14324.698259999999</v>
      </c>
      <c r="AY1457" s="1">
        <v>0</v>
      </c>
      <c r="AZ1457" s="1">
        <v>0</v>
      </c>
      <c r="BA1457" s="1">
        <v>0</v>
      </c>
      <c r="BB1457" s="1">
        <v>14324.698259999999</v>
      </c>
      <c r="BC1457" s="7">
        <v>0.47518845368489249</v>
      </c>
      <c r="BD1457" s="35" t="s">
        <v>552</v>
      </c>
      <c r="BE1457" s="35" t="s">
        <v>552</v>
      </c>
      <c r="BF1457" s="35" t="s">
        <v>552</v>
      </c>
      <c r="BG1457" s="35" t="s">
        <v>552</v>
      </c>
      <c r="BH1457" s="35" t="s">
        <v>552</v>
      </c>
      <c r="BI1457" s="35" t="s">
        <v>552</v>
      </c>
      <c r="BJ1457" s="35">
        <v>1.3417162936246514</v>
      </c>
      <c r="BK1457" s="35" t="s">
        <v>552</v>
      </c>
      <c r="BL1457" s="35" t="s">
        <v>552</v>
      </c>
      <c r="BM1457" s="35" t="s">
        <v>552</v>
      </c>
      <c r="BN1457" s="35">
        <v>1.3417162936246514</v>
      </c>
      <c r="BO1457" s="1">
        <v>0</v>
      </c>
      <c r="BP1457" s="1">
        <v>0</v>
      </c>
      <c r="BQ1457" s="1">
        <v>43452.1581468</v>
      </c>
      <c r="BR1457" s="1">
        <v>1931.4387025458195</v>
      </c>
      <c r="BS1457" s="1">
        <v>17067.219751474011</v>
      </c>
      <c r="BT1457" s="1">
        <v>43452.1581468</v>
      </c>
      <c r="BU1457" s="1">
        <v>1931.4387025458195</v>
      </c>
      <c r="BV1457" s="1">
        <v>5024.0197242881341</v>
      </c>
      <c r="BW1457" s="35">
        <v>5.9754376276030019</v>
      </c>
      <c r="BX1457" s="1">
        <v>216193.50264414505</v>
      </c>
      <c r="BY1457" s="1">
        <v>9609.7527960551924</v>
      </c>
      <c r="BZ1457" s="1">
        <v>84916.887350052944</v>
      </c>
      <c r="CA1457" s="1">
        <v>216193.50264414505</v>
      </c>
      <c r="CB1457" s="1">
        <v>9609.7527960551924</v>
      </c>
      <c r="CC1457" s="1">
        <v>24996.696778042842</v>
      </c>
    </row>
    <row r="1458" spans="1:81" x14ac:dyDescent="0.25">
      <c r="A1458" t="s">
        <v>1630</v>
      </c>
      <c r="B1458" t="s">
        <v>479</v>
      </c>
      <c r="C1458" t="s">
        <v>307</v>
      </c>
      <c r="D1458" t="s">
        <v>1730</v>
      </c>
      <c r="E1458">
        <v>70275</v>
      </c>
      <c r="F1458" t="s">
        <v>370</v>
      </c>
      <c r="G1458" t="s">
        <v>78</v>
      </c>
      <c r="H1458" s="74">
        <v>0.56654231323843995</v>
      </c>
      <c r="I1458" s="1">
        <v>132009.23000000001</v>
      </c>
      <c r="J1458" s="1"/>
      <c r="K1458" s="1"/>
      <c r="L1458" s="1"/>
      <c r="M1458" s="1"/>
      <c r="N1458" s="1"/>
      <c r="O1458" s="1"/>
      <c r="P1458" s="1">
        <v>46753</v>
      </c>
      <c r="Q1458" s="1"/>
      <c r="R1458" s="1"/>
      <c r="S1458" s="1"/>
      <c r="T1458" s="1">
        <v>46753</v>
      </c>
      <c r="U1458" s="1">
        <v>12.4</v>
      </c>
      <c r="V1458" s="36">
        <v>0.23906729346211159</v>
      </c>
      <c r="W1458" s="1"/>
      <c r="X1458" s="1"/>
      <c r="Y1458" s="1"/>
      <c r="Z1458" s="1"/>
      <c r="AA1458" s="1"/>
      <c r="AB1458" s="1"/>
      <c r="AC1458" s="1">
        <v>5507</v>
      </c>
      <c r="AD1458" s="1"/>
      <c r="AE1458" s="1"/>
      <c r="AF1458" s="1"/>
      <c r="AG1458" s="1">
        <v>0</v>
      </c>
      <c r="AH1458" s="1">
        <v>0</v>
      </c>
      <c r="AI1458" s="1">
        <v>0</v>
      </c>
      <c r="AJ1458" s="1">
        <v>0</v>
      </c>
      <c r="AK1458" s="1"/>
      <c r="AL1458" s="1">
        <v>0</v>
      </c>
      <c r="AM1458" s="1">
        <v>48404.563615833329</v>
      </c>
      <c r="AN1458" s="1"/>
      <c r="AO1458" s="1">
        <v>0</v>
      </c>
      <c r="AP1458" s="1">
        <v>0</v>
      </c>
      <c r="AQ1458" s="1">
        <v>48404.563615833329</v>
      </c>
      <c r="AR1458" s="1">
        <v>0</v>
      </c>
      <c r="AS1458" s="1">
        <v>0</v>
      </c>
      <c r="AT1458" s="1">
        <v>0</v>
      </c>
      <c r="AU1458" s="1">
        <v>0</v>
      </c>
      <c r="AV1458" s="1"/>
      <c r="AW1458" s="1">
        <v>0</v>
      </c>
      <c r="AX1458" s="1">
        <v>14324.698259999999</v>
      </c>
      <c r="AY1458" s="1"/>
      <c r="AZ1458" s="1">
        <v>0</v>
      </c>
      <c r="BA1458" s="1">
        <v>0</v>
      </c>
      <c r="BB1458" s="1">
        <v>14324.698259999999</v>
      </c>
      <c r="BC1458" s="7">
        <v>0.47518845368489249</v>
      </c>
      <c r="BD1458" s="35" t="s">
        <v>552</v>
      </c>
      <c r="BE1458" s="35" t="s">
        <v>552</v>
      </c>
      <c r="BF1458" s="35" t="s">
        <v>552</v>
      </c>
      <c r="BG1458" s="35" t="s">
        <v>552</v>
      </c>
      <c r="BH1458" s="35" t="s">
        <v>552</v>
      </c>
      <c r="BI1458" s="35" t="s">
        <v>552</v>
      </c>
      <c r="BJ1458" s="35">
        <v>1.3417162936246514</v>
      </c>
      <c r="BK1458" s="35" t="s">
        <v>552</v>
      </c>
      <c r="BL1458" s="35" t="s">
        <v>552</v>
      </c>
      <c r="BM1458" s="35" t="s">
        <v>552</v>
      </c>
      <c r="BN1458" s="35">
        <v>1.3417162936246514</v>
      </c>
      <c r="BO1458" s="1">
        <v>0</v>
      </c>
      <c r="BP1458" s="1">
        <v>0</v>
      </c>
      <c r="BQ1458" s="1">
        <v>43452.1581468</v>
      </c>
      <c r="BR1458" s="1">
        <v>1931.4387025458195</v>
      </c>
      <c r="BS1458" s="1">
        <v>17067.219751474011</v>
      </c>
      <c r="BT1458" s="1">
        <v>43452.1581468</v>
      </c>
      <c r="BU1458" s="1">
        <v>1931.4387025458195</v>
      </c>
      <c r="BV1458" s="1">
        <v>5024.0197242881341</v>
      </c>
      <c r="BW1458" s="35">
        <v>5.9754376276030019</v>
      </c>
      <c r="BX1458" s="1">
        <v>216193.50264414505</v>
      </c>
      <c r="BY1458" s="1">
        <v>9609.7527960551924</v>
      </c>
      <c r="BZ1458" s="1">
        <v>84916.887350052944</v>
      </c>
      <c r="CA1458" s="1">
        <v>216193.50264414505</v>
      </c>
      <c r="CB1458" s="1">
        <v>9609.7527960551924</v>
      </c>
      <c r="CC1458" s="1">
        <v>24996.696778042842</v>
      </c>
    </row>
    <row r="1459" spans="1:81" x14ac:dyDescent="0.25">
      <c r="A1459" t="s">
        <v>1623</v>
      </c>
      <c r="B1459" t="s">
        <v>1624</v>
      </c>
      <c r="C1459" t="s">
        <v>307</v>
      </c>
      <c r="D1459" t="s">
        <v>28</v>
      </c>
      <c r="E1459">
        <v>70052</v>
      </c>
      <c r="F1459" t="s">
        <v>370</v>
      </c>
      <c r="G1459" t="s">
        <v>78</v>
      </c>
      <c r="H1459" s="74">
        <v>0.56654231323843995</v>
      </c>
      <c r="I1459" s="1">
        <v>660831.92000000004</v>
      </c>
      <c r="J1459" s="1">
        <v>0</v>
      </c>
      <c r="K1459" s="1">
        <v>0</v>
      </c>
      <c r="L1459" s="1">
        <v>0</v>
      </c>
      <c r="M1459" s="1">
        <v>0</v>
      </c>
      <c r="N1459" s="1">
        <v>0</v>
      </c>
      <c r="O1459" s="1">
        <v>0</v>
      </c>
      <c r="P1459" s="1">
        <v>169937</v>
      </c>
      <c r="Q1459" s="1">
        <v>0</v>
      </c>
      <c r="R1459" s="1">
        <v>0</v>
      </c>
      <c r="S1459" s="1">
        <v>0</v>
      </c>
      <c r="T1459" s="1">
        <v>169937</v>
      </c>
      <c r="U1459" s="1"/>
      <c r="V1459" s="36"/>
      <c r="W1459" s="1"/>
      <c r="X1459" s="1"/>
      <c r="Y1459" s="1"/>
      <c r="Z1459" s="1"/>
      <c r="AA1459" s="1"/>
      <c r="AB1459" s="1"/>
      <c r="AC1459" s="1">
        <v>20016</v>
      </c>
      <c r="AD1459" s="1"/>
      <c r="AE1459" s="1"/>
      <c r="AF1459" s="1"/>
      <c r="AG1459" s="1">
        <v>0</v>
      </c>
      <c r="AH1459" s="1">
        <v>0</v>
      </c>
      <c r="AI1459" s="1">
        <v>0</v>
      </c>
      <c r="AJ1459" s="1">
        <v>0</v>
      </c>
      <c r="AK1459" s="1">
        <v>0</v>
      </c>
      <c r="AL1459" s="1">
        <v>0</v>
      </c>
      <c r="AM1459" s="1">
        <v>175933.50010916666</v>
      </c>
      <c r="AN1459" s="1">
        <v>0</v>
      </c>
      <c r="AO1459" s="1">
        <v>0</v>
      </c>
      <c r="AP1459" s="1">
        <v>0</v>
      </c>
      <c r="AQ1459" s="1">
        <v>175933.50010916666</v>
      </c>
      <c r="AR1459" s="1">
        <v>0</v>
      </c>
      <c r="AS1459" s="1">
        <v>0</v>
      </c>
      <c r="AT1459" s="1">
        <v>0</v>
      </c>
      <c r="AU1459" s="1">
        <v>0</v>
      </c>
      <c r="AV1459" s="1">
        <v>0</v>
      </c>
      <c r="AW1459" s="1">
        <v>0</v>
      </c>
      <c r="AX1459" s="1">
        <v>52065.218879999993</v>
      </c>
      <c r="AY1459" s="1">
        <v>0</v>
      </c>
      <c r="AZ1459" s="1">
        <v>0</v>
      </c>
      <c r="BA1459" s="1">
        <v>0</v>
      </c>
      <c r="BB1459" s="1">
        <v>52065.218879999993</v>
      </c>
      <c r="BC1459" s="7">
        <v>0.34501771492691613</v>
      </c>
      <c r="BD1459" s="35" t="s">
        <v>552</v>
      </c>
      <c r="BE1459" s="35" t="s">
        <v>552</v>
      </c>
      <c r="BF1459" s="35" t="s">
        <v>552</v>
      </c>
      <c r="BG1459" s="35" t="s">
        <v>552</v>
      </c>
      <c r="BH1459" s="35" t="s">
        <v>552</v>
      </c>
      <c r="BI1459" s="35" t="s">
        <v>552</v>
      </c>
      <c r="BJ1459" s="35">
        <v>1.3416661409179087</v>
      </c>
      <c r="BK1459" s="35" t="s">
        <v>552</v>
      </c>
      <c r="BL1459" s="35" t="s">
        <v>552</v>
      </c>
      <c r="BM1459" s="35" t="s">
        <v>552</v>
      </c>
      <c r="BN1459" s="35">
        <v>1.3416661409179087</v>
      </c>
      <c r="BO1459" s="1">
        <v>0</v>
      </c>
      <c r="BP1459" s="1">
        <v>0</v>
      </c>
      <c r="BQ1459" s="1">
        <v>217519.43478719998</v>
      </c>
      <c r="BR1459" s="1">
        <v>9668.6901829944964</v>
      </c>
      <c r="BS1459" s="1">
        <v>85437.689451173137</v>
      </c>
      <c r="BT1459" s="1">
        <v>217519.43478719998</v>
      </c>
      <c r="BU1459" s="1">
        <v>9668.6901829944964</v>
      </c>
      <c r="BV1459" s="1">
        <v>25150.003530201622</v>
      </c>
      <c r="BW1459" s="35">
        <v>6.0612911539443468</v>
      </c>
      <c r="BX1459" s="1">
        <v>1100929.1910994293</v>
      </c>
      <c r="BY1459" s="1">
        <v>48936.056093418585</v>
      </c>
      <c r="BZ1459" s="1">
        <v>432425.02183266688</v>
      </c>
      <c r="CA1459" s="1">
        <v>1100929.1910994293</v>
      </c>
      <c r="CB1459" s="1">
        <v>48936.056093418585</v>
      </c>
      <c r="CC1459" s="1">
        <v>127291.49038907855</v>
      </c>
    </row>
    <row r="1460" spans="1:81" x14ac:dyDescent="0.25">
      <c r="A1460" t="s">
        <v>1623</v>
      </c>
      <c r="B1460" t="s">
        <v>1624</v>
      </c>
      <c r="C1460" t="s">
        <v>307</v>
      </c>
      <c r="D1460" t="s">
        <v>1730</v>
      </c>
      <c r="E1460">
        <v>70052</v>
      </c>
      <c r="F1460" t="s">
        <v>370</v>
      </c>
      <c r="G1460" t="s">
        <v>78</v>
      </c>
      <c r="H1460" s="74">
        <v>0.56654231323843995</v>
      </c>
      <c r="I1460" s="1">
        <v>660831.92000000004</v>
      </c>
      <c r="J1460" s="1"/>
      <c r="K1460" s="1"/>
      <c r="L1460" s="1"/>
      <c r="M1460" s="1"/>
      <c r="N1460" s="1"/>
      <c r="O1460" s="1"/>
      <c r="P1460" s="1">
        <v>169937</v>
      </c>
      <c r="Q1460" s="1"/>
      <c r="R1460" s="1"/>
      <c r="S1460" s="1"/>
      <c r="T1460" s="1">
        <v>169937</v>
      </c>
      <c r="U1460" s="1">
        <v>12</v>
      </c>
      <c r="V1460" s="36">
        <v>0.34431886722063482</v>
      </c>
      <c r="W1460" s="1"/>
      <c r="X1460" s="1"/>
      <c r="Y1460" s="1"/>
      <c r="Z1460" s="1"/>
      <c r="AA1460" s="1"/>
      <c r="AB1460" s="1"/>
      <c r="AC1460" s="1">
        <v>20016</v>
      </c>
      <c r="AD1460" s="1"/>
      <c r="AE1460" s="1"/>
      <c r="AF1460" s="1"/>
      <c r="AG1460" s="1">
        <v>0</v>
      </c>
      <c r="AH1460" s="1">
        <v>0</v>
      </c>
      <c r="AI1460" s="1">
        <v>0</v>
      </c>
      <c r="AJ1460" s="1">
        <v>0</v>
      </c>
      <c r="AK1460" s="1"/>
      <c r="AL1460" s="1">
        <v>0</v>
      </c>
      <c r="AM1460" s="1">
        <v>175933.50010916666</v>
      </c>
      <c r="AN1460" s="1"/>
      <c r="AO1460" s="1">
        <v>0</v>
      </c>
      <c r="AP1460" s="1">
        <v>0</v>
      </c>
      <c r="AQ1460" s="1">
        <v>175933.50010916666</v>
      </c>
      <c r="AR1460" s="1">
        <v>0</v>
      </c>
      <c r="AS1460" s="1">
        <v>0</v>
      </c>
      <c r="AT1460" s="1">
        <v>0</v>
      </c>
      <c r="AU1460" s="1">
        <v>0</v>
      </c>
      <c r="AV1460" s="1"/>
      <c r="AW1460" s="1">
        <v>0</v>
      </c>
      <c r="AX1460" s="1">
        <v>52065.218879999993</v>
      </c>
      <c r="AY1460" s="1"/>
      <c r="AZ1460" s="1">
        <v>0</v>
      </c>
      <c r="BA1460" s="1">
        <v>0</v>
      </c>
      <c r="BB1460" s="1">
        <v>52065.218879999993</v>
      </c>
      <c r="BC1460" s="7">
        <v>0.34501771492691613</v>
      </c>
      <c r="BD1460" s="35" t="s">
        <v>552</v>
      </c>
      <c r="BE1460" s="35" t="s">
        <v>552</v>
      </c>
      <c r="BF1460" s="35" t="s">
        <v>552</v>
      </c>
      <c r="BG1460" s="35" t="s">
        <v>552</v>
      </c>
      <c r="BH1460" s="35" t="s">
        <v>552</v>
      </c>
      <c r="BI1460" s="35" t="s">
        <v>552</v>
      </c>
      <c r="BJ1460" s="35">
        <v>1.3416661409179087</v>
      </c>
      <c r="BK1460" s="35" t="s">
        <v>552</v>
      </c>
      <c r="BL1460" s="35" t="s">
        <v>552</v>
      </c>
      <c r="BM1460" s="35" t="s">
        <v>552</v>
      </c>
      <c r="BN1460" s="35">
        <v>1.3416661409179087</v>
      </c>
      <c r="BO1460" s="1">
        <v>0</v>
      </c>
      <c r="BP1460" s="1">
        <v>0</v>
      </c>
      <c r="BQ1460" s="1">
        <v>217519.43478719998</v>
      </c>
      <c r="BR1460" s="1">
        <v>9668.6901829944964</v>
      </c>
      <c r="BS1460" s="1">
        <v>85437.689451173137</v>
      </c>
      <c r="BT1460" s="1">
        <v>217519.43478719998</v>
      </c>
      <c r="BU1460" s="1">
        <v>9668.6901829944964</v>
      </c>
      <c r="BV1460" s="1">
        <v>25150.003530201622</v>
      </c>
      <c r="BW1460" s="35">
        <v>6.0612911539443468</v>
      </c>
      <c r="BX1460" s="1">
        <v>1100929.1910994293</v>
      </c>
      <c r="BY1460" s="1">
        <v>48936.056093418585</v>
      </c>
      <c r="BZ1460" s="1">
        <v>432425.02183266688</v>
      </c>
      <c r="CA1460" s="1">
        <v>1100929.1910994293</v>
      </c>
      <c r="CB1460" s="1">
        <v>48936.056093418585</v>
      </c>
      <c r="CC1460" s="1">
        <v>127291.49038907855</v>
      </c>
    </row>
    <row r="1461" spans="1:81" x14ac:dyDescent="0.25">
      <c r="A1461" t="s">
        <v>305</v>
      </c>
      <c r="B1461" t="s">
        <v>306</v>
      </c>
      <c r="C1461" t="s">
        <v>307</v>
      </c>
      <c r="D1461" t="s">
        <v>38</v>
      </c>
      <c r="E1461">
        <v>70002</v>
      </c>
      <c r="F1461" t="s">
        <v>39</v>
      </c>
      <c r="G1461" t="s">
        <v>78</v>
      </c>
      <c r="H1461" s="74">
        <v>0.56654231323843995</v>
      </c>
      <c r="I1461" s="1">
        <v>12569470</v>
      </c>
      <c r="J1461" s="1"/>
      <c r="K1461" s="1">
        <v>117165</v>
      </c>
      <c r="L1461" s="1">
        <v>3748423</v>
      </c>
      <c r="M1461" s="1"/>
      <c r="N1461" s="1"/>
      <c r="O1461" s="1"/>
      <c r="P1461" s="1"/>
      <c r="Q1461" s="1"/>
      <c r="R1461" s="1"/>
      <c r="S1461" s="1"/>
      <c r="T1461" s="1">
        <v>3865588</v>
      </c>
      <c r="U1461" s="1">
        <v>35.598958333333336</v>
      </c>
      <c r="V1461" s="36">
        <v>8.7713409774424725E-2</v>
      </c>
      <c r="W1461" s="1"/>
      <c r="X1461" s="1">
        <v>33661</v>
      </c>
      <c r="Y1461" s="1">
        <v>837013</v>
      </c>
      <c r="Z1461" s="1"/>
      <c r="AA1461" s="1"/>
      <c r="AB1461" s="1"/>
      <c r="AC1461" s="1"/>
      <c r="AD1461" s="1"/>
      <c r="AE1461" s="1"/>
      <c r="AF1461" s="1"/>
      <c r="AG1461" s="1">
        <v>0</v>
      </c>
      <c r="AH1461" s="1">
        <v>279314.50790628657</v>
      </c>
      <c r="AI1461" s="1">
        <v>8589712.4238125011</v>
      </c>
      <c r="AJ1461" s="1">
        <v>0</v>
      </c>
      <c r="AK1461" s="1">
        <v>0</v>
      </c>
      <c r="AL1461" s="1">
        <v>0</v>
      </c>
      <c r="AM1461" s="1">
        <v>0</v>
      </c>
      <c r="AN1461" s="1">
        <v>0</v>
      </c>
      <c r="AO1461" s="1">
        <v>0</v>
      </c>
      <c r="AP1461" s="1">
        <v>0</v>
      </c>
      <c r="AQ1461" s="1">
        <v>8869026.9317187872</v>
      </c>
      <c r="AR1461" s="1">
        <v>0</v>
      </c>
      <c r="AS1461" s="1">
        <v>72717.4038765</v>
      </c>
      <c r="AT1461" s="1">
        <v>1814660.4220522</v>
      </c>
      <c r="AU1461" s="1">
        <v>0</v>
      </c>
      <c r="AV1461" s="1">
        <v>0</v>
      </c>
      <c r="AW1461" s="1">
        <v>0</v>
      </c>
      <c r="AX1461" s="1">
        <v>0</v>
      </c>
      <c r="AY1461" s="1">
        <v>0</v>
      </c>
      <c r="AZ1461" s="1">
        <v>0</v>
      </c>
      <c r="BA1461" s="1">
        <v>0</v>
      </c>
      <c r="BB1461" s="1">
        <v>1887377.8259286999</v>
      </c>
      <c r="BC1461" s="7">
        <v>0.85575642868374613</v>
      </c>
      <c r="BD1461" s="35" t="s">
        <v>552</v>
      </c>
      <c r="BE1461" s="35">
        <v>3.0045825270583073</v>
      </c>
      <c r="BF1461" s="35">
        <v>2.7756666859275758</v>
      </c>
      <c r="BG1461" s="35" t="s">
        <v>552</v>
      </c>
      <c r="BH1461" s="35" t="s">
        <v>552</v>
      </c>
      <c r="BI1461" s="35" t="s">
        <v>552</v>
      </c>
      <c r="BJ1461" s="35" t="s">
        <v>552</v>
      </c>
      <c r="BK1461" s="35" t="s">
        <v>552</v>
      </c>
      <c r="BL1461" s="35" t="s">
        <v>552</v>
      </c>
      <c r="BM1461" s="35" t="s">
        <v>552</v>
      </c>
      <c r="BN1461" s="35">
        <v>2.7826050674949028</v>
      </c>
      <c r="BO1461" s="1">
        <v>0</v>
      </c>
      <c r="BP1461" s="1"/>
      <c r="BQ1461" s="1">
        <v>4137366.7451999993</v>
      </c>
      <c r="BR1461" s="1">
        <v>183905.02564471134</v>
      </c>
      <c r="BS1461" s="1">
        <v>1625082.6298248991</v>
      </c>
      <c r="BT1461" s="1">
        <v>4137366.7451999993</v>
      </c>
      <c r="BU1461" s="1">
        <v>183905.02564471134</v>
      </c>
      <c r="BV1461" s="1">
        <v>478370.07460651017</v>
      </c>
      <c r="BW1461" s="35">
        <v>6.0967881089824711</v>
      </c>
      <c r="BX1461" s="1">
        <v>21087281.629434865</v>
      </c>
      <c r="BY1461" s="1">
        <v>937324.94788808108</v>
      </c>
      <c r="BZ1461" s="1">
        <v>8282701.8238055091</v>
      </c>
      <c r="CA1461" s="1">
        <v>21087281.629434865</v>
      </c>
      <c r="CB1461" s="1">
        <v>937324.94788808108</v>
      </c>
      <c r="CC1461" s="1">
        <v>2438150.9079475184</v>
      </c>
    </row>
    <row r="1462" spans="1:81" x14ac:dyDescent="0.25">
      <c r="A1462" t="s">
        <v>305</v>
      </c>
      <c r="B1462" t="s">
        <v>306</v>
      </c>
      <c r="C1462" t="s">
        <v>307</v>
      </c>
      <c r="D1462" t="s">
        <v>28</v>
      </c>
      <c r="E1462">
        <v>70002</v>
      </c>
      <c r="F1462" t="s">
        <v>39</v>
      </c>
      <c r="G1462" t="s">
        <v>78</v>
      </c>
      <c r="H1462" s="74">
        <v>0.56654231323843995</v>
      </c>
      <c r="I1462" s="1">
        <v>13340436</v>
      </c>
      <c r="J1462" s="1">
        <v>0</v>
      </c>
      <c r="K1462" s="1">
        <v>252340</v>
      </c>
      <c r="L1462" s="1">
        <v>3790971</v>
      </c>
      <c r="M1462" s="1">
        <v>0</v>
      </c>
      <c r="N1462" s="1">
        <v>0</v>
      </c>
      <c r="O1462" s="1">
        <v>0</v>
      </c>
      <c r="P1462" s="1">
        <v>589614</v>
      </c>
      <c r="Q1462" s="1">
        <v>0</v>
      </c>
      <c r="R1462" s="1">
        <v>0</v>
      </c>
      <c r="S1462" s="1">
        <v>0</v>
      </c>
      <c r="T1462" s="1">
        <v>4632925</v>
      </c>
      <c r="U1462" s="1"/>
      <c r="V1462" s="36"/>
      <c r="W1462" s="1"/>
      <c r="X1462" s="1">
        <v>55465</v>
      </c>
      <c r="Y1462" s="1">
        <v>854927</v>
      </c>
      <c r="Z1462" s="1"/>
      <c r="AA1462" s="1"/>
      <c r="AB1462" s="1"/>
      <c r="AC1462" s="1">
        <v>71164</v>
      </c>
      <c r="AD1462" s="1"/>
      <c r="AE1462" s="1"/>
      <c r="AF1462" s="1"/>
      <c r="AG1462" s="1">
        <v>0</v>
      </c>
      <c r="AH1462" s="1">
        <v>476855.61279005848</v>
      </c>
      <c r="AI1462" s="1">
        <v>8773111.6435625013</v>
      </c>
      <c r="AJ1462" s="1">
        <v>0</v>
      </c>
      <c r="AK1462" s="1">
        <v>0</v>
      </c>
      <c r="AL1462" s="1">
        <v>0</v>
      </c>
      <c r="AM1462" s="1">
        <v>625489.62323499995</v>
      </c>
      <c r="AN1462" s="1">
        <v>0</v>
      </c>
      <c r="AO1462" s="1">
        <v>0</v>
      </c>
      <c r="AP1462" s="1">
        <v>0</v>
      </c>
      <c r="AQ1462" s="1">
        <v>9875456.8795875609</v>
      </c>
      <c r="AR1462" s="1">
        <v>0</v>
      </c>
      <c r="AS1462" s="1">
        <v>119820.29072250001</v>
      </c>
      <c r="AT1462" s="1">
        <v>1853498.3215838</v>
      </c>
      <c r="AU1462" s="1">
        <v>0</v>
      </c>
      <c r="AV1462" s="1">
        <v>0</v>
      </c>
      <c r="AW1462" s="1">
        <v>0</v>
      </c>
      <c r="AX1462" s="1">
        <v>185110.37351999999</v>
      </c>
      <c r="AY1462" s="1">
        <v>0</v>
      </c>
      <c r="AZ1462" s="1">
        <v>0</v>
      </c>
      <c r="BA1462" s="1">
        <v>0</v>
      </c>
      <c r="BB1462" s="1">
        <v>2158428.9858263</v>
      </c>
      <c r="BC1462" s="7">
        <v>0.90206091205818617</v>
      </c>
      <c r="BD1462" s="35" t="s">
        <v>552</v>
      </c>
      <c r="BE1462" s="35">
        <v>2.3645712273621244</v>
      </c>
      <c r="BF1462" s="35">
        <v>2.8031367069667117</v>
      </c>
      <c r="BG1462" s="35" t="s">
        <v>552</v>
      </c>
      <c r="BH1462" s="35" t="s">
        <v>552</v>
      </c>
      <c r="BI1462" s="35" t="s">
        <v>552</v>
      </c>
      <c r="BJ1462" s="35">
        <v>1.3747977435322092</v>
      </c>
      <c r="BK1462" s="35" t="s">
        <v>552</v>
      </c>
      <c r="BL1462" s="35" t="s">
        <v>552</v>
      </c>
      <c r="BM1462" s="35" t="s">
        <v>552</v>
      </c>
      <c r="BN1462" s="35">
        <v>2.5974704674506626</v>
      </c>
      <c r="BO1462" s="1">
        <v>0</v>
      </c>
      <c r="BP1462" s="1">
        <v>0</v>
      </c>
      <c r="BQ1462" s="1">
        <v>4391137.913759999</v>
      </c>
      <c r="BR1462" s="1">
        <v>195185.09727869433</v>
      </c>
      <c r="BS1462" s="1">
        <v>1724759.34290712</v>
      </c>
      <c r="BT1462" s="1">
        <v>4391137.913759999</v>
      </c>
      <c r="BU1462" s="1">
        <v>195185.09727869433</v>
      </c>
      <c r="BV1462" s="1">
        <v>507711.57133939408</v>
      </c>
      <c r="BW1462" s="35">
        <v>6.0967881089824711</v>
      </c>
      <c r="BX1462" s="1">
        <v>22380699.503754057</v>
      </c>
      <c r="BY1462" s="1">
        <v>994817.08286063606</v>
      </c>
      <c r="BZ1462" s="1">
        <v>8790732.909785429</v>
      </c>
      <c r="CA1462" s="1">
        <v>22380699.503754057</v>
      </c>
      <c r="CB1462" s="1">
        <v>994817.08286063606</v>
      </c>
      <c r="CC1462" s="1">
        <v>2587698.2995954291</v>
      </c>
    </row>
    <row r="1463" spans="1:81" x14ac:dyDescent="0.25">
      <c r="A1463" t="s">
        <v>305</v>
      </c>
      <c r="B1463" t="s">
        <v>306</v>
      </c>
      <c r="C1463" t="s">
        <v>307</v>
      </c>
      <c r="D1463" t="s">
        <v>1730</v>
      </c>
      <c r="E1463">
        <v>70002</v>
      </c>
      <c r="F1463" t="s">
        <v>39</v>
      </c>
      <c r="G1463" t="s">
        <v>78</v>
      </c>
      <c r="H1463" s="74">
        <v>0.56654231323843995</v>
      </c>
      <c r="I1463" s="1">
        <v>770966</v>
      </c>
      <c r="J1463" s="1"/>
      <c r="K1463" s="1">
        <v>135175</v>
      </c>
      <c r="L1463" s="1">
        <v>42548</v>
      </c>
      <c r="M1463" s="1"/>
      <c r="N1463" s="1"/>
      <c r="O1463" s="1"/>
      <c r="P1463" s="1">
        <v>589614</v>
      </c>
      <c r="Q1463" s="1"/>
      <c r="R1463" s="1"/>
      <c r="S1463" s="1"/>
      <c r="T1463" s="1">
        <v>767337</v>
      </c>
      <c r="U1463" s="1">
        <v>7.3555555555555552</v>
      </c>
      <c r="V1463" s="36">
        <v>0.14515762128839035</v>
      </c>
      <c r="W1463" s="1"/>
      <c r="X1463" s="1">
        <v>21804</v>
      </c>
      <c r="Y1463" s="1">
        <v>17914</v>
      </c>
      <c r="Z1463" s="1"/>
      <c r="AA1463" s="1"/>
      <c r="AB1463" s="1"/>
      <c r="AC1463" s="1">
        <v>71164</v>
      </c>
      <c r="AD1463" s="1"/>
      <c r="AE1463" s="1"/>
      <c r="AF1463" s="1"/>
      <c r="AG1463" s="1">
        <v>0</v>
      </c>
      <c r="AH1463" s="1">
        <v>197541.10488377194</v>
      </c>
      <c r="AI1463" s="1">
        <v>183399.21975000002</v>
      </c>
      <c r="AJ1463" s="1">
        <v>0</v>
      </c>
      <c r="AK1463" s="1"/>
      <c r="AL1463" s="1">
        <v>0</v>
      </c>
      <c r="AM1463" s="1">
        <v>625489.62323499995</v>
      </c>
      <c r="AN1463" s="1"/>
      <c r="AO1463" s="1">
        <v>0</v>
      </c>
      <c r="AP1463" s="1">
        <v>0</v>
      </c>
      <c r="AQ1463" s="1">
        <v>1006429.9478687719</v>
      </c>
      <c r="AR1463" s="1">
        <v>0</v>
      </c>
      <c r="AS1463" s="1">
        <v>47102.886846000001</v>
      </c>
      <c r="AT1463" s="1">
        <v>38837.8995316</v>
      </c>
      <c r="AU1463" s="1">
        <v>0</v>
      </c>
      <c r="AV1463" s="1"/>
      <c r="AW1463" s="1">
        <v>0</v>
      </c>
      <c r="AX1463" s="1">
        <v>185110.37351999999</v>
      </c>
      <c r="AY1463" s="1"/>
      <c r="AZ1463" s="1">
        <v>0</v>
      </c>
      <c r="BA1463" s="1">
        <v>0</v>
      </c>
      <c r="BB1463" s="1">
        <v>271051.15989760001</v>
      </c>
      <c r="BC1463" s="7">
        <v>1.6569876074513947</v>
      </c>
      <c r="BD1463" s="35" t="s">
        <v>552</v>
      </c>
      <c r="BE1463" s="35">
        <v>1.8098316384669646</v>
      </c>
      <c r="BF1463" s="35">
        <v>5.2232095346808318</v>
      </c>
      <c r="BG1463" s="35" t="s">
        <v>552</v>
      </c>
      <c r="BH1463" s="35" t="s">
        <v>552</v>
      </c>
      <c r="BI1463" s="35" t="s">
        <v>552</v>
      </c>
      <c r="BJ1463" s="35">
        <v>1.3747977435322092</v>
      </c>
      <c r="BK1463" s="35" t="s">
        <v>552</v>
      </c>
      <c r="BL1463" s="35" t="s">
        <v>552</v>
      </c>
      <c r="BM1463" s="35" t="s">
        <v>552</v>
      </c>
      <c r="BN1463" s="35">
        <v>1.6648240704753869</v>
      </c>
      <c r="BO1463" s="1">
        <v>0</v>
      </c>
      <c r="BP1463" s="1">
        <v>0</v>
      </c>
      <c r="BQ1463" s="1">
        <v>253771.16855999996</v>
      </c>
      <c r="BR1463" s="1">
        <v>11280.071633983018</v>
      </c>
      <c r="BS1463" s="1">
        <v>99676.713082220915</v>
      </c>
      <c r="BT1463" s="1">
        <v>253771.16855999996</v>
      </c>
      <c r="BU1463" s="1">
        <v>11280.071633983018</v>
      </c>
      <c r="BV1463" s="1">
        <v>29341.496732883945</v>
      </c>
      <c r="BW1463" s="35">
        <v>6.0967881089824711</v>
      </c>
      <c r="BX1463" s="1">
        <v>1293417.8743191941</v>
      </c>
      <c r="BY1463" s="1">
        <v>57492.134972555119</v>
      </c>
      <c r="BZ1463" s="1">
        <v>508031.08597992104</v>
      </c>
      <c r="CA1463" s="1">
        <v>1293417.8743191941</v>
      </c>
      <c r="CB1463" s="1">
        <v>57492.134972555119</v>
      </c>
      <c r="CC1463" s="1">
        <v>149547.3916479109</v>
      </c>
    </row>
    <row r="1464" spans="1:81" x14ac:dyDescent="0.25">
      <c r="A1464" t="s">
        <v>566</v>
      </c>
      <c r="B1464" t="s">
        <v>336</v>
      </c>
      <c r="C1464" t="s">
        <v>373</v>
      </c>
      <c r="D1464" t="s">
        <v>38</v>
      </c>
      <c r="E1464">
        <v>10133</v>
      </c>
      <c r="F1464" t="s">
        <v>370</v>
      </c>
      <c r="G1464" t="s">
        <v>92</v>
      </c>
      <c r="H1464" s="74">
        <v>0.23928040779951004</v>
      </c>
      <c r="I1464" s="1">
        <v>2468724.17</v>
      </c>
      <c r="J1464" s="1"/>
      <c r="K1464" s="1"/>
      <c r="L1464" s="1">
        <v>1276263</v>
      </c>
      <c r="M1464" s="1"/>
      <c r="N1464" s="1"/>
      <c r="O1464" s="1"/>
      <c r="P1464" s="1"/>
      <c r="Q1464" s="1"/>
      <c r="R1464" s="1"/>
      <c r="S1464" s="1"/>
      <c r="T1464" s="1">
        <v>1276263</v>
      </c>
      <c r="U1464" s="1">
        <v>51</v>
      </c>
      <c r="V1464" s="36">
        <v>3.8873113837099516E-2</v>
      </c>
      <c r="W1464" s="1"/>
      <c r="X1464" s="1"/>
      <c r="Y1464" s="1">
        <v>296117</v>
      </c>
      <c r="Z1464" s="1"/>
      <c r="AA1464" s="1"/>
      <c r="AB1464" s="1"/>
      <c r="AC1464" s="1"/>
      <c r="AD1464" s="1"/>
      <c r="AE1464" s="1"/>
      <c r="AF1464" s="1"/>
      <c r="AG1464" s="1">
        <v>0</v>
      </c>
      <c r="AH1464" s="1">
        <v>0</v>
      </c>
      <c r="AI1464" s="1">
        <v>3038270.8938125004</v>
      </c>
      <c r="AJ1464" s="1">
        <v>0</v>
      </c>
      <c r="AK1464" s="1">
        <v>0</v>
      </c>
      <c r="AL1464" s="1">
        <v>0</v>
      </c>
      <c r="AM1464" s="1">
        <v>0</v>
      </c>
      <c r="AN1464" s="1">
        <v>0</v>
      </c>
      <c r="AO1464" s="1">
        <v>0</v>
      </c>
      <c r="AP1464" s="1">
        <v>0</v>
      </c>
      <c r="AQ1464" s="1">
        <v>3038270.8938125004</v>
      </c>
      <c r="AR1464" s="1">
        <v>0</v>
      </c>
      <c r="AS1464" s="1">
        <v>0</v>
      </c>
      <c r="AT1464" s="1">
        <v>641987.4006698</v>
      </c>
      <c r="AU1464" s="1">
        <v>0</v>
      </c>
      <c r="AV1464" s="1">
        <v>0</v>
      </c>
      <c r="AW1464" s="1">
        <v>0</v>
      </c>
      <c r="AX1464" s="1">
        <v>0</v>
      </c>
      <c r="AY1464" s="1">
        <v>0</v>
      </c>
      <c r="AZ1464" s="1">
        <v>0</v>
      </c>
      <c r="BA1464" s="1">
        <v>0</v>
      </c>
      <c r="BB1464" s="1">
        <v>641987.4006698</v>
      </c>
      <c r="BC1464" s="7">
        <v>1.4907531344347396</v>
      </c>
      <c r="BD1464" s="35" t="s">
        <v>552</v>
      </c>
      <c r="BE1464" s="35" t="s">
        <v>552</v>
      </c>
      <c r="BF1464" s="35">
        <v>2.8836206130572619</v>
      </c>
      <c r="BG1464" s="35" t="s">
        <v>552</v>
      </c>
      <c r="BH1464" s="35" t="s">
        <v>552</v>
      </c>
      <c r="BI1464" s="35" t="s">
        <v>552</v>
      </c>
      <c r="BJ1464" s="35" t="s">
        <v>552</v>
      </c>
      <c r="BK1464" s="35" t="s">
        <v>552</v>
      </c>
      <c r="BL1464" s="35" t="s">
        <v>552</v>
      </c>
      <c r="BM1464" s="35" t="s">
        <v>552</v>
      </c>
      <c r="BN1464" s="35">
        <v>2.8836206130572619</v>
      </c>
      <c r="BO1464" s="1">
        <v>0</v>
      </c>
      <c r="BP1464" s="1"/>
      <c r="BQ1464" s="1">
        <v>812605.24779719987</v>
      </c>
      <c r="BR1464" s="1">
        <v>36120.121357031654</v>
      </c>
      <c r="BS1464" s="1">
        <v>319176.60541740351</v>
      </c>
      <c r="BT1464" s="1">
        <v>812605.24779719987</v>
      </c>
      <c r="BU1464" s="1">
        <v>36120.121357031654</v>
      </c>
      <c r="BV1464" s="1">
        <v>93954.937271483592</v>
      </c>
      <c r="BW1464" s="35">
        <v>5.9784344355074177</v>
      </c>
      <c r="BX1464" s="1">
        <v>4045501.9481076184</v>
      </c>
      <c r="BY1464" s="1">
        <v>179821.65597855335</v>
      </c>
      <c r="BZ1464" s="1">
        <v>1588999.8034183653</v>
      </c>
      <c r="CA1464" s="1">
        <v>4045501.9481076184</v>
      </c>
      <c r="CB1464" s="1">
        <v>179821.65597855335</v>
      </c>
      <c r="CC1464" s="1">
        <v>467748.49509829335</v>
      </c>
    </row>
    <row r="1465" spans="1:81" x14ac:dyDescent="0.25">
      <c r="A1465" t="s">
        <v>566</v>
      </c>
      <c r="B1465" t="s">
        <v>336</v>
      </c>
      <c r="C1465" t="s">
        <v>373</v>
      </c>
      <c r="D1465" t="s">
        <v>28</v>
      </c>
      <c r="E1465">
        <v>10133</v>
      </c>
      <c r="F1465" t="s">
        <v>370</v>
      </c>
      <c r="G1465" t="s">
        <v>92</v>
      </c>
      <c r="H1465" s="74">
        <v>0.23928040779951004</v>
      </c>
      <c r="I1465" s="1">
        <v>2468724.17</v>
      </c>
      <c r="J1465" s="1">
        <v>0</v>
      </c>
      <c r="K1465" s="1">
        <v>0</v>
      </c>
      <c r="L1465" s="1">
        <v>1276263</v>
      </c>
      <c r="M1465" s="1">
        <v>0</v>
      </c>
      <c r="N1465" s="1">
        <v>0</v>
      </c>
      <c r="O1465" s="1">
        <v>0</v>
      </c>
      <c r="P1465" s="1">
        <v>0</v>
      </c>
      <c r="Q1465" s="1">
        <v>0</v>
      </c>
      <c r="R1465" s="1">
        <v>0</v>
      </c>
      <c r="S1465" s="1">
        <v>0</v>
      </c>
      <c r="T1465" s="1">
        <v>1276263</v>
      </c>
      <c r="U1465" s="1"/>
      <c r="V1465" s="36"/>
      <c r="W1465" s="1"/>
      <c r="X1465" s="1"/>
      <c r="Y1465" s="1">
        <v>296117</v>
      </c>
      <c r="Z1465" s="1"/>
      <c r="AA1465" s="1"/>
      <c r="AB1465" s="1"/>
      <c r="AC1465" s="1"/>
      <c r="AD1465" s="1"/>
      <c r="AE1465" s="1"/>
      <c r="AF1465" s="1"/>
      <c r="AG1465" s="1">
        <v>0</v>
      </c>
      <c r="AH1465" s="1">
        <v>0</v>
      </c>
      <c r="AI1465" s="1">
        <v>3038270.8938125004</v>
      </c>
      <c r="AJ1465" s="1">
        <v>0</v>
      </c>
      <c r="AK1465" s="1">
        <v>0</v>
      </c>
      <c r="AL1465" s="1">
        <v>0</v>
      </c>
      <c r="AM1465" s="1">
        <v>0</v>
      </c>
      <c r="AN1465" s="1">
        <v>0</v>
      </c>
      <c r="AO1465" s="1">
        <v>0</v>
      </c>
      <c r="AP1465" s="1">
        <v>0</v>
      </c>
      <c r="AQ1465" s="1">
        <v>3038270.8938125004</v>
      </c>
      <c r="AR1465" s="1">
        <v>0</v>
      </c>
      <c r="AS1465" s="1">
        <v>0</v>
      </c>
      <c r="AT1465" s="1">
        <v>641987.4006698</v>
      </c>
      <c r="AU1465" s="1">
        <v>0</v>
      </c>
      <c r="AV1465" s="1">
        <v>0</v>
      </c>
      <c r="AW1465" s="1">
        <v>0</v>
      </c>
      <c r="AX1465" s="1">
        <v>0</v>
      </c>
      <c r="AY1465" s="1">
        <v>0</v>
      </c>
      <c r="AZ1465" s="1">
        <v>0</v>
      </c>
      <c r="BA1465" s="1">
        <v>0</v>
      </c>
      <c r="BB1465" s="1">
        <v>641987.4006698</v>
      </c>
      <c r="BC1465" s="7">
        <v>1.4907531344347396</v>
      </c>
      <c r="BD1465" s="35" t="s">
        <v>552</v>
      </c>
      <c r="BE1465" s="35" t="s">
        <v>552</v>
      </c>
      <c r="BF1465" s="35">
        <v>2.8836206130572619</v>
      </c>
      <c r="BG1465" s="35" t="s">
        <v>552</v>
      </c>
      <c r="BH1465" s="35" t="s">
        <v>552</v>
      </c>
      <c r="BI1465" s="35" t="s">
        <v>552</v>
      </c>
      <c r="BJ1465" s="35" t="s">
        <v>552</v>
      </c>
      <c r="BK1465" s="35" t="s">
        <v>552</v>
      </c>
      <c r="BL1465" s="35" t="s">
        <v>552</v>
      </c>
      <c r="BM1465" s="35" t="s">
        <v>552</v>
      </c>
      <c r="BN1465" s="35">
        <v>2.8836206130572619</v>
      </c>
      <c r="BO1465" s="1">
        <v>0</v>
      </c>
      <c r="BP1465" s="1">
        <v>0</v>
      </c>
      <c r="BQ1465" s="1">
        <v>812605.24779719987</v>
      </c>
      <c r="BR1465" s="1">
        <v>36120.121357031654</v>
      </c>
      <c r="BS1465" s="1">
        <v>319176.60541740351</v>
      </c>
      <c r="BT1465" s="1">
        <v>812605.24779719987</v>
      </c>
      <c r="BU1465" s="1">
        <v>36120.121357031654</v>
      </c>
      <c r="BV1465" s="1">
        <v>93954.937271483592</v>
      </c>
      <c r="BW1465" s="35">
        <v>5.9784344355074177</v>
      </c>
      <c r="BX1465" s="1">
        <v>4045501.9481076184</v>
      </c>
      <c r="BY1465" s="1">
        <v>179821.65597855335</v>
      </c>
      <c r="BZ1465" s="1">
        <v>1588999.8034183653</v>
      </c>
      <c r="CA1465" s="1">
        <v>4045501.9481076184</v>
      </c>
      <c r="CB1465" s="1">
        <v>179821.65597855335</v>
      </c>
      <c r="CC1465" s="1">
        <v>467748.49509829335</v>
      </c>
    </row>
    <row r="1466" spans="1:81" x14ac:dyDescent="0.25">
      <c r="A1466" t="s">
        <v>877</v>
      </c>
      <c r="B1466" t="s">
        <v>878</v>
      </c>
      <c r="C1466" t="s">
        <v>373</v>
      </c>
      <c r="D1466" t="s">
        <v>38</v>
      </c>
      <c r="E1466">
        <v>10087</v>
      </c>
      <c r="F1466" t="s">
        <v>39</v>
      </c>
      <c r="G1466" t="s">
        <v>92</v>
      </c>
      <c r="H1466" s="74">
        <v>0.23928040779951004</v>
      </c>
      <c r="I1466" s="1">
        <v>1974167</v>
      </c>
      <c r="J1466" s="1">
        <v>228322</v>
      </c>
      <c r="K1466" s="1">
        <v>248378</v>
      </c>
      <c r="L1466" s="1"/>
      <c r="M1466" s="1"/>
      <c r="N1466" s="1"/>
      <c r="O1466" s="1"/>
      <c r="P1466" s="1"/>
      <c r="Q1466" s="1"/>
      <c r="R1466" s="1"/>
      <c r="S1466" s="1"/>
      <c r="T1466" s="1">
        <v>476700</v>
      </c>
      <c r="U1466" s="1">
        <v>28.7</v>
      </c>
      <c r="V1466" s="36">
        <v>0.15637978438984751</v>
      </c>
      <c r="W1466" s="1">
        <v>41231</v>
      </c>
      <c r="X1466" s="1">
        <v>54175</v>
      </c>
      <c r="Y1466" s="1"/>
      <c r="Z1466" s="1"/>
      <c r="AA1466" s="1"/>
      <c r="AB1466" s="1"/>
      <c r="AC1466" s="1"/>
      <c r="AD1466" s="1"/>
      <c r="AE1466" s="1"/>
      <c r="AF1466" s="1"/>
      <c r="AG1466" s="1">
        <v>2659.2663339999995</v>
      </c>
      <c r="AH1466" s="1">
        <v>466299.38531619887</v>
      </c>
      <c r="AI1466" s="1">
        <v>0</v>
      </c>
      <c r="AJ1466" s="1">
        <v>0</v>
      </c>
      <c r="AK1466" s="1">
        <v>0</v>
      </c>
      <c r="AL1466" s="1">
        <v>0</v>
      </c>
      <c r="AM1466" s="1">
        <v>0</v>
      </c>
      <c r="AN1466" s="1">
        <v>0</v>
      </c>
      <c r="AO1466" s="1">
        <v>0</v>
      </c>
      <c r="AP1466" s="1">
        <v>0</v>
      </c>
      <c r="AQ1466" s="1">
        <v>468958.65165019885</v>
      </c>
      <c r="AR1466" s="1">
        <v>152687.05151000002</v>
      </c>
      <c r="AS1466" s="1">
        <v>117033.52113750001</v>
      </c>
      <c r="AT1466" s="1">
        <v>0</v>
      </c>
      <c r="AU1466" s="1">
        <v>0</v>
      </c>
      <c r="AV1466" s="1">
        <v>0</v>
      </c>
      <c r="AW1466" s="1">
        <v>0</v>
      </c>
      <c r="AX1466" s="1">
        <v>0</v>
      </c>
      <c r="AY1466" s="1">
        <v>0</v>
      </c>
      <c r="AZ1466" s="1">
        <v>0</v>
      </c>
      <c r="BA1466" s="1">
        <v>0</v>
      </c>
      <c r="BB1466" s="1">
        <v>269720.57264750003</v>
      </c>
      <c r="BC1466" s="7">
        <v>0.37417261270079927</v>
      </c>
      <c r="BD1466" s="35">
        <v>0.68038260808857665</v>
      </c>
      <c r="BE1466" s="35">
        <v>2.3485691424107564</v>
      </c>
      <c r="BF1466" s="35" t="s">
        <v>552</v>
      </c>
      <c r="BG1466" s="35" t="s">
        <v>552</v>
      </c>
      <c r="BH1466" s="35" t="s">
        <v>552</v>
      </c>
      <c r="BI1466" s="35" t="s">
        <v>552</v>
      </c>
      <c r="BJ1466" s="35" t="s">
        <v>552</v>
      </c>
      <c r="BK1466" s="35" t="s">
        <v>552</v>
      </c>
      <c r="BL1466" s="35" t="s">
        <v>552</v>
      </c>
      <c r="BM1466" s="35" t="s">
        <v>552</v>
      </c>
      <c r="BN1466" s="35">
        <v>1.5495683329089549</v>
      </c>
      <c r="BO1466" s="1">
        <v>389632.94999999995</v>
      </c>
      <c r="BP1466" s="1"/>
      <c r="BQ1466" s="1">
        <v>649816.8097199999</v>
      </c>
      <c r="BR1466" s="1">
        <v>28884.211725867746</v>
      </c>
      <c r="BS1466" s="1">
        <v>255236.2589730141</v>
      </c>
      <c r="BT1466" s="1">
        <v>649816.8097199999</v>
      </c>
      <c r="BU1466" s="1">
        <v>28884.211725867746</v>
      </c>
      <c r="BV1466" s="1">
        <v>75133.033857092654</v>
      </c>
      <c r="BW1466" s="35">
        <v>6.0353387924974342</v>
      </c>
      <c r="BX1466" s="1">
        <v>3272047.7900000396</v>
      </c>
      <c r="BY1466" s="1">
        <v>145441.79179397115</v>
      </c>
      <c r="BZ1466" s="1">
        <v>1285201.0360587393</v>
      </c>
      <c r="CA1466" s="1">
        <v>3272047.7900000396</v>
      </c>
      <c r="CB1466" s="1">
        <v>145441.79179397115</v>
      </c>
      <c r="CC1466" s="1">
        <v>378320.27997864183</v>
      </c>
    </row>
    <row r="1467" spans="1:81" x14ac:dyDescent="0.25">
      <c r="A1467" t="s">
        <v>877</v>
      </c>
      <c r="B1467" t="s">
        <v>878</v>
      </c>
      <c r="C1467" t="s">
        <v>373</v>
      </c>
      <c r="D1467" t="s">
        <v>28</v>
      </c>
      <c r="E1467">
        <v>10087</v>
      </c>
      <c r="F1467" t="s">
        <v>39</v>
      </c>
      <c r="G1467" t="s">
        <v>92</v>
      </c>
      <c r="H1467" s="74">
        <v>0.23928040779951004</v>
      </c>
      <c r="I1467" s="1">
        <v>2083827</v>
      </c>
      <c r="J1467" s="1">
        <v>388977</v>
      </c>
      <c r="K1467" s="1">
        <v>248378</v>
      </c>
      <c r="L1467" s="1">
        <v>0</v>
      </c>
      <c r="M1467" s="1">
        <v>0</v>
      </c>
      <c r="N1467" s="1">
        <v>0</v>
      </c>
      <c r="O1467" s="1">
        <v>0</v>
      </c>
      <c r="P1467" s="1">
        <v>0</v>
      </c>
      <c r="Q1467" s="1">
        <v>0</v>
      </c>
      <c r="R1467" s="1">
        <v>0</v>
      </c>
      <c r="S1467" s="1">
        <v>0</v>
      </c>
      <c r="T1467" s="1">
        <v>637355</v>
      </c>
      <c r="U1467" s="1"/>
      <c r="V1467" s="36"/>
      <c r="W1467" s="1">
        <v>56381</v>
      </c>
      <c r="X1467" s="1">
        <v>54175</v>
      </c>
      <c r="Y1467" s="1"/>
      <c r="Z1467" s="1"/>
      <c r="AA1467" s="1"/>
      <c r="AB1467" s="1"/>
      <c r="AC1467" s="1"/>
      <c r="AD1467" s="1"/>
      <c r="AE1467" s="1"/>
      <c r="AF1467" s="1"/>
      <c r="AG1467" s="1">
        <v>4530.4151189999993</v>
      </c>
      <c r="AH1467" s="1">
        <v>466299.38531619887</v>
      </c>
      <c r="AI1467" s="1">
        <v>0</v>
      </c>
      <c r="AJ1467" s="1">
        <v>0</v>
      </c>
      <c r="AK1467" s="1">
        <v>0</v>
      </c>
      <c r="AL1467" s="1">
        <v>0</v>
      </c>
      <c r="AM1467" s="1">
        <v>0</v>
      </c>
      <c r="AN1467" s="1">
        <v>0</v>
      </c>
      <c r="AO1467" s="1">
        <v>0</v>
      </c>
      <c r="AP1467" s="1">
        <v>0</v>
      </c>
      <c r="AQ1467" s="1">
        <v>470829.80043519888</v>
      </c>
      <c r="AR1467" s="1">
        <v>208790.68301000004</v>
      </c>
      <c r="AS1467" s="1">
        <v>117033.52113750001</v>
      </c>
      <c r="AT1467" s="1">
        <v>0</v>
      </c>
      <c r="AU1467" s="1">
        <v>0</v>
      </c>
      <c r="AV1467" s="1">
        <v>0</v>
      </c>
      <c r="AW1467" s="1">
        <v>0</v>
      </c>
      <c r="AX1467" s="1">
        <v>0</v>
      </c>
      <c r="AY1467" s="1">
        <v>0</v>
      </c>
      <c r="AZ1467" s="1">
        <v>0</v>
      </c>
      <c r="BA1467" s="1">
        <v>0</v>
      </c>
      <c r="BB1467" s="1">
        <v>325824.20414750004</v>
      </c>
      <c r="BC1467" s="7">
        <v>0.382303331602239</v>
      </c>
      <c r="BD1467" s="35">
        <v>0.54841571128627153</v>
      </c>
      <c r="BE1467" s="35">
        <v>2.3485691424107564</v>
      </c>
      <c r="BF1467" s="35" t="s">
        <v>552</v>
      </c>
      <c r="BG1467" s="35" t="s">
        <v>552</v>
      </c>
      <c r="BH1467" s="35" t="s">
        <v>552</v>
      </c>
      <c r="BI1467" s="35" t="s">
        <v>552</v>
      </c>
      <c r="BJ1467" s="35" t="s">
        <v>552</v>
      </c>
      <c r="BK1467" s="35" t="s">
        <v>552</v>
      </c>
      <c r="BL1467" s="35" t="s">
        <v>552</v>
      </c>
      <c r="BM1467" s="35" t="s">
        <v>552</v>
      </c>
      <c r="BN1467" s="35">
        <v>1.2499376400635422</v>
      </c>
      <c r="BO1467" s="1">
        <v>532800.44999999995</v>
      </c>
      <c r="BP1467" s="1">
        <v>0</v>
      </c>
      <c r="BQ1467" s="1">
        <v>685912.49531999987</v>
      </c>
      <c r="BR1467" s="1">
        <v>30488.656870507817</v>
      </c>
      <c r="BS1467" s="1">
        <v>269413.9897115893</v>
      </c>
      <c r="BT1467" s="1">
        <v>685912.49531999987</v>
      </c>
      <c r="BU1467" s="1">
        <v>30488.656870507817</v>
      </c>
      <c r="BV1467" s="1">
        <v>79306.484478427519</v>
      </c>
      <c r="BW1467" s="35">
        <v>6.0353387924974342</v>
      </c>
      <c r="BX1467" s="1">
        <v>3453801.7959435103</v>
      </c>
      <c r="BY1467" s="1">
        <v>153520.71667121144</v>
      </c>
      <c r="BZ1467" s="1">
        <v>1356590.71363627</v>
      </c>
      <c r="CA1467" s="1">
        <v>3453801.7959435103</v>
      </c>
      <c r="CB1467" s="1">
        <v>153520.71667121144</v>
      </c>
      <c r="CC1467" s="1">
        <v>399335.01779082173</v>
      </c>
    </row>
    <row r="1468" spans="1:81" x14ac:dyDescent="0.25">
      <c r="A1468" t="s">
        <v>877</v>
      </c>
      <c r="B1468" t="s">
        <v>878</v>
      </c>
      <c r="C1468" t="s">
        <v>373</v>
      </c>
      <c r="D1468" t="s">
        <v>1730</v>
      </c>
      <c r="E1468">
        <v>10087</v>
      </c>
      <c r="F1468" t="s">
        <v>39</v>
      </c>
      <c r="G1468" t="s">
        <v>92</v>
      </c>
      <c r="H1468" s="74">
        <v>0.23928040779951004</v>
      </c>
      <c r="I1468" s="1">
        <v>109660</v>
      </c>
      <c r="J1468" s="1">
        <v>160655</v>
      </c>
      <c r="K1468" s="1"/>
      <c r="L1468" s="1"/>
      <c r="M1468" s="1"/>
      <c r="N1468" s="1"/>
      <c r="O1468" s="1"/>
      <c r="P1468" s="1"/>
      <c r="Q1468" s="1"/>
      <c r="R1468" s="1"/>
      <c r="S1468" s="1"/>
      <c r="T1468" s="1">
        <v>160655</v>
      </c>
      <c r="U1468" s="1">
        <v>13</v>
      </c>
      <c r="V1468" s="36">
        <v>6.4012571354520251E-2</v>
      </c>
      <c r="W1468" s="1">
        <v>15150</v>
      </c>
      <c r="X1468" s="1"/>
      <c r="Y1468" s="1"/>
      <c r="Z1468" s="1"/>
      <c r="AA1468" s="1"/>
      <c r="AB1468" s="1"/>
      <c r="AC1468" s="1"/>
      <c r="AD1468" s="1"/>
      <c r="AE1468" s="1"/>
      <c r="AF1468" s="1"/>
      <c r="AG1468" s="1">
        <v>1871.1487849999999</v>
      </c>
      <c r="AH1468" s="1">
        <v>0</v>
      </c>
      <c r="AI1468" s="1">
        <v>0</v>
      </c>
      <c r="AJ1468" s="1">
        <v>0</v>
      </c>
      <c r="AK1468" s="1"/>
      <c r="AL1468" s="1">
        <v>0</v>
      </c>
      <c r="AM1468" s="1">
        <v>0</v>
      </c>
      <c r="AN1468" s="1"/>
      <c r="AO1468" s="1">
        <v>0</v>
      </c>
      <c r="AP1468" s="1">
        <v>0</v>
      </c>
      <c r="AQ1468" s="1">
        <v>1871.1487849999999</v>
      </c>
      <c r="AR1468" s="1">
        <v>56103.631500000003</v>
      </c>
      <c r="AS1468" s="1">
        <v>0</v>
      </c>
      <c r="AT1468" s="1">
        <v>0</v>
      </c>
      <c r="AU1468" s="1">
        <v>0</v>
      </c>
      <c r="AV1468" s="1"/>
      <c r="AW1468" s="1">
        <v>0</v>
      </c>
      <c r="AX1468" s="1">
        <v>0</v>
      </c>
      <c r="AY1468" s="1"/>
      <c r="AZ1468" s="1">
        <v>0</v>
      </c>
      <c r="BA1468" s="1">
        <v>0</v>
      </c>
      <c r="BB1468" s="1">
        <v>56103.631500000003</v>
      </c>
      <c r="BC1468" s="7">
        <v>0.52867755138610251</v>
      </c>
      <c r="BD1468" s="35">
        <v>0.36086508533814698</v>
      </c>
      <c r="BE1468" s="35" t="s">
        <v>552</v>
      </c>
      <c r="BF1468" s="35" t="s">
        <v>552</v>
      </c>
      <c r="BG1468" s="35" t="s">
        <v>552</v>
      </c>
      <c r="BH1468" s="35" t="s">
        <v>552</v>
      </c>
      <c r="BI1468" s="35" t="s">
        <v>552</v>
      </c>
      <c r="BJ1468" s="35" t="s">
        <v>552</v>
      </c>
      <c r="BK1468" s="35" t="s">
        <v>552</v>
      </c>
      <c r="BL1468" s="35" t="s">
        <v>552</v>
      </c>
      <c r="BM1468" s="35" t="s">
        <v>552</v>
      </c>
      <c r="BN1468" s="35">
        <v>0.36086508533814698</v>
      </c>
      <c r="BO1468" s="1">
        <v>143167.5</v>
      </c>
      <c r="BP1468" s="1">
        <v>0</v>
      </c>
      <c r="BQ1468" s="1">
        <v>36095.685599999997</v>
      </c>
      <c r="BR1468" s="1">
        <v>1604.4451446400722</v>
      </c>
      <c r="BS1468" s="1">
        <v>14177.730738575172</v>
      </c>
      <c r="BT1468" s="1">
        <v>36095.685599999997</v>
      </c>
      <c r="BU1468" s="1">
        <v>1604.4451446400722</v>
      </c>
      <c r="BV1468" s="1">
        <v>4173.4506213348623</v>
      </c>
      <c r="BW1468" s="35">
        <v>6.0353387924974342</v>
      </c>
      <c r="BX1468" s="1">
        <v>181754.00594347101</v>
      </c>
      <c r="BY1468" s="1">
        <v>8078.9248772403116</v>
      </c>
      <c r="BZ1468" s="1">
        <v>71389.677577530849</v>
      </c>
      <c r="CA1468" s="1">
        <v>181754.00594347101</v>
      </c>
      <c r="CB1468" s="1">
        <v>8078.9248772403116</v>
      </c>
      <c r="CC1468" s="1">
        <v>21014.737812179952</v>
      </c>
    </row>
    <row r="1469" spans="1:81" x14ac:dyDescent="0.25">
      <c r="A1469" t="s">
        <v>765</v>
      </c>
      <c r="B1469" t="s">
        <v>201</v>
      </c>
      <c r="C1469" t="s">
        <v>373</v>
      </c>
      <c r="D1469" t="s">
        <v>38</v>
      </c>
      <c r="E1469">
        <v>10086</v>
      </c>
      <c r="F1469" t="s">
        <v>39</v>
      </c>
      <c r="G1469" t="s">
        <v>92</v>
      </c>
      <c r="H1469" s="74">
        <v>0.23928040779951004</v>
      </c>
      <c r="I1469" s="1">
        <v>3338308</v>
      </c>
      <c r="J1469" s="1"/>
      <c r="K1469" s="1"/>
      <c r="L1469" s="1">
        <v>714990</v>
      </c>
      <c r="M1469" s="1"/>
      <c r="N1469" s="1"/>
      <c r="O1469" s="1"/>
      <c r="P1469" s="1"/>
      <c r="Q1469" s="1"/>
      <c r="R1469" s="1"/>
      <c r="S1469" s="1"/>
      <c r="T1469" s="1">
        <v>714990</v>
      </c>
      <c r="U1469" s="1">
        <v>37.409090909090907</v>
      </c>
      <c r="V1469" s="36">
        <v>0.1422546088358897</v>
      </c>
      <c r="W1469" s="1"/>
      <c r="X1469" s="1"/>
      <c r="Y1469" s="1">
        <v>134043</v>
      </c>
      <c r="Z1469" s="1"/>
      <c r="AA1469" s="1"/>
      <c r="AB1469" s="1"/>
      <c r="AC1469" s="1">
        <v>3329</v>
      </c>
      <c r="AD1469" s="1"/>
      <c r="AE1469" s="1"/>
      <c r="AF1469" s="1"/>
      <c r="AG1469" s="1">
        <v>0</v>
      </c>
      <c r="AH1469" s="1">
        <v>0</v>
      </c>
      <c r="AI1469" s="1">
        <v>1376935.475625</v>
      </c>
      <c r="AJ1469" s="1">
        <v>0</v>
      </c>
      <c r="AK1469" s="1">
        <v>0</v>
      </c>
      <c r="AL1469" s="1">
        <v>0</v>
      </c>
      <c r="AM1469" s="1">
        <v>29334.615359999996</v>
      </c>
      <c r="AN1469" s="1">
        <v>0</v>
      </c>
      <c r="AO1469" s="1">
        <v>0</v>
      </c>
      <c r="AP1469" s="1">
        <v>0</v>
      </c>
      <c r="AQ1469" s="1">
        <v>1406270.0909849999</v>
      </c>
      <c r="AR1469" s="1">
        <v>0</v>
      </c>
      <c r="AS1469" s="1">
        <v>0</v>
      </c>
      <c r="AT1469" s="1">
        <v>290607.82443420001</v>
      </c>
      <c r="AU1469" s="1">
        <v>0</v>
      </c>
      <c r="AV1469" s="1">
        <v>0</v>
      </c>
      <c r="AW1469" s="1">
        <v>0</v>
      </c>
      <c r="AX1469" s="1">
        <v>8659.3282199999994</v>
      </c>
      <c r="AY1469" s="1">
        <v>0</v>
      </c>
      <c r="AZ1469" s="1">
        <v>0</v>
      </c>
      <c r="BA1469" s="1">
        <v>0</v>
      </c>
      <c r="BB1469" s="1">
        <v>299267.15265420004</v>
      </c>
      <c r="BC1469" s="7">
        <v>0.51089870786014946</v>
      </c>
      <c r="BD1469" s="35" t="s">
        <v>552</v>
      </c>
      <c r="BE1469" s="35" t="s">
        <v>552</v>
      </c>
      <c r="BF1469" s="35">
        <v>2.3322610107263038</v>
      </c>
      <c r="BG1469" s="35" t="s">
        <v>552</v>
      </c>
      <c r="BH1469" s="35" t="s">
        <v>552</v>
      </c>
      <c r="BI1469" s="35" t="s">
        <v>552</v>
      </c>
      <c r="BJ1469" s="35" t="s">
        <v>552</v>
      </c>
      <c r="BK1469" s="35" t="s">
        <v>552</v>
      </c>
      <c r="BL1469" s="35" t="s">
        <v>552</v>
      </c>
      <c r="BM1469" s="35" t="s">
        <v>552</v>
      </c>
      <c r="BN1469" s="35">
        <v>2.3854001365602318</v>
      </c>
      <c r="BO1469" s="1">
        <v>0</v>
      </c>
      <c r="BP1469" s="1"/>
      <c r="BQ1469" s="1">
        <v>1098837.4612799999</v>
      </c>
      <c r="BR1469" s="1">
        <v>48843.079171193778</v>
      </c>
      <c r="BS1469" s="1">
        <v>431603.42829136789</v>
      </c>
      <c r="BT1469" s="1">
        <v>1098837.4612799999</v>
      </c>
      <c r="BU1469" s="1">
        <v>48843.079171193778</v>
      </c>
      <c r="BV1469" s="1">
        <v>127049.64067852583</v>
      </c>
      <c r="BW1469" s="35">
        <v>6.1048666663349129</v>
      </c>
      <c r="BX1469" s="1">
        <v>5609418.7278083526</v>
      </c>
      <c r="BY1469" s="1">
        <v>249337.40674218422</v>
      </c>
      <c r="BZ1469" s="1">
        <v>2203277.9541604747</v>
      </c>
      <c r="CA1469" s="1">
        <v>5609418.7278083526</v>
      </c>
      <c r="CB1469" s="1">
        <v>249337.40674218422</v>
      </c>
      <c r="CC1469" s="1">
        <v>648571.47566963476</v>
      </c>
    </row>
    <row r="1470" spans="1:81" x14ac:dyDescent="0.25">
      <c r="A1470" t="s">
        <v>765</v>
      </c>
      <c r="B1470" t="s">
        <v>201</v>
      </c>
      <c r="C1470" t="s">
        <v>373</v>
      </c>
      <c r="D1470" t="s">
        <v>28</v>
      </c>
      <c r="E1470">
        <v>10086</v>
      </c>
      <c r="F1470" t="s">
        <v>39</v>
      </c>
      <c r="G1470" t="s">
        <v>92</v>
      </c>
      <c r="H1470" s="74">
        <v>0.23928040779951004</v>
      </c>
      <c r="I1470" s="1">
        <v>3455463</v>
      </c>
      <c r="J1470" s="1">
        <v>0</v>
      </c>
      <c r="K1470" s="1">
        <v>0</v>
      </c>
      <c r="L1470" s="1">
        <v>714990</v>
      </c>
      <c r="M1470" s="1">
        <v>0</v>
      </c>
      <c r="N1470" s="1">
        <v>0</v>
      </c>
      <c r="O1470" s="1">
        <v>0</v>
      </c>
      <c r="P1470" s="1">
        <v>310636</v>
      </c>
      <c r="Q1470" s="1">
        <v>0</v>
      </c>
      <c r="R1470" s="1">
        <v>0</v>
      </c>
      <c r="S1470" s="1">
        <v>0</v>
      </c>
      <c r="T1470" s="1">
        <v>1025626</v>
      </c>
      <c r="U1470" s="1"/>
      <c r="V1470" s="36"/>
      <c r="W1470" s="1"/>
      <c r="X1470" s="1"/>
      <c r="Y1470" s="1">
        <v>134043</v>
      </c>
      <c r="Z1470" s="1"/>
      <c r="AA1470" s="1"/>
      <c r="AB1470" s="1"/>
      <c r="AC1470" s="1">
        <v>25572</v>
      </c>
      <c r="AD1470" s="1"/>
      <c r="AE1470" s="1"/>
      <c r="AF1470" s="1"/>
      <c r="AG1470" s="1">
        <v>0</v>
      </c>
      <c r="AH1470" s="1">
        <v>0</v>
      </c>
      <c r="AI1470" s="1">
        <v>1376935.475625</v>
      </c>
      <c r="AJ1470" s="1">
        <v>0</v>
      </c>
      <c r="AK1470" s="1">
        <v>0</v>
      </c>
      <c r="AL1470" s="1">
        <v>0</v>
      </c>
      <c r="AM1470" s="1">
        <v>224980.98608333332</v>
      </c>
      <c r="AN1470" s="1">
        <v>0</v>
      </c>
      <c r="AO1470" s="1">
        <v>0</v>
      </c>
      <c r="AP1470" s="1">
        <v>0</v>
      </c>
      <c r="AQ1470" s="1">
        <v>1601916.4617083333</v>
      </c>
      <c r="AR1470" s="1">
        <v>0</v>
      </c>
      <c r="AS1470" s="1">
        <v>0</v>
      </c>
      <c r="AT1470" s="1">
        <v>290607.82443420001</v>
      </c>
      <c r="AU1470" s="1">
        <v>0</v>
      </c>
      <c r="AV1470" s="1">
        <v>0</v>
      </c>
      <c r="AW1470" s="1">
        <v>0</v>
      </c>
      <c r="AX1470" s="1">
        <v>66517.374960000001</v>
      </c>
      <c r="AY1470" s="1">
        <v>0</v>
      </c>
      <c r="AZ1470" s="1">
        <v>0</v>
      </c>
      <c r="BA1470" s="1">
        <v>0</v>
      </c>
      <c r="BB1470" s="1">
        <v>357125.1993942</v>
      </c>
      <c r="BC1470" s="7">
        <v>0.56694042480053564</v>
      </c>
      <c r="BD1470" s="35" t="s">
        <v>552</v>
      </c>
      <c r="BE1470" s="35" t="s">
        <v>552</v>
      </c>
      <c r="BF1470" s="35">
        <v>2.3322610107263038</v>
      </c>
      <c r="BG1470" s="35" t="s">
        <v>552</v>
      </c>
      <c r="BH1470" s="35" t="s">
        <v>552</v>
      </c>
      <c r="BI1470" s="35" t="s">
        <v>552</v>
      </c>
      <c r="BJ1470" s="35">
        <v>0.93839207639595312</v>
      </c>
      <c r="BK1470" s="35" t="s">
        <v>552</v>
      </c>
      <c r="BL1470" s="35" t="s">
        <v>552</v>
      </c>
      <c r="BM1470" s="35" t="s">
        <v>552</v>
      </c>
      <c r="BN1470" s="35">
        <v>1.9100936024462458</v>
      </c>
      <c r="BO1470" s="1">
        <v>0</v>
      </c>
      <c r="BP1470" s="1">
        <v>0</v>
      </c>
      <c r="BQ1470" s="1">
        <v>1137400.20108</v>
      </c>
      <c r="BR1470" s="1">
        <v>50557.184322755951</v>
      </c>
      <c r="BS1470" s="1">
        <v>446750.17318173603</v>
      </c>
      <c r="BT1470" s="1">
        <v>1137400.20108</v>
      </c>
      <c r="BU1470" s="1">
        <v>50557.184322755951</v>
      </c>
      <c r="BV1470" s="1">
        <v>131508.33671666632</v>
      </c>
      <c r="BW1470" s="35">
        <v>6.1048666663349129</v>
      </c>
      <c r="BX1470" s="1">
        <v>5806276.3727759197</v>
      </c>
      <c r="BY1470" s="1">
        <v>258087.68499298693</v>
      </c>
      <c r="BZ1470" s="1">
        <v>2280600.0672547943</v>
      </c>
      <c r="CA1470" s="1">
        <v>5806276.3727759197</v>
      </c>
      <c r="CB1470" s="1">
        <v>258087.68499298693</v>
      </c>
      <c r="CC1470" s="1">
        <v>671332.52445005777</v>
      </c>
    </row>
    <row r="1471" spans="1:81" x14ac:dyDescent="0.25">
      <c r="A1471" t="s">
        <v>765</v>
      </c>
      <c r="B1471" t="s">
        <v>201</v>
      </c>
      <c r="C1471" t="s">
        <v>373</v>
      </c>
      <c r="D1471" t="s">
        <v>1730</v>
      </c>
      <c r="E1471">
        <v>10086</v>
      </c>
      <c r="F1471" t="s">
        <v>39</v>
      </c>
      <c r="G1471" t="s">
        <v>92</v>
      </c>
      <c r="H1471" s="74">
        <v>0.23928040779951004</v>
      </c>
      <c r="I1471" s="1">
        <v>117155</v>
      </c>
      <c r="J1471" s="1"/>
      <c r="K1471" s="1"/>
      <c r="L1471" s="1"/>
      <c r="M1471" s="1"/>
      <c r="N1471" s="1"/>
      <c r="O1471" s="1"/>
      <c r="P1471" s="1">
        <v>310636</v>
      </c>
      <c r="Q1471" s="1"/>
      <c r="R1471" s="1"/>
      <c r="S1471" s="1"/>
      <c r="T1471" s="1">
        <v>310636</v>
      </c>
      <c r="U1471" s="1">
        <v>8.6</v>
      </c>
      <c r="V1471" s="36">
        <v>7.2049813662472442E-2</v>
      </c>
      <c r="W1471" s="1"/>
      <c r="X1471" s="1"/>
      <c r="Y1471" s="1"/>
      <c r="Z1471" s="1"/>
      <c r="AA1471" s="1"/>
      <c r="AB1471" s="1"/>
      <c r="AC1471" s="1">
        <v>22243</v>
      </c>
      <c r="AD1471" s="1"/>
      <c r="AE1471" s="1"/>
      <c r="AF1471" s="1"/>
      <c r="AG1471" s="1">
        <v>0</v>
      </c>
      <c r="AH1471" s="1">
        <v>0</v>
      </c>
      <c r="AI1471" s="1">
        <v>0</v>
      </c>
      <c r="AJ1471" s="1">
        <v>0</v>
      </c>
      <c r="AK1471" s="1"/>
      <c r="AL1471" s="1">
        <v>0</v>
      </c>
      <c r="AM1471" s="1">
        <v>195646.37072333333</v>
      </c>
      <c r="AN1471" s="1"/>
      <c r="AO1471" s="1">
        <v>0</v>
      </c>
      <c r="AP1471" s="1">
        <v>0</v>
      </c>
      <c r="AQ1471" s="1">
        <v>195646.37072333333</v>
      </c>
      <c r="AR1471" s="1">
        <v>0</v>
      </c>
      <c r="AS1471" s="1">
        <v>0</v>
      </c>
      <c r="AT1471" s="1">
        <v>0</v>
      </c>
      <c r="AU1471" s="1">
        <v>0</v>
      </c>
      <c r="AV1471" s="1"/>
      <c r="AW1471" s="1">
        <v>0</v>
      </c>
      <c r="AX1471" s="1">
        <v>57858.046739999998</v>
      </c>
      <c r="AY1471" s="1"/>
      <c r="AZ1471" s="1">
        <v>0</v>
      </c>
      <c r="BA1471" s="1">
        <v>0</v>
      </c>
      <c r="BB1471" s="1">
        <v>57858.046739999998</v>
      </c>
      <c r="BC1471" s="7">
        <v>2.1638378000369878</v>
      </c>
      <c r="BD1471" s="35" t="s">
        <v>552</v>
      </c>
      <c r="BE1471" s="35" t="s">
        <v>552</v>
      </c>
      <c r="BF1471" s="35" t="s">
        <v>552</v>
      </c>
      <c r="BG1471" s="35" t="s">
        <v>552</v>
      </c>
      <c r="BH1471" s="35" t="s">
        <v>552</v>
      </c>
      <c r="BI1471" s="35" t="s">
        <v>552</v>
      </c>
      <c r="BJ1471" s="35">
        <v>0.81608190120698609</v>
      </c>
      <c r="BK1471" s="35" t="s">
        <v>552</v>
      </c>
      <c r="BL1471" s="35" t="s">
        <v>552</v>
      </c>
      <c r="BM1471" s="35" t="s">
        <v>552</v>
      </c>
      <c r="BN1471" s="35">
        <v>0.81608190120698609</v>
      </c>
      <c r="BO1471" s="1">
        <v>0</v>
      </c>
      <c r="BP1471" s="1">
        <v>0</v>
      </c>
      <c r="BQ1471" s="1">
        <v>38562.739799999996</v>
      </c>
      <c r="BR1471" s="1">
        <v>1714.1051515621707</v>
      </c>
      <c r="BS1471" s="1">
        <v>15146.744890368176</v>
      </c>
      <c r="BT1471" s="1">
        <v>38562.739799999996</v>
      </c>
      <c r="BU1471" s="1">
        <v>1714.1051515621707</v>
      </c>
      <c r="BV1471" s="1">
        <v>4458.696038140487</v>
      </c>
      <c r="BW1471" s="35">
        <v>6.1048666663349129</v>
      </c>
      <c r="BX1471" s="1">
        <v>196857.64496756665</v>
      </c>
      <c r="BY1471" s="1">
        <v>8750.2782508026794</v>
      </c>
      <c r="BZ1471" s="1">
        <v>77322.113094319182</v>
      </c>
      <c r="CA1471" s="1">
        <v>196857.64496756665</v>
      </c>
      <c r="CB1471" s="1">
        <v>8750.2782508026794</v>
      </c>
      <c r="CC1471" s="1">
        <v>22761.048780422912</v>
      </c>
    </row>
    <row r="1472" spans="1:81" x14ac:dyDescent="0.25">
      <c r="A1472" t="s">
        <v>1330</v>
      </c>
      <c r="B1472" t="s">
        <v>838</v>
      </c>
      <c r="C1472" t="s">
        <v>373</v>
      </c>
      <c r="D1472" t="s">
        <v>28</v>
      </c>
      <c r="E1472">
        <v>10123</v>
      </c>
      <c r="F1472" t="s">
        <v>370</v>
      </c>
      <c r="G1472" t="s">
        <v>92</v>
      </c>
      <c r="H1472" s="74">
        <v>0.23928040779951004</v>
      </c>
      <c r="I1472" s="1">
        <v>251312.91</v>
      </c>
      <c r="J1472" s="1">
        <v>0</v>
      </c>
      <c r="K1472" s="1">
        <v>0</v>
      </c>
      <c r="L1472" s="1">
        <v>0</v>
      </c>
      <c r="M1472" s="1">
        <v>0</v>
      </c>
      <c r="N1472" s="1">
        <v>0</v>
      </c>
      <c r="O1472" s="1">
        <v>0</v>
      </c>
      <c r="P1472" s="1">
        <v>160704</v>
      </c>
      <c r="Q1472" s="1">
        <v>0</v>
      </c>
      <c r="R1472" s="1">
        <v>0</v>
      </c>
      <c r="S1472" s="1">
        <v>0</v>
      </c>
      <c r="T1472" s="1">
        <v>160704</v>
      </c>
      <c r="U1472" s="1"/>
      <c r="V1472" s="36"/>
      <c r="W1472" s="1"/>
      <c r="X1472" s="1"/>
      <c r="Y1472" s="1"/>
      <c r="Z1472" s="1"/>
      <c r="AA1472" s="1"/>
      <c r="AB1472" s="1"/>
      <c r="AC1472" s="1">
        <v>18929</v>
      </c>
      <c r="AD1472" s="1"/>
      <c r="AE1472" s="1"/>
      <c r="AF1472" s="1"/>
      <c r="AG1472" s="1">
        <v>0</v>
      </c>
      <c r="AH1472" s="1">
        <v>0</v>
      </c>
      <c r="AI1472" s="1">
        <v>0</v>
      </c>
      <c r="AJ1472" s="1">
        <v>0</v>
      </c>
      <c r="AK1472" s="1">
        <v>0</v>
      </c>
      <c r="AL1472" s="1">
        <v>0</v>
      </c>
      <c r="AM1472" s="1">
        <v>166379.15295999998</v>
      </c>
      <c r="AN1472" s="1">
        <v>0</v>
      </c>
      <c r="AO1472" s="1">
        <v>0</v>
      </c>
      <c r="AP1472" s="1">
        <v>0</v>
      </c>
      <c r="AQ1472" s="1">
        <v>166379.15295999998</v>
      </c>
      <c r="AR1472" s="1">
        <v>0</v>
      </c>
      <c r="AS1472" s="1">
        <v>0</v>
      </c>
      <c r="AT1472" s="1">
        <v>0</v>
      </c>
      <c r="AU1472" s="1">
        <v>0</v>
      </c>
      <c r="AV1472" s="1">
        <v>0</v>
      </c>
      <c r="AW1472" s="1">
        <v>0</v>
      </c>
      <c r="AX1472" s="1">
        <v>49237.736219999999</v>
      </c>
      <c r="AY1472" s="1">
        <v>0</v>
      </c>
      <c r="AZ1472" s="1">
        <v>0</v>
      </c>
      <c r="BA1472" s="1">
        <v>0</v>
      </c>
      <c r="BB1472" s="1">
        <v>49237.736219999999</v>
      </c>
      <c r="BC1472" s="7">
        <v>0.85796184995032676</v>
      </c>
      <c r="BD1472" s="35" t="s">
        <v>552</v>
      </c>
      <c r="BE1472" s="35" t="s">
        <v>552</v>
      </c>
      <c r="BF1472" s="35" t="s">
        <v>552</v>
      </c>
      <c r="BG1472" s="35" t="s">
        <v>552</v>
      </c>
      <c r="BH1472" s="35" t="s">
        <v>552</v>
      </c>
      <c r="BI1472" s="35" t="s">
        <v>552</v>
      </c>
      <c r="BJ1472" s="35">
        <v>1.3417020682745917</v>
      </c>
      <c r="BK1472" s="35" t="s">
        <v>552</v>
      </c>
      <c r="BL1472" s="35" t="s">
        <v>552</v>
      </c>
      <c r="BM1472" s="35" t="s">
        <v>552</v>
      </c>
      <c r="BN1472" s="35">
        <v>1.3417020682745917</v>
      </c>
      <c r="BO1472" s="1">
        <v>0</v>
      </c>
      <c r="BP1472" s="1">
        <v>0</v>
      </c>
      <c r="BQ1472" s="1">
        <v>82722.157455599983</v>
      </c>
      <c r="BR1472" s="1">
        <v>3676.9813809490001</v>
      </c>
      <c r="BS1472" s="1">
        <v>32491.763351338457</v>
      </c>
      <c r="BT1472" s="1">
        <v>82722.157455599983</v>
      </c>
      <c r="BU1472" s="1">
        <v>3676.9813809490001</v>
      </c>
      <c r="BV1472" s="1">
        <v>9564.4904284969198</v>
      </c>
      <c r="BW1472" s="35">
        <v>5.9749309227163501</v>
      </c>
      <c r="BX1472" s="1">
        <v>411537.01911967521</v>
      </c>
      <c r="BY1472" s="1">
        <v>18292.728374335449</v>
      </c>
      <c r="BZ1472" s="1">
        <v>161644.2782301555</v>
      </c>
      <c r="CA1472" s="1">
        <v>411537.01911967521</v>
      </c>
      <c r="CB1472" s="1">
        <v>18292.728374335449</v>
      </c>
      <c r="CC1472" s="1">
        <v>47582.67919275388</v>
      </c>
    </row>
    <row r="1473" spans="1:81" x14ac:dyDescent="0.25">
      <c r="A1473" t="s">
        <v>1330</v>
      </c>
      <c r="B1473" t="s">
        <v>838</v>
      </c>
      <c r="C1473" t="s">
        <v>373</v>
      </c>
      <c r="D1473" t="s">
        <v>1730</v>
      </c>
      <c r="E1473">
        <v>10123</v>
      </c>
      <c r="F1473" t="s">
        <v>370</v>
      </c>
      <c r="G1473" t="s">
        <v>92</v>
      </c>
      <c r="H1473" s="74">
        <v>0.23928040779951004</v>
      </c>
      <c r="I1473" s="1">
        <v>251312.91</v>
      </c>
      <c r="J1473" s="1"/>
      <c r="K1473" s="1"/>
      <c r="L1473" s="1"/>
      <c r="M1473" s="1"/>
      <c r="N1473" s="1"/>
      <c r="O1473" s="1"/>
      <c r="P1473" s="1">
        <v>160704</v>
      </c>
      <c r="Q1473" s="1"/>
      <c r="R1473" s="1"/>
      <c r="S1473" s="1"/>
      <c r="T1473" s="1">
        <v>160704</v>
      </c>
      <c r="U1473" s="1">
        <v>12.875</v>
      </c>
      <c r="V1473" s="36">
        <v>0.15645222798737085</v>
      </c>
      <c r="W1473" s="1"/>
      <c r="X1473" s="1"/>
      <c r="Y1473" s="1"/>
      <c r="Z1473" s="1"/>
      <c r="AA1473" s="1"/>
      <c r="AB1473" s="1"/>
      <c r="AC1473" s="1">
        <v>18929</v>
      </c>
      <c r="AD1473" s="1"/>
      <c r="AE1473" s="1"/>
      <c r="AF1473" s="1"/>
      <c r="AG1473" s="1">
        <v>0</v>
      </c>
      <c r="AH1473" s="1">
        <v>0</v>
      </c>
      <c r="AI1473" s="1">
        <v>0</v>
      </c>
      <c r="AJ1473" s="1">
        <v>0</v>
      </c>
      <c r="AK1473" s="1"/>
      <c r="AL1473" s="1">
        <v>0</v>
      </c>
      <c r="AM1473" s="1">
        <v>166379.15295999998</v>
      </c>
      <c r="AN1473" s="1"/>
      <c r="AO1473" s="1">
        <v>0</v>
      </c>
      <c r="AP1473" s="1">
        <v>0</v>
      </c>
      <c r="AQ1473" s="1">
        <v>166379.15295999998</v>
      </c>
      <c r="AR1473" s="1">
        <v>0</v>
      </c>
      <c r="AS1473" s="1">
        <v>0</v>
      </c>
      <c r="AT1473" s="1">
        <v>0</v>
      </c>
      <c r="AU1473" s="1">
        <v>0</v>
      </c>
      <c r="AV1473" s="1"/>
      <c r="AW1473" s="1">
        <v>0</v>
      </c>
      <c r="AX1473" s="1">
        <v>49237.736219999999</v>
      </c>
      <c r="AY1473" s="1"/>
      <c r="AZ1473" s="1">
        <v>0</v>
      </c>
      <c r="BA1473" s="1">
        <v>0</v>
      </c>
      <c r="BB1473" s="1">
        <v>49237.736219999999</v>
      </c>
      <c r="BC1473" s="7">
        <v>0.85796184995032676</v>
      </c>
      <c r="BD1473" s="35" t="s">
        <v>552</v>
      </c>
      <c r="BE1473" s="35" t="s">
        <v>552</v>
      </c>
      <c r="BF1473" s="35" t="s">
        <v>552</v>
      </c>
      <c r="BG1473" s="35" t="s">
        <v>552</v>
      </c>
      <c r="BH1473" s="35" t="s">
        <v>552</v>
      </c>
      <c r="BI1473" s="35" t="s">
        <v>552</v>
      </c>
      <c r="BJ1473" s="35">
        <v>1.3417020682745917</v>
      </c>
      <c r="BK1473" s="35" t="s">
        <v>552</v>
      </c>
      <c r="BL1473" s="35" t="s">
        <v>552</v>
      </c>
      <c r="BM1473" s="35" t="s">
        <v>552</v>
      </c>
      <c r="BN1473" s="35">
        <v>1.3417020682745917</v>
      </c>
      <c r="BO1473" s="1">
        <v>0</v>
      </c>
      <c r="BP1473" s="1">
        <v>0</v>
      </c>
      <c r="BQ1473" s="1">
        <v>82722.157455599983</v>
      </c>
      <c r="BR1473" s="1">
        <v>3676.9813809490001</v>
      </c>
      <c r="BS1473" s="1">
        <v>32491.763351338457</v>
      </c>
      <c r="BT1473" s="1">
        <v>82722.157455599983</v>
      </c>
      <c r="BU1473" s="1">
        <v>3676.9813809490001</v>
      </c>
      <c r="BV1473" s="1">
        <v>9564.4904284969198</v>
      </c>
      <c r="BW1473" s="35">
        <v>5.9749309227163501</v>
      </c>
      <c r="BX1473" s="1">
        <v>411537.01911967521</v>
      </c>
      <c r="BY1473" s="1">
        <v>18292.728374335449</v>
      </c>
      <c r="BZ1473" s="1">
        <v>161644.2782301555</v>
      </c>
      <c r="CA1473" s="1">
        <v>411537.01911967521</v>
      </c>
      <c r="CB1473" s="1">
        <v>18292.728374335449</v>
      </c>
      <c r="CC1473" s="1">
        <v>47582.67919275388</v>
      </c>
    </row>
    <row r="1474" spans="1:81" x14ac:dyDescent="0.25">
      <c r="A1474" t="s">
        <v>371</v>
      </c>
      <c r="B1474" t="s">
        <v>372</v>
      </c>
      <c r="C1474" t="s">
        <v>373</v>
      </c>
      <c r="D1474" t="s">
        <v>38</v>
      </c>
      <c r="E1474">
        <v>10122</v>
      </c>
      <c r="F1474" t="s">
        <v>370</v>
      </c>
      <c r="G1474" t="s">
        <v>92</v>
      </c>
      <c r="H1474" s="74">
        <v>0.23928040779951004</v>
      </c>
      <c r="I1474" s="1">
        <v>3133520.9</v>
      </c>
      <c r="J1474" s="1"/>
      <c r="K1474" s="1"/>
      <c r="L1474" s="1">
        <v>2690307</v>
      </c>
      <c r="M1474" s="1"/>
      <c r="N1474" s="1"/>
      <c r="O1474" s="1"/>
      <c r="P1474" s="1"/>
      <c r="Q1474" s="1"/>
      <c r="R1474" s="1"/>
      <c r="S1474" s="1"/>
      <c r="T1474" s="1">
        <v>2690307</v>
      </c>
      <c r="U1474" s="1">
        <v>48.864864864864863</v>
      </c>
      <c r="V1474" s="36">
        <v>2.4068472610406792E-2</v>
      </c>
      <c r="W1474" s="1"/>
      <c r="X1474" s="1"/>
      <c r="Y1474" s="1">
        <v>624200</v>
      </c>
      <c r="Z1474" s="1"/>
      <c r="AA1474" s="1"/>
      <c r="AB1474" s="1"/>
      <c r="AC1474" s="1"/>
      <c r="AD1474" s="1"/>
      <c r="AE1474" s="1"/>
      <c r="AF1474" s="1"/>
      <c r="AG1474" s="1">
        <v>0</v>
      </c>
      <c r="AH1474" s="1">
        <v>0</v>
      </c>
      <c r="AI1474" s="1">
        <v>6404524.9630625015</v>
      </c>
      <c r="AJ1474" s="1">
        <v>0</v>
      </c>
      <c r="AK1474" s="1">
        <v>0</v>
      </c>
      <c r="AL1474" s="1">
        <v>0</v>
      </c>
      <c r="AM1474" s="1">
        <v>0</v>
      </c>
      <c r="AN1474" s="1">
        <v>0</v>
      </c>
      <c r="AO1474" s="1">
        <v>0</v>
      </c>
      <c r="AP1474" s="1">
        <v>0</v>
      </c>
      <c r="AQ1474" s="1">
        <v>6404524.9630625015</v>
      </c>
      <c r="AR1474" s="1">
        <v>0</v>
      </c>
      <c r="AS1474" s="1">
        <v>0</v>
      </c>
      <c r="AT1474" s="1">
        <v>1353277.70948</v>
      </c>
      <c r="AU1474" s="1">
        <v>0</v>
      </c>
      <c r="AV1474" s="1">
        <v>0</v>
      </c>
      <c r="AW1474" s="1">
        <v>0</v>
      </c>
      <c r="AX1474" s="1">
        <v>0</v>
      </c>
      <c r="AY1474" s="1">
        <v>0</v>
      </c>
      <c r="AZ1474" s="1">
        <v>0</v>
      </c>
      <c r="BA1474" s="1">
        <v>0</v>
      </c>
      <c r="BB1474" s="1">
        <v>1353277.70948</v>
      </c>
      <c r="BC1474" s="7">
        <v>2.4757462675747597</v>
      </c>
      <c r="BD1474" s="35" t="s">
        <v>552</v>
      </c>
      <c r="BE1474" s="35" t="s">
        <v>552</v>
      </c>
      <c r="BF1474" s="35">
        <v>2.8836124176692479</v>
      </c>
      <c r="BG1474" s="35" t="s">
        <v>552</v>
      </c>
      <c r="BH1474" s="35" t="s">
        <v>552</v>
      </c>
      <c r="BI1474" s="35" t="s">
        <v>552</v>
      </c>
      <c r="BJ1474" s="35" t="s">
        <v>552</v>
      </c>
      <c r="BK1474" s="35" t="s">
        <v>552</v>
      </c>
      <c r="BL1474" s="35" t="s">
        <v>552</v>
      </c>
      <c r="BM1474" s="35" t="s">
        <v>552</v>
      </c>
      <c r="BN1474" s="35">
        <v>2.8836124176692479</v>
      </c>
      <c r="BO1474" s="1">
        <v>0</v>
      </c>
      <c r="BP1474" s="1"/>
      <c r="BQ1474" s="1">
        <v>1031429.7394439998</v>
      </c>
      <c r="BR1474" s="1">
        <v>45846.821025288969</v>
      </c>
      <c r="BS1474" s="1">
        <v>405126.89753691159</v>
      </c>
      <c r="BT1474" s="1">
        <v>1031429.7394439998</v>
      </c>
      <c r="BU1474" s="1">
        <v>45846.821025288969</v>
      </c>
      <c r="BV1474" s="1">
        <v>119255.83391456115</v>
      </c>
      <c r="BW1474" s="35">
        <v>5.9754625485548454</v>
      </c>
      <c r="BX1474" s="1">
        <v>5131840.0400693035</v>
      </c>
      <c r="BY1474" s="1">
        <v>228109.14098162213</v>
      </c>
      <c r="BZ1474" s="1">
        <v>2015693.7061071203</v>
      </c>
      <c r="CA1474" s="1">
        <v>5131840.0400693035</v>
      </c>
      <c r="CB1474" s="1">
        <v>228109.14098162213</v>
      </c>
      <c r="CC1474" s="1">
        <v>593352.93533857586</v>
      </c>
    </row>
    <row r="1475" spans="1:81" x14ac:dyDescent="0.25">
      <c r="A1475" t="s">
        <v>371</v>
      </c>
      <c r="B1475" t="s">
        <v>372</v>
      </c>
      <c r="C1475" t="s">
        <v>373</v>
      </c>
      <c r="D1475" t="s">
        <v>28</v>
      </c>
      <c r="E1475">
        <v>10122</v>
      </c>
      <c r="F1475" t="s">
        <v>370</v>
      </c>
      <c r="G1475" t="s">
        <v>92</v>
      </c>
      <c r="H1475" s="74">
        <v>0.23928040779951004</v>
      </c>
      <c r="I1475" s="1">
        <v>3133520.9</v>
      </c>
      <c r="J1475" s="1">
        <v>0</v>
      </c>
      <c r="K1475" s="1">
        <v>0</v>
      </c>
      <c r="L1475" s="1">
        <v>2690307</v>
      </c>
      <c r="M1475" s="1">
        <v>0</v>
      </c>
      <c r="N1475" s="1">
        <v>0</v>
      </c>
      <c r="O1475" s="1">
        <v>0</v>
      </c>
      <c r="P1475" s="1">
        <v>0</v>
      </c>
      <c r="Q1475" s="1">
        <v>0</v>
      </c>
      <c r="R1475" s="1">
        <v>0</v>
      </c>
      <c r="S1475" s="1">
        <v>0</v>
      </c>
      <c r="T1475" s="1">
        <v>2690307</v>
      </c>
      <c r="U1475" s="1"/>
      <c r="V1475" s="36"/>
      <c r="W1475" s="1"/>
      <c r="X1475" s="1"/>
      <c r="Y1475" s="1">
        <v>624200</v>
      </c>
      <c r="Z1475" s="1"/>
      <c r="AA1475" s="1"/>
      <c r="AB1475" s="1"/>
      <c r="AC1475" s="1"/>
      <c r="AD1475" s="1"/>
      <c r="AE1475" s="1"/>
      <c r="AF1475" s="1"/>
      <c r="AG1475" s="1">
        <v>0</v>
      </c>
      <c r="AH1475" s="1">
        <v>0</v>
      </c>
      <c r="AI1475" s="1">
        <v>6404524.9630625015</v>
      </c>
      <c r="AJ1475" s="1">
        <v>0</v>
      </c>
      <c r="AK1475" s="1">
        <v>0</v>
      </c>
      <c r="AL1475" s="1">
        <v>0</v>
      </c>
      <c r="AM1475" s="1">
        <v>0</v>
      </c>
      <c r="AN1475" s="1">
        <v>0</v>
      </c>
      <c r="AO1475" s="1">
        <v>0</v>
      </c>
      <c r="AP1475" s="1">
        <v>0</v>
      </c>
      <c r="AQ1475" s="1">
        <v>6404524.9630625015</v>
      </c>
      <c r="AR1475" s="1">
        <v>0</v>
      </c>
      <c r="AS1475" s="1">
        <v>0</v>
      </c>
      <c r="AT1475" s="1">
        <v>1353277.70948</v>
      </c>
      <c r="AU1475" s="1">
        <v>0</v>
      </c>
      <c r="AV1475" s="1">
        <v>0</v>
      </c>
      <c r="AW1475" s="1">
        <v>0</v>
      </c>
      <c r="AX1475" s="1">
        <v>0</v>
      </c>
      <c r="AY1475" s="1">
        <v>0</v>
      </c>
      <c r="AZ1475" s="1">
        <v>0</v>
      </c>
      <c r="BA1475" s="1">
        <v>0</v>
      </c>
      <c r="BB1475" s="1">
        <v>1353277.70948</v>
      </c>
      <c r="BC1475" s="7">
        <v>2.4757462675747597</v>
      </c>
      <c r="BD1475" s="35" t="s">
        <v>552</v>
      </c>
      <c r="BE1475" s="35" t="s">
        <v>552</v>
      </c>
      <c r="BF1475" s="35">
        <v>2.8836124176692479</v>
      </c>
      <c r="BG1475" s="35" t="s">
        <v>552</v>
      </c>
      <c r="BH1475" s="35" t="s">
        <v>552</v>
      </c>
      <c r="BI1475" s="35" t="s">
        <v>552</v>
      </c>
      <c r="BJ1475" s="35" t="s">
        <v>552</v>
      </c>
      <c r="BK1475" s="35" t="s">
        <v>552</v>
      </c>
      <c r="BL1475" s="35" t="s">
        <v>552</v>
      </c>
      <c r="BM1475" s="35" t="s">
        <v>552</v>
      </c>
      <c r="BN1475" s="35">
        <v>2.8836124176692479</v>
      </c>
      <c r="BO1475" s="1">
        <v>0</v>
      </c>
      <c r="BP1475" s="1">
        <v>0</v>
      </c>
      <c r="BQ1475" s="1">
        <v>1031429.7394439998</v>
      </c>
      <c r="BR1475" s="1">
        <v>45846.821025288969</v>
      </c>
      <c r="BS1475" s="1">
        <v>405126.89753691159</v>
      </c>
      <c r="BT1475" s="1">
        <v>1031429.7394439998</v>
      </c>
      <c r="BU1475" s="1">
        <v>45846.821025288969</v>
      </c>
      <c r="BV1475" s="1">
        <v>119255.83391456115</v>
      </c>
      <c r="BW1475" s="35">
        <v>5.9754625485548454</v>
      </c>
      <c r="BX1475" s="1">
        <v>5131840.0400693035</v>
      </c>
      <c r="BY1475" s="1">
        <v>228109.14098162213</v>
      </c>
      <c r="BZ1475" s="1">
        <v>2015693.7061071203</v>
      </c>
      <c r="CA1475" s="1">
        <v>5131840.0400693035</v>
      </c>
      <c r="CB1475" s="1">
        <v>228109.14098162213</v>
      </c>
      <c r="CC1475" s="1">
        <v>593352.93533857586</v>
      </c>
    </row>
    <row r="1476" spans="1:81" x14ac:dyDescent="0.25">
      <c r="A1476" t="s">
        <v>837</v>
      </c>
      <c r="B1476" t="s">
        <v>838</v>
      </c>
      <c r="C1476" t="s">
        <v>373</v>
      </c>
      <c r="D1476" t="s">
        <v>38</v>
      </c>
      <c r="E1476">
        <v>10002</v>
      </c>
      <c r="F1476" t="s">
        <v>370</v>
      </c>
      <c r="G1476" t="s">
        <v>92</v>
      </c>
      <c r="H1476" s="74">
        <v>0.23928040779951004</v>
      </c>
      <c r="I1476" s="1">
        <v>1664250.17</v>
      </c>
      <c r="J1476" s="1"/>
      <c r="K1476" s="1"/>
      <c r="L1476" s="1">
        <v>468589</v>
      </c>
      <c r="M1476" s="1"/>
      <c r="N1476" s="1"/>
      <c r="O1476" s="1"/>
      <c r="P1476" s="1">
        <v>76961</v>
      </c>
      <c r="Q1476" s="1"/>
      <c r="R1476" s="1"/>
      <c r="S1476" s="1"/>
      <c r="T1476" s="1">
        <v>545550</v>
      </c>
      <c r="U1476" s="1">
        <v>25.333333333333332</v>
      </c>
      <c r="V1476" s="36">
        <v>0.11904639359863209</v>
      </c>
      <c r="W1476" s="1"/>
      <c r="X1476" s="1"/>
      <c r="Y1476" s="1">
        <v>108721</v>
      </c>
      <c r="Z1476" s="1"/>
      <c r="AA1476" s="1"/>
      <c r="AB1476" s="1"/>
      <c r="AC1476" s="1">
        <v>9065</v>
      </c>
      <c r="AD1476" s="1"/>
      <c r="AE1476" s="1"/>
      <c r="AF1476" s="1"/>
      <c r="AG1476" s="1">
        <v>0</v>
      </c>
      <c r="AH1476" s="1">
        <v>0</v>
      </c>
      <c r="AI1476" s="1">
        <v>1115518.0439375003</v>
      </c>
      <c r="AJ1476" s="1">
        <v>0</v>
      </c>
      <c r="AK1476" s="1">
        <v>0</v>
      </c>
      <c r="AL1476" s="1">
        <v>0</v>
      </c>
      <c r="AM1476" s="1">
        <v>79678.11486916666</v>
      </c>
      <c r="AN1476" s="1">
        <v>0</v>
      </c>
      <c r="AO1476" s="1">
        <v>0</v>
      </c>
      <c r="AP1476" s="1">
        <v>0</v>
      </c>
      <c r="AQ1476" s="1">
        <v>1195196.158806667</v>
      </c>
      <c r="AR1476" s="1">
        <v>0</v>
      </c>
      <c r="AS1476" s="1">
        <v>0</v>
      </c>
      <c r="AT1476" s="1">
        <v>235709.23718739999</v>
      </c>
      <c r="AU1476" s="1">
        <v>0</v>
      </c>
      <c r="AV1476" s="1">
        <v>0</v>
      </c>
      <c r="AW1476" s="1">
        <v>0</v>
      </c>
      <c r="AX1476" s="1">
        <v>23579.696699999997</v>
      </c>
      <c r="AY1476" s="1">
        <v>0</v>
      </c>
      <c r="AZ1476" s="1">
        <v>0</v>
      </c>
      <c r="BA1476" s="1">
        <v>0</v>
      </c>
      <c r="BB1476" s="1">
        <v>259288.9338874</v>
      </c>
      <c r="BC1476" s="7">
        <v>0.87395820587121642</v>
      </c>
      <c r="BD1476" s="35" t="s">
        <v>552</v>
      </c>
      <c r="BE1476" s="35" t="s">
        <v>552</v>
      </c>
      <c r="BF1476" s="35">
        <v>2.8836086231748936</v>
      </c>
      <c r="BG1476" s="35" t="s">
        <v>552</v>
      </c>
      <c r="BH1476" s="35" t="s">
        <v>552</v>
      </c>
      <c r="BI1476" s="35" t="s">
        <v>552</v>
      </c>
      <c r="BJ1476" s="35">
        <v>1.3416900971812562</v>
      </c>
      <c r="BK1476" s="35" t="s">
        <v>552</v>
      </c>
      <c r="BL1476" s="35" t="s">
        <v>552</v>
      </c>
      <c r="BM1476" s="35" t="s">
        <v>552</v>
      </c>
      <c r="BN1476" s="35">
        <v>2.6660894376208724</v>
      </c>
      <c r="BO1476" s="1">
        <v>0</v>
      </c>
      <c r="BP1476" s="1"/>
      <c r="BQ1476" s="1">
        <v>547804.58595719992</v>
      </c>
      <c r="BR1476" s="1">
        <v>24349.791215784371</v>
      </c>
      <c r="BS1476" s="1">
        <v>215167.70738544548</v>
      </c>
      <c r="BT1476" s="1">
        <v>547804.58595719992</v>
      </c>
      <c r="BU1476" s="1">
        <v>24349.791215784371</v>
      </c>
      <c r="BV1476" s="1">
        <v>63338.189914673989</v>
      </c>
      <c r="BW1476" s="35">
        <v>6.0510772761520641</v>
      </c>
      <c r="BX1476" s="1">
        <v>2767003.2959003029</v>
      </c>
      <c r="BY1476" s="1">
        <v>122992.6770890956</v>
      </c>
      <c r="BZ1476" s="1">
        <v>1086828.7173363604</v>
      </c>
      <c r="CA1476" s="1">
        <v>2767003.2959003029</v>
      </c>
      <c r="CB1476" s="1">
        <v>122992.6770890956</v>
      </c>
      <c r="CC1476" s="1">
        <v>319926.09179061366</v>
      </c>
    </row>
    <row r="1477" spans="1:81" x14ac:dyDescent="0.25">
      <c r="A1477" t="s">
        <v>837</v>
      </c>
      <c r="B1477" t="s">
        <v>838</v>
      </c>
      <c r="C1477" t="s">
        <v>373</v>
      </c>
      <c r="D1477" t="s">
        <v>28</v>
      </c>
      <c r="E1477">
        <v>10002</v>
      </c>
      <c r="F1477" t="s">
        <v>370</v>
      </c>
      <c r="G1477" t="s">
        <v>92</v>
      </c>
      <c r="H1477" s="74">
        <v>0.23928040779951004</v>
      </c>
      <c r="I1477" s="1">
        <v>1832404.79</v>
      </c>
      <c r="J1477" s="1">
        <v>0</v>
      </c>
      <c r="K1477" s="1">
        <v>0</v>
      </c>
      <c r="L1477" s="1">
        <v>468589</v>
      </c>
      <c r="M1477" s="1">
        <v>0</v>
      </c>
      <c r="N1477" s="1">
        <v>0</v>
      </c>
      <c r="O1477" s="1">
        <v>0</v>
      </c>
      <c r="P1477" s="1">
        <v>151626</v>
      </c>
      <c r="Q1477" s="1">
        <v>0</v>
      </c>
      <c r="R1477" s="1">
        <v>0</v>
      </c>
      <c r="S1477" s="1">
        <v>0</v>
      </c>
      <c r="T1477" s="1">
        <v>620215</v>
      </c>
      <c r="U1477" s="1"/>
      <c r="V1477" s="36"/>
      <c r="W1477" s="1"/>
      <c r="X1477" s="1"/>
      <c r="Y1477" s="1">
        <v>108721</v>
      </c>
      <c r="Z1477" s="1"/>
      <c r="AA1477" s="1"/>
      <c r="AB1477" s="1"/>
      <c r="AC1477" s="1">
        <v>17859</v>
      </c>
      <c r="AD1477" s="1"/>
      <c r="AE1477" s="1"/>
      <c r="AF1477" s="1"/>
      <c r="AG1477" s="1">
        <v>0</v>
      </c>
      <c r="AH1477" s="1">
        <v>0</v>
      </c>
      <c r="AI1477" s="1">
        <v>1115518.0439375003</v>
      </c>
      <c r="AJ1477" s="1">
        <v>0</v>
      </c>
      <c r="AK1477" s="1">
        <v>0</v>
      </c>
      <c r="AL1477" s="1">
        <v>0</v>
      </c>
      <c r="AM1477" s="1">
        <v>156974.24186499999</v>
      </c>
      <c r="AN1477" s="1">
        <v>0</v>
      </c>
      <c r="AO1477" s="1">
        <v>0</v>
      </c>
      <c r="AP1477" s="1">
        <v>0</v>
      </c>
      <c r="AQ1477" s="1">
        <v>1272492.2858025003</v>
      </c>
      <c r="AR1477" s="1">
        <v>0</v>
      </c>
      <c r="AS1477" s="1">
        <v>0</v>
      </c>
      <c r="AT1477" s="1">
        <v>235709.23718739999</v>
      </c>
      <c r="AU1477" s="1">
        <v>0</v>
      </c>
      <c r="AV1477" s="1">
        <v>0</v>
      </c>
      <c r="AW1477" s="1">
        <v>0</v>
      </c>
      <c r="AX1477" s="1">
        <v>46454.473619999997</v>
      </c>
      <c r="AY1477" s="1">
        <v>0</v>
      </c>
      <c r="AZ1477" s="1">
        <v>0</v>
      </c>
      <c r="BA1477" s="1">
        <v>0</v>
      </c>
      <c r="BB1477" s="1">
        <v>282163.7108074</v>
      </c>
      <c r="BC1477" s="7">
        <v>0.84842388815732162</v>
      </c>
      <c r="BD1477" s="35" t="s">
        <v>552</v>
      </c>
      <c r="BE1477" s="35" t="s">
        <v>552</v>
      </c>
      <c r="BF1477" s="35">
        <v>2.8836086231748936</v>
      </c>
      <c r="BG1477" s="35" t="s">
        <v>552</v>
      </c>
      <c r="BH1477" s="35" t="s">
        <v>552</v>
      </c>
      <c r="BI1477" s="35" t="s">
        <v>552</v>
      </c>
      <c r="BJ1477" s="35">
        <v>1.3416479725442865</v>
      </c>
      <c r="BK1477" s="35" t="s">
        <v>552</v>
      </c>
      <c r="BL1477" s="35" t="s">
        <v>552</v>
      </c>
      <c r="BM1477" s="35" t="s">
        <v>552</v>
      </c>
      <c r="BN1477" s="35">
        <v>2.5066404337365276</v>
      </c>
      <c r="BO1477" s="1">
        <v>0</v>
      </c>
      <c r="BP1477" s="1">
        <v>0</v>
      </c>
      <c r="BQ1477" s="1">
        <v>603154.3606763999</v>
      </c>
      <c r="BR1477" s="1">
        <v>26810.076311605968</v>
      </c>
      <c r="BS1477" s="1">
        <v>236908.09517322064</v>
      </c>
      <c r="BT1477" s="1">
        <v>603154.3606763999</v>
      </c>
      <c r="BU1477" s="1">
        <v>26810.076311605968</v>
      </c>
      <c r="BV1477" s="1">
        <v>69737.834300223214</v>
      </c>
      <c r="BW1477" s="35">
        <v>6.0510772761520641</v>
      </c>
      <c r="BX1477" s="1">
        <v>3046579.2852245895</v>
      </c>
      <c r="BY1477" s="1">
        <v>135419.76722945564</v>
      </c>
      <c r="BZ1477" s="1">
        <v>1196641.0960659252</v>
      </c>
      <c r="CA1477" s="1">
        <v>3046579.2852245895</v>
      </c>
      <c r="CB1477" s="1">
        <v>135419.76722945564</v>
      </c>
      <c r="CC1477" s="1">
        <v>352251.19012191542</v>
      </c>
    </row>
    <row r="1478" spans="1:81" x14ac:dyDescent="0.25">
      <c r="A1478" t="s">
        <v>837</v>
      </c>
      <c r="B1478" t="s">
        <v>838</v>
      </c>
      <c r="C1478" t="s">
        <v>373</v>
      </c>
      <c r="D1478" t="s">
        <v>1730</v>
      </c>
      <c r="E1478">
        <v>10002</v>
      </c>
      <c r="F1478" t="s">
        <v>370</v>
      </c>
      <c r="G1478" t="s">
        <v>92</v>
      </c>
      <c r="H1478" s="74">
        <v>0.23928040779951004</v>
      </c>
      <c r="I1478" s="1">
        <v>168154.62</v>
      </c>
      <c r="J1478" s="1"/>
      <c r="K1478" s="1"/>
      <c r="L1478" s="1"/>
      <c r="M1478" s="1"/>
      <c r="N1478" s="1"/>
      <c r="O1478" s="1"/>
      <c r="P1478" s="1">
        <v>74665</v>
      </c>
      <c r="Q1478" s="1"/>
      <c r="R1478" s="1"/>
      <c r="S1478" s="1"/>
      <c r="T1478" s="1">
        <v>74665</v>
      </c>
      <c r="U1478" s="1">
        <v>9.5</v>
      </c>
      <c r="V1478" s="36">
        <v>0.24044020152667825</v>
      </c>
      <c r="W1478" s="1"/>
      <c r="X1478" s="1"/>
      <c r="Y1478" s="1"/>
      <c r="Z1478" s="1"/>
      <c r="AA1478" s="1"/>
      <c r="AB1478" s="1"/>
      <c r="AC1478" s="1">
        <v>8794</v>
      </c>
      <c r="AD1478" s="1"/>
      <c r="AE1478" s="1"/>
      <c r="AF1478" s="1"/>
      <c r="AG1478" s="1">
        <v>0</v>
      </c>
      <c r="AH1478" s="1">
        <v>0</v>
      </c>
      <c r="AI1478" s="1">
        <v>0</v>
      </c>
      <c r="AJ1478" s="1">
        <v>0</v>
      </c>
      <c r="AK1478" s="1"/>
      <c r="AL1478" s="1">
        <v>0</v>
      </c>
      <c r="AM1478" s="1">
        <v>77296.126995833329</v>
      </c>
      <c r="AN1478" s="1"/>
      <c r="AO1478" s="1">
        <v>0</v>
      </c>
      <c r="AP1478" s="1">
        <v>0</v>
      </c>
      <c r="AQ1478" s="1">
        <v>77296.126995833329</v>
      </c>
      <c r="AR1478" s="1">
        <v>0</v>
      </c>
      <c r="AS1478" s="1">
        <v>0</v>
      </c>
      <c r="AT1478" s="1">
        <v>0</v>
      </c>
      <c r="AU1478" s="1">
        <v>0</v>
      </c>
      <c r="AV1478" s="1"/>
      <c r="AW1478" s="1">
        <v>0</v>
      </c>
      <c r="AX1478" s="1">
        <v>22874.77692</v>
      </c>
      <c r="AY1478" s="1"/>
      <c r="AZ1478" s="1">
        <v>0</v>
      </c>
      <c r="BA1478" s="1">
        <v>0</v>
      </c>
      <c r="BB1478" s="1">
        <v>22874.77692</v>
      </c>
      <c r="BC1478" s="7">
        <v>0.59570711715106806</v>
      </c>
      <c r="BD1478" s="35" t="s">
        <v>552</v>
      </c>
      <c r="BE1478" s="35" t="s">
        <v>552</v>
      </c>
      <c r="BF1478" s="35" t="s">
        <v>552</v>
      </c>
      <c r="BG1478" s="35" t="s">
        <v>552</v>
      </c>
      <c r="BH1478" s="35" t="s">
        <v>552</v>
      </c>
      <c r="BI1478" s="35" t="s">
        <v>552</v>
      </c>
      <c r="BJ1478" s="35">
        <v>1.3416045525458158</v>
      </c>
      <c r="BK1478" s="35" t="s">
        <v>552</v>
      </c>
      <c r="BL1478" s="35" t="s">
        <v>552</v>
      </c>
      <c r="BM1478" s="35" t="s">
        <v>552</v>
      </c>
      <c r="BN1478" s="35">
        <v>1.3416045525458158</v>
      </c>
      <c r="BO1478" s="1">
        <v>0</v>
      </c>
      <c r="BP1478" s="1">
        <v>0</v>
      </c>
      <c r="BQ1478" s="1">
        <v>55349.774719199988</v>
      </c>
      <c r="BR1478" s="1">
        <v>2460.2850958215968</v>
      </c>
      <c r="BS1478" s="1">
        <v>21740.387787775187</v>
      </c>
      <c r="BT1478" s="1">
        <v>55349.774719199988</v>
      </c>
      <c r="BU1478" s="1">
        <v>2460.2850958215968</v>
      </c>
      <c r="BV1478" s="1">
        <v>6399.6443855492207</v>
      </c>
      <c r="BW1478" s="35">
        <v>6.0510772761520641</v>
      </c>
      <c r="BX1478" s="1">
        <v>279575.98932428705</v>
      </c>
      <c r="BY1478" s="1">
        <v>12427.090140360071</v>
      </c>
      <c r="BZ1478" s="1">
        <v>109812.37872956508</v>
      </c>
      <c r="CA1478" s="1">
        <v>279575.98932428705</v>
      </c>
      <c r="CB1478" s="1">
        <v>12427.090140360071</v>
      </c>
      <c r="CC1478" s="1">
        <v>32325.098331301808</v>
      </c>
    </row>
    <row r="1479" spans="1:81" x14ac:dyDescent="0.25">
      <c r="A1479" t="s">
        <v>911</v>
      </c>
      <c r="B1479" t="s">
        <v>352</v>
      </c>
      <c r="C1479" t="s">
        <v>373</v>
      </c>
      <c r="D1479" t="s">
        <v>38</v>
      </c>
      <c r="E1479">
        <v>10119</v>
      </c>
      <c r="F1479" t="s">
        <v>370</v>
      </c>
      <c r="G1479" t="s">
        <v>92</v>
      </c>
      <c r="H1479" s="74">
        <v>0.23928040779951004</v>
      </c>
      <c r="I1479" s="1">
        <v>4465743.3600000003</v>
      </c>
      <c r="J1479" s="1"/>
      <c r="K1479" s="1">
        <v>152388</v>
      </c>
      <c r="L1479" s="1">
        <v>266079</v>
      </c>
      <c r="M1479" s="1"/>
      <c r="N1479" s="1"/>
      <c r="O1479" s="1"/>
      <c r="P1479" s="1"/>
      <c r="Q1479" s="1"/>
      <c r="R1479" s="1"/>
      <c r="S1479" s="1"/>
      <c r="T1479" s="1">
        <v>418467</v>
      </c>
      <c r="U1479" s="1">
        <v>37.653846153846153</v>
      </c>
      <c r="V1479" s="36">
        <v>0.29244506369644535</v>
      </c>
      <c r="W1479" s="1"/>
      <c r="X1479" s="1">
        <v>47621</v>
      </c>
      <c r="Y1479" s="1">
        <v>61735</v>
      </c>
      <c r="Z1479" s="1"/>
      <c r="AA1479" s="1"/>
      <c r="AB1479" s="1"/>
      <c r="AC1479" s="1"/>
      <c r="AD1479" s="1"/>
      <c r="AE1479" s="1"/>
      <c r="AF1479" s="1"/>
      <c r="AG1479" s="1">
        <v>0</v>
      </c>
      <c r="AH1479" s="1">
        <v>391406.13697204681</v>
      </c>
      <c r="AI1479" s="1">
        <v>633424.1483125001</v>
      </c>
      <c r="AJ1479" s="1">
        <v>0</v>
      </c>
      <c r="AK1479" s="1">
        <v>0</v>
      </c>
      <c r="AL1479" s="1">
        <v>0</v>
      </c>
      <c r="AM1479" s="1">
        <v>0</v>
      </c>
      <c r="AN1479" s="1">
        <v>0</v>
      </c>
      <c r="AO1479" s="1">
        <v>0</v>
      </c>
      <c r="AP1479" s="1">
        <v>0</v>
      </c>
      <c r="AQ1479" s="1">
        <v>1024830.2852845469</v>
      </c>
      <c r="AR1479" s="1">
        <v>0</v>
      </c>
      <c r="AS1479" s="1">
        <v>102875.00341650001</v>
      </c>
      <c r="AT1479" s="1">
        <v>133842.67765900001</v>
      </c>
      <c r="AU1479" s="1">
        <v>0</v>
      </c>
      <c r="AV1479" s="1">
        <v>0</v>
      </c>
      <c r="AW1479" s="1">
        <v>0</v>
      </c>
      <c r="AX1479" s="1">
        <v>0</v>
      </c>
      <c r="AY1479" s="1">
        <v>0</v>
      </c>
      <c r="AZ1479" s="1">
        <v>0</v>
      </c>
      <c r="BA1479" s="1">
        <v>0</v>
      </c>
      <c r="BB1479" s="1">
        <v>236717.68107550003</v>
      </c>
      <c r="BC1479" s="7">
        <v>0.28249450643756807</v>
      </c>
      <c r="BD1479" s="35" t="s">
        <v>552</v>
      </c>
      <c r="BE1479" s="35">
        <v>3.2435699686887864</v>
      </c>
      <c r="BF1479" s="35">
        <v>2.8836053426670278</v>
      </c>
      <c r="BG1479" s="35" t="s">
        <v>552</v>
      </c>
      <c r="BH1479" s="35" t="s">
        <v>552</v>
      </c>
      <c r="BI1479" s="35" t="s">
        <v>552</v>
      </c>
      <c r="BJ1479" s="35" t="s">
        <v>552</v>
      </c>
      <c r="BK1479" s="35" t="s">
        <v>552</v>
      </c>
      <c r="BL1479" s="35" t="s">
        <v>552</v>
      </c>
      <c r="BM1479" s="35" t="s">
        <v>552</v>
      </c>
      <c r="BN1479" s="35">
        <v>3.0146892499529163</v>
      </c>
      <c r="BO1479" s="1">
        <v>0</v>
      </c>
      <c r="BP1479" s="1"/>
      <c r="BQ1479" s="1">
        <v>1469944.0843775999</v>
      </c>
      <c r="BR1479" s="1">
        <v>65338.685492984143</v>
      </c>
      <c r="BS1479" s="1">
        <v>577367.38013550942</v>
      </c>
      <c r="BT1479" s="1">
        <v>1469944.0843775999</v>
      </c>
      <c r="BU1479" s="1">
        <v>65338.685492984143</v>
      </c>
      <c r="BV1479" s="1">
        <v>169957.68193064048</v>
      </c>
      <c r="BW1479" s="35">
        <v>6.1435900724538941</v>
      </c>
      <c r="BX1479" s="1">
        <v>7560789.7994669527</v>
      </c>
      <c r="BY1479" s="1">
        <v>336075.41404890054</v>
      </c>
      <c r="BZ1479" s="1">
        <v>2969741.1246237201</v>
      </c>
      <c r="CA1479" s="1">
        <v>7560789.7994669527</v>
      </c>
      <c r="CB1479" s="1">
        <v>336075.41404890054</v>
      </c>
      <c r="CC1479" s="1">
        <v>874192.64551571908</v>
      </c>
    </row>
    <row r="1480" spans="1:81" x14ac:dyDescent="0.25">
      <c r="A1480" t="s">
        <v>911</v>
      </c>
      <c r="B1480" t="s">
        <v>352</v>
      </c>
      <c r="C1480" t="s">
        <v>373</v>
      </c>
      <c r="D1480" t="s">
        <v>28</v>
      </c>
      <c r="E1480">
        <v>10119</v>
      </c>
      <c r="F1480" t="s">
        <v>370</v>
      </c>
      <c r="G1480" t="s">
        <v>92</v>
      </c>
      <c r="H1480" s="74">
        <v>0.23928040779951004</v>
      </c>
      <c r="I1480" s="1">
        <v>4465743.3600000003</v>
      </c>
      <c r="J1480" s="1">
        <v>0</v>
      </c>
      <c r="K1480" s="1">
        <v>185580</v>
      </c>
      <c r="L1480" s="1">
        <v>266079</v>
      </c>
      <c r="M1480" s="1">
        <v>0</v>
      </c>
      <c r="N1480" s="1">
        <v>0</v>
      </c>
      <c r="O1480" s="1">
        <v>0</v>
      </c>
      <c r="P1480" s="1">
        <v>9854</v>
      </c>
      <c r="Q1480" s="1">
        <v>0</v>
      </c>
      <c r="R1480" s="1">
        <v>0</v>
      </c>
      <c r="S1480" s="1">
        <v>0</v>
      </c>
      <c r="T1480" s="1">
        <v>461513</v>
      </c>
      <c r="U1480" s="1"/>
      <c r="V1480" s="36"/>
      <c r="W1480" s="1"/>
      <c r="X1480" s="1">
        <v>57994</v>
      </c>
      <c r="Y1480" s="1">
        <v>61735</v>
      </c>
      <c r="Z1480" s="1"/>
      <c r="AA1480" s="1"/>
      <c r="AB1480" s="1"/>
      <c r="AC1480" s="1">
        <v>1161</v>
      </c>
      <c r="AD1480" s="1"/>
      <c r="AE1480" s="1"/>
      <c r="AF1480" s="1"/>
      <c r="AG1480" s="1">
        <v>0</v>
      </c>
      <c r="AH1480" s="1">
        <v>476663.3171795322</v>
      </c>
      <c r="AI1480" s="1">
        <v>633424.1483125001</v>
      </c>
      <c r="AJ1480" s="1">
        <v>0</v>
      </c>
      <c r="AK1480" s="1">
        <v>0</v>
      </c>
      <c r="AL1480" s="1">
        <v>0</v>
      </c>
      <c r="AM1480" s="1">
        <v>10204.772501666666</v>
      </c>
      <c r="AN1480" s="1">
        <v>0</v>
      </c>
      <c r="AO1480" s="1">
        <v>0</v>
      </c>
      <c r="AP1480" s="1">
        <v>0</v>
      </c>
      <c r="AQ1480" s="1">
        <v>1120292.2379936988</v>
      </c>
      <c r="AR1480" s="1">
        <v>0</v>
      </c>
      <c r="AS1480" s="1">
        <v>125283.65528100001</v>
      </c>
      <c r="AT1480" s="1">
        <v>133842.67765900001</v>
      </c>
      <c r="AU1480" s="1">
        <v>0</v>
      </c>
      <c r="AV1480" s="1">
        <v>0</v>
      </c>
      <c r="AW1480" s="1">
        <v>0</v>
      </c>
      <c r="AX1480" s="1">
        <v>3019.9699799999999</v>
      </c>
      <c r="AY1480" s="1">
        <v>0</v>
      </c>
      <c r="AZ1480" s="1">
        <v>0</v>
      </c>
      <c r="BA1480" s="1">
        <v>0</v>
      </c>
      <c r="BB1480" s="1">
        <v>262146.30292000005</v>
      </c>
      <c r="BC1480" s="7">
        <v>0.30956515622825637</v>
      </c>
      <c r="BD1480" s="35" t="s">
        <v>552</v>
      </c>
      <c r="BE1480" s="35">
        <v>3.2435982997118882</v>
      </c>
      <c r="BF1480" s="35">
        <v>2.8836053426670278</v>
      </c>
      <c r="BG1480" s="35" t="s">
        <v>552</v>
      </c>
      <c r="BH1480" s="35" t="s">
        <v>552</v>
      </c>
      <c r="BI1480" s="35" t="s">
        <v>552</v>
      </c>
      <c r="BJ1480" s="35">
        <v>1.3420684475001692</v>
      </c>
      <c r="BK1480" s="35" t="s">
        <v>552</v>
      </c>
      <c r="BL1480" s="35" t="s">
        <v>552</v>
      </c>
      <c r="BM1480" s="35" t="s">
        <v>552</v>
      </c>
      <c r="BN1480" s="35">
        <v>2.995448754235956</v>
      </c>
      <c r="BO1480" s="1">
        <v>0</v>
      </c>
      <c r="BP1480" s="1">
        <v>0</v>
      </c>
      <c r="BQ1480" s="1">
        <v>1469944.0843775999</v>
      </c>
      <c r="BR1480" s="1">
        <v>65338.685492984143</v>
      </c>
      <c r="BS1480" s="1">
        <v>577367.38013550942</v>
      </c>
      <c r="BT1480" s="1">
        <v>1469944.0843775999</v>
      </c>
      <c r="BU1480" s="1">
        <v>65338.685492984143</v>
      </c>
      <c r="BV1480" s="1">
        <v>169957.68193064048</v>
      </c>
      <c r="BW1480" s="35">
        <v>6.1435900724538941</v>
      </c>
      <c r="BX1480" s="1">
        <v>7560789.7994669527</v>
      </c>
      <c r="BY1480" s="1">
        <v>336075.41404890054</v>
      </c>
      <c r="BZ1480" s="1">
        <v>2969741.1246237201</v>
      </c>
      <c r="CA1480" s="1">
        <v>7560789.7994669527</v>
      </c>
      <c r="CB1480" s="1">
        <v>336075.41404890054</v>
      </c>
      <c r="CC1480" s="1">
        <v>874192.64551571908</v>
      </c>
    </row>
    <row r="1481" spans="1:81" x14ac:dyDescent="0.25">
      <c r="A1481" t="s">
        <v>911</v>
      </c>
      <c r="B1481" t="s">
        <v>352</v>
      </c>
      <c r="C1481" t="s">
        <v>373</v>
      </c>
      <c r="D1481" t="s">
        <v>1730</v>
      </c>
      <c r="E1481">
        <v>10119</v>
      </c>
      <c r="F1481" t="s">
        <v>370</v>
      </c>
      <c r="G1481" t="s">
        <v>92</v>
      </c>
      <c r="H1481" s="74">
        <v>0.23928040779951004</v>
      </c>
      <c r="I1481" s="1"/>
      <c r="J1481" s="1"/>
      <c r="K1481" s="1">
        <v>33192</v>
      </c>
      <c r="L1481" s="1"/>
      <c r="M1481" s="1"/>
      <c r="N1481" s="1"/>
      <c r="O1481" s="1"/>
      <c r="P1481" s="1">
        <v>9854</v>
      </c>
      <c r="Q1481" s="1"/>
      <c r="R1481" s="1"/>
      <c r="S1481" s="1"/>
      <c r="T1481" s="1">
        <v>43046</v>
      </c>
      <c r="U1481" s="1">
        <v>12.375</v>
      </c>
      <c r="V1481" s="36" t="s">
        <v>552</v>
      </c>
      <c r="W1481" s="1"/>
      <c r="X1481" s="1">
        <v>10373</v>
      </c>
      <c r="Y1481" s="1"/>
      <c r="Z1481" s="1"/>
      <c r="AA1481" s="1"/>
      <c r="AB1481" s="1"/>
      <c r="AC1481" s="1">
        <v>1161</v>
      </c>
      <c r="AD1481" s="1"/>
      <c r="AE1481" s="1"/>
      <c r="AF1481" s="1"/>
      <c r="AG1481" s="1">
        <v>0</v>
      </c>
      <c r="AH1481" s="1">
        <v>85257.180207485377</v>
      </c>
      <c r="AI1481" s="1">
        <v>0</v>
      </c>
      <c r="AJ1481" s="1">
        <v>0</v>
      </c>
      <c r="AK1481" s="1"/>
      <c r="AL1481" s="1">
        <v>0</v>
      </c>
      <c r="AM1481" s="1">
        <v>10204.772501666666</v>
      </c>
      <c r="AN1481" s="1"/>
      <c r="AO1481" s="1">
        <v>0</v>
      </c>
      <c r="AP1481" s="1">
        <v>0</v>
      </c>
      <c r="AQ1481" s="1">
        <v>95461.952709152043</v>
      </c>
      <c r="AR1481" s="1">
        <v>0</v>
      </c>
      <c r="AS1481" s="1">
        <v>22408.651864500003</v>
      </c>
      <c r="AT1481" s="1">
        <v>0</v>
      </c>
      <c r="AU1481" s="1">
        <v>0</v>
      </c>
      <c r="AV1481" s="1"/>
      <c r="AW1481" s="1">
        <v>0</v>
      </c>
      <c r="AX1481" s="1">
        <v>3019.9699799999999</v>
      </c>
      <c r="AY1481" s="1"/>
      <c r="AZ1481" s="1">
        <v>0</v>
      </c>
      <c r="BA1481" s="1">
        <v>0</v>
      </c>
      <c r="BB1481" s="1">
        <v>25428.621844500005</v>
      </c>
      <c r="BC1481" s="7" t="s">
        <v>552</v>
      </c>
      <c r="BD1481" s="35" t="s">
        <v>552</v>
      </c>
      <c r="BE1481" s="35">
        <v>3.2437283704502704</v>
      </c>
      <c r="BF1481" s="35" t="s">
        <v>552</v>
      </c>
      <c r="BG1481" s="35" t="s">
        <v>552</v>
      </c>
      <c r="BH1481" s="35" t="s">
        <v>552</v>
      </c>
      <c r="BI1481" s="35" t="s">
        <v>552</v>
      </c>
      <c r="BJ1481" s="35">
        <v>1.3420684475001692</v>
      </c>
      <c r="BK1481" s="35" t="s">
        <v>552</v>
      </c>
      <c r="BL1481" s="35" t="s">
        <v>552</v>
      </c>
      <c r="BM1481" s="35" t="s">
        <v>552</v>
      </c>
      <c r="BN1481" s="35">
        <v>2.8084043709903836</v>
      </c>
      <c r="BO1481" s="1">
        <v>0</v>
      </c>
      <c r="BP1481" s="1">
        <v>0</v>
      </c>
      <c r="BQ1481" s="1">
        <v>0</v>
      </c>
      <c r="BR1481" s="1">
        <v>0</v>
      </c>
      <c r="BS1481" s="1">
        <v>0</v>
      </c>
      <c r="BT1481" s="1">
        <v>0</v>
      </c>
      <c r="BU1481" s="1">
        <v>0</v>
      </c>
      <c r="BV1481" s="1">
        <v>0</v>
      </c>
      <c r="BW1481" s="35">
        <v>6.1435900724538941</v>
      </c>
      <c r="BX1481" s="1">
        <v>0</v>
      </c>
      <c r="BY1481" s="1">
        <v>0</v>
      </c>
      <c r="BZ1481" s="1">
        <v>0</v>
      </c>
      <c r="CA1481" s="1">
        <v>0</v>
      </c>
      <c r="CB1481" s="1">
        <v>0</v>
      </c>
      <c r="CC1481" s="1">
        <v>0</v>
      </c>
    </row>
    <row r="1482" spans="1:81" x14ac:dyDescent="0.25">
      <c r="A1482" t="s">
        <v>754</v>
      </c>
      <c r="B1482" t="s">
        <v>755</v>
      </c>
      <c r="C1482" t="s">
        <v>46</v>
      </c>
      <c r="D1482" t="s">
        <v>38</v>
      </c>
      <c r="E1482">
        <v>20219</v>
      </c>
      <c r="F1482" t="s">
        <v>370</v>
      </c>
      <c r="G1482" t="s">
        <v>47</v>
      </c>
      <c r="H1482" s="74">
        <v>0.32649306637178005</v>
      </c>
      <c r="I1482" s="1">
        <v>16626087.66</v>
      </c>
      <c r="J1482" s="1"/>
      <c r="K1482" s="1"/>
      <c r="L1482" s="1">
        <v>733779</v>
      </c>
      <c r="M1482" s="1"/>
      <c r="N1482" s="1"/>
      <c r="O1482" s="1"/>
      <c r="P1482" s="1"/>
      <c r="Q1482" s="1"/>
      <c r="R1482" s="1"/>
      <c r="S1482" s="1"/>
      <c r="T1482" s="1">
        <v>733779</v>
      </c>
      <c r="U1482" s="1">
        <v>42.1875</v>
      </c>
      <c r="V1482" s="36">
        <v>0.53845324861143562</v>
      </c>
      <c r="W1482" s="1"/>
      <c r="X1482" s="1"/>
      <c r="Y1482" s="1">
        <v>170250</v>
      </c>
      <c r="Z1482" s="1"/>
      <c r="AA1482" s="1"/>
      <c r="AB1482" s="1"/>
      <c r="AC1482" s="1"/>
      <c r="AD1482" s="1"/>
      <c r="AE1482" s="1"/>
      <c r="AF1482" s="1"/>
      <c r="AG1482" s="1">
        <v>0</v>
      </c>
      <c r="AH1482" s="1">
        <v>0</v>
      </c>
      <c r="AI1482" s="1">
        <v>1746828.5420625003</v>
      </c>
      <c r="AJ1482" s="1">
        <v>0</v>
      </c>
      <c r="AK1482" s="1">
        <v>0</v>
      </c>
      <c r="AL1482" s="1">
        <v>0</v>
      </c>
      <c r="AM1482" s="1">
        <v>0</v>
      </c>
      <c r="AN1482" s="1">
        <v>0</v>
      </c>
      <c r="AO1482" s="1">
        <v>0</v>
      </c>
      <c r="AP1482" s="1">
        <v>0</v>
      </c>
      <c r="AQ1482" s="1">
        <v>1746828.5420625003</v>
      </c>
      <c r="AR1482" s="1">
        <v>0</v>
      </c>
      <c r="AS1482" s="1">
        <v>0</v>
      </c>
      <c r="AT1482" s="1">
        <v>369105.30284999998</v>
      </c>
      <c r="AU1482" s="1">
        <v>0</v>
      </c>
      <c r="AV1482" s="1">
        <v>0</v>
      </c>
      <c r="AW1482" s="1">
        <v>0</v>
      </c>
      <c r="AX1482" s="1">
        <v>0</v>
      </c>
      <c r="AY1482" s="1">
        <v>0</v>
      </c>
      <c r="AZ1482" s="1">
        <v>0</v>
      </c>
      <c r="BA1482" s="1">
        <v>0</v>
      </c>
      <c r="BB1482" s="1">
        <v>369105.30284999998</v>
      </c>
      <c r="BC1482" s="7">
        <v>0.12726589009891578</v>
      </c>
      <c r="BD1482" s="35" t="s">
        <v>552</v>
      </c>
      <c r="BE1482" s="35" t="s">
        <v>552</v>
      </c>
      <c r="BF1482" s="35">
        <v>2.8836118843854894</v>
      </c>
      <c r="BG1482" s="35" t="s">
        <v>552</v>
      </c>
      <c r="BH1482" s="35" t="s">
        <v>552</v>
      </c>
      <c r="BI1482" s="35" t="s">
        <v>552</v>
      </c>
      <c r="BJ1482" s="35" t="s">
        <v>552</v>
      </c>
      <c r="BK1482" s="35" t="s">
        <v>552</v>
      </c>
      <c r="BL1482" s="35" t="s">
        <v>552</v>
      </c>
      <c r="BM1482" s="35" t="s">
        <v>552</v>
      </c>
      <c r="BN1482" s="35">
        <v>2.8836118843854894</v>
      </c>
      <c r="BO1482" s="1">
        <v>0</v>
      </c>
      <c r="BP1482" s="1"/>
      <c r="BQ1482" s="1">
        <v>5472643.0141655989</v>
      </c>
      <c r="BR1482" s="1">
        <v>243257.75688899521</v>
      </c>
      <c r="BS1482" s="1">
        <v>2149554.9341549091</v>
      </c>
      <c r="BT1482" s="1">
        <v>5472643.0141655989</v>
      </c>
      <c r="BU1482" s="1">
        <v>243257.75688899521</v>
      </c>
      <c r="BV1482" s="1">
        <v>632757.2120645165</v>
      </c>
      <c r="BW1482" s="35">
        <v>5.9805078870764508</v>
      </c>
      <c r="BX1482" s="1">
        <v>27256541.695205607</v>
      </c>
      <c r="BY1482" s="1">
        <v>1211547.1767781666</v>
      </c>
      <c r="BZ1482" s="1">
        <v>10705875.303262627</v>
      </c>
      <c r="CA1482" s="1">
        <v>27256541.695205607</v>
      </c>
      <c r="CB1482" s="1">
        <v>1211547.1767781666</v>
      </c>
      <c r="CC1482" s="1">
        <v>3151452.285291831</v>
      </c>
    </row>
    <row r="1483" spans="1:81" x14ac:dyDescent="0.25">
      <c r="A1483" t="s">
        <v>754</v>
      </c>
      <c r="B1483" t="s">
        <v>755</v>
      </c>
      <c r="C1483" t="s">
        <v>46</v>
      </c>
      <c r="D1483" t="s">
        <v>28</v>
      </c>
      <c r="E1483">
        <v>20219</v>
      </c>
      <c r="F1483" t="s">
        <v>370</v>
      </c>
      <c r="G1483" t="s">
        <v>47</v>
      </c>
      <c r="H1483" s="74">
        <v>0.32649306637178005</v>
      </c>
      <c r="I1483" s="1">
        <v>16626087.66</v>
      </c>
      <c r="J1483" s="1">
        <v>0</v>
      </c>
      <c r="K1483" s="1">
        <v>0</v>
      </c>
      <c r="L1483" s="1">
        <v>733779</v>
      </c>
      <c r="M1483" s="1">
        <v>0</v>
      </c>
      <c r="N1483" s="1">
        <v>0</v>
      </c>
      <c r="O1483" s="1">
        <v>0</v>
      </c>
      <c r="P1483" s="1">
        <v>0</v>
      </c>
      <c r="Q1483" s="1">
        <v>0</v>
      </c>
      <c r="R1483" s="1">
        <v>0</v>
      </c>
      <c r="S1483" s="1">
        <v>0</v>
      </c>
      <c r="T1483" s="1">
        <v>733779</v>
      </c>
      <c r="U1483" s="1"/>
      <c r="V1483" s="36"/>
      <c r="W1483" s="1"/>
      <c r="X1483" s="1"/>
      <c r="Y1483" s="1">
        <v>170250</v>
      </c>
      <c r="Z1483" s="1"/>
      <c r="AA1483" s="1"/>
      <c r="AB1483" s="1"/>
      <c r="AC1483" s="1"/>
      <c r="AD1483" s="1"/>
      <c r="AE1483" s="1"/>
      <c r="AF1483" s="1"/>
      <c r="AG1483" s="1">
        <v>0</v>
      </c>
      <c r="AH1483" s="1">
        <v>0</v>
      </c>
      <c r="AI1483" s="1">
        <v>1746828.5420625003</v>
      </c>
      <c r="AJ1483" s="1">
        <v>0</v>
      </c>
      <c r="AK1483" s="1">
        <v>0</v>
      </c>
      <c r="AL1483" s="1">
        <v>0</v>
      </c>
      <c r="AM1483" s="1">
        <v>0</v>
      </c>
      <c r="AN1483" s="1">
        <v>0</v>
      </c>
      <c r="AO1483" s="1">
        <v>0</v>
      </c>
      <c r="AP1483" s="1">
        <v>0</v>
      </c>
      <c r="AQ1483" s="1">
        <v>1746828.5420625003</v>
      </c>
      <c r="AR1483" s="1">
        <v>0</v>
      </c>
      <c r="AS1483" s="1">
        <v>0</v>
      </c>
      <c r="AT1483" s="1">
        <v>369105.30284999998</v>
      </c>
      <c r="AU1483" s="1">
        <v>0</v>
      </c>
      <c r="AV1483" s="1">
        <v>0</v>
      </c>
      <c r="AW1483" s="1">
        <v>0</v>
      </c>
      <c r="AX1483" s="1">
        <v>0</v>
      </c>
      <c r="AY1483" s="1">
        <v>0</v>
      </c>
      <c r="AZ1483" s="1">
        <v>0</v>
      </c>
      <c r="BA1483" s="1">
        <v>0</v>
      </c>
      <c r="BB1483" s="1">
        <v>369105.30284999998</v>
      </c>
      <c r="BC1483" s="7">
        <v>0.12726589009891578</v>
      </c>
      <c r="BD1483" s="35" t="s">
        <v>552</v>
      </c>
      <c r="BE1483" s="35" t="s">
        <v>552</v>
      </c>
      <c r="BF1483" s="35">
        <v>2.8836118843854894</v>
      </c>
      <c r="BG1483" s="35" t="s">
        <v>552</v>
      </c>
      <c r="BH1483" s="35" t="s">
        <v>552</v>
      </c>
      <c r="BI1483" s="35" t="s">
        <v>552</v>
      </c>
      <c r="BJ1483" s="35" t="s">
        <v>552</v>
      </c>
      <c r="BK1483" s="35" t="s">
        <v>552</v>
      </c>
      <c r="BL1483" s="35" t="s">
        <v>552</v>
      </c>
      <c r="BM1483" s="35" t="s">
        <v>552</v>
      </c>
      <c r="BN1483" s="35">
        <v>2.8836118843854894</v>
      </c>
      <c r="BO1483" s="1">
        <v>0</v>
      </c>
      <c r="BP1483" s="1">
        <v>0</v>
      </c>
      <c r="BQ1483" s="1">
        <v>5472643.0141655989</v>
      </c>
      <c r="BR1483" s="1">
        <v>243257.75688899521</v>
      </c>
      <c r="BS1483" s="1">
        <v>2149554.9341549091</v>
      </c>
      <c r="BT1483" s="1">
        <v>5472643.0141655989</v>
      </c>
      <c r="BU1483" s="1">
        <v>243257.75688899521</v>
      </c>
      <c r="BV1483" s="1">
        <v>632757.2120645165</v>
      </c>
      <c r="BW1483" s="35">
        <v>5.9805078870764508</v>
      </c>
      <c r="BX1483" s="1">
        <v>27256541.695205607</v>
      </c>
      <c r="BY1483" s="1">
        <v>1211547.1767781666</v>
      </c>
      <c r="BZ1483" s="1">
        <v>10705875.303262627</v>
      </c>
      <c r="CA1483" s="1">
        <v>27256541.695205607</v>
      </c>
      <c r="CB1483" s="1">
        <v>1211547.1767781666</v>
      </c>
      <c r="CC1483" s="1">
        <v>3151452.285291831</v>
      </c>
    </row>
    <row r="1484" spans="1:81" x14ac:dyDescent="0.25">
      <c r="A1484" t="s">
        <v>191</v>
      </c>
      <c r="B1484" t="s">
        <v>192</v>
      </c>
      <c r="C1484" t="s">
        <v>46</v>
      </c>
      <c r="D1484" t="s">
        <v>38</v>
      </c>
      <c r="E1484">
        <v>20122</v>
      </c>
      <c r="F1484" t="s">
        <v>39</v>
      </c>
      <c r="G1484" t="s">
        <v>47</v>
      </c>
      <c r="H1484" s="74">
        <v>0.32649306637178005</v>
      </c>
      <c r="I1484" s="1">
        <v>151141079</v>
      </c>
      <c r="J1484" s="1"/>
      <c r="K1484" s="1"/>
      <c r="L1484" s="1">
        <v>10074289</v>
      </c>
      <c r="M1484" s="1"/>
      <c r="N1484" s="1"/>
      <c r="O1484" s="1"/>
      <c r="P1484" s="1"/>
      <c r="Q1484" s="1"/>
      <c r="R1484" s="1"/>
      <c r="S1484" s="1"/>
      <c r="T1484" s="1">
        <v>10074289</v>
      </c>
      <c r="U1484" s="1">
        <v>53.022321428571431</v>
      </c>
      <c r="V1484" s="36">
        <v>0.32232380491036738</v>
      </c>
      <c r="W1484" s="1"/>
      <c r="X1484" s="1"/>
      <c r="Y1484" s="1">
        <v>1757057</v>
      </c>
      <c r="Z1484" s="1"/>
      <c r="AA1484" s="1"/>
      <c r="AB1484" s="1"/>
      <c r="AC1484" s="1"/>
      <c r="AD1484" s="1"/>
      <c r="AE1484" s="1"/>
      <c r="AF1484" s="1"/>
      <c r="AG1484" s="1">
        <v>0</v>
      </c>
      <c r="AH1484" s="1">
        <v>0</v>
      </c>
      <c r="AI1484" s="1">
        <v>18057295.222687501</v>
      </c>
      <c r="AJ1484" s="1">
        <v>0</v>
      </c>
      <c r="AK1484" s="1">
        <v>0</v>
      </c>
      <c r="AL1484" s="1">
        <v>0</v>
      </c>
      <c r="AM1484" s="1">
        <v>0</v>
      </c>
      <c r="AN1484" s="1">
        <v>0</v>
      </c>
      <c r="AO1484" s="1">
        <v>0</v>
      </c>
      <c r="AP1484" s="1">
        <v>0</v>
      </c>
      <c r="AQ1484" s="1">
        <v>18057295.222687501</v>
      </c>
      <c r="AR1484" s="1">
        <v>0</v>
      </c>
      <c r="AS1484" s="1">
        <v>0</v>
      </c>
      <c r="AT1484" s="1">
        <v>3809333.6629057997</v>
      </c>
      <c r="AU1484" s="1">
        <v>0</v>
      </c>
      <c r="AV1484" s="1">
        <v>0</v>
      </c>
      <c r="AW1484" s="1">
        <v>0</v>
      </c>
      <c r="AX1484" s="1">
        <v>0</v>
      </c>
      <c r="AY1484" s="1">
        <v>0</v>
      </c>
      <c r="AZ1484" s="1">
        <v>0</v>
      </c>
      <c r="BA1484" s="1">
        <v>0</v>
      </c>
      <c r="BB1484" s="1">
        <v>3809333.6629057997</v>
      </c>
      <c r="BC1484" s="7">
        <v>0.14467694044709911</v>
      </c>
      <c r="BD1484" s="35" t="s">
        <v>552</v>
      </c>
      <c r="BE1484" s="35" t="s">
        <v>552</v>
      </c>
      <c r="BF1484" s="35">
        <v>2.1705381774925558</v>
      </c>
      <c r="BG1484" s="35" t="s">
        <v>552</v>
      </c>
      <c r="BH1484" s="35" t="s">
        <v>552</v>
      </c>
      <c r="BI1484" s="35" t="s">
        <v>552</v>
      </c>
      <c r="BJ1484" s="35" t="s">
        <v>552</v>
      </c>
      <c r="BK1484" s="35" t="s">
        <v>552</v>
      </c>
      <c r="BL1484" s="35" t="s">
        <v>552</v>
      </c>
      <c r="BM1484" s="35" t="s">
        <v>552</v>
      </c>
      <c r="BN1484" s="35">
        <v>2.1705381774925558</v>
      </c>
      <c r="BO1484" s="1">
        <v>0</v>
      </c>
      <c r="BP1484" s="1"/>
      <c r="BQ1484" s="1">
        <v>49749597.563639991</v>
      </c>
      <c r="BR1484" s="1">
        <v>2211358.4748970596</v>
      </c>
      <c r="BS1484" s="1">
        <v>19540739.755605672</v>
      </c>
      <c r="BT1484" s="1">
        <v>49749597.563639991</v>
      </c>
      <c r="BU1484" s="1">
        <v>2211358.4748970596</v>
      </c>
      <c r="BV1484" s="1">
        <v>5752141.4377327329</v>
      </c>
      <c r="BW1484" s="35">
        <v>6.0289113821060685</v>
      </c>
      <c r="BX1484" s="1">
        <v>250186317.44298548</v>
      </c>
      <c r="BY1484" s="1">
        <v>11120725.804326538</v>
      </c>
      <c r="BZ1484" s="1">
        <v>98268648.571737915</v>
      </c>
      <c r="CA1484" s="1">
        <v>250186317.44298548</v>
      </c>
      <c r="CB1484" s="1">
        <v>11120725.804326538</v>
      </c>
      <c r="CC1484" s="1">
        <v>28927009.547698103</v>
      </c>
    </row>
    <row r="1485" spans="1:81" x14ac:dyDescent="0.25">
      <c r="A1485" t="s">
        <v>191</v>
      </c>
      <c r="B1485" t="s">
        <v>192</v>
      </c>
      <c r="C1485" t="s">
        <v>46</v>
      </c>
      <c r="D1485" t="s">
        <v>28</v>
      </c>
      <c r="E1485">
        <v>20122</v>
      </c>
      <c r="F1485" t="s">
        <v>39</v>
      </c>
      <c r="G1485" t="s">
        <v>47</v>
      </c>
      <c r="H1485" s="74">
        <v>0.32649306637178005</v>
      </c>
      <c r="I1485" s="1">
        <v>151141079</v>
      </c>
      <c r="J1485" s="1">
        <v>0</v>
      </c>
      <c r="K1485" s="1">
        <v>0</v>
      </c>
      <c r="L1485" s="1">
        <v>10074289</v>
      </c>
      <c r="M1485" s="1">
        <v>0</v>
      </c>
      <c r="N1485" s="1">
        <v>0</v>
      </c>
      <c r="O1485" s="1">
        <v>0</v>
      </c>
      <c r="P1485" s="1">
        <v>0</v>
      </c>
      <c r="Q1485" s="1">
        <v>0</v>
      </c>
      <c r="R1485" s="1">
        <v>0</v>
      </c>
      <c r="S1485" s="1">
        <v>0</v>
      </c>
      <c r="T1485" s="1">
        <v>10074289</v>
      </c>
      <c r="U1485" s="1"/>
      <c r="V1485" s="36"/>
      <c r="W1485" s="1"/>
      <c r="X1485" s="1"/>
      <c r="Y1485" s="1">
        <v>1757057</v>
      </c>
      <c r="Z1485" s="1"/>
      <c r="AA1485" s="1"/>
      <c r="AB1485" s="1"/>
      <c r="AC1485" s="1"/>
      <c r="AD1485" s="1"/>
      <c r="AE1485" s="1"/>
      <c r="AF1485" s="1"/>
      <c r="AG1485" s="1">
        <v>0</v>
      </c>
      <c r="AH1485" s="1">
        <v>0</v>
      </c>
      <c r="AI1485" s="1">
        <v>18057295.222687501</v>
      </c>
      <c r="AJ1485" s="1">
        <v>0</v>
      </c>
      <c r="AK1485" s="1">
        <v>0</v>
      </c>
      <c r="AL1485" s="1">
        <v>0</v>
      </c>
      <c r="AM1485" s="1">
        <v>0</v>
      </c>
      <c r="AN1485" s="1">
        <v>0</v>
      </c>
      <c r="AO1485" s="1">
        <v>0</v>
      </c>
      <c r="AP1485" s="1">
        <v>0</v>
      </c>
      <c r="AQ1485" s="1">
        <v>18057295.222687501</v>
      </c>
      <c r="AR1485" s="1">
        <v>0</v>
      </c>
      <c r="AS1485" s="1">
        <v>0</v>
      </c>
      <c r="AT1485" s="1">
        <v>3809333.6629057997</v>
      </c>
      <c r="AU1485" s="1">
        <v>0</v>
      </c>
      <c r="AV1485" s="1">
        <v>0</v>
      </c>
      <c r="AW1485" s="1">
        <v>0</v>
      </c>
      <c r="AX1485" s="1">
        <v>0</v>
      </c>
      <c r="AY1485" s="1">
        <v>0</v>
      </c>
      <c r="AZ1485" s="1">
        <v>0</v>
      </c>
      <c r="BA1485" s="1">
        <v>0</v>
      </c>
      <c r="BB1485" s="1">
        <v>3809333.6629057997</v>
      </c>
      <c r="BC1485" s="7">
        <v>0.14467694044709911</v>
      </c>
      <c r="BD1485" s="35" t="s">
        <v>552</v>
      </c>
      <c r="BE1485" s="35" t="s">
        <v>552</v>
      </c>
      <c r="BF1485" s="35">
        <v>2.1705381774925558</v>
      </c>
      <c r="BG1485" s="35" t="s">
        <v>552</v>
      </c>
      <c r="BH1485" s="35" t="s">
        <v>552</v>
      </c>
      <c r="BI1485" s="35" t="s">
        <v>552</v>
      </c>
      <c r="BJ1485" s="35" t="s">
        <v>552</v>
      </c>
      <c r="BK1485" s="35" t="s">
        <v>552</v>
      </c>
      <c r="BL1485" s="35" t="s">
        <v>552</v>
      </c>
      <c r="BM1485" s="35" t="s">
        <v>552</v>
      </c>
      <c r="BN1485" s="35">
        <v>2.1705381774925558</v>
      </c>
      <c r="BO1485" s="1">
        <v>0</v>
      </c>
      <c r="BP1485" s="1">
        <v>0</v>
      </c>
      <c r="BQ1485" s="1">
        <v>49749597.563639991</v>
      </c>
      <c r="BR1485" s="1">
        <v>2211358.4748970596</v>
      </c>
      <c r="BS1485" s="1">
        <v>19540739.755605672</v>
      </c>
      <c r="BT1485" s="1">
        <v>49749597.563639991</v>
      </c>
      <c r="BU1485" s="1">
        <v>2211358.4748970596</v>
      </c>
      <c r="BV1485" s="1">
        <v>5752141.4377327329</v>
      </c>
      <c r="BW1485" s="35">
        <v>6.0289113821060685</v>
      </c>
      <c r="BX1485" s="1">
        <v>250186317.44298548</v>
      </c>
      <c r="BY1485" s="1">
        <v>11120725.804326538</v>
      </c>
      <c r="BZ1485" s="1">
        <v>98268648.571737915</v>
      </c>
      <c r="CA1485" s="1">
        <v>250186317.44298548</v>
      </c>
      <c r="CB1485" s="1">
        <v>11120725.804326538</v>
      </c>
      <c r="CC1485" s="1">
        <v>28927009.547698103</v>
      </c>
    </row>
    <row r="1486" spans="1:81" x14ac:dyDescent="0.25">
      <c r="A1486" t="s">
        <v>1303</v>
      </c>
      <c r="B1486" t="s">
        <v>1075</v>
      </c>
      <c r="C1486" t="s">
        <v>46</v>
      </c>
      <c r="D1486" t="s">
        <v>38</v>
      </c>
      <c r="E1486">
        <v>20192</v>
      </c>
      <c r="F1486" t="s">
        <v>39</v>
      </c>
      <c r="G1486" t="s">
        <v>47</v>
      </c>
      <c r="H1486" s="74">
        <v>0.32649306637178005</v>
      </c>
      <c r="I1486" s="1">
        <v>223633</v>
      </c>
      <c r="J1486" s="1"/>
      <c r="K1486" s="1"/>
      <c r="L1486" s="1"/>
      <c r="M1486" s="1"/>
      <c r="N1486" s="1"/>
      <c r="O1486" s="1"/>
      <c r="P1486" s="1"/>
      <c r="Q1486" s="1"/>
      <c r="R1486" s="1"/>
      <c r="S1486" s="1"/>
      <c r="T1486" s="1">
        <v>0</v>
      </c>
      <c r="U1486" s="1">
        <v>0</v>
      </c>
      <c r="V1486" s="36" t="s">
        <v>552</v>
      </c>
      <c r="W1486" s="1"/>
      <c r="X1486" s="1"/>
      <c r="Y1486" s="1">
        <v>86</v>
      </c>
      <c r="Z1486" s="1"/>
      <c r="AA1486" s="1"/>
      <c r="AB1486" s="1"/>
      <c r="AC1486" s="1">
        <v>8469</v>
      </c>
      <c r="AD1486" s="1"/>
      <c r="AE1486" s="1"/>
      <c r="AF1486" s="1"/>
      <c r="AG1486" s="1">
        <v>0</v>
      </c>
      <c r="AH1486" s="1">
        <v>0</v>
      </c>
      <c r="AI1486" s="1">
        <v>880.87048000000016</v>
      </c>
      <c r="AJ1486" s="1">
        <v>0</v>
      </c>
      <c r="AK1486" s="1">
        <v>0</v>
      </c>
      <c r="AL1486" s="1">
        <v>0</v>
      </c>
      <c r="AM1486" s="1">
        <v>74627.472959999985</v>
      </c>
      <c r="AN1486" s="1">
        <v>0</v>
      </c>
      <c r="AO1486" s="1">
        <v>0</v>
      </c>
      <c r="AP1486" s="1">
        <v>0</v>
      </c>
      <c r="AQ1486" s="1">
        <v>75508.343439999982</v>
      </c>
      <c r="AR1486" s="1">
        <v>0</v>
      </c>
      <c r="AS1486" s="1">
        <v>0</v>
      </c>
      <c r="AT1486" s="1">
        <v>186.44966840000001</v>
      </c>
      <c r="AU1486" s="1">
        <v>0</v>
      </c>
      <c r="AV1486" s="1">
        <v>0</v>
      </c>
      <c r="AW1486" s="1">
        <v>0</v>
      </c>
      <c r="AX1486" s="1">
        <v>22029.39342</v>
      </c>
      <c r="AY1486" s="1">
        <v>0</v>
      </c>
      <c r="AZ1486" s="1">
        <v>0</v>
      </c>
      <c r="BA1486" s="1">
        <v>0</v>
      </c>
      <c r="BB1486" s="1">
        <v>22215.843088400001</v>
      </c>
      <c r="BC1486" s="7">
        <v>0.43698464237567791</v>
      </c>
      <c r="BD1486" s="35" t="s">
        <v>552</v>
      </c>
      <c r="BE1486" s="35" t="s">
        <v>552</v>
      </c>
      <c r="BF1486" s="35" t="s">
        <v>552</v>
      </c>
      <c r="BG1486" s="35" t="s">
        <v>552</v>
      </c>
      <c r="BH1486" s="35" t="s">
        <v>552</v>
      </c>
      <c r="BI1486" s="35" t="s">
        <v>552</v>
      </c>
      <c r="BJ1486" s="35" t="s">
        <v>552</v>
      </c>
      <c r="BK1486" s="35" t="s">
        <v>552</v>
      </c>
      <c r="BL1486" s="35" t="s">
        <v>552</v>
      </c>
      <c r="BM1486" s="35" t="s">
        <v>552</v>
      </c>
      <c r="BN1486" s="35" t="s">
        <v>552</v>
      </c>
      <c r="BO1486" s="1">
        <v>0</v>
      </c>
      <c r="BP1486" s="1"/>
      <c r="BQ1486" s="1">
        <v>73611.038279999993</v>
      </c>
      <c r="BR1486" s="1">
        <v>3271.9941731834147</v>
      </c>
      <c r="BS1486" s="1">
        <v>28913.080961697808</v>
      </c>
      <c r="BT1486" s="1">
        <v>73611.038279999993</v>
      </c>
      <c r="BU1486" s="1">
        <v>3271.9941731834147</v>
      </c>
      <c r="BV1486" s="1">
        <v>8511.0458034012336</v>
      </c>
      <c r="BW1486" s="35">
        <v>5.9751402034095324</v>
      </c>
      <c r="BX1486" s="1">
        <v>366225.23596154607</v>
      </c>
      <c r="BY1486" s="1">
        <v>16278.629756326538</v>
      </c>
      <c r="BZ1486" s="1">
        <v>143846.6314969775</v>
      </c>
      <c r="CA1486" s="1">
        <v>366225.23596154607</v>
      </c>
      <c r="CB1486" s="1">
        <v>16278.629756326538</v>
      </c>
      <c r="CC1486" s="1">
        <v>42343.646149561464</v>
      </c>
    </row>
    <row r="1487" spans="1:81" x14ac:dyDescent="0.25">
      <c r="A1487" t="s">
        <v>1303</v>
      </c>
      <c r="B1487" t="s">
        <v>1075</v>
      </c>
      <c r="C1487" t="s">
        <v>46</v>
      </c>
      <c r="D1487" t="s">
        <v>28</v>
      </c>
      <c r="E1487">
        <v>20192</v>
      </c>
      <c r="F1487" t="s">
        <v>39</v>
      </c>
      <c r="G1487" t="s">
        <v>47</v>
      </c>
      <c r="H1487" s="74">
        <v>0.32649306637178005</v>
      </c>
      <c r="I1487" s="1">
        <v>1631345</v>
      </c>
      <c r="J1487" s="1">
        <v>0</v>
      </c>
      <c r="K1487" s="1">
        <v>0</v>
      </c>
      <c r="L1487" s="1">
        <v>0</v>
      </c>
      <c r="M1487" s="1">
        <v>0</v>
      </c>
      <c r="N1487" s="1">
        <v>0</v>
      </c>
      <c r="O1487" s="1">
        <v>0</v>
      </c>
      <c r="P1487" s="1">
        <v>1078537</v>
      </c>
      <c r="Q1487" s="1">
        <v>0</v>
      </c>
      <c r="R1487" s="1">
        <v>0</v>
      </c>
      <c r="S1487" s="1">
        <v>0</v>
      </c>
      <c r="T1487" s="1">
        <v>1078537</v>
      </c>
      <c r="U1487" s="1"/>
      <c r="V1487" s="36"/>
      <c r="W1487" s="1"/>
      <c r="X1487" s="1"/>
      <c r="Y1487" s="1">
        <v>86</v>
      </c>
      <c r="Z1487" s="1"/>
      <c r="AA1487" s="1"/>
      <c r="AB1487" s="1"/>
      <c r="AC1487" s="1">
        <v>151624</v>
      </c>
      <c r="AD1487" s="1"/>
      <c r="AE1487" s="1"/>
      <c r="AF1487" s="1"/>
      <c r="AG1487" s="1">
        <v>0</v>
      </c>
      <c r="AH1487" s="1">
        <v>0</v>
      </c>
      <c r="AI1487" s="1">
        <v>880.87048000000016</v>
      </c>
      <c r="AJ1487" s="1">
        <v>0</v>
      </c>
      <c r="AK1487" s="1">
        <v>0</v>
      </c>
      <c r="AL1487" s="1">
        <v>0</v>
      </c>
      <c r="AM1487" s="1">
        <v>1332753.4112358331</v>
      </c>
      <c r="AN1487" s="1">
        <v>0</v>
      </c>
      <c r="AO1487" s="1">
        <v>0</v>
      </c>
      <c r="AP1487" s="1">
        <v>0</v>
      </c>
      <c r="AQ1487" s="1">
        <v>1333634.2817158331</v>
      </c>
      <c r="AR1487" s="1">
        <v>0</v>
      </c>
      <c r="AS1487" s="1">
        <v>0</v>
      </c>
      <c r="AT1487" s="1">
        <v>186.44966840000001</v>
      </c>
      <c r="AU1487" s="1">
        <v>0</v>
      </c>
      <c r="AV1487" s="1">
        <v>0</v>
      </c>
      <c r="AW1487" s="1">
        <v>0</v>
      </c>
      <c r="AX1487" s="1">
        <v>394401.31631999993</v>
      </c>
      <c r="AY1487" s="1">
        <v>0</v>
      </c>
      <c r="AZ1487" s="1">
        <v>0</v>
      </c>
      <c r="BA1487" s="1">
        <v>0</v>
      </c>
      <c r="BB1487" s="1">
        <v>394587.76598839991</v>
      </c>
      <c r="BC1487" s="7">
        <v>1.0593847700543007</v>
      </c>
      <c r="BD1487" s="35" t="s">
        <v>552</v>
      </c>
      <c r="BE1487" s="35" t="s">
        <v>552</v>
      </c>
      <c r="BF1487" s="35" t="s">
        <v>552</v>
      </c>
      <c r="BG1487" s="35" t="s">
        <v>552</v>
      </c>
      <c r="BH1487" s="35" t="s">
        <v>552</v>
      </c>
      <c r="BI1487" s="35" t="s">
        <v>552</v>
      </c>
      <c r="BJ1487" s="35">
        <v>1.6013866261016849</v>
      </c>
      <c r="BK1487" s="35" t="s">
        <v>552</v>
      </c>
      <c r="BL1487" s="35" t="s">
        <v>552</v>
      </c>
      <c r="BM1487" s="35" t="s">
        <v>552</v>
      </c>
      <c r="BN1487" s="35">
        <v>1.6023762260397494</v>
      </c>
      <c r="BO1487" s="1">
        <v>0</v>
      </c>
      <c r="BP1487" s="1">
        <v>0</v>
      </c>
      <c r="BQ1487" s="1">
        <v>536973.52019999991</v>
      </c>
      <c r="BR1487" s="1">
        <v>23868.35276748913</v>
      </c>
      <c r="BS1487" s="1">
        <v>210913.46116834681</v>
      </c>
      <c r="BT1487" s="1">
        <v>536973.52019999991</v>
      </c>
      <c r="BU1487" s="1">
        <v>23868.35276748913</v>
      </c>
      <c r="BV1487" s="1">
        <v>62085.881851737373</v>
      </c>
      <c r="BW1487" s="35">
        <v>5.9751402034095324</v>
      </c>
      <c r="BX1487" s="1">
        <v>2671518.5485133603</v>
      </c>
      <c r="BY1487" s="1">
        <v>118748.40144269635</v>
      </c>
      <c r="BZ1487" s="1">
        <v>1049324.0400988974</v>
      </c>
      <c r="CA1487" s="1">
        <v>2671518.5485133603</v>
      </c>
      <c r="CB1487" s="1">
        <v>118748.40144269635</v>
      </c>
      <c r="CC1487" s="1">
        <v>308885.96686471289</v>
      </c>
    </row>
    <row r="1488" spans="1:81" x14ac:dyDescent="0.25">
      <c r="A1488" t="s">
        <v>1303</v>
      </c>
      <c r="B1488" t="s">
        <v>1075</v>
      </c>
      <c r="C1488" t="s">
        <v>46</v>
      </c>
      <c r="D1488" t="s">
        <v>1730</v>
      </c>
      <c r="E1488">
        <v>20192</v>
      </c>
      <c r="F1488" t="s">
        <v>39</v>
      </c>
      <c r="G1488" t="s">
        <v>47</v>
      </c>
      <c r="H1488" s="74">
        <v>0.32649306637178005</v>
      </c>
      <c r="I1488" s="1">
        <v>1407712</v>
      </c>
      <c r="J1488" s="1"/>
      <c r="K1488" s="1"/>
      <c r="L1488" s="1"/>
      <c r="M1488" s="1"/>
      <c r="N1488" s="1"/>
      <c r="O1488" s="1"/>
      <c r="P1488" s="1">
        <v>1078537</v>
      </c>
      <c r="Q1488" s="1"/>
      <c r="R1488" s="1"/>
      <c r="S1488" s="1"/>
      <c r="T1488" s="1">
        <v>1078537</v>
      </c>
      <c r="U1488" s="1">
        <v>13.532467532467532</v>
      </c>
      <c r="V1488" s="36">
        <v>0.11779395397777508</v>
      </c>
      <c r="W1488" s="1"/>
      <c r="X1488" s="1"/>
      <c r="Y1488" s="1"/>
      <c r="Z1488" s="1"/>
      <c r="AA1488" s="1"/>
      <c r="AB1488" s="1"/>
      <c r="AC1488" s="1">
        <v>143155</v>
      </c>
      <c r="AD1488" s="1"/>
      <c r="AE1488" s="1"/>
      <c r="AF1488" s="1"/>
      <c r="AG1488" s="1">
        <v>0</v>
      </c>
      <c r="AH1488" s="1">
        <v>0</v>
      </c>
      <c r="AI1488" s="1">
        <v>0</v>
      </c>
      <c r="AJ1488" s="1">
        <v>0</v>
      </c>
      <c r="AK1488" s="1"/>
      <c r="AL1488" s="1">
        <v>0</v>
      </c>
      <c r="AM1488" s="1">
        <v>1258125.9382758331</v>
      </c>
      <c r="AN1488" s="1"/>
      <c r="AO1488" s="1">
        <v>0</v>
      </c>
      <c r="AP1488" s="1">
        <v>0</v>
      </c>
      <c r="AQ1488" s="1">
        <v>1258125.9382758331</v>
      </c>
      <c r="AR1488" s="1">
        <v>0</v>
      </c>
      <c r="AS1488" s="1">
        <v>0</v>
      </c>
      <c r="AT1488" s="1">
        <v>0</v>
      </c>
      <c r="AU1488" s="1">
        <v>0</v>
      </c>
      <c r="AV1488" s="1"/>
      <c r="AW1488" s="1">
        <v>0</v>
      </c>
      <c r="AX1488" s="1">
        <v>372371.92289999995</v>
      </c>
      <c r="AY1488" s="1"/>
      <c r="AZ1488" s="1">
        <v>0</v>
      </c>
      <c r="BA1488" s="1">
        <v>0</v>
      </c>
      <c r="BB1488" s="1">
        <v>372371.92289999995</v>
      </c>
      <c r="BC1488" s="7">
        <v>1.1582609661463659</v>
      </c>
      <c r="BD1488" s="35" t="s">
        <v>552</v>
      </c>
      <c r="BE1488" s="35" t="s">
        <v>552</v>
      </c>
      <c r="BF1488" s="35" t="s">
        <v>552</v>
      </c>
      <c r="BG1488" s="35" t="s">
        <v>552</v>
      </c>
      <c r="BH1488" s="35" t="s">
        <v>552</v>
      </c>
      <c r="BI1488" s="35" t="s">
        <v>552</v>
      </c>
      <c r="BJ1488" s="35">
        <v>1.5117681277284256</v>
      </c>
      <c r="BK1488" s="35" t="s">
        <v>552</v>
      </c>
      <c r="BL1488" s="35" t="s">
        <v>552</v>
      </c>
      <c r="BM1488" s="35" t="s">
        <v>552</v>
      </c>
      <c r="BN1488" s="35">
        <v>1.5117681277284256</v>
      </c>
      <c r="BO1488" s="1">
        <v>0</v>
      </c>
      <c r="BP1488" s="1">
        <v>0</v>
      </c>
      <c r="BQ1488" s="1">
        <v>463362.48191999993</v>
      </c>
      <c r="BR1488" s="1">
        <v>20596.358594305719</v>
      </c>
      <c r="BS1488" s="1">
        <v>182000.38020664905</v>
      </c>
      <c r="BT1488" s="1">
        <v>463362.48191999993</v>
      </c>
      <c r="BU1488" s="1">
        <v>20596.358594305719</v>
      </c>
      <c r="BV1488" s="1">
        <v>53574.836048336147</v>
      </c>
      <c r="BW1488" s="35">
        <v>5.9751402034095324</v>
      </c>
      <c r="BX1488" s="1">
        <v>2305293.3125518141</v>
      </c>
      <c r="BY1488" s="1">
        <v>102469.77168636982</v>
      </c>
      <c r="BZ1488" s="1">
        <v>905477.40860191989</v>
      </c>
      <c r="CA1488" s="1">
        <v>2305293.3125518141</v>
      </c>
      <c r="CB1488" s="1">
        <v>102469.77168636982</v>
      </c>
      <c r="CC1488" s="1">
        <v>266542.32071515144</v>
      </c>
    </row>
    <row r="1489" spans="1:81" x14ac:dyDescent="0.25">
      <c r="A1489" t="s">
        <v>1109</v>
      </c>
      <c r="B1489" t="s">
        <v>1110</v>
      </c>
      <c r="C1489" t="s">
        <v>46</v>
      </c>
      <c r="D1489" t="s">
        <v>38</v>
      </c>
      <c r="E1489">
        <v>20220</v>
      </c>
      <c r="F1489" t="s">
        <v>370</v>
      </c>
      <c r="G1489" t="s">
        <v>47</v>
      </c>
      <c r="H1489" s="74">
        <v>0.32649306637178005</v>
      </c>
      <c r="I1489" s="1">
        <v>3011954.97</v>
      </c>
      <c r="J1489" s="1"/>
      <c r="K1489" s="1"/>
      <c r="L1489" s="1">
        <v>132762</v>
      </c>
      <c r="M1489" s="1"/>
      <c r="N1489" s="1"/>
      <c r="O1489" s="1"/>
      <c r="P1489" s="1"/>
      <c r="Q1489" s="1"/>
      <c r="R1489" s="1"/>
      <c r="S1489" s="1"/>
      <c r="T1489" s="1">
        <v>132762</v>
      </c>
      <c r="U1489" s="1">
        <v>42</v>
      </c>
      <c r="V1489" s="36">
        <v>0.54099090647506831</v>
      </c>
      <c r="W1489" s="1"/>
      <c r="X1489" s="1"/>
      <c r="Y1489" s="1">
        <v>30803</v>
      </c>
      <c r="Z1489" s="1"/>
      <c r="AA1489" s="1"/>
      <c r="AB1489" s="1"/>
      <c r="AC1489" s="1"/>
      <c r="AD1489" s="1"/>
      <c r="AE1489" s="1"/>
      <c r="AF1489" s="1"/>
      <c r="AG1489" s="1">
        <v>0</v>
      </c>
      <c r="AH1489" s="1">
        <v>0</v>
      </c>
      <c r="AI1489" s="1">
        <v>316050.285875</v>
      </c>
      <c r="AJ1489" s="1">
        <v>0</v>
      </c>
      <c r="AK1489" s="1">
        <v>0</v>
      </c>
      <c r="AL1489" s="1">
        <v>0</v>
      </c>
      <c r="AM1489" s="1">
        <v>0</v>
      </c>
      <c r="AN1489" s="1">
        <v>0</v>
      </c>
      <c r="AO1489" s="1">
        <v>0</v>
      </c>
      <c r="AP1489" s="1">
        <v>0</v>
      </c>
      <c r="AQ1489" s="1">
        <v>316050.285875</v>
      </c>
      <c r="AR1489" s="1">
        <v>0</v>
      </c>
      <c r="AS1489" s="1">
        <v>0</v>
      </c>
      <c r="AT1489" s="1">
        <v>66781.501578199997</v>
      </c>
      <c r="AU1489" s="1">
        <v>0</v>
      </c>
      <c r="AV1489" s="1">
        <v>0</v>
      </c>
      <c r="AW1489" s="1">
        <v>0</v>
      </c>
      <c r="AX1489" s="1">
        <v>0</v>
      </c>
      <c r="AY1489" s="1">
        <v>0</v>
      </c>
      <c r="AZ1489" s="1">
        <v>0</v>
      </c>
      <c r="BA1489" s="1">
        <v>0</v>
      </c>
      <c r="BB1489" s="1">
        <v>66781.501578199997</v>
      </c>
      <c r="BC1489" s="7">
        <v>0.12710408730088019</v>
      </c>
      <c r="BD1489" s="35" t="s">
        <v>552</v>
      </c>
      <c r="BE1489" s="35" t="s">
        <v>552</v>
      </c>
      <c r="BF1489" s="35">
        <v>2.883594608797698</v>
      </c>
      <c r="BG1489" s="35" t="s">
        <v>552</v>
      </c>
      <c r="BH1489" s="35" t="s">
        <v>552</v>
      </c>
      <c r="BI1489" s="35" t="s">
        <v>552</v>
      </c>
      <c r="BJ1489" s="35" t="s">
        <v>552</v>
      </c>
      <c r="BK1489" s="35" t="s">
        <v>552</v>
      </c>
      <c r="BL1489" s="35" t="s">
        <v>552</v>
      </c>
      <c r="BM1489" s="35" t="s">
        <v>552</v>
      </c>
      <c r="BN1489" s="35">
        <v>2.883594608797698</v>
      </c>
      <c r="BO1489" s="1">
        <v>0</v>
      </c>
      <c r="BP1489" s="1"/>
      <c r="BQ1489" s="1">
        <v>991415.09792519989</v>
      </c>
      <c r="BR1489" s="1">
        <v>44068.179167344824</v>
      </c>
      <c r="BS1489" s="1">
        <v>389409.87198042363</v>
      </c>
      <c r="BT1489" s="1">
        <v>991415.09792519989</v>
      </c>
      <c r="BU1489" s="1">
        <v>44068.179167344824</v>
      </c>
      <c r="BV1489" s="1">
        <v>114629.266286514</v>
      </c>
      <c r="BW1489" s="35">
        <v>5.9756341884020143</v>
      </c>
      <c r="BX1489" s="1">
        <v>4932918.8561345553</v>
      </c>
      <c r="BY1489" s="1">
        <v>219267.13888566633</v>
      </c>
      <c r="BZ1489" s="1">
        <v>1937561.0723270474</v>
      </c>
      <c r="CA1489" s="1">
        <v>4932918.8561345553</v>
      </c>
      <c r="CB1489" s="1">
        <v>219267.13888566633</v>
      </c>
      <c r="CC1489" s="1">
        <v>570353.29632661748</v>
      </c>
    </row>
    <row r="1490" spans="1:81" x14ac:dyDescent="0.25">
      <c r="A1490" t="s">
        <v>1109</v>
      </c>
      <c r="B1490" t="s">
        <v>1110</v>
      </c>
      <c r="C1490" t="s">
        <v>46</v>
      </c>
      <c r="D1490" t="s">
        <v>28</v>
      </c>
      <c r="E1490">
        <v>20220</v>
      </c>
      <c r="F1490" t="s">
        <v>370</v>
      </c>
      <c r="G1490" t="s">
        <v>47</v>
      </c>
      <c r="H1490" s="74">
        <v>0.32649306637178005</v>
      </c>
      <c r="I1490" s="1">
        <v>3011954.97</v>
      </c>
      <c r="J1490" s="1">
        <v>0</v>
      </c>
      <c r="K1490" s="1">
        <v>0</v>
      </c>
      <c r="L1490" s="1">
        <v>132762</v>
      </c>
      <c r="M1490" s="1">
        <v>0</v>
      </c>
      <c r="N1490" s="1">
        <v>0</v>
      </c>
      <c r="O1490" s="1">
        <v>0</v>
      </c>
      <c r="P1490" s="1">
        <v>0</v>
      </c>
      <c r="Q1490" s="1">
        <v>0</v>
      </c>
      <c r="R1490" s="1">
        <v>0</v>
      </c>
      <c r="S1490" s="1">
        <v>0</v>
      </c>
      <c r="T1490" s="1">
        <v>132762</v>
      </c>
      <c r="U1490" s="1"/>
      <c r="V1490" s="36"/>
      <c r="W1490" s="1"/>
      <c r="X1490" s="1"/>
      <c r="Y1490" s="1">
        <v>30803</v>
      </c>
      <c r="Z1490" s="1"/>
      <c r="AA1490" s="1"/>
      <c r="AB1490" s="1"/>
      <c r="AC1490" s="1"/>
      <c r="AD1490" s="1"/>
      <c r="AE1490" s="1"/>
      <c r="AF1490" s="1"/>
      <c r="AG1490" s="1">
        <v>0</v>
      </c>
      <c r="AH1490" s="1">
        <v>0</v>
      </c>
      <c r="AI1490" s="1">
        <v>316050.285875</v>
      </c>
      <c r="AJ1490" s="1">
        <v>0</v>
      </c>
      <c r="AK1490" s="1">
        <v>0</v>
      </c>
      <c r="AL1490" s="1">
        <v>0</v>
      </c>
      <c r="AM1490" s="1">
        <v>0</v>
      </c>
      <c r="AN1490" s="1">
        <v>0</v>
      </c>
      <c r="AO1490" s="1">
        <v>0</v>
      </c>
      <c r="AP1490" s="1">
        <v>0</v>
      </c>
      <c r="AQ1490" s="1">
        <v>316050.285875</v>
      </c>
      <c r="AR1490" s="1">
        <v>0</v>
      </c>
      <c r="AS1490" s="1">
        <v>0</v>
      </c>
      <c r="AT1490" s="1">
        <v>66781.501578199997</v>
      </c>
      <c r="AU1490" s="1">
        <v>0</v>
      </c>
      <c r="AV1490" s="1">
        <v>0</v>
      </c>
      <c r="AW1490" s="1">
        <v>0</v>
      </c>
      <c r="AX1490" s="1">
        <v>0</v>
      </c>
      <c r="AY1490" s="1">
        <v>0</v>
      </c>
      <c r="AZ1490" s="1">
        <v>0</v>
      </c>
      <c r="BA1490" s="1">
        <v>0</v>
      </c>
      <c r="BB1490" s="1">
        <v>66781.501578199997</v>
      </c>
      <c r="BC1490" s="7">
        <v>0.12710408730088019</v>
      </c>
      <c r="BD1490" s="35" t="s">
        <v>552</v>
      </c>
      <c r="BE1490" s="35" t="s">
        <v>552</v>
      </c>
      <c r="BF1490" s="35">
        <v>2.883594608797698</v>
      </c>
      <c r="BG1490" s="35" t="s">
        <v>552</v>
      </c>
      <c r="BH1490" s="35" t="s">
        <v>552</v>
      </c>
      <c r="BI1490" s="35" t="s">
        <v>552</v>
      </c>
      <c r="BJ1490" s="35" t="s">
        <v>552</v>
      </c>
      <c r="BK1490" s="35" t="s">
        <v>552</v>
      </c>
      <c r="BL1490" s="35" t="s">
        <v>552</v>
      </c>
      <c r="BM1490" s="35" t="s">
        <v>552</v>
      </c>
      <c r="BN1490" s="35">
        <v>2.883594608797698</v>
      </c>
      <c r="BO1490" s="1">
        <v>0</v>
      </c>
      <c r="BP1490" s="1">
        <v>0</v>
      </c>
      <c r="BQ1490" s="1">
        <v>991415.09792519989</v>
      </c>
      <c r="BR1490" s="1">
        <v>44068.179167344824</v>
      </c>
      <c r="BS1490" s="1">
        <v>389409.87198042363</v>
      </c>
      <c r="BT1490" s="1">
        <v>991415.09792519989</v>
      </c>
      <c r="BU1490" s="1">
        <v>44068.179167344824</v>
      </c>
      <c r="BV1490" s="1">
        <v>114629.266286514</v>
      </c>
      <c r="BW1490" s="35">
        <v>5.9756341884020143</v>
      </c>
      <c r="BX1490" s="1">
        <v>4932918.8561345553</v>
      </c>
      <c r="BY1490" s="1">
        <v>219267.13888566633</v>
      </c>
      <c r="BZ1490" s="1">
        <v>1937561.0723270474</v>
      </c>
      <c r="CA1490" s="1">
        <v>4932918.8561345553</v>
      </c>
      <c r="CB1490" s="1">
        <v>219267.13888566633</v>
      </c>
      <c r="CC1490" s="1">
        <v>570353.29632661748</v>
      </c>
    </row>
    <row r="1491" spans="1:81" x14ac:dyDescent="0.25">
      <c r="A1491" t="s">
        <v>1199</v>
      </c>
      <c r="B1491" t="s">
        <v>1200</v>
      </c>
      <c r="C1491" t="s">
        <v>46</v>
      </c>
      <c r="D1491" t="s">
        <v>38</v>
      </c>
      <c r="E1491">
        <v>20203</v>
      </c>
      <c r="F1491" t="s">
        <v>370</v>
      </c>
      <c r="G1491" t="s">
        <v>47</v>
      </c>
      <c r="H1491" s="74">
        <v>0.32649306637178005</v>
      </c>
      <c r="I1491" s="1">
        <v>4387.07</v>
      </c>
      <c r="J1491" s="1"/>
      <c r="K1491" s="1"/>
      <c r="L1491" s="1">
        <v>17965</v>
      </c>
      <c r="M1491" s="1"/>
      <c r="N1491" s="1"/>
      <c r="O1491" s="1"/>
      <c r="P1491" s="1">
        <v>20687</v>
      </c>
      <c r="Q1491" s="1"/>
      <c r="R1491" s="1"/>
      <c r="S1491" s="1"/>
      <c r="T1491" s="1">
        <v>38652</v>
      </c>
      <c r="U1491" s="1">
        <v>21.5</v>
      </c>
      <c r="V1491" s="36">
        <v>3.6660037269468281E-2</v>
      </c>
      <c r="W1491" s="1"/>
      <c r="X1491" s="1"/>
      <c r="Y1491" s="1">
        <v>4168</v>
      </c>
      <c r="Z1491" s="1"/>
      <c r="AA1491" s="1"/>
      <c r="AB1491" s="1"/>
      <c r="AC1491" s="1">
        <v>2437</v>
      </c>
      <c r="AD1491" s="1"/>
      <c r="AE1491" s="1"/>
      <c r="AF1491" s="1"/>
      <c r="AG1491" s="1">
        <v>0</v>
      </c>
      <c r="AH1491" s="1">
        <v>0</v>
      </c>
      <c r="AI1491" s="1">
        <v>42765.245937500003</v>
      </c>
      <c r="AJ1491" s="1">
        <v>0</v>
      </c>
      <c r="AK1491" s="1">
        <v>0</v>
      </c>
      <c r="AL1491" s="1">
        <v>0</v>
      </c>
      <c r="AM1491" s="1">
        <v>21420.356984166661</v>
      </c>
      <c r="AN1491" s="1">
        <v>0</v>
      </c>
      <c r="AO1491" s="1">
        <v>0</v>
      </c>
      <c r="AP1491" s="1">
        <v>0</v>
      </c>
      <c r="AQ1491" s="1">
        <v>64185.602921666665</v>
      </c>
      <c r="AR1491" s="1">
        <v>0</v>
      </c>
      <c r="AS1491" s="1">
        <v>0</v>
      </c>
      <c r="AT1491" s="1">
        <v>9036.3048591999996</v>
      </c>
      <c r="AU1491" s="1">
        <v>0</v>
      </c>
      <c r="AV1491" s="1">
        <v>0</v>
      </c>
      <c r="AW1491" s="1">
        <v>0</v>
      </c>
      <c r="AX1491" s="1">
        <v>6339.0756599999995</v>
      </c>
      <c r="AY1491" s="1">
        <v>0</v>
      </c>
      <c r="AZ1491" s="1">
        <v>0</v>
      </c>
      <c r="BA1491" s="1">
        <v>0</v>
      </c>
      <c r="BB1491" s="1">
        <v>15375.3805192</v>
      </c>
      <c r="BC1491" s="7">
        <v>18.135334845549917</v>
      </c>
      <c r="BD1491" s="35" t="s">
        <v>552</v>
      </c>
      <c r="BE1491" s="35" t="s">
        <v>552</v>
      </c>
      <c r="BF1491" s="35">
        <v>2.8834706816977458</v>
      </c>
      <c r="BG1491" s="35" t="s">
        <v>552</v>
      </c>
      <c r="BH1491" s="35" t="s">
        <v>552</v>
      </c>
      <c r="BI1491" s="35" t="s">
        <v>552</v>
      </c>
      <c r="BJ1491" s="35">
        <v>1.341878118826638</v>
      </c>
      <c r="BK1491" s="35" t="s">
        <v>552</v>
      </c>
      <c r="BL1491" s="35" t="s">
        <v>552</v>
      </c>
      <c r="BM1491" s="35" t="s">
        <v>552</v>
      </c>
      <c r="BN1491" s="35">
        <v>2.0583924102469902</v>
      </c>
      <c r="BO1491" s="1">
        <v>0</v>
      </c>
      <c r="BP1491" s="1"/>
      <c r="BQ1491" s="1">
        <v>1444.0479611999997</v>
      </c>
      <c r="BR1491" s="1">
        <v>64.187608614774035</v>
      </c>
      <c r="BS1491" s="1">
        <v>567.19585255590903</v>
      </c>
      <c r="BT1491" s="1">
        <v>1444.0479611999997</v>
      </c>
      <c r="BU1491" s="1">
        <v>64.187608614774035</v>
      </c>
      <c r="BV1491" s="1">
        <v>166.96352377657792</v>
      </c>
      <c r="BW1491" s="35">
        <v>6.2204487971798343</v>
      </c>
      <c r="BX1491" s="1">
        <v>7538.5784421165299</v>
      </c>
      <c r="BY1491" s="1">
        <v>335.08812418684704</v>
      </c>
      <c r="BZ1491" s="1">
        <v>2961.016906240885</v>
      </c>
      <c r="CA1491" s="1">
        <v>7538.5784421165299</v>
      </c>
      <c r="CB1491" s="1">
        <v>335.08812418684704</v>
      </c>
      <c r="CC1491" s="1">
        <v>871.6245268723427</v>
      </c>
    </row>
    <row r="1492" spans="1:81" x14ac:dyDescent="0.25">
      <c r="A1492" t="s">
        <v>1199</v>
      </c>
      <c r="B1492" t="s">
        <v>1200</v>
      </c>
      <c r="C1492" t="s">
        <v>46</v>
      </c>
      <c r="D1492" t="s">
        <v>28</v>
      </c>
      <c r="E1492">
        <v>20203</v>
      </c>
      <c r="F1492" t="s">
        <v>370</v>
      </c>
      <c r="G1492" t="s">
        <v>47</v>
      </c>
      <c r="H1492" s="74">
        <v>0.32649306637178005</v>
      </c>
      <c r="I1492" s="1">
        <v>1876351.3</v>
      </c>
      <c r="J1492" s="1">
        <v>0</v>
      </c>
      <c r="K1492" s="1">
        <v>0</v>
      </c>
      <c r="L1492" s="1">
        <v>82908</v>
      </c>
      <c r="M1492" s="1">
        <v>0</v>
      </c>
      <c r="N1492" s="1">
        <v>0</v>
      </c>
      <c r="O1492" s="1">
        <v>0</v>
      </c>
      <c r="P1492" s="1">
        <v>535793</v>
      </c>
      <c r="Q1492" s="1">
        <v>0</v>
      </c>
      <c r="R1492" s="1">
        <v>0</v>
      </c>
      <c r="S1492" s="1">
        <v>0</v>
      </c>
      <c r="T1492" s="1">
        <v>618701</v>
      </c>
      <c r="U1492" s="1"/>
      <c r="V1492" s="36"/>
      <c r="W1492" s="1"/>
      <c r="X1492" s="1"/>
      <c r="Y1492" s="1">
        <v>19236</v>
      </c>
      <c r="Z1492" s="1"/>
      <c r="AA1492" s="1"/>
      <c r="AB1492" s="1"/>
      <c r="AC1492" s="1">
        <v>63109</v>
      </c>
      <c r="AD1492" s="1"/>
      <c r="AE1492" s="1"/>
      <c r="AF1492" s="1"/>
      <c r="AG1492" s="1">
        <v>0</v>
      </c>
      <c r="AH1492" s="1">
        <v>0</v>
      </c>
      <c r="AI1492" s="1">
        <v>197368.54725</v>
      </c>
      <c r="AJ1492" s="1">
        <v>0</v>
      </c>
      <c r="AK1492" s="1">
        <v>0</v>
      </c>
      <c r="AL1492" s="1">
        <v>0</v>
      </c>
      <c r="AM1492" s="1">
        <v>554705.59154916648</v>
      </c>
      <c r="AN1492" s="1">
        <v>0</v>
      </c>
      <c r="AO1492" s="1">
        <v>0</v>
      </c>
      <c r="AP1492" s="1">
        <v>0</v>
      </c>
      <c r="AQ1492" s="1">
        <v>752074.13879916654</v>
      </c>
      <c r="AR1492" s="1">
        <v>0</v>
      </c>
      <c r="AS1492" s="1">
        <v>0</v>
      </c>
      <c r="AT1492" s="1">
        <v>41704.021178399998</v>
      </c>
      <c r="AU1492" s="1">
        <v>0</v>
      </c>
      <c r="AV1492" s="1">
        <v>0</v>
      </c>
      <c r="AW1492" s="1">
        <v>0</v>
      </c>
      <c r="AX1492" s="1">
        <v>164157.86861999999</v>
      </c>
      <c r="AY1492" s="1">
        <v>0</v>
      </c>
      <c r="AZ1492" s="1">
        <v>0</v>
      </c>
      <c r="BA1492" s="1">
        <v>0</v>
      </c>
      <c r="BB1492" s="1">
        <v>205861.88979839999</v>
      </c>
      <c r="BC1492" s="7">
        <v>0.51053127876297288</v>
      </c>
      <c r="BD1492" s="35" t="s">
        <v>552</v>
      </c>
      <c r="BE1492" s="35" t="s">
        <v>552</v>
      </c>
      <c r="BF1492" s="35">
        <v>2.8835886576494429</v>
      </c>
      <c r="BG1492" s="35" t="s">
        <v>552</v>
      </c>
      <c r="BH1492" s="35" t="s">
        <v>552</v>
      </c>
      <c r="BI1492" s="35" t="s">
        <v>552</v>
      </c>
      <c r="BJ1492" s="35">
        <v>1.3416813212736383</v>
      </c>
      <c r="BK1492" s="35" t="s">
        <v>552</v>
      </c>
      <c r="BL1492" s="35" t="s">
        <v>552</v>
      </c>
      <c r="BM1492" s="35" t="s">
        <v>552</v>
      </c>
      <c r="BN1492" s="35">
        <v>1.5483020531687626</v>
      </c>
      <c r="BO1492" s="1">
        <v>0</v>
      </c>
      <c r="BP1492" s="1">
        <v>0</v>
      </c>
      <c r="BQ1492" s="1">
        <v>617619.79390799988</v>
      </c>
      <c r="BR1492" s="1">
        <v>27453.061580558882</v>
      </c>
      <c r="BS1492" s="1">
        <v>242589.8550280456</v>
      </c>
      <c r="BT1492" s="1">
        <v>617619.79390799988</v>
      </c>
      <c r="BU1492" s="1">
        <v>27453.061580558882</v>
      </c>
      <c r="BV1492" s="1">
        <v>71410.354722118151</v>
      </c>
      <c r="BW1492" s="35">
        <v>6.2204487971798343</v>
      </c>
      <c r="BX1492" s="1">
        <v>3224252.5102214748</v>
      </c>
      <c r="BY1492" s="1">
        <v>143317.30230713252</v>
      </c>
      <c r="BZ1492" s="1">
        <v>1266427.9168891909</v>
      </c>
      <c r="CA1492" s="1">
        <v>3224252.5102214748</v>
      </c>
      <c r="CB1492" s="1">
        <v>143317.30230713252</v>
      </c>
      <c r="CC1492" s="1">
        <v>372794.10041526693</v>
      </c>
    </row>
    <row r="1493" spans="1:81" x14ac:dyDescent="0.25">
      <c r="A1493" t="s">
        <v>1199</v>
      </c>
      <c r="B1493" t="s">
        <v>1200</v>
      </c>
      <c r="C1493" t="s">
        <v>46</v>
      </c>
      <c r="D1493" t="s">
        <v>1730</v>
      </c>
      <c r="E1493">
        <v>20203</v>
      </c>
      <c r="F1493" t="s">
        <v>370</v>
      </c>
      <c r="G1493" t="s">
        <v>47</v>
      </c>
      <c r="H1493" s="74">
        <v>0.32649306637178005</v>
      </c>
      <c r="I1493" s="1">
        <v>1871964.23</v>
      </c>
      <c r="J1493" s="1"/>
      <c r="K1493" s="1"/>
      <c r="L1493" s="1">
        <v>64943</v>
      </c>
      <c r="M1493" s="1"/>
      <c r="N1493" s="1"/>
      <c r="O1493" s="1"/>
      <c r="P1493" s="1">
        <v>515106</v>
      </c>
      <c r="Q1493" s="1"/>
      <c r="R1493" s="1"/>
      <c r="S1493" s="1"/>
      <c r="T1493" s="1">
        <v>580049</v>
      </c>
      <c r="U1493" s="1">
        <v>16.2</v>
      </c>
      <c r="V1493" s="36">
        <v>0.2097153136398377</v>
      </c>
      <c r="W1493" s="1"/>
      <c r="X1493" s="1"/>
      <c r="Y1493" s="1">
        <v>15068</v>
      </c>
      <c r="Z1493" s="1"/>
      <c r="AA1493" s="1"/>
      <c r="AB1493" s="1"/>
      <c r="AC1493" s="1">
        <v>60672</v>
      </c>
      <c r="AD1493" s="1"/>
      <c r="AE1493" s="1"/>
      <c r="AF1493" s="1"/>
      <c r="AG1493" s="1">
        <v>0</v>
      </c>
      <c r="AH1493" s="1">
        <v>0</v>
      </c>
      <c r="AI1493" s="1">
        <v>154603.3013125</v>
      </c>
      <c r="AJ1493" s="1">
        <v>0</v>
      </c>
      <c r="AK1493" s="1"/>
      <c r="AL1493" s="1">
        <v>0</v>
      </c>
      <c r="AM1493" s="1">
        <v>533285.23456499982</v>
      </c>
      <c r="AN1493" s="1"/>
      <c r="AO1493" s="1">
        <v>0</v>
      </c>
      <c r="AP1493" s="1">
        <v>0</v>
      </c>
      <c r="AQ1493" s="1">
        <v>687888.53587749985</v>
      </c>
      <c r="AR1493" s="1">
        <v>0</v>
      </c>
      <c r="AS1493" s="1">
        <v>0</v>
      </c>
      <c r="AT1493" s="1">
        <v>32667.716319200001</v>
      </c>
      <c r="AU1493" s="1">
        <v>0</v>
      </c>
      <c r="AV1493" s="1"/>
      <c r="AW1493" s="1">
        <v>0</v>
      </c>
      <c r="AX1493" s="1">
        <v>157818.79295999999</v>
      </c>
      <c r="AY1493" s="1"/>
      <c r="AZ1493" s="1">
        <v>0</v>
      </c>
      <c r="BA1493" s="1">
        <v>0</v>
      </c>
      <c r="BB1493" s="1">
        <v>190486.50927919999</v>
      </c>
      <c r="BC1493" s="7">
        <v>0.46922640458610676</v>
      </c>
      <c r="BD1493" s="35" t="s">
        <v>552</v>
      </c>
      <c r="BE1493" s="35" t="s">
        <v>552</v>
      </c>
      <c r="BF1493" s="35">
        <v>2.8836212930061746</v>
      </c>
      <c r="BG1493" s="35" t="s">
        <v>552</v>
      </c>
      <c r="BH1493" s="35" t="s">
        <v>552</v>
      </c>
      <c r="BI1493" s="35" t="s">
        <v>552</v>
      </c>
      <c r="BJ1493" s="35">
        <v>1.3416734177528504</v>
      </c>
      <c r="BK1493" s="35" t="s">
        <v>552</v>
      </c>
      <c r="BL1493" s="35" t="s">
        <v>552</v>
      </c>
      <c r="BM1493" s="35" t="s">
        <v>552</v>
      </c>
      <c r="BN1493" s="35">
        <v>1.5143117997905347</v>
      </c>
      <c r="BO1493" s="1">
        <v>0</v>
      </c>
      <c r="BP1493" s="1">
        <v>0</v>
      </c>
      <c r="BQ1493" s="1">
        <v>616175.74594679987</v>
      </c>
      <c r="BR1493" s="1">
        <v>27388.873971944107</v>
      </c>
      <c r="BS1493" s="1">
        <v>242022.65917548968</v>
      </c>
      <c r="BT1493" s="1">
        <v>616175.74594679987</v>
      </c>
      <c r="BU1493" s="1">
        <v>27388.873971944107</v>
      </c>
      <c r="BV1493" s="1">
        <v>71243.391198341575</v>
      </c>
      <c r="BW1493" s="35">
        <v>6.2204487971798343</v>
      </c>
      <c r="BX1493" s="1">
        <v>3216713.9317793585</v>
      </c>
      <c r="BY1493" s="1">
        <v>142982.2141829457</v>
      </c>
      <c r="BZ1493" s="1">
        <v>1263466.8999829502</v>
      </c>
      <c r="CA1493" s="1">
        <v>3216713.9317793585</v>
      </c>
      <c r="CB1493" s="1">
        <v>142982.2141829457</v>
      </c>
      <c r="CC1493" s="1">
        <v>371922.47588839463</v>
      </c>
    </row>
    <row r="1494" spans="1:81" x14ac:dyDescent="0.25">
      <c r="A1494" t="s">
        <v>581</v>
      </c>
      <c r="B1494" t="s">
        <v>582</v>
      </c>
      <c r="C1494" t="s">
        <v>46</v>
      </c>
      <c r="D1494" t="s">
        <v>38</v>
      </c>
      <c r="E1494">
        <v>20160</v>
      </c>
      <c r="F1494" t="s">
        <v>370</v>
      </c>
      <c r="G1494" t="s">
        <v>47</v>
      </c>
      <c r="H1494" s="74">
        <v>0.32649306637178005</v>
      </c>
      <c r="I1494" s="1">
        <v>1964466.58</v>
      </c>
      <c r="J1494" s="1"/>
      <c r="K1494" s="1"/>
      <c r="L1494" s="1">
        <v>1221097</v>
      </c>
      <c r="M1494" s="1"/>
      <c r="N1494" s="1"/>
      <c r="O1494" s="1"/>
      <c r="P1494" s="1"/>
      <c r="Q1494" s="1"/>
      <c r="R1494" s="1"/>
      <c r="S1494" s="1"/>
      <c r="T1494" s="1">
        <v>1221097</v>
      </c>
      <c r="U1494" s="1">
        <v>45</v>
      </c>
      <c r="V1494" s="36">
        <v>5.3168392943436879E-2</v>
      </c>
      <c r="W1494" s="1"/>
      <c r="X1494" s="1"/>
      <c r="Y1494" s="1">
        <v>283317</v>
      </c>
      <c r="Z1494" s="1"/>
      <c r="AA1494" s="1"/>
      <c r="AB1494" s="1"/>
      <c r="AC1494" s="1"/>
      <c r="AD1494" s="1"/>
      <c r="AE1494" s="1"/>
      <c r="AF1494" s="1"/>
      <c r="AG1494" s="1">
        <v>0</v>
      </c>
      <c r="AH1494" s="1">
        <v>0</v>
      </c>
      <c r="AI1494" s="1">
        <v>2906938.1411875002</v>
      </c>
      <c r="AJ1494" s="1">
        <v>0</v>
      </c>
      <c r="AK1494" s="1">
        <v>0</v>
      </c>
      <c r="AL1494" s="1">
        <v>0</v>
      </c>
      <c r="AM1494" s="1">
        <v>0</v>
      </c>
      <c r="AN1494" s="1">
        <v>0</v>
      </c>
      <c r="AO1494" s="1">
        <v>0</v>
      </c>
      <c r="AP1494" s="1">
        <v>0</v>
      </c>
      <c r="AQ1494" s="1">
        <v>2906938.1411875002</v>
      </c>
      <c r="AR1494" s="1">
        <v>0</v>
      </c>
      <c r="AS1494" s="1">
        <v>0</v>
      </c>
      <c r="AT1494" s="1">
        <v>614236.75234979996</v>
      </c>
      <c r="AU1494" s="1">
        <v>0</v>
      </c>
      <c r="AV1494" s="1">
        <v>0</v>
      </c>
      <c r="AW1494" s="1">
        <v>0</v>
      </c>
      <c r="AX1494" s="1">
        <v>0</v>
      </c>
      <c r="AY1494" s="1">
        <v>0</v>
      </c>
      <c r="AZ1494" s="1">
        <v>0</v>
      </c>
      <c r="BA1494" s="1">
        <v>0</v>
      </c>
      <c r="BB1494" s="1">
        <v>614236.75234979996</v>
      </c>
      <c r="BC1494" s="7">
        <v>1.7924330855948183</v>
      </c>
      <c r="BD1494" s="35" t="s">
        <v>552</v>
      </c>
      <c r="BE1494" s="35" t="s">
        <v>552</v>
      </c>
      <c r="BF1494" s="35">
        <v>2.8836160383141554</v>
      </c>
      <c r="BG1494" s="35" t="s">
        <v>552</v>
      </c>
      <c r="BH1494" s="35" t="s">
        <v>552</v>
      </c>
      <c r="BI1494" s="35" t="s">
        <v>552</v>
      </c>
      <c r="BJ1494" s="35" t="s">
        <v>552</v>
      </c>
      <c r="BK1494" s="35" t="s">
        <v>552</v>
      </c>
      <c r="BL1494" s="35" t="s">
        <v>552</v>
      </c>
      <c r="BM1494" s="35" t="s">
        <v>552</v>
      </c>
      <c r="BN1494" s="35">
        <v>2.8836160383141554</v>
      </c>
      <c r="BO1494" s="1">
        <v>0</v>
      </c>
      <c r="BP1494" s="1"/>
      <c r="BQ1494" s="1">
        <v>646623.81947279989</v>
      </c>
      <c r="BR1494" s="1">
        <v>28742.284024153632</v>
      </c>
      <c r="BS1494" s="1">
        <v>253982.11030612473</v>
      </c>
      <c r="BT1494" s="1">
        <v>646623.81947279989</v>
      </c>
      <c r="BU1494" s="1">
        <v>28742.284024153632</v>
      </c>
      <c r="BV1494" s="1">
        <v>74763.854357947945</v>
      </c>
      <c r="BW1494" s="35">
        <v>5.975259390642444</v>
      </c>
      <c r="BX1494" s="1">
        <v>3217121.2300451319</v>
      </c>
      <c r="BY1494" s="1">
        <v>143000.31849968265</v>
      </c>
      <c r="BZ1494" s="1">
        <v>1263626.8793557321</v>
      </c>
      <c r="CA1494" s="1">
        <v>3217121.2300451319</v>
      </c>
      <c r="CB1494" s="1">
        <v>143000.31849968265</v>
      </c>
      <c r="CC1494" s="1">
        <v>371969.56847500446</v>
      </c>
    </row>
    <row r="1495" spans="1:81" x14ac:dyDescent="0.25">
      <c r="A1495" t="s">
        <v>581</v>
      </c>
      <c r="B1495" t="s">
        <v>582</v>
      </c>
      <c r="C1495" t="s">
        <v>46</v>
      </c>
      <c r="D1495" t="s">
        <v>28</v>
      </c>
      <c r="E1495">
        <v>20160</v>
      </c>
      <c r="F1495" t="s">
        <v>370</v>
      </c>
      <c r="G1495" t="s">
        <v>47</v>
      </c>
      <c r="H1495" s="74">
        <v>0.32649306637178005</v>
      </c>
      <c r="I1495" s="1">
        <v>1964466.58</v>
      </c>
      <c r="J1495" s="1">
        <v>0</v>
      </c>
      <c r="K1495" s="1">
        <v>0</v>
      </c>
      <c r="L1495" s="1">
        <v>1221097</v>
      </c>
      <c r="M1495" s="1">
        <v>0</v>
      </c>
      <c r="N1495" s="1">
        <v>0</v>
      </c>
      <c r="O1495" s="1">
        <v>0</v>
      </c>
      <c r="P1495" s="1">
        <v>0</v>
      </c>
      <c r="Q1495" s="1">
        <v>0</v>
      </c>
      <c r="R1495" s="1">
        <v>0</v>
      </c>
      <c r="S1495" s="1">
        <v>0</v>
      </c>
      <c r="T1495" s="1">
        <v>1221097</v>
      </c>
      <c r="U1495" s="1"/>
      <c r="V1495" s="36"/>
      <c r="W1495" s="1"/>
      <c r="X1495" s="1"/>
      <c r="Y1495" s="1">
        <v>283317</v>
      </c>
      <c r="Z1495" s="1"/>
      <c r="AA1495" s="1"/>
      <c r="AB1495" s="1"/>
      <c r="AC1495" s="1"/>
      <c r="AD1495" s="1"/>
      <c r="AE1495" s="1"/>
      <c r="AF1495" s="1"/>
      <c r="AG1495" s="1">
        <v>0</v>
      </c>
      <c r="AH1495" s="1">
        <v>0</v>
      </c>
      <c r="AI1495" s="1">
        <v>2906938.1411875002</v>
      </c>
      <c r="AJ1495" s="1">
        <v>0</v>
      </c>
      <c r="AK1495" s="1">
        <v>0</v>
      </c>
      <c r="AL1495" s="1">
        <v>0</v>
      </c>
      <c r="AM1495" s="1">
        <v>0</v>
      </c>
      <c r="AN1495" s="1">
        <v>0</v>
      </c>
      <c r="AO1495" s="1">
        <v>0</v>
      </c>
      <c r="AP1495" s="1">
        <v>0</v>
      </c>
      <c r="AQ1495" s="1">
        <v>2906938.1411875002</v>
      </c>
      <c r="AR1495" s="1">
        <v>0</v>
      </c>
      <c r="AS1495" s="1">
        <v>0</v>
      </c>
      <c r="AT1495" s="1">
        <v>614236.75234979996</v>
      </c>
      <c r="AU1495" s="1">
        <v>0</v>
      </c>
      <c r="AV1495" s="1">
        <v>0</v>
      </c>
      <c r="AW1495" s="1">
        <v>0</v>
      </c>
      <c r="AX1495" s="1">
        <v>0</v>
      </c>
      <c r="AY1495" s="1">
        <v>0</v>
      </c>
      <c r="AZ1495" s="1">
        <v>0</v>
      </c>
      <c r="BA1495" s="1">
        <v>0</v>
      </c>
      <c r="BB1495" s="1">
        <v>614236.75234979996</v>
      </c>
      <c r="BC1495" s="7">
        <v>1.7924330855948183</v>
      </c>
      <c r="BD1495" s="35" t="s">
        <v>552</v>
      </c>
      <c r="BE1495" s="35" t="s">
        <v>552</v>
      </c>
      <c r="BF1495" s="35">
        <v>2.8836160383141554</v>
      </c>
      <c r="BG1495" s="35" t="s">
        <v>552</v>
      </c>
      <c r="BH1495" s="35" t="s">
        <v>552</v>
      </c>
      <c r="BI1495" s="35" t="s">
        <v>552</v>
      </c>
      <c r="BJ1495" s="35" t="s">
        <v>552</v>
      </c>
      <c r="BK1495" s="35" t="s">
        <v>552</v>
      </c>
      <c r="BL1495" s="35" t="s">
        <v>552</v>
      </c>
      <c r="BM1495" s="35" t="s">
        <v>552</v>
      </c>
      <c r="BN1495" s="35">
        <v>2.8836160383141554</v>
      </c>
      <c r="BO1495" s="1">
        <v>0</v>
      </c>
      <c r="BP1495" s="1">
        <v>0</v>
      </c>
      <c r="BQ1495" s="1">
        <v>646623.81947279989</v>
      </c>
      <c r="BR1495" s="1">
        <v>28742.284024153632</v>
      </c>
      <c r="BS1495" s="1">
        <v>253982.11030612473</v>
      </c>
      <c r="BT1495" s="1">
        <v>646623.81947279989</v>
      </c>
      <c r="BU1495" s="1">
        <v>28742.284024153632</v>
      </c>
      <c r="BV1495" s="1">
        <v>74763.854357947945</v>
      </c>
      <c r="BW1495" s="35">
        <v>5.975259390642444</v>
      </c>
      <c r="BX1495" s="1">
        <v>3217121.2300451319</v>
      </c>
      <c r="BY1495" s="1">
        <v>143000.31849968265</v>
      </c>
      <c r="BZ1495" s="1">
        <v>1263626.8793557321</v>
      </c>
      <c r="CA1495" s="1">
        <v>3217121.2300451319</v>
      </c>
      <c r="CB1495" s="1">
        <v>143000.31849968265</v>
      </c>
      <c r="CC1495" s="1">
        <v>371969.56847500446</v>
      </c>
    </row>
    <row r="1496" spans="1:81" x14ac:dyDescent="0.25">
      <c r="A1496" t="s">
        <v>1362</v>
      </c>
      <c r="B1496" t="s">
        <v>1363</v>
      </c>
      <c r="C1496" t="s">
        <v>46</v>
      </c>
      <c r="D1496" t="s">
        <v>28</v>
      </c>
      <c r="E1496">
        <v>20199</v>
      </c>
      <c r="F1496" t="s">
        <v>39</v>
      </c>
      <c r="G1496" t="s">
        <v>47</v>
      </c>
      <c r="H1496" s="74">
        <v>0.32649306637178005</v>
      </c>
      <c r="I1496" s="1">
        <v>912150</v>
      </c>
      <c r="J1496" s="1">
        <v>0</v>
      </c>
      <c r="K1496" s="1">
        <v>0</v>
      </c>
      <c r="L1496" s="1">
        <v>32836</v>
      </c>
      <c r="M1496" s="1">
        <v>0</v>
      </c>
      <c r="N1496" s="1">
        <v>0</v>
      </c>
      <c r="O1496" s="1">
        <v>0</v>
      </c>
      <c r="P1496" s="1">
        <v>707312</v>
      </c>
      <c r="Q1496" s="1">
        <v>0</v>
      </c>
      <c r="R1496" s="1">
        <v>0</v>
      </c>
      <c r="S1496" s="1">
        <v>0</v>
      </c>
      <c r="T1496" s="1">
        <v>740148</v>
      </c>
      <c r="U1496" s="1"/>
      <c r="V1496" s="36"/>
      <c r="W1496" s="1"/>
      <c r="X1496" s="1"/>
      <c r="Y1496" s="1">
        <v>5664</v>
      </c>
      <c r="Z1496" s="1"/>
      <c r="AA1496" s="1"/>
      <c r="AB1496" s="1"/>
      <c r="AC1496" s="1">
        <v>106385</v>
      </c>
      <c r="AD1496" s="1"/>
      <c r="AE1496" s="1"/>
      <c r="AF1496" s="1"/>
      <c r="AG1496" s="1">
        <v>0</v>
      </c>
      <c r="AH1496" s="1">
        <v>0</v>
      </c>
      <c r="AI1496" s="1">
        <v>58213.210750000006</v>
      </c>
      <c r="AJ1496" s="1">
        <v>0</v>
      </c>
      <c r="AK1496" s="1">
        <v>0</v>
      </c>
      <c r="AL1496" s="1">
        <v>0</v>
      </c>
      <c r="AM1496" s="1">
        <v>934863.68854666664</v>
      </c>
      <c r="AN1496" s="1">
        <v>0</v>
      </c>
      <c r="AO1496" s="1">
        <v>0</v>
      </c>
      <c r="AP1496" s="1">
        <v>0</v>
      </c>
      <c r="AQ1496" s="1">
        <v>993076.89929666661</v>
      </c>
      <c r="AR1496" s="1">
        <v>0</v>
      </c>
      <c r="AS1496" s="1">
        <v>0</v>
      </c>
      <c r="AT1496" s="1">
        <v>12279.661881599999</v>
      </c>
      <c r="AU1496" s="1">
        <v>0</v>
      </c>
      <c r="AV1496" s="1">
        <v>0</v>
      </c>
      <c r="AW1496" s="1">
        <v>0</v>
      </c>
      <c r="AX1496" s="1">
        <v>276726.5343</v>
      </c>
      <c r="AY1496" s="1">
        <v>0</v>
      </c>
      <c r="AZ1496" s="1">
        <v>0</v>
      </c>
      <c r="BA1496" s="1">
        <v>0</v>
      </c>
      <c r="BB1496" s="1">
        <v>289006.19618159998</v>
      </c>
      <c r="BC1496" s="7">
        <v>1.405561689939447</v>
      </c>
      <c r="BD1496" s="35" t="s">
        <v>552</v>
      </c>
      <c r="BE1496" s="35" t="s">
        <v>552</v>
      </c>
      <c r="BF1496" s="35">
        <v>2.1468166838713612</v>
      </c>
      <c r="BG1496" s="35" t="s">
        <v>552</v>
      </c>
      <c r="BH1496" s="35" t="s">
        <v>552</v>
      </c>
      <c r="BI1496" s="35" t="s">
        <v>552</v>
      </c>
      <c r="BJ1496" s="35">
        <v>1.7129501872535269</v>
      </c>
      <c r="BK1496" s="35" t="s">
        <v>552</v>
      </c>
      <c r="BL1496" s="35" t="s">
        <v>552</v>
      </c>
      <c r="BM1496" s="35" t="s">
        <v>552</v>
      </c>
      <c r="BN1496" s="35">
        <v>1.7321982839624865</v>
      </c>
      <c r="BO1496" s="1">
        <v>0</v>
      </c>
      <c r="BP1496" s="1">
        <v>0</v>
      </c>
      <c r="BQ1496" s="1">
        <v>300243.29399999994</v>
      </c>
      <c r="BR1496" s="1">
        <v>13345.747206670085</v>
      </c>
      <c r="BS1496" s="1">
        <v>117930.12122187982</v>
      </c>
      <c r="BT1496" s="1">
        <v>300243.29399999994</v>
      </c>
      <c r="BU1496" s="1">
        <v>13345.747206670085</v>
      </c>
      <c r="BV1496" s="1">
        <v>34714.690719046092</v>
      </c>
      <c r="BW1496" s="35">
        <v>5.9755917769301075</v>
      </c>
      <c r="BX1496" s="1">
        <v>1493888.0647048084</v>
      </c>
      <c r="BY1496" s="1">
        <v>66402.990058495634</v>
      </c>
      <c r="BZ1496" s="1">
        <v>586772.14140395611</v>
      </c>
      <c r="CA1496" s="1">
        <v>1493888.0647048084</v>
      </c>
      <c r="CB1496" s="1">
        <v>66402.990058495634</v>
      </c>
      <c r="CC1496" s="1">
        <v>172726.12968035767</v>
      </c>
    </row>
    <row r="1497" spans="1:81" x14ac:dyDescent="0.25">
      <c r="A1497" t="s">
        <v>1362</v>
      </c>
      <c r="B1497" t="s">
        <v>1363</v>
      </c>
      <c r="C1497" t="s">
        <v>46</v>
      </c>
      <c r="D1497" t="s">
        <v>1730</v>
      </c>
      <c r="E1497">
        <v>20199</v>
      </c>
      <c r="F1497" t="s">
        <v>39</v>
      </c>
      <c r="G1497" t="s">
        <v>47</v>
      </c>
      <c r="H1497" s="74">
        <v>0.32649306637178005</v>
      </c>
      <c r="I1497" s="1">
        <v>912150</v>
      </c>
      <c r="J1497" s="1"/>
      <c r="K1497" s="1"/>
      <c r="L1497" s="1">
        <v>32836</v>
      </c>
      <c r="M1497" s="1"/>
      <c r="N1497" s="1"/>
      <c r="O1497" s="1"/>
      <c r="P1497" s="1">
        <v>707312</v>
      </c>
      <c r="Q1497" s="1"/>
      <c r="R1497" s="1"/>
      <c r="S1497" s="1"/>
      <c r="T1497" s="1">
        <v>740148</v>
      </c>
      <c r="U1497" s="1">
        <v>16.416666666666668</v>
      </c>
      <c r="V1497" s="36">
        <v>0.10469848037125883</v>
      </c>
      <c r="W1497" s="1"/>
      <c r="X1497" s="1"/>
      <c r="Y1497" s="1">
        <v>5664</v>
      </c>
      <c r="Z1497" s="1"/>
      <c r="AA1497" s="1"/>
      <c r="AB1497" s="1"/>
      <c r="AC1497" s="1">
        <v>106385</v>
      </c>
      <c r="AD1497" s="1"/>
      <c r="AE1497" s="1"/>
      <c r="AF1497" s="1"/>
      <c r="AG1497" s="1">
        <v>0</v>
      </c>
      <c r="AH1497" s="1">
        <v>0</v>
      </c>
      <c r="AI1497" s="1">
        <v>58213.210750000006</v>
      </c>
      <c r="AJ1497" s="1">
        <v>0</v>
      </c>
      <c r="AK1497" s="1"/>
      <c r="AL1497" s="1">
        <v>0</v>
      </c>
      <c r="AM1497" s="1">
        <v>934863.68854666664</v>
      </c>
      <c r="AN1497" s="1"/>
      <c r="AO1497" s="1">
        <v>0</v>
      </c>
      <c r="AP1497" s="1">
        <v>0</v>
      </c>
      <c r="AQ1497" s="1">
        <v>993076.89929666661</v>
      </c>
      <c r="AR1497" s="1">
        <v>0</v>
      </c>
      <c r="AS1497" s="1">
        <v>0</v>
      </c>
      <c r="AT1497" s="1">
        <v>12279.661881599999</v>
      </c>
      <c r="AU1497" s="1">
        <v>0</v>
      </c>
      <c r="AV1497" s="1"/>
      <c r="AW1497" s="1">
        <v>0</v>
      </c>
      <c r="AX1497" s="1">
        <v>276726.5343</v>
      </c>
      <c r="AY1497" s="1"/>
      <c r="AZ1497" s="1">
        <v>0</v>
      </c>
      <c r="BA1497" s="1">
        <v>0</v>
      </c>
      <c r="BB1497" s="1">
        <v>289006.19618159998</v>
      </c>
      <c r="BC1497" s="7">
        <v>1.405561689939447</v>
      </c>
      <c r="BD1497" s="35" t="s">
        <v>552</v>
      </c>
      <c r="BE1497" s="35" t="s">
        <v>552</v>
      </c>
      <c r="BF1497" s="35">
        <v>2.1468166838713612</v>
      </c>
      <c r="BG1497" s="35" t="s">
        <v>552</v>
      </c>
      <c r="BH1497" s="35" t="s">
        <v>552</v>
      </c>
      <c r="BI1497" s="35" t="s">
        <v>552</v>
      </c>
      <c r="BJ1497" s="35">
        <v>1.7129501872535269</v>
      </c>
      <c r="BK1497" s="35" t="s">
        <v>552</v>
      </c>
      <c r="BL1497" s="35" t="s">
        <v>552</v>
      </c>
      <c r="BM1497" s="35" t="s">
        <v>552</v>
      </c>
      <c r="BN1497" s="35">
        <v>1.7321982839624865</v>
      </c>
      <c r="BO1497" s="1">
        <v>0</v>
      </c>
      <c r="BP1497" s="1">
        <v>0</v>
      </c>
      <c r="BQ1497" s="1">
        <v>300243.29399999994</v>
      </c>
      <c r="BR1497" s="1">
        <v>13345.747206670085</v>
      </c>
      <c r="BS1497" s="1">
        <v>117930.12122187982</v>
      </c>
      <c r="BT1497" s="1">
        <v>300243.29399999994</v>
      </c>
      <c r="BU1497" s="1">
        <v>13345.747206670085</v>
      </c>
      <c r="BV1497" s="1">
        <v>34714.690719046092</v>
      </c>
      <c r="BW1497" s="35">
        <v>5.9755917769301075</v>
      </c>
      <c r="BX1497" s="1">
        <v>1493888.0647048084</v>
      </c>
      <c r="BY1497" s="1">
        <v>66402.990058495634</v>
      </c>
      <c r="BZ1497" s="1">
        <v>586772.14140395611</v>
      </c>
      <c r="CA1497" s="1">
        <v>1493888.0647048084</v>
      </c>
      <c r="CB1497" s="1">
        <v>66402.990058495634</v>
      </c>
      <c r="CC1497" s="1">
        <v>172726.12968035767</v>
      </c>
    </row>
    <row r="1498" spans="1:81" x14ac:dyDescent="0.25">
      <c r="A1498" t="s">
        <v>1367</v>
      </c>
      <c r="B1498" t="s">
        <v>1368</v>
      </c>
      <c r="C1498" t="s">
        <v>46</v>
      </c>
      <c r="D1498" t="s">
        <v>28</v>
      </c>
      <c r="E1498">
        <v>20208</v>
      </c>
      <c r="F1498" t="s">
        <v>370</v>
      </c>
      <c r="G1498" t="s">
        <v>47</v>
      </c>
      <c r="H1498" s="74">
        <v>0.32649306637178005</v>
      </c>
      <c r="I1498" s="1">
        <v>303530</v>
      </c>
      <c r="J1498" s="1">
        <v>0</v>
      </c>
      <c r="K1498" s="1">
        <v>0</v>
      </c>
      <c r="L1498" s="1">
        <v>171766</v>
      </c>
      <c r="M1498" s="1">
        <v>0</v>
      </c>
      <c r="N1498" s="1">
        <v>0</v>
      </c>
      <c r="O1498" s="1">
        <v>0</v>
      </c>
      <c r="P1498" s="1">
        <v>126804</v>
      </c>
      <c r="Q1498" s="1">
        <v>0</v>
      </c>
      <c r="R1498" s="1">
        <v>0</v>
      </c>
      <c r="S1498" s="1">
        <v>0</v>
      </c>
      <c r="T1498" s="1">
        <v>298570</v>
      </c>
      <c r="U1498" s="1"/>
      <c r="V1498" s="36"/>
      <c r="W1498" s="1"/>
      <c r="X1498" s="1"/>
      <c r="Y1498" s="1">
        <v>39853</v>
      </c>
      <c r="Z1498" s="1"/>
      <c r="AA1498" s="1"/>
      <c r="AB1498" s="1"/>
      <c r="AC1498" s="1">
        <v>14936</v>
      </c>
      <c r="AD1498" s="1"/>
      <c r="AE1498" s="1"/>
      <c r="AF1498" s="1"/>
      <c r="AG1498" s="1">
        <v>0</v>
      </c>
      <c r="AH1498" s="1">
        <v>0</v>
      </c>
      <c r="AI1498" s="1">
        <v>408906.6451250001</v>
      </c>
      <c r="AJ1498" s="1">
        <v>0</v>
      </c>
      <c r="AK1498" s="1">
        <v>0</v>
      </c>
      <c r="AL1498" s="1">
        <v>0</v>
      </c>
      <c r="AM1498" s="1">
        <v>131282.10820999998</v>
      </c>
      <c r="AN1498" s="1">
        <v>0</v>
      </c>
      <c r="AO1498" s="1">
        <v>0</v>
      </c>
      <c r="AP1498" s="1">
        <v>0</v>
      </c>
      <c r="AQ1498" s="1">
        <v>540188.75333500002</v>
      </c>
      <c r="AR1498" s="1">
        <v>0</v>
      </c>
      <c r="AS1498" s="1">
        <v>0</v>
      </c>
      <c r="AT1498" s="1">
        <v>86402.077148199998</v>
      </c>
      <c r="AU1498" s="1">
        <v>0</v>
      </c>
      <c r="AV1498" s="1">
        <v>0</v>
      </c>
      <c r="AW1498" s="1">
        <v>0</v>
      </c>
      <c r="AX1498" s="1">
        <v>38851.224479999997</v>
      </c>
      <c r="AY1498" s="1">
        <v>0</v>
      </c>
      <c r="AZ1498" s="1">
        <v>0</v>
      </c>
      <c r="BA1498" s="1">
        <v>0</v>
      </c>
      <c r="BB1498" s="1">
        <v>125253.30162819999</v>
      </c>
      <c r="BC1498" s="7">
        <v>2.1923436067709945</v>
      </c>
      <c r="BD1498" s="35" t="s">
        <v>552</v>
      </c>
      <c r="BE1498" s="35" t="s">
        <v>552</v>
      </c>
      <c r="BF1498" s="35">
        <v>2.8836249448272655</v>
      </c>
      <c r="BG1498" s="35" t="s">
        <v>552</v>
      </c>
      <c r="BH1498" s="35" t="s">
        <v>552</v>
      </c>
      <c r="BI1498" s="35" t="s">
        <v>552</v>
      </c>
      <c r="BJ1498" s="35">
        <v>1.3417032009242609</v>
      </c>
      <c r="BK1498" s="35" t="s">
        <v>552</v>
      </c>
      <c r="BL1498" s="35" t="s">
        <v>552</v>
      </c>
      <c r="BM1498" s="35" t="s">
        <v>552</v>
      </c>
      <c r="BN1498" s="35">
        <v>2.2287639580775029</v>
      </c>
      <c r="BO1498" s="1">
        <v>0</v>
      </c>
      <c r="BP1498" s="1">
        <v>0</v>
      </c>
      <c r="BQ1498" s="1">
        <v>99909.934799999988</v>
      </c>
      <c r="BR1498" s="1">
        <v>4440.9742362994803</v>
      </c>
      <c r="BS1498" s="1">
        <v>39242.810606234918</v>
      </c>
      <c r="BT1498" s="1">
        <v>99909.934799999988</v>
      </c>
      <c r="BU1498" s="1">
        <v>4440.9742362994803</v>
      </c>
      <c r="BV1498" s="1">
        <v>11551.773363977481</v>
      </c>
      <c r="BW1498" s="35">
        <v>5.9749227779108756</v>
      </c>
      <c r="BX1498" s="1">
        <v>497044.21037611045</v>
      </c>
      <c r="BY1498" s="1">
        <v>22093.503884281643</v>
      </c>
      <c r="BZ1498" s="1">
        <v>195229.95235420065</v>
      </c>
      <c r="CA1498" s="1">
        <v>497044.21037611045</v>
      </c>
      <c r="CB1498" s="1">
        <v>22093.503884281643</v>
      </c>
      <c r="CC1498" s="1">
        <v>57469.180433715723</v>
      </c>
    </row>
    <row r="1499" spans="1:81" x14ac:dyDescent="0.25">
      <c r="A1499" t="s">
        <v>1367</v>
      </c>
      <c r="B1499" t="s">
        <v>1368</v>
      </c>
      <c r="C1499" t="s">
        <v>46</v>
      </c>
      <c r="D1499" t="s">
        <v>1730</v>
      </c>
      <c r="E1499">
        <v>20208</v>
      </c>
      <c r="F1499" t="s">
        <v>370</v>
      </c>
      <c r="G1499" t="s">
        <v>47</v>
      </c>
      <c r="H1499" s="74">
        <v>0.32649306637178005</v>
      </c>
      <c r="I1499" s="1">
        <v>303530</v>
      </c>
      <c r="J1499" s="1"/>
      <c r="K1499" s="1"/>
      <c r="L1499" s="1">
        <v>171766</v>
      </c>
      <c r="M1499" s="1"/>
      <c r="N1499" s="1"/>
      <c r="O1499" s="1"/>
      <c r="P1499" s="1">
        <v>126804</v>
      </c>
      <c r="Q1499" s="1"/>
      <c r="R1499" s="1"/>
      <c r="S1499" s="1"/>
      <c r="T1499" s="1">
        <v>298570</v>
      </c>
      <c r="U1499" s="1">
        <v>20.25</v>
      </c>
      <c r="V1499" s="36">
        <v>5.7804370873513873E-2</v>
      </c>
      <c r="W1499" s="1"/>
      <c r="X1499" s="1"/>
      <c r="Y1499" s="1">
        <v>39853</v>
      </c>
      <c r="Z1499" s="1"/>
      <c r="AA1499" s="1"/>
      <c r="AB1499" s="1"/>
      <c r="AC1499" s="1">
        <v>14936</v>
      </c>
      <c r="AD1499" s="1"/>
      <c r="AE1499" s="1"/>
      <c r="AF1499" s="1"/>
      <c r="AG1499" s="1">
        <v>0</v>
      </c>
      <c r="AH1499" s="1">
        <v>0</v>
      </c>
      <c r="AI1499" s="1">
        <v>408906.6451250001</v>
      </c>
      <c r="AJ1499" s="1">
        <v>0</v>
      </c>
      <c r="AK1499" s="1"/>
      <c r="AL1499" s="1">
        <v>0</v>
      </c>
      <c r="AM1499" s="1">
        <v>131282.10820999998</v>
      </c>
      <c r="AN1499" s="1"/>
      <c r="AO1499" s="1">
        <v>0</v>
      </c>
      <c r="AP1499" s="1">
        <v>0</v>
      </c>
      <c r="AQ1499" s="1">
        <v>540188.75333500002</v>
      </c>
      <c r="AR1499" s="1">
        <v>0</v>
      </c>
      <c r="AS1499" s="1">
        <v>0</v>
      </c>
      <c r="AT1499" s="1">
        <v>86402.077148199998</v>
      </c>
      <c r="AU1499" s="1">
        <v>0</v>
      </c>
      <c r="AV1499" s="1"/>
      <c r="AW1499" s="1">
        <v>0</v>
      </c>
      <c r="AX1499" s="1">
        <v>38851.224479999997</v>
      </c>
      <c r="AY1499" s="1"/>
      <c r="AZ1499" s="1">
        <v>0</v>
      </c>
      <c r="BA1499" s="1">
        <v>0</v>
      </c>
      <c r="BB1499" s="1">
        <v>125253.30162819999</v>
      </c>
      <c r="BC1499" s="7">
        <v>2.1923436067709945</v>
      </c>
      <c r="BD1499" s="35" t="s">
        <v>552</v>
      </c>
      <c r="BE1499" s="35" t="s">
        <v>552</v>
      </c>
      <c r="BF1499" s="35">
        <v>2.8836249448272655</v>
      </c>
      <c r="BG1499" s="35" t="s">
        <v>552</v>
      </c>
      <c r="BH1499" s="35" t="s">
        <v>552</v>
      </c>
      <c r="BI1499" s="35" t="s">
        <v>552</v>
      </c>
      <c r="BJ1499" s="35">
        <v>1.3417032009242609</v>
      </c>
      <c r="BK1499" s="35" t="s">
        <v>552</v>
      </c>
      <c r="BL1499" s="35" t="s">
        <v>552</v>
      </c>
      <c r="BM1499" s="35" t="s">
        <v>552</v>
      </c>
      <c r="BN1499" s="35">
        <v>2.2287639580775029</v>
      </c>
      <c r="BO1499" s="1">
        <v>0</v>
      </c>
      <c r="BP1499" s="1">
        <v>0</v>
      </c>
      <c r="BQ1499" s="1">
        <v>99909.934799999988</v>
      </c>
      <c r="BR1499" s="1">
        <v>4440.9742362994803</v>
      </c>
      <c r="BS1499" s="1">
        <v>39242.810606234918</v>
      </c>
      <c r="BT1499" s="1">
        <v>99909.934799999988</v>
      </c>
      <c r="BU1499" s="1">
        <v>4440.9742362994803</v>
      </c>
      <c r="BV1499" s="1">
        <v>11551.773363977481</v>
      </c>
      <c r="BW1499" s="35">
        <v>5.9749227779108756</v>
      </c>
      <c r="BX1499" s="1">
        <v>497044.21037611045</v>
      </c>
      <c r="BY1499" s="1">
        <v>22093.503884281643</v>
      </c>
      <c r="BZ1499" s="1">
        <v>195229.95235420065</v>
      </c>
      <c r="CA1499" s="1">
        <v>497044.21037611045</v>
      </c>
      <c r="CB1499" s="1">
        <v>22093.503884281643</v>
      </c>
      <c r="CC1499" s="1">
        <v>57469.180433715723</v>
      </c>
    </row>
    <row r="1500" spans="1:81" x14ac:dyDescent="0.25">
      <c r="A1500" t="s">
        <v>1364</v>
      </c>
      <c r="B1500" t="s">
        <v>1357</v>
      </c>
      <c r="C1500" t="s">
        <v>46</v>
      </c>
      <c r="D1500" t="s">
        <v>28</v>
      </c>
      <c r="E1500">
        <v>20201</v>
      </c>
      <c r="F1500" t="s">
        <v>370</v>
      </c>
      <c r="G1500" t="s">
        <v>47</v>
      </c>
      <c r="H1500" s="74">
        <v>0.32649306637178005</v>
      </c>
      <c r="I1500" s="1">
        <v>269912.02</v>
      </c>
      <c r="J1500" s="1">
        <v>0</v>
      </c>
      <c r="K1500" s="1">
        <v>0</v>
      </c>
      <c r="L1500" s="1">
        <v>0</v>
      </c>
      <c r="M1500" s="1">
        <v>0</v>
      </c>
      <c r="N1500" s="1">
        <v>0</v>
      </c>
      <c r="O1500" s="1">
        <v>0</v>
      </c>
      <c r="P1500" s="1">
        <v>165045</v>
      </c>
      <c r="Q1500" s="1">
        <v>0</v>
      </c>
      <c r="R1500" s="1">
        <v>0</v>
      </c>
      <c r="S1500" s="1">
        <v>0</v>
      </c>
      <c r="T1500" s="1">
        <v>165045</v>
      </c>
      <c r="U1500" s="1"/>
      <c r="V1500" s="36"/>
      <c r="W1500" s="1"/>
      <c r="X1500" s="1"/>
      <c r="Y1500" s="1"/>
      <c r="Z1500" s="1"/>
      <c r="AA1500" s="1"/>
      <c r="AB1500" s="1"/>
      <c r="AC1500" s="1">
        <v>19441</v>
      </c>
      <c r="AD1500" s="1"/>
      <c r="AE1500" s="1"/>
      <c r="AF1500" s="1"/>
      <c r="AG1500" s="1">
        <v>0</v>
      </c>
      <c r="AH1500" s="1">
        <v>0</v>
      </c>
      <c r="AI1500" s="1">
        <v>0</v>
      </c>
      <c r="AJ1500" s="1">
        <v>0</v>
      </c>
      <c r="AK1500" s="1">
        <v>0</v>
      </c>
      <c r="AL1500" s="1">
        <v>0</v>
      </c>
      <c r="AM1500" s="1">
        <v>170879.44361249998</v>
      </c>
      <c r="AN1500" s="1">
        <v>0</v>
      </c>
      <c r="AO1500" s="1">
        <v>0</v>
      </c>
      <c r="AP1500" s="1">
        <v>0</v>
      </c>
      <c r="AQ1500" s="1">
        <v>170879.44361249998</v>
      </c>
      <c r="AR1500" s="1">
        <v>0</v>
      </c>
      <c r="AS1500" s="1">
        <v>0</v>
      </c>
      <c r="AT1500" s="1">
        <v>0</v>
      </c>
      <c r="AU1500" s="1">
        <v>0</v>
      </c>
      <c r="AV1500" s="1">
        <v>0</v>
      </c>
      <c r="AW1500" s="1">
        <v>0</v>
      </c>
      <c r="AX1500" s="1">
        <v>50569.540379999999</v>
      </c>
      <c r="AY1500" s="1">
        <v>0</v>
      </c>
      <c r="AZ1500" s="1">
        <v>0</v>
      </c>
      <c r="BA1500" s="1">
        <v>0</v>
      </c>
      <c r="BB1500" s="1">
        <v>50569.540379999999</v>
      </c>
      <c r="BC1500" s="7">
        <v>0.82044876694450275</v>
      </c>
      <c r="BD1500" s="35" t="s">
        <v>552</v>
      </c>
      <c r="BE1500" s="35" t="s">
        <v>552</v>
      </c>
      <c r="BF1500" s="35" t="s">
        <v>552</v>
      </c>
      <c r="BG1500" s="35" t="s">
        <v>552</v>
      </c>
      <c r="BH1500" s="35" t="s">
        <v>552</v>
      </c>
      <c r="BI1500" s="35" t="s">
        <v>552</v>
      </c>
      <c r="BJ1500" s="35">
        <v>1.3417491229210214</v>
      </c>
      <c r="BK1500" s="35" t="s">
        <v>552</v>
      </c>
      <c r="BL1500" s="35" t="s">
        <v>552</v>
      </c>
      <c r="BM1500" s="35" t="s">
        <v>552</v>
      </c>
      <c r="BN1500" s="35">
        <v>1.3417491229210214</v>
      </c>
      <c r="BO1500" s="1">
        <v>0</v>
      </c>
      <c r="BP1500" s="1">
        <v>0</v>
      </c>
      <c r="BQ1500" s="1">
        <v>88844.240503199995</v>
      </c>
      <c r="BR1500" s="1">
        <v>3949.1066019423129</v>
      </c>
      <c r="BS1500" s="1">
        <v>34896.406553573921</v>
      </c>
      <c r="BT1500" s="1">
        <v>88844.240503199995</v>
      </c>
      <c r="BU1500" s="1">
        <v>3949.1066019423129</v>
      </c>
      <c r="BV1500" s="1">
        <v>10272.337110840304</v>
      </c>
      <c r="BW1500" s="35">
        <v>5.9748766133340565</v>
      </c>
      <c r="BX1500" s="1">
        <v>441989.13430879603</v>
      </c>
      <c r="BY1500" s="1">
        <v>19646.318077565938</v>
      </c>
      <c r="BZ1500" s="1">
        <v>173605.31685277223</v>
      </c>
      <c r="CA1500" s="1">
        <v>441989.13430879603</v>
      </c>
      <c r="CB1500" s="1">
        <v>19646.318077565938</v>
      </c>
      <c r="CC1500" s="1">
        <v>51103.609657002962</v>
      </c>
    </row>
    <row r="1501" spans="1:81" x14ac:dyDescent="0.25">
      <c r="A1501" t="s">
        <v>1364</v>
      </c>
      <c r="B1501" t="s">
        <v>1357</v>
      </c>
      <c r="C1501" t="s">
        <v>46</v>
      </c>
      <c r="D1501" t="s">
        <v>1730</v>
      </c>
      <c r="E1501">
        <v>20201</v>
      </c>
      <c r="F1501" t="s">
        <v>370</v>
      </c>
      <c r="G1501" t="s">
        <v>47</v>
      </c>
      <c r="H1501" s="74">
        <v>0.32649306637178005</v>
      </c>
      <c r="I1501" s="1">
        <v>269912.02</v>
      </c>
      <c r="J1501" s="1"/>
      <c r="K1501" s="1"/>
      <c r="L1501" s="1"/>
      <c r="M1501" s="1"/>
      <c r="N1501" s="1"/>
      <c r="O1501" s="1"/>
      <c r="P1501" s="1">
        <v>165045</v>
      </c>
      <c r="Q1501" s="1"/>
      <c r="R1501" s="1"/>
      <c r="S1501" s="1"/>
      <c r="T1501" s="1">
        <v>165045</v>
      </c>
      <c r="U1501" s="1">
        <v>17.454545454545453</v>
      </c>
      <c r="V1501" s="36">
        <v>0.10841911167551248</v>
      </c>
      <c r="W1501" s="1"/>
      <c r="X1501" s="1"/>
      <c r="Y1501" s="1"/>
      <c r="Z1501" s="1"/>
      <c r="AA1501" s="1"/>
      <c r="AB1501" s="1"/>
      <c r="AC1501" s="1">
        <v>19441</v>
      </c>
      <c r="AD1501" s="1"/>
      <c r="AE1501" s="1"/>
      <c r="AF1501" s="1"/>
      <c r="AG1501" s="1">
        <v>0</v>
      </c>
      <c r="AH1501" s="1">
        <v>0</v>
      </c>
      <c r="AI1501" s="1">
        <v>0</v>
      </c>
      <c r="AJ1501" s="1">
        <v>0</v>
      </c>
      <c r="AK1501" s="1"/>
      <c r="AL1501" s="1">
        <v>0</v>
      </c>
      <c r="AM1501" s="1">
        <v>170879.44361249998</v>
      </c>
      <c r="AN1501" s="1"/>
      <c r="AO1501" s="1">
        <v>0</v>
      </c>
      <c r="AP1501" s="1">
        <v>0</v>
      </c>
      <c r="AQ1501" s="1">
        <v>170879.44361249998</v>
      </c>
      <c r="AR1501" s="1">
        <v>0</v>
      </c>
      <c r="AS1501" s="1">
        <v>0</v>
      </c>
      <c r="AT1501" s="1">
        <v>0</v>
      </c>
      <c r="AU1501" s="1">
        <v>0</v>
      </c>
      <c r="AV1501" s="1"/>
      <c r="AW1501" s="1">
        <v>0</v>
      </c>
      <c r="AX1501" s="1">
        <v>50569.540379999999</v>
      </c>
      <c r="AY1501" s="1"/>
      <c r="AZ1501" s="1">
        <v>0</v>
      </c>
      <c r="BA1501" s="1">
        <v>0</v>
      </c>
      <c r="BB1501" s="1">
        <v>50569.540379999999</v>
      </c>
      <c r="BC1501" s="7">
        <v>0.82044876694450275</v>
      </c>
      <c r="BD1501" s="35" t="s">
        <v>552</v>
      </c>
      <c r="BE1501" s="35" t="s">
        <v>552</v>
      </c>
      <c r="BF1501" s="35" t="s">
        <v>552</v>
      </c>
      <c r="BG1501" s="35" t="s">
        <v>552</v>
      </c>
      <c r="BH1501" s="35" t="s">
        <v>552</v>
      </c>
      <c r="BI1501" s="35" t="s">
        <v>552</v>
      </c>
      <c r="BJ1501" s="35">
        <v>1.3417491229210214</v>
      </c>
      <c r="BK1501" s="35" t="s">
        <v>552</v>
      </c>
      <c r="BL1501" s="35" t="s">
        <v>552</v>
      </c>
      <c r="BM1501" s="35" t="s">
        <v>552</v>
      </c>
      <c r="BN1501" s="35">
        <v>1.3417491229210214</v>
      </c>
      <c r="BO1501" s="1">
        <v>0</v>
      </c>
      <c r="BP1501" s="1">
        <v>0</v>
      </c>
      <c r="BQ1501" s="1">
        <v>88844.240503199995</v>
      </c>
      <c r="BR1501" s="1">
        <v>3949.1066019423129</v>
      </c>
      <c r="BS1501" s="1">
        <v>34896.406553573921</v>
      </c>
      <c r="BT1501" s="1">
        <v>88844.240503199995</v>
      </c>
      <c r="BU1501" s="1">
        <v>3949.1066019423129</v>
      </c>
      <c r="BV1501" s="1">
        <v>10272.337110840304</v>
      </c>
      <c r="BW1501" s="35">
        <v>5.9748766133340565</v>
      </c>
      <c r="BX1501" s="1">
        <v>441989.13430879603</v>
      </c>
      <c r="BY1501" s="1">
        <v>19646.318077565938</v>
      </c>
      <c r="BZ1501" s="1">
        <v>173605.31685277223</v>
      </c>
      <c r="CA1501" s="1">
        <v>441989.13430879603</v>
      </c>
      <c r="CB1501" s="1">
        <v>19646.318077565938</v>
      </c>
      <c r="CC1501" s="1">
        <v>51103.609657002962</v>
      </c>
    </row>
    <row r="1502" spans="1:81" x14ac:dyDescent="0.25">
      <c r="A1502" t="s">
        <v>1373</v>
      </c>
      <c r="B1502" t="s">
        <v>1374</v>
      </c>
      <c r="C1502" t="s">
        <v>46</v>
      </c>
      <c r="D1502" t="s">
        <v>28</v>
      </c>
      <c r="E1502">
        <v>20212</v>
      </c>
      <c r="F1502" t="s">
        <v>370</v>
      </c>
      <c r="G1502" t="s">
        <v>47</v>
      </c>
      <c r="H1502" s="74">
        <v>0.32649306637178005</v>
      </c>
      <c r="I1502" s="1">
        <v>1718413.2999999998</v>
      </c>
      <c r="J1502" s="1">
        <v>0</v>
      </c>
      <c r="K1502" s="1">
        <v>0</v>
      </c>
      <c r="L1502" s="1">
        <v>104851</v>
      </c>
      <c r="M1502" s="1">
        <v>0</v>
      </c>
      <c r="N1502" s="1">
        <v>0</v>
      </c>
      <c r="O1502" s="1">
        <v>0</v>
      </c>
      <c r="P1502" s="1">
        <v>656071</v>
      </c>
      <c r="Q1502" s="1">
        <v>0</v>
      </c>
      <c r="R1502" s="1">
        <v>0</v>
      </c>
      <c r="S1502" s="1">
        <v>0</v>
      </c>
      <c r="T1502" s="1">
        <v>760922</v>
      </c>
      <c r="U1502" s="1"/>
      <c r="V1502" s="36"/>
      <c r="W1502" s="1"/>
      <c r="X1502" s="1"/>
      <c r="Y1502" s="1">
        <v>24327</v>
      </c>
      <c r="Z1502" s="1"/>
      <c r="AA1502" s="1"/>
      <c r="AB1502" s="1"/>
      <c r="AC1502" s="1">
        <v>77277</v>
      </c>
      <c r="AD1502" s="1"/>
      <c r="AE1502" s="1"/>
      <c r="AF1502" s="1"/>
      <c r="AG1502" s="1">
        <v>0</v>
      </c>
      <c r="AH1502" s="1">
        <v>0</v>
      </c>
      <c r="AI1502" s="1">
        <v>249604.11606250002</v>
      </c>
      <c r="AJ1502" s="1">
        <v>0</v>
      </c>
      <c r="AK1502" s="1">
        <v>0</v>
      </c>
      <c r="AL1502" s="1">
        <v>0</v>
      </c>
      <c r="AM1502" s="1">
        <v>679237.24731083331</v>
      </c>
      <c r="AN1502" s="1">
        <v>0</v>
      </c>
      <c r="AO1502" s="1">
        <v>0</v>
      </c>
      <c r="AP1502" s="1">
        <v>0</v>
      </c>
      <c r="AQ1502" s="1">
        <v>928841.36337333336</v>
      </c>
      <c r="AR1502" s="1">
        <v>0</v>
      </c>
      <c r="AS1502" s="1">
        <v>0</v>
      </c>
      <c r="AT1502" s="1">
        <v>52741.407943799997</v>
      </c>
      <c r="AU1502" s="1">
        <v>0</v>
      </c>
      <c r="AV1502" s="1">
        <v>0</v>
      </c>
      <c r="AW1502" s="1">
        <v>0</v>
      </c>
      <c r="AX1502" s="1">
        <v>201011.38686</v>
      </c>
      <c r="AY1502" s="1">
        <v>0</v>
      </c>
      <c r="AZ1502" s="1">
        <v>0</v>
      </c>
      <c r="BA1502" s="1">
        <v>0</v>
      </c>
      <c r="BB1502" s="1">
        <v>253752.7948038</v>
      </c>
      <c r="BC1502" s="7">
        <v>0.68818959803042346</v>
      </c>
      <c r="BD1502" s="35" t="s">
        <v>552</v>
      </c>
      <c r="BE1502" s="35" t="s">
        <v>552</v>
      </c>
      <c r="BF1502" s="35">
        <v>2.8835731085664422</v>
      </c>
      <c r="BG1502" s="35" t="s">
        <v>552</v>
      </c>
      <c r="BH1502" s="35" t="s">
        <v>552</v>
      </c>
      <c r="BI1502" s="35" t="s">
        <v>552</v>
      </c>
      <c r="BJ1502" s="35">
        <v>1.3416972159580796</v>
      </c>
      <c r="BK1502" s="35" t="s">
        <v>552</v>
      </c>
      <c r="BL1502" s="35" t="s">
        <v>552</v>
      </c>
      <c r="BM1502" s="35" t="s">
        <v>552</v>
      </c>
      <c r="BN1502" s="35">
        <v>1.5541595040978358</v>
      </c>
      <c r="BO1502" s="1">
        <v>0</v>
      </c>
      <c r="BP1502" s="1">
        <v>0</v>
      </c>
      <c r="BQ1502" s="1">
        <v>565632.92182799987</v>
      </c>
      <c r="BR1502" s="1">
        <v>25142.256754239679</v>
      </c>
      <c r="BS1502" s="1">
        <v>222170.35441351807</v>
      </c>
      <c r="BT1502" s="1">
        <v>565632.92182799987</v>
      </c>
      <c r="BU1502" s="1">
        <v>25142.256754239679</v>
      </c>
      <c r="BV1502" s="1">
        <v>65399.535423993162</v>
      </c>
      <c r="BW1502" s="35">
        <v>5.9751713552225771</v>
      </c>
      <c r="BX1502" s="1">
        <v>2814120.7102495162</v>
      </c>
      <c r="BY1502" s="1">
        <v>125087.03560934462</v>
      </c>
      <c r="BZ1502" s="1">
        <v>1105335.5832577832</v>
      </c>
      <c r="CA1502" s="1">
        <v>2814120.7102495162</v>
      </c>
      <c r="CB1502" s="1">
        <v>125087.03560934462</v>
      </c>
      <c r="CC1502" s="1">
        <v>325373.895286315</v>
      </c>
    </row>
    <row r="1503" spans="1:81" x14ac:dyDescent="0.25">
      <c r="A1503" t="s">
        <v>1373</v>
      </c>
      <c r="B1503" t="s">
        <v>1374</v>
      </c>
      <c r="C1503" t="s">
        <v>46</v>
      </c>
      <c r="D1503" t="s">
        <v>1730</v>
      </c>
      <c r="E1503">
        <v>20212</v>
      </c>
      <c r="F1503" t="s">
        <v>370</v>
      </c>
      <c r="G1503" t="s">
        <v>47</v>
      </c>
      <c r="H1503" s="74">
        <v>0.32649306637178005</v>
      </c>
      <c r="I1503" s="1">
        <v>1718413.2999999998</v>
      </c>
      <c r="J1503" s="1"/>
      <c r="K1503" s="1"/>
      <c r="L1503" s="1">
        <v>104851</v>
      </c>
      <c r="M1503" s="1"/>
      <c r="N1503" s="1"/>
      <c r="O1503" s="1"/>
      <c r="P1503" s="1">
        <v>656071</v>
      </c>
      <c r="Q1503" s="1"/>
      <c r="R1503" s="1"/>
      <c r="S1503" s="1"/>
      <c r="T1503" s="1">
        <v>760922</v>
      </c>
      <c r="U1503" s="1">
        <v>16.90625</v>
      </c>
      <c r="V1503" s="36">
        <v>0.13357961820041442</v>
      </c>
      <c r="W1503" s="1"/>
      <c r="X1503" s="1"/>
      <c r="Y1503" s="1">
        <v>24327</v>
      </c>
      <c r="Z1503" s="1"/>
      <c r="AA1503" s="1"/>
      <c r="AB1503" s="1"/>
      <c r="AC1503" s="1">
        <v>77277</v>
      </c>
      <c r="AD1503" s="1"/>
      <c r="AE1503" s="1"/>
      <c r="AF1503" s="1"/>
      <c r="AG1503" s="1">
        <v>0</v>
      </c>
      <c r="AH1503" s="1">
        <v>0</v>
      </c>
      <c r="AI1503" s="1">
        <v>249604.11606250002</v>
      </c>
      <c r="AJ1503" s="1">
        <v>0</v>
      </c>
      <c r="AK1503" s="1"/>
      <c r="AL1503" s="1">
        <v>0</v>
      </c>
      <c r="AM1503" s="1">
        <v>679237.24731083331</v>
      </c>
      <c r="AN1503" s="1"/>
      <c r="AO1503" s="1">
        <v>0</v>
      </c>
      <c r="AP1503" s="1">
        <v>0</v>
      </c>
      <c r="AQ1503" s="1">
        <v>928841.36337333336</v>
      </c>
      <c r="AR1503" s="1">
        <v>0</v>
      </c>
      <c r="AS1503" s="1">
        <v>0</v>
      </c>
      <c r="AT1503" s="1">
        <v>52741.407943799997</v>
      </c>
      <c r="AU1503" s="1">
        <v>0</v>
      </c>
      <c r="AV1503" s="1"/>
      <c r="AW1503" s="1">
        <v>0</v>
      </c>
      <c r="AX1503" s="1">
        <v>201011.38686</v>
      </c>
      <c r="AY1503" s="1"/>
      <c r="AZ1503" s="1">
        <v>0</v>
      </c>
      <c r="BA1503" s="1">
        <v>0</v>
      </c>
      <c r="BB1503" s="1">
        <v>253752.7948038</v>
      </c>
      <c r="BC1503" s="7">
        <v>0.68818959803042346</v>
      </c>
      <c r="BD1503" s="35" t="s">
        <v>552</v>
      </c>
      <c r="BE1503" s="35" t="s">
        <v>552</v>
      </c>
      <c r="BF1503" s="35">
        <v>2.8835731085664422</v>
      </c>
      <c r="BG1503" s="35" t="s">
        <v>552</v>
      </c>
      <c r="BH1503" s="35" t="s">
        <v>552</v>
      </c>
      <c r="BI1503" s="35" t="s">
        <v>552</v>
      </c>
      <c r="BJ1503" s="35">
        <v>1.3416972159580796</v>
      </c>
      <c r="BK1503" s="35" t="s">
        <v>552</v>
      </c>
      <c r="BL1503" s="35" t="s">
        <v>552</v>
      </c>
      <c r="BM1503" s="35" t="s">
        <v>552</v>
      </c>
      <c r="BN1503" s="35">
        <v>1.5541595040978358</v>
      </c>
      <c r="BO1503" s="1">
        <v>0</v>
      </c>
      <c r="BP1503" s="1">
        <v>0</v>
      </c>
      <c r="BQ1503" s="1">
        <v>565632.92182799987</v>
      </c>
      <c r="BR1503" s="1">
        <v>25142.256754239679</v>
      </c>
      <c r="BS1503" s="1">
        <v>222170.35441351807</v>
      </c>
      <c r="BT1503" s="1">
        <v>565632.92182799987</v>
      </c>
      <c r="BU1503" s="1">
        <v>25142.256754239679</v>
      </c>
      <c r="BV1503" s="1">
        <v>65399.535423993162</v>
      </c>
      <c r="BW1503" s="35">
        <v>5.9751713552225771</v>
      </c>
      <c r="BX1503" s="1">
        <v>2814120.7102495162</v>
      </c>
      <c r="BY1503" s="1">
        <v>125087.03560934462</v>
      </c>
      <c r="BZ1503" s="1">
        <v>1105335.5832577832</v>
      </c>
      <c r="CA1503" s="1">
        <v>2814120.7102495162</v>
      </c>
      <c r="CB1503" s="1">
        <v>125087.03560934462</v>
      </c>
      <c r="CC1503" s="1">
        <v>325373.895286315</v>
      </c>
    </row>
    <row r="1504" spans="1:81" x14ac:dyDescent="0.25">
      <c r="A1504" t="s">
        <v>1371</v>
      </c>
      <c r="B1504" t="s">
        <v>1372</v>
      </c>
      <c r="C1504" t="s">
        <v>46</v>
      </c>
      <c r="D1504" t="s">
        <v>28</v>
      </c>
      <c r="E1504">
        <v>20211</v>
      </c>
      <c r="F1504" t="s">
        <v>370</v>
      </c>
      <c r="G1504" t="s">
        <v>47</v>
      </c>
      <c r="H1504" s="74">
        <v>0.32649306637178005</v>
      </c>
      <c r="I1504" s="1">
        <v>1874443.77</v>
      </c>
      <c r="J1504" s="1">
        <v>0</v>
      </c>
      <c r="K1504" s="1">
        <v>0</v>
      </c>
      <c r="L1504" s="1">
        <v>0</v>
      </c>
      <c r="M1504" s="1">
        <v>0</v>
      </c>
      <c r="N1504" s="1">
        <v>0</v>
      </c>
      <c r="O1504" s="1">
        <v>0</v>
      </c>
      <c r="P1504" s="1">
        <v>626824</v>
      </c>
      <c r="Q1504" s="1">
        <v>0</v>
      </c>
      <c r="R1504" s="1">
        <v>0</v>
      </c>
      <c r="S1504" s="1">
        <v>0</v>
      </c>
      <c r="T1504" s="1">
        <v>626824</v>
      </c>
      <c r="U1504" s="1"/>
      <c r="V1504" s="36"/>
      <c r="W1504" s="1"/>
      <c r="X1504" s="1"/>
      <c r="Y1504" s="1"/>
      <c r="Z1504" s="1"/>
      <c r="AA1504" s="1"/>
      <c r="AB1504" s="1"/>
      <c r="AC1504" s="1">
        <v>73832</v>
      </c>
      <c r="AD1504" s="1"/>
      <c r="AE1504" s="1"/>
      <c r="AF1504" s="1"/>
      <c r="AG1504" s="1">
        <v>0</v>
      </c>
      <c r="AH1504" s="1">
        <v>0</v>
      </c>
      <c r="AI1504" s="1">
        <v>0</v>
      </c>
      <c r="AJ1504" s="1">
        <v>0</v>
      </c>
      <c r="AK1504" s="1">
        <v>0</v>
      </c>
      <c r="AL1504" s="1">
        <v>0</v>
      </c>
      <c r="AM1504" s="1">
        <v>648956.9275933333</v>
      </c>
      <c r="AN1504" s="1">
        <v>0</v>
      </c>
      <c r="AO1504" s="1">
        <v>0</v>
      </c>
      <c r="AP1504" s="1">
        <v>0</v>
      </c>
      <c r="AQ1504" s="1">
        <v>648956.9275933333</v>
      </c>
      <c r="AR1504" s="1">
        <v>0</v>
      </c>
      <c r="AS1504" s="1">
        <v>0</v>
      </c>
      <c r="AT1504" s="1">
        <v>0</v>
      </c>
      <c r="AU1504" s="1">
        <v>0</v>
      </c>
      <c r="AV1504" s="1">
        <v>0</v>
      </c>
      <c r="AW1504" s="1">
        <v>0</v>
      </c>
      <c r="AX1504" s="1">
        <v>192050.32175999999</v>
      </c>
      <c r="AY1504" s="1">
        <v>0</v>
      </c>
      <c r="AZ1504" s="1">
        <v>0</v>
      </c>
      <c r="BA1504" s="1">
        <v>0</v>
      </c>
      <c r="BB1504" s="1">
        <v>192050.32175999999</v>
      </c>
      <c r="BC1504" s="7">
        <v>0.4486703003917441</v>
      </c>
      <c r="BD1504" s="35" t="s">
        <v>552</v>
      </c>
      <c r="BE1504" s="35" t="s">
        <v>552</v>
      </c>
      <c r="BF1504" s="35" t="s">
        <v>552</v>
      </c>
      <c r="BG1504" s="35" t="s">
        <v>552</v>
      </c>
      <c r="BH1504" s="35" t="s">
        <v>552</v>
      </c>
      <c r="BI1504" s="35" t="s">
        <v>552</v>
      </c>
      <c r="BJ1504" s="35">
        <v>1.3416959933782582</v>
      </c>
      <c r="BK1504" s="35" t="s">
        <v>552</v>
      </c>
      <c r="BL1504" s="35" t="s">
        <v>552</v>
      </c>
      <c r="BM1504" s="35" t="s">
        <v>552</v>
      </c>
      <c r="BN1504" s="35">
        <v>1.3416959933782582</v>
      </c>
      <c r="BO1504" s="1">
        <v>0</v>
      </c>
      <c r="BP1504" s="1">
        <v>0</v>
      </c>
      <c r="BQ1504" s="1">
        <v>616991.91133319994</v>
      </c>
      <c r="BR1504" s="1">
        <v>27425.152340665074</v>
      </c>
      <c r="BS1504" s="1">
        <v>242343.23413879014</v>
      </c>
      <c r="BT1504" s="1">
        <v>616991.91133319994</v>
      </c>
      <c r="BU1504" s="1">
        <v>27425.152340665074</v>
      </c>
      <c r="BV1504" s="1">
        <v>71337.757765491173</v>
      </c>
      <c r="BW1504" s="35">
        <v>6.0087859183925003</v>
      </c>
      <c r="BX1504" s="1">
        <v>3090380.3972478057</v>
      </c>
      <c r="BY1504" s="1">
        <v>137366.71685369231</v>
      </c>
      <c r="BZ1504" s="1">
        <v>1213845.3785720686</v>
      </c>
      <c r="CA1504" s="1">
        <v>3090380.3972478057</v>
      </c>
      <c r="CB1504" s="1">
        <v>137366.71685369231</v>
      </c>
      <c r="CC1504" s="1">
        <v>357315.55654548737</v>
      </c>
    </row>
    <row r="1505" spans="1:81" x14ac:dyDescent="0.25">
      <c r="A1505" t="s">
        <v>1371</v>
      </c>
      <c r="B1505" t="s">
        <v>1372</v>
      </c>
      <c r="C1505" t="s">
        <v>46</v>
      </c>
      <c r="D1505" t="s">
        <v>1730</v>
      </c>
      <c r="E1505">
        <v>20211</v>
      </c>
      <c r="F1505" t="s">
        <v>370</v>
      </c>
      <c r="G1505" t="s">
        <v>47</v>
      </c>
      <c r="H1505" s="74">
        <v>0.32649306637178005</v>
      </c>
      <c r="I1505" s="1">
        <v>1874443.77</v>
      </c>
      <c r="J1505" s="1"/>
      <c r="K1505" s="1"/>
      <c r="L1505" s="1"/>
      <c r="M1505" s="1"/>
      <c r="N1505" s="1"/>
      <c r="O1505" s="1"/>
      <c r="P1505" s="1">
        <v>626824</v>
      </c>
      <c r="Q1505" s="1"/>
      <c r="R1505" s="1"/>
      <c r="S1505" s="1"/>
      <c r="T1505" s="1">
        <v>626824</v>
      </c>
      <c r="U1505" s="1">
        <v>12.838709677419354</v>
      </c>
      <c r="V1505" s="36">
        <v>0.36288917944597776</v>
      </c>
      <c r="W1505" s="1"/>
      <c r="X1505" s="1"/>
      <c r="Y1505" s="1"/>
      <c r="Z1505" s="1"/>
      <c r="AA1505" s="1"/>
      <c r="AB1505" s="1"/>
      <c r="AC1505" s="1">
        <v>73832</v>
      </c>
      <c r="AD1505" s="1"/>
      <c r="AE1505" s="1"/>
      <c r="AF1505" s="1"/>
      <c r="AG1505" s="1">
        <v>0</v>
      </c>
      <c r="AH1505" s="1">
        <v>0</v>
      </c>
      <c r="AI1505" s="1">
        <v>0</v>
      </c>
      <c r="AJ1505" s="1">
        <v>0</v>
      </c>
      <c r="AK1505" s="1"/>
      <c r="AL1505" s="1">
        <v>0</v>
      </c>
      <c r="AM1505" s="1">
        <v>648956.9275933333</v>
      </c>
      <c r="AN1505" s="1"/>
      <c r="AO1505" s="1">
        <v>0</v>
      </c>
      <c r="AP1505" s="1">
        <v>0</v>
      </c>
      <c r="AQ1505" s="1">
        <v>648956.9275933333</v>
      </c>
      <c r="AR1505" s="1">
        <v>0</v>
      </c>
      <c r="AS1505" s="1">
        <v>0</v>
      </c>
      <c r="AT1505" s="1">
        <v>0</v>
      </c>
      <c r="AU1505" s="1">
        <v>0</v>
      </c>
      <c r="AV1505" s="1"/>
      <c r="AW1505" s="1">
        <v>0</v>
      </c>
      <c r="AX1505" s="1">
        <v>192050.32175999999</v>
      </c>
      <c r="AY1505" s="1"/>
      <c r="AZ1505" s="1">
        <v>0</v>
      </c>
      <c r="BA1505" s="1">
        <v>0</v>
      </c>
      <c r="BB1505" s="1">
        <v>192050.32175999999</v>
      </c>
      <c r="BC1505" s="7">
        <v>0.4486703003917441</v>
      </c>
      <c r="BD1505" s="35" t="s">
        <v>552</v>
      </c>
      <c r="BE1505" s="35" t="s">
        <v>552</v>
      </c>
      <c r="BF1505" s="35" t="s">
        <v>552</v>
      </c>
      <c r="BG1505" s="35" t="s">
        <v>552</v>
      </c>
      <c r="BH1505" s="35" t="s">
        <v>552</v>
      </c>
      <c r="BI1505" s="35" t="s">
        <v>552</v>
      </c>
      <c r="BJ1505" s="35">
        <v>1.3416959933782582</v>
      </c>
      <c r="BK1505" s="35" t="s">
        <v>552</v>
      </c>
      <c r="BL1505" s="35" t="s">
        <v>552</v>
      </c>
      <c r="BM1505" s="35" t="s">
        <v>552</v>
      </c>
      <c r="BN1505" s="35">
        <v>1.3416959933782582</v>
      </c>
      <c r="BO1505" s="1">
        <v>0</v>
      </c>
      <c r="BP1505" s="1">
        <v>0</v>
      </c>
      <c r="BQ1505" s="1">
        <v>616991.91133319994</v>
      </c>
      <c r="BR1505" s="1">
        <v>27425.152340665074</v>
      </c>
      <c r="BS1505" s="1">
        <v>242343.23413879014</v>
      </c>
      <c r="BT1505" s="1">
        <v>616991.91133319994</v>
      </c>
      <c r="BU1505" s="1">
        <v>27425.152340665074</v>
      </c>
      <c r="BV1505" s="1">
        <v>71337.757765491173</v>
      </c>
      <c r="BW1505" s="35">
        <v>6.0087859183925003</v>
      </c>
      <c r="BX1505" s="1">
        <v>3090380.3972478057</v>
      </c>
      <c r="BY1505" s="1">
        <v>137366.71685369231</v>
      </c>
      <c r="BZ1505" s="1">
        <v>1213845.3785720686</v>
      </c>
      <c r="CA1505" s="1">
        <v>3090380.3972478057</v>
      </c>
      <c r="CB1505" s="1">
        <v>137366.71685369231</v>
      </c>
      <c r="CC1505" s="1">
        <v>357315.55654548737</v>
      </c>
    </row>
    <row r="1506" spans="1:81" x14ac:dyDescent="0.25">
      <c r="A1506" t="s">
        <v>1356</v>
      </c>
      <c r="B1506" t="s">
        <v>1357</v>
      </c>
      <c r="C1506" t="s">
        <v>46</v>
      </c>
      <c r="D1506" t="s">
        <v>28</v>
      </c>
      <c r="E1506">
        <v>20193</v>
      </c>
      <c r="F1506" t="s">
        <v>39</v>
      </c>
      <c r="G1506" t="s">
        <v>47</v>
      </c>
      <c r="H1506" s="74">
        <v>0.32649306637178005</v>
      </c>
      <c r="I1506" s="1">
        <v>481493</v>
      </c>
      <c r="J1506" s="1">
        <v>0</v>
      </c>
      <c r="K1506" s="1">
        <v>0</v>
      </c>
      <c r="L1506" s="1">
        <v>2849</v>
      </c>
      <c r="M1506" s="1">
        <v>0</v>
      </c>
      <c r="N1506" s="1">
        <v>0</v>
      </c>
      <c r="O1506" s="1">
        <v>0</v>
      </c>
      <c r="P1506" s="1">
        <v>563417</v>
      </c>
      <c r="Q1506" s="1">
        <v>0</v>
      </c>
      <c r="R1506" s="1">
        <v>0</v>
      </c>
      <c r="S1506" s="1">
        <v>0</v>
      </c>
      <c r="T1506" s="1">
        <v>566266</v>
      </c>
      <c r="U1506" s="1"/>
      <c r="V1506" s="36"/>
      <c r="W1506" s="1"/>
      <c r="X1506" s="1"/>
      <c r="Y1506" s="1">
        <v>427</v>
      </c>
      <c r="Z1506" s="1"/>
      <c r="AA1506" s="1"/>
      <c r="AB1506" s="1"/>
      <c r="AC1506" s="1">
        <v>70927</v>
      </c>
      <c r="AD1506" s="1"/>
      <c r="AE1506" s="1"/>
      <c r="AF1506" s="1"/>
      <c r="AG1506" s="1">
        <v>0</v>
      </c>
      <c r="AH1506" s="1">
        <v>0</v>
      </c>
      <c r="AI1506" s="1">
        <v>4392.9676875000005</v>
      </c>
      <c r="AJ1506" s="1">
        <v>0</v>
      </c>
      <c r="AK1506" s="1">
        <v>0</v>
      </c>
      <c r="AL1506" s="1">
        <v>0</v>
      </c>
      <c r="AM1506" s="1">
        <v>623379.00780916656</v>
      </c>
      <c r="AN1506" s="1">
        <v>0</v>
      </c>
      <c r="AO1506" s="1">
        <v>0</v>
      </c>
      <c r="AP1506" s="1">
        <v>0</v>
      </c>
      <c r="AQ1506" s="1">
        <v>627771.97549666651</v>
      </c>
      <c r="AR1506" s="1">
        <v>0</v>
      </c>
      <c r="AS1506" s="1">
        <v>0</v>
      </c>
      <c r="AT1506" s="1">
        <v>925.74428379999995</v>
      </c>
      <c r="AU1506" s="1">
        <v>0</v>
      </c>
      <c r="AV1506" s="1">
        <v>0</v>
      </c>
      <c r="AW1506" s="1">
        <v>0</v>
      </c>
      <c r="AX1506" s="1">
        <v>184493.89385999998</v>
      </c>
      <c r="AY1506" s="1">
        <v>0</v>
      </c>
      <c r="AZ1506" s="1">
        <v>0</v>
      </c>
      <c r="BA1506" s="1">
        <v>0</v>
      </c>
      <c r="BB1506" s="1">
        <v>185419.6381438</v>
      </c>
      <c r="BC1506" s="7">
        <v>1.6888960247406846</v>
      </c>
      <c r="BD1506" s="35" t="s">
        <v>552</v>
      </c>
      <c r="BE1506" s="35" t="s">
        <v>552</v>
      </c>
      <c r="BF1506" s="35">
        <v>1.8668697687960689</v>
      </c>
      <c r="BG1506" s="35" t="s">
        <v>552</v>
      </c>
      <c r="BH1506" s="35" t="s">
        <v>552</v>
      </c>
      <c r="BI1506" s="35" t="s">
        <v>552</v>
      </c>
      <c r="BJ1506" s="35">
        <v>1.4338809472720322</v>
      </c>
      <c r="BK1506" s="35" t="s">
        <v>552</v>
      </c>
      <c r="BL1506" s="35" t="s">
        <v>552</v>
      </c>
      <c r="BM1506" s="35" t="s">
        <v>552</v>
      </c>
      <c r="BN1506" s="35">
        <v>1.4360594025430919</v>
      </c>
      <c r="BO1506" s="1">
        <v>0</v>
      </c>
      <c r="BP1506" s="1">
        <v>0</v>
      </c>
      <c r="BQ1506" s="1">
        <v>158488.23587999996</v>
      </c>
      <c r="BR1506" s="1">
        <v>7044.7666061296923</v>
      </c>
      <c r="BS1506" s="1">
        <v>62251.30500190382</v>
      </c>
      <c r="BT1506" s="1">
        <v>158488.23587999996</v>
      </c>
      <c r="BU1506" s="1">
        <v>7044.7666061296923</v>
      </c>
      <c r="BV1506" s="1">
        <v>18324.706000532431</v>
      </c>
      <c r="BW1506" s="35">
        <v>5.9751275087829523</v>
      </c>
      <c r="BX1506" s="1">
        <v>788499.18214506912</v>
      </c>
      <c r="BY1506" s="1">
        <v>35048.612135111354</v>
      </c>
      <c r="BZ1506" s="1">
        <v>309708.17997260956</v>
      </c>
      <c r="CA1506" s="1">
        <v>788499.18214506912</v>
      </c>
      <c r="CB1506" s="1">
        <v>35048.612135111354</v>
      </c>
      <c r="CC1506" s="1">
        <v>91167.748913608943</v>
      </c>
    </row>
    <row r="1507" spans="1:81" x14ac:dyDescent="0.25">
      <c r="A1507" t="s">
        <v>1356</v>
      </c>
      <c r="B1507" t="s">
        <v>1357</v>
      </c>
      <c r="C1507" t="s">
        <v>46</v>
      </c>
      <c r="D1507" t="s">
        <v>1730</v>
      </c>
      <c r="E1507">
        <v>20193</v>
      </c>
      <c r="F1507" t="s">
        <v>39</v>
      </c>
      <c r="G1507" t="s">
        <v>47</v>
      </c>
      <c r="H1507" s="74">
        <v>0.32649306637178005</v>
      </c>
      <c r="I1507" s="1">
        <v>481493</v>
      </c>
      <c r="J1507" s="1"/>
      <c r="K1507" s="1"/>
      <c r="L1507" s="1">
        <v>2849</v>
      </c>
      <c r="M1507" s="1"/>
      <c r="N1507" s="1"/>
      <c r="O1507" s="1"/>
      <c r="P1507" s="1">
        <v>563417</v>
      </c>
      <c r="Q1507" s="1"/>
      <c r="R1507" s="1"/>
      <c r="S1507" s="1"/>
      <c r="T1507" s="1">
        <v>566266</v>
      </c>
      <c r="U1507" s="1">
        <v>12.918918918918919</v>
      </c>
      <c r="V1507" s="36">
        <v>8.1258919773357863E-2</v>
      </c>
      <c r="W1507" s="1"/>
      <c r="X1507" s="1"/>
      <c r="Y1507" s="1">
        <v>427</v>
      </c>
      <c r="Z1507" s="1"/>
      <c r="AA1507" s="1"/>
      <c r="AB1507" s="1"/>
      <c r="AC1507" s="1">
        <v>70927</v>
      </c>
      <c r="AD1507" s="1"/>
      <c r="AE1507" s="1"/>
      <c r="AF1507" s="1"/>
      <c r="AG1507" s="1">
        <v>0</v>
      </c>
      <c r="AH1507" s="1">
        <v>0</v>
      </c>
      <c r="AI1507" s="1">
        <v>4392.9676875000005</v>
      </c>
      <c r="AJ1507" s="1">
        <v>0</v>
      </c>
      <c r="AK1507" s="1"/>
      <c r="AL1507" s="1">
        <v>0</v>
      </c>
      <c r="AM1507" s="1">
        <v>623379.00780916656</v>
      </c>
      <c r="AN1507" s="1"/>
      <c r="AO1507" s="1">
        <v>0</v>
      </c>
      <c r="AP1507" s="1">
        <v>0</v>
      </c>
      <c r="AQ1507" s="1">
        <v>627771.97549666651</v>
      </c>
      <c r="AR1507" s="1">
        <v>0</v>
      </c>
      <c r="AS1507" s="1">
        <v>0</v>
      </c>
      <c r="AT1507" s="1">
        <v>925.74428379999995</v>
      </c>
      <c r="AU1507" s="1">
        <v>0</v>
      </c>
      <c r="AV1507" s="1"/>
      <c r="AW1507" s="1">
        <v>0</v>
      </c>
      <c r="AX1507" s="1">
        <v>184493.89385999998</v>
      </c>
      <c r="AY1507" s="1"/>
      <c r="AZ1507" s="1">
        <v>0</v>
      </c>
      <c r="BA1507" s="1">
        <v>0</v>
      </c>
      <c r="BB1507" s="1">
        <v>185419.6381438</v>
      </c>
      <c r="BC1507" s="7">
        <v>1.6888960247406846</v>
      </c>
      <c r="BD1507" s="35" t="s">
        <v>552</v>
      </c>
      <c r="BE1507" s="35" t="s">
        <v>552</v>
      </c>
      <c r="BF1507" s="35">
        <v>1.8668697687960689</v>
      </c>
      <c r="BG1507" s="35" t="s">
        <v>552</v>
      </c>
      <c r="BH1507" s="35" t="s">
        <v>552</v>
      </c>
      <c r="BI1507" s="35" t="s">
        <v>552</v>
      </c>
      <c r="BJ1507" s="35">
        <v>1.4338809472720322</v>
      </c>
      <c r="BK1507" s="35" t="s">
        <v>552</v>
      </c>
      <c r="BL1507" s="35" t="s">
        <v>552</v>
      </c>
      <c r="BM1507" s="35" t="s">
        <v>552</v>
      </c>
      <c r="BN1507" s="35">
        <v>1.4360594025430919</v>
      </c>
      <c r="BO1507" s="1">
        <v>0</v>
      </c>
      <c r="BP1507" s="1">
        <v>0</v>
      </c>
      <c r="BQ1507" s="1">
        <v>158488.23587999996</v>
      </c>
      <c r="BR1507" s="1">
        <v>7044.7666061296923</v>
      </c>
      <c r="BS1507" s="1">
        <v>62251.30500190382</v>
      </c>
      <c r="BT1507" s="1">
        <v>158488.23587999996</v>
      </c>
      <c r="BU1507" s="1">
        <v>7044.7666061296923</v>
      </c>
      <c r="BV1507" s="1">
        <v>18324.706000532431</v>
      </c>
      <c r="BW1507" s="35">
        <v>5.9751275087829523</v>
      </c>
      <c r="BX1507" s="1">
        <v>788499.18214506912</v>
      </c>
      <c r="BY1507" s="1">
        <v>35048.612135111354</v>
      </c>
      <c r="BZ1507" s="1">
        <v>309708.17997260956</v>
      </c>
      <c r="CA1507" s="1">
        <v>788499.18214506912</v>
      </c>
      <c r="CB1507" s="1">
        <v>35048.612135111354</v>
      </c>
      <c r="CC1507" s="1">
        <v>91167.748913608943</v>
      </c>
    </row>
    <row r="1508" spans="1:81" x14ac:dyDescent="0.25">
      <c r="A1508" t="s">
        <v>382</v>
      </c>
      <c r="B1508" t="s">
        <v>383</v>
      </c>
      <c r="C1508" t="s">
        <v>46</v>
      </c>
      <c r="D1508" t="s">
        <v>38</v>
      </c>
      <c r="E1508">
        <v>20161</v>
      </c>
      <c r="F1508" t="s">
        <v>39</v>
      </c>
      <c r="G1508" t="s">
        <v>47</v>
      </c>
      <c r="H1508" s="74">
        <v>0.32649306637178005</v>
      </c>
      <c r="I1508" s="1">
        <v>30996958</v>
      </c>
      <c r="J1508" s="1"/>
      <c r="K1508" s="1"/>
      <c r="L1508" s="1">
        <v>2581297</v>
      </c>
      <c r="M1508" s="1"/>
      <c r="N1508" s="1"/>
      <c r="O1508" s="1"/>
      <c r="P1508" s="1"/>
      <c r="Q1508" s="1"/>
      <c r="R1508" s="1"/>
      <c r="S1508" s="1"/>
      <c r="T1508" s="1">
        <v>2581297</v>
      </c>
      <c r="U1508" s="1">
        <v>56.428571428571431</v>
      </c>
      <c r="V1508" s="36">
        <v>0.2904881965874328</v>
      </c>
      <c r="W1508" s="1"/>
      <c r="X1508" s="1"/>
      <c r="Y1508" s="1">
        <v>575217</v>
      </c>
      <c r="Z1508" s="1"/>
      <c r="AA1508" s="1"/>
      <c r="AB1508" s="1"/>
      <c r="AC1508" s="1"/>
      <c r="AD1508" s="1"/>
      <c r="AE1508" s="1"/>
      <c r="AF1508" s="1"/>
      <c r="AG1508" s="1">
        <v>0</v>
      </c>
      <c r="AH1508" s="1">
        <v>0</v>
      </c>
      <c r="AI1508" s="1">
        <v>5903134.4786874996</v>
      </c>
      <c r="AJ1508" s="1">
        <v>0</v>
      </c>
      <c r="AK1508" s="1">
        <v>0</v>
      </c>
      <c r="AL1508" s="1">
        <v>0</v>
      </c>
      <c r="AM1508" s="1">
        <v>0</v>
      </c>
      <c r="AN1508" s="1">
        <v>0</v>
      </c>
      <c r="AO1508" s="1">
        <v>0</v>
      </c>
      <c r="AP1508" s="1">
        <v>0</v>
      </c>
      <c r="AQ1508" s="1">
        <v>5903134.4786874996</v>
      </c>
      <c r="AR1508" s="1">
        <v>0</v>
      </c>
      <c r="AS1508" s="1">
        <v>0</v>
      </c>
      <c r="AT1508" s="1">
        <v>1247081.6152098</v>
      </c>
      <c r="AU1508" s="1">
        <v>0</v>
      </c>
      <c r="AV1508" s="1">
        <v>0</v>
      </c>
      <c r="AW1508" s="1">
        <v>0</v>
      </c>
      <c r="AX1508" s="1">
        <v>0</v>
      </c>
      <c r="AY1508" s="1">
        <v>0</v>
      </c>
      <c r="AZ1508" s="1">
        <v>0</v>
      </c>
      <c r="BA1508" s="1">
        <v>0</v>
      </c>
      <c r="BB1508" s="1">
        <v>1247081.6152098</v>
      </c>
      <c r="BC1508" s="7">
        <v>0.23067476795294881</v>
      </c>
      <c r="BD1508" s="35" t="s">
        <v>552</v>
      </c>
      <c r="BE1508" s="35" t="s">
        <v>552</v>
      </c>
      <c r="BF1508" s="35">
        <v>2.7700090667200636</v>
      </c>
      <c r="BG1508" s="35" t="s">
        <v>552</v>
      </c>
      <c r="BH1508" s="35" t="s">
        <v>552</v>
      </c>
      <c r="BI1508" s="35" t="s">
        <v>552</v>
      </c>
      <c r="BJ1508" s="35" t="s">
        <v>552</v>
      </c>
      <c r="BK1508" s="35" t="s">
        <v>552</v>
      </c>
      <c r="BL1508" s="35" t="s">
        <v>552</v>
      </c>
      <c r="BM1508" s="35" t="s">
        <v>552</v>
      </c>
      <c r="BN1508" s="35">
        <v>2.7700090667200636</v>
      </c>
      <c r="BO1508" s="1">
        <v>0</v>
      </c>
      <c r="BP1508" s="1"/>
      <c r="BQ1508" s="1">
        <v>10202958.695279999</v>
      </c>
      <c r="BR1508" s="1">
        <v>453519.22999919968</v>
      </c>
      <c r="BS1508" s="1">
        <v>4007537.1533733681</v>
      </c>
      <c r="BT1508" s="1">
        <v>10202958.695279999</v>
      </c>
      <c r="BU1508" s="1">
        <v>453519.22999919968</v>
      </c>
      <c r="BV1508" s="1">
        <v>1179685.1506893181</v>
      </c>
      <c r="BW1508" s="35">
        <v>5.985657487941082</v>
      </c>
      <c r="BX1508" s="1">
        <v>50868457.418276295</v>
      </c>
      <c r="BY1508" s="1">
        <v>2261091.5449707834</v>
      </c>
      <c r="BZ1508" s="1">
        <v>19980207.616918016</v>
      </c>
      <c r="CA1508" s="1">
        <v>50868457.418276295</v>
      </c>
      <c r="CB1508" s="1">
        <v>2261091.5449707834</v>
      </c>
      <c r="CC1508" s="1">
        <v>5881506.1049471023</v>
      </c>
    </row>
    <row r="1509" spans="1:81" x14ac:dyDescent="0.25">
      <c r="A1509" t="s">
        <v>382</v>
      </c>
      <c r="B1509" t="s">
        <v>383</v>
      </c>
      <c r="C1509" t="s">
        <v>46</v>
      </c>
      <c r="D1509" t="s">
        <v>28</v>
      </c>
      <c r="E1509">
        <v>20161</v>
      </c>
      <c r="F1509" t="s">
        <v>39</v>
      </c>
      <c r="G1509" t="s">
        <v>47</v>
      </c>
      <c r="H1509" s="74">
        <v>0.32649306637178005</v>
      </c>
      <c r="I1509" s="1">
        <v>30996958</v>
      </c>
      <c r="J1509" s="1">
        <v>0</v>
      </c>
      <c r="K1509" s="1">
        <v>0</v>
      </c>
      <c r="L1509" s="1">
        <v>2581297</v>
      </c>
      <c r="M1509" s="1">
        <v>0</v>
      </c>
      <c r="N1509" s="1">
        <v>0</v>
      </c>
      <c r="O1509" s="1">
        <v>0</v>
      </c>
      <c r="P1509" s="1">
        <v>0</v>
      </c>
      <c r="Q1509" s="1">
        <v>0</v>
      </c>
      <c r="R1509" s="1">
        <v>0</v>
      </c>
      <c r="S1509" s="1">
        <v>0</v>
      </c>
      <c r="T1509" s="1">
        <v>2581297</v>
      </c>
      <c r="U1509" s="1"/>
      <c r="V1509" s="36"/>
      <c r="W1509" s="1"/>
      <c r="X1509" s="1"/>
      <c r="Y1509" s="1">
        <v>575217</v>
      </c>
      <c r="Z1509" s="1"/>
      <c r="AA1509" s="1"/>
      <c r="AB1509" s="1"/>
      <c r="AC1509" s="1"/>
      <c r="AD1509" s="1"/>
      <c r="AE1509" s="1"/>
      <c r="AF1509" s="1"/>
      <c r="AG1509" s="1">
        <v>0</v>
      </c>
      <c r="AH1509" s="1">
        <v>0</v>
      </c>
      <c r="AI1509" s="1">
        <v>5903134.4786874996</v>
      </c>
      <c r="AJ1509" s="1">
        <v>0</v>
      </c>
      <c r="AK1509" s="1">
        <v>0</v>
      </c>
      <c r="AL1509" s="1">
        <v>0</v>
      </c>
      <c r="AM1509" s="1">
        <v>0</v>
      </c>
      <c r="AN1509" s="1">
        <v>0</v>
      </c>
      <c r="AO1509" s="1">
        <v>0</v>
      </c>
      <c r="AP1509" s="1">
        <v>0</v>
      </c>
      <c r="AQ1509" s="1">
        <v>5903134.4786874996</v>
      </c>
      <c r="AR1509" s="1">
        <v>0</v>
      </c>
      <c r="AS1509" s="1">
        <v>0</v>
      </c>
      <c r="AT1509" s="1">
        <v>1247081.6152098</v>
      </c>
      <c r="AU1509" s="1">
        <v>0</v>
      </c>
      <c r="AV1509" s="1">
        <v>0</v>
      </c>
      <c r="AW1509" s="1">
        <v>0</v>
      </c>
      <c r="AX1509" s="1">
        <v>0</v>
      </c>
      <c r="AY1509" s="1">
        <v>0</v>
      </c>
      <c r="AZ1509" s="1">
        <v>0</v>
      </c>
      <c r="BA1509" s="1">
        <v>0</v>
      </c>
      <c r="BB1509" s="1">
        <v>1247081.6152098</v>
      </c>
      <c r="BC1509" s="7">
        <v>0.23067476795294881</v>
      </c>
      <c r="BD1509" s="35" t="s">
        <v>552</v>
      </c>
      <c r="BE1509" s="35" t="s">
        <v>552</v>
      </c>
      <c r="BF1509" s="35">
        <v>2.7700090667200636</v>
      </c>
      <c r="BG1509" s="35" t="s">
        <v>552</v>
      </c>
      <c r="BH1509" s="35" t="s">
        <v>552</v>
      </c>
      <c r="BI1509" s="35" t="s">
        <v>552</v>
      </c>
      <c r="BJ1509" s="35" t="s">
        <v>552</v>
      </c>
      <c r="BK1509" s="35" t="s">
        <v>552</v>
      </c>
      <c r="BL1509" s="35" t="s">
        <v>552</v>
      </c>
      <c r="BM1509" s="35" t="s">
        <v>552</v>
      </c>
      <c r="BN1509" s="35">
        <v>2.7700090667200636</v>
      </c>
      <c r="BO1509" s="1">
        <v>0</v>
      </c>
      <c r="BP1509" s="1">
        <v>0</v>
      </c>
      <c r="BQ1509" s="1">
        <v>10202958.695279999</v>
      </c>
      <c r="BR1509" s="1">
        <v>453519.22999919968</v>
      </c>
      <c r="BS1509" s="1">
        <v>4007537.1533733681</v>
      </c>
      <c r="BT1509" s="1">
        <v>10202958.695279999</v>
      </c>
      <c r="BU1509" s="1">
        <v>453519.22999919968</v>
      </c>
      <c r="BV1509" s="1">
        <v>1179685.1506893181</v>
      </c>
      <c r="BW1509" s="35">
        <v>5.985657487941082</v>
      </c>
      <c r="BX1509" s="1">
        <v>50868457.418276295</v>
      </c>
      <c r="BY1509" s="1">
        <v>2261091.5449707834</v>
      </c>
      <c r="BZ1509" s="1">
        <v>19980207.616918016</v>
      </c>
      <c r="CA1509" s="1">
        <v>50868457.418276295</v>
      </c>
      <c r="CB1509" s="1">
        <v>2261091.5449707834</v>
      </c>
      <c r="CC1509" s="1">
        <v>5881506.1049471023</v>
      </c>
    </row>
    <row r="1510" spans="1:81" x14ac:dyDescent="0.25">
      <c r="A1510" t="s">
        <v>1274</v>
      </c>
      <c r="B1510" t="s">
        <v>1275</v>
      </c>
      <c r="C1510" t="s">
        <v>46</v>
      </c>
      <c r="D1510" t="s">
        <v>38</v>
      </c>
      <c r="E1510">
        <v>20194</v>
      </c>
      <c r="F1510" t="s">
        <v>370</v>
      </c>
      <c r="G1510" t="s">
        <v>47</v>
      </c>
      <c r="H1510" s="74">
        <v>0.32649306637178005</v>
      </c>
      <c r="I1510" s="1">
        <v>47261.24</v>
      </c>
      <c r="J1510" s="1"/>
      <c r="K1510" s="1"/>
      <c r="L1510" s="1">
        <v>859</v>
      </c>
      <c r="M1510" s="1"/>
      <c r="N1510" s="1"/>
      <c r="O1510" s="1"/>
      <c r="P1510" s="1"/>
      <c r="Q1510" s="1"/>
      <c r="R1510" s="1"/>
      <c r="S1510" s="1"/>
      <c r="T1510" s="1">
        <v>859</v>
      </c>
      <c r="U1510" s="1">
        <v>26</v>
      </c>
      <c r="V1510" s="36">
        <v>6.375574339728525E-2</v>
      </c>
      <c r="W1510" s="1"/>
      <c r="X1510" s="1"/>
      <c r="Y1510" s="1">
        <v>199</v>
      </c>
      <c r="Z1510" s="1"/>
      <c r="AA1510" s="1"/>
      <c r="AB1510" s="1"/>
      <c r="AC1510" s="1"/>
      <c r="AD1510" s="1"/>
      <c r="AE1510" s="1"/>
      <c r="AF1510" s="1"/>
      <c r="AG1510" s="1">
        <v>0</v>
      </c>
      <c r="AH1510" s="1">
        <v>0</v>
      </c>
      <c r="AI1510" s="1">
        <v>2041.8295625000001</v>
      </c>
      <c r="AJ1510" s="1">
        <v>0</v>
      </c>
      <c r="AK1510" s="1">
        <v>0</v>
      </c>
      <c r="AL1510" s="1">
        <v>0</v>
      </c>
      <c r="AM1510" s="1">
        <v>0</v>
      </c>
      <c r="AN1510" s="1">
        <v>0</v>
      </c>
      <c r="AO1510" s="1">
        <v>0</v>
      </c>
      <c r="AP1510" s="1">
        <v>0</v>
      </c>
      <c r="AQ1510" s="1">
        <v>2041.8295625000001</v>
      </c>
      <c r="AR1510" s="1">
        <v>0</v>
      </c>
      <c r="AS1510" s="1">
        <v>0</v>
      </c>
      <c r="AT1510" s="1">
        <v>431.43586060000001</v>
      </c>
      <c r="AU1510" s="1">
        <v>0</v>
      </c>
      <c r="AV1510" s="1">
        <v>0</v>
      </c>
      <c r="AW1510" s="1">
        <v>0</v>
      </c>
      <c r="AX1510" s="1">
        <v>0</v>
      </c>
      <c r="AY1510" s="1">
        <v>0</v>
      </c>
      <c r="AZ1510" s="1">
        <v>0</v>
      </c>
      <c r="BA1510" s="1">
        <v>0</v>
      </c>
      <c r="BB1510" s="1">
        <v>431.43586060000001</v>
      </c>
      <c r="BC1510" s="7">
        <v>5.2331792883555321E-2</v>
      </c>
      <c r="BD1510" s="35" t="s">
        <v>552</v>
      </c>
      <c r="BE1510" s="35" t="s">
        <v>552</v>
      </c>
      <c r="BF1510" s="35">
        <v>2.879237977997672</v>
      </c>
      <c r="BG1510" s="35" t="s">
        <v>552</v>
      </c>
      <c r="BH1510" s="35" t="s">
        <v>552</v>
      </c>
      <c r="BI1510" s="35" t="s">
        <v>552</v>
      </c>
      <c r="BJ1510" s="35" t="s">
        <v>552</v>
      </c>
      <c r="BK1510" s="35" t="s">
        <v>552</v>
      </c>
      <c r="BL1510" s="35" t="s">
        <v>552</v>
      </c>
      <c r="BM1510" s="35" t="s">
        <v>552</v>
      </c>
      <c r="BN1510" s="35">
        <v>2.879237977997672</v>
      </c>
      <c r="BO1510" s="1">
        <v>0</v>
      </c>
      <c r="BP1510" s="1"/>
      <c r="BQ1510" s="1">
        <v>15556.509758399998</v>
      </c>
      <c r="BR1510" s="1">
        <v>691.4833763238114</v>
      </c>
      <c r="BS1510" s="1">
        <v>6110.3149287906099</v>
      </c>
      <c r="BT1510" s="1">
        <v>15556.509758399998</v>
      </c>
      <c r="BU1510" s="1">
        <v>691.4833763238114</v>
      </c>
      <c r="BV1510" s="1">
        <v>1798.6727288259717</v>
      </c>
      <c r="BW1510" s="35">
        <v>5.9794040647987368</v>
      </c>
      <c r="BX1510" s="1">
        <v>77462.147925058161</v>
      </c>
      <c r="BY1510" s="1">
        <v>3443.1751348075409</v>
      </c>
      <c r="BZ1510" s="1">
        <v>30425.72699362037</v>
      </c>
      <c r="CA1510" s="1">
        <v>77462.147925058161</v>
      </c>
      <c r="CB1510" s="1">
        <v>3443.1751348075409</v>
      </c>
      <c r="CC1510" s="1">
        <v>8956.3182971586793</v>
      </c>
    </row>
    <row r="1511" spans="1:81" x14ac:dyDescent="0.25">
      <c r="A1511" t="s">
        <v>1274</v>
      </c>
      <c r="B1511" t="s">
        <v>1275</v>
      </c>
      <c r="C1511" t="s">
        <v>46</v>
      </c>
      <c r="D1511" t="s">
        <v>28</v>
      </c>
      <c r="E1511">
        <v>20194</v>
      </c>
      <c r="F1511" t="s">
        <v>370</v>
      </c>
      <c r="G1511" t="s">
        <v>47</v>
      </c>
      <c r="H1511" s="74">
        <v>0.32649306637178005</v>
      </c>
      <c r="I1511" s="1">
        <v>47261.24</v>
      </c>
      <c r="J1511" s="1">
        <v>0</v>
      </c>
      <c r="K1511" s="1">
        <v>0</v>
      </c>
      <c r="L1511" s="1">
        <v>43987</v>
      </c>
      <c r="M1511" s="1">
        <v>0</v>
      </c>
      <c r="N1511" s="1">
        <v>0</v>
      </c>
      <c r="O1511" s="1">
        <v>0</v>
      </c>
      <c r="P1511" s="1">
        <v>0</v>
      </c>
      <c r="Q1511" s="1">
        <v>0</v>
      </c>
      <c r="R1511" s="1">
        <v>0</v>
      </c>
      <c r="S1511" s="1">
        <v>0</v>
      </c>
      <c r="T1511" s="1">
        <v>43987</v>
      </c>
      <c r="U1511" s="1"/>
      <c r="V1511" s="36"/>
      <c r="W1511" s="1"/>
      <c r="X1511" s="1"/>
      <c r="Y1511" s="1">
        <v>10205</v>
      </c>
      <c r="Z1511" s="1"/>
      <c r="AA1511" s="1"/>
      <c r="AB1511" s="1"/>
      <c r="AC1511" s="1"/>
      <c r="AD1511" s="1"/>
      <c r="AE1511" s="1"/>
      <c r="AF1511" s="1"/>
      <c r="AG1511" s="1">
        <v>0</v>
      </c>
      <c r="AH1511" s="1">
        <v>0</v>
      </c>
      <c r="AI1511" s="1">
        <v>104707.14806250001</v>
      </c>
      <c r="AJ1511" s="1">
        <v>0</v>
      </c>
      <c r="AK1511" s="1">
        <v>0</v>
      </c>
      <c r="AL1511" s="1">
        <v>0</v>
      </c>
      <c r="AM1511" s="1">
        <v>0</v>
      </c>
      <c r="AN1511" s="1">
        <v>0</v>
      </c>
      <c r="AO1511" s="1">
        <v>0</v>
      </c>
      <c r="AP1511" s="1">
        <v>0</v>
      </c>
      <c r="AQ1511" s="1">
        <v>104707.14806250001</v>
      </c>
      <c r="AR1511" s="1">
        <v>0</v>
      </c>
      <c r="AS1511" s="1">
        <v>0</v>
      </c>
      <c r="AT1511" s="1">
        <v>22124.637976999999</v>
      </c>
      <c r="AU1511" s="1">
        <v>0</v>
      </c>
      <c r="AV1511" s="1">
        <v>0</v>
      </c>
      <c r="AW1511" s="1">
        <v>0</v>
      </c>
      <c r="AX1511" s="1">
        <v>0</v>
      </c>
      <c r="AY1511" s="1">
        <v>0</v>
      </c>
      <c r="AZ1511" s="1">
        <v>0</v>
      </c>
      <c r="BA1511" s="1">
        <v>0</v>
      </c>
      <c r="BB1511" s="1">
        <v>22124.637976999999</v>
      </c>
      <c r="BC1511" s="7">
        <v>2.6836322119246132</v>
      </c>
      <c r="BD1511" s="35" t="s">
        <v>552</v>
      </c>
      <c r="BE1511" s="35" t="s">
        <v>552</v>
      </c>
      <c r="BF1511" s="35">
        <v>2.8833925032282264</v>
      </c>
      <c r="BG1511" s="35" t="s">
        <v>552</v>
      </c>
      <c r="BH1511" s="35" t="s">
        <v>552</v>
      </c>
      <c r="BI1511" s="35" t="s">
        <v>552</v>
      </c>
      <c r="BJ1511" s="35" t="s">
        <v>552</v>
      </c>
      <c r="BK1511" s="35" t="s">
        <v>552</v>
      </c>
      <c r="BL1511" s="35" t="s">
        <v>552</v>
      </c>
      <c r="BM1511" s="35" t="s">
        <v>552</v>
      </c>
      <c r="BN1511" s="35">
        <v>2.8833925032282264</v>
      </c>
      <c r="BO1511" s="1">
        <v>0</v>
      </c>
      <c r="BP1511" s="1">
        <v>0</v>
      </c>
      <c r="BQ1511" s="1">
        <v>15556.509758399998</v>
      </c>
      <c r="BR1511" s="1">
        <v>691.4833763238114</v>
      </c>
      <c r="BS1511" s="1">
        <v>6110.3149287906099</v>
      </c>
      <c r="BT1511" s="1">
        <v>15556.509758399998</v>
      </c>
      <c r="BU1511" s="1">
        <v>691.4833763238114</v>
      </c>
      <c r="BV1511" s="1">
        <v>1798.6727288259717</v>
      </c>
      <c r="BW1511" s="35">
        <v>5.9794040647987368</v>
      </c>
      <c r="BX1511" s="1">
        <v>77462.147925058161</v>
      </c>
      <c r="BY1511" s="1">
        <v>3443.1751348075409</v>
      </c>
      <c r="BZ1511" s="1">
        <v>30425.72699362037</v>
      </c>
      <c r="CA1511" s="1">
        <v>77462.147925058161</v>
      </c>
      <c r="CB1511" s="1">
        <v>3443.1751348075409</v>
      </c>
      <c r="CC1511" s="1">
        <v>8956.3182971586793</v>
      </c>
    </row>
    <row r="1512" spans="1:81" x14ac:dyDescent="0.25">
      <c r="A1512" t="s">
        <v>1274</v>
      </c>
      <c r="B1512" t="s">
        <v>1275</v>
      </c>
      <c r="C1512" t="s">
        <v>46</v>
      </c>
      <c r="D1512" t="s">
        <v>1730</v>
      </c>
      <c r="E1512">
        <v>20194</v>
      </c>
      <c r="F1512" t="s">
        <v>370</v>
      </c>
      <c r="G1512" t="s">
        <v>47</v>
      </c>
      <c r="H1512" s="74">
        <v>0.32649306637178005</v>
      </c>
      <c r="I1512" s="1"/>
      <c r="J1512" s="1"/>
      <c r="K1512" s="1"/>
      <c r="L1512" s="1">
        <v>43128</v>
      </c>
      <c r="M1512" s="1"/>
      <c r="N1512" s="1"/>
      <c r="O1512" s="1"/>
      <c r="P1512" s="1"/>
      <c r="Q1512" s="1"/>
      <c r="R1512" s="1"/>
      <c r="S1512" s="1"/>
      <c r="T1512" s="1">
        <v>43128</v>
      </c>
      <c r="U1512" s="1">
        <v>26.333333333333332</v>
      </c>
      <c r="V1512" s="36" t="s">
        <v>552</v>
      </c>
      <c r="W1512" s="1"/>
      <c r="X1512" s="1"/>
      <c r="Y1512" s="1">
        <v>10006</v>
      </c>
      <c r="Z1512" s="1"/>
      <c r="AA1512" s="1"/>
      <c r="AB1512" s="1"/>
      <c r="AC1512" s="1"/>
      <c r="AD1512" s="1"/>
      <c r="AE1512" s="1"/>
      <c r="AF1512" s="1"/>
      <c r="AG1512" s="1">
        <v>0</v>
      </c>
      <c r="AH1512" s="1">
        <v>0</v>
      </c>
      <c r="AI1512" s="1">
        <v>102665.31850000001</v>
      </c>
      <c r="AJ1512" s="1">
        <v>0</v>
      </c>
      <c r="AK1512" s="1"/>
      <c r="AL1512" s="1">
        <v>0</v>
      </c>
      <c r="AM1512" s="1">
        <v>0</v>
      </c>
      <c r="AN1512" s="1"/>
      <c r="AO1512" s="1">
        <v>0</v>
      </c>
      <c r="AP1512" s="1">
        <v>0</v>
      </c>
      <c r="AQ1512" s="1">
        <v>102665.31850000001</v>
      </c>
      <c r="AR1512" s="1">
        <v>0</v>
      </c>
      <c r="AS1512" s="1">
        <v>0</v>
      </c>
      <c r="AT1512" s="1">
        <v>21693.2021164</v>
      </c>
      <c r="AU1512" s="1">
        <v>0</v>
      </c>
      <c r="AV1512" s="1"/>
      <c r="AW1512" s="1">
        <v>0</v>
      </c>
      <c r="AX1512" s="1">
        <v>0</v>
      </c>
      <c r="AY1512" s="1"/>
      <c r="AZ1512" s="1">
        <v>0</v>
      </c>
      <c r="BA1512" s="1">
        <v>0</v>
      </c>
      <c r="BB1512" s="1">
        <v>21693.2021164</v>
      </c>
      <c r="BC1512" s="7" t="s">
        <v>552</v>
      </c>
      <c r="BD1512" s="35" t="s">
        <v>552</v>
      </c>
      <c r="BE1512" s="35" t="s">
        <v>552</v>
      </c>
      <c r="BF1512" s="35">
        <v>2.883475250797626</v>
      </c>
      <c r="BG1512" s="35" t="s">
        <v>552</v>
      </c>
      <c r="BH1512" s="35" t="s">
        <v>552</v>
      </c>
      <c r="BI1512" s="35" t="s">
        <v>552</v>
      </c>
      <c r="BJ1512" s="35" t="s">
        <v>552</v>
      </c>
      <c r="BK1512" s="35" t="s">
        <v>552</v>
      </c>
      <c r="BL1512" s="35" t="s">
        <v>552</v>
      </c>
      <c r="BM1512" s="35" t="s">
        <v>552</v>
      </c>
      <c r="BN1512" s="35">
        <v>2.883475250797626</v>
      </c>
      <c r="BO1512" s="1">
        <v>0</v>
      </c>
      <c r="BP1512" s="1">
        <v>0</v>
      </c>
      <c r="BQ1512" s="1">
        <v>0</v>
      </c>
      <c r="BR1512" s="1">
        <v>0</v>
      </c>
      <c r="BS1512" s="1">
        <v>0</v>
      </c>
      <c r="BT1512" s="1">
        <v>0</v>
      </c>
      <c r="BU1512" s="1">
        <v>0</v>
      </c>
      <c r="BV1512" s="1">
        <v>0</v>
      </c>
      <c r="BW1512" s="35">
        <v>5.9794040647987368</v>
      </c>
      <c r="BX1512" s="1">
        <v>0</v>
      </c>
      <c r="BY1512" s="1">
        <v>0</v>
      </c>
      <c r="BZ1512" s="1">
        <v>0</v>
      </c>
      <c r="CA1512" s="1">
        <v>0</v>
      </c>
      <c r="CB1512" s="1">
        <v>0</v>
      </c>
      <c r="CC1512" s="1">
        <v>0</v>
      </c>
    </row>
    <row r="1513" spans="1:81" x14ac:dyDescent="0.25">
      <c r="A1513" t="s">
        <v>1358</v>
      </c>
      <c r="B1513" t="s">
        <v>1359</v>
      </c>
      <c r="C1513" t="s">
        <v>46</v>
      </c>
      <c r="D1513" t="s">
        <v>28</v>
      </c>
      <c r="E1513">
        <v>20195</v>
      </c>
      <c r="F1513" t="s">
        <v>370</v>
      </c>
      <c r="G1513" t="s">
        <v>47</v>
      </c>
      <c r="H1513" s="74">
        <v>0.32649306637178005</v>
      </c>
      <c r="I1513" s="1">
        <v>441183.23</v>
      </c>
      <c r="J1513" s="1">
        <v>0</v>
      </c>
      <c r="K1513" s="1">
        <v>0</v>
      </c>
      <c r="L1513" s="1">
        <v>0</v>
      </c>
      <c r="M1513" s="1">
        <v>0</v>
      </c>
      <c r="N1513" s="1">
        <v>0</v>
      </c>
      <c r="O1513" s="1">
        <v>0</v>
      </c>
      <c r="P1513" s="1">
        <v>191455</v>
      </c>
      <c r="Q1513" s="1">
        <v>0</v>
      </c>
      <c r="R1513" s="1">
        <v>0</v>
      </c>
      <c r="S1513" s="1">
        <v>0</v>
      </c>
      <c r="T1513" s="1">
        <v>191455</v>
      </c>
      <c r="U1513" s="1"/>
      <c r="V1513" s="36"/>
      <c r="W1513" s="1"/>
      <c r="X1513" s="1"/>
      <c r="Y1513" s="1"/>
      <c r="Z1513" s="1"/>
      <c r="AA1513" s="1"/>
      <c r="AB1513" s="1"/>
      <c r="AC1513" s="1">
        <v>22549</v>
      </c>
      <c r="AD1513" s="1"/>
      <c r="AE1513" s="1"/>
      <c r="AF1513" s="1"/>
      <c r="AG1513" s="1">
        <v>0</v>
      </c>
      <c r="AH1513" s="1">
        <v>0</v>
      </c>
      <c r="AI1513" s="1">
        <v>0</v>
      </c>
      <c r="AJ1513" s="1">
        <v>0</v>
      </c>
      <c r="AK1513" s="1">
        <v>0</v>
      </c>
      <c r="AL1513" s="1">
        <v>0</v>
      </c>
      <c r="AM1513" s="1">
        <v>198197.68097083329</v>
      </c>
      <c r="AN1513" s="1">
        <v>0</v>
      </c>
      <c r="AO1513" s="1">
        <v>0</v>
      </c>
      <c r="AP1513" s="1">
        <v>0</v>
      </c>
      <c r="AQ1513" s="1">
        <v>198197.68097083329</v>
      </c>
      <c r="AR1513" s="1">
        <v>0</v>
      </c>
      <c r="AS1513" s="1">
        <v>0</v>
      </c>
      <c r="AT1513" s="1">
        <v>0</v>
      </c>
      <c r="AU1513" s="1">
        <v>0</v>
      </c>
      <c r="AV1513" s="1">
        <v>0</v>
      </c>
      <c r="AW1513" s="1">
        <v>0</v>
      </c>
      <c r="AX1513" s="1">
        <v>58654.007819999999</v>
      </c>
      <c r="AY1513" s="1">
        <v>0</v>
      </c>
      <c r="AZ1513" s="1">
        <v>0</v>
      </c>
      <c r="BA1513" s="1">
        <v>0</v>
      </c>
      <c r="BB1513" s="1">
        <v>58654.007819999999</v>
      </c>
      <c r="BC1513" s="7">
        <v>0.58218824135911351</v>
      </c>
      <c r="BD1513" s="35" t="s">
        <v>552</v>
      </c>
      <c r="BE1513" s="35" t="s">
        <v>552</v>
      </c>
      <c r="BF1513" s="35" t="s">
        <v>552</v>
      </c>
      <c r="BG1513" s="35" t="s">
        <v>552</v>
      </c>
      <c r="BH1513" s="35" t="s">
        <v>552</v>
      </c>
      <c r="BI1513" s="35" t="s">
        <v>552</v>
      </c>
      <c r="BJ1513" s="35">
        <v>1.3415773356184653</v>
      </c>
      <c r="BK1513" s="35" t="s">
        <v>552</v>
      </c>
      <c r="BL1513" s="35" t="s">
        <v>552</v>
      </c>
      <c r="BM1513" s="35" t="s">
        <v>552</v>
      </c>
      <c r="BN1513" s="35">
        <v>1.3415773356184653</v>
      </c>
      <c r="BO1513" s="1">
        <v>0</v>
      </c>
      <c r="BP1513" s="1">
        <v>0</v>
      </c>
      <c r="BQ1513" s="1">
        <v>145219.87198679996</v>
      </c>
      <c r="BR1513" s="1">
        <v>6454.9908012960423</v>
      </c>
      <c r="BS1513" s="1">
        <v>57039.732275349968</v>
      </c>
      <c r="BT1513" s="1">
        <v>145219.87198679996</v>
      </c>
      <c r="BU1513" s="1">
        <v>6454.9908012960423</v>
      </c>
      <c r="BV1513" s="1">
        <v>16790.592972515238</v>
      </c>
      <c r="BW1513" s="35">
        <v>5.9750888664928308</v>
      </c>
      <c r="BX1513" s="1">
        <v>722481.7683150426</v>
      </c>
      <c r="BY1513" s="1">
        <v>32114.152868841578</v>
      </c>
      <c r="BZ1513" s="1">
        <v>283777.73699082539</v>
      </c>
      <c r="CA1513" s="1">
        <v>722481.7683150426</v>
      </c>
      <c r="CB1513" s="1">
        <v>32114.152868841578</v>
      </c>
      <c r="CC1513" s="1">
        <v>83534.692159373328</v>
      </c>
    </row>
    <row r="1514" spans="1:81" x14ac:dyDescent="0.25">
      <c r="A1514" t="s">
        <v>1358</v>
      </c>
      <c r="B1514" t="s">
        <v>1359</v>
      </c>
      <c r="C1514" t="s">
        <v>46</v>
      </c>
      <c r="D1514" t="s">
        <v>1730</v>
      </c>
      <c r="E1514">
        <v>20195</v>
      </c>
      <c r="F1514" t="s">
        <v>370</v>
      </c>
      <c r="G1514" t="s">
        <v>47</v>
      </c>
      <c r="H1514" s="74">
        <v>0.32649306637178005</v>
      </c>
      <c r="I1514" s="1">
        <v>441183.23</v>
      </c>
      <c r="J1514" s="1"/>
      <c r="K1514" s="1"/>
      <c r="L1514" s="1"/>
      <c r="M1514" s="1"/>
      <c r="N1514" s="1"/>
      <c r="O1514" s="1"/>
      <c r="P1514" s="1">
        <v>191455</v>
      </c>
      <c r="Q1514" s="1"/>
      <c r="R1514" s="1"/>
      <c r="S1514" s="1"/>
      <c r="T1514" s="1">
        <v>191455</v>
      </c>
      <c r="U1514" s="1">
        <v>16.545454545454547</v>
      </c>
      <c r="V1514" s="36">
        <v>0.13951487759125128</v>
      </c>
      <c r="W1514" s="1"/>
      <c r="X1514" s="1"/>
      <c r="Y1514" s="1"/>
      <c r="Z1514" s="1"/>
      <c r="AA1514" s="1"/>
      <c r="AB1514" s="1"/>
      <c r="AC1514" s="1">
        <v>22549</v>
      </c>
      <c r="AD1514" s="1"/>
      <c r="AE1514" s="1"/>
      <c r="AF1514" s="1"/>
      <c r="AG1514" s="1">
        <v>0</v>
      </c>
      <c r="AH1514" s="1">
        <v>0</v>
      </c>
      <c r="AI1514" s="1">
        <v>0</v>
      </c>
      <c r="AJ1514" s="1">
        <v>0</v>
      </c>
      <c r="AK1514" s="1"/>
      <c r="AL1514" s="1">
        <v>0</v>
      </c>
      <c r="AM1514" s="1">
        <v>198197.68097083329</v>
      </c>
      <c r="AN1514" s="1"/>
      <c r="AO1514" s="1">
        <v>0</v>
      </c>
      <c r="AP1514" s="1">
        <v>0</v>
      </c>
      <c r="AQ1514" s="1">
        <v>198197.68097083329</v>
      </c>
      <c r="AR1514" s="1">
        <v>0</v>
      </c>
      <c r="AS1514" s="1">
        <v>0</v>
      </c>
      <c r="AT1514" s="1">
        <v>0</v>
      </c>
      <c r="AU1514" s="1">
        <v>0</v>
      </c>
      <c r="AV1514" s="1"/>
      <c r="AW1514" s="1">
        <v>0</v>
      </c>
      <c r="AX1514" s="1">
        <v>58654.007819999999</v>
      </c>
      <c r="AY1514" s="1"/>
      <c r="AZ1514" s="1">
        <v>0</v>
      </c>
      <c r="BA1514" s="1">
        <v>0</v>
      </c>
      <c r="BB1514" s="1">
        <v>58654.007819999999</v>
      </c>
      <c r="BC1514" s="7">
        <v>0.58218824135911351</v>
      </c>
      <c r="BD1514" s="35" t="s">
        <v>552</v>
      </c>
      <c r="BE1514" s="35" t="s">
        <v>552</v>
      </c>
      <c r="BF1514" s="35" t="s">
        <v>552</v>
      </c>
      <c r="BG1514" s="35" t="s">
        <v>552</v>
      </c>
      <c r="BH1514" s="35" t="s">
        <v>552</v>
      </c>
      <c r="BI1514" s="35" t="s">
        <v>552</v>
      </c>
      <c r="BJ1514" s="35">
        <v>1.3415773356184653</v>
      </c>
      <c r="BK1514" s="35" t="s">
        <v>552</v>
      </c>
      <c r="BL1514" s="35" t="s">
        <v>552</v>
      </c>
      <c r="BM1514" s="35" t="s">
        <v>552</v>
      </c>
      <c r="BN1514" s="35">
        <v>1.3415773356184653</v>
      </c>
      <c r="BO1514" s="1">
        <v>0</v>
      </c>
      <c r="BP1514" s="1">
        <v>0</v>
      </c>
      <c r="BQ1514" s="1">
        <v>145219.87198679996</v>
      </c>
      <c r="BR1514" s="1">
        <v>6454.9908012960423</v>
      </c>
      <c r="BS1514" s="1">
        <v>57039.732275349968</v>
      </c>
      <c r="BT1514" s="1">
        <v>145219.87198679996</v>
      </c>
      <c r="BU1514" s="1">
        <v>6454.9908012960423</v>
      </c>
      <c r="BV1514" s="1">
        <v>16790.592972515238</v>
      </c>
      <c r="BW1514" s="35">
        <v>5.9750888664928308</v>
      </c>
      <c r="BX1514" s="1">
        <v>722481.7683150426</v>
      </c>
      <c r="BY1514" s="1">
        <v>32114.152868841578</v>
      </c>
      <c r="BZ1514" s="1">
        <v>283777.73699082539</v>
      </c>
      <c r="CA1514" s="1">
        <v>722481.7683150426</v>
      </c>
      <c r="CB1514" s="1">
        <v>32114.152868841578</v>
      </c>
      <c r="CC1514" s="1">
        <v>83534.692159373328</v>
      </c>
    </row>
    <row r="1515" spans="1:81" x14ac:dyDescent="0.25">
      <c r="A1515" t="s">
        <v>175</v>
      </c>
      <c r="B1515" t="s">
        <v>176</v>
      </c>
      <c r="C1515" t="s">
        <v>46</v>
      </c>
      <c r="D1515" t="s">
        <v>38</v>
      </c>
      <c r="E1515">
        <v>20126</v>
      </c>
      <c r="F1515" t="s">
        <v>39</v>
      </c>
      <c r="G1515" t="s">
        <v>177</v>
      </c>
      <c r="H1515" s="74">
        <v>0.11527868646602001</v>
      </c>
      <c r="I1515" s="1">
        <v>196203402</v>
      </c>
      <c r="J1515" s="1"/>
      <c r="K1515" s="1"/>
      <c r="L1515" s="1">
        <v>11273919</v>
      </c>
      <c r="M1515" s="1"/>
      <c r="N1515" s="1"/>
      <c r="O1515" s="1"/>
      <c r="P1515" s="1"/>
      <c r="Q1515" s="1"/>
      <c r="R1515" s="1"/>
      <c r="S1515" s="1"/>
      <c r="T1515" s="1">
        <v>11273919</v>
      </c>
      <c r="U1515" s="1">
        <v>54.454999999999998</v>
      </c>
      <c r="V1515" s="36">
        <v>0.38332831777782639</v>
      </c>
      <c r="W1515" s="1"/>
      <c r="X1515" s="1"/>
      <c r="Y1515" s="1">
        <v>2278760</v>
      </c>
      <c r="Z1515" s="1"/>
      <c r="AA1515" s="1"/>
      <c r="AB1515" s="1"/>
      <c r="AC1515" s="1"/>
      <c r="AD1515" s="1"/>
      <c r="AE1515" s="1"/>
      <c r="AF1515" s="1"/>
      <c r="AG1515" s="1">
        <v>0</v>
      </c>
      <c r="AH1515" s="1">
        <v>0</v>
      </c>
      <c r="AI1515" s="1">
        <v>23397903.528312501</v>
      </c>
      <c r="AJ1515" s="1">
        <v>0</v>
      </c>
      <c r="AK1515" s="1">
        <v>0</v>
      </c>
      <c r="AL1515" s="1">
        <v>0</v>
      </c>
      <c r="AM1515" s="1">
        <v>0</v>
      </c>
      <c r="AN1515" s="1">
        <v>0</v>
      </c>
      <c r="AO1515" s="1">
        <v>0</v>
      </c>
      <c r="AP1515" s="1">
        <v>0</v>
      </c>
      <c r="AQ1515" s="1">
        <v>23397903.528312501</v>
      </c>
      <c r="AR1515" s="1">
        <v>0</v>
      </c>
      <c r="AS1515" s="1">
        <v>0</v>
      </c>
      <c r="AT1515" s="1">
        <v>4940395.8879439998</v>
      </c>
      <c r="AU1515" s="1">
        <v>0</v>
      </c>
      <c r="AV1515" s="1">
        <v>0</v>
      </c>
      <c r="AW1515" s="1">
        <v>0</v>
      </c>
      <c r="AX1515" s="1">
        <v>0</v>
      </c>
      <c r="AY1515" s="1">
        <v>0</v>
      </c>
      <c r="AZ1515" s="1">
        <v>0</v>
      </c>
      <c r="BA1515" s="1">
        <v>0</v>
      </c>
      <c r="BB1515" s="1">
        <v>4940395.8879439998</v>
      </c>
      <c r="BC1515" s="7">
        <v>0.14443327244782689</v>
      </c>
      <c r="BD1515" s="35" t="s">
        <v>552</v>
      </c>
      <c r="BE1515" s="35" t="s">
        <v>552</v>
      </c>
      <c r="BF1515" s="35">
        <v>2.5136156660568965</v>
      </c>
      <c r="BG1515" s="35" t="s">
        <v>552</v>
      </c>
      <c r="BH1515" s="35" t="s">
        <v>552</v>
      </c>
      <c r="BI1515" s="35" t="s">
        <v>552</v>
      </c>
      <c r="BJ1515" s="35" t="s">
        <v>552</v>
      </c>
      <c r="BK1515" s="35" t="s">
        <v>552</v>
      </c>
      <c r="BL1515" s="35" t="s">
        <v>552</v>
      </c>
      <c r="BM1515" s="35" t="s">
        <v>552</v>
      </c>
      <c r="BN1515" s="35">
        <v>2.5136156660568965</v>
      </c>
      <c r="BO1515" s="1">
        <v>0</v>
      </c>
      <c r="BP1515" s="1"/>
      <c r="BQ1515" s="1">
        <v>64582311.802319989</v>
      </c>
      <c r="BR1515" s="1">
        <v>2870669.3023961717</v>
      </c>
      <c r="BS1515" s="1">
        <v>25366760.929677378</v>
      </c>
      <c r="BT1515" s="1">
        <v>64582311.802319989</v>
      </c>
      <c r="BU1515" s="1">
        <v>2870669.3023961717</v>
      </c>
      <c r="BV1515" s="1">
        <v>7467127.5760068735</v>
      </c>
      <c r="BW1515" s="35">
        <v>6.0436231244768273</v>
      </c>
      <c r="BX1515" s="1">
        <v>325728841.23835379</v>
      </c>
      <c r="BY1515" s="1">
        <v>14478574.076291092</v>
      </c>
      <c r="BZ1515" s="1">
        <v>127940382.0179961</v>
      </c>
      <c r="CA1515" s="1">
        <v>325728841.23835379</v>
      </c>
      <c r="CB1515" s="1">
        <v>14478574.076291092</v>
      </c>
      <c r="CC1515" s="1">
        <v>37661377.315766856</v>
      </c>
    </row>
    <row r="1516" spans="1:81" x14ac:dyDescent="0.25">
      <c r="A1516" t="s">
        <v>175</v>
      </c>
      <c r="B1516" t="s">
        <v>176</v>
      </c>
      <c r="C1516" t="s">
        <v>46</v>
      </c>
      <c r="D1516" t="s">
        <v>28</v>
      </c>
      <c r="E1516">
        <v>20126</v>
      </c>
      <c r="F1516" t="s">
        <v>39</v>
      </c>
      <c r="G1516" t="s">
        <v>177</v>
      </c>
      <c r="H1516" s="74">
        <v>0.11527868646602001</v>
      </c>
      <c r="I1516" s="1">
        <v>196203402</v>
      </c>
      <c r="J1516" s="1">
        <v>0</v>
      </c>
      <c r="K1516" s="1">
        <v>0</v>
      </c>
      <c r="L1516" s="1">
        <v>11320049</v>
      </c>
      <c r="M1516" s="1">
        <v>0</v>
      </c>
      <c r="N1516" s="1">
        <v>0</v>
      </c>
      <c r="O1516" s="1">
        <v>0</v>
      </c>
      <c r="P1516" s="1">
        <v>0</v>
      </c>
      <c r="Q1516" s="1">
        <v>0</v>
      </c>
      <c r="R1516" s="1">
        <v>0</v>
      </c>
      <c r="S1516" s="1">
        <v>0</v>
      </c>
      <c r="T1516" s="1">
        <v>11320049</v>
      </c>
      <c r="U1516" s="1"/>
      <c r="V1516" s="36"/>
      <c r="W1516" s="1"/>
      <c r="X1516" s="1"/>
      <c r="Y1516" s="1">
        <v>2278760</v>
      </c>
      <c r="Z1516" s="1"/>
      <c r="AA1516" s="1"/>
      <c r="AB1516" s="1"/>
      <c r="AC1516" s="1"/>
      <c r="AD1516" s="1"/>
      <c r="AE1516" s="1"/>
      <c r="AF1516" s="1"/>
      <c r="AG1516" s="1">
        <v>0</v>
      </c>
      <c r="AH1516" s="1">
        <v>0</v>
      </c>
      <c r="AI1516" s="1">
        <v>23398442.672687501</v>
      </c>
      <c r="AJ1516" s="1">
        <v>0</v>
      </c>
      <c r="AK1516" s="1">
        <v>0</v>
      </c>
      <c r="AL1516" s="1">
        <v>0</v>
      </c>
      <c r="AM1516" s="1">
        <v>0</v>
      </c>
      <c r="AN1516" s="1">
        <v>0</v>
      </c>
      <c r="AO1516" s="1">
        <v>0</v>
      </c>
      <c r="AP1516" s="1">
        <v>0</v>
      </c>
      <c r="AQ1516" s="1">
        <v>23398442.672687501</v>
      </c>
      <c r="AR1516" s="1">
        <v>0</v>
      </c>
      <c r="AS1516" s="1">
        <v>0</v>
      </c>
      <c r="AT1516" s="1">
        <v>4940395.8879439998</v>
      </c>
      <c r="AU1516" s="1">
        <v>0</v>
      </c>
      <c r="AV1516" s="1">
        <v>0</v>
      </c>
      <c r="AW1516" s="1">
        <v>0</v>
      </c>
      <c r="AX1516" s="1">
        <v>0</v>
      </c>
      <c r="AY1516" s="1">
        <v>0</v>
      </c>
      <c r="AZ1516" s="1">
        <v>0</v>
      </c>
      <c r="BA1516" s="1">
        <v>0</v>
      </c>
      <c r="BB1516" s="1">
        <v>4940395.8879439998</v>
      </c>
      <c r="BC1516" s="7">
        <v>0.14443602033277433</v>
      </c>
      <c r="BD1516" s="35" t="s">
        <v>552</v>
      </c>
      <c r="BE1516" s="35" t="s">
        <v>552</v>
      </c>
      <c r="BF1516" s="35">
        <v>2.5034201318944378</v>
      </c>
      <c r="BG1516" s="35" t="s">
        <v>552</v>
      </c>
      <c r="BH1516" s="35" t="s">
        <v>552</v>
      </c>
      <c r="BI1516" s="35" t="s">
        <v>552</v>
      </c>
      <c r="BJ1516" s="35" t="s">
        <v>552</v>
      </c>
      <c r="BK1516" s="35" t="s">
        <v>552</v>
      </c>
      <c r="BL1516" s="35" t="s">
        <v>552</v>
      </c>
      <c r="BM1516" s="35" t="s">
        <v>552</v>
      </c>
      <c r="BN1516" s="35">
        <v>2.5034201318944378</v>
      </c>
      <c r="BO1516" s="1">
        <v>0</v>
      </c>
      <c r="BP1516" s="1">
        <v>0</v>
      </c>
      <c r="BQ1516" s="1">
        <v>64582311.802319989</v>
      </c>
      <c r="BR1516" s="1">
        <v>2870669.3023961717</v>
      </c>
      <c r="BS1516" s="1">
        <v>25366760.929677378</v>
      </c>
      <c r="BT1516" s="1">
        <v>64582311.802319989</v>
      </c>
      <c r="BU1516" s="1">
        <v>2870669.3023961717</v>
      </c>
      <c r="BV1516" s="1">
        <v>7467127.5760068735</v>
      </c>
      <c r="BW1516" s="35">
        <v>6.0436231244768273</v>
      </c>
      <c r="BX1516" s="1">
        <v>325728841.23835379</v>
      </c>
      <c r="BY1516" s="1">
        <v>14478574.076291092</v>
      </c>
      <c r="BZ1516" s="1">
        <v>127940382.0179961</v>
      </c>
      <c r="CA1516" s="1">
        <v>325728841.23835379</v>
      </c>
      <c r="CB1516" s="1">
        <v>14478574.076291092</v>
      </c>
      <c r="CC1516" s="1">
        <v>37661377.315766856</v>
      </c>
    </row>
    <row r="1517" spans="1:81" x14ac:dyDescent="0.25">
      <c r="A1517" t="s">
        <v>175</v>
      </c>
      <c r="B1517" t="s">
        <v>176</v>
      </c>
      <c r="C1517" t="s">
        <v>46</v>
      </c>
      <c r="D1517" t="s">
        <v>1730</v>
      </c>
      <c r="E1517">
        <v>20126</v>
      </c>
      <c r="F1517" t="s">
        <v>39</v>
      </c>
      <c r="G1517" t="s">
        <v>177</v>
      </c>
      <c r="H1517" s="74">
        <v>0.11527868646602001</v>
      </c>
      <c r="I1517" s="1"/>
      <c r="J1517" s="1"/>
      <c r="K1517" s="1"/>
      <c r="L1517" s="1">
        <v>46130</v>
      </c>
      <c r="M1517" s="1"/>
      <c r="N1517" s="1"/>
      <c r="O1517" s="1"/>
      <c r="P1517" s="1"/>
      <c r="Q1517" s="1"/>
      <c r="R1517" s="1"/>
      <c r="S1517" s="1"/>
      <c r="T1517" s="1">
        <v>46130</v>
      </c>
      <c r="U1517" s="1">
        <v>18</v>
      </c>
      <c r="V1517" s="36" t="s">
        <v>552</v>
      </c>
      <c r="W1517" s="1"/>
      <c r="X1517" s="1"/>
      <c r="Y1517" s="1"/>
      <c r="Z1517" s="1"/>
      <c r="AA1517" s="1"/>
      <c r="AB1517" s="1"/>
      <c r="AC1517" s="1"/>
      <c r="AD1517" s="1"/>
      <c r="AE1517" s="1"/>
      <c r="AF1517" s="1"/>
      <c r="AG1517" s="1">
        <v>0</v>
      </c>
      <c r="AH1517" s="1">
        <v>0</v>
      </c>
      <c r="AI1517" s="1">
        <v>539.14437499999997</v>
      </c>
      <c r="AJ1517" s="1">
        <v>0</v>
      </c>
      <c r="AK1517" s="1"/>
      <c r="AL1517" s="1">
        <v>0</v>
      </c>
      <c r="AM1517" s="1">
        <v>0</v>
      </c>
      <c r="AN1517" s="1"/>
      <c r="AO1517" s="1">
        <v>0</v>
      </c>
      <c r="AP1517" s="1">
        <v>0</v>
      </c>
      <c r="AQ1517" s="1">
        <v>539.14437499999997</v>
      </c>
      <c r="AR1517" s="1">
        <v>0</v>
      </c>
      <c r="AS1517" s="1">
        <v>0</v>
      </c>
      <c r="AT1517" s="1">
        <v>0</v>
      </c>
      <c r="AU1517" s="1">
        <v>0</v>
      </c>
      <c r="AV1517" s="1"/>
      <c r="AW1517" s="1">
        <v>0</v>
      </c>
      <c r="AX1517" s="1">
        <v>0</v>
      </c>
      <c r="AY1517" s="1"/>
      <c r="AZ1517" s="1">
        <v>0</v>
      </c>
      <c r="BA1517" s="1">
        <v>0</v>
      </c>
      <c r="BB1517" s="1">
        <v>0</v>
      </c>
      <c r="BC1517" s="7" t="s">
        <v>552</v>
      </c>
      <c r="BD1517" s="35" t="s">
        <v>552</v>
      </c>
      <c r="BE1517" s="35" t="s">
        <v>552</v>
      </c>
      <c r="BF1517" s="35">
        <v>1.16875E-2</v>
      </c>
      <c r="BG1517" s="35" t="s">
        <v>552</v>
      </c>
      <c r="BH1517" s="35" t="s">
        <v>552</v>
      </c>
      <c r="BI1517" s="35" t="s">
        <v>552</v>
      </c>
      <c r="BJ1517" s="35" t="s">
        <v>552</v>
      </c>
      <c r="BK1517" s="35" t="s">
        <v>552</v>
      </c>
      <c r="BL1517" s="35" t="s">
        <v>552</v>
      </c>
      <c r="BM1517" s="35" t="s">
        <v>552</v>
      </c>
      <c r="BN1517" s="35">
        <v>1.16875E-2</v>
      </c>
      <c r="BO1517" s="1">
        <v>0</v>
      </c>
      <c r="BP1517" s="1">
        <v>0</v>
      </c>
      <c r="BQ1517" s="1">
        <v>0</v>
      </c>
      <c r="BR1517" s="1">
        <v>0</v>
      </c>
      <c r="BS1517" s="1">
        <v>0</v>
      </c>
      <c r="BT1517" s="1">
        <v>0</v>
      </c>
      <c r="BU1517" s="1">
        <v>0</v>
      </c>
      <c r="BV1517" s="1">
        <v>0</v>
      </c>
      <c r="BW1517" s="35">
        <v>6.0436231244768273</v>
      </c>
      <c r="BX1517" s="1">
        <v>0</v>
      </c>
      <c r="BY1517" s="1">
        <v>0</v>
      </c>
      <c r="BZ1517" s="1">
        <v>0</v>
      </c>
      <c r="CA1517" s="1">
        <v>0</v>
      </c>
      <c r="CB1517" s="1">
        <v>0</v>
      </c>
      <c r="CC1517" s="1">
        <v>0</v>
      </c>
    </row>
    <row r="1518" spans="1:81" x14ac:dyDescent="0.25">
      <c r="A1518" t="s">
        <v>334</v>
      </c>
      <c r="B1518" t="s">
        <v>201</v>
      </c>
      <c r="C1518" t="s">
        <v>46</v>
      </c>
      <c r="D1518" t="s">
        <v>38</v>
      </c>
      <c r="E1518">
        <v>20163</v>
      </c>
      <c r="F1518" t="s">
        <v>39</v>
      </c>
      <c r="G1518" t="s">
        <v>47</v>
      </c>
      <c r="H1518" s="74">
        <v>0.32649306637178005</v>
      </c>
      <c r="I1518" s="1">
        <v>52870209</v>
      </c>
      <c r="J1518" s="1"/>
      <c r="K1518" s="1"/>
      <c r="L1518" s="1">
        <v>3349342</v>
      </c>
      <c r="M1518" s="1"/>
      <c r="N1518" s="1"/>
      <c r="O1518" s="1"/>
      <c r="P1518" s="1"/>
      <c r="Q1518" s="1"/>
      <c r="R1518" s="1"/>
      <c r="S1518" s="1"/>
      <c r="T1518" s="1">
        <v>3349342</v>
      </c>
      <c r="U1518" s="1">
        <v>55.911764705882355</v>
      </c>
      <c r="V1518" s="36">
        <v>0.42245024161069911</v>
      </c>
      <c r="W1518" s="1"/>
      <c r="X1518" s="1"/>
      <c r="Y1518" s="1">
        <v>691942</v>
      </c>
      <c r="Z1518" s="1"/>
      <c r="AA1518" s="1"/>
      <c r="AB1518" s="1"/>
      <c r="AC1518" s="1"/>
      <c r="AD1518" s="1"/>
      <c r="AE1518" s="1"/>
      <c r="AF1518" s="1"/>
      <c r="AG1518" s="1">
        <v>0</v>
      </c>
      <c r="AH1518" s="1">
        <v>0</v>
      </c>
      <c r="AI1518" s="1">
        <v>7103873.2546250001</v>
      </c>
      <c r="AJ1518" s="1">
        <v>0</v>
      </c>
      <c r="AK1518" s="1">
        <v>0</v>
      </c>
      <c r="AL1518" s="1">
        <v>0</v>
      </c>
      <c r="AM1518" s="1">
        <v>0</v>
      </c>
      <c r="AN1518" s="1">
        <v>0</v>
      </c>
      <c r="AO1518" s="1">
        <v>0</v>
      </c>
      <c r="AP1518" s="1">
        <v>0</v>
      </c>
      <c r="AQ1518" s="1">
        <v>7103873.2546250001</v>
      </c>
      <c r="AR1518" s="1">
        <v>0</v>
      </c>
      <c r="AS1518" s="1">
        <v>0</v>
      </c>
      <c r="AT1518" s="1">
        <v>1500143.6796748</v>
      </c>
      <c r="AU1518" s="1">
        <v>0</v>
      </c>
      <c r="AV1518" s="1">
        <v>0</v>
      </c>
      <c r="AW1518" s="1">
        <v>0</v>
      </c>
      <c r="AX1518" s="1">
        <v>0</v>
      </c>
      <c r="AY1518" s="1">
        <v>0</v>
      </c>
      <c r="AZ1518" s="1">
        <v>0</v>
      </c>
      <c r="BA1518" s="1">
        <v>0</v>
      </c>
      <c r="BB1518" s="1">
        <v>1500143.6796748</v>
      </c>
      <c r="BC1518" s="7">
        <v>0.16273847024701191</v>
      </c>
      <c r="BD1518" s="35" t="s">
        <v>552</v>
      </c>
      <c r="BE1518" s="35" t="s">
        <v>552</v>
      </c>
      <c r="BF1518" s="35">
        <v>2.5688678356225791</v>
      </c>
      <c r="BG1518" s="35" t="s">
        <v>552</v>
      </c>
      <c r="BH1518" s="35" t="s">
        <v>552</v>
      </c>
      <c r="BI1518" s="35" t="s">
        <v>552</v>
      </c>
      <c r="BJ1518" s="35" t="s">
        <v>552</v>
      </c>
      <c r="BK1518" s="35" t="s">
        <v>552</v>
      </c>
      <c r="BL1518" s="35" t="s">
        <v>552</v>
      </c>
      <c r="BM1518" s="35" t="s">
        <v>552</v>
      </c>
      <c r="BN1518" s="35">
        <v>2.5688678356225791</v>
      </c>
      <c r="BO1518" s="1">
        <v>0</v>
      </c>
      <c r="BP1518" s="1"/>
      <c r="BQ1518" s="1">
        <v>17402757.994439997</v>
      </c>
      <c r="BR1518" s="1">
        <v>773548.69711978687</v>
      </c>
      <c r="BS1518" s="1">
        <v>6835487.7557376763</v>
      </c>
      <c r="BT1518" s="1">
        <v>17402757.994439997</v>
      </c>
      <c r="BU1518" s="1">
        <v>773548.69711978687</v>
      </c>
      <c r="BV1518" s="1">
        <v>2012139.399974047</v>
      </c>
      <c r="BW1518" s="35">
        <v>5.9935053337019513</v>
      </c>
      <c r="BX1518" s="1">
        <v>86900764.866360396</v>
      </c>
      <c r="BY1518" s="1">
        <v>3862719.544945851</v>
      </c>
      <c r="BZ1518" s="1">
        <v>34133044.566730462</v>
      </c>
      <c r="CA1518" s="1">
        <v>86900764.866360396</v>
      </c>
      <c r="CB1518" s="1">
        <v>3862719.544945851</v>
      </c>
      <c r="CC1518" s="1">
        <v>10047628.825922247</v>
      </c>
    </row>
    <row r="1519" spans="1:81" x14ac:dyDescent="0.25">
      <c r="A1519" t="s">
        <v>334</v>
      </c>
      <c r="B1519" t="s">
        <v>201</v>
      </c>
      <c r="C1519" t="s">
        <v>46</v>
      </c>
      <c r="D1519" t="s">
        <v>28</v>
      </c>
      <c r="E1519">
        <v>20163</v>
      </c>
      <c r="F1519" t="s">
        <v>39</v>
      </c>
      <c r="G1519" t="s">
        <v>47</v>
      </c>
      <c r="H1519" s="74">
        <v>0.32649306637178005</v>
      </c>
      <c r="I1519" s="1">
        <v>52870209</v>
      </c>
      <c r="J1519" s="1">
        <v>0</v>
      </c>
      <c r="K1519" s="1">
        <v>0</v>
      </c>
      <c r="L1519" s="1">
        <v>3349342</v>
      </c>
      <c r="M1519" s="1">
        <v>0</v>
      </c>
      <c r="N1519" s="1">
        <v>0</v>
      </c>
      <c r="O1519" s="1">
        <v>0</v>
      </c>
      <c r="P1519" s="1">
        <v>0</v>
      </c>
      <c r="Q1519" s="1">
        <v>0</v>
      </c>
      <c r="R1519" s="1">
        <v>0</v>
      </c>
      <c r="S1519" s="1">
        <v>0</v>
      </c>
      <c r="T1519" s="1">
        <v>3349342</v>
      </c>
      <c r="U1519" s="1"/>
      <c r="V1519" s="36"/>
      <c r="W1519" s="1"/>
      <c r="X1519" s="1"/>
      <c r="Y1519" s="1">
        <v>691942</v>
      </c>
      <c r="Z1519" s="1"/>
      <c r="AA1519" s="1"/>
      <c r="AB1519" s="1"/>
      <c r="AC1519" s="1"/>
      <c r="AD1519" s="1"/>
      <c r="AE1519" s="1"/>
      <c r="AF1519" s="1"/>
      <c r="AG1519" s="1">
        <v>0</v>
      </c>
      <c r="AH1519" s="1">
        <v>0</v>
      </c>
      <c r="AI1519" s="1">
        <v>7103873.2546250001</v>
      </c>
      <c r="AJ1519" s="1">
        <v>0</v>
      </c>
      <c r="AK1519" s="1">
        <v>0</v>
      </c>
      <c r="AL1519" s="1">
        <v>0</v>
      </c>
      <c r="AM1519" s="1">
        <v>0</v>
      </c>
      <c r="AN1519" s="1">
        <v>0</v>
      </c>
      <c r="AO1519" s="1">
        <v>0</v>
      </c>
      <c r="AP1519" s="1">
        <v>0</v>
      </c>
      <c r="AQ1519" s="1">
        <v>7103873.2546250001</v>
      </c>
      <c r="AR1519" s="1">
        <v>0</v>
      </c>
      <c r="AS1519" s="1">
        <v>0</v>
      </c>
      <c r="AT1519" s="1">
        <v>1500143.6796748</v>
      </c>
      <c r="AU1519" s="1">
        <v>0</v>
      </c>
      <c r="AV1519" s="1">
        <v>0</v>
      </c>
      <c r="AW1519" s="1">
        <v>0</v>
      </c>
      <c r="AX1519" s="1">
        <v>0</v>
      </c>
      <c r="AY1519" s="1">
        <v>0</v>
      </c>
      <c r="AZ1519" s="1">
        <v>0</v>
      </c>
      <c r="BA1519" s="1">
        <v>0</v>
      </c>
      <c r="BB1519" s="1">
        <v>1500143.6796748</v>
      </c>
      <c r="BC1519" s="7">
        <v>0.16273847024701191</v>
      </c>
      <c r="BD1519" s="35" t="s">
        <v>552</v>
      </c>
      <c r="BE1519" s="35" t="s">
        <v>552</v>
      </c>
      <c r="BF1519" s="35">
        <v>2.5688678356225791</v>
      </c>
      <c r="BG1519" s="35" t="s">
        <v>552</v>
      </c>
      <c r="BH1519" s="35" t="s">
        <v>552</v>
      </c>
      <c r="BI1519" s="35" t="s">
        <v>552</v>
      </c>
      <c r="BJ1519" s="35" t="s">
        <v>552</v>
      </c>
      <c r="BK1519" s="35" t="s">
        <v>552</v>
      </c>
      <c r="BL1519" s="35" t="s">
        <v>552</v>
      </c>
      <c r="BM1519" s="35" t="s">
        <v>552</v>
      </c>
      <c r="BN1519" s="35">
        <v>2.5688678356225791</v>
      </c>
      <c r="BO1519" s="1">
        <v>0</v>
      </c>
      <c r="BP1519" s="1">
        <v>0</v>
      </c>
      <c r="BQ1519" s="1">
        <v>17402757.994439997</v>
      </c>
      <c r="BR1519" s="1">
        <v>773548.69711978687</v>
      </c>
      <c r="BS1519" s="1">
        <v>6835487.7557376763</v>
      </c>
      <c r="BT1519" s="1">
        <v>17402757.994439997</v>
      </c>
      <c r="BU1519" s="1">
        <v>773548.69711978687</v>
      </c>
      <c r="BV1519" s="1">
        <v>2012139.399974047</v>
      </c>
      <c r="BW1519" s="35">
        <v>5.9935053337019513</v>
      </c>
      <c r="BX1519" s="1">
        <v>86900764.866360396</v>
      </c>
      <c r="BY1519" s="1">
        <v>3862719.544945851</v>
      </c>
      <c r="BZ1519" s="1">
        <v>34133044.566730462</v>
      </c>
      <c r="CA1519" s="1">
        <v>86900764.866360396</v>
      </c>
      <c r="CB1519" s="1">
        <v>3862719.544945851</v>
      </c>
      <c r="CC1519" s="1">
        <v>10047628.825922247</v>
      </c>
    </row>
    <row r="1520" spans="1:81" x14ac:dyDescent="0.25">
      <c r="A1520" t="s">
        <v>1360</v>
      </c>
      <c r="B1520" t="s">
        <v>1361</v>
      </c>
      <c r="C1520" t="s">
        <v>46</v>
      </c>
      <c r="D1520" t="s">
        <v>28</v>
      </c>
      <c r="E1520">
        <v>20197</v>
      </c>
      <c r="F1520" t="s">
        <v>370</v>
      </c>
      <c r="G1520" t="s">
        <v>47</v>
      </c>
      <c r="H1520" s="74">
        <v>0.32649306637178005</v>
      </c>
      <c r="I1520" s="1">
        <v>1518869.87</v>
      </c>
      <c r="J1520" s="1">
        <v>0</v>
      </c>
      <c r="K1520" s="1">
        <v>0</v>
      </c>
      <c r="L1520" s="1">
        <v>0</v>
      </c>
      <c r="M1520" s="1">
        <v>0</v>
      </c>
      <c r="N1520" s="1">
        <v>0</v>
      </c>
      <c r="O1520" s="1">
        <v>0</v>
      </c>
      <c r="P1520" s="1">
        <v>1326784</v>
      </c>
      <c r="Q1520" s="1">
        <v>0</v>
      </c>
      <c r="R1520" s="1">
        <v>0</v>
      </c>
      <c r="S1520" s="1">
        <v>0</v>
      </c>
      <c r="T1520" s="1">
        <v>1326784</v>
      </c>
      <c r="U1520" s="1"/>
      <c r="V1520" s="36"/>
      <c r="W1520" s="1"/>
      <c r="X1520" s="1"/>
      <c r="Y1520" s="1"/>
      <c r="Z1520" s="1"/>
      <c r="AA1520" s="1"/>
      <c r="AB1520" s="1"/>
      <c r="AC1520" s="1">
        <v>156274</v>
      </c>
      <c r="AD1520" s="1"/>
      <c r="AE1520" s="1"/>
      <c r="AF1520" s="1"/>
      <c r="AG1520" s="1">
        <v>0</v>
      </c>
      <c r="AH1520" s="1">
        <v>0</v>
      </c>
      <c r="AI1520" s="1">
        <v>0</v>
      </c>
      <c r="AJ1520" s="1">
        <v>0</v>
      </c>
      <c r="AK1520" s="1">
        <v>0</v>
      </c>
      <c r="AL1520" s="1">
        <v>0</v>
      </c>
      <c r="AM1520" s="1">
        <v>1373592.7254933333</v>
      </c>
      <c r="AN1520" s="1">
        <v>0</v>
      </c>
      <c r="AO1520" s="1">
        <v>0</v>
      </c>
      <c r="AP1520" s="1">
        <v>0</v>
      </c>
      <c r="AQ1520" s="1">
        <v>1373592.7254933333</v>
      </c>
      <c r="AR1520" s="1">
        <v>0</v>
      </c>
      <c r="AS1520" s="1">
        <v>0</v>
      </c>
      <c r="AT1520" s="1">
        <v>0</v>
      </c>
      <c r="AU1520" s="1">
        <v>0</v>
      </c>
      <c r="AV1520" s="1">
        <v>0</v>
      </c>
      <c r="AW1520" s="1">
        <v>0</v>
      </c>
      <c r="AX1520" s="1">
        <v>406496.80331999995</v>
      </c>
      <c r="AY1520" s="1">
        <v>0</v>
      </c>
      <c r="AZ1520" s="1">
        <v>0</v>
      </c>
      <c r="BA1520" s="1">
        <v>0</v>
      </c>
      <c r="BB1520" s="1">
        <v>406496.80331999995</v>
      </c>
      <c r="BC1520" s="7">
        <v>1.1719829091173777</v>
      </c>
      <c r="BD1520" s="35" t="s">
        <v>552</v>
      </c>
      <c r="BE1520" s="35" t="s">
        <v>552</v>
      </c>
      <c r="BF1520" s="35" t="s">
        <v>552</v>
      </c>
      <c r="BG1520" s="35" t="s">
        <v>552</v>
      </c>
      <c r="BH1520" s="35" t="s">
        <v>552</v>
      </c>
      <c r="BI1520" s="35" t="s">
        <v>552</v>
      </c>
      <c r="BJ1520" s="35">
        <v>1.3416573675996495</v>
      </c>
      <c r="BK1520" s="35" t="s">
        <v>552</v>
      </c>
      <c r="BL1520" s="35" t="s">
        <v>552</v>
      </c>
      <c r="BM1520" s="35" t="s">
        <v>552</v>
      </c>
      <c r="BN1520" s="35">
        <v>1.3416573675996495</v>
      </c>
      <c r="BO1520" s="1">
        <v>0</v>
      </c>
      <c r="BP1520" s="1">
        <v>0</v>
      </c>
      <c r="BQ1520" s="1">
        <v>499951.20640919998</v>
      </c>
      <c r="BR1520" s="1">
        <v>22222.719207200415</v>
      </c>
      <c r="BS1520" s="1">
        <v>196371.7676800536</v>
      </c>
      <c r="BT1520" s="1">
        <v>499951.20640919998</v>
      </c>
      <c r="BU1520" s="1">
        <v>22222.719207200415</v>
      </c>
      <c r="BV1520" s="1">
        <v>57805.292747385567</v>
      </c>
      <c r="BW1520" s="35">
        <v>5.9750999616686222</v>
      </c>
      <c r="BX1520" s="1">
        <v>2487307.2278425922</v>
      </c>
      <c r="BY1520" s="1">
        <v>110560.24947591533</v>
      </c>
      <c r="BZ1520" s="1">
        <v>976969.17385783407</v>
      </c>
      <c r="CA1520" s="1">
        <v>2487307.2278425922</v>
      </c>
      <c r="CB1520" s="1">
        <v>110560.24947591533</v>
      </c>
      <c r="CC1520" s="1">
        <v>287587.10973176145</v>
      </c>
    </row>
    <row r="1521" spans="1:81" x14ac:dyDescent="0.25">
      <c r="A1521" t="s">
        <v>1360</v>
      </c>
      <c r="B1521" t="s">
        <v>1361</v>
      </c>
      <c r="C1521" t="s">
        <v>46</v>
      </c>
      <c r="D1521" t="s">
        <v>1730</v>
      </c>
      <c r="E1521">
        <v>20197</v>
      </c>
      <c r="F1521" t="s">
        <v>370</v>
      </c>
      <c r="G1521" t="s">
        <v>47</v>
      </c>
      <c r="H1521" s="74">
        <v>0.32649306637178005</v>
      </c>
      <c r="I1521" s="1">
        <v>1518869.87</v>
      </c>
      <c r="J1521" s="1"/>
      <c r="K1521" s="1"/>
      <c r="L1521" s="1"/>
      <c r="M1521" s="1"/>
      <c r="N1521" s="1"/>
      <c r="O1521" s="1"/>
      <c r="P1521" s="1">
        <v>1326784</v>
      </c>
      <c r="Q1521" s="1"/>
      <c r="R1521" s="1"/>
      <c r="S1521" s="1"/>
      <c r="T1521" s="1">
        <v>1326784</v>
      </c>
      <c r="U1521" s="1">
        <v>13.542372881355933</v>
      </c>
      <c r="V1521" s="36">
        <v>0.25567826166204011</v>
      </c>
      <c r="W1521" s="1"/>
      <c r="X1521" s="1"/>
      <c r="Y1521" s="1"/>
      <c r="Z1521" s="1"/>
      <c r="AA1521" s="1"/>
      <c r="AB1521" s="1"/>
      <c r="AC1521" s="1">
        <v>156274</v>
      </c>
      <c r="AD1521" s="1"/>
      <c r="AE1521" s="1"/>
      <c r="AF1521" s="1"/>
      <c r="AG1521" s="1">
        <v>0</v>
      </c>
      <c r="AH1521" s="1">
        <v>0</v>
      </c>
      <c r="AI1521" s="1">
        <v>0</v>
      </c>
      <c r="AJ1521" s="1">
        <v>0</v>
      </c>
      <c r="AK1521" s="1"/>
      <c r="AL1521" s="1">
        <v>0</v>
      </c>
      <c r="AM1521" s="1">
        <v>1373592.7254933333</v>
      </c>
      <c r="AN1521" s="1"/>
      <c r="AO1521" s="1">
        <v>0</v>
      </c>
      <c r="AP1521" s="1">
        <v>0</v>
      </c>
      <c r="AQ1521" s="1">
        <v>1373592.7254933333</v>
      </c>
      <c r="AR1521" s="1">
        <v>0</v>
      </c>
      <c r="AS1521" s="1">
        <v>0</v>
      </c>
      <c r="AT1521" s="1">
        <v>0</v>
      </c>
      <c r="AU1521" s="1">
        <v>0</v>
      </c>
      <c r="AV1521" s="1"/>
      <c r="AW1521" s="1">
        <v>0</v>
      </c>
      <c r="AX1521" s="1">
        <v>406496.80331999995</v>
      </c>
      <c r="AY1521" s="1"/>
      <c r="AZ1521" s="1">
        <v>0</v>
      </c>
      <c r="BA1521" s="1">
        <v>0</v>
      </c>
      <c r="BB1521" s="1">
        <v>406496.80331999995</v>
      </c>
      <c r="BC1521" s="7">
        <v>1.1719829091173777</v>
      </c>
      <c r="BD1521" s="35" t="s">
        <v>552</v>
      </c>
      <c r="BE1521" s="35" t="s">
        <v>552</v>
      </c>
      <c r="BF1521" s="35" t="s">
        <v>552</v>
      </c>
      <c r="BG1521" s="35" t="s">
        <v>552</v>
      </c>
      <c r="BH1521" s="35" t="s">
        <v>552</v>
      </c>
      <c r="BI1521" s="35" t="s">
        <v>552</v>
      </c>
      <c r="BJ1521" s="35">
        <v>1.3416573675996495</v>
      </c>
      <c r="BK1521" s="35" t="s">
        <v>552</v>
      </c>
      <c r="BL1521" s="35" t="s">
        <v>552</v>
      </c>
      <c r="BM1521" s="35" t="s">
        <v>552</v>
      </c>
      <c r="BN1521" s="35">
        <v>1.3416573675996495</v>
      </c>
      <c r="BO1521" s="1">
        <v>0</v>
      </c>
      <c r="BP1521" s="1">
        <v>0</v>
      </c>
      <c r="BQ1521" s="1">
        <v>499951.20640919998</v>
      </c>
      <c r="BR1521" s="1">
        <v>22222.719207200415</v>
      </c>
      <c r="BS1521" s="1">
        <v>196371.7676800536</v>
      </c>
      <c r="BT1521" s="1">
        <v>499951.20640919998</v>
      </c>
      <c r="BU1521" s="1">
        <v>22222.719207200415</v>
      </c>
      <c r="BV1521" s="1">
        <v>57805.292747385567</v>
      </c>
      <c r="BW1521" s="35">
        <v>5.9750999616686222</v>
      </c>
      <c r="BX1521" s="1">
        <v>2487307.2278425922</v>
      </c>
      <c r="BY1521" s="1">
        <v>110560.24947591533</v>
      </c>
      <c r="BZ1521" s="1">
        <v>976969.17385783407</v>
      </c>
      <c r="CA1521" s="1">
        <v>2487307.2278425922</v>
      </c>
      <c r="CB1521" s="1">
        <v>110560.24947591533</v>
      </c>
      <c r="CC1521" s="1">
        <v>287587.10973176145</v>
      </c>
    </row>
    <row r="1522" spans="1:81" x14ac:dyDescent="0.25">
      <c r="A1522" t="s">
        <v>1025</v>
      </c>
      <c r="B1522" t="s">
        <v>264</v>
      </c>
      <c r="C1522" t="s">
        <v>46</v>
      </c>
      <c r="D1522" t="s">
        <v>38</v>
      </c>
      <c r="E1522">
        <v>20196</v>
      </c>
      <c r="F1522" t="s">
        <v>39</v>
      </c>
      <c r="G1522" t="s">
        <v>47</v>
      </c>
      <c r="H1522" s="74">
        <v>0.32649306637178005</v>
      </c>
      <c r="I1522" s="1">
        <v>2433770</v>
      </c>
      <c r="J1522" s="1"/>
      <c r="K1522" s="1"/>
      <c r="L1522" s="1">
        <v>231443</v>
      </c>
      <c r="M1522" s="1"/>
      <c r="N1522" s="1"/>
      <c r="O1522" s="1"/>
      <c r="P1522" s="1"/>
      <c r="Q1522" s="1"/>
      <c r="R1522" s="1"/>
      <c r="S1522" s="1"/>
      <c r="T1522" s="1">
        <v>231443</v>
      </c>
      <c r="U1522" s="1">
        <v>27.5</v>
      </c>
      <c r="V1522" s="36">
        <v>0.22813875690591551</v>
      </c>
      <c r="W1522" s="1"/>
      <c r="X1522" s="1"/>
      <c r="Y1522" s="1">
        <v>18752</v>
      </c>
      <c r="Z1522" s="1"/>
      <c r="AA1522" s="1"/>
      <c r="AB1522" s="1"/>
      <c r="AC1522" s="1">
        <v>45911</v>
      </c>
      <c r="AD1522" s="1"/>
      <c r="AE1522" s="1"/>
      <c r="AF1522" s="1"/>
      <c r="AG1522" s="1">
        <v>0</v>
      </c>
      <c r="AH1522" s="1">
        <v>0</v>
      </c>
      <c r="AI1522" s="1">
        <v>194162.91006250001</v>
      </c>
      <c r="AJ1522" s="1">
        <v>0</v>
      </c>
      <c r="AK1522" s="1">
        <v>0</v>
      </c>
      <c r="AL1522" s="1">
        <v>0</v>
      </c>
      <c r="AM1522" s="1">
        <v>404560.38623999991</v>
      </c>
      <c r="AN1522" s="1">
        <v>0</v>
      </c>
      <c r="AO1522" s="1">
        <v>0</v>
      </c>
      <c r="AP1522" s="1">
        <v>0</v>
      </c>
      <c r="AQ1522" s="1">
        <v>598723.29630249995</v>
      </c>
      <c r="AR1522" s="1">
        <v>0</v>
      </c>
      <c r="AS1522" s="1">
        <v>0</v>
      </c>
      <c r="AT1522" s="1">
        <v>40654.699788799997</v>
      </c>
      <c r="AU1522" s="1">
        <v>0</v>
      </c>
      <c r="AV1522" s="1">
        <v>0</v>
      </c>
      <c r="AW1522" s="1">
        <v>0</v>
      </c>
      <c r="AX1522" s="1">
        <v>119422.77497999999</v>
      </c>
      <c r="AY1522" s="1">
        <v>0</v>
      </c>
      <c r="AZ1522" s="1">
        <v>0</v>
      </c>
      <c r="BA1522" s="1">
        <v>0</v>
      </c>
      <c r="BB1522" s="1">
        <v>160077.47476879999</v>
      </c>
      <c r="BC1522" s="7">
        <v>0.31177998375824334</v>
      </c>
      <c r="BD1522" s="35" t="s">
        <v>552</v>
      </c>
      <c r="BE1522" s="35" t="s">
        <v>552</v>
      </c>
      <c r="BF1522" s="35">
        <v>1.0145807384595775</v>
      </c>
      <c r="BG1522" s="35" t="s">
        <v>552</v>
      </c>
      <c r="BH1522" s="35" t="s">
        <v>552</v>
      </c>
      <c r="BI1522" s="35" t="s">
        <v>552</v>
      </c>
      <c r="BJ1522" s="35" t="s">
        <v>552</v>
      </c>
      <c r="BK1522" s="35" t="s">
        <v>552</v>
      </c>
      <c r="BL1522" s="35" t="s">
        <v>552</v>
      </c>
      <c r="BM1522" s="35" t="s">
        <v>552</v>
      </c>
      <c r="BN1522" s="35">
        <v>3.2785643595671501</v>
      </c>
      <c r="BO1522" s="1">
        <v>0</v>
      </c>
      <c r="BP1522" s="1"/>
      <c r="BQ1522" s="1">
        <v>801099.7331999999</v>
      </c>
      <c r="BR1522" s="1">
        <v>35608.703808778664</v>
      </c>
      <c r="BS1522" s="1">
        <v>314657.44792651915</v>
      </c>
      <c r="BT1522" s="1">
        <v>801099.7331999999</v>
      </c>
      <c r="BU1522" s="1">
        <v>35608.703808778664</v>
      </c>
      <c r="BV1522" s="1">
        <v>92624.648173318885</v>
      </c>
      <c r="BW1522" s="35">
        <v>5.9758112707699569</v>
      </c>
      <c r="BX1522" s="1">
        <v>3986121.0814673649</v>
      </c>
      <c r="BY1522" s="1">
        <v>177182.18974922996</v>
      </c>
      <c r="BZ1522" s="1">
        <v>1565676.0758244849</v>
      </c>
      <c r="CA1522" s="1">
        <v>3986121.0814673649</v>
      </c>
      <c r="CB1522" s="1">
        <v>177182.18974922996</v>
      </c>
      <c r="CC1522" s="1">
        <v>460882.76833190199</v>
      </c>
    </row>
    <row r="1523" spans="1:81" x14ac:dyDescent="0.25">
      <c r="A1523" t="s">
        <v>1025</v>
      </c>
      <c r="B1523" t="s">
        <v>264</v>
      </c>
      <c r="C1523" t="s">
        <v>46</v>
      </c>
      <c r="D1523" t="s">
        <v>28</v>
      </c>
      <c r="E1523">
        <v>20196</v>
      </c>
      <c r="F1523" t="s">
        <v>39</v>
      </c>
      <c r="G1523" t="s">
        <v>47</v>
      </c>
      <c r="H1523" s="74">
        <v>0.32649306637178005</v>
      </c>
      <c r="I1523" s="1">
        <v>3506840</v>
      </c>
      <c r="J1523" s="1">
        <v>0</v>
      </c>
      <c r="K1523" s="1">
        <v>0</v>
      </c>
      <c r="L1523" s="1">
        <v>314039</v>
      </c>
      <c r="M1523" s="1">
        <v>0</v>
      </c>
      <c r="N1523" s="1">
        <v>0</v>
      </c>
      <c r="O1523" s="1">
        <v>0</v>
      </c>
      <c r="P1523" s="1">
        <v>542839</v>
      </c>
      <c r="Q1523" s="1">
        <v>0</v>
      </c>
      <c r="R1523" s="1">
        <v>0</v>
      </c>
      <c r="S1523" s="1">
        <v>0</v>
      </c>
      <c r="T1523" s="1">
        <v>856878</v>
      </c>
      <c r="U1523" s="1"/>
      <c r="V1523" s="36"/>
      <c r="W1523" s="1"/>
      <c r="X1523" s="1"/>
      <c r="Y1523" s="1">
        <v>28691</v>
      </c>
      <c r="Z1523" s="1"/>
      <c r="AA1523" s="1"/>
      <c r="AB1523" s="1"/>
      <c r="AC1523" s="1">
        <v>94493</v>
      </c>
      <c r="AD1523" s="1"/>
      <c r="AE1523" s="1"/>
      <c r="AF1523" s="1"/>
      <c r="AG1523" s="1">
        <v>0</v>
      </c>
      <c r="AH1523" s="1">
        <v>0</v>
      </c>
      <c r="AI1523" s="1">
        <v>296605.44081250002</v>
      </c>
      <c r="AJ1523" s="1">
        <v>0</v>
      </c>
      <c r="AK1523" s="1">
        <v>0</v>
      </c>
      <c r="AL1523" s="1">
        <v>0</v>
      </c>
      <c r="AM1523" s="1">
        <v>831726.92087083322</v>
      </c>
      <c r="AN1523" s="1">
        <v>0</v>
      </c>
      <c r="AO1523" s="1">
        <v>0</v>
      </c>
      <c r="AP1523" s="1">
        <v>0</v>
      </c>
      <c r="AQ1523" s="1">
        <v>1128332.3616833333</v>
      </c>
      <c r="AR1523" s="1">
        <v>0</v>
      </c>
      <c r="AS1523" s="1">
        <v>0</v>
      </c>
      <c r="AT1523" s="1">
        <v>62202.644605399997</v>
      </c>
      <c r="AU1523" s="1">
        <v>0</v>
      </c>
      <c r="AV1523" s="1">
        <v>0</v>
      </c>
      <c r="AW1523" s="1">
        <v>0</v>
      </c>
      <c r="AX1523" s="1">
        <v>245793.30173999997</v>
      </c>
      <c r="AY1523" s="1">
        <v>0</v>
      </c>
      <c r="AZ1523" s="1">
        <v>0</v>
      </c>
      <c r="BA1523" s="1">
        <v>0</v>
      </c>
      <c r="BB1523" s="1">
        <v>307995.94634539995</v>
      </c>
      <c r="BC1523" s="7">
        <v>0.40957908203075516</v>
      </c>
      <c r="BD1523" s="35" t="s">
        <v>552</v>
      </c>
      <c r="BE1523" s="35" t="s">
        <v>552</v>
      </c>
      <c r="BF1523" s="35">
        <v>1.1425589987800879</v>
      </c>
      <c r="BG1523" s="35" t="s">
        <v>552</v>
      </c>
      <c r="BH1523" s="35" t="s">
        <v>552</v>
      </c>
      <c r="BI1523" s="35" t="s">
        <v>552</v>
      </c>
      <c r="BJ1523" s="35">
        <v>1.9849720130846036</v>
      </c>
      <c r="BK1523" s="35" t="s">
        <v>552</v>
      </c>
      <c r="BL1523" s="35" t="s">
        <v>552</v>
      </c>
      <c r="BM1523" s="35" t="s">
        <v>552</v>
      </c>
      <c r="BN1523" s="35">
        <v>1.6762343157704287</v>
      </c>
      <c r="BO1523" s="1">
        <v>0</v>
      </c>
      <c r="BP1523" s="1">
        <v>0</v>
      </c>
      <c r="BQ1523" s="1">
        <v>1154311.4543999999</v>
      </c>
      <c r="BR1523" s="1">
        <v>51308.88574712375</v>
      </c>
      <c r="BS1523" s="1">
        <v>453392.60681438039</v>
      </c>
      <c r="BT1523" s="1">
        <v>1154311.4543999999</v>
      </c>
      <c r="BU1523" s="1">
        <v>51308.88574712375</v>
      </c>
      <c r="BV1523" s="1">
        <v>133463.64742770334</v>
      </c>
      <c r="BW1523" s="35">
        <v>5.9758112707699569</v>
      </c>
      <c r="BX1523" s="1">
        <v>5743635.9447823809</v>
      </c>
      <c r="BY1523" s="1">
        <v>255303.33199118637</v>
      </c>
      <c r="BZ1523" s="1">
        <v>2255996.0430707652</v>
      </c>
      <c r="CA1523" s="1">
        <v>5743635.9447823809</v>
      </c>
      <c r="CB1523" s="1">
        <v>255303.33199118637</v>
      </c>
      <c r="CC1523" s="1">
        <v>664089.9211088341</v>
      </c>
    </row>
    <row r="1524" spans="1:81" x14ac:dyDescent="0.25">
      <c r="A1524" t="s">
        <v>1025</v>
      </c>
      <c r="B1524" t="s">
        <v>264</v>
      </c>
      <c r="C1524" t="s">
        <v>46</v>
      </c>
      <c r="D1524" t="s">
        <v>1730</v>
      </c>
      <c r="E1524">
        <v>20196</v>
      </c>
      <c r="F1524" t="s">
        <v>39</v>
      </c>
      <c r="G1524" t="s">
        <v>47</v>
      </c>
      <c r="H1524" s="74">
        <v>0.32649306637178005</v>
      </c>
      <c r="I1524" s="1">
        <v>1073070</v>
      </c>
      <c r="J1524" s="1"/>
      <c r="K1524" s="1"/>
      <c r="L1524" s="1">
        <v>82596</v>
      </c>
      <c r="M1524" s="1"/>
      <c r="N1524" s="1"/>
      <c r="O1524" s="1"/>
      <c r="P1524" s="1">
        <v>542839</v>
      </c>
      <c r="Q1524" s="1"/>
      <c r="R1524" s="1"/>
      <c r="S1524" s="1"/>
      <c r="T1524" s="1">
        <v>625435</v>
      </c>
      <c r="U1524" s="1">
        <v>13.816901408450704</v>
      </c>
      <c r="V1524" s="36">
        <v>0.19828627374206961</v>
      </c>
      <c r="W1524" s="1"/>
      <c r="X1524" s="1"/>
      <c r="Y1524" s="1">
        <v>9939</v>
      </c>
      <c r="Z1524" s="1"/>
      <c r="AA1524" s="1"/>
      <c r="AB1524" s="1"/>
      <c r="AC1524" s="1">
        <v>48582</v>
      </c>
      <c r="AD1524" s="1"/>
      <c r="AE1524" s="1"/>
      <c r="AF1524" s="1"/>
      <c r="AG1524" s="1">
        <v>0</v>
      </c>
      <c r="AH1524" s="1">
        <v>0</v>
      </c>
      <c r="AI1524" s="1">
        <v>102442.53074999999</v>
      </c>
      <c r="AJ1524" s="1">
        <v>0</v>
      </c>
      <c r="AK1524" s="1"/>
      <c r="AL1524" s="1">
        <v>0</v>
      </c>
      <c r="AM1524" s="1">
        <v>427166.53463083331</v>
      </c>
      <c r="AN1524" s="1"/>
      <c r="AO1524" s="1">
        <v>0</v>
      </c>
      <c r="AP1524" s="1">
        <v>0</v>
      </c>
      <c r="AQ1524" s="1">
        <v>529609.06538083334</v>
      </c>
      <c r="AR1524" s="1">
        <v>0</v>
      </c>
      <c r="AS1524" s="1">
        <v>0</v>
      </c>
      <c r="AT1524" s="1">
        <v>21547.9448166</v>
      </c>
      <c r="AU1524" s="1">
        <v>0</v>
      </c>
      <c r="AV1524" s="1"/>
      <c r="AW1524" s="1">
        <v>0</v>
      </c>
      <c r="AX1524" s="1">
        <v>126370.52675999999</v>
      </c>
      <c r="AY1524" s="1"/>
      <c r="AZ1524" s="1">
        <v>0</v>
      </c>
      <c r="BA1524" s="1">
        <v>0</v>
      </c>
      <c r="BB1524" s="1">
        <v>147918.47157659999</v>
      </c>
      <c r="BC1524" s="7">
        <v>0.63139174234433293</v>
      </c>
      <c r="BD1524" s="35" t="s">
        <v>552</v>
      </c>
      <c r="BE1524" s="35" t="s">
        <v>552</v>
      </c>
      <c r="BF1524" s="35">
        <v>1.5011680416315558</v>
      </c>
      <c r="BG1524" s="35" t="s">
        <v>552</v>
      </c>
      <c r="BH1524" s="35" t="s">
        <v>552</v>
      </c>
      <c r="BI1524" s="35" t="s">
        <v>552</v>
      </c>
      <c r="BJ1524" s="35">
        <v>1.0197076138428398</v>
      </c>
      <c r="BK1524" s="35" t="s">
        <v>552</v>
      </c>
      <c r="BL1524" s="35" t="s">
        <v>552</v>
      </c>
      <c r="BM1524" s="35" t="s">
        <v>552</v>
      </c>
      <c r="BN1524" s="35">
        <v>1.0832900892297894</v>
      </c>
      <c r="BO1524" s="1">
        <v>0</v>
      </c>
      <c r="BP1524" s="1">
        <v>0</v>
      </c>
      <c r="BQ1524" s="1">
        <v>353211.72119999997</v>
      </c>
      <c r="BR1524" s="1">
        <v>15700.181938345086</v>
      </c>
      <c r="BS1524" s="1">
        <v>138735.15888786121</v>
      </c>
      <c r="BT1524" s="1">
        <v>353211.72119999997</v>
      </c>
      <c r="BU1524" s="1">
        <v>15700.181938345086</v>
      </c>
      <c r="BV1524" s="1">
        <v>40838.999254384464</v>
      </c>
      <c r="BW1524" s="35">
        <v>5.9758112707699569</v>
      </c>
      <c r="BX1524" s="1">
        <v>1757514.8633150156</v>
      </c>
      <c r="BY1524" s="1">
        <v>78121.14224195639</v>
      </c>
      <c r="BZ1524" s="1">
        <v>690319.96724628052</v>
      </c>
      <c r="CA1524" s="1">
        <v>1757514.8633150156</v>
      </c>
      <c r="CB1524" s="1">
        <v>78121.14224195639</v>
      </c>
      <c r="CC1524" s="1">
        <v>203207.15277693211</v>
      </c>
    </row>
    <row r="1525" spans="1:81" x14ac:dyDescent="0.25">
      <c r="A1525" t="s">
        <v>1369</v>
      </c>
      <c r="B1525" t="s">
        <v>1370</v>
      </c>
      <c r="C1525" t="s">
        <v>46</v>
      </c>
      <c r="D1525" t="s">
        <v>28</v>
      </c>
      <c r="E1525">
        <v>20210</v>
      </c>
      <c r="F1525" t="s">
        <v>370</v>
      </c>
      <c r="G1525" t="s">
        <v>47</v>
      </c>
      <c r="H1525" s="74">
        <v>0.32649306637178005</v>
      </c>
      <c r="I1525" s="1">
        <v>908995.31</v>
      </c>
      <c r="J1525" s="1">
        <v>0</v>
      </c>
      <c r="K1525" s="1">
        <v>0</v>
      </c>
      <c r="L1525" s="1">
        <v>0</v>
      </c>
      <c r="M1525" s="1">
        <v>0</v>
      </c>
      <c r="N1525" s="1">
        <v>0</v>
      </c>
      <c r="O1525" s="1">
        <v>0</v>
      </c>
      <c r="P1525" s="1">
        <v>519511</v>
      </c>
      <c r="Q1525" s="1">
        <v>0</v>
      </c>
      <c r="R1525" s="1">
        <v>0</v>
      </c>
      <c r="S1525" s="1">
        <v>0</v>
      </c>
      <c r="T1525" s="1">
        <v>519511</v>
      </c>
      <c r="U1525" s="1"/>
      <c r="V1525" s="36"/>
      <c r="W1525" s="1"/>
      <c r="X1525" s="1"/>
      <c r="Y1525" s="1"/>
      <c r="Z1525" s="1"/>
      <c r="AA1525" s="1"/>
      <c r="AB1525" s="1"/>
      <c r="AC1525" s="1">
        <v>61193</v>
      </c>
      <c r="AD1525" s="1"/>
      <c r="AE1525" s="1"/>
      <c r="AF1525" s="1"/>
      <c r="AG1525" s="1">
        <v>0</v>
      </c>
      <c r="AH1525" s="1">
        <v>0</v>
      </c>
      <c r="AI1525" s="1">
        <v>0</v>
      </c>
      <c r="AJ1525" s="1">
        <v>0</v>
      </c>
      <c r="AK1525" s="1">
        <v>0</v>
      </c>
      <c r="AL1525" s="1">
        <v>0</v>
      </c>
      <c r="AM1525" s="1">
        <v>537864.61791083333</v>
      </c>
      <c r="AN1525" s="1">
        <v>0</v>
      </c>
      <c r="AO1525" s="1">
        <v>0</v>
      </c>
      <c r="AP1525" s="1">
        <v>0</v>
      </c>
      <c r="AQ1525" s="1">
        <v>537864.61791083333</v>
      </c>
      <c r="AR1525" s="1">
        <v>0</v>
      </c>
      <c r="AS1525" s="1">
        <v>0</v>
      </c>
      <c r="AT1525" s="1">
        <v>0</v>
      </c>
      <c r="AU1525" s="1">
        <v>0</v>
      </c>
      <c r="AV1525" s="1">
        <v>0</v>
      </c>
      <c r="AW1525" s="1">
        <v>0</v>
      </c>
      <c r="AX1525" s="1">
        <v>159174.00774</v>
      </c>
      <c r="AY1525" s="1">
        <v>0</v>
      </c>
      <c r="AZ1525" s="1">
        <v>0</v>
      </c>
      <c r="BA1525" s="1">
        <v>0</v>
      </c>
      <c r="BB1525" s="1">
        <v>159174.00774</v>
      </c>
      <c r="BC1525" s="7">
        <v>0.76682312656908358</v>
      </c>
      <c r="BD1525" s="35" t="s">
        <v>552</v>
      </c>
      <c r="BE1525" s="35" t="s">
        <v>552</v>
      </c>
      <c r="BF1525" s="35" t="s">
        <v>552</v>
      </c>
      <c r="BG1525" s="35" t="s">
        <v>552</v>
      </c>
      <c r="BH1525" s="35" t="s">
        <v>552</v>
      </c>
      <c r="BI1525" s="35" t="s">
        <v>552</v>
      </c>
      <c r="BJ1525" s="35">
        <v>1.3417206289199524</v>
      </c>
      <c r="BK1525" s="35" t="s">
        <v>552</v>
      </c>
      <c r="BL1525" s="35" t="s">
        <v>552</v>
      </c>
      <c r="BM1525" s="35" t="s">
        <v>552</v>
      </c>
      <c r="BN1525" s="35">
        <v>1.3417206289199524</v>
      </c>
      <c r="BO1525" s="1">
        <v>0</v>
      </c>
      <c r="BP1525" s="1">
        <v>0</v>
      </c>
      <c r="BQ1525" s="1">
        <v>299204.89623959997</v>
      </c>
      <c r="BR1525" s="1">
        <v>13299.590658673145</v>
      </c>
      <c r="BS1525" s="1">
        <v>117522.25741207064</v>
      </c>
      <c r="BT1525" s="1">
        <v>299204.89623959997</v>
      </c>
      <c r="BU1525" s="1">
        <v>13299.590658673145</v>
      </c>
      <c r="BV1525" s="1">
        <v>34594.629229527411</v>
      </c>
      <c r="BW1525" s="35">
        <v>5.9748817641070238</v>
      </c>
      <c r="BX1525" s="1">
        <v>1488508.9820339202</v>
      </c>
      <c r="BY1525" s="1">
        <v>66163.891037921159</v>
      </c>
      <c r="BZ1525" s="1">
        <v>584659.33527600195</v>
      </c>
      <c r="CA1525" s="1">
        <v>1488508.9820339202</v>
      </c>
      <c r="CB1525" s="1">
        <v>66163.891037921159</v>
      </c>
      <c r="CC1525" s="1">
        <v>172104.19009001975</v>
      </c>
    </row>
    <row r="1526" spans="1:81" x14ac:dyDescent="0.25">
      <c r="A1526" t="s">
        <v>1369</v>
      </c>
      <c r="B1526" t="s">
        <v>1370</v>
      </c>
      <c r="C1526" t="s">
        <v>46</v>
      </c>
      <c r="D1526" t="s">
        <v>1730</v>
      </c>
      <c r="E1526">
        <v>20210</v>
      </c>
      <c r="F1526" t="s">
        <v>370</v>
      </c>
      <c r="G1526" t="s">
        <v>47</v>
      </c>
      <c r="H1526" s="74">
        <v>0.32649306637178005</v>
      </c>
      <c r="I1526" s="1">
        <v>908995.31</v>
      </c>
      <c r="J1526" s="1"/>
      <c r="K1526" s="1"/>
      <c r="L1526" s="1"/>
      <c r="M1526" s="1"/>
      <c r="N1526" s="1"/>
      <c r="O1526" s="1"/>
      <c r="P1526" s="1">
        <v>519511</v>
      </c>
      <c r="Q1526" s="1"/>
      <c r="R1526" s="1"/>
      <c r="S1526" s="1"/>
      <c r="T1526" s="1">
        <v>519511</v>
      </c>
      <c r="U1526" s="1">
        <v>6.8</v>
      </c>
      <c r="V1526" s="36">
        <v>0.2604034762124065</v>
      </c>
      <c r="W1526" s="1"/>
      <c r="X1526" s="1"/>
      <c r="Y1526" s="1"/>
      <c r="Z1526" s="1"/>
      <c r="AA1526" s="1"/>
      <c r="AB1526" s="1"/>
      <c r="AC1526" s="1">
        <v>61193</v>
      </c>
      <c r="AD1526" s="1"/>
      <c r="AE1526" s="1"/>
      <c r="AF1526" s="1"/>
      <c r="AG1526" s="1">
        <v>0</v>
      </c>
      <c r="AH1526" s="1">
        <v>0</v>
      </c>
      <c r="AI1526" s="1">
        <v>0</v>
      </c>
      <c r="AJ1526" s="1">
        <v>0</v>
      </c>
      <c r="AK1526" s="1"/>
      <c r="AL1526" s="1">
        <v>0</v>
      </c>
      <c r="AM1526" s="1">
        <v>537864.61791083333</v>
      </c>
      <c r="AN1526" s="1"/>
      <c r="AO1526" s="1">
        <v>0</v>
      </c>
      <c r="AP1526" s="1">
        <v>0</v>
      </c>
      <c r="AQ1526" s="1">
        <v>537864.61791083333</v>
      </c>
      <c r="AR1526" s="1">
        <v>0</v>
      </c>
      <c r="AS1526" s="1">
        <v>0</v>
      </c>
      <c r="AT1526" s="1">
        <v>0</v>
      </c>
      <c r="AU1526" s="1">
        <v>0</v>
      </c>
      <c r="AV1526" s="1"/>
      <c r="AW1526" s="1">
        <v>0</v>
      </c>
      <c r="AX1526" s="1">
        <v>159174.00774</v>
      </c>
      <c r="AY1526" s="1"/>
      <c r="AZ1526" s="1">
        <v>0</v>
      </c>
      <c r="BA1526" s="1">
        <v>0</v>
      </c>
      <c r="BB1526" s="1">
        <v>159174.00774</v>
      </c>
      <c r="BC1526" s="7">
        <v>0.76682312656908358</v>
      </c>
      <c r="BD1526" s="35" t="s">
        <v>552</v>
      </c>
      <c r="BE1526" s="35" t="s">
        <v>552</v>
      </c>
      <c r="BF1526" s="35" t="s">
        <v>552</v>
      </c>
      <c r="BG1526" s="35" t="s">
        <v>552</v>
      </c>
      <c r="BH1526" s="35" t="s">
        <v>552</v>
      </c>
      <c r="BI1526" s="35" t="s">
        <v>552</v>
      </c>
      <c r="BJ1526" s="35">
        <v>1.3417206289199524</v>
      </c>
      <c r="BK1526" s="35" t="s">
        <v>552</v>
      </c>
      <c r="BL1526" s="35" t="s">
        <v>552</v>
      </c>
      <c r="BM1526" s="35" t="s">
        <v>552</v>
      </c>
      <c r="BN1526" s="35">
        <v>1.3417206289199524</v>
      </c>
      <c r="BO1526" s="1">
        <v>0</v>
      </c>
      <c r="BP1526" s="1">
        <v>0</v>
      </c>
      <c r="BQ1526" s="1">
        <v>299204.89623959997</v>
      </c>
      <c r="BR1526" s="1">
        <v>13299.590658673145</v>
      </c>
      <c r="BS1526" s="1">
        <v>117522.25741207064</v>
      </c>
      <c r="BT1526" s="1">
        <v>299204.89623959997</v>
      </c>
      <c r="BU1526" s="1">
        <v>13299.590658673145</v>
      </c>
      <c r="BV1526" s="1">
        <v>34594.629229527411</v>
      </c>
      <c r="BW1526" s="35">
        <v>5.9748817641070238</v>
      </c>
      <c r="BX1526" s="1">
        <v>1488508.9820339202</v>
      </c>
      <c r="BY1526" s="1">
        <v>66163.891037921159</v>
      </c>
      <c r="BZ1526" s="1">
        <v>584659.33527600195</v>
      </c>
      <c r="CA1526" s="1">
        <v>1488508.9820339202</v>
      </c>
      <c r="CB1526" s="1">
        <v>66163.891037921159</v>
      </c>
      <c r="CC1526" s="1">
        <v>172104.19009001975</v>
      </c>
    </row>
    <row r="1527" spans="1:81" x14ac:dyDescent="0.25">
      <c r="A1527" t="s">
        <v>44</v>
      </c>
      <c r="B1527" t="s">
        <v>45</v>
      </c>
      <c r="C1527" t="s">
        <v>46</v>
      </c>
      <c r="D1527" t="s">
        <v>38</v>
      </c>
      <c r="E1527">
        <v>20080</v>
      </c>
      <c r="F1527" t="s">
        <v>39</v>
      </c>
      <c r="G1527" t="s">
        <v>47</v>
      </c>
      <c r="H1527" s="74">
        <v>0.32649306637178005</v>
      </c>
      <c r="I1527" s="1">
        <v>1107572408</v>
      </c>
      <c r="J1527" s="1"/>
      <c r="K1527" s="1">
        <v>7663381</v>
      </c>
      <c r="L1527" s="1">
        <v>92252741</v>
      </c>
      <c r="M1527" s="1"/>
      <c r="N1527" s="1"/>
      <c r="O1527" s="1"/>
      <c r="P1527" s="1"/>
      <c r="Q1527" s="1"/>
      <c r="R1527" s="1"/>
      <c r="S1527" s="1"/>
      <c r="T1527" s="1">
        <v>99916122</v>
      </c>
      <c r="U1527" s="1">
        <v>47.617693522906791</v>
      </c>
      <c r="V1527" s="36">
        <v>0.28975547394014689</v>
      </c>
      <c r="W1527" s="1"/>
      <c r="X1527" s="1">
        <v>1664875</v>
      </c>
      <c r="Y1527" s="1">
        <v>22985052</v>
      </c>
      <c r="Z1527" s="1"/>
      <c r="AA1527" s="1"/>
      <c r="AB1527" s="1"/>
      <c r="AC1527" s="1"/>
      <c r="AD1527" s="1"/>
      <c r="AE1527" s="1"/>
      <c r="AF1527" s="1"/>
      <c r="AG1527" s="1">
        <v>0</v>
      </c>
      <c r="AH1527" s="1">
        <v>14338556.920409443</v>
      </c>
      <c r="AI1527" s="1">
        <v>235755584.83043751</v>
      </c>
      <c r="AJ1527" s="1">
        <v>0</v>
      </c>
      <c r="AK1527" s="1">
        <v>0</v>
      </c>
      <c r="AL1527" s="1">
        <v>0</v>
      </c>
      <c r="AM1527" s="1">
        <v>0</v>
      </c>
      <c r="AN1527" s="1">
        <v>0</v>
      </c>
      <c r="AO1527" s="1">
        <v>0</v>
      </c>
      <c r="AP1527" s="1">
        <v>0</v>
      </c>
      <c r="AQ1527" s="1">
        <v>250094141.75084695</v>
      </c>
      <c r="AR1527" s="1">
        <v>0</v>
      </c>
      <c r="AS1527" s="1">
        <v>3596606.9866875005</v>
      </c>
      <c r="AT1527" s="1">
        <v>49832038.646008797</v>
      </c>
      <c r="AU1527" s="1">
        <v>0</v>
      </c>
      <c r="AV1527" s="1">
        <v>0</v>
      </c>
      <c r="AW1527" s="1">
        <v>0</v>
      </c>
      <c r="AX1527" s="1">
        <v>0</v>
      </c>
      <c r="AY1527" s="1">
        <v>0</v>
      </c>
      <c r="AZ1527" s="1">
        <v>0</v>
      </c>
      <c r="BA1527" s="1">
        <v>0</v>
      </c>
      <c r="BB1527" s="1">
        <v>53428645.632696301</v>
      </c>
      <c r="BC1527" s="7">
        <v>0.27404329070604949</v>
      </c>
      <c r="BD1527" s="35" t="s">
        <v>552</v>
      </c>
      <c r="BE1527" s="35">
        <v>2.3403722073973543</v>
      </c>
      <c r="BF1527" s="35">
        <v>3.0957088145104148</v>
      </c>
      <c r="BG1527" s="35" t="s">
        <v>552</v>
      </c>
      <c r="BH1527" s="35" t="s">
        <v>552</v>
      </c>
      <c r="BI1527" s="35" t="s">
        <v>552</v>
      </c>
      <c r="BJ1527" s="35" t="s">
        <v>552</v>
      </c>
      <c r="BK1527" s="35" t="s">
        <v>552</v>
      </c>
      <c r="BL1527" s="35" t="s">
        <v>552</v>
      </c>
      <c r="BM1527" s="35" t="s">
        <v>552</v>
      </c>
      <c r="BN1527" s="35">
        <v>3.0377758995044188</v>
      </c>
      <c r="BO1527" s="1">
        <v>0</v>
      </c>
      <c r="BP1527" s="1"/>
      <c r="BQ1527" s="1">
        <v>364568533.81727993</v>
      </c>
      <c r="BR1527" s="1">
        <v>16204989.716878649</v>
      </c>
      <c r="BS1527" s="1">
        <v>143195908.93761918</v>
      </c>
      <c r="BT1527" s="1">
        <v>364568533.81727993</v>
      </c>
      <c r="BU1527" s="1">
        <v>16204989.716878649</v>
      </c>
      <c r="BV1527" s="1">
        <v>42152095.151750401</v>
      </c>
      <c r="BW1527" s="35">
        <v>6.9263110499909697</v>
      </c>
      <c r="BX1527" s="1">
        <v>2160546530.4403529</v>
      </c>
      <c r="BY1527" s="1">
        <v>96035809.624127999</v>
      </c>
      <c r="BZ1527" s="1">
        <v>848623497.45051336</v>
      </c>
      <c r="CA1527" s="1">
        <v>2160546530.4403529</v>
      </c>
      <c r="CB1527" s="1">
        <v>96035809.624127999</v>
      </c>
      <c r="CC1527" s="1">
        <v>249806427.27808926</v>
      </c>
    </row>
    <row r="1528" spans="1:81" x14ac:dyDescent="0.25">
      <c r="A1528" t="s">
        <v>44</v>
      </c>
      <c r="B1528" t="s">
        <v>45</v>
      </c>
      <c r="C1528" t="s">
        <v>46</v>
      </c>
      <c r="D1528" t="s">
        <v>1726</v>
      </c>
      <c r="E1528">
        <v>20080</v>
      </c>
      <c r="F1528" t="s">
        <v>39</v>
      </c>
      <c r="G1528" t="s">
        <v>47</v>
      </c>
      <c r="H1528" s="74">
        <v>0.32649306637178005</v>
      </c>
      <c r="I1528" s="1">
        <v>2187379913</v>
      </c>
      <c r="J1528" s="1"/>
      <c r="K1528" s="1"/>
      <c r="L1528" s="1">
        <v>43952330.370845683</v>
      </c>
      <c r="M1528" s="1"/>
      <c r="N1528" s="1">
        <v>34754786.62915431</v>
      </c>
      <c r="O1528" s="1"/>
      <c r="P1528" s="1"/>
      <c r="Q1528" s="1"/>
      <c r="R1528" s="1"/>
      <c r="S1528" s="1"/>
      <c r="T1528" s="1">
        <v>78707117</v>
      </c>
      <c r="U1528" s="1">
        <v>107.4710806697108</v>
      </c>
      <c r="V1528" s="36">
        <v>0.32082046460003238</v>
      </c>
      <c r="W1528" s="1"/>
      <c r="X1528" s="1"/>
      <c r="Y1528" s="1">
        <v>14659656</v>
      </c>
      <c r="Z1528" s="1"/>
      <c r="AA1528" s="1">
        <v>379746459</v>
      </c>
      <c r="AB1528" s="1"/>
      <c r="AC1528" s="1"/>
      <c r="AD1528" s="1"/>
      <c r="AE1528" s="1"/>
      <c r="AF1528" s="1"/>
      <c r="AG1528" s="1">
        <v>0</v>
      </c>
      <c r="AH1528" s="1"/>
      <c r="AI1528" s="1">
        <v>151013514.35280004</v>
      </c>
      <c r="AJ1528" s="1"/>
      <c r="AK1528" s="1">
        <v>123984585.84273545</v>
      </c>
      <c r="AL1528" s="1"/>
      <c r="AM1528" s="1"/>
      <c r="AN1528" s="1"/>
      <c r="AO1528" s="1"/>
      <c r="AP1528" s="1"/>
      <c r="AQ1528" s="1">
        <v>274998100.19553548</v>
      </c>
      <c r="AR1528" s="1">
        <v>0</v>
      </c>
      <c r="AS1528" s="1"/>
      <c r="AT1528" s="1">
        <v>31782418.605326399</v>
      </c>
      <c r="AU1528" s="1"/>
      <c r="AV1528" s="1">
        <v>7633765.8503619358</v>
      </c>
      <c r="AW1528" s="1"/>
      <c r="AX1528" s="1"/>
      <c r="AY1528" s="1"/>
      <c r="AZ1528" s="1"/>
      <c r="BA1528" s="1"/>
      <c r="BB1528" s="1">
        <v>39416184.455688335</v>
      </c>
      <c r="BC1528" s="7">
        <v>0.14374013530187513</v>
      </c>
      <c r="BD1528" s="35" t="s">
        <v>552</v>
      </c>
      <c r="BE1528" s="35" t="s">
        <v>552</v>
      </c>
      <c r="BF1528" s="35">
        <v>4.1589588405391593</v>
      </c>
      <c r="BG1528" s="35" t="s">
        <v>552</v>
      </c>
      <c r="BH1528" s="35">
        <v>3.7870568188926343</v>
      </c>
      <c r="BI1528" s="35" t="s">
        <v>552</v>
      </c>
      <c r="BJ1528" s="35" t="s">
        <v>552</v>
      </c>
      <c r="BK1528" s="35" t="s">
        <v>552</v>
      </c>
      <c r="BL1528" s="35" t="s">
        <v>552</v>
      </c>
      <c r="BM1528" s="35" t="s">
        <v>552</v>
      </c>
      <c r="BN1528" s="35">
        <v>3.994737663319873</v>
      </c>
      <c r="BO1528" s="1">
        <v>0</v>
      </c>
      <c r="BP1528" s="1"/>
      <c r="BQ1528" s="1">
        <v>719997972.16307986</v>
      </c>
      <c r="BR1528" s="1">
        <v>32003748.685902543</v>
      </c>
      <c r="BS1528" s="1">
        <v>282802146.90390283</v>
      </c>
      <c r="BT1528" s="1">
        <v>719997972.16307986</v>
      </c>
      <c r="BU1528" s="1">
        <v>32003748.685902543</v>
      </c>
      <c r="BV1528" s="1">
        <v>83247511.006795973</v>
      </c>
      <c r="BW1528" s="35">
        <v>6.9263110499909697</v>
      </c>
      <c r="BX1528" s="1">
        <v>4266931938.4011512</v>
      </c>
      <c r="BY1528" s="1">
        <v>189664169.47839823</v>
      </c>
      <c r="BZ1528" s="1">
        <v>1675973488.157769</v>
      </c>
      <c r="CA1528" s="1">
        <v>4266931938.4011512</v>
      </c>
      <c r="CB1528" s="1">
        <v>189664169.47839823</v>
      </c>
      <c r="CC1528" s="1">
        <v>493350644.3638199</v>
      </c>
    </row>
    <row r="1529" spans="1:81" x14ac:dyDescent="0.25">
      <c r="A1529" t="s">
        <v>44</v>
      </c>
      <c r="B1529" t="s">
        <v>45</v>
      </c>
      <c r="C1529" t="s">
        <v>46</v>
      </c>
      <c r="D1529" t="s">
        <v>1729</v>
      </c>
      <c r="E1529">
        <v>20080</v>
      </c>
      <c r="F1529" t="s">
        <v>39</v>
      </c>
      <c r="G1529" t="s">
        <v>47</v>
      </c>
      <c r="H1529" s="74">
        <v>0.32649306637178005</v>
      </c>
      <c r="I1529" s="1">
        <v>72411866</v>
      </c>
      <c r="J1529" s="1"/>
      <c r="K1529" s="1"/>
      <c r="L1529" s="1"/>
      <c r="M1529" s="1"/>
      <c r="N1529" s="1">
        <v>2783585</v>
      </c>
      <c r="O1529" s="1"/>
      <c r="P1529" s="1"/>
      <c r="Q1529" s="1"/>
      <c r="R1529" s="1"/>
      <c r="S1529" s="1"/>
      <c r="T1529" s="1">
        <v>2783585</v>
      </c>
      <c r="U1529" s="1">
        <v>81.506849315068493</v>
      </c>
      <c r="V1529" s="36">
        <v>0.34322669182237037</v>
      </c>
      <c r="W1529" s="1"/>
      <c r="X1529" s="1"/>
      <c r="Y1529" s="1"/>
      <c r="Z1529" s="1"/>
      <c r="AA1529" s="1">
        <v>33967590</v>
      </c>
      <c r="AB1529" s="1"/>
      <c r="AC1529" s="1"/>
      <c r="AD1529" s="1"/>
      <c r="AE1529" s="1"/>
      <c r="AF1529" s="1"/>
      <c r="AG1529" s="1"/>
      <c r="AH1529" s="1"/>
      <c r="AI1529" s="1"/>
      <c r="AJ1529" s="1"/>
      <c r="AK1529" s="1">
        <v>11090182.616359413</v>
      </c>
      <c r="AL1529" s="1"/>
      <c r="AM1529" s="1"/>
      <c r="AN1529" s="1"/>
      <c r="AO1529" s="1"/>
      <c r="AP1529" s="1"/>
      <c r="AQ1529" s="1">
        <v>11090182.616359413</v>
      </c>
      <c r="AR1529" s="1"/>
      <c r="AS1529" s="1"/>
      <c r="AT1529" s="1"/>
      <c r="AU1529" s="1"/>
      <c r="AV1529" s="1">
        <v>682825.66542930051</v>
      </c>
      <c r="AW1529" s="1"/>
      <c r="AX1529" s="1"/>
      <c r="AY1529" s="1"/>
      <c r="AZ1529" s="1"/>
      <c r="BA1529" s="1"/>
      <c r="BB1529" s="1">
        <v>682825.66542930051</v>
      </c>
      <c r="BC1529" s="7">
        <v>0.1625839649234935</v>
      </c>
      <c r="BD1529" s="35" t="s">
        <v>552</v>
      </c>
      <c r="BE1529" s="35" t="s">
        <v>552</v>
      </c>
      <c r="BF1529" s="35" t="s">
        <v>552</v>
      </c>
      <c r="BG1529" s="35" t="s">
        <v>552</v>
      </c>
      <c r="BH1529" s="35">
        <v>4.2294409122727394</v>
      </c>
      <c r="BI1529" s="35" t="s">
        <v>552</v>
      </c>
      <c r="BJ1529" s="35" t="s">
        <v>552</v>
      </c>
      <c r="BK1529" s="35" t="s">
        <v>552</v>
      </c>
      <c r="BL1529" s="35" t="s">
        <v>552</v>
      </c>
      <c r="BM1529" s="35" t="s">
        <v>552</v>
      </c>
      <c r="BN1529" s="35">
        <v>4.2294409122727394</v>
      </c>
      <c r="BO1529" s="1"/>
      <c r="BP1529" s="1"/>
      <c r="BQ1529" s="1">
        <v>23835089.812559996</v>
      </c>
      <c r="BR1529" s="1">
        <v>1059464.4065112849</v>
      </c>
      <c r="BS1529" s="1">
        <v>9361991.0489311144</v>
      </c>
      <c r="BT1529" s="1">
        <v>23835089.812559996</v>
      </c>
      <c r="BU1529" s="1">
        <v>1059464.4065112849</v>
      </c>
      <c r="BV1529" s="1">
        <v>2755857.6249290239</v>
      </c>
      <c r="BW1529" s="35">
        <v>6.9263110499909697</v>
      </c>
      <c r="BX1529" s="1">
        <v>141254156.1337015</v>
      </c>
      <c r="BY1529" s="1">
        <v>6278715.6193799525</v>
      </c>
      <c r="BZ1529" s="1">
        <v>55482071.003197022</v>
      </c>
      <c r="CA1529" s="1">
        <v>141254156.1337015</v>
      </c>
      <c r="CB1529" s="1">
        <v>6278715.6193799525</v>
      </c>
      <c r="CC1529" s="1">
        <v>16332069.494818743</v>
      </c>
    </row>
    <row r="1530" spans="1:81" x14ac:dyDescent="0.25">
      <c r="A1530" t="s">
        <v>44</v>
      </c>
      <c r="B1530" t="s">
        <v>45</v>
      </c>
      <c r="C1530" t="s">
        <v>46</v>
      </c>
      <c r="D1530" t="s">
        <v>28</v>
      </c>
      <c r="E1530">
        <v>20080</v>
      </c>
      <c r="F1530" t="s">
        <v>39</v>
      </c>
      <c r="G1530" t="s">
        <v>47</v>
      </c>
      <c r="H1530" s="74">
        <v>0.32649306637178005</v>
      </c>
      <c r="I1530" s="1">
        <v>3402633641</v>
      </c>
      <c r="J1530" s="1">
        <v>0</v>
      </c>
      <c r="K1530" s="1">
        <v>7663381</v>
      </c>
      <c r="L1530" s="1">
        <v>138069172.37084568</v>
      </c>
      <c r="M1530" s="1">
        <v>0</v>
      </c>
      <c r="N1530" s="1">
        <v>37538371.62915431</v>
      </c>
      <c r="O1530" s="1">
        <v>0</v>
      </c>
      <c r="P1530" s="1">
        <v>20221569</v>
      </c>
      <c r="Q1530" s="1">
        <v>0</v>
      </c>
      <c r="R1530" s="1">
        <v>0</v>
      </c>
      <c r="S1530" s="1">
        <v>0</v>
      </c>
      <c r="T1530" s="1">
        <v>203492494</v>
      </c>
      <c r="U1530" s="1"/>
      <c r="V1530" s="36"/>
      <c r="W1530" s="1"/>
      <c r="X1530" s="1">
        <v>1664875</v>
      </c>
      <c r="Y1530" s="1">
        <v>37797408</v>
      </c>
      <c r="Z1530" s="1"/>
      <c r="AA1530" s="1">
        <v>413714049</v>
      </c>
      <c r="AB1530" s="1"/>
      <c r="AC1530" s="1">
        <v>2173289</v>
      </c>
      <c r="AD1530" s="1"/>
      <c r="AE1530" s="1"/>
      <c r="AF1530" s="1"/>
      <c r="AG1530" s="1">
        <v>0</v>
      </c>
      <c r="AH1530" s="1">
        <v>14338556.920409443</v>
      </c>
      <c r="AI1530" s="1">
        <v>388349952.86367506</v>
      </c>
      <c r="AJ1530" s="1">
        <v>0</v>
      </c>
      <c r="AK1530" s="1">
        <v>135074768.45909488</v>
      </c>
      <c r="AL1530" s="1">
        <v>0</v>
      </c>
      <c r="AM1530" s="1">
        <v>19104445.752122499</v>
      </c>
      <c r="AN1530" s="1">
        <v>0</v>
      </c>
      <c r="AO1530" s="1">
        <v>0</v>
      </c>
      <c r="AP1530" s="1">
        <v>0</v>
      </c>
      <c r="AQ1530" s="1">
        <v>556867723.99530184</v>
      </c>
      <c r="AR1530" s="1">
        <v>0</v>
      </c>
      <c r="AS1530" s="1">
        <v>3596606.9866875005</v>
      </c>
      <c r="AT1530" s="1">
        <v>81945513.813715205</v>
      </c>
      <c r="AU1530" s="1">
        <v>0</v>
      </c>
      <c r="AV1530" s="1">
        <v>8316591.5157912364</v>
      </c>
      <c r="AW1530" s="1">
        <v>0</v>
      </c>
      <c r="AX1530" s="1">
        <v>5653115.8810199993</v>
      </c>
      <c r="AY1530" s="1">
        <v>0</v>
      </c>
      <c r="AZ1530" s="1">
        <v>0</v>
      </c>
      <c r="BA1530" s="1">
        <v>0</v>
      </c>
      <c r="BB1530" s="1">
        <v>99511828.197213933</v>
      </c>
      <c r="BC1530" s="7">
        <v>0.19290338644850769</v>
      </c>
      <c r="BD1530" s="35" t="s">
        <v>552</v>
      </c>
      <c r="BE1530" s="35">
        <v>2.3403722073973543</v>
      </c>
      <c r="BF1530" s="35">
        <v>3.4062307943311509</v>
      </c>
      <c r="BG1530" s="35" t="s">
        <v>552</v>
      </c>
      <c r="BH1530" s="35">
        <v>3.819860951654086</v>
      </c>
      <c r="BI1530" s="35" t="s">
        <v>552</v>
      </c>
      <c r="BJ1530" s="35">
        <v>1.224314573866276</v>
      </c>
      <c r="BK1530" s="35" t="s">
        <v>552</v>
      </c>
      <c r="BL1530" s="35" t="s">
        <v>552</v>
      </c>
      <c r="BM1530" s="35" t="s">
        <v>552</v>
      </c>
      <c r="BN1530" s="35">
        <v>3.225571318579032</v>
      </c>
      <c r="BO1530" s="1">
        <v>0</v>
      </c>
      <c r="BP1530" s="1">
        <v>0</v>
      </c>
      <c r="BQ1530" s="1">
        <v>1120010889.27156</v>
      </c>
      <c r="BR1530" s="1">
        <v>49784233.305593841</v>
      </c>
      <c r="BS1530" s="1">
        <v>439919966.84402388</v>
      </c>
      <c r="BT1530" s="1">
        <v>1120010889.27156</v>
      </c>
      <c r="BU1530" s="1">
        <v>49784233.305593841</v>
      </c>
      <c r="BV1530" s="1">
        <v>129497751.98984458</v>
      </c>
      <c r="BW1530" s="35">
        <v>6.9263110499909697</v>
      </c>
      <c r="BX1530" s="1">
        <v>6637532909.2002583</v>
      </c>
      <c r="BY1530" s="1">
        <v>295036851.95426923</v>
      </c>
      <c r="BZ1530" s="1">
        <v>2607102560.6193995</v>
      </c>
      <c r="CA1530" s="1">
        <v>6637532909.2002583</v>
      </c>
      <c r="CB1530" s="1">
        <v>295036851.95426923</v>
      </c>
      <c r="CC1530" s="1">
        <v>767443958.56640601</v>
      </c>
    </row>
    <row r="1531" spans="1:81" x14ac:dyDescent="0.25">
      <c r="A1531" t="s">
        <v>44</v>
      </c>
      <c r="B1531" t="s">
        <v>45</v>
      </c>
      <c r="C1531" t="s">
        <v>46</v>
      </c>
      <c r="D1531" t="s">
        <v>1730</v>
      </c>
      <c r="E1531">
        <v>20080</v>
      </c>
      <c r="F1531" t="s">
        <v>39</v>
      </c>
      <c r="G1531" t="s">
        <v>47</v>
      </c>
      <c r="H1531" s="74">
        <v>0.32649306637178005</v>
      </c>
      <c r="I1531" s="1">
        <v>35269454</v>
      </c>
      <c r="J1531" s="1"/>
      <c r="K1531" s="1"/>
      <c r="L1531" s="1">
        <v>1864101</v>
      </c>
      <c r="M1531" s="1"/>
      <c r="N1531" s="1"/>
      <c r="O1531" s="1"/>
      <c r="P1531" s="1">
        <v>20221569</v>
      </c>
      <c r="Q1531" s="1"/>
      <c r="R1531" s="1"/>
      <c r="S1531" s="1"/>
      <c r="T1531" s="1">
        <v>22085670</v>
      </c>
      <c r="U1531" s="1">
        <v>7.7048710601719197</v>
      </c>
      <c r="V1531" s="36">
        <v>0.23085867227829099</v>
      </c>
      <c r="W1531" s="1"/>
      <c r="X1531" s="1"/>
      <c r="Y1531" s="1">
        <v>152700</v>
      </c>
      <c r="Z1531" s="1"/>
      <c r="AA1531" s="1"/>
      <c r="AB1531" s="1"/>
      <c r="AC1531" s="1">
        <v>2173289</v>
      </c>
      <c r="AD1531" s="1"/>
      <c r="AE1531" s="1"/>
      <c r="AF1531" s="1"/>
      <c r="AG1531" s="1">
        <v>0</v>
      </c>
      <c r="AH1531" s="1">
        <v>0</v>
      </c>
      <c r="AI1531" s="1">
        <v>1580853.6804375001</v>
      </c>
      <c r="AJ1531" s="1">
        <v>0</v>
      </c>
      <c r="AK1531" s="1"/>
      <c r="AL1531" s="1">
        <v>0</v>
      </c>
      <c r="AM1531" s="1">
        <v>19104445.752122499</v>
      </c>
      <c r="AN1531" s="1"/>
      <c r="AO1531" s="1">
        <v>0</v>
      </c>
      <c r="AP1531" s="1">
        <v>0</v>
      </c>
      <c r="AQ1531" s="1">
        <v>20685299.432560001</v>
      </c>
      <c r="AR1531" s="1">
        <v>0</v>
      </c>
      <c r="AS1531" s="1">
        <v>0</v>
      </c>
      <c r="AT1531" s="1">
        <v>331056.56238000002</v>
      </c>
      <c r="AU1531" s="1">
        <v>0</v>
      </c>
      <c r="AV1531" s="1"/>
      <c r="AW1531" s="1">
        <v>0</v>
      </c>
      <c r="AX1531" s="1">
        <v>5653115.8810199993</v>
      </c>
      <c r="AY1531" s="1"/>
      <c r="AZ1531" s="1">
        <v>0</v>
      </c>
      <c r="BA1531" s="1">
        <v>0</v>
      </c>
      <c r="BB1531" s="1">
        <v>5984172.4433999993</v>
      </c>
      <c r="BC1531" s="7">
        <v>0.75616344602215846</v>
      </c>
      <c r="BD1531" s="35" t="s">
        <v>552</v>
      </c>
      <c r="BE1531" s="35" t="s">
        <v>552</v>
      </c>
      <c r="BF1531" s="35">
        <v>1.0256473457272435</v>
      </c>
      <c r="BG1531" s="35" t="s">
        <v>552</v>
      </c>
      <c r="BH1531" s="35" t="s">
        <v>552</v>
      </c>
      <c r="BI1531" s="35" t="s">
        <v>552</v>
      </c>
      <c r="BJ1531" s="35">
        <v>1.224314573866276</v>
      </c>
      <c r="BK1531" s="35" t="s">
        <v>552</v>
      </c>
      <c r="BL1531" s="35" t="s">
        <v>552</v>
      </c>
      <c r="BM1531" s="35" t="s">
        <v>552</v>
      </c>
      <c r="BN1531" s="35">
        <v>1.2075464260744637</v>
      </c>
      <c r="BO1531" s="1">
        <v>0</v>
      </c>
      <c r="BP1531" s="1">
        <v>0</v>
      </c>
      <c r="BQ1531" s="1">
        <v>11609293.478639998</v>
      </c>
      <c r="BR1531" s="1">
        <v>516030.49630135292</v>
      </c>
      <c r="BS1531" s="1">
        <v>4559919.9535707003</v>
      </c>
      <c r="BT1531" s="1">
        <v>11609293.478639998</v>
      </c>
      <c r="BU1531" s="1">
        <v>516030.49630135292</v>
      </c>
      <c r="BV1531" s="1">
        <v>1342288.206369153</v>
      </c>
      <c r="BW1531" s="35">
        <v>6.9263110499909697</v>
      </c>
      <c r="BX1531" s="1">
        <v>68800284.225052327</v>
      </c>
      <c r="BY1531" s="1">
        <v>3058157.2323630322</v>
      </c>
      <c r="BZ1531" s="1">
        <v>27023504.007920351</v>
      </c>
      <c r="CA1531" s="1">
        <v>68800284.225052327</v>
      </c>
      <c r="CB1531" s="1">
        <v>3058157.2323630322</v>
      </c>
      <c r="CC1531" s="1">
        <v>7954817.4296780713</v>
      </c>
    </row>
    <row r="1532" spans="1:81" x14ac:dyDescent="0.25">
      <c r="A1532" t="s">
        <v>728</v>
      </c>
      <c r="B1532" t="s">
        <v>519</v>
      </c>
      <c r="C1532" t="s">
        <v>46</v>
      </c>
      <c r="D1532" t="s">
        <v>38</v>
      </c>
      <c r="E1532">
        <v>20165</v>
      </c>
      <c r="F1532" t="s">
        <v>370</v>
      </c>
      <c r="G1532" t="s">
        <v>47</v>
      </c>
      <c r="H1532" s="74">
        <v>0.32649306637178005</v>
      </c>
      <c r="I1532" s="1">
        <v>2313236.44</v>
      </c>
      <c r="J1532" s="1"/>
      <c r="K1532" s="1"/>
      <c r="L1532" s="1">
        <v>813751</v>
      </c>
      <c r="M1532" s="1"/>
      <c r="N1532" s="1"/>
      <c r="O1532" s="1"/>
      <c r="P1532" s="1"/>
      <c r="Q1532" s="1"/>
      <c r="R1532" s="1"/>
      <c r="S1532" s="1"/>
      <c r="T1532" s="1">
        <v>813751</v>
      </c>
      <c r="U1532" s="1">
        <v>47.2</v>
      </c>
      <c r="V1532" s="36">
        <v>6.1177439283696781E-2</v>
      </c>
      <c r="W1532" s="1"/>
      <c r="X1532" s="1"/>
      <c r="Y1532" s="1">
        <v>188805</v>
      </c>
      <c r="Z1532" s="1"/>
      <c r="AA1532" s="1"/>
      <c r="AB1532" s="1"/>
      <c r="AC1532" s="1"/>
      <c r="AD1532" s="1"/>
      <c r="AE1532" s="1"/>
      <c r="AF1532" s="1"/>
      <c r="AG1532" s="1">
        <v>0</v>
      </c>
      <c r="AH1532" s="1">
        <v>0</v>
      </c>
      <c r="AI1532" s="1">
        <v>1937209.7648125</v>
      </c>
      <c r="AJ1532" s="1">
        <v>0</v>
      </c>
      <c r="AK1532" s="1">
        <v>0</v>
      </c>
      <c r="AL1532" s="1">
        <v>0</v>
      </c>
      <c r="AM1532" s="1">
        <v>0</v>
      </c>
      <c r="AN1532" s="1">
        <v>0</v>
      </c>
      <c r="AO1532" s="1">
        <v>0</v>
      </c>
      <c r="AP1532" s="1">
        <v>0</v>
      </c>
      <c r="AQ1532" s="1">
        <v>1937209.7648125</v>
      </c>
      <c r="AR1532" s="1">
        <v>0</v>
      </c>
      <c r="AS1532" s="1">
        <v>0</v>
      </c>
      <c r="AT1532" s="1">
        <v>409332.90281699999</v>
      </c>
      <c r="AU1532" s="1">
        <v>0</v>
      </c>
      <c r="AV1532" s="1">
        <v>0</v>
      </c>
      <c r="AW1532" s="1">
        <v>0</v>
      </c>
      <c r="AX1532" s="1">
        <v>0</v>
      </c>
      <c r="AY1532" s="1">
        <v>0</v>
      </c>
      <c r="AZ1532" s="1">
        <v>0</v>
      </c>
      <c r="BA1532" s="1">
        <v>0</v>
      </c>
      <c r="BB1532" s="1">
        <v>409332.90281699999</v>
      </c>
      <c r="BC1532" s="7">
        <v>1.0143981077997803</v>
      </c>
      <c r="BD1532" s="35" t="s">
        <v>552</v>
      </c>
      <c r="BE1532" s="35" t="s">
        <v>552</v>
      </c>
      <c r="BF1532" s="35">
        <v>2.8836126378087399</v>
      </c>
      <c r="BG1532" s="35" t="s">
        <v>552</v>
      </c>
      <c r="BH1532" s="35" t="s">
        <v>552</v>
      </c>
      <c r="BI1532" s="35" t="s">
        <v>552</v>
      </c>
      <c r="BJ1532" s="35" t="s">
        <v>552</v>
      </c>
      <c r="BK1532" s="35" t="s">
        <v>552</v>
      </c>
      <c r="BL1532" s="35" t="s">
        <v>552</v>
      </c>
      <c r="BM1532" s="35" t="s">
        <v>552</v>
      </c>
      <c r="BN1532" s="35">
        <v>2.8836126378087399</v>
      </c>
      <c r="BO1532" s="1">
        <v>0</v>
      </c>
      <c r="BP1532" s="1"/>
      <c r="BQ1532" s="1">
        <v>761424.90659039991</v>
      </c>
      <c r="BR1532" s="1">
        <v>33845.166647478436</v>
      </c>
      <c r="BS1532" s="1">
        <v>299073.89550410537</v>
      </c>
      <c r="BT1532" s="1">
        <v>761424.90659039991</v>
      </c>
      <c r="BU1532" s="1">
        <v>33845.166647478436</v>
      </c>
      <c r="BV1532" s="1">
        <v>88037.370580087954</v>
      </c>
      <c r="BW1532" s="35">
        <v>5.9753841796092297</v>
      </c>
      <c r="BX1532" s="1">
        <v>3788381.4342103112</v>
      </c>
      <c r="BY1532" s="1">
        <v>168392.70669410215</v>
      </c>
      <c r="BZ1532" s="1">
        <v>1488007.5282252298</v>
      </c>
      <c r="CA1532" s="1">
        <v>3788381.4342103112</v>
      </c>
      <c r="CB1532" s="1">
        <v>168392.70669410215</v>
      </c>
      <c r="CC1532" s="1">
        <v>438019.74079856457</v>
      </c>
    </row>
    <row r="1533" spans="1:81" x14ac:dyDescent="0.25">
      <c r="A1533" t="s">
        <v>728</v>
      </c>
      <c r="B1533" t="s">
        <v>519</v>
      </c>
      <c r="C1533" t="s">
        <v>46</v>
      </c>
      <c r="D1533" t="s">
        <v>28</v>
      </c>
      <c r="E1533">
        <v>20165</v>
      </c>
      <c r="F1533" t="s">
        <v>370</v>
      </c>
      <c r="G1533" t="s">
        <v>47</v>
      </c>
      <c r="H1533" s="74">
        <v>0.32649306637178005</v>
      </c>
      <c r="I1533" s="1">
        <v>2313236.44</v>
      </c>
      <c r="J1533" s="1">
        <v>0</v>
      </c>
      <c r="K1533" s="1">
        <v>0</v>
      </c>
      <c r="L1533" s="1">
        <v>813751</v>
      </c>
      <c r="M1533" s="1">
        <v>0</v>
      </c>
      <c r="N1533" s="1">
        <v>0</v>
      </c>
      <c r="O1533" s="1">
        <v>0</v>
      </c>
      <c r="P1533" s="1">
        <v>0</v>
      </c>
      <c r="Q1533" s="1">
        <v>0</v>
      </c>
      <c r="R1533" s="1">
        <v>0</v>
      </c>
      <c r="S1533" s="1">
        <v>0</v>
      </c>
      <c r="T1533" s="1">
        <v>813751</v>
      </c>
      <c r="U1533" s="1"/>
      <c r="V1533" s="36"/>
      <c r="W1533" s="1"/>
      <c r="X1533" s="1"/>
      <c r="Y1533" s="1">
        <v>188805</v>
      </c>
      <c r="Z1533" s="1"/>
      <c r="AA1533" s="1"/>
      <c r="AB1533" s="1"/>
      <c r="AC1533" s="1"/>
      <c r="AD1533" s="1"/>
      <c r="AE1533" s="1"/>
      <c r="AF1533" s="1"/>
      <c r="AG1533" s="1">
        <v>0</v>
      </c>
      <c r="AH1533" s="1">
        <v>0</v>
      </c>
      <c r="AI1533" s="1">
        <v>1937209.7648125</v>
      </c>
      <c r="AJ1533" s="1">
        <v>0</v>
      </c>
      <c r="AK1533" s="1">
        <v>0</v>
      </c>
      <c r="AL1533" s="1">
        <v>0</v>
      </c>
      <c r="AM1533" s="1">
        <v>0</v>
      </c>
      <c r="AN1533" s="1">
        <v>0</v>
      </c>
      <c r="AO1533" s="1">
        <v>0</v>
      </c>
      <c r="AP1533" s="1">
        <v>0</v>
      </c>
      <c r="AQ1533" s="1">
        <v>1937209.7648125</v>
      </c>
      <c r="AR1533" s="1">
        <v>0</v>
      </c>
      <c r="AS1533" s="1">
        <v>0</v>
      </c>
      <c r="AT1533" s="1">
        <v>409332.90281699999</v>
      </c>
      <c r="AU1533" s="1">
        <v>0</v>
      </c>
      <c r="AV1533" s="1">
        <v>0</v>
      </c>
      <c r="AW1533" s="1">
        <v>0</v>
      </c>
      <c r="AX1533" s="1">
        <v>0</v>
      </c>
      <c r="AY1533" s="1">
        <v>0</v>
      </c>
      <c r="AZ1533" s="1">
        <v>0</v>
      </c>
      <c r="BA1533" s="1">
        <v>0</v>
      </c>
      <c r="BB1533" s="1">
        <v>409332.90281699999</v>
      </c>
      <c r="BC1533" s="7">
        <v>1.0143981077997803</v>
      </c>
      <c r="BD1533" s="35" t="s">
        <v>552</v>
      </c>
      <c r="BE1533" s="35" t="s">
        <v>552</v>
      </c>
      <c r="BF1533" s="35">
        <v>2.8836126378087399</v>
      </c>
      <c r="BG1533" s="35" t="s">
        <v>552</v>
      </c>
      <c r="BH1533" s="35" t="s">
        <v>552</v>
      </c>
      <c r="BI1533" s="35" t="s">
        <v>552</v>
      </c>
      <c r="BJ1533" s="35" t="s">
        <v>552</v>
      </c>
      <c r="BK1533" s="35" t="s">
        <v>552</v>
      </c>
      <c r="BL1533" s="35" t="s">
        <v>552</v>
      </c>
      <c r="BM1533" s="35" t="s">
        <v>552</v>
      </c>
      <c r="BN1533" s="35">
        <v>2.8836126378087399</v>
      </c>
      <c r="BO1533" s="1">
        <v>0</v>
      </c>
      <c r="BP1533" s="1">
        <v>0</v>
      </c>
      <c r="BQ1533" s="1">
        <v>761424.90659039991</v>
      </c>
      <c r="BR1533" s="1">
        <v>33845.166647478436</v>
      </c>
      <c r="BS1533" s="1">
        <v>299073.89550410537</v>
      </c>
      <c r="BT1533" s="1">
        <v>761424.90659039991</v>
      </c>
      <c r="BU1533" s="1">
        <v>33845.166647478436</v>
      </c>
      <c r="BV1533" s="1">
        <v>88037.370580087954</v>
      </c>
      <c r="BW1533" s="35">
        <v>5.9753841796092297</v>
      </c>
      <c r="BX1533" s="1">
        <v>3788381.4342103112</v>
      </c>
      <c r="BY1533" s="1">
        <v>168392.70669410215</v>
      </c>
      <c r="BZ1533" s="1">
        <v>1488007.5282252298</v>
      </c>
      <c r="CA1533" s="1">
        <v>3788381.4342103112</v>
      </c>
      <c r="CB1533" s="1">
        <v>168392.70669410215</v>
      </c>
      <c r="CC1533" s="1">
        <v>438019.74079856457</v>
      </c>
    </row>
    <row r="1534" spans="1:81" x14ac:dyDescent="0.25">
      <c r="A1534" t="s">
        <v>518</v>
      </c>
      <c r="B1534" t="s">
        <v>519</v>
      </c>
      <c r="C1534" t="s">
        <v>46</v>
      </c>
      <c r="D1534" t="s">
        <v>38</v>
      </c>
      <c r="E1534">
        <v>20166</v>
      </c>
      <c r="F1534" t="s">
        <v>39</v>
      </c>
      <c r="G1534" t="s">
        <v>47</v>
      </c>
      <c r="H1534" s="74">
        <v>0.32649306637178005</v>
      </c>
      <c r="I1534" s="1">
        <v>16781260</v>
      </c>
      <c r="J1534" s="1"/>
      <c r="K1534" s="1"/>
      <c r="L1534" s="1">
        <v>1658718</v>
      </c>
      <c r="M1534" s="1"/>
      <c r="N1534" s="1"/>
      <c r="O1534" s="1"/>
      <c r="P1534" s="1"/>
      <c r="Q1534" s="1"/>
      <c r="R1534" s="1"/>
      <c r="S1534" s="1"/>
      <c r="T1534" s="1">
        <v>1658718</v>
      </c>
      <c r="U1534" s="1">
        <v>42</v>
      </c>
      <c r="V1534" s="36">
        <v>0.29040612098296648</v>
      </c>
      <c r="W1534" s="1"/>
      <c r="X1534" s="1"/>
      <c r="Y1534" s="1">
        <v>451985</v>
      </c>
      <c r="Z1534" s="1"/>
      <c r="AA1534" s="1"/>
      <c r="AB1534" s="1"/>
      <c r="AC1534" s="1"/>
      <c r="AD1534" s="1"/>
      <c r="AE1534" s="1"/>
      <c r="AF1534" s="1"/>
      <c r="AG1534" s="1">
        <v>0</v>
      </c>
      <c r="AH1534" s="1">
        <v>0</v>
      </c>
      <c r="AI1534" s="1">
        <v>4634153.1166250007</v>
      </c>
      <c r="AJ1534" s="1">
        <v>0</v>
      </c>
      <c r="AK1534" s="1">
        <v>0</v>
      </c>
      <c r="AL1534" s="1">
        <v>0</v>
      </c>
      <c r="AM1534" s="1">
        <v>0</v>
      </c>
      <c r="AN1534" s="1">
        <v>0</v>
      </c>
      <c r="AO1534" s="1">
        <v>0</v>
      </c>
      <c r="AP1534" s="1">
        <v>0</v>
      </c>
      <c r="AQ1534" s="1">
        <v>4634153.1166250007</v>
      </c>
      <c r="AR1534" s="1">
        <v>0</v>
      </c>
      <c r="AS1534" s="1">
        <v>0</v>
      </c>
      <c r="AT1534" s="1">
        <v>979912.24850899994</v>
      </c>
      <c r="AU1534" s="1">
        <v>0</v>
      </c>
      <c r="AV1534" s="1">
        <v>0</v>
      </c>
      <c r="AW1534" s="1">
        <v>0</v>
      </c>
      <c r="AX1534" s="1">
        <v>0</v>
      </c>
      <c r="AY1534" s="1">
        <v>0</v>
      </c>
      <c r="AZ1534" s="1">
        <v>0</v>
      </c>
      <c r="BA1534" s="1">
        <v>0</v>
      </c>
      <c r="BB1534" s="1">
        <v>979912.24850899994</v>
      </c>
      <c r="BC1534" s="7">
        <v>0.33454373301730628</v>
      </c>
      <c r="BD1534" s="35" t="s">
        <v>552</v>
      </c>
      <c r="BE1534" s="35" t="s">
        <v>552</v>
      </c>
      <c r="BF1534" s="35">
        <v>3.3845809626072669</v>
      </c>
      <c r="BG1534" s="35" t="s">
        <v>552</v>
      </c>
      <c r="BH1534" s="35" t="s">
        <v>552</v>
      </c>
      <c r="BI1534" s="35" t="s">
        <v>552</v>
      </c>
      <c r="BJ1534" s="35" t="s">
        <v>552</v>
      </c>
      <c r="BK1534" s="35" t="s">
        <v>552</v>
      </c>
      <c r="BL1534" s="35" t="s">
        <v>552</v>
      </c>
      <c r="BM1534" s="35" t="s">
        <v>552</v>
      </c>
      <c r="BN1534" s="35">
        <v>3.3845809626072669</v>
      </c>
      <c r="BO1534" s="1">
        <v>0</v>
      </c>
      <c r="BP1534" s="1"/>
      <c r="BQ1534" s="1">
        <v>5523719.5415999992</v>
      </c>
      <c r="BR1534" s="1">
        <v>245528.09709960473</v>
      </c>
      <c r="BS1534" s="1">
        <v>2169616.8679009839</v>
      </c>
      <c r="BT1534" s="1">
        <v>5523719.5415999992</v>
      </c>
      <c r="BU1534" s="1">
        <v>245528.09709960473</v>
      </c>
      <c r="BV1534" s="1">
        <v>638662.77561354975</v>
      </c>
      <c r="BW1534" s="35">
        <v>5.9805634634865799</v>
      </c>
      <c r="BX1534" s="1">
        <v>27511235.731439795</v>
      </c>
      <c r="BY1534" s="1">
        <v>1222868.2696736767</v>
      </c>
      <c r="BZ1534" s="1">
        <v>10805914.502031833</v>
      </c>
      <c r="CA1534" s="1">
        <v>27511235.731439795</v>
      </c>
      <c r="CB1534" s="1">
        <v>1222868.2696736767</v>
      </c>
      <c r="CC1534" s="1">
        <v>3180900.4857097743</v>
      </c>
    </row>
    <row r="1535" spans="1:81" x14ac:dyDescent="0.25">
      <c r="A1535" t="s">
        <v>518</v>
      </c>
      <c r="B1535" t="s">
        <v>519</v>
      </c>
      <c r="C1535" t="s">
        <v>46</v>
      </c>
      <c r="D1535" t="s">
        <v>28</v>
      </c>
      <c r="E1535">
        <v>20166</v>
      </c>
      <c r="F1535" t="s">
        <v>39</v>
      </c>
      <c r="G1535" t="s">
        <v>47</v>
      </c>
      <c r="H1535" s="74">
        <v>0.32649306637178005</v>
      </c>
      <c r="I1535" s="1">
        <v>16781260</v>
      </c>
      <c r="J1535" s="1">
        <v>0</v>
      </c>
      <c r="K1535" s="1">
        <v>0</v>
      </c>
      <c r="L1535" s="1">
        <v>1658718</v>
      </c>
      <c r="M1535" s="1">
        <v>0</v>
      </c>
      <c r="N1535" s="1">
        <v>0</v>
      </c>
      <c r="O1535" s="1">
        <v>0</v>
      </c>
      <c r="P1535" s="1">
        <v>0</v>
      </c>
      <c r="Q1535" s="1">
        <v>0</v>
      </c>
      <c r="R1535" s="1">
        <v>0</v>
      </c>
      <c r="S1535" s="1">
        <v>0</v>
      </c>
      <c r="T1535" s="1">
        <v>1658718</v>
      </c>
      <c r="U1535" s="1"/>
      <c r="V1535" s="36"/>
      <c r="W1535" s="1"/>
      <c r="X1535" s="1"/>
      <c r="Y1535" s="1">
        <v>451985</v>
      </c>
      <c r="Z1535" s="1"/>
      <c r="AA1535" s="1"/>
      <c r="AB1535" s="1"/>
      <c r="AC1535" s="1"/>
      <c r="AD1535" s="1"/>
      <c r="AE1535" s="1"/>
      <c r="AF1535" s="1"/>
      <c r="AG1535" s="1">
        <v>0</v>
      </c>
      <c r="AH1535" s="1">
        <v>0</v>
      </c>
      <c r="AI1535" s="1">
        <v>4634153.1166250007</v>
      </c>
      <c r="AJ1535" s="1">
        <v>0</v>
      </c>
      <c r="AK1535" s="1">
        <v>0</v>
      </c>
      <c r="AL1535" s="1">
        <v>0</v>
      </c>
      <c r="AM1535" s="1">
        <v>0</v>
      </c>
      <c r="AN1535" s="1">
        <v>0</v>
      </c>
      <c r="AO1535" s="1">
        <v>0</v>
      </c>
      <c r="AP1535" s="1">
        <v>0</v>
      </c>
      <c r="AQ1535" s="1">
        <v>4634153.1166250007</v>
      </c>
      <c r="AR1535" s="1">
        <v>0</v>
      </c>
      <c r="AS1535" s="1">
        <v>0</v>
      </c>
      <c r="AT1535" s="1">
        <v>979912.24850899994</v>
      </c>
      <c r="AU1535" s="1">
        <v>0</v>
      </c>
      <c r="AV1535" s="1">
        <v>0</v>
      </c>
      <c r="AW1535" s="1">
        <v>0</v>
      </c>
      <c r="AX1535" s="1">
        <v>0</v>
      </c>
      <c r="AY1535" s="1">
        <v>0</v>
      </c>
      <c r="AZ1535" s="1">
        <v>0</v>
      </c>
      <c r="BA1535" s="1">
        <v>0</v>
      </c>
      <c r="BB1535" s="1">
        <v>979912.24850899994</v>
      </c>
      <c r="BC1535" s="7">
        <v>0.33454373301730628</v>
      </c>
      <c r="BD1535" s="35" t="s">
        <v>552</v>
      </c>
      <c r="BE1535" s="35" t="s">
        <v>552</v>
      </c>
      <c r="BF1535" s="35">
        <v>3.3845809626072669</v>
      </c>
      <c r="BG1535" s="35" t="s">
        <v>552</v>
      </c>
      <c r="BH1535" s="35" t="s">
        <v>552</v>
      </c>
      <c r="BI1535" s="35" t="s">
        <v>552</v>
      </c>
      <c r="BJ1535" s="35" t="s">
        <v>552</v>
      </c>
      <c r="BK1535" s="35" t="s">
        <v>552</v>
      </c>
      <c r="BL1535" s="35" t="s">
        <v>552</v>
      </c>
      <c r="BM1535" s="35" t="s">
        <v>552</v>
      </c>
      <c r="BN1535" s="35">
        <v>3.3845809626072669</v>
      </c>
      <c r="BO1535" s="1">
        <v>0</v>
      </c>
      <c r="BP1535" s="1">
        <v>0</v>
      </c>
      <c r="BQ1535" s="1">
        <v>5523719.5415999992</v>
      </c>
      <c r="BR1535" s="1">
        <v>245528.09709960473</v>
      </c>
      <c r="BS1535" s="1">
        <v>2169616.8679009839</v>
      </c>
      <c r="BT1535" s="1">
        <v>5523719.5415999992</v>
      </c>
      <c r="BU1535" s="1">
        <v>245528.09709960473</v>
      </c>
      <c r="BV1535" s="1">
        <v>638662.77561354975</v>
      </c>
      <c r="BW1535" s="35">
        <v>5.9805634634865799</v>
      </c>
      <c r="BX1535" s="1">
        <v>27511235.731439795</v>
      </c>
      <c r="BY1535" s="1">
        <v>1222868.2696736767</v>
      </c>
      <c r="BZ1535" s="1">
        <v>10805914.502031833</v>
      </c>
      <c r="CA1535" s="1">
        <v>27511235.731439795</v>
      </c>
      <c r="CB1535" s="1">
        <v>1222868.2696736767</v>
      </c>
      <c r="CC1535" s="1">
        <v>3180900.4857097743</v>
      </c>
    </row>
    <row r="1536" spans="1:81" x14ac:dyDescent="0.25">
      <c r="A1536" t="s">
        <v>1346</v>
      </c>
      <c r="B1536" t="s">
        <v>755</v>
      </c>
      <c r="C1536" t="s">
        <v>46</v>
      </c>
      <c r="D1536" t="s">
        <v>1727</v>
      </c>
      <c r="E1536">
        <v>20098</v>
      </c>
      <c r="F1536" t="s">
        <v>39</v>
      </c>
      <c r="G1536" t="s">
        <v>47</v>
      </c>
      <c r="H1536" s="74">
        <v>0.32649306637178005</v>
      </c>
      <c r="I1536" s="1">
        <v>3472314</v>
      </c>
      <c r="J1536" s="1"/>
      <c r="K1536" s="1"/>
      <c r="L1536" s="1">
        <v>181818</v>
      </c>
      <c r="M1536" s="1"/>
      <c r="N1536" s="1"/>
      <c r="O1536" s="1"/>
      <c r="P1536" s="1"/>
      <c r="Q1536" s="1"/>
      <c r="R1536" s="1"/>
      <c r="S1536" s="1"/>
      <c r="T1536" s="1">
        <v>181818</v>
      </c>
      <c r="U1536" s="1">
        <v>245.33333333333334</v>
      </c>
      <c r="V1536" s="36">
        <v>9.4994085657365279E-2</v>
      </c>
      <c r="W1536" s="1"/>
      <c r="X1536" s="1"/>
      <c r="Y1536" s="1">
        <v>618660</v>
      </c>
      <c r="Z1536" s="1"/>
      <c r="AA1536" s="1"/>
      <c r="AB1536" s="1"/>
      <c r="AC1536" s="1"/>
      <c r="AD1536" s="1"/>
      <c r="AE1536" s="1"/>
      <c r="AF1536" s="1"/>
      <c r="AG1536" s="1">
        <v>0</v>
      </c>
      <c r="AH1536" s="1"/>
      <c r="AI1536" s="1">
        <v>6403861.0188000007</v>
      </c>
      <c r="AJ1536" s="1"/>
      <c r="AK1536" s="1"/>
      <c r="AL1536" s="1"/>
      <c r="AM1536" s="1"/>
      <c r="AN1536" s="1"/>
      <c r="AO1536" s="1"/>
      <c r="AP1536" s="1"/>
      <c r="AQ1536" s="1">
        <v>6403861.0188000007</v>
      </c>
      <c r="AR1536" s="1">
        <v>0</v>
      </c>
      <c r="AS1536" s="1"/>
      <c r="AT1536" s="1">
        <v>1341266.882004</v>
      </c>
      <c r="AU1536" s="1"/>
      <c r="AV1536" s="1"/>
      <c r="AW1536" s="1"/>
      <c r="AX1536" s="1"/>
      <c r="AY1536" s="1"/>
      <c r="AZ1536" s="1"/>
      <c r="BA1536" s="1"/>
      <c r="BB1536" s="1">
        <v>1341266.882004</v>
      </c>
      <c r="BC1536" s="7">
        <v>2.2305378778543647</v>
      </c>
      <c r="BD1536" s="35" t="s">
        <v>552</v>
      </c>
      <c r="BE1536" s="35" t="s">
        <v>552</v>
      </c>
      <c r="BF1536" s="35">
        <v>42.59824605266806</v>
      </c>
      <c r="BG1536" s="35" t="s">
        <v>552</v>
      </c>
      <c r="BH1536" s="35" t="s">
        <v>552</v>
      </c>
      <c r="BI1536" s="35" t="s">
        <v>552</v>
      </c>
      <c r="BJ1536" s="35" t="s">
        <v>552</v>
      </c>
      <c r="BK1536" s="35" t="s">
        <v>552</v>
      </c>
      <c r="BL1536" s="35" t="s">
        <v>552</v>
      </c>
      <c r="BM1536" s="35" t="s">
        <v>552</v>
      </c>
      <c r="BN1536" s="35">
        <v>42.59824605266806</v>
      </c>
      <c r="BO1536" s="1">
        <v>0</v>
      </c>
      <c r="BP1536" s="1"/>
      <c r="BQ1536" s="1">
        <v>1142946.8762399999</v>
      </c>
      <c r="BR1536" s="1">
        <v>50803.732791954651</v>
      </c>
      <c r="BS1536" s="1">
        <v>448928.80660026363</v>
      </c>
      <c r="BT1536" s="1">
        <v>1142946.8762399999</v>
      </c>
      <c r="BU1536" s="1">
        <v>50803.732791954651</v>
      </c>
      <c r="BV1536" s="1">
        <v>132149.65366377658</v>
      </c>
      <c r="BW1536" s="35">
        <v>6.1374822545598269</v>
      </c>
      <c r="BX1536" s="1">
        <v>5871869.2945875861</v>
      </c>
      <c r="BY1536" s="1">
        <v>261003.2756840662</v>
      </c>
      <c r="BZ1536" s="1">
        <v>2306363.7774695745</v>
      </c>
      <c r="CA1536" s="1">
        <v>5871869.2945875861</v>
      </c>
      <c r="CB1536" s="1">
        <v>261003.2756840662</v>
      </c>
      <c r="CC1536" s="1">
        <v>678916.50064387929</v>
      </c>
    </row>
    <row r="1537" spans="1:81" x14ac:dyDescent="0.25">
      <c r="A1537" t="s">
        <v>1346</v>
      </c>
      <c r="B1537" t="s">
        <v>755</v>
      </c>
      <c r="C1537" t="s">
        <v>46</v>
      </c>
      <c r="D1537" t="s">
        <v>1728</v>
      </c>
      <c r="E1537">
        <v>20098</v>
      </c>
      <c r="F1537" t="s">
        <v>39</v>
      </c>
      <c r="G1537" t="s">
        <v>47</v>
      </c>
      <c r="H1537" s="74">
        <v>0.32649306637178005</v>
      </c>
      <c r="I1537" s="1">
        <v>444870346</v>
      </c>
      <c r="J1537" s="1"/>
      <c r="K1537" s="1"/>
      <c r="L1537" s="1"/>
      <c r="M1537" s="1"/>
      <c r="N1537" s="1">
        <v>13684336</v>
      </c>
      <c r="O1537" s="1"/>
      <c r="P1537" s="1"/>
      <c r="Q1537" s="1"/>
      <c r="R1537" s="1"/>
      <c r="S1537" s="1"/>
      <c r="T1537" s="1">
        <v>13684336</v>
      </c>
      <c r="U1537" s="1">
        <v>31.37142857142857</v>
      </c>
      <c r="V1537" s="36">
        <v>1.0957734843665745</v>
      </c>
      <c r="W1537" s="1"/>
      <c r="X1537" s="1"/>
      <c r="Y1537" s="1"/>
      <c r="Z1537" s="1"/>
      <c r="AA1537" s="1">
        <v>102776673</v>
      </c>
      <c r="AB1537" s="1"/>
      <c r="AC1537" s="1"/>
      <c r="AD1537" s="1"/>
      <c r="AE1537" s="1"/>
      <c r="AF1537" s="1"/>
      <c r="AG1537" s="1"/>
      <c r="AH1537" s="1"/>
      <c r="AI1537" s="1"/>
      <c r="AJ1537" s="1"/>
      <c r="AK1537" s="1">
        <v>33555871.119259737</v>
      </c>
      <c r="AL1537" s="1"/>
      <c r="AM1537" s="1"/>
      <c r="AN1537" s="1"/>
      <c r="AO1537" s="1"/>
      <c r="AP1537" s="1"/>
      <c r="AQ1537" s="1">
        <v>33555871.119259737</v>
      </c>
      <c r="AR1537" s="1"/>
      <c r="AS1537" s="1"/>
      <c r="AT1537" s="1"/>
      <c r="AU1537" s="1"/>
      <c r="AV1537" s="1">
        <v>2066044.4303477115</v>
      </c>
      <c r="AW1537" s="1"/>
      <c r="AX1537" s="1"/>
      <c r="AY1537" s="1"/>
      <c r="AZ1537" s="1"/>
      <c r="BA1537" s="1"/>
      <c r="BB1537" s="1">
        <v>2066044.4303477115</v>
      </c>
      <c r="BC1537" s="7">
        <v>8.0072578156529781E-2</v>
      </c>
      <c r="BD1537" s="35" t="s">
        <v>552</v>
      </c>
      <c r="BE1537" s="35" t="s">
        <v>552</v>
      </c>
      <c r="BF1537" s="35" t="s">
        <v>552</v>
      </c>
      <c r="BG1537" s="35" t="s">
        <v>552</v>
      </c>
      <c r="BH1537" s="35">
        <v>2.6031161138989463</v>
      </c>
      <c r="BI1537" s="35" t="s">
        <v>552</v>
      </c>
      <c r="BJ1537" s="35" t="s">
        <v>552</v>
      </c>
      <c r="BK1537" s="35" t="s">
        <v>552</v>
      </c>
      <c r="BL1537" s="35" t="s">
        <v>552</v>
      </c>
      <c r="BM1537" s="35" t="s">
        <v>552</v>
      </c>
      <c r="BN1537" s="35">
        <v>2.6031161138989463</v>
      </c>
      <c r="BO1537" s="1"/>
      <c r="BP1537" s="1"/>
      <c r="BQ1537" s="1">
        <v>146433523.08935997</v>
      </c>
      <c r="BR1537" s="1">
        <v>6508937.3211202696</v>
      </c>
      <c r="BS1537" s="1">
        <v>57516432.419886649</v>
      </c>
      <c r="BT1537" s="1">
        <v>146433523.08935997</v>
      </c>
      <c r="BU1537" s="1">
        <v>6508937.3211202696</v>
      </c>
      <c r="BV1537" s="1">
        <v>16930917.58095162</v>
      </c>
      <c r="BW1537" s="35">
        <v>6.1374822545598269</v>
      </c>
      <c r="BX1537" s="1">
        <v>752299626.34426343</v>
      </c>
      <c r="BY1537" s="1">
        <v>33439549.98329756</v>
      </c>
      <c r="BZ1537" s="1">
        <v>295489650.90275723</v>
      </c>
      <c r="CA1537" s="1">
        <v>752299626.34426343</v>
      </c>
      <c r="CB1537" s="1">
        <v>33439549.98329756</v>
      </c>
      <c r="CC1537" s="1">
        <v>86982288.625553936</v>
      </c>
    </row>
    <row r="1538" spans="1:81" x14ac:dyDescent="0.25">
      <c r="A1538" t="s">
        <v>1346</v>
      </c>
      <c r="B1538" t="s">
        <v>755</v>
      </c>
      <c r="C1538" t="s">
        <v>46</v>
      </c>
      <c r="D1538" t="s">
        <v>28</v>
      </c>
      <c r="E1538">
        <v>20098</v>
      </c>
      <c r="F1538" t="s">
        <v>39</v>
      </c>
      <c r="G1538" t="s">
        <v>47</v>
      </c>
      <c r="H1538" s="74">
        <v>0.32649306637178005</v>
      </c>
      <c r="I1538" s="1">
        <v>448342660</v>
      </c>
      <c r="J1538" s="1">
        <v>0</v>
      </c>
      <c r="K1538" s="1">
        <v>0</v>
      </c>
      <c r="L1538" s="1">
        <v>181818</v>
      </c>
      <c r="M1538" s="1">
        <v>0</v>
      </c>
      <c r="N1538" s="1">
        <v>13684336</v>
      </c>
      <c r="O1538" s="1">
        <v>0</v>
      </c>
      <c r="P1538" s="1">
        <v>0</v>
      </c>
      <c r="Q1538" s="1">
        <v>0</v>
      </c>
      <c r="R1538" s="1">
        <v>0</v>
      </c>
      <c r="S1538" s="1">
        <v>0</v>
      </c>
      <c r="T1538" s="1">
        <v>13866154</v>
      </c>
      <c r="U1538" s="1"/>
      <c r="V1538" s="36"/>
      <c r="W1538" s="1"/>
      <c r="X1538" s="1"/>
      <c r="Y1538" s="1">
        <v>618660</v>
      </c>
      <c r="Z1538" s="1"/>
      <c r="AA1538" s="1">
        <v>102776673</v>
      </c>
      <c r="AB1538" s="1"/>
      <c r="AC1538" s="1"/>
      <c r="AD1538" s="1"/>
      <c r="AE1538" s="1"/>
      <c r="AF1538" s="1"/>
      <c r="AG1538" s="1">
        <v>0</v>
      </c>
      <c r="AH1538" s="1">
        <v>0</v>
      </c>
      <c r="AI1538" s="1">
        <v>6403861.0188000007</v>
      </c>
      <c r="AJ1538" s="1">
        <v>0</v>
      </c>
      <c r="AK1538" s="1">
        <v>33555871.119259737</v>
      </c>
      <c r="AL1538" s="1">
        <v>0</v>
      </c>
      <c r="AM1538" s="1">
        <v>0</v>
      </c>
      <c r="AN1538" s="1">
        <v>0</v>
      </c>
      <c r="AO1538" s="1">
        <v>0</v>
      </c>
      <c r="AP1538" s="1">
        <v>0</v>
      </c>
      <c r="AQ1538" s="1">
        <v>39959732.138059735</v>
      </c>
      <c r="AR1538" s="1">
        <v>0</v>
      </c>
      <c r="AS1538" s="1">
        <v>0</v>
      </c>
      <c r="AT1538" s="1">
        <v>1341266.882004</v>
      </c>
      <c r="AU1538" s="1">
        <v>0</v>
      </c>
      <c r="AV1538" s="1">
        <v>2066044.4303477115</v>
      </c>
      <c r="AW1538" s="1">
        <v>0</v>
      </c>
      <c r="AX1538" s="1">
        <v>0</v>
      </c>
      <c r="AY1538" s="1">
        <v>0</v>
      </c>
      <c r="AZ1538" s="1">
        <v>0</v>
      </c>
      <c r="BA1538" s="1">
        <v>0</v>
      </c>
      <c r="BB1538" s="1">
        <v>3407311.3123517116</v>
      </c>
      <c r="BC1538" s="7">
        <v>9.6727452726473651E-2</v>
      </c>
      <c r="BD1538" s="35" t="s">
        <v>552</v>
      </c>
      <c r="BE1538" s="35" t="s">
        <v>552</v>
      </c>
      <c r="BF1538" s="35">
        <v>42.59824605266806</v>
      </c>
      <c r="BG1538" s="35" t="s">
        <v>552</v>
      </c>
      <c r="BH1538" s="35">
        <v>2.6031161138989463</v>
      </c>
      <c r="BI1538" s="35" t="s">
        <v>552</v>
      </c>
      <c r="BJ1538" s="35" t="s">
        <v>552</v>
      </c>
      <c r="BK1538" s="35" t="s">
        <v>552</v>
      </c>
      <c r="BL1538" s="35" t="s">
        <v>552</v>
      </c>
      <c r="BM1538" s="35" t="s">
        <v>552</v>
      </c>
      <c r="BN1538" s="35">
        <v>3.1275466470667674</v>
      </c>
      <c r="BO1538" s="1">
        <v>0</v>
      </c>
      <c r="BP1538" s="1">
        <v>0</v>
      </c>
      <c r="BQ1538" s="1">
        <v>147576469.96559995</v>
      </c>
      <c r="BR1538" s="1">
        <v>6559741.0539122242</v>
      </c>
      <c r="BS1538" s="1">
        <v>57965361.226486914</v>
      </c>
      <c r="BT1538" s="1">
        <v>147576469.96559995</v>
      </c>
      <c r="BU1538" s="1">
        <v>6559741.0539122242</v>
      </c>
      <c r="BV1538" s="1">
        <v>17063067.234615397</v>
      </c>
      <c r="BW1538" s="35">
        <v>6.1374822545598269</v>
      </c>
      <c r="BX1538" s="1">
        <v>758171495.63885093</v>
      </c>
      <c r="BY1538" s="1">
        <v>33700553.258981623</v>
      </c>
      <c r="BZ1538" s="1">
        <v>297796014.68022674</v>
      </c>
      <c r="CA1538" s="1">
        <v>758171495.63885093</v>
      </c>
      <c r="CB1538" s="1">
        <v>33700553.258981623</v>
      </c>
      <c r="CC1538" s="1">
        <v>87661205.126197815</v>
      </c>
    </row>
    <row r="1539" spans="1:81" x14ac:dyDescent="0.25">
      <c r="A1539" t="s">
        <v>1341</v>
      </c>
      <c r="B1539" t="s">
        <v>1342</v>
      </c>
      <c r="C1539" t="s">
        <v>46</v>
      </c>
      <c r="D1539" t="s">
        <v>1728</v>
      </c>
      <c r="E1539">
        <v>20075</v>
      </c>
      <c r="F1539" t="s">
        <v>39</v>
      </c>
      <c r="G1539" t="s">
        <v>47</v>
      </c>
      <c r="H1539" s="74">
        <v>0.32649306637178005</v>
      </c>
      <c r="I1539" s="1">
        <v>96375041</v>
      </c>
      <c r="J1539" s="1"/>
      <c r="K1539" s="1"/>
      <c r="L1539" s="1"/>
      <c r="M1539" s="1"/>
      <c r="N1539" s="1">
        <v>4910174</v>
      </c>
      <c r="O1539" s="1"/>
      <c r="P1539" s="1"/>
      <c r="Q1539" s="1"/>
      <c r="R1539" s="1"/>
      <c r="S1539" s="1"/>
      <c r="T1539" s="1">
        <v>4910174</v>
      </c>
      <c r="U1539" s="1">
        <v>76.656716417910445</v>
      </c>
      <c r="V1539" s="36">
        <v>0.27394726499244815</v>
      </c>
      <c r="W1539" s="1"/>
      <c r="X1539" s="1"/>
      <c r="Y1539" s="1"/>
      <c r="Z1539" s="1"/>
      <c r="AA1539" s="1">
        <v>44368220</v>
      </c>
      <c r="AB1539" s="1"/>
      <c r="AC1539" s="1"/>
      <c r="AD1539" s="1"/>
      <c r="AE1539" s="1"/>
      <c r="AF1539" s="1"/>
      <c r="AG1539" s="1"/>
      <c r="AH1539" s="1"/>
      <c r="AI1539" s="1"/>
      <c r="AJ1539" s="1"/>
      <c r="AK1539" s="1">
        <v>14485916.197257739</v>
      </c>
      <c r="AL1539" s="1"/>
      <c r="AM1539" s="1"/>
      <c r="AN1539" s="1"/>
      <c r="AO1539" s="1"/>
      <c r="AP1539" s="1"/>
      <c r="AQ1539" s="1">
        <v>14485916.197257739</v>
      </c>
      <c r="AR1539" s="1"/>
      <c r="AS1539" s="1"/>
      <c r="AT1539" s="1"/>
      <c r="AU1539" s="1"/>
      <c r="AV1539" s="1">
        <v>891901.93785940076</v>
      </c>
      <c r="AW1539" s="1"/>
      <c r="AX1539" s="1"/>
      <c r="AY1539" s="1"/>
      <c r="AZ1539" s="1"/>
      <c r="BA1539" s="1"/>
      <c r="BB1539" s="1">
        <v>891901.93785940076</v>
      </c>
      <c r="BC1539" s="7">
        <v>0.15956224739885858</v>
      </c>
      <c r="BD1539" s="35" t="s">
        <v>552</v>
      </c>
      <c r="BE1539" s="35" t="s">
        <v>552</v>
      </c>
      <c r="BF1539" s="35" t="s">
        <v>552</v>
      </c>
      <c r="BG1539" s="35" t="s">
        <v>552</v>
      </c>
      <c r="BH1539" s="35">
        <v>3.1318275350562201</v>
      </c>
      <c r="BI1539" s="35" t="s">
        <v>552</v>
      </c>
      <c r="BJ1539" s="35" t="s">
        <v>552</v>
      </c>
      <c r="BK1539" s="35" t="s">
        <v>552</v>
      </c>
      <c r="BL1539" s="35" t="s">
        <v>552</v>
      </c>
      <c r="BM1539" s="35" t="s">
        <v>552</v>
      </c>
      <c r="BN1539" s="35">
        <v>3.1318275350562201</v>
      </c>
      <c r="BO1539" s="1"/>
      <c r="BP1539" s="1"/>
      <c r="BQ1539" s="1">
        <v>31722808.495559994</v>
      </c>
      <c r="BR1539" s="1">
        <v>1410071.7362478375</v>
      </c>
      <c r="BS1539" s="1">
        <v>12460143.910424424</v>
      </c>
      <c r="BT1539" s="1">
        <v>31722808.495559994</v>
      </c>
      <c r="BU1539" s="1">
        <v>1410071.7362478375</v>
      </c>
      <c r="BV1539" s="1">
        <v>3667850.39889315</v>
      </c>
      <c r="BW1539" s="35">
        <v>6.0921556247390543</v>
      </c>
      <c r="BX1539" s="1">
        <v>161537477.7131857</v>
      </c>
      <c r="BY1539" s="1">
        <v>7180304.7230199911</v>
      </c>
      <c r="BZ1539" s="1">
        <v>63448991.898525804</v>
      </c>
      <c r="CA1539" s="1">
        <v>161537477.7131857</v>
      </c>
      <c r="CB1539" s="1">
        <v>7180304.7230199911</v>
      </c>
      <c r="CC1539" s="1">
        <v>18677265.039425138</v>
      </c>
    </row>
    <row r="1540" spans="1:81" x14ac:dyDescent="0.25">
      <c r="A1540" t="s">
        <v>1341</v>
      </c>
      <c r="B1540" t="s">
        <v>1342</v>
      </c>
      <c r="C1540" t="s">
        <v>46</v>
      </c>
      <c r="D1540" t="s">
        <v>28</v>
      </c>
      <c r="E1540">
        <v>20075</v>
      </c>
      <c r="F1540" t="s">
        <v>39</v>
      </c>
      <c r="G1540" t="s">
        <v>47</v>
      </c>
      <c r="H1540" s="74">
        <v>0.32649306637178005</v>
      </c>
      <c r="I1540" s="1">
        <v>96375041</v>
      </c>
      <c r="J1540" s="1">
        <v>0</v>
      </c>
      <c r="K1540" s="1">
        <v>0</v>
      </c>
      <c r="L1540" s="1">
        <v>0</v>
      </c>
      <c r="M1540" s="1">
        <v>0</v>
      </c>
      <c r="N1540" s="1">
        <v>4910174</v>
      </c>
      <c r="O1540" s="1">
        <v>0</v>
      </c>
      <c r="P1540" s="1">
        <v>0</v>
      </c>
      <c r="Q1540" s="1">
        <v>0</v>
      </c>
      <c r="R1540" s="1">
        <v>0</v>
      </c>
      <c r="S1540" s="1">
        <v>0</v>
      </c>
      <c r="T1540" s="1">
        <v>4910174</v>
      </c>
      <c r="U1540" s="1"/>
      <c r="V1540" s="36"/>
      <c r="W1540" s="1"/>
      <c r="X1540" s="1"/>
      <c r="Y1540" s="1"/>
      <c r="Z1540" s="1"/>
      <c r="AA1540" s="1">
        <v>44368220</v>
      </c>
      <c r="AB1540" s="1"/>
      <c r="AC1540" s="1"/>
      <c r="AD1540" s="1"/>
      <c r="AE1540" s="1"/>
      <c r="AF1540" s="1"/>
      <c r="AG1540" s="1">
        <v>0</v>
      </c>
      <c r="AH1540" s="1">
        <v>0</v>
      </c>
      <c r="AI1540" s="1">
        <v>0</v>
      </c>
      <c r="AJ1540" s="1">
        <v>0</v>
      </c>
      <c r="AK1540" s="1">
        <v>14485916.197257739</v>
      </c>
      <c r="AL1540" s="1">
        <v>0</v>
      </c>
      <c r="AM1540" s="1">
        <v>0</v>
      </c>
      <c r="AN1540" s="1">
        <v>0</v>
      </c>
      <c r="AO1540" s="1">
        <v>0</v>
      </c>
      <c r="AP1540" s="1">
        <v>0</v>
      </c>
      <c r="AQ1540" s="1">
        <v>14485916.197257739</v>
      </c>
      <c r="AR1540" s="1">
        <v>0</v>
      </c>
      <c r="AS1540" s="1">
        <v>0</v>
      </c>
      <c r="AT1540" s="1">
        <v>0</v>
      </c>
      <c r="AU1540" s="1">
        <v>0</v>
      </c>
      <c r="AV1540" s="1">
        <v>891901.93785940076</v>
      </c>
      <c r="AW1540" s="1">
        <v>0</v>
      </c>
      <c r="AX1540" s="1">
        <v>0</v>
      </c>
      <c r="AY1540" s="1">
        <v>0</v>
      </c>
      <c r="AZ1540" s="1">
        <v>0</v>
      </c>
      <c r="BA1540" s="1">
        <v>0</v>
      </c>
      <c r="BB1540" s="1">
        <v>891901.93785940076</v>
      </c>
      <c r="BC1540" s="7">
        <v>0.15956224739885858</v>
      </c>
      <c r="BD1540" s="35" t="s">
        <v>552</v>
      </c>
      <c r="BE1540" s="35" t="s">
        <v>552</v>
      </c>
      <c r="BF1540" s="35" t="s">
        <v>552</v>
      </c>
      <c r="BG1540" s="35" t="s">
        <v>552</v>
      </c>
      <c r="BH1540" s="35">
        <v>3.1318275350562201</v>
      </c>
      <c r="BI1540" s="35" t="s">
        <v>552</v>
      </c>
      <c r="BJ1540" s="35" t="s">
        <v>552</v>
      </c>
      <c r="BK1540" s="35" t="s">
        <v>552</v>
      </c>
      <c r="BL1540" s="35" t="s">
        <v>552</v>
      </c>
      <c r="BM1540" s="35" t="s">
        <v>552</v>
      </c>
      <c r="BN1540" s="35">
        <v>3.1318275350562201</v>
      </c>
      <c r="BO1540" s="1">
        <v>0</v>
      </c>
      <c r="BP1540" s="1">
        <v>0</v>
      </c>
      <c r="BQ1540" s="1">
        <v>31722808.495559994</v>
      </c>
      <c r="BR1540" s="1">
        <v>1410071.7362478375</v>
      </c>
      <c r="BS1540" s="1">
        <v>12460143.910424424</v>
      </c>
      <c r="BT1540" s="1">
        <v>31722808.495559994</v>
      </c>
      <c r="BU1540" s="1">
        <v>1410071.7362478375</v>
      </c>
      <c r="BV1540" s="1">
        <v>3667850.39889315</v>
      </c>
      <c r="BW1540" s="35">
        <v>6.0921556247390543</v>
      </c>
      <c r="BX1540" s="1">
        <v>161537477.7131857</v>
      </c>
      <c r="BY1540" s="1">
        <v>7180304.7230199911</v>
      </c>
      <c r="BZ1540" s="1">
        <v>63448991.898525804</v>
      </c>
      <c r="CA1540" s="1">
        <v>161537477.7131857</v>
      </c>
      <c r="CB1540" s="1">
        <v>7180304.7230199911</v>
      </c>
      <c r="CC1540" s="1">
        <v>18677265.039425138</v>
      </c>
    </row>
    <row r="1541" spans="1:81" x14ac:dyDescent="0.25">
      <c r="A1541" t="s">
        <v>739</v>
      </c>
      <c r="B1541" t="s">
        <v>740</v>
      </c>
      <c r="C1541" t="s">
        <v>46</v>
      </c>
      <c r="D1541" t="s">
        <v>38</v>
      </c>
      <c r="E1541">
        <v>20190</v>
      </c>
      <c r="F1541" t="s">
        <v>39</v>
      </c>
      <c r="G1541" t="s">
        <v>47</v>
      </c>
      <c r="H1541" s="74">
        <v>0.32649306637178005</v>
      </c>
      <c r="I1541" s="1">
        <v>5887776</v>
      </c>
      <c r="J1541" s="1"/>
      <c r="K1541" s="1"/>
      <c r="L1541" s="1">
        <v>778796</v>
      </c>
      <c r="M1541" s="1"/>
      <c r="N1541" s="1"/>
      <c r="O1541" s="1"/>
      <c r="P1541" s="1"/>
      <c r="Q1541" s="1"/>
      <c r="R1541" s="1"/>
      <c r="S1541" s="1"/>
      <c r="T1541" s="1">
        <v>778796</v>
      </c>
      <c r="U1541" s="1">
        <v>46.551724137931032</v>
      </c>
      <c r="V1541" s="36">
        <v>0.17028177564039848</v>
      </c>
      <c r="W1541" s="1"/>
      <c r="X1541" s="1"/>
      <c r="Y1541" s="1">
        <v>232568</v>
      </c>
      <c r="Z1541" s="1"/>
      <c r="AA1541" s="1"/>
      <c r="AB1541" s="1"/>
      <c r="AC1541" s="1"/>
      <c r="AD1541" s="1"/>
      <c r="AE1541" s="1"/>
      <c r="AF1541" s="1"/>
      <c r="AG1541" s="1">
        <v>0</v>
      </c>
      <c r="AH1541" s="1">
        <v>0</v>
      </c>
      <c r="AI1541" s="1">
        <v>2383621.4582500001</v>
      </c>
      <c r="AJ1541" s="1">
        <v>0</v>
      </c>
      <c r="AK1541" s="1">
        <v>0</v>
      </c>
      <c r="AL1541" s="1">
        <v>0</v>
      </c>
      <c r="AM1541" s="1">
        <v>0</v>
      </c>
      <c r="AN1541" s="1">
        <v>0</v>
      </c>
      <c r="AO1541" s="1">
        <v>0</v>
      </c>
      <c r="AP1541" s="1">
        <v>0</v>
      </c>
      <c r="AQ1541" s="1">
        <v>2383621.4582500001</v>
      </c>
      <c r="AR1541" s="1">
        <v>0</v>
      </c>
      <c r="AS1541" s="1">
        <v>0</v>
      </c>
      <c r="AT1541" s="1">
        <v>504211.93581920001</v>
      </c>
      <c r="AU1541" s="1">
        <v>0</v>
      </c>
      <c r="AV1541" s="1">
        <v>0</v>
      </c>
      <c r="AW1541" s="1">
        <v>0</v>
      </c>
      <c r="AX1541" s="1">
        <v>0</v>
      </c>
      <c r="AY1541" s="1">
        <v>0</v>
      </c>
      <c r="AZ1541" s="1">
        <v>0</v>
      </c>
      <c r="BA1541" s="1">
        <v>0</v>
      </c>
      <c r="BB1541" s="1">
        <v>504211.93581920001</v>
      </c>
      <c r="BC1541" s="7">
        <v>0.49047949413652969</v>
      </c>
      <c r="BD1541" s="35" t="s">
        <v>552</v>
      </c>
      <c r="BE1541" s="35" t="s">
        <v>552</v>
      </c>
      <c r="BF1541" s="35">
        <v>3.7080742505986168</v>
      </c>
      <c r="BG1541" s="35" t="s">
        <v>552</v>
      </c>
      <c r="BH1541" s="35" t="s">
        <v>552</v>
      </c>
      <c r="BI1541" s="35" t="s">
        <v>552</v>
      </c>
      <c r="BJ1541" s="35" t="s">
        <v>552</v>
      </c>
      <c r="BK1541" s="35" t="s">
        <v>552</v>
      </c>
      <c r="BL1541" s="35" t="s">
        <v>552</v>
      </c>
      <c r="BM1541" s="35" t="s">
        <v>552</v>
      </c>
      <c r="BN1541" s="35">
        <v>3.7080742505986168</v>
      </c>
      <c r="BO1541" s="1">
        <v>0</v>
      </c>
      <c r="BP1541" s="1"/>
      <c r="BQ1541" s="1">
        <v>1938020.3481599998</v>
      </c>
      <c r="BR1541" s="1">
        <v>86144.570635859433</v>
      </c>
      <c r="BS1541" s="1">
        <v>761219.24837721291</v>
      </c>
      <c r="BT1541" s="1">
        <v>1938020.3481599998</v>
      </c>
      <c r="BU1541" s="1">
        <v>86144.570635859433</v>
      </c>
      <c r="BV1541" s="1">
        <v>224077.53424658484</v>
      </c>
      <c r="BW1541" s="35">
        <v>5.9837534326088688</v>
      </c>
      <c r="BX1541" s="1">
        <v>9658615.5626082327</v>
      </c>
      <c r="BY1541" s="1">
        <v>429323.29960708151</v>
      </c>
      <c r="BZ1541" s="1">
        <v>3793729.0420678775</v>
      </c>
      <c r="CA1541" s="1">
        <v>9658615.5626082327</v>
      </c>
      <c r="CB1541" s="1">
        <v>429323.29960708151</v>
      </c>
      <c r="CC1541" s="1">
        <v>1116747.1804719481</v>
      </c>
    </row>
    <row r="1542" spans="1:81" x14ac:dyDescent="0.25">
      <c r="A1542" t="s">
        <v>739</v>
      </c>
      <c r="B1542" t="s">
        <v>740</v>
      </c>
      <c r="C1542" t="s">
        <v>46</v>
      </c>
      <c r="D1542" t="s">
        <v>1727</v>
      </c>
      <c r="E1542">
        <v>20190</v>
      </c>
      <c r="F1542" t="s">
        <v>39</v>
      </c>
      <c r="G1542" t="s">
        <v>47</v>
      </c>
      <c r="H1542" s="74">
        <v>0.32649306637178005</v>
      </c>
      <c r="I1542" s="1">
        <v>19797250</v>
      </c>
      <c r="J1542" s="1"/>
      <c r="K1542" s="1"/>
      <c r="L1542" s="1">
        <v>456997</v>
      </c>
      <c r="M1542" s="1"/>
      <c r="N1542" s="1"/>
      <c r="O1542" s="1"/>
      <c r="P1542" s="1"/>
      <c r="Q1542" s="1"/>
      <c r="R1542" s="1"/>
      <c r="S1542" s="1"/>
      <c r="T1542" s="1">
        <v>456997</v>
      </c>
      <c r="U1542" s="1">
        <v>246.66666666666666</v>
      </c>
      <c r="V1542" s="36">
        <v>0.1819452018888903</v>
      </c>
      <c r="W1542" s="1"/>
      <c r="X1542" s="1"/>
      <c r="Y1542" s="1">
        <v>2233800</v>
      </c>
      <c r="Z1542" s="1"/>
      <c r="AA1542" s="1"/>
      <c r="AB1542" s="1"/>
      <c r="AC1542" s="1"/>
      <c r="AD1542" s="1"/>
      <c r="AE1542" s="1"/>
      <c r="AF1542" s="1"/>
      <c r="AG1542" s="1">
        <v>0</v>
      </c>
      <c r="AH1542" s="1"/>
      <c r="AI1542" s="1">
        <v>23122465.884000003</v>
      </c>
      <c r="AJ1542" s="1"/>
      <c r="AK1542" s="1"/>
      <c r="AL1542" s="1"/>
      <c r="AM1542" s="1"/>
      <c r="AN1542" s="1"/>
      <c r="AO1542" s="1"/>
      <c r="AP1542" s="1"/>
      <c r="AQ1542" s="1">
        <v>23122465.884000003</v>
      </c>
      <c r="AR1542" s="1">
        <v>0</v>
      </c>
      <c r="AS1542" s="1"/>
      <c r="AT1542" s="1">
        <v>4842921.7357200002</v>
      </c>
      <c r="AU1542" s="1"/>
      <c r="AV1542" s="1"/>
      <c r="AW1542" s="1"/>
      <c r="AX1542" s="1"/>
      <c r="AY1542" s="1"/>
      <c r="AZ1542" s="1"/>
      <c r="BA1542" s="1"/>
      <c r="BB1542" s="1">
        <v>4842921.7357200002</v>
      </c>
      <c r="BC1542" s="7">
        <v>1.4125895071143721</v>
      </c>
      <c r="BD1542" s="35" t="s">
        <v>552</v>
      </c>
      <c r="BE1542" s="35" t="s">
        <v>552</v>
      </c>
      <c r="BF1542" s="35">
        <v>61.193810068162385</v>
      </c>
      <c r="BG1542" s="35" t="s">
        <v>552</v>
      </c>
      <c r="BH1542" s="35" t="s">
        <v>552</v>
      </c>
      <c r="BI1542" s="35" t="s">
        <v>552</v>
      </c>
      <c r="BJ1542" s="35" t="s">
        <v>552</v>
      </c>
      <c r="BK1542" s="35" t="s">
        <v>552</v>
      </c>
      <c r="BL1542" s="35" t="s">
        <v>552</v>
      </c>
      <c r="BM1542" s="35" t="s">
        <v>552</v>
      </c>
      <c r="BN1542" s="35">
        <v>61.193810068162385</v>
      </c>
      <c r="BO1542" s="1">
        <v>0</v>
      </c>
      <c r="BP1542" s="1"/>
      <c r="BQ1542" s="1">
        <v>6516462.8099999987</v>
      </c>
      <c r="BR1542" s="1">
        <v>289655.31314723386</v>
      </c>
      <c r="BS1542" s="1">
        <v>2559548.4211586472</v>
      </c>
      <c r="BT1542" s="1">
        <v>6516462.8099999987</v>
      </c>
      <c r="BU1542" s="1">
        <v>289655.31314723386</v>
      </c>
      <c r="BV1542" s="1">
        <v>753445.60745232168</v>
      </c>
      <c r="BW1542" s="35">
        <v>5.9837534326088688</v>
      </c>
      <c r="BX1542" s="1">
        <v>32476443.897805531</v>
      </c>
      <c r="BY1542" s="1">
        <v>1443570.6611709236</v>
      </c>
      <c r="BZ1542" s="1">
        <v>12756158.229878021</v>
      </c>
      <c r="CA1542" s="1">
        <v>32476443.897805531</v>
      </c>
      <c r="CB1542" s="1">
        <v>1443570.6611709236</v>
      </c>
      <c r="CC1542" s="1">
        <v>3754987.1324245827</v>
      </c>
    </row>
    <row r="1543" spans="1:81" x14ac:dyDescent="0.25">
      <c r="A1543" t="s">
        <v>739</v>
      </c>
      <c r="B1543" t="s">
        <v>740</v>
      </c>
      <c r="C1543" t="s">
        <v>46</v>
      </c>
      <c r="D1543" t="s">
        <v>28</v>
      </c>
      <c r="E1543">
        <v>20190</v>
      </c>
      <c r="F1543" t="s">
        <v>39</v>
      </c>
      <c r="G1543" t="s">
        <v>47</v>
      </c>
      <c r="H1543" s="74">
        <v>0.32649306637178005</v>
      </c>
      <c r="I1543" s="1">
        <v>25685026</v>
      </c>
      <c r="J1543" s="1">
        <v>0</v>
      </c>
      <c r="K1543" s="1">
        <v>0</v>
      </c>
      <c r="L1543" s="1">
        <v>1235793</v>
      </c>
      <c r="M1543" s="1">
        <v>0</v>
      </c>
      <c r="N1543" s="1">
        <v>0</v>
      </c>
      <c r="O1543" s="1">
        <v>0</v>
      </c>
      <c r="P1543" s="1">
        <v>0</v>
      </c>
      <c r="Q1543" s="1">
        <v>0</v>
      </c>
      <c r="R1543" s="1">
        <v>0</v>
      </c>
      <c r="S1543" s="1">
        <v>0</v>
      </c>
      <c r="T1543" s="1">
        <v>1235793</v>
      </c>
      <c r="U1543" s="1"/>
      <c r="V1543" s="36"/>
      <c r="W1543" s="1"/>
      <c r="X1543" s="1"/>
      <c r="Y1543" s="1">
        <v>2466368</v>
      </c>
      <c r="Z1543" s="1"/>
      <c r="AA1543" s="1"/>
      <c r="AB1543" s="1"/>
      <c r="AC1543" s="1"/>
      <c r="AD1543" s="1"/>
      <c r="AE1543" s="1"/>
      <c r="AF1543" s="1"/>
      <c r="AG1543" s="1">
        <v>0</v>
      </c>
      <c r="AH1543" s="1">
        <v>0</v>
      </c>
      <c r="AI1543" s="1">
        <v>25506087.342250004</v>
      </c>
      <c r="AJ1543" s="1">
        <v>0</v>
      </c>
      <c r="AK1543" s="1">
        <v>0</v>
      </c>
      <c r="AL1543" s="1">
        <v>0</v>
      </c>
      <c r="AM1543" s="1">
        <v>0</v>
      </c>
      <c r="AN1543" s="1">
        <v>0</v>
      </c>
      <c r="AO1543" s="1">
        <v>0</v>
      </c>
      <c r="AP1543" s="1">
        <v>0</v>
      </c>
      <c r="AQ1543" s="1">
        <v>25506087.342250004</v>
      </c>
      <c r="AR1543" s="1">
        <v>0</v>
      </c>
      <c r="AS1543" s="1">
        <v>0</v>
      </c>
      <c r="AT1543" s="1">
        <v>5347133.6715392005</v>
      </c>
      <c r="AU1543" s="1">
        <v>0</v>
      </c>
      <c r="AV1543" s="1">
        <v>0</v>
      </c>
      <c r="AW1543" s="1">
        <v>0</v>
      </c>
      <c r="AX1543" s="1">
        <v>0</v>
      </c>
      <c r="AY1543" s="1">
        <v>0</v>
      </c>
      <c r="AZ1543" s="1">
        <v>0</v>
      </c>
      <c r="BA1543" s="1">
        <v>0</v>
      </c>
      <c r="BB1543" s="1">
        <v>5347133.6715392005</v>
      </c>
      <c r="BC1543" s="7">
        <v>1.2012143189494613</v>
      </c>
      <c r="BD1543" s="35" t="s">
        <v>552</v>
      </c>
      <c r="BE1543" s="35" t="s">
        <v>552</v>
      </c>
      <c r="BF1543" s="35">
        <v>24.966334178773636</v>
      </c>
      <c r="BG1543" s="35" t="s">
        <v>552</v>
      </c>
      <c r="BH1543" s="35" t="s">
        <v>552</v>
      </c>
      <c r="BI1543" s="35" t="s">
        <v>552</v>
      </c>
      <c r="BJ1543" s="35" t="s">
        <v>552</v>
      </c>
      <c r="BK1543" s="35" t="s">
        <v>552</v>
      </c>
      <c r="BL1543" s="35" t="s">
        <v>552</v>
      </c>
      <c r="BM1543" s="35" t="s">
        <v>552</v>
      </c>
      <c r="BN1543" s="35">
        <v>24.966334178773636</v>
      </c>
      <c r="BO1543" s="1">
        <v>0</v>
      </c>
      <c r="BP1543" s="1">
        <v>0</v>
      </c>
      <c r="BQ1543" s="1">
        <v>8454483.1581599992</v>
      </c>
      <c r="BR1543" s="1">
        <v>375799.8837830933</v>
      </c>
      <c r="BS1543" s="1">
        <v>3320767.6695358604</v>
      </c>
      <c r="BT1543" s="1">
        <v>8454483.1581599992</v>
      </c>
      <c r="BU1543" s="1">
        <v>375799.8837830933</v>
      </c>
      <c r="BV1543" s="1">
        <v>977523.14169890655</v>
      </c>
      <c r="BW1543" s="35">
        <v>5.9837534326088688</v>
      </c>
      <c r="BX1543" s="1">
        <v>42135059.460413761</v>
      </c>
      <c r="BY1543" s="1">
        <v>1872893.960778005</v>
      </c>
      <c r="BZ1543" s="1">
        <v>16549887.271945896</v>
      </c>
      <c r="CA1543" s="1">
        <v>42135059.460413761</v>
      </c>
      <c r="CB1543" s="1">
        <v>1872893.960778005</v>
      </c>
      <c r="CC1543" s="1">
        <v>4871734.3128965301</v>
      </c>
    </row>
    <row r="1544" spans="1:81" x14ac:dyDescent="0.25">
      <c r="A1544" t="s">
        <v>330</v>
      </c>
      <c r="B1544" t="s">
        <v>331</v>
      </c>
      <c r="C1544" t="s">
        <v>46</v>
      </c>
      <c r="D1544" t="s">
        <v>38</v>
      </c>
      <c r="E1544">
        <v>20149</v>
      </c>
      <c r="F1544" t="s">
        <v>39</v>
      </c>
      <c r="G1544" t="s">
        <v>47</v>
      </c>
      <c r="H1544" s="74">
        <v>0.32649306637178005</v>
      </c>
      <c r="I1544" s="1">
        <v>50090570</v>
      </c>
      <c r="J1544" s="1"/>
      <c r="K1544" s="1"/>
      <c r="L1544" s="1">
        <v>3395827</v>
      </c>
      <c r="M1544" s="1"/>
      <c r="N1544" s="1"/>
      <c r="O1544" s="1"/>
      <c r="P1544" s="1"/>
      <c r="Q1544" s="1"/>
      <c r="R1544" s="1"/>
      <c r="S1544" s="1"/>
      <c r="T1544" s="1">
        <v>3395827</v>
      </c>
      <c r="U1544" s="1">
        <v>53.094339622641506</v>
      </c>
      <c r="V1544" s="36">
        <v>0.30200227187823092</v>
      </c>
      <c r="W1544" s="1"/>
      <c r="X1544" s="1"/>
      <c r="Y1544" s="1">
        <v>737899</v>
      </c>
      <c r="Z1544" s="1"/>
      <c r="AA1544" s="1"/>
      <c r="AB1544" s="1"/>
      <c r="AC1544" s="1"/>
      <c r="AD1544" s="1"/>
      <c r="AE1544" s="1"/>
      <c r="AF1544" s="1"/>
      <c r="AG1544" s="1">
        <v>0</v>
      </c>
      <c r="AH1544" s="1">
        <v>0</v>
      </c>
      <c r="AI1544" s="1">
        <v>7573637.5180625012</v>
      </c>
      <c r="AJ1544" s="1">
        <v>0</v>
      </c>
      <c r="AK1544" s="1">
        <v>0</v>
      </c>
      <c r="AL1544" s="1">
        <v>0</v>
      </c>
      <c r="AM1544" s="1">
        <v>0</v>
      </c>
      <c r="AN1544" s="1">
        <v>0</v>
      </c>
      <c r="AO1544" s="1">
        <v>0</v>
      </c>
      <c r="AP1544" s="1">
        <v>0</v>
      </c>
      <c r="AQ1544" s="1">
        <v>7573637.5180625012</v>
      </c>
      <c r="AR1544" s="1">
        <v>0</v>
      </c>
      <c r="AS1544" s="1">
        <v>0</v>
      </c>
      <c r="AT1544" s="1">
        <v>1599779.3472406</v>
      </c>
      <c r="AU1544" s="1">
        <v>0</v>
      </c>
      <c r="AV1544" s="1">
        <v>0</v>
      </c>
      <c r="AW1544" s="1">
        <v>0</v>
      </c>
      <c r="AX1544" s="1">
        <v>0</v>
      </c>
      <c r="AY1544" s="1">
        <v>0</v>
      </c>
      <c r="AZ1544" s="1">
        <v>0</v>
      </c>
      <c r="BA1544" s="1">
        <v>0</v>
      </c>
      <c r="BB1544" s="1">
        <v>1599779.3472406</v>
      </c>
      <c r="BC1544" s="7">
        <v>0.18313660366218834</v>
      </c>
      <c r="BD1544" s="35" t="s">
        <v>552</v>
      </c>
      <c r="BE1544" s="35" t="s">
        <v>552</v>
      </c>
      <c r="BF1544" s="35">
        <v>2.7013793297783133</v>
      </c>
      <c r="BG1544" s="35" t="s">
        <v>552</v>
      </c>
      <c r="BH1544" s="35" t="s">
        <v>552</v>
      </c>
      <c r="BI1544" s="35" t="s">
        <v>552</v>
      </c>
      <c r="BJ1544" s="35" t="s">
        <v>552</v>
      </c>
      <c r="BK1544" s="35" t="s">
        <v>552</v>
      </c>
      <c r="BL1544" s="35" t="s">
        <v>552</v>
      </c>
      <c r="BM1544" s="35" t="s">
        <v>552</v>
      </c>
      <c r="BN1544" s="35">
        <v>2.7013793297783133</v>
      </c>
      <c r="BO1544" s="1">
        <v>0</v>
      </c>
      <c r="BP1544" s="1"/>
      <c r="BQ1544" s="1">
        <v>16487812.021199998</v>
      </c>
      <c r="BR1544" s="1">
        <v>732879.55342653336</v>
      </c>
      <c r="BS1544" s="1">
        <v>6476113.5692299036</v>
      </c>
      <c r="BT1544" s="1">
        <v>16487812.021199998</v>
      </c>
      <c r="BU1544" s="1">
        <v>732879.55342653336</v>
      </c>
      <c r="BV1544" s="1">
        <v>1906351.6367820299</v>
      </c>
      <c r="BW1544" s="35">
        <v>5.9925073727660765</v>
      </c>
      <c r="BX1544" s="1">
        <v>82315523.076622128</v>
      </c>
      <c r="BY1544" s="1">
        <v>3658906.5738314772</v>
      </c>
      <c r="BZ1544" s="1">
        <v>32332044.741250724</v>
      </c>
      <c r="CA1544" s="1">
        <v>82315523.076622128</v>
      </c>
      <c r="CB1544" s="1">
        <v>3658906.5738314772</v>
      </c>
      <c r="CC1544" s="1">
        <v>9517474.6017189603</v>
      </c>
    </row>
    <row r="1545" spans="1:81" x14ac:dyDescent="0.25">
      <c r="A1545" t="s">
        <v>330</v>
      </c>
      <c r="B1545" t="s">
        <v>331</v>
      </c>
      <c r="C1545" t="s">
        <v>46</v>
      </c>
      <c r="D1545" t="s">
        <v>28</v>
      </c>
      <c r="E1545">
        <v>20149</v>
      </c>
      <c r="F1545" t="s">
        <v>39</v>
      </c>
      <c r="G1545" t="s">
        <v>47</v>
      </c>
      <c r="H1545" s="74">
        <v>0.32649306637178005</v>
      </c>
      <c r="I1545" s="1">
        <v>50090570</v>
      </c>
      <c r="J1545" s="1">
        <v>0</v>
      </c>
      <c r="K1545" s="1">
        <v>0</v>
      </c>
      <c r="L1545" s="1">
        <v>3395827</v>
      </c>
      <c r="M1545" s="1">
        <v>0</v>
      </c>
      <c r="N1545" s="1">
        <v>0</v>
      </c>
      <c r="O1545" s="1">
        <v>0</v>
      </c>
      <c r="P1545" s="1">
        <v>0</v>
      </c>
      <c r="Q1545" s="1">
        <v>0</v>
      </c>
      <c r="R1545" s="1">
        <v>0</v>
      </c>
      <c r="S1545" s="1">
        <v>0</v>
      </c>
      <c r="T1545" s="1">
        <v>3395827</v>
      </c>
      <c r="U1545" s="1"/>
      <c r="V1545" s="36"/>
      <c r="W1545" s="1"/>
      <c r="X1545" s="1"/>
      <c r="Y1545" s="1">
        <v>737899</v>
      </c>
      <c r="Z1545" s="1"/>
      <c r="AA1545" s="1"/>
      <c r="AB1545" s="1"/>
      <c r="AC1545" s="1"/>
      <c r="AD1545" s="1"/>
      <c r="AE1545" s="1"/>
      <c r="AF1545" s="1"/>
      <c r="AG1545" s="1">
        <v>0</v>
      </c>
      <c r="AH1545" s="1">
        <v>0</v>
      </c>
      <c r="AI1545" s="1">
        <v>7573637.5180625012</v>
      </c>
      <c r="AJ1545" s="1">
        <v>0</v>
      </c>
      <c r="AK1545" s="1">
        <v>0</v>
      </c>
      <c r="AL1545" s="1">
        <v>0</v>
      </c>
      <c r="AM1545" s="1">
        <v>0</v>
      </c>
      <c r="AN1545" s="1">
        <v>0</v>
      </c>
      <c r="AO1545" s="1">
        <v>0</v>
      </c>
      <c r="AP1545" s="1">
        <v>0</v>
      </c>
      <c r="AQ1545" s="1">
        <v>7573637.5180625012</v>
      </c>
      <c r="AR1545" s="1">
        <v>0</v>
      </c>
      <c r="AS1545" s="1">
        <v>0</v>
      </c>
      <c r="AT1545" s="1">
        <v>1599779.3472406</v>
      </c>
      <c r="AU1545" s="1">
        <v>0</v>
      </c>
      <c r="AV1545" s="1">
        <v>0</v>
      </c>
      <c r="AW1545" s="1">
        <v>0</v>
      </c>
      <c r="AX1545" s="1">
        <v>0</v>
      </c>
      <c r="AY1545" s="1">
        <v>0</v>
      </c>
      <c r="AZ1545" s="1">
        <v>0</v>
      </c>
      <c r="BA1545" s="1">
        <v>0</v>
      </c>
      <c r="BB1545" s="1">
        <v>1599779.3472406</v>
      </c>
      <c r="BC1545" s="7">
        <v>0.18313660366218834</v>
      </c>
      <c r="BD1545" s="35" t="s">
        <v>552</v>
      </c>
      <c r="BE1545" s="35" t="s">
        <v>552</v>
      </c>
      <c r="BF1545" s="35">
        <v>2.7013793297783133</v>
      </c>
      <c r="BG1545" s="35" t="s">
        <v>552</v>
      </c>
      <c r="BH1545" s="35" t="s">
        <v>552</v>
      </c>
      <c r="BI1545" s="35" t="s">
        <v>552</v>
      </c>
      <c r="BJ1545" s="35" t="s">
        <v>552</v>
      </c>
      <c r="BK1545" s="35" t="s">
        <v>552</v>
      </c>
      <c r="BL1545" s="35" t="s">
        <v>552</v>
      </c>
      <c r="BM1545" s="35" t="s">
        <v>552</v>
      </c>
      <c r="BN1545" s="35">
        <v>2.7013793297783133</v>
      </c>
      <c r="BO1545" s="1">
        <v>0</v>
      </c>
      <c r="BP1545" s="1">
        <v>0</v>
      </c>
      <c r="BQ1545" s="1">
        <v>16487812.021199998</v>
      </c>
      <c r="BR1545" s="1">
        <v>732879.55342653336</v>
      </c>
      <c r="BS1545" s="1">
        <v>6476113.5692299036</v>
      </c>
      <c r="BT1545" s="1">
        <v>16487812.021199998</v>
      </c>
      <c r="BU1545" s="1">
        <v>732879.55342653336</v>
      </c>
      <c r="BV1545" s="1">
        <v>1906351.6367820299</v>
      </c>
      <c r="BW1545" s="35">
        <v>5.9925073727660765</v>
      </c>
      <c r="BX1545" s="1">
        <v>82315523.076622128</v>
      </c>
      <c r="BY1545" s="1">
        <v>3658906.5738314772</v>
      </c>
      <c r="BZ1545" s="1">
        <v>32332044.741250724</v>
      </c>
      <c r="CA1545" s="1">
        <v>82315523.076622128</v>
      </c>
      <c r="CB1545" s="1">
        <v>3658906.5738314772</v>
      </c>
      <c r="CC1545" s="1">
        <v>9517474.6017189603</v>
      </c>
    </row>
    <row r="1546" spans="1:81" x14ac:dyDescent="0.25">
      <c r="A1546" t="s">
        <v>973</v>
      </c>
      <c r="B1546" t="s">
        <v>974</v>
      </c>
      <c r="C1546" t="s">
        <v>46</v>
      </c>
      <c r="D1546" t="s">
        <v>38</v>
      </c>
      <c r="E1546">
        <v>20222</v>
      </c>
      <c r="F1546" t="s">
        <v>370</v>
      </c>
      <c r="G1546" t="s">
        <v>47</v>
      </c>
      <c r="H1546" s="74">
        <v>0.32649306637178005</v>
      </c>
      <c r="I1546" s="1">
        <v>757062.88</v>
      </c>
      <c r="J1546" s="1"/>
      <c r="K1546" s="1"/>
      <c r="L1546" s="1">
        <v>314148</v>
      </c>
      <c r="M1546" s="1"/>
      <c r="N1546" s="1"/>
      <c r="O1546" s="1"/>
      <c r="P1546" s="1"/>
      <c r="Q1546" s="1"/>
      <c r="R1546" s="1"/>
      <c r="S1546" s="1"/>
      <c r="T1546" s="1">
        <v>314148</v>
      </c>
      <c r="U1546" s="1">
        <v>57</v>
      </c>
      <c r="V1546" s="36">
        <v>5.0174926947530132E-2</v>
      </c>
      <c r="W1546" s="1"/>
      <c r="X1546" s="1"/>
      <c r="Y1546" s="1">
        <v>72888</v>
      </c>
      <c r="Z1546" s="1"/>
      <c r="AA1546" s="1"/>
      <c r="AB1546" s="1"/>
      <c r="AC1546" s="1"/>
      <c r="AD1546" s="1"/>
      <c r="AE1546" s="1"/>
      <c r="AF1546" s="1"/>
      <c r="AG1546" s="1">
        <v>0</v>
      </c>
      <c r="AH1546" s="1">
        <v>0</v>
      </c>
      <c r="AI1546" s="1">
        <v>747858.08475000004</v>
      </c>
      <c r="AJ1546" s="1">
        <v>0</v>
      </c>
      <c r="AK1546" s="1">
        <v>0</v>
      </c>
      <c r="AL1546" s="1">
        <v>0</v>
      </c>
      <c r="AM1546" s="1">
        <v>0</v>
      </c>
      <c r="AN1546" s="1">
        <v>0</v>
      </c>
      <c r="AO1546" s="1">
        <v>0</v>
      </c>
      <c r="AP1546" s="1">
        <v>0</v>
      </c>
      <c r="AQ1546" s="1">
        <v>747858.08475000004</v>
      </c>
      <c r="AR1546" s="1">
        <v>0</v>
      </c>
      <c r="AS1546" s="1">
        <v>0</v>
      </c>
      <c r="AT1546" s="1">
        <v>158022.5980272</v>
      </c>
      <c r="AU1546" s="1">
        <v>0</v>
      </c>
      <c r="AV1546" s="1">
        <v>0</v>
      </c>
      <c r="AW1546" s="1">
        <v>0</v>
      </c>
      <c r="AX1546" s="1">
        <v>0</v>
      </c>
      <c r="AY1546" s="1">
        <v>0</v>
      </c>
      <c r="AZ1546" s="1">
        <v>0</v>
      </c>
      <c r="BA1546" s="1">
        <v>0</v>
      </c>
      <c r="BB1546" s="1">
        <v>158022.5980272</v>
      </c>
      <c r="BC1546" s="7">
        <v>1.1965725789873622</v>
      </c>
      <c r="BD1546" s="35" t="s">
        <v>552</v>
      </c>
      <c r="BE1546" s="35" t="s">
        <v>552</v>
      </c>
      <c r="BF1546" s="35">
        <v>2.8836111730050806</v>
      </c>
      <c r="BG1546" s="35" t="s">
        <v>552</v>
      </c>
      <c r="BH1546" s="35" t="s">
        <v>552</v>
      </c>
      <c r="BI1546" s="35" t="s">
        <v>552</v>
      </c>
      <c r="BJ1546" s="35" t="s">
        <v>552</v>
      </c>
      <c r="BK1546" s="35" t="s">
        <v>552</v>
      </c>
      <c r="BL1546" s="35" t="s">
        <v>552</v>
      </c>
      <c r="BM1546" s="35" t="s">
        <v>552</v>
      </c>
      <c r="BN1546" s="35">
        <v>2.8836111730050806</v>
      </c>
      <c r="BO1546" s="1">
        <v>0</v>
      </c>
      <c r="BP1546" s="1"/>
      <c r="BQ1546" s="1">
        <v>249194.81758079998</v>
      </c>
      <c r="BR1546" s="1">
        <v>11076.653857406798</v>
      </c>
      <c r="BS1546" s="1">
        <v>97879.205405893183</v>
      </c>
      <c r="BT1546" s="1">
        <v>249194.81758079998</v>
      </c>
      <c r="BU1546" s="1">
        <v>11076.653857406798</v>
      </c>
      <c r="BV1546" s="1">
        <v>28812.370480809412</v>
      </c>
      <c r="BW1546" s="35">
        <v>5.9748274079952326</v>
      </c>
      <c r="BX1546" s="1">
        <v>1239701.2084313359</v>
      </c>
      <c r="BY1546" s="1">
        <v>55104.441198703455</v>
      </c>
      <c r="BZ1546" s="1">
        <v>486932.15372603247</v>
      </c>
      <c r="CA1546" s="1">
        <v>1239701.2084313359</v>
      </c>
      <c r="CB1546" s="1">
        <v>55104.441198703455</v>
      </c>
      <c r="CC1546" s="1">
        <v>143336.57035724344</v>
      </c>
    </row>
    <row r="1547" spans="1:81" x14ac:dyDescent="0.25">
      <c r="A1547" t="s">
        <v>973</v>
      </c>
      <c r="B1547" t="s">
        <v>974</v>
      </c>
      <c r="C1547" t="s">
        <v>46</v>
      </c>
      <c r="D1547" t="s">
        <v>28</v>
      </c>
      <c r="E1547">
        <v>20222</v>
      </c>
      <c r="F1547" t="s">
        <v>370</v>
      </c>
      <c r="G1547" t="s">
        <v>47</v>
      </c>
      <c r="H1547" s="74">
        <v>0.32649306637178005</v>
      </c>
      <c r="I1547" s="1">
        <v>757062.88</v>
      </c>
      <c r="J1547" s="1">
        <v>0</v>
      </c>
      <c r="K1547" s="1">
        <v>0</v>
      </c>
      <c r="L1547" s="1">
        <v>314148</v>
      </c>
      <c r="M1547" s="1">
        <v>0</v>
      </c>
      <c r="N1547" s="1">
        <v>0</v>
      </c>
      <c r="O1547" s="1">
        <v>0</v>
      </c>
      <c r="P1547" s="1">
        <v>0</v>
      </c>
      <c r="Q1547" s="1">
        <v>0</v>
      </c>
      <c r="R1547" s="1">
        <v>0</v>
      </c>
      <c r="S1547" s="1">
        <v>0</v>
      </c>
      <c r="T1547" s="1">
        <v>314148</v>
      </c>
      <c r="U1547" s="1"/>
      <c r="V1547" s="36"/>
      <c r="W1547" s="1"/>
      <c r="X1547" s="1"/>
      <c r="Y1547" s="1">
        <v>72888</v>
      </c>
      <c r="Z1547" s="1"/>
      <c r="AA1547" s="1"/>
      <c r="AB1547" s="1"/>
      <c r="AC1547" s="1"/>
      <c r="AD1547" s="1"/>
      <c r="AE1547" s="1"/>
      <c r="AF1547" s="1"/>
      <c r="AG1547" s="1">
        <v>0</v>
      </c>
      <c r="AH1547" s="1">
        <v>0</v>
      </c>
      <c r="AI1547" s="1">
        <v>747858.08475000004</v>
      </c>
      <c r="AJ1547" s="1">
        <v>0</v>
      </c>
      <c r="AK1547" s="1">
        <v>0</v>
      </c>
      <c r="AL1547" s="1">
        <v>0</v>
      </c>
      <c r="AM1547" s="1">
        <v>0</v>
      </c>
      <c r="AN1547" s="1">
        <v>0</v>
      </c>
      <c r="AO1547" s="1">
        <v>0</v>
      </c>
      <c r="AP1547" s="1">
        <v>0</v>
      </c>
      <c r="AQ1547" s="1">
        <v>747858.08475000004</v>
      </c>
      <c r="AR1547" s="1">
        <v>0</v>
      </c>
      <c r="AS1547" s="1">
        <v>0</v>
      </c>
      <c r="AT1547" s="1">
        <v>158022.5980272</v>
      </c>
      <c r="AU1547" s="1">
        <v>0</v>
      </c>
      <c r="AV1547" s="1">
        <v>0</v>
      </c>
      <c r="AW1547" s="1">
        <v>0</v>
      </c>
      <c r="AX1547" s="1">
        <v>0</v>
      </c>
      <c r="AY1547" s="1">
        <v>0</v>
      </c>
      <c r="AZ1547" s="1">
        <v>0</v>
      </c>
      <c r="BA1547" s="1">
        <v>0</v>
      </c>
      <c r="BB1547" s="1">
        <v>158022.5980272</v>
      </c>
      <c r="BC1547" s="7">
        <v>1.1965725789873622</v>
      </c>
      <c r="BD1547" s="35" t="s">
        <v>552</v>
      </c>
      <c r="BE1547" s="35" t="s">
        <v>552</v>
      </c>
      <c r="BF1547" s="35">
        <v>2.8836111730050806</v>
      </c>
      <c r="BG1547" s="35" t="s">
        <v>552</v>
      </c>
      <c r="BH1547" s="35" t="s">
        <v>552</v>
      </c>
      <c r="BI1547" s="35" t="s">
        <v>552</v>
      </c>
      <c r="BJ1547" s="35" t="s">
        <v>552</v>
      </c>
      <c r="BK1547" s="35" t="s">
        <v>552</v>
      </c>
      <c r="BL1547" s="35" t="s">
        <v>552</v>
      </c>
      <c r="BM1547" s="35" t="s">
        <v>552</v>
      </c>
      <c r="BN1547" s="35">
        <v>2.8836111730050806</v>
      </c>
      <c r="BO1547" s="1">
        <v>0</v>
      </c>
      <c r="BP1547" s="1">
        <v>0</v>
      </c>
      <c r="BQ1547" s="1">
        <v>249194.81758079998</v>
      </c>
      <c r="BR1547" s="1">
        <v>11076.653857406798</v>
      </c>
      <c r="BS1547" s="1">
        <v>97879.205405893183</v>
      </c>
      <c r="BT1547" s="1">
        <v>249194.81758079998</v>
      </c>
      <c r="BU1547" s="1">
        <v>11076.653857406798</v>
      </c>
      <c r="BV1547" s="1">
        <v>28812.370480809412</v>
      </c>
      <c r="BW1547" s="35">
        <v>5.9748274079952326</v>
      </c>
      <c r="BX1547" s="1">
        <v>1239701.2084313359</v>
      </c>
      <c r="BY1547" s="1">
        <v>55104.441198703455</v>
      </c>
      <c r="BZ1547" s="1">
        <v>486932.15372603247</v>
      </c>
      <c r="CA1547" s="1">
        <v>1239701.2084313359</v>
      </c>
      <c r="CB1547" s="1">
        <v>55104.441198703455</v>
      </c>
      <c r="CC1547" s="1">
        <v>143336.57035724344</v>
      </c>
    </row>
    <row r="1548" spans="1:81" x14ac:dyDescent="0.25">
      <c r="A1548" t="s">
        <v>1365</v>
      </c>
      <c r="B1548" t="s">
        <v>1366</v>
      </c>
      <c r="C1548" t="s">
        <v>46</v>
      </c>
      <c r="D1548" t="s">
        <v>28</v>
      </c>
      <c r="E1548">
        <v>20204</v>
      </c>
      <c r="F1548" t="s">
        <v>39</v>
      </c>
      <c r="G1548" t="s">
        <v>47</v>
      </c>
      <c r="H1548" s="74">
        <v>0.32649306637178005</v>
      </c>
      <c r="I1548" s="1">
        <v>889699</v>
      </c>
      <c r="J1548" s="1">
        <v>0</v>
      </c>
      <c r="K1548" s="1">
        <v>0</v>
      </c>
      <c r="L1548" s="1">
        <v>359450</v>
      </c>
      <c r="M1548" s="1">
        <v>0</v>
      </c>
      <c r="N1548" s="1">
        <v>0</v>
      </c>
      <c r="O1548" s="1">
        <v>0</v>
      </c>
      <c r="P1548" s="1">
        <v>729810</v>
      </c>
      <c r="Q1548" s="1">
        <v>0</v>
      </c>
      <c r="R1548" s="1">
        <v>0</v>
      </c>
      <c r="S1548" s="1">
        <v>0</v>
      </c>
      <c r="T1548" s="1">
        <v>1089260</v>
      </c>
      <c r="U1548" s="1"/>
      <c r="V1548" s="36"/>
      <c r="W1548" s="1"/>
      <c r="X1548" s="1"/>
      <c r="Y1548" s="1">
        <v>30270</v>
      </c>
      <c r="Z1548" s="1"/>
      <c r="AA1548" s="1"/>
      <c r="AB1548" s="1"/>
      <c r="AC1548" s="1">
        <v>110311</v>
      </c>
      <c r="AD1548" s="1"/>
      <c r="AE1548" s="1"/>
      <c r="AF1548" s="1"/>
      <c r="AG1548" s="1">
        <v>0</v>
      </c>
      <c r="AH1548" s="1">
        <v>0</v>
      </c>
      <c r="AI1548" s="1">
        <v>313257.77187499998</v>
      </c>
      <c r="AJ1548" s="1">
        <v>0</v>
      </c>
      <c r="AK1548" s="1">
        <v>0</v>
      </c>
      <c r="AL1548" s="1">
        <v>0</v>
      </c>
      <c r="AM1548" s="1">
        <v>969359.52252500004</v>
      </c>
      <c r="AN1548" s="1">
        <v>0</v>
      </c>
      <c r="AO1548" s="1">
        <v>0</v>
      </c>
      <c r="AP1548" s="1">
        <v>0</v>
      </c>
      <c r="AQ1548" s="1">
        <v>1282617.2944</v>
      </c>
      <c r="AR1548" s="1">
        <v>0</v>
      </c>
      <c r="AS1548" s="1">
        <v>0</v>
      </c>
      <c r="AT1548" s="1">
        <v>65625.947237999993</v>
      </c>
      <c r="AU1548" s="1">
        <v>0</v>
      </c>
      <c r="AV1548" s="1">
        <v>0</v>
      </c>
      <c r="AW1548" s="1">
        <v>0</v>
      </c>
      <c r="AX1548" s="1">
        <v>286938.76697999996</v>
      </c>
      <c r="AY1548" s="1">
        <v>0</v>
      </c>
      <c r="AZ1548" s="1">
        <v>0</v>
      </c>
      <c r="BA1548" s="1">
        <v>0</v>
      </c>
      <c r="BB1548" s="1">
        <v>352564.71421799995</v>
      </c>
      <c r="BC1548" s="7">
        <v>1.8379047392635037</v>
      </c>
      <c r="BD1548" s="35" t="s">
        <v>552</v>
      </c>
      <c r="BE1548" s="35" t="s">
        <v>552</v>
      </c>
      <c r="BF1548" s="35">
        <v>1.0540651526304075</v>
      </c>
      <c r="BG1548" s="35" t="s">
        <v>552</v>
      </c>
      <c r="BH1548" s="35" t="s">
        <v>552</v>
      </c>
      <c r="BI1548" s="35" t="s">
        <v>552</v>
      </c>
      <c r="BJ1548" s="35">
        <v>1.7214045977788739</v>
      </c>
      <c r="BK1548" s="35" t="s">
        <v>552</v>
      </c>
      <c r="BL1548" s="35" t="s">
        <v>552</v>
      </c>
      <c r="BM1548" s="35" t="s">
        <v>552</v>
      </c>
      <c r="BN1548" s="35">
        <v>1.501186134272809</v>
      </c>
      <c r="BO1548" s="1">
        <v>0</v>
      </c>
      <c r="BP1548" s="1">
        <v>0</v>
      </c>
      <c r="BQ1548" s="1">
        <v>292853.32283999998</v>
      </c>
      <c r="BR1548" s="1">
        <v>13017.264642906506</v>
      </c>
      <c r="BS1548" s="1">
        <v>115027.4745611854</v>
      </c>
      <c r="BT1548" s="1">
        <v>292853.32283999998</v>
      </c>
      <c r="BU1548" s="1">
        <v>13017.264642906506</v>
      </c>
      <c r="BV1548" s="1">
        <v>33860.248443835546</v>
      </c>
      <c r="BW1548" s="35">
        <v>5.9756300703313885</v>
      </c>
      <c r="BX1548" s="1">
        <v>1457129.7993191699</v>
      </c>
      <c r="BY1548" s="1">
        <v>64769.093390707196</v>
      </c>
      <c r="BZ1548" s="1">
        <v>572334.16134091292</v>
      </c>
      <c r="CA1548" s="1">
        <v>1457129.7993191699</v>
      </c>
      <c r="CB1548" s="1">
        <v>64769.093390707196</v>
      </c>
      <c r="CC1548" s="1">
        <v>168476.07034603972</v>
      </c>
    </row>
    <row r="1549" spans="1:81" x14ac:dyDescent="0.25">
      <c r="A1549" t="s">
        <v>1365</v>
      </c>
      <c r="B1549" t="s">
        <v>1366</v>
      </c>
      <c r="C1549" t="s">
        <v>46</v>
      </c>
      <c r="D1549" t="s">
        <v>1730</v>
      </c>
      <c r="E1549">
        <v>20204</v>
      </c>
      <c r="F1549" t="s">
        <v>39</v>
      </c>
      <c r="G1549" t="s">
        <v>47</v>
      </c>
      <c r="H1549" s="74">
        <v>0.32649306637178005</v>
      </c>
      <c r="I1549" s="1">
        <v>889699</v>
      </c>
      <c r="J1549" s="1"/>
      <c r="K1549" s="1"/>
      <c r="L1549" s="1">
        <v>359450</v>
      </c>
      <c r="M1549" s="1"/>
      <c r="N1549" s="1"/>
      <c r="O1549" s="1"/>
      <c r="P1549" s="1">
        <v>729810</v>
      </c>
      <c r="Q1549" s="1"/>
      <c r="R1549" s="1"/>
      <c r="S1549" s="1"/>
      <c r="T1549" s="1">
        <v>1089260</v>
      </c>
      <c r="U1549" s="1">
        <v>13.934426229508198</v>
      </c>
      <c r="V1549" s="36">
        <v>7.8992769985516964E-2</v>
      </c>
      <c r="W1549" s="1"/>
      <c r="X1549" s="1"/>
      <c r="Y1549" s="1">
        <v>30270</v>
      </c>
      <c r="Z1549" s="1"/>
      <c r="AA1549" s="1"/>
      <c r="AB1549" s="1"/>
      <c r="AC1549" s="1">
        <v>110311</v>
      </c>
      <c r="AD1549" s="1"/>
      <c r="AE1549" s="1"/>
      <c r="AF1549" s="1"/>
      <c r="AG1549" s="1">
        <v>0</v>
      </c>
      <c r="AH1549" s="1">
        <v>0</v>
      </c>
      <c r="AI1549" s="1">
        <v>313257.77187499998</v>
      </c>
      <c r="AJ1549" s="1">
        <v>0</v>
      </c>
      <c r="AK1549" s="1"/>
      <c r="AL1549" s="1">
        <v>0</v>
      </c>
      <c r="AM1549" s="1">
        <v>969359.52252500004</v>
      </c>
      <c r="AN1549" s="1"/>
      <c r="AO1549" s="1">
        <v>0</v>
      </c>
      <c r="AP1549" s="1">
        <v>0</v>
      </c>
      <c r="AQ1549" s="1">
        <v>1282617.2944</v>
      </c>
      <c r="AR1549" s="1">
        <v>0</v>
      </c>
      <c r="AS1549" s="1">
        <v>0</v>
      </c>
      <c r="AT1549" s="1">
        <v>65625.947237999993</v>
      </c>
      <c r="AU1549" s="1">
        <v>0</v>
      </c>
      <c r="AV1549" s="1"/>
      <c r="AW1549" s="1">
        <v>0</v>
      </c>
      <c r="AX1549" s="1">
        <v>286938.76697999996</v>
      </c>
      <c r="AY1549" s="1"/>
      <c r="AZ1549" s="1">
        <v>0</v>
      </c>
      <c r="BA1549" s="1">
        <v>0</v>
      </c>
      <c r="BB1549" s="1">
        <v>352564.71421799995</v>
      </c>
      <c r="BC1549" s="7">
        <v>1.8379047392635037</v>
      </c>
      <c r="BD1549" s="35" t="s">
        <v>552</v>
      </c>
      <c r="BE1549" s="35" t="s">
        <v>552</v>
      </c>
      <c r="BF1549" s="35">
        <v>1.0540651526304075</v>
      </c>
      <c r="BG1549" s="35" t="s">
        <v>552</v>
      </c>
      <c r="BH1549" s="35" t="s">
        <v>552</v>
      </c>
      <c r="BI1549" s="35" t="s">
        <v>552</v>
      </c>
      <c r="BJ1549" s="35">
        <v>1.7214045977788739</v>
      </c>
      <c r="BK1549" s="35" t="s">
        <v>552</v>
      </c>
      <c r="BL1549" s="35" t="s">
        <v>552</v>
      </c>
      <c r="BM1549" s="35" t="s">
        <v>552</v>
      </c>
      <c r="BN1549" s="35">
        <v>1.501186134272809</v>
      </c>
      <c r="BO1549" s="1">
        <v>0</v>
      </c>
      <c r="BP1549" s="1">
        <v>0</v>
      </c>
      <c r="BQ1549" s="1">
        <v>292853.32283999998</v>
      </c>
      <c r="BR1549" s="1">
        <v>13017.264642906506</v>
      </c>
      <c r="BS1549" s="1">
        <v>115027.4745611854</v>
      </c>
      <c r="BT1549" s="1">
        <v>292853.32283999998</v>
      </c>
      <c r="BU1549" s="1">
        <v>13017.264642906506</v>
      </c>
      <c r="BV1549" s="1">
        <v>33860.248443835546</v>
      </c>
      <c r="BW1549" s="35">
        <v>5.9756300703313885</v>
      </c>
      <c r="BX1549" s="1">
        <v>1457129.7993191699</v>
      </c>
      <c r="BY1549" s="1">
        <v>64769.093390707196</v>
      </c>
      <c r="BZ1549" s="1">
        <v>572334.16134091292</v>
      </c>
      <c r="CA1549" s="1">
        <v>1457129.7993191699</v>
      </c>
      <c r="CB1549" s="1">
        <v>64769.093390707196</v>
      </c>
      <c r="CC1549" s="1">
        <v>168476.07034603972</v>
      </c>
    </row>
    <row r="1550" spans="1:81" x14ac:dyDescent="0.25">
      <c r="A1550" t="s">
        <v>1101</v>
      </c>
      <c r="B1550" t="s">
        <v>1102</v>
      </c>
      <c r="C1550" t="s">
        <v>46</v>
      </c>
      <c r="D1550" t="s">
        <v>38</v>
      </c>
      <c r="E1550">
        <v>20209</v>
      </c>
      <c r="F1550" t="s">
        <v>39</v>
      </c>
      <c r="G1550" t="s">
        <v>47</v>
      </c>
      <c r="H1550" s="74">
        <v>0.32649306637178005</v>
      </c>
      <c r="I1550" s="1">
        <v>750707</v>
      </c>
      <c r="J1550" s="1"/>
      <c r="K1550" s="1"/>
      <c r="L1550" s="1">
        <v>139797</v>
      </c>
      <c r="M1550" s="1"/>
      <c r="N1550" s="1"/>
      <c r="O1550" s="1"/>
      <c r="P1550" s="1"/>
      <c r="Q1550" s="1"/>
      <c r="R1550" s="1"/>
      <c r="S1550" s="1"/>
      <c r="T1550" s="1">
        <v>139797</v>
      </c>
      <c r="U1550" s="1">
        <v>30.076923076923077</v>
      </c>
      <c r="V1550" s="36">
        <v>9.1116923636913441E-2</v>
      </c>
      <c r="W1550" s="1"/>
      <c r="X1550" s="1"/>
      <c r="Y1550" s="1">
        <v>31160</v>
      </c>
      <c r="Z1550" s="1"/>
      <c r="AA1550" s="1"/>
      <c r="AB1550" s="1"/>
      <c r="AC1550" s="1">
        <v>17868</v>
      </c>
      <c r="AD1550" s="1"/>
      <c r="AE1550" s="1"/>
      <c r="AF1550" s="1"/>
      <c r="AG1550" s="1">
        <v>0</v>
      </c>
      <c r="AH1550" s="1">
        <v>0</v>
      </c>
      <c r="AI1550" s="1">
        <v>319777.47743750003</v>
      </c>
      <c r="AJ1550" s="1">
        <v>0</v>
      </c>
      <c r="AK1550" s="1">
        <v>0</v>
      </c>
      <c r="AL1550" s="1">
        <v>0</v>
      </c>
      <c r="AM1550" s="1">
        <v>157449.95711999998</v>
      </c>
      <c r="AN1550" s="1">
        <v>0</v>
      </c>
      <c r="AO1550" s="1">
        <v>0</v>
      </c>
      <c r="AP1550" s="1">
        <v>0</v>
      </c>
      <c r="AQ1550" s="1">
        <v>477227.4345575</v>
      </c>
      <c r="AR1550" s="1">
        <v>0</v>
      </c>
      <c r="AS1550" s="1">
        <v>0</v>
      </c>
      <c r="AT1550" s="1">
        <v>67555.484503999993</v>
      </c>
      <c r="AU1550" s="1">
        <v>0</v>
      </c>
      <c r="AV1550" s="1">
        <v>0</v>
      </c>
      <c r="AW1550" s="1">
        <v>0</v>
      </c>
      <c r="AX1550" s="1">
        <v>46477.884239999999</v>
      </c>
      <c r="AY1550" s="1">
        <v>0</v>
      </c>
      <c r="AZ1550" s="1">
        <v>0</v>
      </c>
      <c r="BA1550" s="1">
        <v>0</v>
      </c>
      <c r="BB1550" s="1">
        <v>114033.36874399999</v>
      </c>
      <c r="BC1550" s="7">
        <v>0.78760528848338973</v>
      </c>
      <c r="BD1550" s="35" t="s">
        <v>552</v>
      </c>
      <c r="BE1550" s="35" t="s">
        <v>552</v>
      </c>
      <c r="BF1550" s="35">
        <v>2.7706815020458238</v>
      </c>
      <c r="BG1550" s="35" t="s">
        <v>552</v>
      </c>
      <c r="BH1550" s="35" t="s">
        <v>552</v>
      </c>
      <c r="BI1550" s="35" t="s">
        <v>552</v>
      </c>
      <c r="BJ1550" s="35" t="s">
        <v>552</v>
      </c>
      <c r="BK1550" s="35" t="s">
        <v>552</v>
      </c>
      <c r="BL1550" s="35" t="s">
        <v>552</v>
      </c>
      <c r="BM1550" s="35" t="s">
        <v>552</v>
      </c>
      <c r="BN1550" s="35">
        <v>4.2294241171234006</v>
      </c>
      <c r="BO1550" s="1">
        <v>0</v>
      </c>
      <c r="BP1550" s="1"/>
      <c r="BQ1550" s="1">
        <v>247102.71611999997</v>
      </c>
      <c r="BR1550" s="1">
        <v>10983.66041580626</v>
      </c>
      <c r="BS1550" s="1">
        <v>97057.465890603242</v>
      </c>
      <c r="BT1550" s="1">
        <v>247102.71611999997</v>
      </c>
      <c r="BU1550" s="1">
        <v>10983.66041580626</v>
      </c>
      <c r="BV1550" s="1">
        <v>28570.477800386925</v>
      </c>
      <c r="BW1550" s="35">
        <v>5.9753290475014991</v>
      </c>
      <c r="BX1550" s="1">
        <v>1229417.3212283528</v>
      </c>
      <c r="BY1550" s="1">
        <v>54647.324714653281</v>
      </c>
      <c r="BZ1550" s="1">
        <v>482892.82932240423</v>
      </c>
      <c r="CA1550" s="1">
        <v>1229417.3212283528</v>
      </c>
      <c r="CB1550" s="1">
        <v>54647.324714653281</v>
      </c>
      <c r="CC1550" s="1">
        <v>142147.52810126182</v>
      </c>
    </row>
    <row r="1551" spans="1:81" x14ac:dyDescent="0.25">
      <c r="A1551" t="s">
        <v>1101</v>
      </c>
      <c r="B1551" t="s">
        <v>1102</v>
      </c>
      <c r="C1551" t="s">
        <v>46</v>
      </c>
      <c r="D1551" t="s">
        <v>28</v>
      </c>
      <c r="E1551">
        <v>20209</v>
      </c>
      <c r="F1551" t="s">
        <v>39</v>
      </c>
      <c r="G1551" t="s">
        <v>47</v>
      </c>
      <c r="H1551" s="74">
        <v>0.32649306637178005</v>
      </c>
      <c r="I1551" s="1">
        <v>2159150</v>
      </c>
      <c r="J1551" s="1">
        <v>0</v>
      </c>
      <c r="K1551" s="1">
        <v>0</v>
      </c>
      <c r="L1551" s="1">
        <v>194197</v>
      </c>
      <c r="M1551" s="1">
        <v>0</v>
      </c>
      <c r="N1551" s="1">
        <v>0</v>
      </c>
      <c r="O1551" s="1">
        <v>0</v>
      </c>
      <c r="P1551" s="1">
        <v>1350125</v>
      </c>
      <c r="Q1551" s="1">
        <v>0</v>
      </c>
      <c r="R1551" s="1">
        <v>0</v>
      </c>
      <c r="S1551" s="1">
        <v>0</v>
      </c>
      <c r="T1551" s="1">
        <v>1544322</v>
      </c>
      <c r="U1551" s="1"/>
      <c r="V1551" s="36"/>
      <c r="W1551" s="1"/>
      <c r="X1551" s="1"/>
      <c r="Y1551" s="1">
        <v>33811</v>
      </c>
      <c r="Z1551" s="1"/>
      <c r="AA1551" s="1"/>
      <c r="AB1551" s="1"/>
      <c r="AC1551" s="1">
        <v>181924</v>
      </c>
      <c r="AD1551" s="1"/>
      <c r="AE1551" s="1"/>
      <c r="AF1551" s="1"/>
      <c r="AG1551" s="1">
        <v>0</v>
      </c>
      <c r="AH1551" s="1">
        <v>0</v>
      </c>
      <c r="AI1551" s="1">
        <v>347479.98743750004</v>
      </c>
      <c r="AJ1551" s="1">
        <v>0</v>
      </c>
      <c r="AK1551" s="1">
        <v>0</v>
      </c>
      <c r="AL1551" s="1">
        <v>0</v>
      </c>
      <c r="AM1551" s="1">
        <v>1599395.1540991666</v>
      </c>
      <c r="AN1551" s="1">
        <v>0</v>
      </c>
      <c r="AO1551" s="1">
        <v>0</v>
      </c>
      <c r="AP1551" s="1">
        <v>0</v>
      </c>
      <c r="AQ1551" s="1">
        <v>1946875.1415366665</v>
      </c>
      <c r="AR1551" s="1">
        <v>0</v>
      </c>
      <c r="AS1551" s="1">
        <v>0</v>
      </c>
      <c r="AT1551" s="1">
        <v>73302.903933399997</v>
      </c>
      <c r="AU1551" s="1">
        <v>0</v>
      </c>
      <c r="AV1551" s="1">
        <v>0</v>
      </c>
      <c r="AW1551" s="1">
        <v>0</v>
      </c>
      <c r="AX1551" s="1">
        <v>473217.07031999994</v>
      </c>
      <c r="AY1551" s="1">
        <v>0</v>
      </c>
      <c r="AZ1551" s="1">
        <v>0</v>
      </c>
      <c r="BA1551" s="1">
        <v>0</v>
      </c>
      <c r="BB1551" s="1">
        <v>546519.9742534</v>
      </c>
      <c r="BC1551" s="7">
        <v>1.1548040274135962</v>
      </c>
      <c r="BD1551" s="35" t="s">
        <v>552</v>
      </c>
      <c r="BE1551" s="35" t="s">
        <v>552</v>
      </c>
      <c r="BF1551" s="35">
        <v>2.1667836854889626</v>
      </c>
      <c r="BG1551" s="35" t="s">
        <v>552</v>
      </c>
      <c r="BH1551" s="35" t="s">
        <v>552</v>
      </c>
      <c r="BI1551" s="35" t="s">
        <v>552</v>
      </c>
      <c r="BJ1551" s="35">
        <v>1.5351261730722463</v>
      </c>
      <c r="BK1551" s="35" t="s">
        <v>552</v>
      </c>
      <c r="BL1551" s="35" t="s">
        <v>552</v>
      </c>
      <c r="BM1551" s="35" t="s">
        <v>552</v>
      </c>
      <c r="BN1551" s="35">
        <v>1.6145564952063536</v>
      </c>
      <c r="BO1551" s="1">
        <v>0</v>
      </c>
      <c r="BP1551" s="1">
        <v>0</v>
      </c>
      <c r="BQ1551" s="1">
        <v>710705.8139999999</v>
      </c>
      <c r="BR1551" s="1">
        <v>31590.714335670356</v>
      </c>
      <c r="BS1551" s="1">
        <v>279152.35568297084</v>
      </c>
      <c r="BT1551" s="1">
        <v>710705.8139999999</v>
      </c>
      <c r="BU1551" s="1">
        <v>31590.714335670356</v>
      </c>
      <c r="BV1551" s="1">
        <v>82173.134315659016</v>
      </c>
      <c r="BW1551" s="35">
        <v>5.9753290475014991</v>
      </c>
      <c r="BX1551" s="1">
        <v>3535995.2806223971</v>
      </c>
      <c r="BY1551" s="1">
        <v>157174.19866558275</v>
      </c>
      <c r="BZ1551" s="1">
        <v>1388874.8239079549</v>
      </c>
      <c r="CA1551" s="1">
        <v>3535995.2806223971</v>
      </c>
      <c r="CB1551" s="1">
        <v>157174.19866558275</v>
      </c>
      <c r="CC1551" s="1">
        <v>408838.3820849405</v>
      </c>
    </row>
    <row r="1552" spans="1:81" x14ac:dyDescent="0.25">
      <c r="A1552" t="s">
        <v>1101</v>
      </c>
      <c r="B1552" t="s">
        <v>1102</v>
      </c>
      <c r="C1552" t="s">
        <v>46</v>
      </c>
      <c r="D1552" t="s">
        <v>1730</v>
      </c>
      <c r="E1552">
        <v>20209</v>
      </c>
      <c r="F1552" t="s">
        <v>39</v>
      </c>
      <c r="G1552" t="s">
        <v>47</v>
      </c>
      <c r="H1552" s="74">
        <v>0.32649306637178005</v>
      </c>
      <c r="I1552" s="1">
        <v>1408443</v>
      </c>
      <c r="J1552" s="1"/>
      <c r="K1552" s="1"/>
      <c r="L1552" s="1">
        <v>54400</v>
      </c>
      <c r="M1552" s="1"/>
      <c r="N1552" s="1"/>
      <c r="O1552" s="1"/>
      <c r="P1552" s="1">
        <v>1350125</v>
      </c>
      <c r="Q1552" s="1"/>
      <c r="R1552" s="1"/>
      <c r="S1552" s="1"/>
      <c r="T1552" s="1">
        <v>1404525</v>
      </c>
      <c r="U1552" s="1">
        <v>11.613861386138614</v>
      </c>
      <c r="V1552" s="36">
        <v>0.13113484388154903</v>
      </c>
      <c r="W1552" s="1"/>
      <c r="X1552" s="1"/>
      <c r="Y1552" s="1">
        <v>2651</v>
      </c>
      <c r="Z1552" s="1"/>
      <c r="AA1552" s="1"/>
      <c r="AB1552" s="1"/>
      <c r="AC1552" s="1">
        <v>164056</v>
      </c>
      <c r="AD1552" s="1"/>
      <c r="AE1552" s="1"/>
      <c r="AF1552" s="1"/>
      <c r="AG1552" s="1">
        <v>0</v>
      </c>
      <c r="AH1552" s="1">
        <v>0</v>
      </c>
      <c r="AI1552" s="1">
        <v>27702.510000000002</v>
      </c>
      <c r="AJ1552" s="1">
        <v>0</v>
      </c>
      <c r="AK1552" s="1"/>
      <c r="AL1552" s="1">
        <v>0</v>
      </c>
      <c r="AM1552" s="1">
        <v>1441945.1969791667</v>
      </c>
      <c r="AN1552" s="1"/>
      <c r="AO1552" s="1">
        <v>0</v>
      </c>
      <c r="AP1552" s="1">
        <v>0</v>
      </c>
      <c r="AQ1552" s="1">
        <v>1469647.7069791667</v>
      </c>
      <c r="AR1552" s="1">
        <v>0</v>
      </c>
      <c r="AS1552" s="1">
        <v>0</v>
      </c>
      <c r="AT1552" s="1">
        <v>5747.4194293999999</v>
      </c>
      <c r="AU1552" s="1">
        <v>0</v>
      </c>
      <c r="AV1552" s="1"/>
      <c r="AW1552" s="1">
        <v>0</v>
      </c>
      <c r="AX1552" s="1">
        <v>426739.18607999996</v>
      </c>
      <c r="AY1552" s="1"/>
      <c r="AZ1552" s="1">
        <v>0</v>
      </c>
      <c r="BA1552" s="1">
        <v>0</v>
      </c>
      <c r="BB1552" s="1">
        <v>432486.60550939996</v>
      </c>
      <c r="BC1552" s="7">
        <v>1.3505227492263205</v>
      </c>
      <c r="BD1552" s="35" t="s">
        <v>552</v>
      </c>
      <c r="BE1552" s="35" t="s">
        <v>552</v>
      </c>
      <c r="BF1552" s="35">
        <v>0.61488840862867644</v>
      </c>
      <c r="BG1552" s="35" t="s">
        <v>552</v>
      </c>
      <c r="BH1552" s="35" t="s">
        <v>552</v>
      </c>
      <c r="BI1552" s="35" t="s">
        <v>552</v>
      </c>
      <c r="BJ1552" s="35">
        <v>1.3840824983310187</v>
      </c>
      <c r="BK1552" s="35" t="s">
        <v>552</v>
      </c>
      <c r="BL1552" s="35" t="s">
        <v>552</v>
      </c>
      <c r="BM1552" s="35" t="s">
        <v>552</v>
      </c>
      <c r="BN1552" s="35">
        <v>1.3542901069675275</v>
      </c>
      <c r="BO1552" s="1">
        <v>0</v>
      </c>
      <c r="BP1552" s="1">
        <v>0</v>
      </c>
      <c r="BQ1552" s="1">
        <v>463603.09787999996</v>
      </c>
      <c r="BR1552" s="1">
        <v>20607.053919864098</v>
      </c>
      <c r="BS1552" s="1">
        <v>182094.88979236758</v>
      </c>
      <c r="BT1552" s="1">
        <v>463603.09787999996</v>
      </c>
      <c r="BU1552" s="1">
        <v>20607.053919864098</v>
      </c>
      <c r="BV1552" s="1">
        <v>53602.656515272094</v>
      </c>
      <c r="BW1552" s="35">
        <v>5.9753290475014991</v>
      </c>
      <c r="BX1552" s="1">
        <v>2306577.9593940447</v>
      </c>
      <c r="BY1552" s="1">
        <v>102526.87395092948</v>
      </c>
      <c r="BZ1552" s="1">
        <v>905981.99458555074</v>
      </c>
      <c r="CA1552" s="1">
        <v>2306577.9593940447</v>
      </c>
      <c r="CB1552" s="1">
        <v>102526.87395092948</v>
      </c>
      <c r="CC1552" s="1">
        <v>266690.85398367874</v>
      </c>
    </row>
    <row r="1553" spans="1:81" x14ac:dyDescent="0.25">
      <c r="A1553" t="s">
        <v>1225</v>
      </c>
      <c r="B1553" t="s">
        <v>1226</v>
      </c>
      <c r="C1553" t="s">
        <v>46</v>
      </c>
      <c r="D1553" t="s">
        <v>38</v>
      </c>
      <c r="E1553">
        <v>20200</v>
      </c>
      <c r="F1553" t="s">
        <v>370</v>
      </c>
      <c r="G1553" t="s">
        <v>47</v>
      </c>
      <c r="H1553" s="74">
        <v>0.32649306637178005</v>
      </c>
      <c r="I1553" s="1">
        <v>771953.8</v>
      </c>
      <c r="J1553" s="1"/>
      <c r="K1553" s="1"/>
      <c r="L1553" s="1">
        <v>21093</v>
      </c>
      <c r="M1553" s="1"/>
      <c r="N1553" s="1"/>
      <c r="O1553" s="1"/>
      <c r="P1553" s="1"/>
      <c r="Q1553" s="1"/>
      <c r="R1553" s="1"/>
      <c r="S1553" s="1"/>
      <c r="T1553" s="1">
        <v>21093</v>
      </c>
      <c r="U1553" s="1">
        <v>32</v>
      </c>
      <c r="V1553" s="36">
        <v>4.2334431754566693E-2</v>
      </c>
      <c r="W1553" s="1"/>
      <c r="X1553" s="1"/>
      <c r="Y1553" s="1">
        <v>4894</v>
      </c>
      <c r="Z1553" s="1"/>
      <c r="AA1553" s="1"/>
      <c r="AB1553" s="1"/>
      <c r="AC1553" s="1"/>
      <c r="AD1553" s="1"/>
      <c r="AE1553" s="1"/>
      <c r="AF1553" s="1"/>
      <c r="AG1553" s="1">
        <v>0</v>
      </c>
      <c r="AH1553" s="1">
        <v>0</v>
      </c>
      <c r="AI1553" s="1">
        <v>50214.264437500009</v>
      </c>
      <c r="AJ1553" s="1">
        <v>0</v>
      </c>
      <c r="AK1553" s="1">
        <v>0</v>
      </c>
      <c r="AL1553" s="1">
        <v>0</v>
      </c>
      <c r="AM1553" s="1">
        <v>0</v>
      </c>
      <c r="AN1553" s="1">
        <v>0</v>
      </c>
      <c r="AO1553" s="1">
        <v>0</v>
      </c>
      <c r="AP1553" s="1">
        <v>0</v>
      </c>
      <c r="AQ1553" s="1">
        <v>50214.264437500009</v>
      </c>
      <c r="AR1553" s="1">
        <v>0</v>
      </c>
      <c r="AS1553" s="1">
        <v>0</v>
      </c>
      <c r="AT1553" s="1">
        <v>10610.2869436</v>
      </c>
      <c r="AU1553" s="1">
        <v>0</v>
      </c>
      <c r="AV1553" s="1">
        <v>0</v>
      </c>
      <c r="AW1553" s="1">
        <v>0</v>
      </c>
      <c r="AX1553" s="1">
        <v>0</v>
      </c>
      <c r="AY1553" s="1">
        <v>0</v>
      </c>
      <c r="AZ1553" s="1">
        <v>0</v>
      </c>
      <c r="BA1553" s="1">
        <v>0</v>
      </c>
      <c r="BB1553" s="1">
        <v>10610.2869436</v>
      </c>
      <c r="BC1553" s="7">
        <v>7.879299432310588E-2</v>
      </c>
      <c r="BD1553" s="35" t="s">
        <v>552</v>
      </c>
      <c r="BE1553" s="35" t="s">
        <v>552</v>
      </c>
      <c r="BF1553" s="35">
        <v>2.8836368170056423</v>
      </c>
      <c r="BG1553" s="35" t="s">
        <v>552</v>
      </c>
      <c r="BH1553" s="35" t="s">
        <v>552</v>
      </c>
      <c r="BI1553" s="35" t="s">
        <v>552</v>
      </c>
      <c r="BJ1553" s="35" t="s">
        <v>552</v>
      </c>
      <c r="BK1553" s="35" t="s">
        <v>552</v>
      </c>
      <c r="BL1553" s="35" t="s">
        <v>552</v>
      </c>
      <c r="BM1553" s="35" t="s">
        <v>552</v>
      </c>
      <c r="BN1553" s="35">
        <v>2.8836368170056423</v>
      </c>
      <c r="BO1553" s="1">
        <v>0</v>
      </c>
      <c r="BP1553" s="1"/>
      <c r="BQ1553" s="1">
        <v>254096.31280799999</v>
      </c>
      <c r="BR1553" s="1">
        <v>11294.52422302073</v>
      </c>
      <c r="BS1553" s="1">
        <v>99804.423846615973</v>
      </c>
      <c r="BT1553" s="1">
        <v>254096.31280799999</v>
      </c>
      <c r="BU1553" s="1">
        <v>11294.52422302073</v>
      </c>
      <c r="BV1553" s="1">
        <v>29379.09051843706</v>
      </c>
      <c r="BW1553" s="35">
        <v>5.9754326529046562</v>
      </c>
      <c r="BX1553" s="1">
        <v>1264239.0917275988</v>
      </c>
      <c r="BY1553" s="1">
        <v>56195.144618239938</v>
      </c>
      <c r="BZ1553" s="1">
        <v>496570.1893107894</v>
      </c>
      <c r="CA1553" s="1">
        <v>1264239.0917275988</v>
      </c>
      <c r="CB1553" s="1">
        <v>56195.144618239938</v>
      </c>
      <c r="CC1553" s="1">
        <v>146173.68627807335</v>
      </c>
    </row>
    <row r="1554" spans="1:81" x14ac:dyDescent="0.25">
      <c r="A1554" t="s">
        <v>1225</v>
      </c>
      <c r="B1554" t="s">
        <v>1226</v>
      </c>
      <c r="C1554" t="s">
        <v>46</v>
      </c>
      <c r="D1554" t="s">
        <v>28</v>
      </c>
      <c r="E1554">
        <v>20200</v>
      </c>
      <c r="F1554" t="s">
        <v>370</v>
      </c>
      <c r="G1554" t="s">
        <v>47</v>
      </c>
      <c r="H1554" s="74">
        <v>0.32649306637178005</v>
      </c>
      <c r="I1554" s="1">
        <v>771953.8</v>
      </c>
      <c r="J1554" s="1">
        <v>0</v>
      </c>
      <c r="K1554" s="1">
        <v>0</v>
      </c>
      <c r="L1554" s="1">
        <v>116758</v>
      </c>
      <c r="M1554" s="1">
        <v>0</v>
      </c>
      <c r="N1554" s="1">
        <v>0</v>
      </c>
      <c r="O1554" s="1">
        <v>0</v>
      </c>
      <c r="P1554" s="1">
        <v>443498</v>
      </c>
      <c r="Q1554" s="1">
        <v>0</v>
      </c>
      <c r="R1554" s="1">
        <v>0</v>
      </c>
      <c r="S1554" s="1">
        <v>0</v>
      </c>
      <c r="T1554" s="1">
        <v>560256</v>
      </c>
      <c r="U1554" s="1"/>
      <c r="V1554" s="36"/>
      <c r="W1554" s="1"/>
      <c r="X1554" s="1"/>
      <c r="Y1554" s="1">
        <v>27091</v>
      </c>
      <c r="Z1554" s="1"/>
      <c r="AA1554" s="1"/>
      <c r="AB1554" s="1"/>
      <c r="AC1554" s="1">
        <v>52238</v>
      </c>
      <c r="AD1554" s="1"/>
      <c r="AE1554" s="1"/>
      <c r="AF1554" s="1"/>
      <c r="AG1554" s="1">
        <v>0</v>
      </c>
      <c r="AH1554" s="1">
        <v>0</v>
      </c>
      <c r="AI1554" s="1">
        <v>277963.71912500006</v>
      </c>
      <c r="AJ1554" s="1">
        <v>0</v>
      </c>
      <c r="AK1554" s="1">
        <v>0</v>
      </c>
      <c r="AL1554" s="1">
        <v>0</v>
      </c>
      <c r="AM1554" s="1">
        <v>459153.37981166661</v>
      </c>
      <c r="AN1554" s="1">
        <v>0</v>
      </c>
      <c r="AO1554" s="1">
        <v>0</v>
      </c>
      <c r="AP1554" s="1">
        <v>0</v>
      </c>
      <c r="AQ1554" s="1">
        <v>737117.09893666673</v>
      </c>
      <c r="AR1554" s="1">
        <v>0</v>
      </c>
      <c r="AS1554" s="1">
        <v>0</v>
      </c>
      <c r="AT1554" s="1">
        <v>58733.813565399993</v>
      </c>
      <c r="AU1554" s="1">
        <v>0</v>
      </c>
      <c r="AV1554" s="1">
        <v>0</v>
      </c>
      <c r="AW1554" s="1">
        <v>0</v>
      </c>
      <c r="AX1554" s="1">
        <v>135880.44084</v>
      </c>
      <c r="AY1554" s="1">
        <v>0</v>
      </c>
      <c r="AZ1554" s="1">
        <v>0</v>
      </c>
      <c r="BA1554" s="1">
        <v>0</v>
      </c>
      <c r="BB1554" s="1">
        <v>194614.25440539999</v>
      </c>
      <c r="BC1554" s="7">
        <v>1.2069781291860557</v>
      </c>
      <c r="BD1554" s="35" t="s">
        <v>552</v>
      </c>
      <c r="BE1554" s="35" t="s">
        <v>552</v>
      </c>
      <c r="BF1554" s="35">
        <v>2.8837213098066088</v>
      </c>
      <c r="BG1554" s="35" t="s">
        <v>552</v>
      </c>
      <c r="BH1554" s="35" t="s">
        <v>552</v>
      </c>
      <c r="BI1554" s="35" t="s">
        <v>552</v>
      </c>
      <c r="BJ1554" s="35">
        <v>1.3416832108637844</v>
      </c>
      <c r="BK1554" s="35" t="s">
        <v>552</v>
      </c>
      <c r="BL1554" s="35" t="s">
        <v>552</v>
      </c>
      <c r="BM1554" s="35" t="s">
        <v>552</v>
      </c>
      <c r="BN1554" s="35">
        <v>1.6630457386303168</v>
      </c>
      <c r="BO1554" s="1">
        <v>0</v>
      </c>
      <c r="BP1554" s="1">
        <v>0</v>
      </c>
      <c r="BQ1554" s="1">
        <v>254096.31280799999</v>
      </c>
      <c r="BR1554" s="1">
        <v>11294.52422302073</v>
      </c>
      <c r="BS1554" s="1">
        <v>99804.423846615973</v>
      </c>
      <c r="BT1554" s="1">
        <v>254096.31280799999</v>
      </c>
      <c r="BU1554" s="1">
        <v>11294.52422302073</v>
      </c>
      <c r="BV1554" s="1">
        <v>29379.09051843706</v>
      </c>
      <c r="BW1554" s="35">
        <v>5.9754326529046562</v>
      </c>
      <c r="BX1554" s="1">
        <v>1264239.0917275988</v>
      </c>
      <c r="BY1554" s="1">
        <v>56195.144618239938</v>
      </c>
      <c r="BZ1554" s="1">
        <v>496570.1893107894</v>
      </c>
      <c r="CA1554" s="1">
        <v>1264239.0917275988</v>
      </c>
      <c r="CB1554" s="1">
        <v>56195.144618239938</v>
      </c>
      <c r="CC1554" s="1">
        <v>146173.68627807335</v>
      </c>
    </row>
    <row r="1555" spans="1:81" x14ac:dyDescent="0.25">
      <c r="A1555" t="s">
        <v>1225</v>
      </c>
      <c r="B1555" t="s">
        <v>1226</v>
      </c>
      <c r="C1555" t="s">
        <v>46</v>
      </c>
      <c r="D1555" t="s">
        <v>1730</v>
      </c>
      <c r="E1555">
        <v>20200</v>
      </c>
      <c r="F1555" t="s">
        <v>370</v>
      </c>
      <c r="G1555" t="s">
        <v>47</v>
      </c>
      <c r="H1555" s="74">
        <v>0.32649306637178005</v>
      </c>
      <c r="I1555" s="1"/>
      <c r="J1555" s="1"/>
      <c r="K1555" s="1"/>
      <c r="L1555" s="1">
        <v>95665</v>
      </c>
      <c r="M1555" s="1"/>
      <c r="N1555" s="1"/>
      <c r="O1555" s="1"/>
      <c r="P1555" s="1">
        <v>443498</v>
      </c>
      <c r="Q1555" s="1"/>
      <c r="R1555" s="1"/>
      <c r="S1555" s="1"/>
      <c r="T1555" s="1">
        <v>539163</v>
      </c>
      <c r="U1555" s="1">
        <v>18.428571428571427</v>
      </c>
      <c r="V1555" s="36" t="s">
        <v>552</v>
      </c>
      <c r="W1555" s="1"/>
      <c r="X1555" s="1"/>
      <c r="Y1555" s="1">
        <v>22197</v>
      </c>
      <c r="Z1555" s="1"/>
      <c r="AA1555" s="1"/>
      <c r="AB1555" s="1"/>
      <c r="AC1555" s="1">
        <v>52238</v>
      </c>
      <c r="AD1555" s="1"/>
      <c r="AE1555" s="1"/>
      <c r="AF1555" s="1"/>
      <c r="AG1555" s="1">
        <v>0</v>
      </c>
      <c r="AH1555" s="1">
        <v>0</v>
      </c>
      <c r="AI1555" s="1">
        <v>227749.45468750002</v>
      </c>
      <c r="AJ1555" s="1">
        <v>0</v>
      </c>
      <c r="AK1555" s="1"/>
      <c r="AL1555" s="1">
        <v>0</v>
      </c>
      <c r="AM1555" s="1">
        <v>459153.37981166661</v>
      </c>
      <c r="AN1555" s="1"/>
      <c r="AO1555" s="1">
        <v>0</v>
      </c>
      <c r="AP1555" s="1">
        <v>0</v>
      </c>
      <c r="AQ1555" s="1">
        <v>686902.83449916658</v>
      </c>
      <c r="AR1555" s="1">
        <v>0</v>
      </c>
      <c r="AS1555" s="1">
        <v>0</v>
      </c>
      <c r="AT1555" s="1">
        <v>48123.526621799996</v>
      </c>
      <c r="AU1555" s="1">
        <v>0</v>
      </c>
      <c r="AV1555" s="1"/>
      <c r="AW1555" s="1">
        <v>0</v>
      </c>
      <c r="AX1555" s="1">
        <v>135880.44084</v>
      </c>
      <c r="AY1555" s="1"/>
      <c r="AZ1555" s="1">
        <v>0</v>
      </c>
      <c r="BA1555" s="1">
        <v>0</v>
      </c>
      <c r="BB1555" s="1">
        <v>184003.9674618</v>
      </c>
      <c r="BC1555" s="7" t="s">
        <v>552</v>
      </c>
      <c r="BD1555" s="35" t="s">
        <v>552</v>
      </c>
      <c r="BE1555" s="35" t="s">
        <v>552</v>
      </c>
      <c r="BF1555" s="35">
        <v>2.8837399394689802</v>
      </c>
      <c r="BG1555" s="35" t="s">
        <v>552</v>
      </c>
      <c r="BH1555" s="35" t="s">
        <v>552</v>
      </c>
      <c r="BI1555" s="35" t="s">
        <v>552</v>
      </c>
      <c r="BJ1555" s="35">
        <v>1.3416832108637844</v>
      </c>
      <c r="BK1555" s="35" t="s">
        <v>552</v>
      </c>
      <c r="BL1555" s="35" t="s">
        <v>552</v>
      </c>
      <c r="BM1555" s="35" t="s">
        <v>552</v>
      </c>
      <c r="BN1555" s="35">
        <v>1.6152940798255195</v>
      </c>
      <c r="BO1555" s="1">
        <v>0</v>
      </c>
      <c r="BP1555" s="1">
        <v>0</v>
      </c>
      <c r="BQ1555" s="1">
        <v>0</v>
      </c>
      <c r="BR1555" s="1">
        <v>0</v>
      </c>
      <c r="BS1555" s="1">
        <v>0</v>
      </c>
      <c r="BT1555" s="1">
        <v>0</v>
      </c>
      <c r="BU1555" s="1">
        <v>0</v>
      </c>
      <c r="BV1555" s="1">
        <v>0</v>
      </c>
      <c r="BW1555" s="35">
        <v>5.9754326529046562</v>
      </c>
      <c r="BX1555" s="1">
        <v>0</v>
      </c>
      <c r="BY1555" s="1">
        <v>0</v>
      </c>
      <c r="BZ1555" s="1">
        <v>0</v>
      </c>
      <c r="CA1555" s="1">
        <v>0</v>
      </c>
      <c r="CB1555" s="1">
        <v>0</v>
      </c>
      <c r="CC1555" s="1">
        <v>0</v>
      </c>
    </row>
    <row r="1556" spans="1:81" x14ac:dyDescent="0.25">
      <c r="A1556" t="s">
        <v>263</v>
      </c>
      <c r="B1556" t="s">
        <v>264</v>
      </c>
      <c r="C1556" t="s">
        <v>46</v>
      </c>
      <c r="D1556" t="s">
        <v>38</v>
      </c>
      <c r="E1556">
        <v>20128</v>
      </c>
      <c r="F1556" t="s">
        <v>39</v>
      </c>
      <c r="G1556" t="s">
        <v>47</v>
      </c>
      <c r="H1556" s="74">
        <v>0.32649306637178005</v>
      </c>
      <c r="I1556" s="1">
        <v>93829030</v>
      </c>
      <c r="J1556" s="1"/>
      <c r="K1556" s="1"/>
      <c r="L1556" s="1">
        <v>5302808</v>
      </c>
      <c r="M1556" s="1"/>
      <c r="N1556" s="1"/>
      <c r="O1556" s="1"/>
      <c r="P1556" s="1"/>
      <c r="Q1556" s="1"/>
      <c r="R1556" s="1"/>
      <c r="S1556" s="1"/>
      <c r="T1556" s="1">
        <v>5302808</v>
      </c>
      <c r="U1556" s="1">
        <v>55.896551724137929</v>
      </c>
      <c r="V1556" s="36">
        <v>0.47950276099732397</v>
      </c>
      <c r="W1556" s="1"/>
      <c r="X1556" s="1"/>
      <c r="Y1556" s="1">
        <v>974021</v>
      </c>
      <c r="Z1556" s="1"/>
      <c r="AA1556" s="1"/>
      <c r="AB1556" s="1"/>
      <c r="AC1556" s="1"/>
      <c r="AD1556" s="1"/>
      <c r="AE1556" s="1"/>
      <c r="AF1556" s="1"/>
      <c r="AG1556" s="1">
        <v>0</v>
      </c>
      <c r="AH1556" s="1">
        <v>0</v>
      </c>
      <c r="AI1556" s="1">
        <v>10006730.978499999</v>
      </c>
      <c r="AJ1556" s="1">
        <v>0</v>
      </c>
      <c r="AK1556" s="1">
        <v>0</v>
      </c>
      <c r="AL1556" s="1">
        <v>0</v>
      </c>
      <c r="AM1556" s="1">
        <v>0</v>
      </c>
      <c r="AN1556" s="1">
        <v>0</v>
      </c>
      <c r="AO1556" s="1">
        <v>0</v>
      </c>
      <c r="AP1556" s="1">
        <v>0</v>
      </c>
      <c r="AQ1556" s="1">
        <v>10006730.978499999</v>
      </c>
      <c r="AR1556" s="1">
        <v>0</v>
      </c>
      <c r="AS1556" s="1">
        <v>0</v>
      </c>
      <c r="AT1556" s="1">
        <v>2111696.4240073999</v>
      </c>
      <c r="AU1556" s="1">
        <v>0</v>
      </c>
      <c r="AV1556" s="1">
        <v>0</v>
      </c>
      <c r="AW1556" s="1">
        <v>0</v>
      </c>
      <c r="AX1556" s="1">
        <v>0</v>
      </c>
      <c r="AY1556" s="1">
        <v>0</v>
      </c>
      <c r="AZ1556" s="1">
        <v>0</v>
      </c>
      <c r="BA1556" s="1">
        <v>0</v>
      </c>
      <c r="BB1556" s="1">
        <v>2111696.4240073999</v>
      </c>
      <c r="BC1556" s="7">
        <v>0.12915435023155838</v>
      </c>
      <c r="BD1556" s="35" t="s">
        <v>552</v>
      </c>
      <c r="BE1556" s="35" t="s">
        <v>552</v>
      </c>
      <c r="BF1556" s="35">
        <v>2.2852849664757611</v>
      </c>
      <c r="BG1556" s="35" t="s">
        <v>552</v>
      </c>
      <c r="BH1556" s="35" t="s">
        <v>552</v>
      </c>
      <c r="BI1556" s="35" t="s">
        <v>552</v>
      </c>
      <c r="BJ1556" s="35" t="s">
        <v>552</v>
      </c>
      <c r="BK1556" s="35" t="s">
        <v>552</v>
      </c>
      <c r="BL1556" s="35" t="s">
        <v>552</v>
      </c>
      <c r="BM1556" s="35" t="s">
        <v>552</v>
      </c>
      <c r="BN1556" s="35">
        <v>2.2852849664757611</v>
      </c>
      <c r="BO1556" s="1">
        <v>0</v>
      </c>
      <c r="BP1556" s="1"/>
      <c r="BQ1556" s="1">
        <v>30884763.514799997</v>
      </c>
      <c r="BR1556" s="1">
        <v>1372820.8244554775</v>
      </c>
      <c r="BS1556" s="1">
        <v>12130975.039227538</v>
      </c>
      <c r="BT1556" s="1">
        <v>30884763.514799997</v>
      </c>
      <c r="BU1556" s="1">
        <v>1372820.8244554775</v>
      </c>
      <c r="BV1556" s="1">
        <v>3570954.0721570989</v>
      </c>
      <c r="BW1556" s="35">
        <v>6.0082329715962066</v>
      </c>
      <c r="BX1556" s="1">
        <v>154678090.95477289</v>
      </c>
      <c r="BY1556" s="1">
        <v>6875406.5171318101</v>
      </c>
      <c r="BZ1556" s="1">
        <v>60754749.169069946</v>
      </c>
      <c r="CA1556" s="1">
        <v>154678090.95477289</v>
      </c>
      <c r="CB1556" s="1">
        <v>6875406.5171318101</v>
      </c>
      <c r="CC1556" s="1">
        <v>17884169.924232919</v>
      </c>
    </row>
    <row r="1557" spans="1:81" x14ac:dyDescent="0.25">
      <c r="A1557" t="s">
        <v>263</v>
      </c>
      <c r="B1557" t="s">
        <v>264</v>
      </c>
      <c r="C1557" t="s">
        <v>46</v>
      </c>
      <c r="D1557" t="s">
        <v>28</v>
      </c>
      <c r="E1557">
        <v>20128</v>
      </c>
      <c r="F1557" t="s">
        <v>39</v>
      </c>
      <c r="G1557" t="s">
        <v>47</v>
      </c>
      <c r="H1557" s="74">
        <v>0.32649306637178005</v>
      </c>
      <c r="I1557" s="1">
        <v>93829030</v>
      </c>
      <c r="J1557" s="1">
        <v>0</v>
      </c>
      <c r="K1557" s="1">
        <v>0</v>
      </c>
      <c r="L1557" s="1">
        <v>5302808</v>
      </c>
      <c r="M1557" s="1">
        <v>0</v>
      </c>
      <c r="N1557" s="1">
        <v>0</v>
      </c>
      <c r="O1557" s="1">
        <v>0</v>
      </c>
      <c r="P1557" s="1">
        <v>0</v>
      </c>
      <c r="Q1557" s="1">
        <v>0</v>
      </c>
      <c r="R1557" s="1">
        <v>0</v>
      </c>
      <c r="S1557" s="1">
        <v>0</v>
      </c>
      <c r="T1557" s="1">
        <v>5302808</v>
      </c>
      <c r="U1557" s="1"/>
      <c r="V1557" s="36"/>
      <c r="W1557" s="1"/>
      <c r="X1557" s="1"/>
      <c r="Y1557" s="1">
        <v>974021</v>
      </c>
      <c r="Z1557" s="1"/>
      <c r="AA1557" s="1"/>
      <c r="AB1557" s="1"/>
      <c r="AC1557" s="1"/>
      <c r="AD1557" s="1"/>
      <c r="AE1557" s="1"/>
      <c r="AF1557" s="1"/>
      <c r="AG1557" s="1">
        <v>0</v>
      </c>
      <c r="AH1557" s="1">
        <v>0</v>
      </c>
      <c r="AI1557" s="1">
        <v>10006730.978499999</v>
      </c>
      <c r="AJ1557" s="1">
        <v>0</v>
      </c>
      <c r="AK1557" s="1">
        <v>0</v>
      </c>
      <c r="AL1557" s="1">
        <v>0</v>
      </c>
      <c r="AM1557" s="1">
        <v>0</v>
      </c>
      <c r="AN1557" s="1">
        <v>0</v>
      </c>
      <c r="AO1557" s="1">
        <v>0</v>
      </c>
      <c r="AP1557" s="1">
        <v>0</v>
      </c>
      <c r="AQ1557" s="1">
        <v>10006730.978499999</v>
      </c>
      <c r="AR1557" s="1">
        <v>0</v>
      </c>
      <c r="AS1557" s="1">
        <v>0</v>
      </c>
      <c r="AT1557" s="1">
        <v>2111696.4240073999</v>
      </c>
      <c r="AU1557" s="1">
        <v>0</v>
      </c>
      <c r="AV1557" s="1">
        <v>0</v>
      </c>
      <c r="AW1557" s="1">
        <v>0</v>
      </c>
      <c r="AX1557" s="1">
        <v>0</v>
      </c>
      <c r="AY1557" s="1">
        <v>0</v>
      </c>
      <c r="AZ1557" s="1">
        <v>0</v>
      </c>
      <c r="BA1557" s="1">
        <v>0</v>
      </c>
      <c r="BB1557" s="1">
        <v>2111696.4240073999</v>
      </c>
      <c r="BC1557" s="7">
        <v>0.12915435023155838</v>
      </c>
      <c r="BD1557" s="35" t="s">
        <v>552</v>
      </c>
      <c r="BE1557" s="35" t="s">
        <v>552</v>
      </c>
      <c r="BF1557" s="35">
        <v>2.2852849664757611</v>
      </c>
      <c r="BG1557" s="35" t="s">
        <v>552</v>
      </c>
      <c r="BH1557" s="35" t="s">
        <v>552</v>
      </c>
      <c r="BI1557" s="35" t="s">
        <v>552</v>
      </c>
      <c r="BJ1557" s="35" t="s">
        <v>552</v>
      </c>
      <c r="BK1557" s="35" t="s">
        <v>552</v>
      </c>
      <c r="BL1557" s="35" t="s">
        <v>552</v>
      </c>
      <c r="BM1557" s="35" t="s">
        <v>552</v>
      </c>
      <c r="BN1557" s="35">
        <v>2.2852849664757611</v>
      </c>
      <c r="BO1557" s="1">
        <v>0</v>
      </c>
      <c r="BP1557" s="1">
        <v>0</v>
      </c>
      <c r="BQ1557" s="1">
        <v>30884763.514799997</v>
      </c>
      <c r="BR1557" s="1">
        <v>1372820.8244554775</v>
      </c>
      <c r="BS1557" s="1">
        <v>12130975.039227538</v>
      </c>
      <c r="BT1557" s="1">
        <v>30884763.514799997</v>
      </c>
      <c r="BU1557" s="1">
        <v>1372820.8244554775</v>
      </c>
      <c r="BV1557" s="1">
        <v>3570954.0721570989</v>
      </c>
      <c r="BW1557" s="35">
        <v>6.0082329715962066</v>
      </c>
      <c r="BX1557" s="1">
        <v>154678090.95477289</v>
      </c>
      <c r="BY1557" s="1">
        <v>6875406.5171318101</v>
      </c>
      <c r="BZ1557" s="1">
        <v>60754749.169069946</v>
      </c>
      <c r="CA1557" s="1">
        <v>154678090.95477289</v>
      </c>
      <c r="CB1557" s="1">
        <v>6875406.5171318101</v>
      </c>
      <c r="CC1557" s="1">
        <v>17884169.924232919</v>
      </c>
    </row>
    <row r="1558" spans="1:81" x14ac:dyDescent="0.25">
      <c r="A1558" t="s">
        <v>234</v>
      </c>
      <c r="B1558" t="s">
        <v>235</v>
      </c>
      <c r="C1558" t="s">
        <v>236</v>
      </c>
      <c r="D1558" t="s">
        <v>38</v>
      </c>
      <c r="E1558">
        <v>60019</v>
      </c>
      <c r="F1558" t="s">
        <v>39</v>
      </c>
      <c r="G1558" t="s">
        <v>108</v>
      </c>
      <c r="H1558" s="74">
        <v>0.46603259433962002</v>
      </c>
      <c r="I1558" s="1">
        <v>32874780</v>
      </c>
      <c r="J1558" s="1"/>
      <c r="K1558" s="1">
        <v>1278034</v>
      </c>
      <c r="L1558" s="1">
        <v>5241152</v>
      </c>
      <c r="M1558" s="1"/>
      <c r="N1558" s="1"/>
      <c r="O1558" s="1"/>
      <c r="P1558" s="1"/>
      <c r="Q1558" s="1"/>
      <c r="R1558" s="1"/>
      <c r="S1558" s="1"/>
      <c r="T1558" s="1">
        <v>6519186</v>
      </c>
      <c r="U1558" s="1">
        <v>40.529032258064518</v>
      </c>
      <c r="V1558" s="36">
        <v>0.15185436870631697</v>
      </c>
      <c r="W1558" s="1"/>
      <c r="X1558" s="1">
        <v>351104</v>
      </c>
      <c r="Y1558" s="1">
        <v>1280026</v>
      </c>
      <c r="Z1558" s="1"/>
      <c r="AA1558" s="1"/>
      <c r="AB1558" s="1"/>
      <c r="AC1558" s="1"/>
      <c r="AD1558" s="1"/>
      <c r="AE1558" s="1"/>
      <c r="AF1558" s="1"/>
      <c r="AG1558" s="1">
        <v>0</v>
      </c>
      <c r="AH1558" s="1">
        <v>2929090.7749164328</v>
      </c>
      <c r="AI1558" s="1">
        <v>13130321.424000001</v>
      </c>
      <c r="AJ1558" s="1">
        <v>0</v>
      </c>
      <c r="AK1558" s="1">
        <v>0</v>
      </c>
      <c r="AL1558" s="1">
        <v>0</v>
      </c>
      <c r="AM1558" s="1">
        <v>0</v>
      </c>
      <c r="AN1558" s="1">
        <v>0</v>
      </c>
      <c r="AO1558" s="1">
        <v>0</v>
      </c>
      <c r="AP1558" s="1">
        <v>0</v>
      </c>
      <c r="AQ1558" s="1">
        <v>16059412.198916433</v>
      </c>
      <c r="AR1558" s="1">
        <v>0</v>
      </c>
      <c r="AS1558" s="1">
        <v>758485.23129600007</v>
      </c>
      <c r="AT1558" s="1">
        <v>2775121.2005043998</v>
      </c>
      <c r="AU1558" s="1">
        <v>0</v>
      </c>
      <c r="AV1558" s="1">
        <v>0</v>
      </c>
      <c r="AW1558" s="1">
        <v>0</v>
      </c>
      <c r="AX1558" s="1">
        <v>0</v>
      </c>
      <c r="AY1558" s="1">
        <v>0</v>
      </c>
      <c r="AZ1558" s="1">
        <v>0</v>
      </c>
      <c r="BA1558" s="1">
        <v>0</v>
      </c>
      <c r="BB1558" s="1">
        <v>3533606.4318003999</v>
      </c>
      <c r="BC1558" s="7">
        <v>0.59598934595811237</v>
      </c>
      <c r="BD1558" s="35" t="s">
        <v>552</v>
      </c>
      <c r="BE1558" s="35">
        <v>2.885350472845349</v>
      </c>
      <c r="BF1558" s="35">
        <v>3.0347226381727528</v>
      </c>
      <c r="BG1558" s="35" t="s">
        <v>552</v>
      </c>
      <c r="BH1558" s="35" t="s">
        <v>552</v>
      </c>
      <c r="BI1558" s="35" t="s">
        <v>552</v>
      </c>
      <c r="BJ1558" s="35" t="s">
        <v>552</v>
      </c>
      <c r="BK1558" s="35" t="s">
        <v>552</v>
      </c>
      <c r="BL1558" s="35" t="s">
        <v>552</v>
      </c>
      <c r="BM1558" s="35" t="s">
        <v>552</v>
      </c>
      <c r="BN1558" s="35">
        <v>3.0054394261364585</v>
      </c>
      <c r="BO1558" s="1">
        <v>0</v>
      </c>
      <c r="BP1558" s="1"/>
      <c r="BQ1558" s="1">
        <v>10821062.584799999</v>
      </c>
      <c r="BR1558" s="1">
        <v>480993.80952134368</v>
      </c>
      <c r="BS1558" s="1">
        <v>4250317.1523791375</v>
      </c>
      <c r="BT1558" s="1">
        <v>10821062.584799999</v>
      </c>
      <c r="BU1558" s="1">
        <v>480993.80952134368</v>
      </c>
      <c r="BV1558" s="1">
        <v>1251151.4774507286</v>
      </c>
      <c r="BW1558" s="35">
        <v>6.2952858777115352</v>
      </c>
      <c r="BX1558" s="1">
        <v>57300619.887124114</v>
      </c>
      <c r="BY1558" s="1">
        <v>2546999.7268250431</v>
      </c>
      <c r="BZ1558" s="1">
        <v>22506644.392788351</v>
      </c>
      <c r="CA1558" s="1">
        <v>57300619.887124114</v>
      </c>
      <c r="CB1558" s="1">
        <v>2546999.7268250431</v>
      </c>
      <c r="CC1558" s="1">
        <v>6625204.7494227653</v>
      </c>
    </row>
    <row r="1559" spans="1:81" x14ac:dyDescent="0.25">
      <c r="A1559" t="s">
        <v>234</v>
      </c>
      <c r="B1559" t="s">
        <v>235</v>
      </c>
      <c r="C1559" t="s">
        <v>236</v>
      </c>
      <c r="D1559" t="s">
        <v>28</v>
      </c>
      <c r="E1559">
        <v>60019</v>
      </c>
      <c r="F1559" t="s">
        <v>39</v>
      </c>
      <c r="G1559" t="s">
        <v>108</v>
      </c>
      <c r="H1559" s="74">
        <v>0.46603259433962002</v>
      </c>
      <c r="I1559" s="1">
        <v>35124038</v>
      </c>
      <c r="J1559" s="1">
        <v>0</v>
      </c>
      <c r="K1559" s="1">
        <v>1278034</v>
      </c>
      <c r="L1559" s="1">
        <v>5241152</v>
      </c>
      <c r="M1559" s="1">
        <v>0</v>
      </c>
      <c r="N1559" s="1">
        <v>0</v>
      </c>
      <c r="O1559" s="1">
        <v>0</v>
      </c>
      <c r="P1559" s="1">
        <v>2565382</v>
      </c>
      <c r="Q1559" s="1">
        <v>0</v>
      </c>
      <c r="R1559" s="1">
        <v>0</v>
      </c>
      <c r="S1559" s="1">
        <v>0</v>
      </c>
      <c r="T1559" s="1">
        <v>9084568</v>
      </c>
      <c r="U1559" s="1"/>
      <c r="V1559" s="36"/>
      <c r="W1559" s="1"/>
      <c r="X1559" s="1">
        <v>351104</v>
      </c>
      <c r="Y1559" s="1">
        <v>1280026</v>
      </c>
      <c r="Z1559" s="1"/>
      <c r="AA1559" s="1"/>
      <c r="AB1559" s="1"/>
      <c r="AC1559" s="1">
        <v>352935</v>
      </c>
      <c r="AD1559" s="1"/>
      <c r="AE1559" s="1"/>
      <c r="AF1559" s="1"/>
      <c r="AG1559" s="1">
        <v>0</v>
      </c>
      <c r="AH1559" s="1">
        <v>2929090.7749164328</v>
      </c>
      <c r="AI1559" s="1">
        <v>13130321.424000001</v>
      </c>
      <c r="AJ1559" s="1">
        <v>0</v>
      </c>
      <c r="AK1559" s="1">
        <v>0</v>
      </c>
      <c r="AL1559" s="1">
        <v>0</v>
      </c>
      <c r="AM1559" s="1">
        <v>3101683.1463883328</v>
      </c>
      <c r="AN1559" s="1">
        <v>0</v>
      </c>
      <c r="AO1559" s="1">
        <v>0</v>
      </c>
      <c r="AP1559" s="1">
        <v>0</v>
      </c>
      <c r="AQ1559" s="1">
        <v>19161095.345304765</v>
      </c>
      <c r="AR1559" s="1">
        <v>0</v>
      </c>
      <c r="AS1559" s="1">
        <v>758485.23129600007</v>
      </c>
      <c r="AT1559" s="1">
        <v>2775121.2005043998</v>
      </c>
      <c r="AU1559" s="1">
        <v>0</v>
      </c>
      <c r="AV1559" s="1">
        <v>0</v>
      </c>
      <c r="AW1559" s="1">
        <v>0</v>
      </c>
      <c r="AX1559" s="1">
        <v>918047.46329999994</v>
      </c>
      <c r="AY1559" s="1">
        <v>0</v>
      </c>
      <c r="AZ1559" s="1">
        <v>0</v>
      </c>
      <c r="BA1559" s="1">
        <v>0</v>
      </c>
      <c r="BB1559" s="1">
        <v>4451653.8951003999</v>
      </c>
      <c r="BC1559" s="7">
        <v>0.6722675006901303</v>
      </c>
      <c r="BD1559" s="35" t="s">
        <v>552</v>
      </c>
      <c r="BE1559" s="35">
        <v>2.885350472845349</v>
      </c>
      <c r="BF1559" s="35">
        <v>3.0347226381727528</v>
      </c>
      <c r="BG1559" s="35" t="s">
        <v>552</v>
      </c>
      <c r="BH1559" s="35" t="s">
        <v>552</v>
      </c>
      <c r="BI1559" s="35" t="s">
        <v>552</v>
      </c>
      <c r="BJ1559" s="35">
        <v>1.5669130794900459</v>
      </c>
      <c r="BK1559" s="35" t="s">
        <v>552</v>
      </c>
      <c r="BL1559" s="35" t="s">
        <v>552</v>
      </c>
      <c r="BM1559" s="35" t="s">
        <v>552</v>
      </c>
      <c r="BN1559" s="35">
        <v>2.599215421185153</v>
      </c>
      <c r="BO1559" s="1">
        <v>0</v>
      </c>
      <c r="BP1559" s="1">
        <v>0</v>
      </c>
      <c r="BQ1559" s="1">
        <v>11561428.34808</v>
      </c>
      <c r="BR1559" s="1">
        <v>513902.90196291619</v>
      </c>
      <c r="BS1559" s="1">
        <v>4541119.3982808897</v>
      </c>
      <c r="BT1559" s="1">
        <v>11561428.34808</v>
      </c>
      <c r="BU1559" s="1">
        <v>513902.90196291619</v>
      </c>
      <c r="BV1559" s="1">
        <v>1336753.9505278983</v>
      </c>
      <c r="BW1559" s="35">
        <v>6.2952858777115352</v>
      </c>
      <c r="BX1559" s="1">
        <v>61221068.257761829</v>
      </c>
      <c r="BY1559" s="1">
        <v>2721262.7792792059</v>
      </c>
      <c r="BZ1559" s="1">
        <v>24046525.418718703</v>
      </c>
      <c r="CA1559" s="1">
        <v>61221068.257761829</v>
      </c>
      <c r="CB1559" s="1">
        <v>2721262.7792792059</v>
      </c>
      <c r="CC1559" s="1">
        <v>7078494.3162054848</v>
      </c>
    </row>
    <row r="1560" spans="1:81" x14ac:dyDescent="0.25">
      <c r="A1560" t="s">
        <v>234</v>
      </c>
      <c r="B1560" t="s">
        <v>235</v>
      </c>
      <c r="C1560" t="s">
        <v>236</v>
      </c>
      <c r="D1560" t="s">
        <v>1730</v>
      </c>
      <c r="E1560">
        <v>60019</v>
      </c>
      <c r="F1560" t="s">
        <v>39</v>
      </c>
      <c r="G1560" t="s">
        <v>108</v>
      </c>
      <c r="H1560" s="74">
        <v>0.46603259433962002</v>
      </c>
      <c r="I1560" s="1">
        <v>2249258</v>
      </c>
      <c r="J1560" s="1"/>
      <c r="K1560" s="1"/>
      <c r="L1560" s="1"/>
      <c r="M1560" s="1"/>
      <c r="N1560" s="1"/>
      <c r="O1560" s="1"/>
      <c r="P1560" s="1">
        <v>2565382</v>
      </c>
      <c r="Q1560" s="1"/>
      <c r="R1560" s="1"/>
      <c r="S1560" s="1"/>
      <c r="T1560" s="1">
        <v>2565382</v>
      </c>
      <c r="U1560" s="1">
        <v>11.081967213114755</v>
      </c>
      <c r="V1560" s="36">
        <v>9.4719004953942157E-2</v>
      </c>
      <c r="W1560" s="1"/>
      <c r="X1560" s="1"/>
      <c r="Y1560" s="1"/>
      <c r="Z1560" s="1"/>
      <c r="AA1560" s="1"/>
      <c r="AB1560" s="1"/>
      <c r="AC1560" s="1">
        <v>352935</v>
      </c>
      <c r="AD1560" s="1"/>
      <c r="AE1560" s="1"/>
      <c r="AF1560" s="1"/>
      <c r="AG1560" s="1">
        <v>0</v>
      </c>
      <c r="AH1560" s="1">
        <v>0</v>
      </c>
      <c r="AI1560" s="1">
        <v>0</v>
      </c>
      <c r="AJ1560" s="1">
        <v>0</v>
      </c>
      <c r="AK1560" s="1"/>
      <c r="AL1560" s="1">
        <v>0</v>
      </c>
      <c r="AM1560" s="1">
        <v>3101683.1463883328</v>
      </c>
      <c r="AN1560" s="1"/>
      <c r="AO1560" s="1">
        <v>0</v>
      </c>
      <c r="AP1560" s="1">
        <v>0</v>
      </c>
      <c r="AQ1560" s="1">
        <v>3101683.1463883328</v>
      </c>
      <c r="AR1560" s="1">
        <v>0</v>
      </c>
      <c r="AS1560" s="1">
        <v>0</v>
      </c>
      <c r="AT1560" s="1">
        <v>0</v>
      </c>
      <c r="AU1560" s="1">
        <v>0</v>
      </c>
      <c r="AV1560" s="1"/>
      <c r="AW1560" s="1">
        <v>0</v>
      </c>
      <c r="AX1560" s="1">
        <v>918047.46329999994</v>
      </c>
      <c r="AY1560" s="1"/>
      <c r="AZ1560" s="1">
        <v>0</v>
      </c>
      <c r="BA1560" s="1">
        <v>0</v>
      </c>
      <c r="BB1560" s="1">
        <v>918047.46329999994</v>
      </c>
      <c r="BC1560" s="7">
        <v>1.7871362954753669</v>
      </c>
      <c r="BD1560" s="35" t="s">
        <v>552</v>
      </c>
      <c r="BE1560" s="35" t="s">
        <v>552</v>
      </c>
      <c r="BF1560" s="35" t="s">
        <v>552</v>
      </c>
      <c r="BG1560" s="35" t="s">
        <v>552</v>
      </c>
      <c r="BH1560" s="35" t="s">
        <v>552</v>
      </c>
      <c r="BI1560" s="35" t="s">
        <v>552</v>
      </c>
      <c r="BJ1560" s="35">
        <v>1.5669130794900459</v>
      </c>
      <c r="BK1560" s="35" t="s">
        <v>552</v>
      </c>
      <c r="BL1560" s="35" t="s">
        <v>552</v>
      </c>
      <c r="BM1560" s="35" t="s">
        <v>552</v>
      </c>
      <c r="BN1560" s="35">
        <v>1.5669130794900459</v>
      </c>
      <c r="BO1560" s="1">
        <v>0</v>
      </c>
      <c r="BP1560" s="1">
        <v>0</v>
      </c>
      <c r="BQ1560" s="1">
        <v>740365.76327999984</v>
      </c>
      <c r="BR1560" s="1">
        <v>32909.092441572488</v>
      </c>
      <c r="BS1560" s="1">
        <v>290802.24590175186</v>
      </c>
      <c r="BT1560" s="1">
        <v>740365.76327999984</v>
      </c>
      <c r="BU1560" s="1">
        <v>32909.092441572488</v>
      </c>
      <c r="BV1560" s="1">
        <v>85602.473077169518</v>
      </c>
      <c r="BW1560" s="35">
        <v>6.2952858777115352</v>
      </c>
      <c r="BX1560" s="1">
        <v>3920448.3706377046</v>
      </c>
      <c r="BY1560" s="1">
        <v>174263.05245416221</v>
      </c>
      <c r="BZ1560" s="1">
        <v>1539881.0259303439</v>
      </c>
      <c r="CA1560" s="1">
        <v>3920448.3706377046</v>
      </c>
      <c r="CB1560" s="1">
        <v>174263.05245416221</v>
      </c>
      <c r="CC1560" s="1">
        <v>453289.56678271765</v>
      </c>
    </row>
    <row r="1561" spans="1:81" x14ac:dyDescent="0.25">
      <c r="A1561" t="s">
        <v>1259</v>
      </c>
      <c r="B1561" t="s">
        <v>1260</v>
      </c>
      <c r="C1561" t="s">
        <v>236</v>
      </c>
      <c r="D1561" t="s">
        <v>38</v>
      </c>
      <c r="E1561">
        <v>60100</v>
      </c>
      <c r="F1561" t="s">
        <v>370</v>
      </c>
      <c r="G1561" t="s">
        <v>108</v>
      </c>
      <c r="H1561" s="74">
        <v>0.46603259433962002</v>
      </c>
      <c r="I1561" s="1">
        <v>457008.51</v>
      </c>
      <c r="J1561" s="1"/>
      <c r="K1561" s="1"/>
      <c r="L1561" s="1">
        <v>5100</v>
      </c>
      <c r="M1561" s="1"/>
      <c r="N1561" s="1"/>
      <c r="O1561" s="1"/>
      <c r="P1561" s="1"/>
      <c r="Q1561" s="1"/>
      <c r="R1561" s="1"/>
      <c r="S1561" s="1"/>
      <c r="T1561" s="1">
        <v>5100</v>
      </c>
      <c r="U1561" s="1">
        <v>30</v>
      </c>
      <c r="V1561" s="36">
        <v>5.5370004070891675E-2</v>
      </c>
      <c r="W1561" s="1"/>
      <c r="X1561" s="1"/>
      <c r="Y1561" s="1">
        <v>1183</v>
      </c>
      <c r="Z1561" s="1"/>
      <c r="AA1561" s="1"/>
      <c r="AB1561" s="1"/>
      <c r="AC1561" s="1"/>
      <c r="AD1561" s="1"/>
      <c r="AE1561" s="1"/>
      <c r="AF1561" s="1"/>
      <c r="AG1561" s="1">
        <v>0</v>
      </c>
      <c r="AH1561" s="1">
        <v>0</v>
      </c>
      <c r="AI1561" s="1">
        <v>12138.036249999999</v>
      </c>
      <c r="AJ1561" s="1">
        <v>0</v>
      </c>
      <c r="AK1561" s="1">
        <v>0</v>
      </c>
      <c r="AL1561" s="1">
        <v>0</v>
      </c>
      <c r="AM1561" s="1">
        <v>0</v>
      </c>
      <c r="AN1561" s="1">
        <v>0</v>
      </c>
      <c r="AO1561" s="1">
        <v>0</v>
      </c>
      <c r="AP1561" s="1">
        <v>0</v>
      </c>
      <c r="AQ1561" s="1">
        <v>12138.036249999999</v>
      </c>
      <c r="AR1561" s="1">
        <v>0</v>
      </c>
      <c r="AS1561" s="1">
        <v>0</v>
      </c>
      <c r="AT1561" s="1">
        <v>2564.7669501999999</v>
      </c>
      <c r="AU1561" s="1">
        <v>0</v>
      </c>
      <c r="AV1561" s="1">
        <v>0</v>
      </c>
      <c r="AW1561" s="1">
        <v>0</v>
      </c>
      <c r="AX1561" s="1">
        <v>0</v>
      </c>
      <c r="AY1561" s="1">
        <v>0</v>
      </c>
      <c r="AZ1561" s="1">
        <v>0</v>
      </c>
      <c r="BA1561" s="1">
        <v>0</v>
      </c>
      <c r="BB1561" s="1">
        <v>2564.7669501999999</v>
      </c>
      <c r="BC1561" s="7">
        <v>3.2171836800588244E-2</v>
      </c>
      <c r="BD1561" s="35" t="s">
        <v>552</v>
      </c>
      <c r="BE1561" s="35" t="s">
        <v>552</v>
      </c>
      <c r="BF1561" s="35">
        <v>2.8829025882745096</v>
      </c>
      <c r="BG1561" s="35" t="s">
        <v>552</v>
      </c>
      <c r="BH1561" s="35" t="s">
        <v>552</v>
      </c>
      <c r="BI1561" s="35" t="s">
        <v>552</v>
      </c>
      <c r="BJ1561" s="35" t="s">
        <v>552</v>
      </c>
      <c r="BK1561" s="35" t="s">
        <v>552</v>
      </c>
      <c r="BL1561" s="35" t="s">
        <v>552</v>
      </c>
      <c r="BM1561" s="35" t="s">
        <v>552</v>
      </c>
      <c r="BN1561" s="35">
        <v>2.8829025882745096</v>
      </c>
      <c r="BO1561" s="1">
        <v>0</v>
      </c>
      <c r="BP1561" s="1"/>
      <c r="BQ1561" s="1">
        <v>150428.92115159999</v>
      </c>
      <c r="BR1561" s="1">
        <v>6686.5318705881255</v>
      </c>
      <c r="BS1561" s="1">
        <v>59085.752325528345</v>
      </c>
      <c r="BT1561" s="1">
        <v>150428.92115159999</v>
      </c>
      <c r="BU1561" s="1">
        <v>6686.5318705881255</v>
      </c>
      <c r="BV1561" s="1">
        <v>17392.872971136418</v>
      </c>
      <c r="BW1561" s="35">
        <v>6.0420108854234345</v>
      </c>
      <c r="BX1561" s="1">
        <v>758464.25792887073</v>
      </c>
      <c r="BY1561" s="1">
        <v>33713.566477236047</v>
      </c>
      <c r="BZ1561" s="1">
        <v>297911.00639874692</v>
      </c>
      <c r="CA1561" s="1">
        <v>758464.25792887073</v>
      </c>
      <c r="CB1561" s="1">
        <v>33713.566477236047</v>
      </c>
      <c r="CC1561" s="1">
        <v>87695.054849256849</v>
      </c>
    </row>
    <row r="1562" spans="1:81" x14ac:dyDescent="0.25">
      <c r="A1562" t="s">
        <v>1259</v>
      </c>
      <c r="B1562" t="s">
        <v>1260</v>
      </c>
      <c r="C1562" t="s">
        <v>236</v>
      </c>
      <c r="D1562" t="s">
        <v>28</v>
      </c>
      <c r="E1562">
        <v>60100</v>
      </c>
      <c r="F1562" t="s">
        <v>370</v>
      </c>
      <c r="G1562" t="s">
        <v>108</v>
      </c>
      <c r="H1562" s="74">
        <v>0.46603259433962002</v>
      </c>
      <c r="I1562" s="1">
        <v>541522.36</v>
      </c>
      <c r="J1562" s="1">
        <v>0</v>
      </c>
      <c r="K1562" s="1">
        <v>0</v>
      </c>
      <c r="L1562" s="1">
        <v>5100</v>
      </c>
      <c r="M1562" s="1">
        <v>0</v>
      </c>
      <c r="N1562" s="1">
        <v>0</v>
      </c>
      <c r="O1562" s="1">
        <v>0</v>
      </c>
      <c r="P1562" s="1">
        <v>323918</v>
      </c>
      <c r="Q1562" s="1">
        <v>0</v>
      </c>
      <c r="R1562" s="1">
        <v>0</v>
      </c>
      <c r="S1562" s="1">
        <v>0</v>
      </c>
      <c r="T1562" s="1">
        <v>329018</v>
      </c>
      <c r="U1562" s="1"/>
      <c r="V1562" s="36"/>
      <c r="W1562" s="1"/>
      <c r="X1562" s="1"/>
      <c r="Y1562" s="1">
        <v>1183</v>
      </c>
      <c r="Z1562" s="1"/>
      <c r="AA1562" s="1"/>
      <c r="AB1562" s="1"/>
      <c r="AC1562" s="1">
        <v>38153</v>
      </c>
      <c r="AD1562" s="1"/>
      <c r="AE1562" s="1"/>
      <c r="AF1562" s="1"/>
      <c r="AG1562" s="1">
        <v>0</v>
      </c>
      <c r="AH1562" s="1">
        <v>0</v>
      </c>
      <c r="AI1562" s="1">
        <v>12138.036249999999</v>
      </c>
      <c r="AJ1562" s="1">
        <v>0</v>
      </c>
      <c r="AK1562" s="1">
        <v>0</v>
      </c>
      <c r="AL1562" s="1">
        <v>0</v>
      </c>
      <c r="AM1562" s="1">
        <v>335351.25686166662</v>
      </c>
      <c r="AN1562" s="1">
        <v>0</v>
      </c>
      <c r="AO1562" s="1">
        <v>0</v>
      </c>
      <c r="AP1562" s="1">
        <v>0</v>
      </c>
      <c r="AQ1562" s="1">
        <v>347489.29311166663</v>
      </c>
      <c r="AR1562" s="1">
        <v>0</v>
      </c>
      <c r="AS1562" s="1">
        <v>0</v>
      </c>
      <c r="AT1562" s="1">
        <v>2564.7669501999999</v>
      </c>
      <c r="AU1562" s="1">
        <v>0</v>
      </c>
      <c r="AV1562" s="1">
        <v>0</v>
      </c>
      <c r="AW1562" s="1">
        <v>0</v>
      </c>
      <c r="AX1562" s="1">
        <v>99242.820540000001</v>
      </c>
      <c r="AY1562" s="1">
        <v>0</v>
      </c>
      <c r="AZ1562" s="1">
        <v>0</v>
      </c>
      <c r="BA1562" s="1">
        <v>0</v>
      </c>
      <c r="BB1562" s="1">
        <v>101807.58749020001</v>
      </c>
      <c r="BC1562" s="7">
        <v>0.8296922044029108</v>
      </c>
      <c r="BD1562" s="35" t="s">
        <v>552</v>
      </c>
      <c r="BE1562" s="35" t="s">
        <v>552</v>
      </c>
      <c r="BF1562" s="35">
        <v>2.8829025882745096</v>
      </c>
      <c r="BG1562" s="35" t="s">
        <v>552</v>
      </c>
      <c r="BH1562" s="35" t="s">
        <v>552</v>
      </c>
      <c r="BI1562" s="35" t="s">
        <v>552</v>
      </c>
      <c r="BJ1562" s="35">
        <v>1.3416793058788539</v>
      </c>
      <c r="BK1562" s="35" t="s">
        <v>552</v>
      </c>
      <c r="BL1562" s="35" t="s">
        <v>552</v>
      </c>
      <c r="BM1562" s="35" t="s">
        <v>552</v>
      </c>
      <c r="BN1562" s="35">
        <v>1.3655693019891515</v>
      </c>
      <c r="BO1562" s="1">
        <v>0</v>
      </c>
      <c r="BP1562" s="1">
        <v>0</v>
      </c>
      <c r="BQ1562" s="1">
        <v>178247.50001759999</v>
      </c>
      <c r="BR1562" s="1">
        <v>7923.0614737920223</v>
      </c>
      <c r="BS1562" s="1">
        <v>70012.385637404426</v>
      </c>
      <c r="BT1562" s="1">
        <v>178247.50001759999</v>
      </c>
      <c r="BU1562" s="1">
        <v>7923.0614737920223</v>
      </c>
      <c r="BV1562" s="1">
        <v>20609.309044398331</v>
      </c>
      <c r="BW1562" s="35">
        <v>6.0420108854234345</v>
      </c>
      <c r="BX1562" s="1">
        <v>898725.83538825286</v>
      </c>
      <c r="BY1562" s="1">
        <v>39948.162196738413</v>
      </c>
      <c r="BZ1562" s="1">
        <v>353003.21049825643</v>
      </c>
      <c r="CA1562" s="1">
        <v>898725.83538825286</v>
      </c>
      <c r="CB1562" s="1">
        <v>39948.162196738413</v>
      </c>
      <c r="CC1562" s="1">
        <v>103912.36054291202</v>
      </c>
    </row>
    <row r="1563" spans="1:81" x14ac:dyDescent="0.25">
      <c r="A1563" t="s">
        <v>1259</v>
      </c>
      <c r="B1563" t="s">
        <v>1260</v>
      </c>
      <c r="C1563" t="s">
        <v>236</v>
      </c>
      <c r="D1563" t="s">
        <v>1730</v>
      </c>
      <c r="E1563">
        <v>60100</v>
      </c>
      <c r="F1563" t="s">
        <v>370</v>
      </c>
      <c r="G1563" t="s">
        <v>108</v>
      </c>
      <c r="H1563" s="74">
        <v>0.46603259433962002</v>
      </c>
      <c r="I1563" s="1">
        <v>84513.85</v>
      </c>
      <c r="J1563" s="1"/>
      <c r="K1563" s="1"/>
      <c r="L1563" s="1"/>
      <c r="M1563" s="1"/>
      <c r="N1563" s="1"/>
      <c r="O1563" s="1"/>
      <c r="P1563" s="1">
        <v>323918</v>
      </c>
      <c r="Q1563" s="1"/>
      <c r="R1563" s="1"/>
      <c r="S1563" s="1"/>
      <c r="T1563" s="1">
        <v>323918</v>
      </c>
      <c r="U1563" s="1">
        <v>15.384615384615385</v>
      </c>
      <c r="V1563" s="36">
        <v>0.13619100183458946</v>
      </c>
      <c r="W1563" s="1"/>
      <c r="X1563" s="1"/>
      <c r="Y1563" s="1"/>
      <c r="Z1563" s="1"/>
      <c r="AA1563" s="1"/>
      <c r="AB1563" s="1"/>
      <c r="AC1563" s="1">
        <v>38153</v>
      </c>
      <c r="AD1563" s="1"/>
      <c r="AE1563" s="1"/>
      <c r="AF1563" s="1"/>
      <c r="AG1563" s="1">
        <v>0</v>
      </c>
      <c r="AH1563" s="1">
        <v>0</v>
      </c>
      <c r="AI1563" s="1">
        <v>0</v>
      </c>
      <c r="AJ1563" s="1">
        <v>0</v>
      </c>
      <c r="AK1563" s="1"/>
      <c r="AL1563" s="1">
        <v>0</v>
      </c>
      <c r="AM1563" s="1">
        <v>335351.25686166662</v>
      </c>
      <c r="AN1563" s="1"/>
      <c r="AO1563" s="1">
        <v>0</v>
      </c>
      <c r="AP1563" s="1">
        <v>0</v>
      </c>
      <c r="AQ1563" s="1">
        <v>335351.25686166662</v>
      </c>
      <c r="AR1563" s="1">
        <v>0</v>
      </c>
      <c r="AS1563" s="1">
        <v>0</v>
      </c>
      <c r="AT1563" s="1">
        <v>0</v>
      </c>
      <c r="AU1563" s="1">
        <v>0</v>
      </c>
      <c r="AV1563" s="1"/>
      <c r="AW1563" s="1">
        <v>0</v>
      </c>
      <c r="AX1563" s="1">
        <v>99242.820540000001</v>
      </c>
      <c r="AY1563" s="1"/>
      <c r="AZ1563" s="1">
        <v>0</v>
      </c>
      <c r="BA1563" s="1">
        <v>0</v>
      </c>
      <c r="BB1563" s="1">
        <v>99242.820540000001</v>
      </c>
      <c r="BC1563" s="7">
        <v>5.1422823288924429</v>
      </c>
      <c r="BD1563" s="35" t="s">
        <v>552</v>
      </c>
      <c r="BE1563" s="35" t="s">
        <v>552</v>
      </c>
      <c r="BF1563" s="35" t="s">
        <v>552</v>
      </c>
      <c r="BG1563" s="35" t="s">
        <v>552</v>
      </c>
      <c r="BH1563" s="35" t="s">
        <v>552</v>
      </c>
      <c r="BI1563" s="35" t="s">
        <v>552</v>
      </c>
      <c r="BJ1563" s="35">
        <v>1.3416793058788539</v>
      </c>
      <c r="BK1563" s="35" t="s">
        <v>552</v>
      </c>
      <c r="BL1563" s="35" t="s">
        <v>552</v>
      </c>
      <c r="BM1563" s="35" t="s">
        <v>552</v>
      </c>
      <c r="BN1563" s="35">
        <v>1.3416793058788539</v>
      </c>
      <c r="BO1563" s="1">
        <v>0</v>
      </c>
      <c r="BP1563" s="1">
        <v>0</v>
      </c>
      <c r="BQ1563" s="1">
        <v>27818.578865999996</v>
      </c>
      <c r="BR1563" s="1">
        <v>1236.5296032038971</v>
      </c>
      <c r="BS1563" s="1">
        <v>10926.633311876083</v>
      </c>
      <c r="BT1563" s="1">
        <v>27818.578865999996</v>
      </c>
      <c r="BU1563" s="1">
        <v>1236.5296032038971</v>
      </c>
      <c r="BV1563" s="1">
        <v>3216.436073261913</v>
      </c>
      <c r="BW1563" s="35">
        <v>6.0420108854234345</v>
      </c>
      <c r="BX1563" s="1">
        <v>140261.57745938227</v>
      </c>
      <c r="BY1563" s="1">
        <v>6234.5957195023684</v>
      </c>
      <c r="BZ1563" s="1">
        <v>55092.204099509516</v>
      </c>
      <c r="CA1563" s="1">
        <v>140261.57745938227</v>
      </c>
      <c r="CB1563" s="1">
        <v>6234.5957195023684</v>
      </c>
      <c r="CC1563" s="1">
        <v>16217.305693655169</v>
      </c>
    </row>
    <row r="1564" spans="1:81" x14ac:dyDescent="0.25">
      <c r="A1564" t="s">
        <v>885</v>
      </c>
      <c r="B1564" t="s">
        <v>886</v>
      </c>
      <c r="C1564" t="s">
        <v>236</v>
      </c>
      <c r="D1564" t="s">
        <v>38</v>
      </c>
      <c r="E1564">
        <v>60049</v>
      </c>
      <c r="F1564" t="s">
        <v>370</v>
      </c>
      <c r="G1564" t="s">
        <v>108</v>
      </c>
      <c r="H1564" s="74">
        <v>0.46603259433962002</v>
      </c>
      <c r="I1564" s="1">
        <v>2246543.29</v>
      </c>
      <c r="J1564" s="1"/>
      <c r="K1564" s="1"/>
      <c r="L1564" s="1">
        <v>474031</v>
      </c>
      <c r="M1564" s="1"/>
      <c r="N1564" s="1"/>
      <c r="O1564" s="1"/>
      <c r="P1564" s="1"/>
      <c r="Q1564" s="1"/>
      <c r="R1564" s="1"/>
      <c r="S1564" s="1"/>
      <c r="T1564" s="1">
        <v>474031</v>
      </c>
      <c r="U1564" s="1">
        <v>32</v>
      </c>
      <c r="V1564" s="36">
        <v>0.13486544631948394</v>
      </c>
      <c r="W1564" s="1"/>
      <c r="X1564" s="1"/>
      <c r="Y1564" s="1">
        <v>109984</v>
      </c>
      <c r="Z1564" s="1"/>
      <c r="AA1564" s="1"/>
      <c r="AB1564" s="1"/>
      <c r="AC1564" s="1"/>
      <c r="AD1564" s="1"/>
      <c r="AE1564" s="1"/>
      <c r="AF1564" s="1"/>
      <c r="AG1564" s="1">
        <v>0</v>
      </c>
      <c r="AH1564" s="1">
        <v>0</v>
      </c>
      <c r="AI1564" s="1">
        <v>1128476.8773125</v>
      </c>
      <c r="AJ1564" s="1">
        <v>0</v>
      </c>
      <c r="AK1564" s="1">
        <v>0</v>
      </c>
      <c r="AL1564" s="1">
        <v>0</v>
      </c>
      <c r="AM1564" s="1">
        <v>0</v>
      </c>
      <c r="AN1564" s="1">
        <v>0</v>
      </c>
      <c r="AO1564" s="1">
        <v>0</v>
      </c>
      <c r="AP1564" s="1">
        <v>0</v>
      </c>
      <c r="AQ1564" s="1">
        <v>1128476.8773125</v>
      </c>
      <c r="AR1564" s="1">
        <v>0</v>
      </c>
      <c r="AS1564" s="1">
        <v>0</v>
      </c>
      <c r="AT1564" s="1">
        <v>238447.44568959999</v>
      </c>
      <c r="AU1564" s="1">
        <v>0</v>
      </c>
      <c r="AV1564" s="1">
        <v>0</v>
      </c>
      <c r="AW1564" s="1">
        <v>0</v>
      </c>
      <c r="AX1564" s="1">
        <v>0</v>
      </c>
      <c r="AY1564" s="1">
        <v>0</v>
      </c>
      <c r="AZ1564" s="1">
        <v>0</v>
      </c>
      <c r="BA1564" s="1">
        <v>0</v>
      </c>
      <c r="BB1564" s="1">
        <v>238447.44568959999</v>
      </c>
      <c r="BC1564" s="7">
        <v>0.60845670283170905</v>
      </c>
      <c r="BD1564" s="35" t="s">
        <v>552</v>
      </c>
      <c r="BE1564" s="35" t="s">
        <v>552</v>
      </c>
      <c r="BF1564" s="35">
        <v>2.8836179975615517</v>
      </c>
      <c r="BG1564" s="35" t="s">
        <v>552</v>
      </c>
      <c r="BH1564" s="35" t="s">
        <v>552</v>
      </c>
      <c r="BI1564" s="35" t="s">
        <v>552</v>
      </c>
      <c r="BJ1564" s="35" t="s">
        <v>552</v>
      </c>
      <c r="BK1564" s="35" t="s">
        <v>552</v>
      </c>
      <c r="BL1564" s="35" t="s">
        <v>552</v>
      </c>
      <c r="BM1564" s="35" t="s">
        <v>552</v>
      </c>
      <c r="BN1564" s="35">
        <v>2.8836179975615517</v>
      </c>
      <c r="BO1564" s="1">
        <v>0</v>
      </c>
      <c r="BP1564" s="1"/>
      <c r="BQ1564" s="1">
        <v>739472.1893363999</v>
      </c>
      <c r="BR1564" s="1">
        <v>32869.373279812447</v>
      </c>
      <c r="BS1564" s="1">
        <v>290451.26626092277</v>
      </c>
      <c r="BT1564" s="1">
        <v>739472.1893363999</v>
      </c>
      <c r="BU1564" s="1">
        <v>32869.373279812447</v>
      </c>
      <c r="BV1564" s="1">
        <v>85499.156387982541</v>
      </c>
      <c r="BW1564" s="35">
        <v>6.1409505019997592</v>
      </c>
      <c r="BX1564" s="1">
        <v>3801589.9229838257</v>
      </c>
      <c r="BY1564" s="1">
        <v>168979.82106326925</v>
      </c>
      <c r="BZ1564" s="1">
        <v>1493195.5830905566</v>
      </c>
      <c r="CA1564" s="1">
        <v>3801589.9229838257</v>
      </c>
      <c r="CB1564" s="1">
        <v>168979.82106326925</v>
      </c>
      <c r="CC1564" s="1">
        <v>439546.93095335469</v>
      </c>
    </row>
    <row r="1565" spans="1:81" x14ac:dyDescent="0.25">
      <c r="A1565" t="s">
        <v>885</v>
      </c>
      <c r="B1565" t="s">
        <v>886</v>
      </c>
      <c r="C1565" t="s">
        <v>236</v>
      </c>
      <c r="D1565" t="s">
        <v>28</v>
      </c>
      <c r="E1565">
        <v>60049</v>
      </c>
      <c r="F1565" t="s">
        <v>370</v>
      </c>
      <c r="G1565" t="s">
        <v>108</v>
      </c>
      <c r="H1565" s="74">
        <v>0.46603259433962002</v>
      </c>
      <c r="I1565" s="1">
        <v>3207661.29</v>
      </c>
      <c r="J1565" s="1">
        <v>0</v>
      </c>
      <c r="K1565" s="1">
        <v>0</v>
      </c>
      <c r="L1565" s="1">
        <v>511721</v>
      </c>
      <c r="M1565" s="1">
        <v>0</v>
      </c>
      <c r="N1565" s="1">
        <v>0</v>
      </c>
      <c r="O1565" s="1">
        <v>0</v>
      </c>
      <c r="P1565" s="1">
        <v>327448</v>
      </c>
      <c r="Q1565" s="1">
        <v>0</v>
      </c>
      <c r="R1565" s="1">
        <v>0</v>
      </c>
      <c r="S1565" s="1">
        <v>0</v>
      </c>
      <c r="T1565" s="1">
        <v>839169</v>
      </c>
      <c r="U1565" s="1"/>
      <c r="V1565" s="36"/>
      <c r="W1565" s="1"/>
      <c r="X1565" s="1"/>
      <c r="Y1565" s="1">
        <v>118729</v>
      </c>
      <c r="Z1565" s="1"/>
      <c r="AA1565" s="1"/>
      <c r="AB1565" s="1"/>
      <c r="AC1565" s="1">
        <v>38568</v>
      </c>
      <c r="AD1565" s="1"/>
      <c r="AE1565" s="1"/>
      <c r="AF1565" s="1"/>
      <c r="AG1565" s="1">
        <v>0</v>
      </c>
      <c r="AH1565" s="1">
        <v>0</v>
      </c>
      <c r="AI1565" s="1">
        <v>1218203.8291875001</v>
      </c>
      <c r="AJ1565" s="1">
        <v>0</v>
      </c>
      <c r="AK1565" s="1">
        <v>0</v>
      </c>
      <c r="AL1565" s="1">
        <v>0</v>
      </c>
      <c r="AM1565" s="1">
        <v>338998.96635333332</v>
      </c>
      <c r="AN1565" s="1">
        <v>0</v>
      </c>
      <c r="AO1565" s="1">
        <v>0</v>
      </c>
      <c r="AP1565" s="1">
        <v>0</v>
      </c>
      <c r="AQ1565" s="1">
        <v>1557202.7955408334</v>
      </c>
      <c r="AR1565" s="1">
        <v>0</v>
      </c>
      <c r="AS1565" s="1">
        <v>0</v>
      </c>
      <c r="AT1565" s="1">
        <v>257406.77534259998</v>
      </c>
      <c r="AU1565" s="1">
        <v>0</v>
      </c>
      <c r="AV1565" s="1">
        <v>0</v>
      </c>
      <c r="AW1565" s="1">
        <v>0</v>
      </c>
      <c r="AX1565" s="1">
        <v>100322.31023999999</v>
      </c>
      <c r="AY1565" s="1">
        <v>0</v>
      </c>
      <c r="AZ1565" s="1">
        <v>0</v>
      </c>
      <c r="BA1565" s="1">
        <v>0</v>
      </c>
      <c r="BB1565" s="1">
        <v>357729.08558259998</v>
      </c>
      <c r="BC1565" s="7">
        <v>0.59698693471573905</v>
      </c>
      <c r="BD1565" s="35" t="s">
        <v>552</v>
      </c>
      <c r="BE1565" s="35" t="s">
        <v>552</v>
      </c>
      <c r="BF1565" s="35">
        <v>2.8836233113944902</v>
      </c>
      <c r="BG1565" s="35" t="s">
        <v>552</v>
      </c>
      <c r="BH1565" s="35" t="s">
        <v>552</v>
      </c>
      <c r="BI1565" s="35" t="s">
        <v>552</v>
      </c>
      <c r="BJ1565" s="35">
        <v>1.3416520381658563</v>
      </c>
      <c r="BK1565" s="35" t="s">
        <v>552</v>
      </c>
      <c r="BL1565" s="35" t="s">
        <v>552</v>
      </c>
      <c r="BM1565" s="35" t="s">
        <v>552</v>
      </c>
      <c r="BN1565" s="35">
        <v>2.2819382998221256</v>
      </c>
      <c r="BO1565" s="1">
        <v>0</v>
      </c>
      <c r="BP1565" s="1">
        <v>0</v>
      </c>
      <c r="BQ1565" s="1">
        <v>1055833.7902163998</v>
      </c>
      <c r="BR1565" s="1">
        <v>46931.575619099123</v>
      </c>
      <c r="BS1565" s="1">
        <v>414712.36613323621</v>
      </c>
      <c r="BT1565" s="1">
        <v>1055833.7902163998</v>
      </c>
      <c r="BU1565" s="1">
        <v>46931.575619099123</v>
      </c>
      <c r="BV1565" s="1">
        <v>122077.47586888824</v>
      </c>
      <c r="BW1565" s="35">
        <v>6.1409505019997592</v>
      </c>
      <c r="BX1565" s="1">
        <v>5427989.2538413089</v>
      </c>
      <c r="BY1565" s="1">
        <v>241272.90723864728</v>
      </c>
      <c r="BZ1565" s="1">
        <v>2132015.7468581684</v>
      </c>
      <c r="CA1565" s="1">
        <v>5427989.2538413089</v>
      </c>
      <c r="CB1565" s="1">
        <v>241272.90723864728</v>
      </c>
      <c r="CC1565" s="1">
        <v>627594.26085102453</v>
      </c>
    </row>
    <row r="1566" spans="1:81" x14ac:dyDescent="0.25">
      <c r="A1566" t="s">
        <v>885</v>
      </c>
      <c r="B1566" t="s">
        <v>886</v>
      </c>
      <c r="C1566" t="s">
        <v>236</v>
      </c>
      <c r="D1566" t="s">
        <v>1730</v>
      </c>
      <c r="E1566">
        <v>60049</v>
      </c>
      <c r="F1566" t="s">
        <v>370</v>
      </c>
      <c r="G1566" t="s">
        <v>108</v>
      </c>
      <c r="H1566" s="74">
        <v>0.46603259433962002</v>
      </c>
      <c r="I1566" s="1">
        <v>961118</v>
      </c>
      <c r="J1566" s="1"/>
      <c r="K1566" s="1"/>
      <c r="L1566" s="1">
        <v>37690</v>
      </c>
      <c r="M1566" s="1"/>
      <c r="N1566" s="1"/>
      <c r="O1566" s="1"/>
      <c r="P1566" s="1">
        <v>327448</v>
      </c>
      <c r="Q1566" s="1"/>
      <c r="R1566" s="1"/>
      <c r="S1566" s="1"/>
      <c r="T1566" s="1">
        <v>365138</v>
      </c>
      <c r="U1566" s="1">
        <v>12.28</v>
      </c>
      <c r="V1566" s="36">
        <v>0.40443849788522729</v>
      </c>
      <c r="W1566" s="1"/>
      <c r="X1566" s="1"/>
      <c r="Y1566" s="1">
        <v>8745</v>
      </c>
      <c r="Z1566" s="1"/>
      <c r="AA1566" s="1"/>
      <c r="AB1566" s="1"/>
      <c r="AC1566" s="1">
        <v>38568</v>
      </c>
      <c r="AD1566" s="1"/>
      <c r="AE1566" s="1"/>
      <c r="AF1566" s="1"/>
      <c r="AG1566" s="1">
        <v>0</v>
      </c>
      <c r="AH1566" s="1">
        <v>0</v>
      </c>
      <c r="AI1566" s="1">
        <v>89726.951875000013</v>
      </c>
      <c r="AJ1566" s="1">
        <v>0</v>
      </c>
      <c r="AK1566" s="1"/>
      <c r="AL1566" s="1">
        <v>0</v>
      </c>
      <c r="AM1566" s="1">
        <v>338998.96635333332</v>
      </c>
      <c r="AN1566" s="1"/>
      <c r="AO1566" s="1">
        <v>0</v>
      </c>
      <c r="AP1566" s="1">
        <v>0</v>
      </c>
      <c r="AQ1566" s="1">
        <v>428725.91822833335</v>
      </c>
      <c r="AR1566" s="1">
        <v>0</v>
      </c>
      <c r="AS1566" s="1">
        <v>0</v>
      </c>
      <c r="AT1566" s="1">
        <v>18959.329653000001</v>
      </c>
      <c r="AU1566" s="1">
        <v>0</v>
      </c>
      <c r="AV1566" s="1"/>
      <c r="AW1566" s="1">
        <v>0</v>
      </c>
      <c r="AX1566" s="1">
        <v>100322.31023999999</v>
      </c>
      <c r="AY1566" s="1"/>
      <c r="AZ1566" s="1">
        <v>0</v>
      </c>
      <c r="BA1566" s="1">
        <v>0</v>
      </c>
      <c r="BB1566" s="1">
        <v>119281.63989299999</v>
      </c>
      <c r="BC1566" s="7">
        <v>0.5701771875267484</v>
      </c>
      <c r="BD1566" s="35" t="s">
        <v>552</v>
      </c>
      <c r="BE1566" s="35" t="s">
        <v>552</v>
      </c>
      <c r="BF1566" s="35">
        <v>2.8836901440169811</v>
      </c>
      <c r="BG1566" s="35" t="s">
        <v>552</v>
      </c>
      <c r="BH1566" s="35" t="s">
        <v>552</v>
      </c>
      <c r="BI1566" s="35" t="s">
        <v>552</v>
      </c>
      <c r="BJ1566" s="35">
        <v>1.3416520381658563</v>
      </c>
      <c r="BK1566" s="35" t="s">
        <v>552</v>
      </c>
      <c r="BL1566" s="35" t="s">
        <v>552</v>
      </c>
      <c r="BM1566" s="35" t="s">
        <v>552</v>
      </c>
      <c r="BN1566" s="35">
        <v>1.500823135694815</v>
      </c>
      <c r="BO1566" s="1">
        <v>0</v>
      </c>
      <c r="BP1566" s="1">
        <v>0</v>
      </c>
      <c r="BQ1566" s="1">
        <v>316361.60087999993</v>
      </c>
      <c r="BR1566" s="1">
        <v>14062.202339286672</v>
      </c>
      <c r="BS1566" s="1">
        <v>124261.09987231341</v>
      </c>
      <c r="BT1566" s="1">
        <v>316361.60087999993</v>
      </c>
      <c r="BU1566" s="1">
        <v>14062.202339286672</v>
      </c>
      <c r="BV1566" s="1">
        <v>36578.319480905702</v>
      </c>
      <c r="BW1566" s="35">
        <v>6.1409505019997592</v>
      </c>
      <c r="BX1566" s="1">
        <v>1626399.3308574832</v>
      </c>
      <c r="BY1566" s="1">
        <v>72293.086175378019</v>
      </c>
      <c r="BZ1566" s="1">
        <v>638820.16376761196</v>
      </c>
      <c r="CA1566" s="1">
        <v>1626399.3308574832</v>
      </c>
      <c r="CB1566" s="1">
        <v>72293.086175378019</v>
      </c>
      <c r="CC1566" s="1">
        <v>188047.32989766978</v>
      </c>
    </row>
    <row r="1567" spans="1:81" x14ac:dyDescent="0.25">
      <c r="A1567" t="s">
        <v>660</v>
      </c>
      <c r="B1567" t="s">
        <v>661</v>
      </c>
      <c r="C1567" t="s">
        <v>236</v>
      </c>
      <c r="D1567" t="s">
        <v>38</v>
      </c>
      <c r="E1567">
        <v>60077</v>
      </c>
      <c r="F1567" t="s">
        <v>39</v>
      </c>
      <c r="G1567" t="s">
        <v>108</v>
      </c>
      <c r="H1567" s="74">
        <v>0.46603259433962002</v>
      </c>
      <c r="I1567" s="1">
        <v>3066904</v>
      </c>
      <c r="J1567" s="1"/>
      <c r="K1567" s="1">
        <v>988447</v>
      </c>
      <c r="L1567" s="1"/>
      <c r="M1567" s="1"/>
      <c r="N1567" s="1"/>
      <c r="O1567" s="1"/>
      <c r="P1567" s="1"/>
      <c r="Q1567" s="1"/>
      <c r="R1567" s="1"/>
      <c r="S1567" s="1"/>
      <c r="T1567" s="1">
        <v>988447</v>
      </c>
      <c r="U1567" s="1">
        <v>28.23076923076923</v>
      </c>
      <c r="V1567" s="36">
        <v>0.12479013600547433</v>
      </c>
      <c r="W1567" s="1"/>
      <c r="X1567" s="1">
        <v>228312</v>
      </c>
      <c r="Y1567" s="1">
        <v>1242</v>
      </c>
      <c r="Z1567" s="1"/>
      <c r="AA1567" s="1"/>
      <c r="AB1567" s="1"/>
      <c r="AC1567" s="1"/>
      <c r="AD1567" s="1"/>
      <c r="AE1567" s="1"/>
      <c r="AF1567" s="1"/>
      <c r="AG1567" s="1">
        <v>0</v>
      </c>
      <c r="AH1567" s="1">
        <v>1948805.0016128947</v>
      </c>
      <c r="AI1567" s="1">
        <v>12721.408560000002</v>
      </c>
      <c r="AJ1567" s="1">
        <v>0</v>
      </c>
      <c r="AK1567" s="1">
        <v>0</v>
      </c>
      <c r="AL1567" s="1">
        <v>0</v>
      </c>
      <c r="AM1567" s="1">
        <v>0</v>
      </c>
      <c r="AN1567" s="1">
        <v>0</v>
      </c>
      <c r="AO1567" s="1">
        <v>0</v>
      </c>
      <c r="AP1567" s="1">
        <v>0</v>
      </c>
      <c r="AQ1567" s="1">
        <v>1961526.4101728946</v>
      </c>
      <c r="AR1567" s="1">
        <v>0</v>
      </c>
      <c r="AS1567" s="1">
        <v>493219.33138800005</v>
      </c>
      <c r="AT1567" s="1">
        <v>2692.6800948</v>
      </c>
      <c r="AU1567" s="1">
        <v>0</v>
      </c>
      <c r="AV1567" s="1">
        <v>0</v>
      </c>
      <c r="AW1567" s="1">
        <v>0</v>
      </c>
      <c r="AX1567" s="1">
        <v>0</v>
      </c>
      <c r="AY1567" s="1">
        <v>0</v>
      </c>
      <c r="AZ1567" s="1">
        <v>0</v>
      </c>
      <c r="BA1567" s="1">
        <v>0</v>
      </c>
      <c r="BB1567" s="1">
        <v>495912.01148280007</v>
      </c>
      <c r="BC1567" s="7">
        <v>0.80127660391577127</v>
      </c>
      <c r="BD1567" s="35" t="s">
        <v>552</v>
      </c>
      <c r="BE1567" s="35">
        <v>2.4705667911389226</v>
      </c>
      <c r="BF1567" s="35" t="s">
        <v>552</v>
      </c>
      <c r="BG1567" s="35" t="s">
        <v>552</v>
      </c>
      <c r="BH1567" s="35" t="s">
        <v>552</v>
      </c>
      <c r="BI1567" s="35" t="s">
        <v>552</v>
      </c>
      <c r="BJ1567" s="35" t="s">
        <v>552</v>
      </c>
      <c r="BK1567" s="35" t="s">
        <v>552</v>
      </c>
      <c r="BL1567" s="35" t="s">
        <v>552</v>
      </c>
      <c r="BM1567" s="35" t="s">
        <v>552</v>
      </c>
      <c r="BN1567" s="35">
        <v>2.4861610401525773</v>
      </c>
      <c r="BO1567" s="1">
        <v>0</v>
      </c>
      <c r="BP1567" s="1"/>
      <c r="BQ1567" s="1">
        <v>1009502.1206399999</v>
      </c>
      <c r="BR1567" s="1">
        <v>44872.143278107018</v>
      </c>
      <c r="BS1567" s="1">
        <v>396514.12650974968</v>
      </c>
      <c r="BT1567" s="1">
        <v>1009502.1206399999</v>
      </c>
      <c r="BU1567" s="1">
        <v>44872.143278107018</v>
      </c>
      <c r="BV1567" s="1">
        <v>116720.5216521464</v>
      </c>
      <c r="BW1567" s="35">
        <v>6.2174434595015544</v>
      </c>
      <c r="BX1567" s="1">
        <v>5267020.2366861161</v>
      </c>
      <c r="BY1567" s="1">
        <v>234117.87046017608</v>
      </c>
      <c r="BZ1567" s="1">
        <v>2068790.0359582652</v>
      </c>
      <c r="CA1567" s="1">
        <v>5267020.2366861161</v>
      </c>
      <c r="CB1567" s="1">
        <v>234117.87046017608</v>
      </c>
      <c r="CC1567" s="1">
        <v>608982.72228360083</v>
      </c>
    </row>
    <row r="1568" spans="1:81" x14ac:dyDescent="0.25">
      <c r="A1568" t="s">
        <v>660</v>
      </c>
      <c r="B1568" t="s">
        <v>661</v>
      </c>
      <c r="C1568" t="s">
        <v>236</v>
      </c>
      <c r="D1568" t="s">
        <v>28</v>
      </c>
      <c r="E1568">
        <v>60077</v>
      </c>
      <c r="F1568" t="s">
        <v>39</v>
      </c>
      <c r="G1568" t="s">
        <v>108</v>
      </c>
      <c r="H1568" s="74">
        <v>0.46603259433962002</v>
      </c>
      <c r="I1568" s="1">
        <v>3227227</v>
      </c>
      <c r="J1568" s="1">
        <v>0</v>
      </c>
      <c r="K1568" s="1">
        <v>1320094</v>
      </c>
      <c r="L1568" s="1">
        <v>9419</v>
      </c>
      <c r="M1568" s="1">
        <v>0</v>
      </c>
      <c r="N1568" s="1">
        <v>0</v>
      </c>
      <c r="O1568" s="1">
        <v>0</v>
      </c>
      <c r="P1568" s="1">
        <v>40720</v>
      </c>
      <c r="Q1568" s="1">
        <v>0</v>
      </c>
      <c r="R1568" s="1">
        <v>0</v>
      </c>
      <c r="S1568" s="1">
        <v>0</v>
      </c>
      <c r="T1568" s="1">
        <v>1370233</v>
      </c>
      <c r="U1568" s="1"/>
      <c r="V1568" s="36"/>
      <c r="W1568" s="1"/>
      <c r="X1568" s="1">
        <v>252488</v>
      </c>
      <c r="Y1568" s="1">
        <v>1242</v>
      </c>
      <c r="Z1568" s="1"/>
      <c r="AA1568" s="1"/>
      <c r="AB1568" s="1"/>
      <c r="AC1568" s="1">
        <v>4093</v>
      </c>
      <c r="AD1568" s="1"/>
      <c r="AE1568" s="1"/>
      <c r="AF1568" s="1"/>
      <c r="AG1568" s="1">
        <v>0</v>
      </c>
      <c r="AH1568" s="1">
        <v>2218778.9201146783</v>
      </c>
      <c r="AI1568" s="1">
        <v>12831.493122500002</v>
      </c>
      <c r="AJ1568" s="1">
        <v>0</v>
      </c>
      <c r="AK1568" s="1">
        <v>0</v>
      </c>
      <c r="AL1568" s="1">
        <v>0</v>
      </c>
      <c r="AM1568" s="1">
        <v>35982.79113333334</v>
      </c>
      <c r="AN1568" s="1">
        <v>0</v>
      </c>
      <c r="AO1568" s="1">
        <v>0</v>
      </c>
      <c r="AP1568" s="1">
        <v>0</v>
      </c>
      <c r="AQ1568" s="1">
        <v>2267593.2043705117</v>
      </c>
      <c r="AR1568" s="1">
        <v>0</v>
      </c>
      <c r="AS1568" s="1">
        <v>545446.41781200003</v>
      </c>
      <c r="AT1568" s="1">
        <v>2692.6800948</v>
      </c>
      <c r="AU1568" s="1">
        <v>0</v>
      </c>
      <c r="AV1568" s="1">
        <v>0</v>
      </c>
      <c r="AW1568" s="1">
        <v>0</v>
      </c>
      <c r="AX1568" s="1">
        <v>10646.629739999998</v>
      </c>
      <c r="AY1568" s="1">
        <v>0</v>
      </c>
      <c r="AZ1568" s="1">
        <v>0</v>
      </c>
      <c r="BA1568" s="1">
        <v>0</v>
      </c>
      <c r="BB1568" s="1">
        <v>558785.72764679999</v>
      </c>
      <c r="BC1568" s="7">
        <v>0.87579179649194538</v>
      </c>
      <c r="BD1568" s="35" t="s">
        <v>552</v>
      </c>
      <c r="BE1568" s="35">
        <v>2.0939609890861397</v>
      </c>
      <c r="BF1568" s="35">
        <v>1.6481763687546451</v>
      </c>
      <c r="BG1568" s="35" t="s">
        <v>552</v>
      </c>
      <c r="BH1568" s="35" t="s">
        <v>552</v>
      </c>
      <c r="BI1568" s="35" t="s">
        <v>552</v>
      </c>
      <c r="BJ1568" s="35">
        <v>1.1451233023903078</v>
      </c>
      <c r="BK1568" s="35" t="s">
        <v>552</v>
      </c>
      <c r="BL1568" s="35" t="s">
        <v>552</v>
      </c>
      <c r="BM1568" s="35" t="s">
        <v>552</v>
      </c>
      <c r="BN1568" s="35">
        <v>2.0626995058630988</v>
      </c>
      <c r="BO1568" s="1">
        <v>0</v>
      </c>
      <c r="BP1568" s="1">
        <v>0</v>
      </c>
      <c r="BQ1568" s="1">
        <v>1062274.0393199997</v>
      </c>
      <c r="BR1568" s="1">
        <v>47217.843250057864</v>
      </c>
      <c r="BS1568" s="1">
        <v>417241.97919259279</v>
      </c>
      <c r="BT1568" s="1">
        <v>1062274.0393199997</v>
      </c>
      <c r="BU1568" s="1">
        <v>47217.843250057864</v>
      </c>
      <c r="BV1568" s="1">
        <v>122822.10950518551</v>
      </c>
      <c r="BW1568" s="35">
        <v>6.2174434595015544</v>
      </c>
      <c r="BX1568" s="1">
        <v>5542354.7386484295</v>
      </c>
      <c r="BY1568" s="1">
        <v>246356.427436784</v>
      </c>
      <c r="BZ1568" s="1">
        <v>2176936.4353678767</v>
      </c>
      <c r="CA1568" s="1">
        <v>5542354.7386484295</v>
      </c>
      <c r="CB1568" s="1">
        <v>246356.427436784</v>
      </c>
      <c r="CC1568" s="1">
        <v>640817.41192001372</v>
      </c>
    </row>
    <row r="1569" spans="1:81" x14ac:dyDescent="0.25">
      <c r="A1569" t="s">
        <v>660</v>
      </c>
      <c r="B1569" t="s">
        <v>661</v>
      </c>
      <c r="C1569" t="s">
        <v>236</v>
      </c>
      <c r="D1569" t="s">
        <v>1730</v>
      </c>
      <c r="E1569">
        <v>60077</v>
      </c>
      <c r="F1569" t="s">
        <v>39</v>
      </c>
      <c r="G1569" t="s">
        <v>108</v>
      </c>
      <c r="H1569" s="74">
        <v>0.46603259433962002</v>
      </c>
      <c r="I1569" s="1">
        <v>160323</v>
      </c>
      <c r="J1569" s="1"/>
      <c r="K1569" s="1">
        <v>331647</v>
      </c>
      <c r="L1569" s="1">
        <v>9419</v>
      </c>
      <c r="M1569" s="1"/>
      <c r="N1569" s="1"/>
      <c r="O1569" s="1"/>
      <c r="P1569" s="1">
        <v>40720</v>
      </c>
      <c r="Q1569" s="1"/>
      <c r="R1569" s="1"/>
      <c r="S1569" s="1"/>
      <c r="T1569" s="1">
        <v>381786</v>
      </c>
      <c r="U1569" s="1">
        <v>9.92</v>
      </c>
      <c r="V1569" s="36">
        <v>7.0598687509000821E-2</v>
      </c>
      <c r="W1569" s="1"/>
      <c r="X1569" s="1">
        <v>24176</v>
      </c>
      <c r="Y1569" s="1"/>
      <c r="Z1569" s="1"/>
      <c r="AA1569" s="1"/>
      <c r="AB1569" s="1"/>
      <c r="AC1569" s="1">
        <v>4093</v>
      </c>
      <c r="AD1569" s="1"/>
      <c r="AE1569" s="1"/>
      <c r="AF1569" s="1"/>
      <c r="AG1569" s="1">
        <v>0</v>
      </c>
      <c r="AH1569" s="1">
        <v>269973.91850178363</v>
      </c>
      <c r="AI1569" s="1">
        <v>110.08456249999999</v>
      </c>
      <c r="AJ1569" s="1">
        <v>0</v>
      </c>
      <c r="AK1569" s="1"/>
      <c r="AL1569" s="1">
        <v>0</v>
      </c>
      <c r="AM1569" s="1">
        <v>35982.79113333334</v>
      </c>
      <c r="AN1569" s="1"/>
      <c r="AO1569" s="1">
        <v>0</v>
      </c>
      <c r="AP1569" s="1">
        <v>0</v>
      </c>
      <c r="AQ1569" s="1">
        <v>306066.79419761698</v>
      </c>
      <c r="AR1569" s="1">
        <v>0</v>
      </c>
      <c r="AS1569" s="1">
        <v>52227.086424000008</v>
      </c>
      <c r="AT1569" s="1">
        <v>0</v>
      </c>
      <c r="AU1569" s="1">
        <v>0</v>
      </c>
      <c r="AV1569" s="1"/>
      <c r="AW1569" s="1">
        <v>0</v>
      </c>
      <c r="AX1569" s="1">
        <v>10646.629739999998</v>
      </c>
      <c r="AY1569" s="1"/>
      <c r="AZ1569" s="1">
        <v>0</v>
      </c>
      <c r="BA1569" s="1">
        <v>0</v>
      </c>
      <c r="BB1569" s="1">
        <v>62873.716164000005</v>
      </c>
      <c r="BC1569" s="7">
        <v>2.3012325764963042</v>
      </c>
      <c r="BD1569" s="35" t="s">
        <v>552</v>
      </c>
      <c r="BE1569" s="35">
        <v>0.97151792395463732</v>
      </c>
      <c r="BF1569" s="35">
        <v>1.1687499999999998E-2</v>
      </c>
      <c r="BG1569" s="35" t="s">
        <v>552</v>
      </c>
      <c r="BH1569" s="35" t="s">
        <v>552</v>
      </c>
      <c r="BI1569" s="35" t="s">
        <v>552</v>
      </c>
      <c r="BJ1569" s="35">
        <v>1.1451233023903078</v>
      </c>
      <c r="BK1569" s="35" t="s">
        <v>552</v>
      </c>
      <c r="BL1569" s="35" t="s">
        <v>552</v>
      </c>
      <c r="BM1569" s="35" t="s">
        <v>552</v>
      </c>
      <c r="BN1569" s="35">
        <v>0.96635421508807806</v>
      </c>
      <c r="BO1569" s="1">
        <v>0</v>
      </c>
      <c r="BP1569" s="1">
        <v>0</v>
      </c>
      <c r="BQ1569" s="1">
        <v>52771.918679999995</v>
      </c>
      <c r="BR1569" s="1">
        <v>2345.6999719508503</v>
      </c>
      <c r="BS1569" s="1">
        <v>20727.852682843215</v>
      </c>
      <c r="BT1569" s="1">
        <v>52771.918679999995</v>
      </c>
      <c r="BU1569" s="1">
        <v>2345.6999719508503</v>
      </c>
      <c r="BV1569" s="1">
        <v>6101.5878530391128</v>
      </c>
      <c r="BW1569" s="35">
        <v>6.2174434595015544</v>
      </c>
      <c r="BX1569" s="1">
        <v>275334.50196231389</v>
      </c>
      <c r="BY1569" s="1">
        <v>12238.556976607946</v>
      </c>
      <c r="BZ1569" s="1">
        <v>108146.3994096121</v>
      </c>
      <c r="CA1569" s="1">
        <v>275334.50196231389</v>
      </c>
      <c r="CB1569" s="1">
        <v>12238.556976607946</v>
      </c>
      <c r="CC1569" s="1">
        <v>31834.689636413055</v>
      </c>
    </row>
    <row r="1570" spans="1:81" x14ac:dyDescent="0.25">
      <c r="A1570" t="s">
        <v>1107</v>
      </c>
      <c r="B1570" t="s">
        <v>1108</v>
      </c>
      <c r="C1570" t="s">
        <v>236</v>
      </c>
      <c r="D1570" t="s">
        <v>38</v>
      </c>
      <c r="E1570">
        <v>60138</v>
      </c>
      <c r="F1570" t="s">
        <v>370</v>
      </c>
      <c r="G1570" t="s">
        <v>108</v>
      </c>
      <c r="H1570" s="74">
        <v>0.46603259433962002</v>
      </c>
      <c r="I1570" s="1">
        <v>1095422.07</v>
      </c>
      <c r="J1570" s="1"/>
      <c r="K1570" s="1"/>
      <c r="L1570" s="1">
        <v>134226</v>
      </c>
      <c r="M1570" s="1"/>
      <c r="N1570" s="1"/>
      <c r="O1570" s="1"/>
      <c r="P1570" s="1"/>
      <c r="Q1570" s="1"/>
      <c r="R1570" s="1"/>
      <c r="S1570" s="1"/>
      <c r="T1570" s="1">
        <v>134226</v>
      </c>
      <c r="U1570" s="1">
        <v>33.333333333333336</v>
      </c>
      <c r="V1570" s="36">
        <v>2.5214286503469945E-2</v>
      </c>
      <c r="W1570" s="1"/>
      <c r="X1570" s="1"/>
      <c r="Y1570" s="1">
        <v>31143</v>
      </c>
      <c r="Z1570" s="1"/>
      <c r="AA1570" s="1"/>
      <c r="AB1570" s="1"/>
      <c r="AC1570" s="1"/>
      <c r="AD1570" s="1"/>
      <c r="AE1570" s="1"/>
      <c r="AF1570" s="1"/>
      <c r="AG1570" s="1">
        <v>0</v>
      </c>
      <c r="AH1570" s="1">
        <v>0</v>
      </c>
      <c r="AI1570" s="1">
        <v>319538.79637500003</v>
      </c>
      <c r="AJ1570" s="1">
        <v>0</v>
      </c>
      <c r="AK1570" s="1">
        <v>0</v>
      </c>
      <c r="AL1570" s="1">
        <v>0</v>
      </c>
      <c r="AM1570" s="1">
        <v>0</v>
      </c>
      <c r="AN1570" s="1">
        <v>0</v>
      </c>
      <c r="AO1570" s="1">
        <v>0</v>
      </c>
      <c r="AP1570" s="1">
        <v>0</v>
      </c>
      <c r="AQ1570" s="1">
        <v>319538.79637500003</v>
      </c>
      <c r="AR1570" s="1">
        <v>0</v>
      </c>
      <c r="AS1570" s="1">
        <v>0</v>
      </c>
      <c r="AT1570" s="1">
        <v>67518.628174199999</v>
      </c>
      <c r="AU1570" s="1">
        <v>0</v>
      </c>
      <c r="AV1570" s="1">
        <v>0</v>
      </c>
      <c r="AW1570" s="1">
        <v>0</v>
      </c>
      <c r="AX1570" s="1">
        <v>0</v>
      </c>
      <c r="AY1570" s="1">
        <v>0</v>
      </c>
      <c r="AZ1570" s="1">
        <v>0</v>
      </c>
      <c r="BA1570" s="1">
        <v>0</v>
      </c>
      <c r="BB1570" s="1">
        <v>67518.628174199999</v>
      </c>
      <c r="BC1570" s="7">
        <v>0.35334090406741581</v>
      </c>
      <c r="BD1570" s="35" t="s">
        <v>552</v>
      </c>
      <c r="BE1570" s="35" t="s">
        <v>552</v>
      </c>
      <c r="BF1570" s="35">
        <v>2.8836248159760407</v>
      </c>
      <c r="BG1570" s="35" t="s">
        <v>552</v>
      </c>
      <c r="BH1570" s="35" t="s">
        <v>552</v>
      </c>
      <c r="BI1570" s="35" t="s">
        <v>552</v>
      </c>
      <c r="BJ1570" s="35" t="s">
        <v>552</v>
      </c>
      <c r="BK1570" s="35" t="s">
        <v>552</v>
      </c>
      <c r="BL1570" s="35" t="s">
        <v>552</v>
      </c>
      <c r="BM1570" s="35" t="s">
        <v>552</v>
      </c>
      <c r="BN1570" s="35">
        <v>2.8836248159760407</v>
      </c>
      <c r="BO1570" s="1">
        <v>0</v>
      </c>
      <c r="BP1570" s="1"/>
      <c r="BQ1570" s="1">
        <v>360569.12856119999</v>
      </c>
      <c r="BR1570" s="1">
        <v>16027.21704854165</v>
      </c>
      <c r="BS1570" s="1">
        <v>141625.01507890428</v>
      </c>
      <c r="BT1570" s="1">
        <v>360569.12856119999</v>
      </c>
      <c r="BU1570" s="1">
        <v>16027.21704854165</v>
      </c>
      <c r="BV1570" s="1">
        <v>41689.676442325566</v>
      </c>
      <c r="BW1570" s="35">
        <v>6.0747485924767561</v>
      </c>
      <c r="BX1570" s="1">
        <v>1829797.6776565202</v>
      </c>
      <c r="BY1570" s="1">
        <v>81334.097158406206</v>
      </c>
      <c r="BZ1570" s="1">
        <v>718711.34593116888</v>
      </c>
      <c r="CA1570" s="1">
        <v>1829797.6776565202</v>
      </c>
      <c r="CB1570" s="1">
        <v>81334.097158406206</v>
      </c>
      <c r="CC1570" s="1">
        <v>211564.62684650303</v>
      </c>
    </row>
    <row r="1571" spans="1:81" x14ac:dyDescent="0.25">
      <c r="A1571" t="s">
        <v>1107</v>
      </c>
      <c r="B1571" t="s">
        <v>1108</v>
      </c>
      <c r="C1571" t="s">
        <v>236</v>
      </c>
      <c r="D1571" t="s">
        <v>28</v>
      </c>
      <c r="E1571">
        <v>60138</v>
      </c>
      <c r="F1571" t="s">
        <v>370</v>
      </c>
      <c r="G1571" t="s">
        <v>108</v>
      </c>
      <c r="H1571" s="74">
        <v>0.46603259433962002</v>
      </c>
      <c r="I1571" s="1">
        <v>1349487.4500000002</v>
      </c>
      <c r="J1571" s="1">
        <v>0</v>
      </c>
      <c r="K1571" s="1">
        <v>27924</v>
      </c>
      <c r="L1571" s="1">
        <v>346439</v>
      </c>
      <c r="M1571" s="1">
        <v>0</v>
      </c>
      <c r="N1571" s="1">
        <v>0</v>
      </c>
      <c r="O1571" s="1">
        <v>16190</v>
      </c>
      <c r="P1571" s="1">
        <v>1251307</v>
      </c>
      <c r="Q1571" s="1">
        <v>0</v>
      </c>
      <c r="R1571" s="1">
        <v>0</v>
      </c>
      <c r="S1571" s="1">
        <v>33583</v>
      </c>
      <c r="T1571" s="1">
        <v>1675443</v>
      </c>
      <c r="U1571" s="1"/>
      <c r="V1571" s="36"/>
      <c r="W1571" s="1"/>
      <c r="X1571" s="1">
        <v>8726</v>
      </c>
      <c r="Y1571" s="1">
        <v>80381</v>
      </c>
      <c r="Z1571" s="1"/>
      <c r="AA1571" s="1"/>
      <c r="AB1571" s="1">
        <v>1472</v>
      </c>
      <c r="AC1571" s="1">
        <v>147387</v>
      </c>
      <c r="AD1571" s="1"/>
      <c r="AE1571" s="1"/>
      <c r="AF1571" s="1">
        <v>7846</v>
      </c>
      <c r="AG1571" s="1">
        <v>0</v>
      </c>
      <c r="AH1571" s="1">
        <v>71720.85155590644</v>
      </c>
      <c r="AI1571" s="1">
        <v>824739.01581250003</v>
      </c>
      <c r="AJ1571" s="1">
        <v>0</v>
      </c>
      <c r="AK1571" s="1">
        <v>0</v>
      </c>
      <c r="AL1571" s="1">
        <v>147.26424</v>
      </c>
      <c r="AM1571" s="1">
        <v>1295479.1362008334</v>
      </c>
      <c r="AN1571" s="1">
        <v>0</v>
      </c>
      <c r="AO1571" s="1">
        <v>0</v>
      </c>
      <c r="AP1571" s="1">
        <v>44748.542431000002</v>
      </c>
      <c r="AQ1571" s="1">
        <v>2236834.8102402403</v>
      </c>
      <c r="AR1571" s="1">
        <v>0</v>
      </c>
      <c r="AS1571" s="1">
        <v>18850.659999000003</v>
      </c>
      <c r="AT1571" s="1">
        <v>174267.56739139999</v>
      </c>
      <c r="AU1571" s="1">
        <v>0</v>
      </c>
      <c r="AV1571" s="1">
        <v>0</v>
      </c>
      <c r="AW1571" s="1">
        <v>6008.3507200000004</v>
      </c>
      <c r="AX1571" s="1">
        <v>383380.11666</v>
      </c>
      <c r="AY1571" s="1">
        <v>0</v>
      </c>
      <c r="AZ1571" s="1">
        <v>0</v>
      </c>
      <c r="BA1571" s="1">
        <v>10062.1678218</v>
      </c>
      <c r="BB1571" s="1">
        <v>592568.86259219993</v>
      </c>
      <c r="BC1571" s="7">
        <v>2.0966506008132493</v>
      </c>
      <c r="BD1571" s="35" t="s">
        <v>552</v>
      </c>
      <c r="BE1571" s="35">
        <v>3.2435006286673267</v>
      </c>
      <c r="BF1571" s="35">
        <v>2.8836435366800504</v>
      </c>
      <c r="BG1571" s="35" t="s">
        <v>552</v>
      </c>
      <c r="BH1571" s="35" t="s">
        <v>552</v>
      </c>
      <c r="BI1571" s="35">
        <v>0.38021093020382957</v>
      </c>
      <c r="BJ1571" s="35">
        <v>1.3416845369368455</v>
      </c>
      <c r="BK1571" s="35" t="s">
        <v>552</v>
      </c>
      <c r="BL1571" s="35" t="s">
        <v>552</v>
      </c>
      <c r="BM1571" s="35">
        <v>1.6320969017895961</v>
      </c>
      <c r="BN1571" s="35">
        <v>1.6887495861288269</v>
      </c>
      <c r="BO1571" s="1">
        <v>0</v>
      </c>
      <c r="BP1571" s="1">
        <v>8464</v>
      </c>
      <c r="BQ1571" s="1">
        <v>444197.28904199996</v>
      </c>
      <c r="BR1571" s="1">
        <v>19744.470061145468</v>
      </c>
      <c r="BS1571" s="1">
        <v>174472.63998893331</v>
      </c>
      <c r="BT1571" s="1">
        <v>444197.28904199996</v>
      </c>
      <c r="BU1571" s="1">
        <v>19744.470061145468</v>
      </c>
      <c r="BV1571" s="1">
        <v>51358.920633650363</v>
      </c>
      <c r="BW1571" s="35">
        <v>6.0747485924767561</v>
      </c>
      <c r="BX1571" s="1">
        <v>2254189.5673478805</v>
      </c>
      <c r="BY1571" s="1">
        <v>100198.22165199743</v>
      </c>
      <c r="BZ1571" s="1">
        <v>885404.78420954314</v>
      </c>
      <c r="CA1571" s="1">
        <v>2254189.5673478805</v>
      </c>
      <c r="CB1571" s="1">
        <v>100198.22165199743</v>
      </c>
      <c r="CC1571" s="1">
        <v>260633.61019674267</v>
      </c>
    </row>
    <row r="1572" spans="1:81" x14ac:dyDescent="0.25">
      <c r="A1572" t="s">
        <v>1107</v>
      </c>
      <c r="B1572" t="s">
        <v>1108</v>
      </c>
      <c r="C1572" t="s">
        <v>236</v>
      </c>
      <c r="D1572" t="s">
        <v>1730</v>
      </c>
      <c r="E1572">
        <v>60138</v>
      </c>
      <c r="F1572" t="s">
        <v>370</v>
      </c>
      <c r="G1572" t="s">
        <v>108</v>
      </c>
      <c r="H1572" s="74">
        <v>0.46603259433962002</v>
      </c>
      <c r="I1572" s="1">
        <v>254065.38</v>
      </c>
      <c r="J1572" s="1"/>
      <c r="K1572" s="1">
        <v>27924</v>
      </c>
      <c r="L1572" s="1">
        <v>212213</v>
      </c>
      <c r="M1572" s="1"/>
      <c r="N1572" s="1"/>
      <c r="O1572" s="1">
        <v>16190</v>
      </c>
      <c r="P1572" s="1">
        <v>1251307</v>
      </c>
      <c r="Q1572" s="1"/>
      <c r="R1572" s="1"/>
      <c r="S1572" s="1">
        <v>33583</v>
      </c>
      <c r="T1572" s="1">
        <v>1541217</v>
      </c>
      <c r="U1572" s="1">
        <v>16.404255319148938</v>
      </c>
      <c r="V1572" s="36">
        <v>0.13298791722880754</v>
      </c>
      <c r="W1572" s="1"/>
      <c r="X1572" s="1">
        <v>8726</v>
      </c>
      <c r="Y1572" s="1">
        <v>49238</v>
      </c>
      <c r="Z1572" s="1"/>
      <c r="AA1572" s="1"/>
      <c r="AB1572" s="1">
        <v>1472</v>
      </c>
      <c r="AC1572" s="1">
        <v>147387</v>
      </c>
      <c r="AD1572" s="1"/>
      <c r="AE1572" s="1"/>
      <c r="AF1572" s="1">
        <v>7846</v>
      </c>
      <c r="AG1572" s="1">
        <v>0</v>
      </c>
      <c r="AH1572" s="1">
        <v>71720.85155590644</v>
      </c>
      <c r="AI1572" s="1">
        <v>505200.2194375</v>
      </c>
      <c r="AJ1572" s="1">
        <v>0</v>
      </c>
      <c r="AK1572" s="1"/>
      <c r="AL1572" s="1">
        <v>147.26424</v>
      </c>
      <c r="AM1572" s="1">
        <v>1295479.1362008334</v>
      </c>
      <c r="AN1572" s="1"/>
      <c r="AO1572" s="1">
        <v>0</v>
      </c>
      <c r="AP1572" s="1">
        <v>44748.542431000002</v>
      </c>
      <c r="AQ1572" s="1">
        <v>1917296.0138652397</v>
      </c>
      <c r="AR1572" s="1">
        <v>0</v>
      </c>
      <c r="AS1572" s="1">
        <v>18850.659999000003</v>
      </c>
      <c r="AT1572" s="1">
        <v>106748.93921719999</v>
      </c>
      <c r="AU1572" s="1">
        <v>0</v>
      </c>
      <c r="AV1572" s="1"/>
      <c r="AW1572" s="1">
        <v>6008.3507200000004</v>
      </c>
      <c r="AX1572" s="1">
        <v>383380.11666</v>
      </c>
      <c r="AY1572" s="1"/>
      <c r="AZ1572" s="1">
        <v>0</v>
      </c>
      <c r="BA1572" s="1">
        <v>10062.1678218</v>
      </c>
      <c r="BB1572" s="1">
        <v>525050.23441799998</v>
      </c>
      <c r="BC1572" s="7">
        <v>9.6130619932681878</v>
      </c>
      <c r="BD1572" s="35" t="s">
        <v>552</v>
      </c>
      <c r="BE1572" s="35">
        <v>3.2435006286673267</v>
      </c>
      <c r="BF1572" s="35">
        <v>2.8836553776380338</v>
      </c>
      <c r="BG1572" s="35" t="s">
        <v>552</v>
      </c>
      <c r="BH1572" s="35" t="s">
        <v>552</v>
      </c>
      <c r="BI1572" s="35">
        <v>0.38021093020382957</v>
      </c>
      <c r="BJ1572" s="35">
        <v>1.3416845369368455</v>
      </c>
      <c r="BK1572" s="35" t="s">
        <v>552</v>
      </c>
      <c r="BL1572" s="35" t="s">
        <v>552</v>
      </c>
      <c r="BM1572" s="35">
        <v>1.6320969017895961</v>
      </c>
      <c r="BN1572" s="35">
        <v>1.5846868080765002</v>
      </c>
      <c r="BO1572" s="1">
        <v>0</v>
      </c>
      <c r="BP1572" s="1">
        <v>8464</v>
      </c>
      <c r="BQ1572" s="1">
        <v>83628.160480799983</v>
      </c>
      <c r="BR1572" s="1">
        <v>3717.2530126038191</v>
      </c>
      <c r="BS1572" s="1">
        <v>32847.624910029008</v>
      </c>
      <c r="BT1572" s="1">
        <v>83628.160480799983</v>
      </c>
      <c r="BU1572" s="1">
        <v>3717.2530126038191</v>
      </c>
      <c r="BV1572" s="1">
        <v>9669.2441913248022</v>
      </c>
      <c r="BW1572" s="35">
        <v>6.0747485924767561</v>
      </c>
      <c r="BX1572" s="1">
        <v>424391.88969136</v>
      </c>
      <c r="BY1572" s="1">
        <v>18864.124493591215</v>
      </c>
      <c r="BZ1572" s="1">
        <v>166693.43827837417</v>
      </c>
      <c r="CA1572" s="1">
        <v>424391.88969136</v>
      </c>
      <c r="CB1572" s="1">
        <v>18864.124493591215</v>
      </c>
      <c r="CC1572" s="1">
        <v>49068.983350239592</v>
      </c>
    </row>
    <row r="1573" spans="1:81" x14ac:dyDescent="0.25">
      <c r="A1573" t="s">
        <v>956</v>
      </c>
      <c r="B1573" t="s">
        <v>235</v>
      </c>
      <c r="C1573" t="s">
        <v>236</v>
      </c>
      <c r="D1573" t="s">
        <v>38</v>
      </c>
      <c r="E1573">
        <v>60111</v>
      </c>
      <c r="F1573" t="s">
        <v>39</v>
      </c>
      <c r="G1573" t="s">
        <v>108</v>
      </c>
      <c r="H1573" s="74">
        <v>0.46603259433962002</v>
      </c>
      <c r="I1573" s="1">
        <v>1150978</v>
      </c>
      <c r="J1573" s="1"/>
      <c r="K1573" s="1"/>
      <c r="L1573" s="1">
        <v>347684</v>
      </c>
      <c r="M1573" s="1"/>
      <c r="N1573" s="1"/>
      <c r="O1573" s="1"/>
      <c r="P1573" s="1"/>
      <c r="Q1573" s="1"/>
      <c r="R1573" s="1"/>
      <c r="S1573" s="1"/>
      <c r="T1573" s="1">
        <v>347684</v>
      </c>
      <c r="U1573" s="1">
        <v>33.142857142857146</v>
      </c>
      <c r="V1573" s="36">
        <v>0.10137012961130297</v>
      </c>
      <c r="W1573" s="1"/>
      <c r="X1573" s="1"/>
      <c r="Y1573" s="1">
        <v>42082</v>
      </c>
      <c r="Z1573" s="1"/>
      <c r="AA1573" s="1"/>
      <c r="AB1573" s="1"/>
      <c r="AC1573" s="1">
        <v>14884</v>
      </c>
      <c r="AD1573" s="1"/>
      <c r="AE1573" s="1"/>
      <c r="AF1573" s="1"/>
      <c r="AG1573" s="1">
        <v>0</v>
      </c>
      <c r="AH1573" s="1">
        <v>0</v>
      </c>
      <c r="AI1573" s="1">
        <v>433720.77675000002</v>
      </c>
      <c r="AJ1573" s="1">
        <v>0</v>
      </c>
      <c r="AK1573" s="1">
        <v>0</v>
      </c>
      <c r="AL1573" s="1">
        <v>0</v>
      </c>
      <c r="AM1573" s="1">
        <v>131155.42655999999</v>
      </c>
      <c r="AN1573" s="1">
        <v>0</v>
      </c>
      <c r="AO1573" s="1">
        <v>0</v>
      </c>
      <c r="AP1573" s="1">
        <v>0</v>
      </c>
      <c r="AQ1573" s="1">
        <v>564876.20331000001</v>
      </c>
      <c r="AR1573" s="1">
        <v>0</v>
      </c>
      <c r="AS1573" s="1">
        <v>0</v>
      </c>
      <c r="AT1573" s="1">
        <v>91234.592390799997</v>
      </c>
      <c r="AU1573" s="1">
        <v>0</v>
      </c>
      <c r="AV1573" s="1">
        <v>0</v>
      </c>
      <c r="AW1573" s="1">
        <v>0</v>
      </c>
      <c r="AX1573" s="1">
        <v>38715.96312</v>
      </c>
      <c r="AY1573" s="1">
        <v>0</v>
      </c>
      <c r="AZ1573" s="1">
        <v>0</v>
      </c>
      <c r="BA1573" s="1">
        <v>0</v>
      </c>
      <c r="BB1573" s="1">
        <v>129950.5555108</v>
      </c>
      <c r="BC1573" s="7">
        <v>0.60368378789238364</v>
      </c>
      <c r="BD1573" s="35" t="s">
        <v>552</v>
      </c>
      <c r="BE1573" s="35" t="s">
        <v>552</v>
      </c>
      <c r="BF1573" s="35">
        <v>1.5098634655054588</v>
      </c>
      <c r="BG1573" s="35" t="s">
        <v>552</v>
      </c>
      <c r="BH1573" s="35" t="s">
        <v>552</v>
      </c>
      <c r="BI1573" s="35" t="s">
        <v>552</v>
      </c>
      <c r="BJ1573" s="35" t="s">
        <v>552</v>
      </c>
      <c r="BK1573" s="35" t="s">
        <v>552</v>
      </c>
      <c r="BL1573" s="35" t="s">
        <v>552</v>
      </c>
      <c r="BM1573" s="35" t="s">
        <v>552</v>
      </c>
      <c r="BN1573" s="35">
        <v>1.9984432956960918</v>
      </c>
      <c r="BO1573" s="1">
        <v>0</v>
      </c>
      <c r="BP1573" s="1"/>
      <c r="BQ1573" s="1">
        <v>378855.91847999993</v>
      </c>
      <c r="BR1573" s="1">
        <v>16840.060766802304</v>
      </c>
      <c r="BS1573" s="1">
        <v>148807.73454335009</v>
      </c>
      <c r="BT1573" s="1">
        <v>378855.91847999993</v>
      </c>
      <c r="BU1573" s="1">
        <v>16840.060766802304</v>
      </c>
      <c r="BV1573" s="1">
        <v>43804.029265390811</v>
      </c>
      <c r="BW1573" s="35">
        <v>6.2600331011773127</v>
      </c>
      <c r="BX1573" s="1">
        <v>1992794.6717817332</v>
      </c>
      <c r="BY1573" s="1">
        <v>88579.277059217522</v>
      </c>
      <c r="BZ1573" s="1">
        <v>782733.6094092282</v>
      </c>
      <c r="CA1573" s="1">
        <v>1992794.6717817332</v>
      </c>
      <c r="CB1573" s="1">
        <v>88579.277059217522</v>
      </c>
      <c r="CC1573" s="1">
        <v>230410.64390089543</v>
      </c>
    </row>
    <row r="1574" spans="1:81" x14ac:dyDescent="0.25">
      <c r="A1574" t="s">
        <v>956</v>
      </c>
      <c r="B1574" t="s">
        <v>235</v>
      </c>
      <c r="C1574" t="s">
        <v>236</v>
      </c>
      <c r="D1574" t="s">
        <v>1726</v>
      </c>
      <c r="E1574">
        <v>60111</v>
      </c>
      <c r="F1574" t="s">
        <v>39</v>
      </c>
      <c r="G1574" t="s">
        <v>108</v>
      </c>
      <c r="H1574" s="74">
        <v>0.46603259433962002</v>
      </c>
      <c r="I1574" s="1">
        <v>36154200</v>
      </c>
      <c r="J1574" s="1"/>
      <c r="K1574" s="1"/>
      <c r="L1574" s="1">
        <v>1843504</v>
      </c>
      <c r="M1574" s="1"/>
      <c r="N1574" s="1"/>
      <c r="O1574" s="1"/>
      <c r="P1574" s="1"/>
      <c r="Q1574" s="1"/>
      <c r="R1574" s="1"/>
      <c r="S1574" s="1"/>
      <c r="T1574" s="1">
        <v>1843504</v>
      </c>
      <c r="U1574" s="1">
        <v>105.12903225806451</v>
      </c>
      <c r="V1574" s="36">
        <v>0.25500408500417204</v>
      </c>
      <c r="W1574" s="1"/>
      <c r="X1574" s="1"/>
      <c r="Y1574" s="1">
        <v>999262</v>
      </c>
      <c r="Z1574" s="1"/>
      <c r="AA1574" s="1"/>
      <c r="AB1574" s="1"/>
      <c r="AC1574" s="1"/>
      <c r="AD1574" s="1"/>
      <c r="AE1574" s="1"/>
      <c r="AF1574" s="1"/>
      <c r="AG1574" s="1">
        <v>0</v>
      </c>
      <c r="AH1574" s="1"/>
      <c r="AI1574" s="1">
        <v>10293697.640600001</v>
      </c>
      <c r="AJ1574" s="1"/>
      <c r="AK1574" s="1">
        <v>0</v>
      </c>
      <c r="AL1574" s="1"/>
      <c r="AM1574" s="1"/>
      <c r="AN1574" s="1"/>
      <c r="AO1574" s="1"/>
      <c r="AP1574" s="1"/>
      <c r="AQ1574" s="1">
        <v>10293697.640600001</v>
      </c>
      <c r="AR1574" s="1">
        <v>0</v>
      </c>
      <c r="AS1574" s="1"/>
      <c r="AT1574" s="1">
        <v>2166419.4016828001</v>
      </c>
      <c r="AU1574" s="1"/>
      <c r="AV1574" s="1">
        <v>0</v>
      </c>
      <c r="AW1574" s="1"/>
      <c r="AX1574" s="1"/>
      <c r="AY1574" s="1"/>
      <c r="AZ1574" s="1"/>
      <c r="BA1574" s="1"/>
      <c r="BB1574" s="1">
        <v>2166419.4016828001</v>
      </c>
      <c r="BC1574" s="7">
        <v>0.34463816215772447</v>
      </c>
      <c r="BD1574" s="35" t="s">
        <v>552</v>
      </c>
      <c r="BE1574" s="35" t="s">
        <v>552</v>
      </c>
      <c r="BF1574" s="35">
        <v>6.7589313840831382</v>
      </c>
      <c r="BG1574" s="35" t="s">
        <v>552</v>
      </c>
      <c r="BH1574" s="35" t="s">
        <v>552</v>
      </c>
      <c r="BI1574" s="35" t="s">
        <v>552</v>
      </c>
      <c r="BJ1574" s="35" t="s">
        <v>552</v>
      </c>
      <c r="BK1574" s="35" t="s">
        <v>552</v>
      </c>
      <c r="BL1574" s="35" t="s">
        <v>552</v>
      </c>
      <c r="BM1574" s="35" t="s">
        <v>552</v>
      </c>
      <c r="BN1574" s="35">
        <v>6.7589313840831382</v>
      </c>
      <c r="BO1574" s="1">
        <v>0</v>
      </c>
      <c r="BP1574" s="1"/>
      <c r="BQ1574" s="1">
        <v>11900516.471999999</v>
      </c>
      <c r="BR1574" s="1">
        <v>528975.29316383449</v>
      </c>
      <c r="BS1574" s="1">
        <v>4674307.0642768051</v>
      </c>
      <c r="BT1574" s="1">
        <v>11900516.471999999</v>
      </c>
      <c r="BU1574" s="1">
        <v>528975.29316383449</v>
      </c>
      <c r="BV1574" s="1">
        <v>1375959.953071903</v>
      </c>
      <c r="BW1574" s="35">
        <v>6.2600331011773127</v>
      </c>
      <c r="BX1574" s="1">
        <v>62597110.563825846</v>
      </c>
      <c r="BY1574" s="1">
        <v>2782427.5517467423</v>
      </c>
      <c r="BZ1574" s="1">
        <v>24587009.883162942</v>
      </c>
      <c r="CA1574" s="1">
        <v>62597110.563825846</v>
      </c>
      <c r="CB1574" s="1">
        <v>2782427.5517467423</v>
      </c>
      <c r="CC1574" s="1">
        <v>7237594.8990525911</v>
      </c>
    </row>
    <row r="1575" spans="1:81" x14ac:dyDescent="0.25">
      <c r="A1575" t="s">
        <v>956</v>
      </c>
      <c r="B1575" t="s">
        <v>235</v>
      </c>
      <c r="C1575" t="s">
        <v>236</v>
      </c>
      <c r="D1575" t="s">
        <v>28</v>
      </c>
      <c r="E1575">
        <v>60111</v>
      </c>
      <c r="F1575" t="s">
        <v>39</v>
      </c>
      <c r="G1575" t="s">
        <v>108</v>
      </c>
      <c r="H1575" s="74">
        <v>0.46603259433962002</v>
      </c>
      <c r="I1575" s="1">
        <v>37843042</v>
      </c>
      <c r="J1575" s="1">
        <v>0</v>
      </c>
      <c r="K1575" s="1">
        <v>0</v>
      </c>
      <c r="L1575" s="1">
        <v>2191188</v>
      </c>
      <c r="M1575" s="1">
        <v>0</v>
      </c>
      <c r="N1575" s="1">
        <v>0</v>
      </c>
      <c r="O1575" s="1">
        <v>0</v>
      </c>
      <c r="P1575" s="1">
        <v>652184</v>
      </c>
      <c r="Q1575" s="1">
        <v>0</v>
      </c>
      <c r="R1575" s="1">
        <v>0</v>
      </c>
      <c r="S1575" s="1">
        <v>0</v>
      </c>
      <c r="T1575" s="1">
        <v>2843372</v>
      </c>
      <c r="U1575" s="1"/>
      <c r="V1575" s="36"/>
      <c r="W1575" s="1"/>
      <c r="X1575" s="1"/>
      <c r="Y1575" s="1">
        <v>1041344</v>
      </c>
      <c r="Z1575" s="1"/>
      <c r="AA1575" s="1"/>
      <c r="AB1575" s="1"/>
      <c r="AC1575" s="1">
        <v>91687</v>
      </c>
      <c r="AD1575" s="1"/>
      <c r="AE1575" s="1"/>
      <c r="AF1575" s="1"/>
      <c r="AG1575" s="1">
        <v>0</v>
      </c>
      <c r="AH1575" s="1">
        <v>0</v>
      </c>
      <c r="AI1575" s="1">
        <v>10727418.417350002</v>
      </c>
      <c r="AJ1575" s="1">
        <v>0</v>
      </c>
      <c r="AK1575" s="1">
        <v>0</v>
      </c>
      <c r="AL1575" s="1">
        <v>0</v>
      </c>
      <c r="AM1575" s="1">
        <v>806226.53888666653</v>
      </c>
      <c r="AN1575" s="1">
        <v>0</v>
      </c>
      <c r="AO1575" s="1">
        <v>0</v>
      </c>
      <c r="AP1575" s="1">
        <v>0</v>
      </c>
      <c r="AQ1575" s="1">
        <v>11533644.956236668</v>
      </c>
      <c r="AR1575" s="1">
        <v>0</v>
      </c>
      <c r="AS1575" s="1">
        <v>0</v>
      </c>
      <c r="AT1575" s="1">
        <v>2257653.9940736</v>
      </c>
      <c r="AU1575" s="1">
        <v>0</v>
      </c>
      <c r="AV1575" s="1">
        <v>0</v>
      </c>
      <c r="AW1575" s="1">
        <v>0</v>
      </c>
      <c r="AX1575" s="1">
        <v>238494.39065999998</v>
      </c>
      <c r="AY1575" s="1">
        <v>0</v>
      </c>
      <c r="AZ1575" s="1">
        <v>0</v>
      </c>
      <c r="BA1575" s="1">
        <v>0</v>
      </c>
      <c r="BB1575" s="1">
        <v>2496148.3847336001</v>
      </c>
      <c r="BC1575" s="7">
        <v>0.37073640488442416</v>
      </c>
      <c r="BD1575" s="35" t="s">
        <v>552</v>
      </c>
      <c r="BE1575" s="35" t="s">
        <v>552</v>
      </c>
      <c r="BF1575" s="35">
        <v>5.9260421339582008</v>
      </c>
      <c r="BG1575" s="35" t="s">
        <v>552</v>
      </c>
      <c r="BH1575" s="35" t="s">
        <v>552</v>
      </c>
      <c r="BI1575" s="35" t="s">
        <v>552</v>
      </c>
      <c r="BJ1575" s="35">
        <v>1.6018806495508424</v>
      </c>
      <c r="BK1575" s="35" t="s">
        <v>552</v>
      </c>
      <c r="BL1575" s="35" t="s">
        <v>552</v>
      </c>
      <c r="BM1575" s="35" t="s">
        <v>552</v>
      </c>
      <c r="BN1575" s="35">
        <v>4.9342095726377933</v>
      </c>
      <c r="BO1575" s="1">
        <v>0</v>
      </c>
      <c r="BP1575" s="1">
        <v>0</v>
      </c>
      <c r="BQ1575" s="1">
        <v>12456415.704719998</v>
      </c>
      <c r="BR1575" s="1">
        <v>553684.88961618021</v>
      </c>
      <c r="BS1575" s="1">
        <v>4892654.2021210222</v>
      </c>
      <c r="BT1575" s="1">
        <v>12456415.704719998</v>
      </c>
      <c r="BU1575" s="1">
        <v>553684.88961618021</v>
      </c>
      <c r="BV1575" s="1">
        <v>1440234.0611718155</v>
      </c>
      <c r="BW1575" s="35">
        <v>6.2600331011773127</v>
      </c>
      <c r="BX1575" s="1">
        <v>65521158.928852119</v>
      </c>
      <c r="BY1575" s="1">
        <v>2912400.8470028145</v>
      </c>
      <c r="BZ1575" s="1">
        <v>25735523.055770848</v>
      </c>
      <c r="CA1575" s="1">
        <v>65521158.928852119</v>
      </c>
      <c r="CB1575" s="1">
        <v>2912400.8470028145</v>
      </c>
      <c r="CC1575" s="1">
        <v>7575678.8352067806</v>
      </c>
    </row>
    <row r="1576" spans="1:81" x14ac:dyDescent="0.25">
      <c r="A1576" t="s">
        <v>956</v>
      </c>
      <c r="B1576" t="s">
        <v>235</v>
      </c>
      <c r="C1576" t="s">
        <v>236</v>
      </c>
      <c r="D1576" t="s">
        <v>1730</v>
      </c>
      <c r="E1576">
        <v>60111</v>
      </c>
      <c r="F1576" t="s">
        <v>39</v>
      </c>
      <c r="G1576" t="s">
        <v>108</v>
      </c>
      <c r="H1576" s="74">
        <v>0.46603259433962002</v>
      </c>
      <c r="I1576" s="1">
        <v>537864</v>
      </c>
      <c r="J1576" s="1"/>
      <c r="K1576" s="1"/>
      <c r="L1576" s="1"/>
      <c r="M1576" s="1"/>
      <c r="N1576" s="1"/>
      <c r="O1576" s="1"/>
      <c r="P1576" s="1">
        <v>652184</v>
      </c>
      <c r="Q1576" s="1"/>
      <c r="R1576" s="1"/>
      <c r="S1576" s="1"/>
      <c r="T1576" s="1">
        <v>652184</v>
      </c>
      <c r="U1576" s="1">
        <v>17.644444444444446</v>
      </c>
      <c r="V1576" s="36">
        <v>6.7636596968080331E-2</v>
      </c>
      <c r="W1576" s="1"/>
      <c r="X1576" s="1"/>
      <c r="Y1576" s="1"/>
      <c r="Z1576" s="1"/>
      <c r="AA1576" s="1"/>
      <c r="AB1576" s="1"/>
      <c r="AC1576" s="1">
        <v>76803</v>
      </c>
      <c r="AD1576" s="1"/>
      <c r="AE1576" s="1"/>
      <c r="AF1576" s="1"/>
      <c r="AG1576" s="1">
        <v>0</v>
      </c>
      <c r="AH1576" s="1">
        <v>0</v>
      </c>
      <c r="AI1576" s="1">
        <v>0</v>
      </c>
      <c r="AJ1576" s="1">
        <v>0</v>
      </c>
      <c r="AK1576" s="1"/>
      <c r="AL1576" s="1">
        <v>0</v>
      </c>
      <c r="AM1576" s="1">
        <v>675071.1123266666</v>
      </c>
      <c r="AN1576" s="1"/>
      <c r="AO1576" s="1">
        <v>0</v>
      </c>
      <c r="AP1576" s="1">
        <v>0</v>
      </c>
      <c r="AQ1576" s="1">
        <v>675071.1123266666</v>
      </c>
      <c r="AR1576" s="1">
        <v>0</v>
      </c>
      <c r="AS1576" s="1">
        <v>0</v>
      </c>
      <c r="AT1576" s="1">
        <v>0</v>
      </c>
      <c r="AU1576" s="1">
        <v>0</v>
      </c>
      <c r="AV1576" s="1"/>
      <c r="AW1576" s="1">
        <v>0</v>
      </c>
      <c r="AX1576" s="1">
        <v>199778.42753999998</v>
      </c>
      <c r="AY1576" s="1"/>
      <c r="AZ1576" s="1">
        <v>0</v>
      </c>
      <c r="BA1576" s="1">
        <v>0</v>
      </c>
      <c r="BB1576" s="1">
        <v>199778.42753999998</v>
      </c>
      <c r="BC1576" s="7">
        <v>1.6265255526799833</v>
      </c>
      <c r="BD1576" s="35" t="s">
        <v>552</v>
      </c>
      <c r="BE1576" s="35" t="s">
        <v>552</v>
      </c>
      <c r="BF1576" s="35" t="s">
        <v>552</v>
      </c>
      <c r="BG1576" s="35" t="s">
        <v>552</v>
      </c>
      <c r="BH1576" s="35" t="s">
        <v>552</v>
      </c>
      <c r="BI1576" s="35" t="s">
        <v>552</v>
      </c>
      <c r="BJ1576" s="35">
        <v>1.3414152139069135</v>
      </c>
      <c r="BK1576" s="35" t="s">
        <v>552</v>
      </c>
      <c r="BL1576" s="35" t="s">
        <v>552</v>
      </c>
      <c r="BM1576" s="35" t="s">
        <v>552</v>
      </c>
      <c r="BN1576" s="35">
        <v>1.3414152139069135</v>
      </c>
      <c r="BO1576" s="1">
        <v>0</v>
      </c>
      <c r="BP1576" s="1">
        <v>0</v>
      </c>
      <c r="BQ1576" s="1">
        <v>177043.31423999998</v>
      </c>
      <c r="BR1576" s="1">
        <v>7869.5356855433856</v>
      </c>
      <c r="BS1576" s="1">
        <v>69539.403300866281</v>
      </c>
      <c r="BT1576" s="1">
        <v>177043.31423999998</v>
      </c>
      <c r="BU1576" s="1">
        <v>7869.5356855433856</v>
      </c>
      <c r="BV1576" s="1">
        <v>20470.078834521741</v>
      </c>
      <c r="BW1576" s="35">
        <v>6.2600331011773127</v>
      </c>
      <c r="BX1576" s="1">
        <v>931253.69324453664</v>
      </c>
      <c r="BY1576" s="1">
        <v>41394.018196854311</v>
      </c>
      <c r="BZ1576" s="1">
        <v>365779.56319867552</v>
      </c>
      <c r="CA1576" s="1">
        <v>931253.69324453664</v>
      </c>
      <c r="CB1576" s="1">
        <v>41394.018196854311</v>
      </c>
      <c r="CC1576" s="1">
        <v>107673.29225329349</v>
      </c>
    </row>
    <row r="1577" spans="1:81" x14ac:dyDescent="0.25">
      <c r="A1577" t="s">
        <v>1616</v>
      </c>
      <c r="B1577" t="s">
        <v>886</v>
      </c>
      <c r="C1577" t="s">
        <v>236</v>
      </c>
      <c r="D1577" t="s">
        <v>28</v>
      </c>
      <c r="E1577">
        <v>66283</v>
      </c>
      <c r="F1577" t="s">
        <v>370</v>
      </c>
      <c r="G1577" t="s">
        <v>108</v>
      </c>
      <c r="H1577" s="74">
        <v>0.46603259433962002</v>
      </c>
      <c r="I1577" s="1">
        <v>122870.31</v>
      </c>
      <c r="J1577" s="1">
        <v>0</v>
      </c>
      <c r="K1577" s="1">
        <v>0</v>
      </c>
      <c r="L1577" s="1">
        <v>29606</v>
      </c>
      <c r="M1577" s="1">
        <v>0</v>
      </c>
      <c r="N1577" s="1">
        <v>0</v>
      </c>
      <c r="O1577" s="1">
        <v>0</v>
      </c>
      <c r="P1577" s="1">
        <v>207245</v>
      </c>
      <c r="Q1577" s="1">
        <v>0</v>
      </c>
      <c r="R1577" s="1">
        <v>0</v>
      </c>
      <c r="S1577" s="1">
        <v>0</v>
      </c>
      <c r="T1577" s="1">
        <v>236851</v>
      </c>
      <c r="U1577" s="1"/>
      <c r="V1577" s="36"/>
      <c r="W1577" s="1"/>
      <c r="X1577" s="1"/>
      <c r="Y1577" s="1">
        <v>6869</v>
      </c>
      <c r="Z1577" s="1"/>
      <c r="AA1577" s="1"/>
      <c r="AB1577" s="1"/>
      <c r="AC1577" s="1">
        <v>24410</v>
      </c>
      <c r="AD1577" s="1"/>
      <c r="AE1577" s="1"/>
      <c r="AF1577" s="1"/>
      <c r="AG1577" s="1">
        <v>0</v>
      </c>
      <c r="AH1577" s="1">
        <v>0</v>
      </c>
      <c r="AI1577" s="1">
        <v>70478.510125000001</v>
      </c>
      <c r="AJ1577" s="1">
        <v>0</v>
      </c>
      <c r="AK1577" s="1">
        <v>0</v>
      </c>
      <c r="AL1577" s="1">
        <v>0</v>
      </c>
      <c r="AM1577" s="1">
        <v>214555.19577916668</v>
      </c>
      <c r="AN1577" s="1">
        <v>0</v>
      </c>
      <c r="AO1577" s="1">
        <v>0</v>
      </c>
      <c r="AP1577" s="1">
        <v>0</v>
      </c>
      <c r="AQ1577" s="1">
        <v>285033.70590416668</v>
      </c>
      <c r="AR1577" s="1">
        <v>0</v>
      </c>
      <c r="AS1577" s="1">
        <v>0</v>
      </c>
      <c r="AT1577" s="1">
        <v>14892.125258599999</v>
      </c>
      <c r="AU1577" s="1">
        <v>0</v>
      </c>
      <c r="AV1577" s="1">
        <v>0</v>
      </c>
      <c r="AW1577" s="1">
        <v>0</v>
      </c>
      <c r="AX1577" s="1">
        <v>63494.803799999994</v>
      </c>
      <c r="AY1577" s="1">
        <v>0</v>
      </c>
      <c r="AZ1577" s="1">
        <v>0</v>
      </c>
      <c r="BA1577" s="1">
        <v>0</v>
      </c>
      <c r="BB1577" s="1">
        <v>78386.929058599999</v>
      </c>
      <c r="BC1577" s="7">
        <v>2.9577579397558829</v>
      </c>
      <c r="BD1577" s="35" t="s">
        <v>552</v>
      </c>
      <c r="BE1577" s="35" t="s">
        <v>552</v>
      </c>
      <c r="BF1577" s="35">
        <v>2.8835585821657772</v>
      </c>
      <c r="BG1577" s="35" t="s">
        <v>552</v>
      </c>
      <c r="BH1577" s="35" t="s">
        <v>552</v>
      </c>
      <c r="BI1577" s="35" t="s">
        <v>552</v>
      </c>
      <c r="BJ1577" s="35">
        <v>1.3416487711605425</v>
      </c>
      <c r="BK1577" s="35" t="s">
        <v>552</v>
      </c>
      <c r="BL1577" s="35" t="s">
        <v>552</v>
      </c>
      <c r="BM1577" s="35" t="s">
        <v>552</v>
      </c>
      <c r="BN1577" s="35">
        <v>1.5343850562706793</v>
      </c>
      <c r="BO1577" s="1">
        <v>0</v>
      </c>
      <c r="BP1577" s="1">
        <v>0</v>
      </c>
      <c r="BQ1577" s="1">
        <v>40443.991239599993</v>
      </c>
      <c r="BR1577" s="1">
        <v>1797.7263569206682</v>
      </c>
      <c r="BS1577" s="1">
        <v>15885.666340919754</v>
      </c>
      <c r="BT1577" s="1">
        <v>40443.991239599993</v>
      </c>
      <c r="BU1577" s="1">
        <v>1797.7263569206682</v>
      </c>
      <c r="BV1577" s="1">
        <v>4676.2098450949034</v>
      </c>
      <c r="BW1577" s="35">
        <v>5.9754224372356148</v>
      </c>
      <c r="BX1577" s="1">
        <v>201225.94146486645</v>
      </c>
      <c r="BY1577" s="1">
        <v>8944.4480522329341</v>
      </c>
      <c r="BZ1577" s="1">
        <v>79037.900743050719</v>
      </c>
      <c r="CA1577" s="1">
        <v>201225.94146486645</v>
      </c>
      <c r="CB1577" s="1">
        <v>8944.4480522329341</v>
      </c>
      <c r="CC1577" s="1">
        <v>23266.119384507263</v>
      </c>
    </row>
    <row r="1578" spans="1:81" x14ac:dyDescent="0.25">
      <c r="A1578" t="s">
        <v>1616</v>
      </c>
      <c r="B1578" t="s">
        <v>886</v>
      </c>
      <c r="C1578" t="s">
        <v>236</v>
      </c>
      <c r="D1578" t="s">
        <v>1730</v>
      </c>
      <c r="E1578">
        <v>66283</v>
      </c>
      <c r="F1578" t="s">
        <v>370</v>
      </c>
      <c r="G1578" t="s">
        <v>108</v>
      </c>
      <c r="H1578" s="74">
        <v>0.46603259433962002</v>
      </c>
      <c r="I1578" s="1">
        <v>122870.31</v>
      </c>
      <c r="J1578" s="1"/>
      <c r="K1578" s="1"/>
      <c r="L1578" s="1">
        <v>29606</v>
      </c>
      <c r="M1578" s="1"/>
      <c r="N1578" s="1"/>
      <c r="O1578" s="1"/>
      <c r="P1578" s="1">
        <v>207245</v>
      </c>
      <c r="Q1578" s="1"/>
      <c r="R1578" s="1"/>
      <c r="S1578" s="1"/>
      <c r="T1578" s="1">
        <v>236851</v>
      </c>
      <c r="U1578" s="1">
        <v>24.75</v>
      </c>
      <c r="V1578" s="36">
        <v>2.096007637520728E-2</v>
      </c>
      <c r="W1578" s="1"/>
      <c r="X1578" s="1"/>
      <c r="Y1578" s="1">
        <v>6869</v>
      </c>
      <c r="Z1578" s="1"/>
      <c r="AA1578" s="1"/>
      <c r="AB1578" s="1"/>
      <c r="AC1578" s="1">
        <v>24410</v>
      </c>
      <c r="AD1578" s="1"/>
      <c r="AE1578" s="1"/>
      <c r="AF1578" s="1"/>
      <c r="AG1578" s="1">
        <v>0</v>
      </c>
      <c r="AH1578" s="1">
        <v>0</v>
      </c>
      <c r="AI1578" s="1">
        <v>70478.510125000001</v>
      </c>
      <c r="AJ1578" s="1">
        <v>0</v>
      </c>
      <c r="AK1578" s="1"/>
      <c r="AL1578" s="1">
        <v>0</v>
      </c>
      <c r="AM1578" s="1">
        <v>214555.19577916668</v>
      </c>
      <c r="AN1578" s="1"/>
      <c r="AO1578" s="1">
        <v>0</v>
      </c>
      <c r="AP1578" s="1">
        <v>0</v>
      </c>
      <c r="AQ1578" s="1">
        <v>285033.70590416668</v>
      </c>
      <c r="AR1578" s="1">
        <v>0</v>
      </c>
      <c r="AS1578" s="1">
        <v>0</v>
      </c>
      <c r="AT1578" s="1">
        <v>14892.125258599999</v>
      </c>
      <c r="AU1578" s="1">
        <v>0</v>
      </c>
      <c r="AV1578" s="1"/>
      <c r="AW1578" s="1">
        <v>0</v>
      </c>
      <c r="AX1578" s="1">
        <v>63494.803799999994</v>
      </c>
      <c r="AY1578" s="1"/>
      <c r="AZ1578" s="1">
        <v>0</v>
      </c>
      <c r="BA1578" s="1">
        <v>0</v>
      </c>
      <c r="BB1578" s="1">
        <v>78386.929058599999</v>
      </c>
      <c r="BC1578" s="7">
        <v>2.9577579397558829</v>
      </c>
      <c r="BD1578" s="35" t="s">
        <v>552</v>
      </c>
      <c r="BE1578" s="35" t="s">
        <v>552</v>
      </c>
      <c r="BF1578" s="35">
        <v>2.8835585821657772</v>
      </c>
      <c r="BG1578" s="35" t="s">
        <v>552</v>
      </c>
      <c r="BH1578" s="35" t="s">
        <v>552</v>
      </c>
      <c r="BI1578" s="35" t="s">
        <v>552</v>
      </c>
      <c r="BJ1578" s="35">
        <v>1.3416487711605425</v>
      </c>
      <c r="BK1578" s="35" t="s">
        <v>552</v>
      </c>
      <c r="BL1578" s="35" t="s">
        <v>552</v>
      </c>
      <c r="BM1578" s="35" t="s">
        <v>552</v>
      </c>
      <c r="BN1578" s="35">
        <v>1.5343850562706793</v>
      </c>
      <c r="BO1578" s="1">
        <v>0</v>
      </c>
      <c r="BP1578" s="1">
        <v>0</v>
      </c>
      <c r="BQ1578" s="1">
        <v>40443.991239599993</v>
      </c>
      <c r="BR1578" s="1">
        <v>1797.7263569206682</v>
      </c>
      <c r="BS1578" s="1">
        <v>15885.666340919754</v>
      </c>
      <c r="BT1578" s="1">
        <v>40443.991239599993</v>
      </c>
      <c r="BU1578" s="1">
        <v>1797.7263569206682</v>
      </c>
      <c r="BV1578" s="1">
        <v>4676.2098450949034</v>
      </c>
      <c r="BW1578" s="35">
        <v>5.9754224372356148</v>
      </c>
      <c r="BX1578" s="1">
        <v>201225.94146486645</v>
      </c>
      <c r="BY1578" s="1">
        <v>8944.4480522329341</v>
      </c>
      <c r="BZ1578" s="1">
        <v>79037.900743050719</v>
      </c>
      <c r="CA1578" s="1">
        <v>201225.94146486645</v>
      </c>
      <c r="CB1578" s="1">
        <v>8944.4480522329341</v>
      </c>
      <c r="CC1578" s="1">
        <v>23266.119384507263</v>
      </c>
    </row>
    <row r="1579" spans="1:81" x14ac:dyDescent="0.25">
      <c r="A1579" t="s">
        <v>1255</v>
      </c>
      <c r="B1579" t="s">
        <v>1256</v>
      </c>
      <c r="C1579" t="s">
        <v>236</v>
      </c>
      <c r="D1579" t="s">
        <v>38</v>
      </c>
      <c r="E1579">
        <v>60206</v>
      </c>
      <c r="F1579" t="s">
        <v>370</v>
      </c>
      <c r="G1579" t="s">
        <v>108</v>
      </c>
      <c r="H1579" s="74">
        <v>0.46603259433962002</v>
      </c>
      <c r="I1579" s="1">
        <v>439626.32</v>
      </c>
      <c r="J1579" s="1"/>
      <c r="K1579" s="1"/>
      <c r="L1579" s="1">
        <v>5896</v>
      </c>
      <c r="M1579" s="1"/>
      <c r="N1579" s="1"/>
      <c r="O1579" s="1"/>
      <c r="P1579" s="1"/>
      <c r="Q1579" s="1"/>
      <c r="R1579" s="1"/>
      <c r="S1579" s="1"/>
      <c r="T1579" s="1">
        <v>5896</v>
      </c>
      <c r="U1579" s="1">
        <v>33</v>
      </c>
      <c r="V1579" s="36">
        <v>2.8096140309706252E-2</v>
      </c>
      <c r="W1579" s="1"/>
      <c r="X1579" s="1"/>
      <c r="Y1579" s="1">
        <v>1368</v>
      </c>
      <c r="Z1579" s="1"/>
      <c r="AA1579" s="1"/>
      <c r="AB1579" s="1"/>
      <c r="AC1579" s="1"/>
      <c r="AD1579" s="1"/>
      <c r="AE1579" s="1"/>
      <c r="AF1579" s="1"/>
      <c r="AG1579" s="1">
        <v>0</v>
      </c>
      <c r="AH1579" s="1">
        <v>0</v>
      </c>
      <c r="AI1579" s="1">
        <v>14036.1895</v>
      </c>
      <c r="AJ1579" s="1">
        <v>0</v>
      </c>
      <c r="AK1579" s="1">
        <v>0</v>
      </c>
      <c r="AL1579" s="1">
        <v>0</v>
      </c>
      <c r="AM1579" s="1">
        <v>0</v>
      </c>
      <c r="AN1579" s="1">
        <v>0</v>
      </c>
      <c r="AO1579" s="1">
        <v>0</v>
      </c>
      <c r="AP1579" s="1">
        <v>0</v>
      </c>
      <c r="AQ1579" s="1">
        <v>14036.1895</v>
      </c>
      <c r="AR1579" s="1">
        <v>0</v>
      </c>
      <c r="AS1579" s="1">
        <v>0</v>
      </c>
      <c r="AT1579" s="1">
        <v>2965.8505391999997</v>
      </c>
      <c r="AU1579" s="1">
        <v>0</v>
      </c>
      <c r="AV1579" s="1">
        <v>0</v>
      </c>
      <c r="AW1579" s="1">
        <v>0</v>
      </c>
      <c r="AX1579" s="1">
        <v>0</v>
      </c>
      <c r="AY1579" s="1">
        <v>0</v>
      </c>
      <c r="AZ1579" s="1">
        <v>0</v>
      </c>
      <c r="BA1579" s="1">
        <v>0</v>
      </c>
      <c r="BB1579" s="1">
        <v>2965.8505391999997</v>
      </c>
      <c r="BC1579" s="7">
        <v>3.867384473067946E-2</v>
      </c>
      <c r="BD1579" s="35" t="s">
        <v>552</v>
      </c>
      <c r="BE1579" s="35" t="s">
        <v>552</v>
      </c>
      <c r="BF1579" s="35">
        <v>2.883656723066486</v>
      </c>
      <c r="BG1579" s="35" t="s">
        <v>552</v>
      </c>
      <c r="BH1579" s="35" t="s">
        <v>552</v>
      </c>
      <c r="BI1579" s="35" t="s">
        <v>552</v>
      </c>
      <c r="BJ1579" s="35" t="s">
        <v>552</v>
      </c>
      <c r="BK1579" s="35" t="s">
        <v>552</v>
      </c>
      <c r="BL1579" s="35" t="s">
        <v>552</v>
      </c>
      <c r="BM1579" s="35" t="s">
        <v>552</v>
      </c>
      <c r="BN1579" s="35">
        <v>2.883656723066486</v>
      </c>
      <c r="BO1579" s="1">
        <v>0</v>
      </c>
      <c r="BP1579" s="1"/>
      <c r="BQ1579" s="1">
        <v>144707.39949119999</v>
      </c>
      <c r="BR1579" s="1">
        <v>6432.2115135872937</v>
      </c>
      <c r="BS1579" s="1">
        <v>56838.442372338912</v>
      </c>
      <c r="BT1579" s="1">
        <v>144707.39949119999</v>
      </c>
      <c r="BU1579" s="1">
        <v>6432.2115135872937</v>
      </c>
      <c r="BV1579" s="1">
        <v>16731.339944912994</v>
      </c>
      <c r="BW1579" s="35">
        <v>6.0040098150182724</v>
      </c>
      <c r="BX1579" s="1">
        <v>724117.24735973496</v>
      </c>
      <c r="BY1579" s="1">
        <v>32186.849546264359</v>
      </c>
      <c r="BZ1579" s="1">
        <v>284420.1235015344</v>
      </c>
      <c r="CA1579" s="1">
        <v>724117.24735973496</v>
      </c>
      <c r="CB1579" s="1">
        <v>32186.849546264359</v>
      </c>
      <c r="CC1579" s="1">
        <v>83723.789302751917</v>
      </c>
    </row>
    <row r="1580" spans="1:81" x14ac:dyDescent="0.25">
      <c r="A1580" t="s">
        <v>1255</v>
      </c>
      <c r="B1580" t="s">
        <v>1256</v>
      </c>
      <c r="C1580" t="s">
        <v>236</v>
      </c>
      <c r="D1580" t="s">
        <v>28</v>
      </c>
      <c r="E1580">
        <v>60206</v>
      </c>
      <c r="F1580" t="s">
        <v>370</v>
      </c>
      <c r="G1580" t="s">
        <v>108</v>
      </c>
      <c r="H1580" s="74">
        <v>0.46603259433962002</v>
      </c>
      <c r="I1580" s="1">
        <v>575302.47</v>
      </c>
      <c r="J1580" s="1">
        <v>0</v>
      </c>
      <c r="K1580" s="1">
        <v>0</v>
      </c>
      <c r="L1580" s="1">
        <v>137969</v>
      </c>
      <c r="M1580" s="1">
        <v>0</v>
      </c>
      <c r="N1580" s="1">
        <v>0</v>
      </c>
      <c r="O1580" s="1">
        <v>0</v>
      </c>
      <c r="P1580" s="1">
        <v>382496</v>
      </c>
      <c r="Q1580" s="1">
        <v>0</v>
      </c>
      <c r="R1580" s="1">
        <v>0</v>
      </c>
      <c r="S1580" s="1">
        <v>0</v>
      </c>
      <c r="T1580" s="1">
        <v>520465</v>
      </c>
      <c r="U1580" s="1"/>
      <c r="V1580" s="36"/>
      <c r="W1580" s="1"/>
      <c r="X1580" s="1"/>
      <c r="Y1580" s="1">
        <v>32011</v>
      </c>
      <c r="Z1580" s="1"/>
      <c r="AA1580" s="1"/>
      <c r="AB1580" s="1"/>
      <c r="AC1580" s="1">
        <v>45053</v>
      </c>
      <c r="AD1580" s="1"/>
      <c r="AE1580" s="1"/>
      <c r="AF1580" s="1"/>
      <c r="AG1580" s="1">
        <v>0</v>
      </c>
      <c r="AH1580" s="1">
        <v>0</v>
      </c>
      <c r="AI1580" s="1">
        <v>328444.82268749998</v>
      </c>
      <c r="AJ1580" s="1">
        <v>0</v>
      </c>
      <c r="AK1580" s="1">
        <v>0</v>
      </c>
      <c r="AL1580" s="1">
        <v>0</v>
      </c>
      <c r="AM1580" s="1">
        <v>395999.79170666664</v>
      </c>
      <c r="AN1580" s="1">
        <v>0</v>
      </c>
      <c r="AO1580" s="1">
        <v>0</v>
      </c>
      <c r="AP1580" s="1">
        <v>0</v>
      </c>
      <c r="AQ1580" s="1">
        <v>724444.61439416662</v>
      </c>
      <c r="AR1580" s="1">
        <v>0</v>
      </c>
      <c r="AS1580" s="1">
        <v>0</v>
      </c>
      <c r="AT1580" s="1">
        <v>69400.469013399997</v>
      </c>
      <c r="AU1580" s="1">
        <v>0</v>
      </c>
      <c r="AV1580" s="1">
        <v>0</v>
      </c>
      <c r="AW1580" s="1">
        <v>0</v>
      </c>
      <c r="AX1580" s="1">
        <v>117190.96253999999</v>
      </c>
      <c r="AY1580" s="1">
        <v>0</v>
      </c>
      <c r="AZ1580" s="1">
        <v>0</v>
      </c>
      <c r="BA1580" s="1">
        <v>0</v>
      </c>
      <c r="BB1580" s="1">
        <v>186591.43155340001</v>
      </c>
      <c r="BC1580" s="7">
        <v>1.5835774978465966</v>
      </c>
      <c r="BD1580" s="35" t="s">
        <v>552</v>
      </c>
      <c r="BE1580" s="35" t="s">
        <v>552</v>
      </c>
      <c r="BF1580" s="35">
        <v>2.8835846581543678</v>
      </c>
      <c r="BG1580" s="35" t="s">
        <v>552</v>
      </c>
      <c r="BH1580" s="35" t="s">
        <v>552</v>
      </c>
      <c r="BI1580" s="35" t="s">
        <v>552</v>
      </c>
      <c r="BJ1580" s="35">
        <v>1.3416892052378759</v>
      </c>
      <c r="BK1580" s="35" t="s">
        <v>552</v>
      </c>
      <c r="BL1580" s="35" t="s">
        <v>552</v>
      </c>
      <c r="BM1580" s="35" t="s">
        <v>552</v>
      </c>
      <c r="BN1580" s="35">
        <v>1.7504271102717122</v>
      </c>
      <c r="BO1580" s="1">
        <v>0</v>
      </c>
      <c r="BP1580" s="1">
        <v>0</v>
      </c>
      <c r="BQ1580" s="1">
        <v>189366.56102519998</v>
      </c>
      <c r="BR1580" s="1">
        <v>8417.3012464977255</v>
      </c>
      <c r="BS1580" s="1">
        <v>74379.751166306945</v>
      </c>
      <c r="BT1580" s="1">
        <v>189366.56102519998</v>
      </c>
      <c r="BU1580" s="1">
        <v>8417.3012464977255</v>
      </c>
      <c r="BV1580" s="1">
        <v>21894.915656364952</v>
      </c>
      <c r="BW1580" s="35">
        <v>6.0040098150182724</v>
      </c>
      <c r="BX1580" s="1">
        <v>947592.13000635733</v>
      </c>
      <c r="BY1580" s="1">
        <v>42120.258053440164</v>
      </c>
      <c r="BZ1580" s="1">
        <v>372197.0048748168</v>
      </c>
      <c r="CA1580" s="1">
        <v>947592.13000635733</v>
      </c>
      <c r="CB1580" s="1">
        <v>42120.258053440164</v>
      </c>
      <c r="CC1580" s="1">
        <v>109562.37284344748</v>
      </c>
    </row>
    <row r="1581" spans="1:81" x14ac:dyDescent="0.25">
      <c r="A1581" t="s">
        <v>1255</v>
      </c>
      <c r="B1581" t="s">
        <v>1256</v>
      </c>
      <c r="C1581" t="s">
        <v>236</v>
      </c>
      <c r="D1581" t="s">
        <v>1730</v>
      </c>
      <c r="E1581">
        <v>60206</v>
      </c>
      <c r="F1581" t="s">
        <v>370</v>
      </c>
      <c r="G1581" t="s">
        <v>108</v>
      </c>
      <c r="H1581" s="74">
        <v>0.46603259433962002</v>
      </c>
      <c r="I1581" s="1">
        <v>135676.15</v>
      </c>
      <c r="J1581" s="1"/>
      <c r="K1581" s="1"/>
      <c r="L1581" s="1">
        <v>132073</v>
      </c>
      <c r="M1581" s="1"/>
      <c r="N1581" s="1"/>
      <c r="O1581" s="1"/>
      <c r="P1581" s="1">
        <v>382496</v>
      </c>
      <c r="Q1581" s="1"/>
      <c r="R1581" s="1"/>
      <c r="S1581" s="1"/>
      <c r="T1581" s="1">
        <v>514569</v>
      </c>
      <c r="U1581" s="1">
        <v>15.571428571428571</v>
      </c>
      <c r="V1581" s="36">
        <v>0.25118620986238527</v>
      </c>
      <c r="W1581" s="1"/>
      <c r="X1581" s="1"/>
      <c r="Y1581" s="1">
        <v>30643</v>
      </c>
      <c r="Z1581" s="1"/>
      <c r="AA1581" s="1"/>
      <c r="AB1581" s="1"/>
      <c r="AC1581" s="1">
        <v>45053</v>
      </c>
      <c r="AD1581" s="1"/>
      <c r="AE1581" s="1"/>
      <c r="AF1581" s="1"/>
      <c r="AG1581" s="1">
        <v>0</v>
      </c>
      <c r="AH1581" s="1">
        <v>0</v>
      </c>
      <c r="AI1581" s="1">
        <v>314408.6331875</v>
      </c>
      <c r="AJ1581" s="1">
        <v>0</v>
      </c>
      <c r="AK1581" s="1"/>
      <c r="AL1581" s="1">
        <v>0</v>
      </c>
      <c r="AM1581" s="1">
        <v>395999.79170666664</v>
      </c>
      <c r="AN1581" s="1"/>
      <c r="AO1581" s="1">
        <v>0</v>
      </c>
      <c r="AP1581" s="1">
        <v>0</v>
      </c>
      <c r="AQ1581" s="1">
        <v>710408.42489416664</v>
      </c>
      <c r="AR1581" s="1">
        <v>0</v>
      </c>
      <c r="AS1581" s="1">
        <v>0</v>
      </c>
      <c r="AT1581" s="1">
        <v>66434.618474200004</v>
      </c>
      <c r="AU1581" s="1">
        <v>0</v>
      </c>
      <c r="AV1581" s="1"/>
      <c r="AW1581" s="1">
        <v>0</v>
      </c>
      <c r="AX1581" s="1">
        <v>117190.96253999999</v>
      </c>
      <c r="AY1581" s="1"/>
      <c r="AZ1581" s="1">
        <v>0</v>
      </c>
      <c r="BA1581" s="1">
        <v>0</v>
      </c>
      <c r="BB1581" s="1">
        <v>183625.5810142</v>
      </c>
      <c r="BC1581" s="7">
        <v>6.5894706321513894</v>
      </c>
      <c r="BD1581" s="35" t="s">
        <v>552</v>
      </c>
      <c r="BE1581" s="35" t="s">
        <v>552</v>
      </c>
      <c r="BF1581" s="35">
        <v>2.8835814410341252</v>
      </c>
      <c r="BG1581" s="35" t="s">
        <v>552</v>
      </c>
      <c r="BH1581" s="35" t="s">
        <v>552</v>
      </c>
      <c r="BI1581" s="35" t="s">
        <v>552</v>
      </c>
      <c r="BJ1581" s="35">
        <v>1.3416892052378759</v>
      </c>
      <c r="BK1581" s="35" t="s">
        <v>552</v>
      </c>
      <c r="BL1581" s="35" t="s">
        <v>552</v>
      </c>
      <c r="BM1581" s="35" t="s">
        <v>552</v>
      </c>
      <c r="BN1581" s="35">
        <v>1.7374424147361514</v>
      </c>
      <c r="BO1581" s="1">
        <v>0</v>
      </c>
      <c r="BP1581" s="1">
        <v>0</v>
      </c>
      <c r="BQ1581" s="1">
        <v>44659.161533999992</v>
      </c>
      <c r="BR1581" s="1">
        <v>1985.089732910433</v>
      </c>
      <c r="BS1581" s="1">
        <v>17541.308793968041</v>
      </c>
      <c r="BT1581" s="1">
        <v>44659.161533999992</v>
      </c>
      <c r="BU1581" s="1">
        <v>1985.089732910433</v>
      </c>
      <c r="BV1581" s="1">
        <v>5163.5757114519602</v>
      </c>
      <c r="BW1581" s="35">
        <v>6.0040098150182724</v>
      </c>
      <c r="BX1581" s="1">
        <v>223474.88264662246</v>
      </c>
      <c r="BY1581" s="1">
        <v>9933.4085071758091</v>
      </c>
      <c r="BZ1581" s="1">
        <v>87776.881373282435</v>
      </c>
      <c r="CA1581" s="1">
        <v>223474.88264662246</v>
      </c>
      <c r="CB1581" s="1">
        <v>9933.4085071758091</v>
      </c>
      <c r="CC1581" s="1">
        <v>25838.58354069557</v>
      </c>
    </row>
    <row r="1582" spans="1:81" x14ac:dyDescent="0.25">
      <c r="A1582" t="s">
        <v>1058</v>
      </c>
      <c r="B1582" t="s">
        <v>1059</v>
      </c>
      <c r="C1582" t="s">
        <v>141</v>
      </c>
      <c r="D1582" t="s">
        <v>38</v>
      </c>
      <c r="E1582">
        <v>90215</v>
      </c>
      <c r="F1582" t="s">
        <v>370</v>
      </c>
      <c r="G1582" t="s">
        <v>62</v>
      </c>
      <c r="H1582" s="74">
        <v>0.29175696267717999</v>
      </c>
      <c r="I1582" s="1">
        <v>790563.39</v>
      </c>
      <c r="J1582" s="1"/>
      <c r="K1582" s="1"/>
      <c r="L1582" s="1">
        <v>178145</v>
      </c>
      <c r="M1582" s="1"/>
      <c r="N1582" s="1"/>
      <c r="O1582" s="1"/>
      <c r="P1582" s="1"/>
      <c r="Q1582" s="1"/>
      <c r="R1582" s="1"/>
      <c r="S1582" s="1"/>
      <c r="T1582" s="1">
        <v>178145</v>
      </c>
      <c r="U1582" s="1">
        <v>31.375</v>
      </c>
      <c r="V1582" s="36">
        <v>0.14107248965305999</v>
      </c>
      <c r="W1582" s="1"/>
      <c r="X1582" s="1"/>
      <c r="Y1582" s="1">
        <v>41332</v>
      </c>
      <c r="Z1582" s="1"/>
      <c r="AA1582" s="1"/>
      <c r="AB1582" s="1"/>
      <c r="AC1582" s="1"/>
      <c r="AD1582" s="1"/>
      <c r="AE1582" s="1"/>
      <c r="AF1582" s="1"/>
      <c r="AG1582" s="1">
        <v>0</v>
      </c>
      <c r="AH1582" s="1">
        <v>0</v>
      </c>
      <c r="AI1582" s="1">
        <v>424081.78968749999</v>
      </c>
      <c r="AJ1582" s="1">
        <v>0</v>
      </c>
      <c r="AK1582" s="1">
        <v>0</v>
      </c>
      <c r="AL1582" s="1">
        <v>0</v>
      </c>
      <c r="AM1582" s="1">
        <v>0</v>
      </c>
      <c r="AN1582" s="1">
        <v>0</v>
      </c>
      <c r="AO1582" s="1">
        <v>0</v>
      </c>
      <c r="AP1582" s="1">
        <v>0</v>
      </c>
      <c r="AQ1582" s="1">
        <v>424081.78968749999</v>
      </c>
      <c r="AR1582" s="1">
        <v>0</v>
      </c>
      <c r="AS1582" s="1">
        <v>0</v>
      </c>
      <c r="AT1582" s="1">
        <v>89608.577840800004</v>
      </c>
      <c r="AU1582" s="1">
        <v>0</v>
      </c>
      <c r="AV1582" s="1">
        <v>0</v>
      </c>
      <c r="AW1582" s="1">
        <v>0</v>
      </c>
      <c r="AX1582" s="1">
        <v>0</v>
      </c>
      <c r="AY1582" s="1">
        <v>0</v>
      </c>
      <c r="AZ1582" s="1">
        <v>0</v>
      </c>
      <c r="BA1582" s="1">
        <v>0</v>
      </c>
      <c r="BB1582" s="1">
        <v>89608.577840800004</v>
      </c>
      <c r="BC1582" s="7">
        <v>0.64977758143885211</v>
      </c>
      <c r="BD1582" s="35" t="s">
        <v>552</v>
      </c>
      <c r="BE1582" s="35" t="s">
        <v>552</v>
      </c>
      <c r="BF1582" s="35">
        <v>2.8835519802874061</v>
      </c>
      <c r="BG1582" s="35" t="s">
        <v>552</v>
      </c>
      <c r="BH1582" s="35" t="s">
        <v>552</v>
      </c>
      <c r="BI1582" s="35" t="s">
        <v>552</v>
      </c>
      <c r="BJ1582" s="35" t="s">
        <v>552</v>
      </c>
      <c r="BK1582" s="35" t="s">
        <v>552</v>
      </c>
      <c r="BL1582" s="35" t="s">
        <v>552</v>
      </c>
      <c r="BM1582" s="35" t="s">
        <v>552</v>
      </c>
      <c r="BN1582" s="35">
        <v>2.8835519802874061</v>
      </c>
      <c r="BO1582" s="1">
        <v>0</v>
      </c>
      <c r="BP1582" s="1"/>
      <c r="BQ1582" s="1">
        <v>260221.84545239995</v>
      </c>
      <c r="BR1582" s="1">
        <v>11566.802777819585</v>
      </c>
      <c r="BS1582" s="1">
        <v>102210.42198791893</v>
      </c>
      <c r="BT1582" s="1">
        <v>260221.84545239995</v>
      </c>
      <c r="BU1582" s="1">
        <v>11566.802777819585</v>
      </c>
      <c r="BV1582" s="1">
        <v>30087.336049608744</v>
      </c>
      <c r="BW1582" s="35">
        <v>6.1216244298136564</v>
      </c>
      <c r="BX1582" s="1">
        <v>1332758.5608402053</v>
      </c>
      <c r="BY1582" s="1">
        <v>59240.819681717243</v>
      </c>
      <c r="BZ1582" s="1">
        <v>523483.39423488843</v>
      </c>
      <c r="CA1582" s="1">
        <v>1332758.5608402053</v>
      </c>
      <c r="CB1582" s="1">
        <v>59240.819681717243</v>
      </c>
      <c r="CC1582" s="1">
        <v>154096.03533968926</v>
      </c>
    </row>
    <row r="1583" spans="1:81" x14ac:dyDescent="0.25">
      <c r="A1583" t="s">
        <v>1058</v>
      </c>
      <c r="B1583" t="s">
        <v>1059</v>
      </c>
      <c r="C1583" t="s">
        <v>141</v>
      </c>
      <c r="D1583" t="s">
        <v>28</v>
      </c>
      <c r="E1583">
        <v>90215</v>
      </c>
      <c r="F1583" t="s">
        <v>370</v>
      </c>
      <c r="G1583" t="s">
        <v>62</v>
      </c>
      <c r="H1583" s="74">
        <v>0.29175696267717999</v>
      </c>
      <c r="I1583" s="1">
        <v>1282769.24</v>
      </c>
      <c r="J1583" s="1">
        <v>0</v>
      </c>
      <c r="K1583" s="1">
        <v>0</v>
      </c>
      <c r="L1583" s="1">
        <v>197323</v>
      </c>
      <c r="M1583" s="1">
        <v>0</v>
      </c>
      <c r="N1583" s="1">
        <v>0</v>
      </c>
      <c r="O1583" s="1">
        <v>0</v>
      </c>
      <c r="P1583" s="1">
        <v>88755</v>
      </c>
      <c r="Q1583" s="1">
        <v>0</v>
      </c>
      <c r="R1583" s="1">
        <v>0</v>
      </c>
      <c r="S1583" s="1">
        <v>0</v>
      </c>
      <c r="T1583" s="1">
        <v>286078</v>
      </c>
      <c r="U1583" s="1"/>
      <c r="V1583" s="36"/>
      <c r="W1583" s="1"/>
      <c r="X1583" s="1"/>
      <c r="Y1583" s="1">
        <v>45782</v>
      </c>
      <c r="Z1583" s="1"/>
      <c r="AA1583" s="1"/>
      <c r="AB1583" s="1"/>
      <c r="AC1583" s="1">
        <v>10454</v>
      </c>
      <c r="AD1583" s="1"/>
      <c r="AE1583" s="1"/>
      <c r="AF1583" s="1"/>
      <c r="AG1583" s="1">
        <v>0</v>
      </c>
      <c r="AH1583" s="1">
        <v>0</v>
      </c>
      <c r="AI1583" s="1">
        <v>469740.43256250001</v>
      </c>
      <c r="AJ1583" s="1">
        <v>0</v>
      </c>
      <c r="AK1583" s="1">
        <v>0</v>
      </c>
      <c r="AL1583" s="1">
        <v>0</v>
      </c>
      <c r="AM1583" s="1">
        <v>91886.930887499999</v>
      </c>
      <c r="AN1583" s="1">
        <v>0</v>
      </c>
      <c r="AO1583" s="1">
        <v>0</v>
      </c>
      <c r="AP1583" s="1">
        <v>0</v>
      </c>
      <c r="AQ1583" s="1">
        <v>561627.36345000006</v>
      </c>
      <c r="AR1583" s="1">
        <v>0</v>
      </c>
      <c r="AS1583" s="1">
        <v>0</v>
      </c>
      <c r="AT1583" s="1">
        <v>99256.264170800001</v>
      </c>
      <c r="AU1583" s="1">
        <v>0</v>
      </c>
      <c r="AV1583" s="1">
        <v>0</v>
      </c>
      <c r="AW1583" s="1">
        <v>0</v>
      </c>
      <c r="AX1583" s="1">
        <v>27192.735719999997</v>
      </c>
      <c r="AY1583" s="1">
        <v>0</v>
      </c>
      <c r="AZ1583" s="1">
        <v>0</v>
      </c>
      <c r="BA1583" s="1">
        <v>0</v>
      </c>
      <c r="BB1583" s="1">
        <v>126448.9998908</v>
      </c>
      <c r="BC1583" s="7">
        <v>0.53639917600518705</v>
      </c>
      <c r="BD1583" s="35" t="s">
        <v>552</v>
      </c>
      <c r="BE1583" s="35" t="s">
        <v>552</v>
      </c>
      <c r="BF1583" s="35">
        <v>2.8835802047064965</v>
      </c>
      <c r="BG1583" s="35" t="s">
        <v>552</v>
      </c>
      <c r="BH1583" s="35" t="s">
        <v>552</v>
      </c>
      <c r="BI1583" s="35" t="s">
        <v>552</v>
      </c>
      <c r="BJ1583" s="35">
        <v>1.3416671354571572</v>
      </c>
      <c r="BK1583" s="35" t="s">
        <v>552</v>
      </c>
      <c r="BL1583" s="35" t="s">
        <v>552</v>
      </c>
      <c r="BM1583" s="35" t="s">
        <v>552</v>
      </c>
      <c r="BN1583" s="35">
        <v>2.4052054451611102</v>
      </c>
      <c r="BO1583" s="1">
        <v>0</v>
      </c>
      <c r="BP1583" s="1">
        <v>0</v>
      </c>
      <c r="BQ1583" s="1">
        <v>422236.32303839992</v>
      </c>
      <c r="BR1583" s="1">
        <v>18768.310038406304</v>
      </c>
      <c r="BS1583" s="1">
        <v>165846.77078649201</v>
      </c>
      <c r="BT1583" s="1">
        <v>422236.32303839992</v>
      </c>
      <c r="BU1583" s="1">
        <v>18768.310038406304</v>
      </c>
      <c r="BV1583" s="1">
        <v>48819.752705701707</v>
      </c>
      <c r="BW1583" s="35">
        <v>6.1216244298136564</v>
      </c>
      <c r="BX1583" s="1">
        <v>2162535.8672281597</v>
      </c>
      <c r="BY1583" s="1">
        <v>96124.2351990186</v>
      </c>
      <c r="BZ1583" s="1">
        <v>849404.87286580307</v>
      </c>
      <c r="CA1583" s="1">
        <v>2162535.8672281597</v>
      </c>
      <c r="CB1583" s="1">
        <v>96124.2351990186</v>
      </c>
      <c r="CC1583" s="1">
        <v>250036.43811498318</v>
      </c>
    </row>
    <row r="1584" spans="1:81" x14ac:dyDescent="0.25">
      <c r="A1584" t="s">
        <v>1058</v>
      </c>
      <c r="B1584" t="s">
        <v>1059</v>
      </c>
      <c r="C1584" t="s">
        <v>141</v>
      </c>
      <c r="D1584" t="s">
        <v>1730</v>
      </c>
      <c r="E1584">
        <v>90215</v>
      </c>
      <c r="F1584" t="s">
        <v>370</v>
      </c>
      <c r="G1584" t="s">
        <v>62</v>
      </c>
      <c r="H1584" s="74">
        <v>0.29175696267717999</v>
      </c>
      <c r="I1584" s="1">
        <v>492205.85</v>
      </c>
      <c r="J1584" s="1"/>
      <c r="K1584" s="1"/>
      <c r="L1584" s="1">
        <v>19178</v>
      </c>
      <c r="M1584" s="1"/>
      <c r="N1584" s="1"/>
      <c r="O1584" s="1"/>
      <c r="P1584" s="1">
        <v>88755</v>
      </c>
      <c r="Q1584" s="1"/>
      <c r="R1584" s="1"/>
      <c r="S1584" s="1"/>
      <c r="T1584" s="1">
        <v>107933</v>
      </c>
      <c r="U1584" s="1">
        <v>13.125</v>
      </c>
      <c r="V1584" s="36">
        <v>0.42594411929668563</v>
      </c>
      <c r="W1584" s="1"/>
      <c r="X1584" s="1"/>
      <c r="Y1584" s="1">
        <v>4450</v>
      </c>
      <c r="Z1584" s="1"/>
      <c r="AA1584" s="1"/>
      <c r="AB1584" s="1"/>
      <c r="AC1584" s="1">
        <v>10454</v>
      </c>
      <c r="AD1584" s="1"/>
      <c r="AE1584" s="1"/>
      <c r="AF1584" s="1"/>
      <c r="AG1584" s="1">
        <v>0</v>
      </c>
      <c r="AH1584" s="1">
        <v>0</v>
      </c>
      <c r="AI1584" s="1">
        <v>45658.642875000005</v>
      </c>
      <c r="AJ1584" s="1">
        <v>0</v>
      </c>
      <c r="AK1584" s="1"/>
      <c r="AL1584" s="1">
        <v>0</v>
      </c>
      <c r="AM1584" s="1">
        <v>91886.930887499999</v>
      </c>
      <c r="AN1584" s="1"/>
      <c r="AO1584" s="1">
        <v>0</v>
      </c>
      <c r="AP1584" s="1">
        <v>0</v>
      </c>
      <c r="AQ1584" s="1">
        <v>137545.57376250002</v>
      </c>
      <c r="AR1584" s="1">
        <v>0</v>
      </c>
      <c r="AS1584" s="1">
        <v>0</v>
      </c>
      <c r="AT1584" s="1">
        <v>9647.6863300000005</v>
      </c>
      <c r="AU1584" s="1">
        <v>0</v>
      </c>
      <c r="AV1584" s="1"/>
      <c r="AW1584" s="1">
        <v>0</v>
      </c>
      <c r="AX1584" s="1">
        <v>27192.735719999997</v>
      </c>
      <c r="AY1584" s="1"/>
      <c r="AZ1584" s="1">
        <v>0</v>
      </c>
      <c r="BA1584" s="1">
        <v>0</v>
      </c>
      <c r="BB1584" s="1">
        <v>36840.422049999994</v>
      </c>
      <c r="BC1584" s="7">
        <v>0.35429484597247274</v>
      </c>
      <c r="BD1584" s="35" t="s">
        <v>552</v>
      </c>
      <c r="BE1584" s="35" t="s">
        <v>552</v>
      </c>
      <c r="BF1584" s="35">
        <v>2.8838423821566379</v>
      </c>
      <c r="BG1584" s="35" t="s">
        <v>552</v>
      </c>
      <c r="BH1584" s="35" t="s">
        <v>552</v>
      </c>
      <c r="BI1584" s="35" t="s">
        <v>552</v>
      </c>
      <c r="BJ1584" s="35">
        <v>1.3416671354571572</v>
      </c>
      <c r="BK1584" s="35" t="s">
        <v>552</v>
      </c>
      <c r="BL1584" s="35" t="s">
        <v>552</v>
      </c>
      <c r="BM1584" s="35" t="s">
        <v>552</v>
      </c>
      <c r="BN1584" s="35">
        <v>1.6156874710468532</v>
      </c>
      <c r="BO1584" s="1">
        <v>0</v>
      </c>
      <c r="BP1584" s="1">
        <v>0</v>
      </c>
      <c r="BQ1584" s="1">
        <v>162014.47758599996</v>
      </c>
      <c r="BR1584" s="1">
        <v>7201.5072605867181</v>
      </c>
      <c r="BS1584" s="1">
        <v>63636.348798573039</v>
      </c>
      <c r="BT1584" s="1">
        <v>162014.47758599996</v>
      </c>
      <c r="BU1584" s="1">
        <v>7201.5072605867181</v>
      </c>
      <c r="BV1584" s="1">
        <v>18732.416656092959</v>
      </c>
      <c r="BW1584" s="35">
        <v>6.1216244298136564</v>
      </c>
      <c r="BX1584" s="1">
        <v>829777.30638795451</v>
      </c>
      <c r="BY1584" s="1">
        <v>36883.415517301357</v>
      </c>
      <c r="BZ1584" s="1">
        <v>325921.47863091459</v>
      </c>
      <c r="CA1584" s="1">
        <v>829777.30638795451</v>
      </c>
      <c r="CB1584" s="1">
        <v>36883.415517301357</v>
      </c>
      <c r="CC1584" s="1">
        <v>95940.402775293944</v>
      </c>
    </row>
    <row r="1585" spans="1:81" x14ac:dyDescent="0.25">
      <c r="A1585" t="s">
        <v>139</v>
      </c>
      <c r="B1585" t="s">
        <v>140</v>
      </c>
      <c r="C1585" t="s">
        <v>141</v>
      </c>
      <c r="D1585" t="s">
        <v>38</v>
      </c>
      <c r="E1585">
        <v>90045</v>
      </c>
      <c r="F1585" t="s">
        <v>39</v>
      </c>
      <c r="G1585" t="s">
        <v>108</v>
      </c>
      <c r="H1585" s="74">
        <v>0.46603259433962002</v>
      </c>
      <c r="I1585" s="1">
        <v>244372814</v>
      </c>
      <c r="J1585" s="1">
        <v>5278536</v>
      </c>
      <c r="K1585" s="1">
        <v>12998618</v>
      </c>
      <c r="L1585" s="1"/>
      <c r="M1585" s="1"/>
      <c r="N1585" s="1"/>
      <c r="O1585" s="1"/>
      <c r="P1585" s="1"/>
      <c r="Q1585" s="1"/>
      <c r="R1585" s="1"/>
      <c r="S1585" s="1"/>
      <c r="T1585" s="1">
        <v>18277154</v>
      </c>
      <c r="U1585" s="1">
        <v>52.507425742574256</v>
      </c>
      <c r="V1585" s="36">
        <v>0.24915671071164097</v>
      </c>
      <c r="W1585" s="1">
        <v>2402082</v>
      </c>
      <c r="X1585" s="1">
        <v>4339087</v>
      </c>
      <c r="Y1585" s="1"/>
      <c r="Z1585" s="1"/>
      <c r="AA1585" s="1"/>
      <c r="AB1585" s="1"/>
      <c r="AC1585" s="1"/>
      <c r="AD1585" s="1"/>
      <c r="AE1585" s="1"/>
      <c r="AF1585" s="1"/>
      <c r="AG1585" s="1">
        <v>61479.108791999999</v>
      </c>
      <c r="AH1585" s="1">
        <v>35415324.424881108</v>
      </c>
      <c r="AI1585" s="1">
        <v>0</v>
      </c>
      <c r="AJ1585" s="1">
        <v>0</v>
      </c>
      <c r="AK1585" s="1">
        <v>0</v>
      </c>
      <c r="AL1585" s="1">
        <v>0</v>
      </c>
      <c r="AM1585" s="1">
        <v>0</v>
      </c>
      <c r="AN1585" s="1">
        <v>0</v>
      </c>
      <c r="AO1585" s="1">
        <v>0</v>
      </c>
      <c r="AP1585" s="1">
        <v>0</v>
      </c>
      <c r="AQ1585" s="1">
        <v>35476803.533673108</v>
      </c>
      <c r="AR1585" s="1">
        <v>8895414.0832200013</v>
      </c>
      <c r="AS1585" s="1">
        <v>9373671.0684255008</v>
      </c>
      <c r="AT1585" s="1">
        <v>0</v>
      </c>
      <c r="AU1585" s="1">
        <v>0</v>
      </c>
      <c r="AV1585" s="1">
        <v>0</v>
      </c>
      <c r="AW1585" s="1">
        <v>0</v>
      </c>
      <c r="AX1585" s="1">
        <v>0</v>
      </c>
      <c r="AY1585" s="1">
        <v>0</v>
      </c>
      <c r="AZ1585" s="1">
        <v>0</v>
      </c>
      <c r="BA1585" s="1">
        <v>0</v>
      </c>
      <c r="BB1585" s="1">
        <v>18269085.151645504</v>
      </c>
      <c r="BC1585" s="7">
        <v>0.21993399267939276</v>
      </c>
      <c r="BD1585" s="35">
        <v>1.6968517770859195</v>
      </c>
      <c r="BE1585" s="35">
        <v>3.4456736472528546</v>
      </c>
      <c r="BF1585" s="35" t="s">
        <v>552</v>
      </c>
      <c r="BG1585" s="35" t="s">
        <v>552</v>
      </c>
      <c r="BH1585" s="35" t="s">
        <v>552</v>
      </c>
      <c r="BI1585" s="35" t="s">
        <v>552</v>
      </c>
      <c r="BJ1585" s="35" t="s">
        <v>552</v>
      </c>
      <c r="BK1585" s="35" t="s">
        <v>552</v>
      </c>
      <c r="BL1585" s="35" t="s">
        <v>552</v>
      </c>
      <c r="BM1585" s="35" t="s">
        <v>552</v>
      </c>
      <c r="BN1585" s="35">
        <v>2.9406049040960434</v>
      </c>
      <c r="BO1585" s="1">
        <v>22699674.899999999</v>
      </c>
      <c r="BP1585" s="1"/>
      <c r="BQ1585" s="1">
        <v>80437755.456239983</v>
      </c>
      <c r="BR1585" s="1">
        <v>3575440.223457335</v>
      </c>
      <c r="BS1585" s="1">
        <v>31594491.671711765</v>
      </c>
      <c r="BT1585" s="1">
        <v>80437755.456239983</v>
      </c>
      <c r="BU1585" s="1">
        <v>3575440.223457335</v>
      </c>
      <c r="BV1585" s="1">
        <v>9300363.6004527509</v>
      </c>
      <c r="BW1585" s="35">
        <v>6.9621245421981754</v>
      </c>
      <c r="BX1585" s="1">
        <v>479579915.92498356</v>
      </c>
      <c r="BY1585" s="1">
        <v>21317219.905437507</v>
      </c>
      <c r="BZ1585" s="1">
        <v>188370294.19418857</v>
      </c>
      <c r="CA1585" s="1">
        <v>479579915.92498356</v>
      </c>
      <c r="CB1585" s="1">
        <v>21317219.905437507</v>
      </c>
      <c r="CC1585" s="1">
        <v>55449926.07362593</v>
      </c>
    </row>
    <row r="1586" spans="1:81" x14ac:dyDescent="0.25">
      <c r="A1586" t="s">
        <v>139</v>
      </c>
      <c r="B1586" t="s">
        <v>140</v>
      </c>
      <c r="C1586" t="s">
        <v>141</v>
      </c>
      <c r="D1586" t="s">
        <v>28</v>
      </c>
      <c r="E1586">
        <v>90045</v>
      </c>
      <c r="F1586" t="s">
        <v>39</v>
      </c>
      <c r="G1586" t="s">
        <v>108</v>
      </c>
      <c r="H1586" s="74">
        <v>0.46603259433962002</v>
      </c>
      <c r="I1586" s="1">
        <v>258916863</v>
      </c>
      <c r="J1586" s="1">
        <v>5278536</v>
      </c>
      <c r="K1586" s="1">
        <v>24696743</v>
      </c>
      <c r="L1586" s="1">
        <v>0</v>
      </c>
      <c r="M1586" s="1">
        <v>0</v>
      </c>
      <c r="N1586" s="1">
        <v>0</v>
      </c>
      <c r="O1586" s="1">
        <v>0</v>
      </c>
      <c r="P1586" s="1">
        <v>0</v>
      </c>
      <c r="Q1586" s="1">
        <v>0</v>
      </c>
      <c r="R1586" s="1">
        <v>0</v>
      </c>
      <c r="S1586" s="1">
        <v>0</v>
      </c>
      <c r="T1586" s="1">
        <v>29975279</v>
      </c>
      <c r="U1586" s="1"/>
      <c r="V1586" s="36"/>
      <c r="W1586" s="1">
        <v>2402082</v>
      </c>
      <c r="X1586" s="1">
        <v>6208757</v>
      </c>
      <c r="Y1586" s="1"/>
      <c r="Z1586" s="1"/>
      <c r="AA1586" s="1"/>
      <c r="AB1586" s="1"/>
      <c r="AC1586" s="1"/>
      <c r="AD1586" s="1"/>
      <c r="AE1586" s="1"/>
      <c r="AF1586" s="1"/>
      <c r="AG1586" s="1">
        <v>61479.108791999999</v>
      </c>
      <c r="AH1586" s="1">
        <v>52384257.325082138</v>
      </c>
      <c r="AI1586" s="1">
        <v>0</v>
      </c>
      <c r="AJ1586" s="1">
        <v>0</v>
      </c>
      <c r="AK1586" s="1">
        <v>0</v>
      </c>
      <c r="AL1586" s="1">
        <v>0</v>
      </c>
      <c r="AM1586" s="1">
        <v>0</v>
      </c>
      <c r="AN1586" s="1">
        <v>0</v>
      </c>
      <c r="AO1586" s="1">
        <v>0</v>
      </c>
      <c r="AP1586" s="1">
        <v>0</v>
      </c>
      <c r="AQ1586" s="1">
        <v>52445736.433874138</v>
      </c>
      <c r="AR1586" s="1">
        <v>8895414.0832200013</v>
      </c>
      <c r="AS1586" s="1">
        <v>13412693.928880502</v>
      </c>
      <c r="AT1586" s="1">
        <v>0</v>
      </c>
      <c r="AU1586" s="1">
        <v>0</v>
      </c>
      <c r="AV1586" s="1">
        <v>0</v>
      </c>
      <c r="AW1586" s="1">
        <v>0</v>
      </c>
      <c r="AX1586" s="1">
        <v>0</v>
      </c>
      <c r="AY1586" s="1">
        <v>0</v>
      </c>
      <c r="AZ1586" s="1">
        <v>0</v>
      </c>
      <c r="BA1586" s="1">
        <v>0</v>
      </c>
      <c r="BB1586" s="1">
        <v>22308108.012100503</v>
      </c>
      <c r="BC1586" s="7">
        <v>0.28871755813747307</v>
      </c>
      <c r="BD1586" s="35">
        <v>1.6968517770859195</v>
      </c>
      <c r="BE1586" s="35">
        <v>2.6641954873953475</v>
      </c>
      <c r="BF1586" s="35" t="s">
        <v>552</v>
      </c>
      <c r="BG1586" s="35" t="s">
        <v>552</v>
      </c>
      <c r="BH1586" s="35" t="s">
        <v>552</v>
      </c>
      <c r="BI1586" s="35" t="s">
        <v>552</v>
      </c>
      <c r="BJ1586" s="35" t="s">
        <v>552</v>
      </c>
      <c r="BK1586" s="35" t="s">
        <v>552</v>
      </c>
      <c r="BL1586" s="35" t="s">
        <v>552</v>
      </c>
      <c r="BM1586" s="35" t="s">
        <v>552</v>
      </c>
      <c r="BN1586" s="35">
        <v>2.4938498302542786</v>
      </c>
      <c r="BO1586" s="1">
        <v>22699674.899999999</v>
      </c>
      <c r="BP1586" s="1">
        <v>0</v>
      </c>
      <c r="BQ1586" s="1">
        <v>85225074.625079989</v>
      </c>
      <c r="BR1586" s="1">
        <v>3788235.4888363006</v>
      </c>
      <c r="BS1586" s="1">
        <v>33474863.827198215</v>
      </c>
      <c r="BT1586" s="1">
        <v>85225074.625079989</v>
      </c>
      <c r="BU1586" s="1">
        <v>3788235.4888363006</v>
      </c>
      <c r="BV1586" s="1">
        <v>9853882.3888512067</v>
      </c>
      <c r="BW1586" s="35">
        <v>6.9621245421981754</v>
      </c>
      <c r="BX1586" s="1">
        <v>508122509.0328604</v>
      </c>
      <c r="BY1586" s="1">
        <v>22585931.779617012</v>
      </c>
      <c r="BZ1586" s="1">
        <v>199581307.17088044</v>
      </c>
      <c r="CA1586" s="1">
        <v>508122509.0328604</v>
      </c>
      <c r="CB1586" s="1">
        <v>22585931.779617012</v>
      </c>
      <c r="CC1586" s="1">
        <v>58750074.026504174</v>
      </c>
    </row>
    <row r="1587" spans="1:81" x14ac:dyDescent="0.25">
      <c r="A1587" t="s">
        <v>139</v>
      </c>
      <c r="B1587" t="s">
        <v>140</v>
      </c>
      <c r="C1587" t="s">
        <v>141</v>
      </c>
      <c r="D1587" t="s">
        <v>1730</v>
      </c>
      <c r="E1587">
        <v>90045</v>
      </c>
      <c r="F1587" t="s">
        <v>39</v>
      </c>
      <c r="G1587" t="s">
        <v>108</v>
      </c>
      <c r="H1587" s="74">
        <v>0.46603259433962002</v>
      </c>
      <c r="I1587" s="1">
        <v>14544049</v>
      </c>
      <c r="J1587" s="1"/>
      <c r="K1587" s="1">
        <v>11698125</v>
      </c>
      <c r="L1587" s="1"/>
      <c r="M1587" s="1"/>
      <c r="N1587" s="1"/>
      <c r="O1587" s="1"/>
      <c r="P1587" s="1"/>
      <c r="Q1587" s="1"/>
      <c r="R1587" s="1"/>
      <c r="S1587" s="1"/>
      <c r="T1587" s="1">
        <v>11698125</v>
      </c>
      <c r="U1587" s="1">
        <v>12.114427860696518</v>
      </c>
      <c r="V1587" s="36">
        <v>0.11163344758522184</v>
      </c>
      <c r="W1587" s="1"/>
      <c r="X1587" s="1">
        <v>1869670</v>
      </c>
      <c r="Y1587" s="1"/>
      <c r="Z1587" s="1"/>
      <c r="AA1587" s="1"/>
      <c r="AB1587" s="1"/>
      <c r="AC1587" s="1"/>
      <c r="AD1587" s="1"/>
      <c r="AE1587" s="1"/>
      <c r="AF1587" s="1"/>
      <c r="AG1587" s="1">
        <v>0</v>
      </c>
      <c r="AH1587" s="1">
        <v>16968932.900201026</v>
      </c>
      <c r="AI1587" s="1">
        <v>0</v>
      </c>
      <c r="AJ1587" s="1">
        <v>0</v>
      </c>
      <c r="AK1587" s="1"/>
      <c r="AL1587" s="1">
        <v>0</v>
      </c>
      <c r="AM1587" s="1">
        <v>0</v>
      </c>
      <c r="AN1587" s="1"/>
      <c r="AO1587" s="1">
        <v>0</v>
      </c>
      <c r="AP1587" s="1">
        <v>0</v>
      </c>
      <c r="AQ1587" s="1">
        <v>16968932.900201026</v>
      </c>
      <c r="AR1587" s="1">
        <v>0</v>
      </c>
      <c r="AS1587" s="1">
        <v>4039022.8604550003</v>
      </c>
      <c r="AT1587" s="1">
        <v>0</v>
      </c>
      <c r="AU1587" s="1">
        <v>0</v>
      </c>
      <c r="AV1587" s="1"/>
      <c r="AW1587" s="1">
        <v>0</v>
      </c>
      <c r="AX1587" s="1">
        <v>0</v>
      </c>
      <c r="AY1587" s="1"/>
      <c r="AZ1587" s="1">
        <v>0</v>
      </c>
      <c r="BA1587" s="1">
        <v>0</v>
      </c>
      <c r="BB1587" s="1">
        <v>4039022.8604550003</v>
      </c>
      <c r="BC1587" s="7">
        <v>1.4444365362531455</v>
      </c>
      <c r="BD1587" s="35" t="s">
        <v>552</v>
      </c>
      <c r="BE1587" s="35">
        <v>1.7958395692178042</v>
      </c>
      <c r="BF1587" s="35" t="s">
        <v>552</v>
      </c>
      <c r="BG1587" s="35" t="s">
        <v>552</v>
      </c>
      <c r="BH1587" s="35" t="s">
        <v>552</v>
      </c>
      <c r="BI1587" s="35" t="s">
        <v>552</v>
      </c>
      <c r="BJ1587" s="35" t="s">
        <v>552</v>
      </c>
      <c r="BK1587" s="35" t="s">
        <v>552</v>
      </c>
      <c r="BL1587" s="35" t="s">
        <v>552</v>
      </c>
      <c r="BM1587" s="35" t="s">
        <v>552</v>
      </c>
      <c r="BN1587" s="35">
        <v>1.7958395692178042</v>
      </c>
      <c r="BO1587" s="1">
        <v>0</v>
      </c>
      <c r="BP1587" s="1">
        <v>0</v>
      </c>
      <c r="BQ1587" s="1">
        <v>4787319.1688399995</v>
      </c>
      <c r="BR1587" s="1">
        <v>212795.26537896495</v>
      </c>
      <c r="BS1587" s="1">
        <v>1880372.1554864442</v>
      </c>
      <c r="BT1587" s="1">
        <v>4787319.1688399995</v>
      </c>
      <c r="BU1587" s="1">
        <v>212795.26537896495</v>
      </c>
      <c r="BV1587" s="1">
        <v>553518.78839845606</v>
      </c>
      <c r="BW1587" s="35">
        <v>6.9621245421981754</v>
      </c>
      <c r="BX1587" s="1">
        <v>28542593.107876733</v>
      </c>
      <c r="BY1587" s="1">
        <v>1268711.8741795006</v>
      </c>
      <c r="BZ1587" s="1">
        <v>11211012.976691812</v>
      </c>
      <c r="CA1587" s="1">
        <v>28542593.107876733</v>
      </c>
      <c r="CB1587" s="1">
        <v>1268711.8741795006</v>
      </c>
      <c r="CC1587" s="1">
        <v>3300147.952878233</v>
      </c>
    </row>
    <row r="1588" spans="1:81" x14ac:dyDescent="0.25">
      <c r="A1588" t="s">
        <v>355</v>
      </c>
      <c r="B1588" t="s">
        <v>356</v>
      </c>
      <c r="C1588" t="s">
        <v>141</v>
      </c>
      <c r="D1588" t="s">
        <v>38</v>
      </c>
      <c r="E1588">
        <v>90001</v>
      </c>
      <c r="F1588" t="s">
        <v>39</v>
      </c>
      <c r="G1588" t="s">
        <v>62</v>
      </c>
      <c r="H1588" s="74">
        <v>0.29175696267717999</v>
      </c>
      <c r="I1588" s="1">
        <v>22466907</v>
      </c>
      <c r="J1588" s="1">
        <v>2926534</v>
      </c>
      <c r="K1588" s="1"/>
      <c r="L1588" s="1"/>
      <c r="M1588" s="1">
        <v>115840</v>
      </c>
      <c r="N1588" s="1"/>
      <c r="O1588" s="1"/>
      <c r="P1588" s="1"/>
      <c r="Q1588" s="1"/>
      <c r="R1588" s="1"/>
      <c r="S1588" s="1"/>
      <c r="T1588" s="1">
        <v>3042374</v>
      </c>
      <c r="U1588" s="1">
        <v>40.213333333333331</v>
      </c>
      <c r="V1588" s="36">
        <v>0.19777148667526834</v>
      </c>
      <c r="W1588" s="1">
        <v>755822</v>
      </c>
      <c r="X1588" s="1"/>
      <c r="Y1588" s="1"/>
      <c r="Z1588" s="1">
        <v>242700</v>
      </c>
      <c r="AA1588" s="1"/>
      <c r="AB1588" s="1"/>
      <c r="AC1588" s="1"/>
      <c r="AD1588" s="1"/>
      <c r="AE1588" s="1"/>
      <c r="AF1588" s="1"/>
      <c r="AG1588" s="1">
        <v>34085.341497999994</v>
      </c>
      <c r="AH1588" s="1">
        <v>0</v>
      </c>
      <c r="AI1588" s="1">
        <v>0</v>
      </c>
      <c r="AJ1588" s="1">
        <v>70809.414841751583</v>
      </c>
      <c r="AK1588" s="1">
        <v>0</v>
      </c>
      <c r="AL1588" s="1">
        <v>0</v>
      </c>
      <c r="AM1588" s="1">
        <v>0</v>
      </c>
      <c r="AN1588" s="1">
        <v>0</v>
      </c>
      <c r="AO1588" s="1">
        <v>0</v>
      </c>
      <c r="AP1588" s="1">
        <v>0</v>
      </c>
      <c r="AQ1588" s="1">
        <v>104894.75633975158</v>
      </c>
      <c r="AR1588" s="1">
        <v>2798967.5886200001</v>
      </c>
      <c r="AS1588" s="1">
        <v>0</v>
      </c>
      <c r="AT1588" s="1">
        <v>0</v>
      </c>
      <c r="AU1588" s="1">
        <v>4878.8209290000041</v>
      </c>
      <c r="AV1588" s="1">
        <v>0</v>
      </c>
      <c r="AW1588" s="1">
        <v>0</v>
      </c>
      <c r="AX1588" s="1">
        <v>0</v>
      </c>
      <c r="AY1588" s="1">
        <v>0</v>
      </c>
      <c r="AZ1588" s="1">
        <v>0</v>
      </c>
      <c r="BA1588" s="1">
        <v>0</v>
      </c>
      <c r="BB1588" s="1">
        <v>2803846.4095490002</v>
      </c>
      <c r="BC1588" s="7">
        <v>0.1294678064002647</v>
      </c>
      <c r="BD1588" s="35">
        <v>0.96805741198222883</v>
      </c>
      <c r="BE1588" s="35" t="s">
        <v>552</v>
      </c>
      <c r="BF1588" s="35" t="s">
        <v>552</v>
      </c>
      <c r="BG1588" s="35">
        <v>0.65338601321436107</v>
      </c>
      <c r="BH1588" s="35" t="s">
        <v>552</v>
      </c>
      <c r="BI1588" s="35" t="s">
        <v>552</v>
      </c>
      <c r="BJ1588" s="35" t="s">
        <v>552</v>
      </c>
      <c r="BK1588" s="35" t="s">
        <v>552</v>
      </c>
      <c r="BL1588" s="35" t="s">
        <v>552</v>
      </c>
      <c r="BM1588" s="35" t="s">
        <v>552</v>
      </c>
      <c r="BN1588" s="35">
        <v>0.95607613195772512</v>
      </c>
      <c r="BO1588" s="1">
        <v>7142517.8999999994</v>
      </c>
      <c r="BP1588" s="1"/>
      <c r="BQ1588" s="1">
        <v>7395207.1081199991</v>
      </c>
      <c r="BR1588" s="1">
        <v>328715.30048540985</v>
      </c>
      <c r="BS1588" s="1">
        <v>2904703.2461664202</v>
      </c>
      <c r="BT1588" s="1">
        <v>7395207.1081199991</v>
      </c>
      <c r="BU1588" s="1">
        <v>328715.30048540985</v>
      </c>
      <c r="BV1588" s="1">
        <v>855047.6653166383</v>
      </c>
      <c r="BW1588" s="35">
        <v>6.5725608390419028</v>
      </c>
      <c r="BX1588" s="1">
        <v>41210241.527313821</v>
      </c>
      <c r="BY1588" s="1">
        <v>1831786.0106788867</v>
      </c>
      <c r="BZ1588" s="1">
        <v>16186635.558624886</v>
      </c>
      <c r="CA1588" s="1">
        <v>41210241.527313821</v>
      </c>
      <c r="CB1588" s="1">
        <v>1831786.0106788867</v>
      </c>
      <c r="CC1588" s="1">
        <v>4764805.135257706</v>
      </c>
    </row>
    <row r="1589" spans="1:81" x14ac:dyDescent="0.25">
      <c r="A1589" t="s">
        <v>355</v>
      </c>
      <c r="B1589" t="s">
        <v>356</v>
      </c>
      <c r="C1589" t="s">
        <v>141</v>
      </c>
      <c r="D1589" t="s">
        <v>28</v>
      </c>
      <c r="E1589">
        <v>90001</v>
      </c>
      <c r="F1589" t="s">
        <v>39</v>
      </c>
      <c r="G1589" t="s">
        <v>62</v>
      </c>
      <c r="H1589" s="74">
        <v>0.29175696267717999</v>
      </c>
      <c r="I1589" s="1">
        <v>38762545</v>
      </c>
      <c r="J1589" s="1">
        <v>2926534</v>
      </c>
      <c r="K1589" s="1">
        <v>1341230</v>
      </c>
      <c r="L1589" s="1">
        <v>0</v>
      </c>
      <c r="M1589" s="1">
        <v>115840</v>
      </c>
      <c r="N1589" s="1">
        <v>0</v>
      </c>
      <c r="O1589" s="1">
        <v>0</v>
      </c>
      <c r="P1589" s="1">
        <v>3023537</v>
      </c>
      <c r="Q1589" s="1">
        <v>0</v>
      </c>
      <c r="R1589" s="1">
        <v>0</v>
      </c>
      <c r="S1589" s="1">
        <v>0</v>
      </c>
      <c r="T1589" s="1">
        <v>7407141</v>
      </c>
      <c r="U1589" s="1"/>
      <c r="V1589" s="36"/>
      <c r="W1589" s="1">
        <v>755822</v>
      </c>
      <c r="X1589" s="1">
        <v>205789</v>
      </c>
      <c r="Y1589" s="1"/>
      <c r="Z1589" s="1">
        <v>242700</v>
      </c>
      <c r="AA1589" s="1"/>
      <c r="AB1589" s="1"/>
      <c r="AC1589" s="1">
        <v>164711</v>
      </c>
      <c r="AD1589" s="1"/>
      <c r="AE1589" s="1"/>
      <c r="AF1589" s="1"/>
      <c r="AG1589" s="1">
        <v>34085.341497999994</v>
      </c>
      <c r="AH1589" s="1">
        <v>1882756.683727778</v>
      </c>
      <c r="AI1589" s="1">
        <v>0</v>
      </c>
      <c r="AJ1589" s="1">
        <v>70809.414841751583</v>
      </c>
      <c r="AK1589" s="1">
        <v>0</v>
      </c>
      <c r="AL1589" s="1">
        <v>0</v>
      </c>
      <c r="AM1589" s="1">
        <v>1449596.8141091666</v>
      </c>
      <c r="AN1589" s="1">
        <v>0</v>
      </c>
      <c r="AO1589" s="1">
        <v>0</v>
      </c>
      <c r="AP1589" s="1">
        <v>0</v>
      </c>
      <c r="AQ1589" s="1">
        <v>3437248.2541766963</v>
      </c>
      <c r="AR1589" s="1">
        <v>2798967.5886200001</v>
      </c>
      <c r="AS1589" s="1">
        <v>444563.19854850002</v>
      </c>
      <c r="AT1589" s="1">
        <v>0</v>
      </c>
      <c r="AU1589" s="1">
        <v>4878.8209290000041</v>
      </c>
      <c r="AV1589" s="1">
        <v>0</v>
      </c>
      <c r="AW1589" s="1">
        <v>0</v>
      </c>
      <c r="AX1589" s="1">
        <v>428442.95898</v>
      </c>
      <c r="AY1589" s="1">
        <v>0</v>
      </c>
      <c r="AZ1589" s="1">
        <v>0</v>
      </c>
      <c r="BA1589" s="1">
        <v>0</v>
      </c>
      <c r="BB1589" s="1">
        <v>3676852.5670775003</v>
      </c>
      <c r="BC1589" s="7">
        <v>0.18353028216424377</v>
      </c>
      <c r="BD1589" s="35">
        <v>0.96805741198222883</v>
      </c>
      <c r="BE1589" s="35">
        <v>1.7352131120510859</v>
      </c>
      <c r="BF1589" s="35" t="s">
        <v>552</v>
      </c>
      <c r="BG1589" s="35">
        <v>0.65338601321436107</v>
      </c>
      <c r="BH1589" s="35" t="s">
        <v>552</v>
      </c>
      <c r="BI1589" s="35" t="s">
        <v>552</v>
      </c>
      <c r="BJ1589" s="35">
        <v>0.62114000030069638</v>
      </c>
      <c r="BK1589" s="35" t="s">
        <v>552</v>
      </c>
      <c r="BL1589" s="35" t="s">
        <v>552</v>
      </c>
      <c r="BM1589" s="35" t="s">
        <v>552</v>
      </c>
      <c r="BN1589" s="35">
        <v>0.96043815302749014</v>
      </c>
      <c r="BO1589" s="1">
        <v>7142517.8999999994</v>
      </c>
      <c r="BP1589" s="1">
        <v>0</v>
      </c>
      <c r="BQ1589" s="1">
        <v>12759079.312199999</v>
      </c>
      <c r="BR1589" s="1">
        <v>567138.2192152316</v>
      </c>
      <c r="BS1589" s="1">
        <v>5011534.9785874821</v>
      </c>
      <c r="BT1589" s="1">
        <v>12759079.312199999</v>
      </c>
      <c r="BU1589" s="1">
        <v>567138.2192152316</v>
      </c>
      <c r="BV1589" s="1">
        <v>1475228.593058276</v>
      </c>
      <c r="BW1589" s="35">
        <v>6.5725608390419028</v>
      </c>
      <c r="BX1589" s="1">
        <v>71100745.71739541</v>
      </c>
      <c r="BY1589" s="1">
        <v>3160412.2307227617</v>
      </c>
      <c r="BZ1589" s="1">
        <v>27927083.565165304</v>
      </c>
      <c r="CA1589" s="1">
        <v>71100745.71739541</v>
      </c>
      <c r="CB1589" s="1">
        <v>3160412.2307227617</v>
      </c>
      <c r="CC1589" s="1">
        <v>8220801.0863114325</v>
      </c>
    </row>
    <row r="1590" spans="1:81" x14ac:dyDescent="0.25">
      <c r="A1590" t="s">
        <v>355</v>
      </c>
      <c r="B1590" t="s">
        <v>356</v>
      </c>
      <c r="C1590" t="s">
        <v>141</v>
      </c>
      <c r="D1590" t="s">
        <v>1730</v>
      </c>
      <c r="E1590">
        <v>90001</v>
      </c>
      <c r="F1590" t="s">
        <v>39</v>
      </c>
      <c r="G1590" t="s">
        <v>62</v>
      </c>
      <c r="H1590" s="74">
        <v>0.29175696267717999</v>
      </c>
      <c r="I1590" s="1">
        <v>16295638</v>
      </c>
      <c r="J1590" s="1"/>
      <c r="K1590" s="1">
        <v>1341230</v>
      </c>
      <c r="L1590" s="1"/>
      <c r="M1590" s="1"/>
      <c r="N1590" s="1"/>
      <c r="O1590" s="1"/>
      <c r="P1590" s="1">
        <v>3023537</v>
      </c>
      <c r="Q1590" s="1"/>
      <c r="R1590" s="1"/>
      <c r="S1590" s="1"/>
      <c r="T1590" s="1">
        <v>4364767</v>
      </c>
      <c r="U1590" s="1">
        <v>8.0682926829268293</v>
      </c>
      <c r="V1590" s="36">
        <v>0.52718171846022333</v>
      </c>
      <c r="W1590" s="1"/>
      <c r="X1590" s="1">
        <v>205789</v>
      </c>
      <c r="Y1590" s="1"/>
      <c r="Z1590" s="1"/>
      <c r="AA1590" s="1"/>
      <c r="AB1590" s="1"/>
      <c r="AC1590" s="1">
        <v>164711</v>
      </c>
      <c r="AD1590" s="1"/>
      <c r="AE1590" s="1"/>
      <c r="AF1590" s="1"/>
      <c r="AG1590" s="1">
        <v>0</v>
      </c>
      <c r="AH1590" s="1">
        <v>1882756.683727778</v>
      </c>
      <c r="AI1590" s="1">
        <v>0</v>
      </c>
      <c r="AJ1590" s="1">
        <v>0</v>
      </c>
      <c r="AK1590" s="1"/>
      <c r="AL1590" s="1">
        <v>0</v>
      </c>
      <c r="AM1590" s="1">
        <v>1449596.8141091666</v>
      </c>
      <c r="AN1590" s="1"/>
      <c r="AO1590" s="1">
        <v>0</v>
      </c>
      <c r="AP1590" s="1">
        <v>0</v>
      </c>
      <c r="AQ1590" s="1">
        <v>3332353.4978369446</v>
      </c>
      <c r="AR1590" s="1">
        <v>0</v>
      </c>
      <c r="AS1590" s="1">
        <v>444563.19854850002</v>
      </c>
      <c r="AT1590" s="1">
        <v>0</v>
      </c>
      <c r="AU1590" s="1">
        <v>0</v>
      </c>
      <c r="AV1590" s="1"/>
      <c r="AW1590" s="1">
        <v>0</v>
      </c>
      <c r="AX1590" s="1">
        <v>428442.95898</v>
      </c>
      <c r="AY1590" s="1"/>
      <c r="AZ1590" s="1">
        <v>0</v>
      </c>
      <c r="BA1590" s="1">
        <v>0</v>
      </c>
      <c r="BB1590" s="1">
        <v>873006.15752850007</v>
      </c>
      <c r="BC1590" s="7">
        <v>0.25806658538717198</v>
      </c>
      <c r="BD1590" s="35" t="s">
        <v>552</v>
      </c>
      <c r="BE1590" s="35">
        <v>1.7352131120510859</v>
      </c>
      <c r="BF1590" s="35" t="s">
        <v>552</v>
      </c>
      <c r="BG1590" s="35" t="s">
        <v>552</v>
      </c>
      <c r="BH1590" s="35" t="s">
        <v>552</v>
      </c>
      <c r="BI1590" s="35" t="s">
        <v>552</v>
      </c>
      <c r="BJ1590" s="35">
        <v>0.62114000030069638</v>
      </c>
      <c r="BK1590" s="35" t="s">
        <v>552</v>
      </c>
      <c r="BL1590" s="35" t="s">
        <v>552</v>
      </c>
      <c r="BM1590" s="35" t="s">
        <v>552</v>
      </c>
      <c r="BN1590" s="35">
        <v>0.96347861303145044</v>
      </c>
      <c r="BO1590" s="1">
        <v>0</v>
      </c>
      <c r="BP1590" s="1">
        <v>0</v>
      </c>
      <c r="BQ1590" s="1">
        <v>5363872.2040799996</v>
      </c>
      <c r="BR1590" s="1">
        <v>238422.91872982177</v>
      </c>
      <c r="BS1590" s="1">
        <v>2106831.732421062</v>
      </c>
      <c r="BT1590" s="1">
        <v>5363872.2040799996</v>
      </c>
      <c r="BU1590" s="1">
        <v>238422.91872982177</v>
      </c>
      <c r="BV1590" s="1">
        <v>620180.9277416378</v>
      </c>
      <c r="BW1590" s="35">
        <v>6.5725608390419028</v>
      </c>
      <c r="BX1590" s="1">
        <v>29890504.190081581</v>
      </c>
      <c r="BY1590" s="1">
        <v>1328626.2200438748</v>
      </c>
      <c r="BZ1590" s="1">
        <v>11740448.006540416</v>
      </c>
      <c r="CA1590" s="1">
        <v>29890504.190081581</v>
      </c>
      <c r="CB1590" s="1">
        <v>1328626.2200438748</v>
      </c>
      <c r="CC1590" s="1">
        <v>3455995.951053726</v>
      </c>
    </row>
    <row r="1591" spans="1:81" x14ac:dyDescent="0.25">
      <c r="A1591" t="s">
        <v>1004</v>
      </c>
      <c r="B1591" t="s">
        <v>1005</v>
      </c>
      <c r="C1591" t="s">
        <v>141</v>
      </c>
      <c r="D1591" t="s">
        <v>38</v>
      </c>
      <c r="E1591">
        <v>91092</v>
      </c>
      <c r="F1591" t="s">
        <v>39</v>
      </c>
      <c r="G1591" t="s">
        <v>62</v>
      </c>
      <c r="H1591" s="74">
        <v>0.29175696267717999</v>
      </c>
      <c r="I1591" s="1">
        <v>2194447</v>
      </c>
      <c r="J1591" s="1"/>
      <c r="K1591" s="1"/>
      <c r="L1591" s="1">
        <v>262483</v>
      </c>
      <c r="M1591" s="1"/>
      <c r="N1591" s="1"/>
      <c r="O1591" s="1"/>
      <c r="P1591" s="1"/>
      <c r="Q1591" s="1"/>
      <c r="R1591" s="1"/>
      <c r="S1591" s="1"/>
      <c r="T1591" s="1">
        <v>262483</v>
      </c>
      <c r="U1591" s="1">
        <v>32.4375</v>
      </c>
      <c r="V1591" s="36">
        <v>0.10848165279509611</v>
      </c>
      <c r="W1591" s="1"/>
      <c r="X1591" s="1"/>
      <c r="Y1591" s="1">
        <v>135250</v>
      </c>
      <c r="Z1591" s="1"/>
      <c r="AA1591" s="1"/>
      <c r="AB1591" s="1"/>
      <c r="AC1591" s="1">
        <v>2639</v>
      </c>
      <c r="AD1591" s="1"/>
      <c r="AE1591" s="1"/>
      <c r="AF1591" s="1"/>
      <c r="AG1591" s="1">
        <v>0</v>
      </c>
      <c r="AH1591" s="1">
        <v>0</v>
      </c>
      <c r="AI1591" s="1">
        <v>1383970.2700624999</v>
      </c>
      <c r="AJ1591" s="1">
        <v>0</v>
      </c>
      <c r="AK1591" s="1">
        <v>0</v>
      </c>
      <c r="AL1591" s="1">
        <v>0</v>
      </c>
      <c r="AM1591" s="1">
        <v>23254.445759999999</v>
      </c>
      <c r="AN1591" s="1">
        <v>0</v>
      </c>
      <c r="AO1591" s="1">
        <v>0</v>
      </c>
      <c r="AP1591" s="1">
        <v>0</v>
      </c>
      <c r="AQ1591" s="1">
        <v>1407224.7158224999</v>
      </c>
      <c r="AR1591" s="1">
        <v>0</v>
      </c>
      <c r="AS1591" s="1">
        <v>0</v>
      </c>
      <c r="AT1591" s="1">
        <v>293224.62384999997</v>
      </c>
      <c r="AU1591" s="1">
        <v>0</v>
      </c>
      <c r="AV1591" s="1">
        <v>0</v>
      </c>
      <c r="AW1591" s="1">
        <v>0</v>
      </c>
      <c r="AX1591" s="1">
        <v>6864.5140199999996</v>
      </c>
      <c r="AY1591" s="1">
        <v>0</v>
      </c>
      <c r="AZ1591" s="1">
        <v>0</v>
      </c>
      <c r="BA1591" s="1">
        <v>0</v>
      </c>
      <c r="BB1591" s="1">
        <v>300089.13786999998</v>
      </c>
      <c r="BC1591" s="7">
        <v>0.77801553361393549</v>
      </c>
      <c r="BD1591" s="35" t="s">
        <v>552</v>
      </c>
      <c r="BE1591" s="35" t="s">
        <v>552</v>
      </c>
      <c r="BF1591" s="35">
        <v>6.3897276925077042</v>
      </c>
      <c r="BG1591" s="35" t="s">
        <v>552</v>
      </c>
      <c r="BH1591" s="35" t="s">
        <v>552</v>
      </c>
      <c r="BI1591" s="35" t="s">
        <v>552</v>
      </c>
      <c r="BJ1591" s="35" t="s">
        <v>552</v>
      </c>
      <c r="BK1591" s="35" t="s">
        <v>552</v>
      </c>
      <c r="BL1591" s="35" t="s">
        <v>552</v>
      </c>
      <c r="BM1591" s="35" t="s">
        <v>552</v>
      </c>
      <c r="BN1591" s="35">
        <v>6.5044740180983149</v>
      </c>
      <c r="BO1591" s="1">
        <v>0</v>
      </c>
      <c r="BP1591" s="1"/>
      <c r="BQ1591" s="1">
        <v>722324.17451999988</v>
      </c>
      <c r="BR1591" s="1">
        <v>32107.147859930439</v>
      </c>
      <c r="BS1591" s="1">
        <v>283715.83700596448</v>
      </c>
      <c r="BT1591" s="1">
        <v>722324.17451999988</v>
      </c>
      <c r="BU1591" s="1">
        <v>32107.147859930439</v>
      </c>
      <c r="BV1591" s="1">
        <v>83516.470870293851</v>
      </c>
      <c r="BW1591" s="35">
        <v>5.9809829123692824</v>
      </c>
      <c r="BX1591" s="1">
        <v>3597884.3704753667</v>
      </c>
      <c r="BY1591" s="1">
        <v>159925.15485522748</v>
      </c>
      <c r="BZ1591" s="1">
        <v>1413183.7360952576</v>
      </c>
      <c r="CA1591" s="1">
        <v>3597884.3704753667</v>
      </c>
      <c r="CB1591" s="1">
        <v>159925.15485522748</v>
      </c>
      <c r="CC1591" s="1">
        <v>415994.11430632055</v>
      </c>
    </row>
    <row r="1592" spans="1:81" x14ac:dyDescent="0.25">
      <c r="A1592" t="s">
        <v>1004</v>
      </c>
      <c r="B1592" t="s">
        <v>1005</v>
      </c>
      <c r="C1592" t="s">
        <v>141</v>
      </c>
      <c r="D1592" t="s">
        <v>28</v>
      </c>
      <c r="E1592">
        <v>91092</v>
      </c>
      <c r="F1592" t="s">
        <v>39</v>
      </c>
      <c r="G1592" t="s">
        <v>62</v>
      </c>
      <c r="H1592" s="74">
        <v>0.29175696267717999</v>
      </c>
      <c r="I1592" s="1">
        <v>2332028</v>
      </c>
      <c r="J1592" s="1">
        <v>0</v>
      </c>
      <c r="K1592" s="1">
        <v>0</v>
      </c>
      <c r="L1592" s="1">
        <v>781414</v>
      </c>
      <c r="M1592" s="1">
        <v>0</v>
      </c>
      <c r="N1592" s="1">
        <v>0</v>
      </c>
      <c r="O1592" s="1">
        <v>0</v>
      </c>
      <c r="P1592" s="1">
        <v>36698</v>
      </c>
      <c r="Q1592" s="1">
        <v>0</v>
      </c>
      <c r="R1592" s="1">
        <v>0</v>
      </c>
      <c r="S1592" s="1">
        <v>0</v>
      </c>
      <c r="T1592" s="1">
        <v>818112</v>
      </c>
      <c r="U1592" s="1"/>
      <c r="V1592" s="36"/>
      <c r="W1592" s="1"/>
      <c r="X1592" s="1"/>
      <c r="Y1592" s="1">
        <v>142719</v>
      </c>
      <c r="Z1592" s="1"/>
      <c r="AA1592" s="1"/>
      <c r="AB1592" s="1"/>
      <c r="AC1592" s="1">
        <v>12045</v>
      </c>
      <c r="AD1592" s="1"/>
      <c r="AE1592" s="1"/>
      <c r="AF1592" s="1"/>
      <c r="AG1592" s="1">
        <v>0</v>
      </c>
      <c r="AH1592" s="1">
        <v>0</v>
      </c>
      <c r="AI1592" s="1">
        <v>1466293.7661249998</v>
      </c>
      <c r="AJ1592" s="1">
        <v>0</v>
      </c>
      <c r="AK1592" s="1">
        <v>0</v>
      </c>
      <c r="AL1592" s="1">
        <v>0</v>
      </c>
      <c r="AM1592" s="1">
        <v>105880.80857166667</v>
      </c>
      <c r="AN1592" s="1">
        <v>0</v>
      </c>
      <c r="AO1592" s="1">
        <v>0</v>
      </c>
      <c r="AP1592" s="1">
        <v>0</v>
      </c>
      <c r="AQ1592" s="1">
        <v>1572174.5746966666</v>
      </c>
      <c r="AR1592" s="1">
        <v>0</v>
      </c>
      <c r="AS1592" s="1">
        <v>0</v>
      </c>
      <c r="AT1592" s="1">
        <v>309417.56074859999</v>
      </c>
      <c r="AU1592" s="1">
        <v>0</v>
      </c>
      <c r="AV1592" s="1">
        <v>0</v>
      </c>
      <c r="AW1592" s="1">
        <v>0</v>
      </c>
      <c r="AX1592" s="1">
        <v>31331.213099999997</v>
      </c>
      <c r="AY1592" s="1">
        <v>0</v>
      </c>
      <c r="AZ1592" s="1">
        <v>0</v>
      </c>
      <c r="BA1592" s="1">
        <v>0</v>
      </c>
      <c r="BB1592" s="1">
        <v>340748.77384859999</v>
      </c>
      <c r="BC1592" s="7">
        <v>0.82028318208240492</v>
      </c>
      <c r="BD1592" s="35" t="s">
        <v>552</v>
      </c>
      <c r="BE1592" s="35" t="s">
        <v>552</v>
      </c>
      <c r="BF1592" s="35">
        <v>2.2724334691643606</v>
      </c>
      <c r="BG1592" s="35" t="s">
        <v>552</v>
      </c>
      <c r="BH1592" s="35" t="s">
        <v>552</v>
      </c>
      <c r="BI1592" s="35" t="s">
        <v>552</v>
      </c>
      <c r="BJ1592" s="35">
        <v>3.7389509420586049</v>
      </c>
      <c r="BK1592" s="35" t="s">
        <v>552</v>
      </c>
      <c r="BL1592" s="35" t="s">
        <v>552</v>
      </c>
      <c r="BM1592" s="35" t="s">
        <v>552</v>
      </c>
      <c r="BN1592" s="35">
        <v>2.3382169538464983</v>
      </c>
      <c r="BO1592" s="1">
        <v>0</v>
      </c>
      <c r="BP1592" s="1">
        <v>0</v>
      </c>
      <c r="BQ1592" s="1">
        <v>767610.33647999982</v>
      </c>
      <c r="BR1592" s="1">
        <v>34120.107621417992</v>
      </c>
      <c r="BS1592" s="1">
        <v>301503.42019713629</v>
      </c>
      <c r="BT1592" s="1">
        <v>767610.33647999982</v>
      </c>
      <c r="BU1592" s="1">
        <v>34120.107621417992</v>
      </c>
      <c r="BV1592" s="1">
        <v>88752.541542680046</v>
      </c>
      <c r="BW1592" s="35">
        <v>5.9809829123692824</v>
      </c>
      <c r="BX1592" s="1">
        <v>3823453.9693649141</v>
      </c>
      <c r="BY1592" s="1">
        <v>169951.67303048394</v>
      </c>
      <c r="BZ1592" s="1">
        <v>1501783.3840228317</v>
      </c>
      <c r="CA1592" s="1">
        <v>3823453.9693649141</v>
      </c>
      <c r="CB1592" s="1">
        <v>169951.67303048394</v>
      </c>
      <c r="CC1592" s="1">
        <v>442074.8928534342</v>
      </c>
    </row>
    <row r="1593" spans="1:81" x14ac:dyDescent="0.25">
      <c r="A1593" t="s">
        <v>1004</v>
      </c>
      <c r="B1593" t="s">
        <v>1005</v>
      </c>
      <c r="C1593" t="s">
        <v>141</v>
      </c>
      <c r="D1593" t="s">
        <v>1730</v>
      </c>
      <c r="E1593">
        <v>91092</v>
      </c>
      <c r="F1593" t="s">
        <v>39</v>
      </c>
      <c r="G1593" t="s">
        <v>62</v>
      </c>
      <c r="H1593" s="74">
        <v>0.29175696267717999</v>
      </c>
      <c r="I1593" s="1">
        <v>137581</v>
      </c>
      <c r="J1593" s="1"/>
      <c r="K1593" s="1"/>
      <c r="L1593" s="1">
        <v>518931</v>
      </c>
      <c r="M1593" s="1"/>
      <c r="N1593" s="1"/>
      <c r="O1593" s="1"/>
      <c r="P1593" s="1">
        <v>36698</v>
      </c>
      <c r="Q1593" s="1"/>
      <c r="R1593" s="1"/>
      <c r="S1593" s="1"/>
      <c r="T1593" s="1">
        <v>555629</v>
      </c>
      <c r="U1593" s="1">
        <v>21.166666666666668</v>
      </c>
      <c r="V1593" s="36">
        <v>6.6157312173961327E-2</v>
      </c>
      <c r="W1593" s="1"/>
      <c r="X1593" s="1"/>
      <c r="Y1593" s="1">
        <v>7469</v>
      </c>
      <c r="Z1593" s="1"/>
      <c r="AA1593" s="1"/>
      <c r="AB1593" s="1"/>
      <c r="AC1593" s="1">
        <v>9406</v>
      </c>
      <c r="AD1593" s="1"/>
      <c r="AE1593" s="1"/>
      <c r="AF1593" s="1"/>
      <c r="AG1593" s="1">
        <v>0</v>
      </c>
      <c r="AH1593" s="1">
        <v>0</v>
      </c>
      <c r="AI1593" s="1">
        <v>82323.496062500009</v>
      </c>
      <c r="AJ1593" s="1">
        <v>0</v>
      </c>
      <c r="AK1593" s="1"/>
      <c r="AL1593" s="1">
        <v>0</v>
      </c>
      <c r="AM1593" s="1">
        <v>82626.362811666666</v>
      </c>
      <c r="AN1593" s="1"/>
      <c r="AO1593" s="1">
        <v>0</v>
      </c>
      <c r="AP1593" s="1">
        <v>0</v>
      </c>
      <c r="AQ1593" s="1">
        <v>164949.85887416668</v>
      </c>
      <c r="AR1593" s="1">
        <v>0</v>
      </c>
      <c r="AS1593" s="1">
        <v>0</v>
      </c>
      <c r="AT1593" s="1">
        <v>16192.936898599999</v>
      </c>
      <c r="AU1593" s="1">
        <v>0</v>
      </c>
      <c r="AV1593" s="1"/>
      <c r="AW1593" s="1">
        <v>0</v>
      </c>
      <c r="AX1593" s="1">
        <v>24466.699079999999</v>
      </c>
      <c r="AY1593" s="1"/>
      <c r="AZ1593" s="1">
        <v>0</v>
      </c>
      <c r="BA1593" s="1">
        <v>0</v>
      </c>
      <c r="BB1593" s="1">
        <v>40659.635978599996</v>
      </c>
      <c r="BC1593" s="7">
        <v>1.4944614071184734</v>
      </c>
      <c r="BD1593" s="35" t="s">
        <v>552</v>
      </c>
      <c r="BE1593" s="35" t="s">
        <v>552</v>
      </c>
      <c r="BF1593" s="35">
        <v>0.18984495619090017</v>
      </c>
      <c r="BG1593" s="35" t="s">
        <v>552</v>
      </c>
      <c r="BH1593" s="35" t="s">
        <v>552</v>
      </c>
      <c r="BI1593" s="35" t="s">
        <v>552</v>
      </c>
      <c r="BJ1593" s="35">
        <v>2.9182261129126021</v>
      </c>
      <c r="BK1593" s="35" t="s">
        <v>552</v>
      </c>
      <c r="BL1593" s="35" t="s">
        <v>552</v>
      </c>
      <c r="BM1593" s="35" t="s">
        <v>552</v>
      </c>
      <c r="BN1593" s="35">
        <v>0.37004817036685755</v>
      </c>
      <c r="BO1593" s="1">
        <v>0</v>
      </c>
      <c r="BP1593" s="1">
        <v>0</v>
      </c>
      <c r="BQ1593" s="1">
        <v>45286.16195999999</v>
      </c>
      <c r="BR1593" s="1">
        <v>2012.959761487559</v>
      </c>
      <c r="BS1593" s="1">
        <v>17787.583191171896</v>
      </c>
      <c r="BT1593" s="1">
        <v>45286.16195999999</v>
      </c>
      <c r="BU1593" s="1">
        <v>2012.959761487559</v>
      </c>
      <c r="BV1593" s="1">
        <v>5236.0706723862086</v>
      </c>
      <c r="BW1593" s="35">
        <v>5.9809829123692824</v>
      </c>
      <c r="BX1593" s="1">
        <v>225569.59888954775</v>
      </c>
      <c r="BY1593" s="1">
        <v>10026.518175256477</v>
      </c>
      <c r="BZ1593" s="1">
        <v>88599.647927574275</v>
      </c>
      <c r="CA1593" s="1">
        <v>225569.59888954775</v>
      </c>
      <c r="CB1593" s="1">
        <v>10026.518175256477</v>
      </c>
      <c r="CC1593" s="1">
        <v>26080.778547113641</v>
      </c>
    </row>
    <row r="1594" spans="1:81" x14ac:dyDescent="0.25">
      <c r="A1594" t="s">
        <v>270</v>
      </c>
      <c r="B1594" t="s">
        <v>271</v>
      </c>
      <c r="C1594" t="s">
        <v>42</v>
      </c>
      <c r="D1594" t="s">
        <v>38</v>
      </c>
      <c r="E1594">
        <v>20177</v>
      </c>
      <c r="F1594" t="s">
        <v>39</v>
      </c>
      <c r="G1594" t="s">
        <v>177</v>
      </c>
      <c r="H1594" s="74">
        <v>0.11527868646602001</v>
      </c>
      <c r="I1594" s="1">
        <v>41046163</v>
      </c>
      <c r="J1594" s="1"/>
      <c r="K1594" s="1"/>
      <c r="L1594" s="1">
        <v>5061488</v>
      </c>
      <c r="M1594" s="1"/>
      <c r="N1594" s="1"/>
      <c r="O1594" s="1"/>
      <c r="P1594" s="1"/>
      <c r="Q1594" s="1"/>
      <c r="R1594" s="1"/>
      <c r="S1594" s="1"/>
      <c r="T1594" s="1">
        <v>5061488</v>
      </c>
      <c r="U1594" s="1">
        <v>52.488888888888887</v>
      </c>
      <c r="V1594" s="36">
        <v>0.29893612692016724</v>
      </c>
      <c r="W1594" s="1"/>
      <c r="X1594" s="1"/>
      <c r="Y1594" s="1">
        <v>472809</v>
      </c>
      <c r="Z1594" s="1"/>
      <c r="AA1594" s="1"/>
      <c r="AB1594" s="1"/>
      <c r="AC1594" s="1"/>
      <c r="AD1594" s="1"/>
      <c r="AE1594" s="1"/>
      <c r="AF1594" s="1"/>
      <c r="AG1594" s="1">
        <v>0</v>
      </c>
      <c r="AH1594" s="1">
        <v>0</v>
      </c>
      <c r="AI1594" s="1">
        <v>4886536.0310000004</v>
      </c>
      <c r="AJ1594" s="1">
        <v>0</v>
      </c>
      <c r="AK1594" s="1">
        <v>0</v>
      </c>
      <c r="AL1594" s="1">
        <v>0</v>
      </c>
      <c r="AM1594" s="1">
        <v>0</v>
      </c>
      <c r="AN1594" s="1">
        <v>0</v>
      </c>
      <c r="AO1594" s="1">
        <v>0</v>
      </c>
      <c r="AP1594" s="1">
        <v>0</v>
      </c>
      <c r="AQ1594" s="1">
        <v>4886536.0310000004</v>
      </c>
      <c r="AR1594" s="1">
        <v>0</v>
      </c>
      <c r="AS1594" s="1">
        <v>0</v>
      </c>
      <c r="AT1594" s="1">
        <v>1025059.0844946</v>
      </c>
      <c r="AU1594" s="1">
        <v>0</v>
      </c>
      <c r="AV1594" s="1">
        <v>0</v>
      </c>
      <c r="AW1594" s="1">
        <v>0</v>
      </c>
      <c r="AX1594" s="1">
        <v>0</v>
      </c>
      <c r="AY1594" s="1">
        <v>0</v>
      </c>
      <c r="AZ1594" s="1">
        <v>0</v>
      </c>
      <c r="BA1594" s="1">
        <v>0</v>
      </c>
      <c r="BB1594" s="1">
        <v>1025059.0844946</v>
      </c>
      <c r="BC1594" s="7">
        <v>0.14402308726139884</v>
      </c>
      <c r="BD1594" s="35" t="s">
        <v>552</v>
      </c>
      <c r="BE1594" s="35" t="s">
        <v>552</v>
      </c>
      <c r="BF1594" s="35">
        <v>1.1679559677894327</v>
      </c>
      <c r="BG1594" s="35" t="s">
        <v>552</v>
      </c>
      <c r="BH1594" s="35" t="s">
        <v>552</v>
      </c>
      <c r="BI1594" s="35" t="s">
        <v>552</v>
      </c>
      <c r="BJ1594" s="35" t="s">
        <v>552</v>
      </c>
      <c r="BK1594" s="35" t="s">
        <v>552</v>
      </c>
      <c r="BL1594" s="35" t="s">
        <v>552</v>
      </c>
      <c r="BM1594" s="35" t="s">
        <v>552</v>
      </c>
      <c r="BN1594" s="35">
        <v>1.1679559677894327</v>
      </c>
      <c r="BO1594" s="1">
        <v>0</v>
      </c>
      <c r="BP1594" s="1"/>
      <c r="BQ1594" s="1">
        <v>13510755.013079997</v>
      </c>
      <c r="BR1594" s="1">
        <v>600550.0358513128</v>
      </c>
      <c r="BS1594" s="1">
        <v>5306779.5628822427</v>
      </c>
      <c r="BT1594" s="1">
        <v>13510755.013079997</v>
      </c>
      <c r="BU1594" s="1">
        <v>600550.0358513128</v>
      </c>
      <c r="BV1594" s="1">
        <v>1562138.7422557177</v>
      </c>
      <c r="BW1594" s="35">
        <v>5.9883538843532822</v>
      </c>
      <c r="BX1594" s="1">
        <v>67396427.250043184</v>
      </c>
      <c r="BY1594" s="1">
        <v>2995756.1040873993</v>
      </c>
      <c r="BZ1594" s="1">
        <v>26472094.445910253</v>
      </c>
      <c r="CA1594" s="1">
        <v>67396427.250043184</v>
      </c>
      <c r="CB1594" s="1">
        <v>2995756.1040873993</v>
      </c>
      <c r="CC1594" s="1">
        <v>7792500.8628300605</v>
      </c>
    </row>
    <row r="1595" spans="1:81" x14ac:dyDescent="0.25">
      <c r="A1595" t="s">
        <v>270</v>
      </c>
      <c r="B1595" t="s">
        <v>271</v>
      </c>
      <c r="C1595" t="s">
        <v>42</v>
      </c>
      <c r="D1595" t="s">
        <v>28</v>
      </c>
      <c r="E1595">
        <v>20177</v>
      </c>
      <c r="F1595" t="s">
        <v>39</v>
      </c>
      <c r="G1595" t="s">
        <v>177</v>
      </c>
      <c r="H1595" s="74">
        <v>0.11527868646602001</v>
      </c>
      <c r="I1595" s="1">
        <v>41046163</v>
      </c>
      <c r="J1595" s="1">
        <v>0</v>
      </c>
      <c r="K1595" s="1">
        <v>0</v>
      </c>
      <c r="L1595" s="1">
        <v>5061488</v>
      </c>
      <c r="M1595" s="1">
        <v>0</v>
      </c>
      <c r="N1595" s="1">
        <v>0</v>
      </c>
      <c r="O1595" s="1">
        <v>0</v>
      </c>
      <c r="P1595" s="1">
        <v>0</v>
      </c>
      <c r="Q1595" s="1">
        <v>0</v>
      </c>
      <c r="R1595" s="1">
        <v>0</v>
      </c>
      <c r="S1595" s="1">
        <v>0</v>
      </c>
      <c r="T1595" s="1">
        <v>5061488</v>
      </c>
      <c r="U1595" s="1"/>
      <c r="V1595" s="36"/>
      <c r="W1595" s="1"/>
      <c r="X1595" s="1"/>
      <c r="Y1595" s="1">
        <v>472809</v>
      </c>
      <c r="Z1595" s="1"/>
      <c r="AA1595" s="1"/>
      <c r="AB1595" s="1"/>
      <c r="AC1595" s="1"/>
      <c r="AD1595" s="1"/>
      <c r="AE1595" s="1"/>
      <c r="AF1595" s="1"/>
      <c r="AG1595" s="1">
        <v>0</v>
      </c>
      <c r="AH1595" s="1">
        <v>0</v>
      </c>
      <c r="AI1595" s="1">
        <v>4886536.0310000004</v>
      </c>
      <c r="AJ1595" s="1">
        <v>0</v>
      </c>
      <c r="AK1595" s="1">
        <v>0</v>
      </c>
      <c r="AL1595" s="1">
        <v>0</v>
      </c>
      <c r="AM1595" s="1">
        <v>0</v>
      </c>
      <c r="AN1595" s="1">
        <v>0</v>
      </c>
      <c r="AO1595" s="1">
        <v>0</v>
      </c>
      <c r="AP1595" s="1">
        <v>0</v>
      </c>
      <c r="AQ1595" s="1">
        <v>4886536.0310000004</v>
      </c>
      <c r="AR1595" s="1">
        <v>0</v>
      </c>
      <c r="AS1595" s="1">
        <v>0</v>
      </c>
      <c r="AT1595" s="1">
        <v>1025059.0844946</v>
      </c>
      <c r="AU1595" s="1">
        <v>0</v>
      </c>
      <c r="AV1595" s="1">
        <v>0</v>
      </c>
      <c r="AW1595" s="1">
        <v>0</v>
      </c>
      <c r="AX1595" s="1">
        <v>0</v>
      </c>
      <c r="AY1595" s="1">
        <v>0</v>
      </c>
      <c r="AZ1595" s="1">
        <v>0</v>
      </c>
      <c r="BA1595" s="1">
        <v>0</v>
      </c>
      <c r="BB1595" s="1">
        <v>1025059.0844946</v>
      </c>
      <c r="BC1595" s="7">
        <v>0.14402308726139884</v>
      </c>
      <c r="BD1595" s="35" t="s">
        <v>552</v>
      </c>
      <c r="BE1595" s="35" t="s">
        <v>552</v>
      </c>
      <c r="BF1595" s="35">
        <v>1.1679559677894327</v>
      </c>
      <c r="BG1595" s="35" t="s">
        <v>552</v>
      </c>
      <c r="BH1595" s="35" t="s">
        <v>552</v>
      </c>
      <c r="BI1595" s="35" t="s">
        <v>552</v>
      </c>
      <c r="BJ1595" s="35" t="s">
        <v>552</v>
      </c>
      <c r="BK1595" s="35" t="s">
        <v>552</v>
      </c>
      <c r="BL1595" s="35" t="s">
        <v>552</v>
      </c>
      <c r="BM1595" s="35" t="s">
        <v>552</v>
      </c>
      <c r="BN1595" s="35">
        <v>1.1679559677894327</v>
      </c>
      <c r="BO1595" s="1">
        <v>0</v>
      </c>
      <c r="BP1595" s="1">
        <v>0</v>
      </c>
      <c r="BQ1595" s="1">
        <v>13510755.013079997</v>
      </c>
      <c r="BR1595" s="1">
        <v>600550.0358513128</v>
      </c>
      <c r="BS1595" s="1">
        <v>5306779.5628822427</v>
      </c>
      <c r="BT1595" s="1">
        <v>13510755.013079997</v>
      </c>
      <c r="BU1595" s="1">
        <v>600550.0358513128</v>
      </c>
      <c r="BV1595" s="1">
        <v>1562138.7422557177</v>
      </c>
      <c r="BW1595" s="35">
        <v>5.9883538843532822</v>
      </c>
      <c r="BX1595" s="1">
        <v>67396427.250043184</v>
      </c>
      <c r="BY1595" s="1">
        <v>2995756.1040873993</v>
      </c>
      <c r="BZ1595" s="1">
        <v>26472094.445910253</v>
      </c>
      <c r="CA1595" s="1">
        <v>67396427.250043184</v>
      </c>
      <c r="CB1595" s="1">
        <v>2995756.1040873993</v>
      </c>
      <c r="CC1595" s="1">
        <v>7792500.8628300605</v>
      </c>
    </row>
    <row r="1596" spans="1:81" x14ac:dyDescent="0.25">
      <c r="A1596" t="s">
        <v>1355</v>
      </c>
      <c r="B1596" t="s">
        <v>41</v>
      </c>
      <c r="C1596" t="s">
        <v>42</v>
      </c>
      <c r="D1596" t="s">
        <v>1727</v>
      </c>
      <c r="E1596">
        <v>20189</v>
      </c>
      <c r="F1596" t="s">
        <v>39</v>
      </c>
      <c r="G1596" t="s">
        <v>43</v>
      </c>
      <c r="H1596" s="74">
        <v>0.27116885859524997</v>
      </c>
      <c r="I1596" s="1">
        <v>3728167</v>
      </c>
      <c r="J1596" s="1"/>
      <c r="K1596" s="1"/>
      <c r="L1596" s="1">
        <v>312243</v>
      </c>
      <c r="M1596" s="1"/>
      <c r="N1596" s="1"/>
      <c r="O1596" s="1"/>
      <c r="P1596" s="1"/>
      <c r="Q1596" s="1"/>
      <c r="R1596" s="1"/>
      <c r="S1596" s="1"/>
      <c r="T1596" s="1">
        <v>312243</v>
      </c>
      <c r="U1596" s="1">
        <v>121.14285714285714</v>
      </c>
      <c r="V1596" s="36">
        <v>9.8561255191153746E-2</v>
      </c>
      <c r="W1596" s="1"/>
      <c r="X1596" s="1"/>
      <c r="Y1596" s="1">
        <v>783820</v>
      </c>
      <c r="Z1596" s="1"/>
      <c r="AA1596" s="1"/>
      <c r="AB1596" s="1"/>
      <c r="AC1596" s="1"/>
      <c r="AD1596" s="1"/>
      <c r="AE1596" s="1"/>
      <c r="AF1596" s="1"/>
      <c r="AG1596" s="1">
        <v>0</v>
      </c>
      <c r="AH1596" s="1"/>
      <c r="AI1596" s="1">
        <v>8113461.9076000014</v>
      </c>
      <c r="AJ1596" s="1"/>
      <c r="AK1596" s="1"/>
      <c r="AL1596" s="1"/>
      <c r="AM1596" s="1"/>
      <c r="AN1596" s="1"/>
      <c r="AO1596" s="1"/>
      <c r="AP1596" s="1"/>
      <c r="AQ1596" s="1">
        <v>8113461.9076000014</v>
      </c>
      <c r="AR1596" s="1">
        <v>0</v>
      </c>
      <c r="AS1596" s="1"/>
      <c r="AT1596" s="1">
        <v>1699336.9661079999</v>
      </c>
      <c r="AU1596" s="1"/>
      <c r="AV1596" s="1"/>
      <c r="AW1596" s="1"/>
      <c r="AX1596" s="1"/>
      <c r="AY1596" s="1"/>
      <c r="AZ1596" s="1"/>
      <c r="BA1596" s="1"/>
      <c r="BB1596" s="1">
        <v>1699336.9661079999</v>
      </c>
      <c r="BC1596" s="7">
        <v>2.6320706324872254</v>
      </c>
      <c r="BD1596" s="35" t="s">
        <v>552</v>
      </c>
      <c r="BE1596" s="35" t="s">
        <v>552</v>
      </c>
      <c r="BF1596" s="35">
        <v>31.426801797664005</v>
      </c>
      <c r="BG1596" s="35" t="s">
        <v>552</v>
      </c>
      <c r="BH1596" s="35" t="s">
        <v>552</v>
      </c>
      <c r="BI1596" s="35" t="s">
        <v>552</v>
      </c>
      <c r="BJ1596" s="35" t="s">
        <v>552</v>
      </c>
      <c r="BK1596" s="35" t="s">
        <v>552</v>
      </c>
      <c r="BL1596" s="35" t="s">
        <v>552</v>
      </c>
      <c r="BM1596" s="35" t="s">
        <v>552</v>
      </c>
      <c r="BN1596" s="35">
        <v>31.426801797664005</v>
      </c>
      <c r="BO1596" s="1">
        <v>0</v>
      </c>
      <c r="BP1596" s="1"/>
      <c r="BQ1596" s="1">
        <v>1227163.4497199999</v>
      </c>
      <c r="BR1596" s="1">
        <v>54547.140630652415</v>
      </c>
      <c r="BS1596" s="1">
        <v>482007.54946600023</v>
      </c>
      <c r="BT1596" s="1">
        <v>1227163.4497199999</v>
      </c>
      <c r="BU1596" s="1">
        <v>54547.140630652415</v>
      </c>
      <c r="BV1596" s="1">
        <v>141886.93126564045</v>
      </c>
      <c r="BW1596" s="35">
        <v>5.9758904691304471</v>
      </c>
      <c r="BX1596" s="1">
        <v>6106230.9135269886</v>
      </c>
      <c r="BY1596" s="1">
        <v>271420.59718238155</v>
      </c>
      <c r="BZ1596" s="1">
        <v>2398416.7714367933</v>
      </c>
      <c r="CA1596" s="1">
        <v>6106230.9135269886</v>
      </c>
      <c r="CB1596" s="1">
        <v>271420.59718238155</v>
      </c>
      <c r="CC1596" s="1">
        <v>706013.82897886715</v>
      </c>
    </row>
    <row r="1597" spans="1:81" x14ac:dyDescent="0.25">
      <c r="A1597" t="s">
        <v>1355</v>
      </c>
      <c r="B1597" t="s">
        <v>41</v>
      </c>
      <c r="C1597" t="s">
        <v>42</v>
      </c>
      <c r="D1597" t="s">
        <v>28</v>
      </c>
      <c r="E1597">
        <v>20189</v>
      </c>
      <c r="F1597" t="s">
        <v>39</v>
      </c>
      <c r="G1597" t="s">
        <v>43</v>
      </c>
      <c r="H1597" s="74">
        <v>0.27116885859524997</v>
      </c>
      <c r="I1597" s="1">
        <v>3728167</v>
      </c>
      <c r="J1597" s="1">
        <v>0</v>
      </c>
      <c r="K1597" s="1">
        <v>0</v>
      </c>
      <c r="L1597" s="1">
        <v>312243</v>
      </c>
      <c r="M1597" s="1">
        <v>0</v>
      </c>
      <c r="N1597" s="1">
        <v>0</v>
      </c>
      <c r="O1597" s="1">
        <v>0</v>
      </c>
      <c r="P1597" s="1">
        <v>0</v>
      </c>
      <c r="Q1597" s="1">
        <v>0</v>
      </c>
      <c r="R1597" s="1">
        <v>0</v>
      </c>
      <c r="S1597" s="1">
        <v>0</v>
      </c>
      <c r="T1597" s="1">
        <v>312243</v>
      </c>
      <c r="U1597" s="1"/>
      <c r="V1597" s="36"/>
      <c r="W1597" s="1"/>
      <c r="X1597" s="1"/>
      <c r="Y1597" s="1">
        <v>783820</v>
      </c>
      <c r="Z1597" s="1"/>
      <c r="AA1597" s="1"/>
      <c r="AB1597" s="1"/>
      <c r="AC1597" s="1"/>
      <c r="AD1597" s="1"/>
      <c r="AE1597" s="1"/>
      <c r="AF1597" s="1"/>
      <c r="AG1597" s="1">
        <v>0</v>
      </c>
      <c r="AH1597" s="1">
        <v>0</v>
      </c>
      <c r="AI1597" s="1">
        <v>8113461.9076000014</v>
      </c>
      <c r="AJ1597" s="1">
        <v>0</v>
      </c>
      <c r="AK1597" s="1">
        <v>0</v>
      </c>
      <c r="AL1597" s="1">
        <v>0</v>
      </c>
      <c r="AM1597" s="1">
        <v>0</v>
      </c>
      <c r="AN1597" s="1">
        <v>0</v>
      </c>
      <c r="AO1597" s="1">
        <v>0</v>
      </c>
      <c r="AP1597" s="1">
        <v>0</v>
      </c>
      <c r="AQ1597" s="1">
        <v>8113461.9076000014</v>
      </c>
      <c r="AR1597" s="1">
        <v>0</v>
      </c>
      <c r="AS1597" s="1">
        <v>0</v>
      </c>
      <c r="AT1597" s="1">
        <v>1699336.9661079999</v>
      </c>
      <c r="AU1597" s="1">
        <v>0</v>
      </c>
      <c r="AV1597" s="1">
        <v>0</v>
      </c>
      <c r="AW1597" s="1">
        <v>0</v>
      </c>
      <c r="AX1597" s="1">
        <v>0</v>
      </c>
      <c r="AY1597" s="1">
        <v>0</v>
      </c>
      <c r="AZ1597" s="1">
        <v>0</v>
      </c>
      <c r="BA1597" s="1">
        <v>0</v>
      </c>
      <c r="BB1597" s="1">
        <v>1699336.9661079999</v>
      </c>
      <c r="BC1597" s="7">
        <v>2.6320706324872254</v>
      </c>
      <c r="BD1597" s="35" t="s">
        <v>552</v>
      </c>
      <c r="BE1597" s="35" t="s">
        <v>552</v>
      </c>
      <c r="BF1597" s="35">
        <v>31.426801797664005</v>
      </c>
      <c r="BG1597" s="35" t="s">
        <v>552</v>
      </c>
      <c r="BH1597" s="35" t="s">
        <v>552</v>
      </c>
      <c r="BI1597" s="35" t="s">
        <v>552</v>
      </c>
      <c r="BJ1597" s="35" t="s">
        <v>552</v>
      </c>
      <c r="BK1597" s="35" t="s">
        <v>552</v>
      </c>
      <c r="BL1597" s="35" t="s">
        <v>552</v>
      </c>
      <c r="BM1597" s="35" t="s">
        <v>552</v>
      </c>
      <c r="BN1597" s="35">
        <v>31.426801797664005</v>
      </c>
      <c r="BO1597" s="1">
        <v>0</v>
      </c>
      <c r="BP1597" s="1">
        <v>0</v>
      </c>
      <c r="BQ1597" s="1">
        <v>1227163.4497199999</v>
      </c>
      <c r="BR1597" s="1">
        <v>54547.140630652415</v>
      </c>
      <c r="BS1597" s="1">
        <v>482007.54946600023</v>
      </c>
      <c r="BT1597" s="1">
        <v>1227163.4497199999</v>
      </c>
      <c r="BU1597" s="1">
        <v>54547.140630652415</v>
      </c>
      <c r="BV1597" s="1">
        <v>141886.93126564045</v>
      </c>
      <c r="BW1597" s="35">
        <v>5.9758904691304471</v>
      </c>
      <c r="BX1597" s="1">
        <v>6106230.9135269886</v>
      </c>
      <c r="BY1597" s="1">
        <v>271420.59718238155</v>
      </c>
      <c r="BZ1597" s="1">
        <v>2398416.7714367933</v>
      </c>
      <c r="CA1597" s="1">
        <v>6106230.9135269886</v>
      </c>
      <c r="CB1597" s="1">
        <v>271420.59718238155</v>
      </c>
      <c r="CC1597" s="1">
        <v>706013.82897886715</v>
      </c>
    </row>
    <row r="1598" spans="1:81" x14ac:dyDescent="0.25">
      <c r="A1598" t="s">
        <v>575</v>
      </c>
      <c r="B1598" t="s">
        <v>576</v>
      </c>
      <c r="C1598" t="s">
        <v>42</v>
      </c>
      <c r="D1598" t="s">
        <v>38</v>
      </c>
      <c r="E1598">
        <v>20003</v>
      </c>
      <c r="F1598" t="s">
        <v>39</v>
      </c>
      <c r="G1598" t="s">
        <v>177</v>
      </c>
      <c r="H1598" s="74">
        <v>0.11527868646602001</v>
      </c>
      <c r="I1598" s="1">
        <v>7028557</v>
      </c>
      <c r="J1598" s="1"/>
      <c r="K1598" s="1"/>
      <c r="L1598" s="1">
        <v>1240138</v>
      </c>
      <c r="M1598" s="1"/>
      <c r="N1598" s="1"/>
      <c r="O1598" s="1"/>
      <c r="P1598" s="1"/>
      <c r="Q1598" s="1"/>
      <c r="R1598" s="1"/>
      <c r="S1598" s="1"/>
      <c r="T1598" s="1">
        <v>1240138</v>
      </c>
      <c r="U1598" s="1">
        <v>36.363636363636367</v>
      </c>
      <c r="V1598" s="36">
        <v>0.16692473091813848</v>
      </c>
      <c r="W1598" s="1"/>
      <c r="X1598" s="1"/>
      <c r="Y1598" s="1">
        <v>290797</v>
      </c>
      <c r="Z1598" s="1"/>
      <c r="AA1598" s="1"/>
      <c r="AB1598" s="1"/>
      <c r="AC1598" s="1"/>
      <c r="AD1598" s="1"/>
      <c r="AE1598" s="1"/>
      <c r="AF1598" s="1"/>
      <c r="AG1598" s="1">
        <v>0</v>
      </c>
      <c r="AH1598" s="1">
        <v>0</v>
      </c>
      <c r="AI1598" s="1">
        <v>2983531.4828750002</v>
      </c>
      <c r="AJ1598" s="1">
        <v>0</v>
      </c>
      <c r="AK1598" s="1">
        <v>0</v>
      </c>
      <c r="AL1598" s="1">
        <v>0</v>
      </c>
      <c r="AM1598" s="1">
        <v>0</v>
      </c>
      <c r="AN1598" s="1">
        <v>0</v>
      </c>
      <c r="AO1598" s="1">
        <v>0</v>
      </c>
      <c r="AP1598" s="1">
        <v>0</v>
      </c>
      <c r="AQ1598" s="1">
        <v>2983531.4828750002</v>
      </c>
      <c r="AR1598" s="1">
        <v>0</v>
      </c>
      <c r="AS1598" s="1">
        <v>0</v>
      </c>
      <c r="AT1598" s="1">
        <v>630453.53746180004</v>
      </c>
      <c r="AU1598" s="1">
        <v>0</v>
      </c>
      <c r="AV1598" s="1">
        <v>0</v>
      </c>
      <c r="AW1598" s="1">
        <v>0</v>
      </c>
      <c r="AX1598" s="1">
        <v>0</v>
      </c>
      <c r="AY1598" s="1">
        <v>0</v>
      </c>
      <c r="AZ1598" s="1">
        <v>0</v>
      </c>
      <c r="BA1598" s="1">
        <v>0</v>
      </c>
      <c r="BB1598" s="1">
        <v>630453.53746180004</v>
      </c>
      <c r="BC1598" s="7">
        <v>0.51418591616128317</v>
      </c>
      <c r="BD1598" s="35" t="s">
        <v>552</v>
      </c>
      <c r="BE1598" s="35" t="s">
        <v>552</v>
      </c>
      <c r="BF1598" s="35">
        <v>2.9141797286566495</v>
      </c>
      <c r="BG1598" s="35" t="s">
        <v>552</v>
      </c>
      <c r="BH1598" s="35" t="s">
        <v>552</v>
      </c>
      <c r="BI1598" s="35" t="s">
        <v>552</v>
      </c>
      <c r="BJ1598" s="35" t="s">
        <v>552</v>
      </c>
      <c r="BK1598" s="35" t="s">
        <v>552</v>
      </c>
      <c r="BL1598" s="35" t="s">
        <v>552</v>
      </c>
      <c r="BM1598" s="35" t="s">
        <v>552</v>
      </c>
      <c r="BN1598" s="35">
        <v>2.9141797286566495</v>
      </c>
      <c r="BO1598" s="1">
        <v>0</v>
      </c>
      <c r="BP1598" s="1"/>
      <c r="BQ1598" s="1">
        <v>2313519.8221199997</v>
      </c>
      <c r="BR1598" s="1">
        <v>102835.43819511207</v>
      </c>
      <c r="BS1598" s="1">
        <v>908708.63237942441</v>
      </c>
      <c r="BT1598" s="1">
        <v>2313519.8221199997</v>
      </c>
      <c r="BU1598" s="1">
        <v>102835.43819511207</v>
      </c>
      <c r="BV1598" s="1">
        <v>267493.48512436158</v>
      </c>
      <c r="BW1598" s="35">
        <v>6.3024552772304441</v>
      </c>
      <c r="BX1598" s="1">
        <v>12267335.389777431</v>
      </c>
      <c r="BY1598" s="1">
        <v>545280.31194397726</v>
      </c>
      <c r="BZ1598" s="1">
        <v>4818386.8832251392</v>
      </c>
      <c r="CA1598" s="1">
        <v>12267335.389777431</v>
      </c>
      <c r="CB1598" s="1">
        <v>545280.31194397726</v>
      </c>
      <c r="CC1598" s="1">
        <v>1418372.2418224346</v>
      </c>
    </row>
    <row r="1599" spans="1:81" x14ac:dyDescent="0.25">
      <c r="A1599" t="s">
        <v>575</v>
      </c>
      <c r="B1599" t="s">
        <v>576</v>
      </c>
      <c r="C1599" t="s">
        <v>42</v>
      </c>
      <c r="D1599" t="s">
        <v>28</v>
      </c>
      <c r="E1599">
        <v>20003</v>
      </c>
      <c r="F1599" t="s">
        <v>39</v>
      </c>
      <c r="G1599" t="s">
        <v>177</v>
      </c>
      <c r="H1599" s="74">
        <v>0.11527868646602001</v>
      </c>
      <c r="I1599" s="1">
        <v>7652374</v>
      </c>
      <c r="J1599" s="1">
        <v>0</v>
      </c>
      <c r="K1599" s="1">
        <v>0</v>
      </c>
      <c r="L1599" s="1">
        <v>1304235</v>
      </c>
      <c r="M1599" s="1">
        <v>0</v>
      </c>
      <c r="N1599" s="1">
        <v>0</v>
      </c>
      <c r="O1599" s="1">
        <v>0</v>
      </c>
      <c r="P1599" s="1">
        <v>524582</v>
      </c>
      <c r="Q1599" s="1">
        <v>0</v>
      </c>
      <c r="R1599" s="1">
        <v>0</v>
      </c>
      <c r="S1599" s="1">
        <v>0</v>
      </c>
      <c r="T1599" s="1">
        <v>1828817</v>
      </c>
      <c r="U1599" s="1"/>
      <c r="V1599" s="36"/>
      <c r="W1599" s="1"/>
      <c r="X1599" s="1"/>
      <c r="Y1599" s="1">
        <v>315666</v>
      </c>
      <c r="Z1599" s="1"/>
      <c r="AA1599" s="1"/>
      <c r="AB1599" s="1"/>
      <c r="AC1599" s="1">
        <v>54838</v>
      </c>
      <c r="AD1599" s="1"/>
      <c r="AE1599" s="1"/>
      <c r="AF1599" s="1"/>
      <c r="AG1599" s="1">
        <v>0</v>
      </c>
      <c r="AH1599" s="1">
        <v>0</v>
      </c>
      <c r="AI1599" s="1">
        <v>3238193.1065625004</v>
      </c>
      <c r="AJ1599" s="1">
        <v>0</v>
      </c>
      <c r="AK1599" s="1">
        <v>0</v>
      </c>
      <c r="AL1599" s="1">
        <v>0</v>
      </c>
      <c r="AM1599" s="1">
        <v>482073.47772166663</v>
      </c>
      <c r="AN1599" s="1">
        <v>0</v>
      </c>
      <c r="AO1599" s="1">
        <v>0</v>
      </c>
      <c r="AP1599" s="1">
        <v>0</v>
      </c>
      <c r="AQ1599" s="1">
        <v>3720266.5842841668</v>
      </c>
      <c r="AR1599" s="1">
        <v>0</v>
      </c>
      <c r="AS1599" s="1">
        <v>0</v>
      </c>
      <c r="AT1599" s="1">
        <v>684370.01192040008</v>
      </c>
      <c r="AU1599" s="1">
        <v>0</v>
      </c>
      <c r="AV1599" s="1">
        <v>0</v>
      </c>
      <c r="AW1599" s="1">
        <v>0</v>
      </c>
      <c r="AX1599" s="1">
        <v>142643.50883999999</v>
      </c>
      <c r="AY1599" s="1">
        <v>0</v>
      </c>
      <c r="AZ1599" s="1">
        <v>0</v>
      </c>
      <c r="BA1599" s="1">
        <v>0</v>
      </c>
      <c r="BB1599" s="1">
        <v>827013.5207604001</v>
      </c>
      <c r="BC1599" s="7">
        <v>0.59423129411141784</v>
      </c>
      <c r="BD1599" s="35" t="s">
        <v>552</v>
      </c>
      <c r="BE1599" s="35" t="s">
        <v>552</v>
      </c>
      <c r="BF1599" s="35">
        <v>3.0075585446510025</v>
      </c>
      <c r="BG1599" s="35" t="s">
        <v>552</v>
      </c>
      <c r="BH1599" s="35" t="s">
        <v>552</v>
      </c>
      <c r="BI1599" s="35" t="s">
        <v>552</v>
      </c>
      <c r="BJ1599" s="35">
        <v>1.1908852887854837</v>
      </c>
      <c r="BK1599" s="35" t="s">
        <v>552</v>
      </c>
      <c r="BL1599" s="35" t="s">
        <v>552</v>
      </c>
      <c r="BM1599" s="35" t="s">
        <v>552</v>
      </c>
      <c r="BN1599" s="35">
        <v>2.4864598836540601</v>
      </c>
      <c r="BO1599" s="1">
        <v>0</v>
      </c>
      <c r="BP1599" s="1">
        <v>0</v>
      </c>
      <c r="BQ1599" s="1">
        <v>2518855.4258399997</v>
      </c>
      <c r="BR1599" s="1">
        <v>111962.55981460812</v>
      </c>
      <c r="BS1599" s="1">
        <v>989360.73393099976</v>
      </c>
      <c r="BT1599" s="1">
        <v>2518855.4258399997</v>
      </c>
      <c r="BU1599" s="1">
        <v>111962.55981460812</v>
      </c>
      <c r="BV1599" s="1">
        <v>291234.77133856231</v>
      </c>
      <c r="BW1599" s="35">
        <v>6.3024552772304441</v>
      </c>
      <c r="BX1599" s="1">
        <v>13356118.245325845</v>
      </c>
      <c r="BY1599" s="1">
        <v>593676.46614119806</v>
      </c>
      <c r="BZ1599" s="1">
        <v>5246041.0447170157</v>
      </c>
      <c r="CA1599" s="1">
        <v>13356118.245325845</v>
      </c>
      <c r="CB1599" s="1">
        <v>593676.46614119806</v>
      </c>
      <c r="CC1599" s="1">
        <v>1544259.3501971615</v>
      </c>
    </row>
    <row r="1600" spans="1:81" x14ac:dyDescent="0.25">
      <c r="A1600" t="s">
        <v>575</v>
      </c>
      <c r="B1600" t="s">
        <v>576</v>
      </c>
      <c r="C1600" t="s">
        <v>42</v>
      </c>
      <c r="D1600" t="s">
        <v>1730</v>
      </c>
      <c r="E1600">
        <v>20003</v>
      </c>
      <c r="F1600" t="s">
        <v>39</v>
      </c>
      <c r="G1600" t="s">
        <v>177</v>
      </c>
      <c r="H1600" s="74">
        <v>0.11527868646602001</v>
      </c>
      <c r="I1600" s="1">
        <v>623817</v>
      </c>
      <c r="J1600" s="1"/>
      <c r="K1600" s="1"/>
      <c r="L1600" s="1">
        <v>64097</v>
      </c>
      <c r="M1600" s="1"/>
      <c r="N1600" s="1"/>
      <c r="O1600" s="1"/>
      <c r="P1600" s="1">
        <v>524582</v>
      </c>
      <c r="Q1600" s="1"/>
      <c r="R1600" s="1"/>
      <c r="S1600" s="1"/>
      <c r="T1600" s="1">
        <v>588679</v>
      </c>
      <c r="U1600" s="1">
        <v>15.142857142857142</v>
      </c>
      <c r="V1600" s="36">
        <v>8.8881208106666929E-2</v>
      </c>
      <c r="W1600" s="1"/>
      <c r="X1600" s="1"/>
      <c r="Y1600" s="1">
        <v>24869</v>
      </c>
      <c r="Z1600" s="1"/>
      <c r="AA1600" s="1"/>
      <c r="AB1600" s="1"/>
      <c r="AC1600" s="1">
        <v>54838</v>
      </c>
      <c r="AD1600" s="1"/>
      <c r="AE1600" s="1"/>
      <c r="AF1600" s="1"/>
      <c r="AG1600" s="1">
        <v>0</v>
      </c>
      <c r="AH1600" s="1">
        <v>0</v>
      </c>
      <c r="AI1600" s="1">
        <v>254661.62368750002</v>
      </c>
      <c r="AJ1600" s="1">
        <v>0</v>
      </c>
      <c r="AK1600" s="1"/>
      <c r="AL1600" s="1">
        <v>0</v>
      </c>
      <c r="AM1600" s="1">
        <v>482073.47772166663</v>
      </c>
      <c r="AN1600" s="1"/>
      <c r="AO1600" s="1">
        <v>0</v>
      </c>
      <c r="AP1600" s="1">
        <v>0</v>
      </c>
      <c r="AQ1600" s="1">
        <v>736735.10140916659</v>
      </c>
      <c r="AR1600" s="1">
        <v>0</v>
      </c>
      <c r="AS1600" s="1">
        <v>0</v>
      </c>
      <c r="AT1600" s="1">
        <v>53916.474458600002</v>
      </c>
      <c r="AU1600" s="1">
        <v>0</v>
      </c>
      <c r="AV1600" s="1"/>
      <c r="AW1600" s="1">
        <v>0</v>
      </c>
      <c r="AX1600" s="1">
        <v>142643.50883999999</v>
      </c>
      <c r="AY1600" s="1"/>
      <c r="AZ1600" s="1">
        <v>0</v>
      </c>
      <c r="BA1600" s="1">
        <v>0</v>
      </c>
      <c r="BB1600" s="1">
        <v>196559.98329860001</v>
      </c>
      <c r="BC1600" s="7">
        <v>1.4961039611100155</v>
      </c>
      <c r="BD1600" s="35" t="s">
        <v>552</v>
      </c>
      <c r="BE1600" s="35" t="s">
        <v>552</v>
      </c>
      <c r="BF1600" s="35">
        <v>4.8142362067819091</v>
      </c>
      <c r="BG1600" s="35" t="s">
        <v>552</v>
      </c>
      <c r="BH1600" s="35" t="s">
        <v>552</v>
      </c>
      <c r="BI1600" s="35" t="s">
        <v>552</v>
      </c>
      <c r="BJ1600" s="35">
        <v>1.1908852887854837</v>
      </c>
      <c r="BK1600" s="35" t="s">
        <v>552</v>
      </c>
      <c r="BL1600" s="35" t="s">
        <v>552</v>
      </c>
      <c r="BM1600" s="35" t="s">
        <v>552</v>
      </c>
      <c r="BN1600" s="35">
        <v>1.5854057724290598</v>
      </c>
      <c r="BO1600" s="1">
        <v>0</v>
      </c>
      <c r="BP1600" s="1">
        <v>0</v>
      </c>
      <c r="BQ1600" s="1">
        <v>205335.60371999998</v>
      </c>
      <c r="BR1600" s="1">
        <v>9127.1216194960416</v>
      </c>
      <c r="BS1600" s="1">
        <v>80652.101551575295</v>
      </c>
      <c r="BT1600" s="1">
        <v>205335.60371999998</v>
      </c>
      <c r="BU1600" s="1">
        <v>9127.1216194960416</v>
      </c>
      <c r="BV1600" s="1">
        <v>23741.286214200711</v>
      </c>
      <c r="BW1600" s="35">
        <v>6.3024552772304441</v>
      </c>
      <c r="BX1600" s="1">
        <v>1088782.855548413</v>
      </c>
      <c r="BY1600" s="1">
        <v>48396.154197220851</v>
      </c>
      <c r="BZ1600" s="1">
        <v>427654.16149187606</v>
      </c>
      <c r="CA1600" s="1">
        <v>1088782.855548413</v>
      </c>
      <c r="CB1600" s="1">
        <v>48396.154197220851</v>
      </c>
      <c r="CC1600" s="1">
        <v>125887.10837472693</v>
      </c>
    </row>
    <row r="1601" spans="1:81" x14ac:dyDescent="0.25">
      <c r="A1601" t="s">
        <v>203</v>
      </c>
      <c r="B1601" t="s">
        <v>204</v>
      </c>
      <c r="C1601" t="s">
        <v>42</v>
      </c>
      <c r="D1601" t="s">
        <v>38</v>
      </c>
      <c r="E1601">
        <v>20002</v>
      </c>
      <c r="F1601" t="s">
        <v>39</v>
      </c>
      <c r="G1601" t="s">
        <v>177</v>
      </c>
      <c r="H1601" s="74">
        <v>0.11527868646602001</v>
      </c>
      <c r="I1601" s="1">
        <v>59017230</v>
      </c>
      <c r="J1601" s="1"/>
      <c r="K1601" s="1"/>
      <c r="L1601" s="1">
        <v>8692595</v>
      </c>
      <c r="M1601" s="1"/>
      <c r="N1601" s="1"/>
      <c r="O1601" s="1"/>
      <c r="P1601" s="1">
        <v>33101</v>
      </c>
      <c r="Q1601" s="1"/>
      <c r="R1601" s="1"/>
      <c r="S1601" s="1"/>
      <c r="T1601" s="1">
        <v>8725696</v>
      </c>
      <c r="U1601" s="1">
        <v>38.468879668049794</v>
      </c>
      <c r="V1601" s="36">
        <v>0.18635931345868942</v>
      </c>
      <c r="W1601" s="1"/>
      <c r="X1601" s="1"/>
      <c r="Y1601" s="1">
        <v>1796195</v>
      </c>
      <c r="Z1601" s="1"/>
      <c r="AA1601" s="1"/>
      <c r="AB1601" s="1"/>
      <c r="AC1601" s="1">
        <v>4156</v>
      </c>
      <c r="AD1601" s="1"/>
      <c r="AE1601" s="1"/>
      <c r="AF1601" s="1"/>
      <c r="AG1601" s="1">
        <v>0</v>
      </c>
      <c r="AH1601" s="1">
        <v>0</v>
      </c>
      <c r="AI1601" s="1">
        <v>18440745.654062502</v>
      </c>
      <c r="AJ1601" s="1">
        <v>0</v>
      </c>
      <c r="AK1601" s="1">
        <v>0</v>
      </c>
      <c r="AL1601" s="1">
        <v>0</v>
      </c>
      <c r="AM1601" s="1">
        <v>36527.277219166666</v>
      </c>
      <c r="AN1601" s="1">
        <v>0</v>
      </c>
      <c r="AO1601" s="1">
        <v>0</v>
      </c>
      <c r="AP1601" s="1">
        <v>0</v>
      </c>
      <c r="AQ1601" s="1">
        <v>18477272.931281667</v>
      </c>
      <c r="AR1601" s="1">
        <v>0</v>
      </c>
      <c r="AS1601" s="1">
        <v>0</v>
      </c>
      <c r="AT1601" s="1">
        <v>3894185.6061829999</v>
      </c>
      <c r="AU1601" s="1">
        <v>0</v>
      </c>
      <c r="AV1601" s="1">
        <v>0</v>
      </c>
      <c r="AW1601" s="1">
        <v>0</v>
      </c>
      <c r="AX1601" s="1">
        <v>10810.504079999999</v>
      </c>
      <c r="AY1601" s="1">
        <v>0</v>
      </c>
      <c r="AZ1601" s="1">
        <v>0</v>
      </c>
      <c r="BA1601" s="1">
        <v>0</v>
      </c>
      <c r="BB1601" s="1">
        <v>3904996.1102629998</v>
      </c>
      <c r="BC1601" s="7">
        <v>0.37924973845001991</v>
      </c>
      <c r="BD1601" s="35" t="s">
        <v>552</v>
      </c>
      <c r="BE1601" s="35" t="s">
        <v>552</v>
      </c>
      <c r="BF1601" s="35">
        <v>2.5694204389190456</v>
      </c>
      <c r="BG1601" s="35" t="s">
        <v>552</v>
      </c>
      <c r="BH1601" s="35" t="s">
        <v>552</v>
      </c>
      <c r="BI1601" s="35" t="s">
        <v>552</v>
      </c>
      <c r="BJ1601" s="35">
        <v>1.4301012446502119</v>
      </c>
      <c r="BK1601" s="35" t="s">
        <v>552</v>
      </c>
      <c r="BL1601" s="35" t="s">
        <v>552</v>
      </c>
      <c r="BM1601" s="35" t="s">
        <v>552</v>
      </c>
      <c r="BN1601" s="35">
        <v>2.5650984221252573</v>
      </c>
      <c r="BO1601" s="1">
        <v>0</v>
      </c>
      <c r="BP1601" s="1"/>
      <c r="BQ1601" s="1">
        <v>19426111.426799998</v>
      </c>
      <c r="BR1601" s="1">
        <v>863486.30424590909</v>
      </c>
      <c r="BS1601" s="1">
        <v>7630224.2921444522</v>
      </c>
      <c r="BT1601" s="1">
        <v>19426111.426799998</v>
      </c>
      <c r="BU1601" s="1">
        <v>863486.30424590909</v>
      </c>
      <c r="BV1601" s="1">
        <v>2246083.3048783736</v>
      </c>
      <c r="BW1601" s="35">
        <v>6.6186794720967486</v>
      </c>
      <c r="BX1601" s="1">
        <v>109149093.49642523</v>
      </c>
      <c r="BY1601" s="1">
        <v>4851652.7721031774</v>
      </c>
      <c r="BZ1601" s="1">
        <v>42871784.597765982</v>
      </c>
      <c r="CA1601" s="1">
        <v>109149093.49642523</v>
      </c>
      <c r="CB1601" s="1">
        <v>4851652.7721031774</v>
      </c>
      <c r="CC1601" s="1">
        <v>12620022.157739341</v>
      </c>
    </row>
    <row r="1602" spans="1:81" x14ac:dyDescent="0.25">
      <c r="A1602" t="s">
        <v>203</v>
      </c>
      <c r="B1602" t="s">
        <v>204</v>
      </c>
      <c r="C1602" t="s">
        <v>42</v>
      </c>
      <c r="D1602" t="s">
        <v>28</v>
      </c>
      <c r="E1602">
        <v>20002</v>
      </c>
      <c r="F1602" t="s">
        <v>39</v>
      </c>
      <c r="G1602" t="s">
        <v>177</v>
      </c>
      <c r="H1602" s="74">
        <v>0.11527868646602001</v>
      </c>
      <c r="I1602" s="1">
        <v>60862053</v>
      </c>
      <c r="J1602" s="1">
        <v>0</v>
      </c>
      <c r="K1602" s="1">
        <v>0</v>
      </c>
      <c r="L1602" s="1">
        <v>8692595</v>
      </c>
      <c r="M1602" s="1">
        <v>0</v>
      </c>
      <c r="N1602" s="1">
        <v>0</v>
      </c>
      <c r="O1602" s="1">
        <v>0</v>
      </c>
      <c r="P1602" s="1">
        <v>1259162</v>
      </c>
      <c r="Q1602" s="1">
        <v>0</v>
      </c>
      <c r="R1602" s="1">
        <v>0</v>
      </c>
      <c r="S1602" s="1">
        <v>0</v>
      </c>
      <c r="T1602" s="1">
        <v>9951757</v>
      </c>
      <c r="U1602" s="1"/>
      <c r="V1602" s="36"/>
      <c r="W1602" s="1"/>
      <c r="X1602" s="1"/>
      <c r="Y1602" s="1">
        <v>2144663</v>
      </c>
      <c r="Z1602" s="1"/>
      <c r="AA1602" s="1"/>
      <c r="AB1602" s="1"/>
      <c r="AC1602" s="1">
        <v>138545</v>
      </c>
      <c r="AD1602" s="1"/>
      <c r="AE1602" s="1"/>
      <c r="AF1602" s="1"/>
      <c r="AG1602" s="1">
        <v>0</v>
      </c>
      <c r="AH1602" s="1">
        <v>0</v>
      </c>
      <c r="AI1602" s="1">
        <v>22009991.868302502</v>
      </c>
      <c r="AJ1602" s="1">
        <v>0</v>
      </c>
      <c r="AK1602" s="1">
        <v>0</v>
      </c>
      <c r="AL1602" s="1">
        <v>0</v>
      </c>
      <c r="AM1602" s="1">
        <v>1217855.2981716665</v>
      </c>
      <c r="AN1602" s="1">
        <v>0</v>
      </c>
      <c r="AO1602" s="1">
        <v>0</v>
      </c>
      <c r="AP1602" s="1">
        <v>0</v>
      </c>
      <c r="AQ1602" s="1">
        <v>23227847.166474167</v>
      </c>
      <c r="AR1602" s="1">
        <v>0</v>
      </c>
      <c r="AS1602" s="1">
        <v>0</v>
      </c>
      <c r="AT1602" s="1">
        <v>4649670.9904621998</v>
      </c>
      <c r="AU1602" s="1">
        <v>0</v>
      </c>
      <c r="AV1602" s="1">
        <v>0</v>
      </c>
      <c r="AW1602" s="1">
        <v>0</v>
      </c>
      <c r="AX1602" s="1">
        <v>360380.48309999995</v>
      </c>
      <c r="AY1602" s="1">
        <v>0</v>
      </c>
      <c r="AZ1602" s="1">
        <v>0</v>
      </c>
      <c r="BA1602" s="1">
        <v>0</v>
      </c>
      <c r="BB1602" s="1">
        <v>5010051.4735621996</v>
      </c>
      <c r="BC1602" s="7">
        <v>0.46396559511451851</v>
      </c>
      <c r="BD1602" s="35" t="s">
        <v>552</v>
      </c>
      <c r="BE1602" s="35" t="s">
        <v>552</v>
      </c>
      <c r="BF1602" s="35">
        <v>3.0669394880084373</v>
      </c>
      <c r="BG1602" s="35" t="s">
        <v>552</v>
      </c>
      <c r="BH1602" s="35" t="s">
        <v>552</v>
      </c>
      <c r="BI1602" s="35" t="s">
        <v>552</v>
      </c>
      <c r="BJ1602" s="35">
        <v>1.2534016919758271</v>
      </c>
      <c r="BK1602" s="35" t="s">
        <v>552</v>
      </c>
      <c r="BL1602" s="35" t="s">
        <v>552</v>
      </c>
      <c r="BM1602" s="35" t="s">
        <v>552</v>
      </c>
      <c r="BN1602" s="35">
        <v>2.8374787125566234</v>
      </c>
      <c r="BO1602" s="1">
        <v>0</v>
      </c>
      <c r="BP1602" s="1">
        <v>0</v>
      </c>
      <c r="BQ1602" s="1">
        <v>20033353.365479998</v>
      </c>
      <c r="BR1602" s="1">
        <v>890478.07248474134</v>
      </c>
      <c r="BS1602" s="1">
        <v>7868737.9138326757</v>
      </c>
      <c r="BT1602" s="1">
        <v>20033353.365479998</v>
      </c>
      <c r="BU1602" s="1">
        <v>890478.07248474134</v>
      </c>
      <c r="BV1602" s="1">
        <v>2316293.7525858595</v>
      </c>
      <c r="BW1602" s="35">
        <v>6.6186794720967486</v>
      </c>
      <c r="BX1602" s="1">
        <v>112560991.31188276</v>
      </c>
      <c r="BY1602" s="1">
        <v>5003310.8662222959</v>
      </c>
      <c r="BZ1602" s="1">
        <v>44211916.187761046</v>
      </c>
      <c r="CA1602" s="1">
        <v>112560991.31188276</v>
      </c>
      <c r="CB1602" s="1">
        <v>5003310.8662222959</v>
      </c>
      <c r="CC1602" s="1">
        <v>13014512.15900011</v>
      </c>
    </row>
    <row r="1603" spans="1:81" x14ac:dyDescent="0.25">
      <c r="A1603" t="s">
        <v>203</v>
      </c>
      <c r="B1603" t="s">
        <v>204</v>
      </c>
      <c r="C1603" t="s">
        <v>42</v>
      </c>
      <c r="D1603" t="s">
        <v>1730</v>
      </c>
      <c r="E1603">
        <v>20002</v>
      </c>
      <c r="F1603" t="s">
        <v>39</v>
      </c>
      <c r="G1603" t="s">
        <v>177</v>
      </c>
      <c r="H1603" s="74">
        <v>0.11527868646602001</v>
      </c>
      <c r="I1603" s="1">
        <v>1844823</v>
      </c>
      <c r="J1603" s="1"/>
      <c r="K1603" s="1"/>
      <c r="L1603" s="1"/>
      <c r="M1603" s="1"/>
      <c r="N1603" s="1"/>
      <c r="O1603" s="1"/>
      <c r="P1603" s="1">
        <v>1226061</v>
      </c>
      <c r="Q1603" s="1"/>
      <c r="R1603" s="1"/>
      <c r="S1603" s="1"/>
      <c r="T1603" s="1">
        <v>1226061</v>
      </c>
      <c r="U1603" s="1">
        <v>10.387096774193548</v>
      </c>
      <c r="V1603" s="36">
        <v>0.14044823255089356</v>
      </c>
      <c r="W1603" s="1"/>
      <c r="X1603" s="1"/>
      <c r="Y1603" s="1">
        <v>348468</v>
      </c>
      <c r="Z1603" s="1"/>
      <c r="AA1603" s="1"/>
      <c r="AB1603" s="1"/>
      <c r="AC1603" s="1">
        <v>134389</v>
      </c>
      <c r="AD1603" s="1"/>
      <c r="AE1603" s="1"/>
      <c r="AF1603" s="1"/>
      <c r="AG1603" s="1">
        <v>0</v>
      </c>
      <c r="AH1603" s="1">
        <v>0</v>
      </c>
      <c r="AI1603" s="1">
        <v>3569246.2142400006</v>
      </c>
      <c r="AJ1603" s="1">
        <v>0</v>
      </c>
      <c r="AK1603" s="1"/>
      <c r="AL1603" s="1">
        <v>0</v>
      </c>
      <c r="AM1603" s="1">
        <v>1181328.0209524997</v>
      </c>
      <c r="AN1603" s="1"/>
      <c r="AO1603" s="1">
        <v>0</v>
      </c>
      <c r="AP1603" s="1">
        <v>0</v>
      </c>
      <c r="AQ1603" s="1">
        <v>4750574.2351925001</v>
      </c>
      <c r="AR1603" s="1">
        <v>0</v>
      </c>
      <c r="AS1603" s="1">
        <v>0</v>
      </c>
      <c r="AT1603" s="1">
        <v>755485.38427919999</v>
      </c>
      <c r="AU1603" s="1">
        <v>0</v>
      </c>
      <c r="AV1603" s="1"/>
      <c r="AW1603" s="1">
        <v>0</v>
      </c>
      <c r="AX1603" s="1">
        <v>349569.97901999997</v>
      </c>
      <c r="AY1603" s="1"/>
      <c r="AZ1603" s="1">
        <v>0</v>
      </c>
      <c r="BA1603" s="1">
        <v>0</v>
      </c>
      <c r="BB1603" s="1">
        <v>1105055.3632991998</v>
      </c>
      <c r="BC1603" s="7">
        <v>3.1740874861662611</v>
      </c>
      <c r="BD1603" s="35" t="s">
        <v>552</v>
      </c>
      <c r="BE1603" s="35" t="s">
        <v>552</v>
      </c>
      <c r="BF1603" s="35" t="s">
        <v>552</v>
      </c>
      <c r="BG1603" s="35" t="s">
        <v>552</v>
      </c>
      <c r="BH1603" s="35" t="s">
        <v>552</v>
      </c>
      <c r="BI1603" s="35" t="s">
        <v>552</v>
      </c>
      <c r="BJ1603" s="35">
        <v>1.2486311855384844</v>
      </c>
      <c r="BK1603" s="35" t="s">
        <v>552</v>
      </c>
      <c r="BL1603" s="35" t="s">
        <v>552</v>
      </c>
      <c r="BM1603" s="35" t="s">
        <v>552</v>
      </c>
      <c r="BN1603" s="35">
        <v>4.7759692205295661</v>
      </c>
      <c r="BO1603" s="1">
        <v>0</v>
      </c>
      <c r="BP1603" s="1">
        <v>0</v>
      </c>
      <c r="BQ1603" s="1">
        <v>607241.9386799999</v>
      </c>
      <c r="BR1603" s="1">
        <v>26991.76823883213</v>
      </c>
      <c r="BS1603" s="1">
        <v>238513.62168822234</v>
      </c>
      <c r="BT1603" s="1">
        <v>607241.9386799999</v>
      </c>
      <c r="BU1603" s="1">
        <v>26991.76823883213</v>
      </c>
      <c r="BV1603" s="1">
        <v>70210.447707485349</v>
      </c>
      <c r="BW1603" s="35">
        <v>6.6186794720967486</v>
      </c>
      <c r="BX1603" s="1">
        <v>3411897.815457548</v>
      </c>
      <c r="BY1603" s="1">
        <v>151658.09411911911</v>
      </c>
      <c r="BZ1603" s="1">
        <v>1340131.5899950648</v>
      </c>
      <c r="CA1603" s="1">
        <v>3411897.815457548</v>
      </c>
      <c r="CB1603" s="1">
        <v>151658.09411911911</v>
      </c>
      <c r="CC1603" s="1">
        <v>394490.00126077019</v>
      </c>
    </row>
    <row r="1604" spans="1:81" x14ac:dyDescent="0.25">
      <c r="A1604" t="s">
        <v>261</v>
      </c>
      <c r="B1604" t="s">
        <v>262</v>
      </c>
      <c r="C1604" t="s">
        <v>42</v>
      </c>
      <c r="D1604" t="s">
        <v>38</v>
      </c>
      <c r="E1604">
        <v>20018</v>
      </c>
      <c r="F1604" t="s">
        <v>39</v>
      </c>
      <c r="G1604" t="s">
        <v>177</v>
      </c>
      <c r="H1604" s="74">
        <v>0.11527868646602001</v>
      </c>
      <c r="I1604" s="1">
        <v>33908580</v>
      </c>
      <c r="J1604" s="1"/>
      <c r="K1604" s="1">
        <v>2929423</v>
      </c>
      <c r="L1604" s="1">
        <v>2478758</v>
      </c>
      <c r="M1604" s="1"/>
      <c r="N1604" s="1"/>
      <c r="O1604" s="1"/>
      <c r="P1604" s="1"/>
      <c r="Q1604" s="1"/>
      <c r="R1604" s="1"/>
      <c r="S1604" s="1"/>
      <c r="T1604" s="1">
        <v>5408181</v>
      </c>
      <c r="U1604" s="1">
        <v>39.058091286307054</v>
      </c>
      <c r="V1604" s="36">
        <v>0.1759239917233347</v>
      </c>
      <c r="W1604" s="1"/>
      <c r="X1604" s="1">
        <v>907192</v>
      </c>
      <c r="Y1604" s="1">
        <v>526662</v>
      </c>
      <c r="Z1604" s="1"/>
      <c r="AA1604" s="1"/>
      <c r="AB1604" s="1"/>
      <c r="AC1604" s="1"/>
      <c r="AD1604" s="1"/>
      <c r="AE1604" s="1"/>
      <c r="AF1604" s="1"/>
      <c r="AG1604" s="1">
        <v>0</v>
      </c>
      <c r="AH1604" s="1">
        <v>7463782.2636447074</v>
      </c>
      <c r="AI1604" s="1">
        <v>5406189.504125</v>
      </c>
      <c r="AJ1604" s="1">
        <v>0</v>
      </c>
      <c r="AK1604" s="1">
        <v>0</v>
      </c>
      <c r="AL1604" s="1">
        <v>0</v>
      </c>
      <c r="AM1604" s="1">
        <v>0</v>
      </c>
      <c r="AN1604" s="1">
        <v>0</v>
      </c>
      <c r="AO1604" s="1">
        <v>0</v>
      </c>
      <c r="AP1604" s="1">
        <v>0</v>
      </c>
      <c r="AQ1604" s="1">
        <v>12869971.767769707</v>
      </c>
      <c r="AR1604" s="1">
        <v>0</v>
      </c>
      <c r="AS1604" s="1">
        <v>1959794.6305080003</v>
      </c>
      <c r="AT1604" s="1">
        <v>1141813.4332427999</v>
      </c>
      <c r="AU1604" s="1">
        <v>0</v>
      </c>
      <c r="AV1604" s="1">
        <v>0</v>
      </c>
      <c r="AW1604" s="1">
        <v>0</v>
      </c>
      <c r="AX1604" s="1">
        <v>0</v>
      </c>
      <c r="AY1604" s="1">
        <v>0</v>
      </c>
      <c r="AZ1604" s="1">
        <v>0</v>
      </c>
      <c r="BA1604" s="1">
        <v>0</v>
      </c>
      <c r="BB1604" s="1">
        <v>3101608.0637508002</v>
      </c>
      <c r="BC1604" s="7">
        <v>0.47101883451092635</v>
      </c>
      <c r="BD1604" s="35" t="s">
        <v>552</v>
      </c>
      <c r="BE1604" s="35">
        <v>3.2168713409271068</v>
      </c>
      <c r="BF1604" s="35">
        <v>2.6416467187873121</v>
      </c>
      <c r="BG1604" s="35" t="s">
        <v>552</v>
      </c>
      <c r="BH1604" s="35" t="s">
        <v>552</v>
      </c>
      <c r="BI1604" s="35" t="s">
        <v>552</v>
      </c>
      <c r="BJ1604" s="35" t="s">
        <v>552</v>
      </c>
      <c r="BK1604" s="35" t="s">
        <v>552</v>
      </c>
      <c r="BL1604" s="35" t="s">
        <v>552</v>
      </c>
      <c r="BM1604" s="35" t="s">
        <v>552</v>
      </c>
      <c r="BN1604" s="35">
        <v>2.9532258316651214</v>
      </c>
      <c r="BO1604" s="1">
        <v>0</v>
      </c>
      <c r="BP1604" s="1"/>
      <c r="BQ1604" s="1">
        <v>11161348.192799998</v>
      </c>
      <c r="BR1604" s="1">
        <v>496119.42862155254</v>
      </c>
      <c r="BS1604" s="1">
        <v>4383975.168406304</v>
      </c>
      <c r="BT1604" s="1">
        <v>11161348.192799998</v>
      </c>
      <c r="BU1604" s="1">
        <v>496119.42862155254</v>
      </c>
      <c r="BV1604" s="1">
        <v>1290495.9353418099</v>
      </c>
      <c r="BW1604" s="35">
        <v>6.4270657722875155</v>
      </c>
      <c r="BX1604" s="1">
        <v>60573370.749727994</v>
      </c>
      <c r="BY1604" s="1">
        <v>2692472.7700388674</v>
      </c>
      <c r="BZ1604" s="1">
        <v>23792121.58301625</v>
      </c>
      <c r="CA1604" s="1">
        <v>60573370.749727994</v>
      </c>
      <c r="CB1604" s="1">
        <v>2692472.7700388674</v>
      </c>
      <c r="CC1604" s="1">
        <v>7003606.3199697006</v>
      </c>
    </row>
    <row r="1605" spans="1:81" x14ac:dyDescent="0.25">
      <c r="A1605" t="s">
        <v>261</v>
      </c>
      <c r="B1605" t="s">
        <v>262</v>
      </c>
      <c r="C1605" t="s">
        <v>42</v>
      </c>
      <c r="D1605" t="s">
        <v>28</v>
      </c>
      <c r="E1605">
        <v>20018</v>
      </c>
      <c r="F1605" t="s">
        <v>39</v>
      </c>
      <c r="G1605" t="s">
        <v>177</v>
      </c>
      <c r="H1605" s="74">
        <v>0.11527868646602001</v>
      </c>
      <c r="I1605" s="1">
        <v>34972372</v>
      </c>
      <c r="J1605" s="1">
        <v>0</v>
      </c>
      <c r="K1605" s="1">
        <v>2929423</v>
      </c>
      <c r="L1605" s="1">
        <v>2800778</v>
      </c>
      <c r="M1605" s="1">
        <v>0</v>
      </c>
      <c r="N1605" s="1">
        <v>0</v>
      </c>
      <c r="O1605" s="1">
        <v>0</v>
      </c>
      <c r="P1605" s="1">
        <v>441157</v>
      </c>
      <c r="Q1605" s="1">
        <v>0</v>
      </c>
      <c r="R1605" s="1">
        <v>0</v>
      </c>
      <c r="S1605" s="1">
        <v>0</v>
      </c>
      <c r="T1605" s="1">
        <v>6171358</v>
      </c>
      <c r="U1605" s="1"/>
      <c r="V1605" s="36"/>
      <c r="W1605" s="1"/>
      <c r="X1605" s="1">
        <v>907192</v>
      </c>
      <c r="Y1605" s="1">
        <v>576764</v>
      </c>
      <c r="Z1605" s="1"/>
      <c r="AA1605" s="1"/>
      <c r="AB1605" s="1"/>
      <c r="AC1605" s="1">
        <v>134290</v>
      </c>
      <c r="AD1605" s="1"/>
      <c r="AE1605" s="1"/>
      <c r="AF1605" s="1"/>
      <c r="AG1605" s="1">
        <v>0</v>
      </c>
      <c r="AH1605" s="1">
        <v>7463782.2636447074</v>
      </c>
      <c r="AI1605" s="1">
        <v>5921494.5328749996</v>
      </c>
      <c r="AJ1605" s="1">
        <v>0</v>
      </c>
      <c r="AK1605" s="1">
        <v>0</v>
      </c>
      <c r="AL1605" s="1">
        <v>0</v>
      </c>
      <c r="AM1605" s="1">
        <v>1179567.2808258333</v>
      </c>
      <c r="AN1605" s="1">
        <v>0</v>
      </c>
      <c r="AO1605" s="1">
        <v>0</v>
      </c>
      <c r="AP1605" s="1">
        <v>0</v>
      </c>
      <c r="AQ1605" s="1">
        <v>14564844.077345541</v>
      </c>
      <c r="AR1605" s="1">
        <v>0</v>
      </c>
      <c r="AS1605" s="1">
        <v>1959794.6305080003</v>
      </c>
      <c r="AT1605" s="1">
        <v>1250435.5412216</v>
      </c>
      <c r="AU1605" s="1">
        <v>0</v>
      </c>
      <c r="AV1605" s="1">
        <v>0</v>
      </c>
      <c r="AW1605" s="1">
        <v>0</v>
      </c>
      <c r="AX1605" s="1">
        <v>349312.46219999995</v>
      </c>
      <c r="AY1605" s="1">
        <v>0</v>
      </c>
      <c r="AZ1605" s="1">
        <v>0</v>
      </c>
      <c r="BA1605" s="1">
        <v>0</v>
      </c>
      <c r="BB1605" s="1">
        <v>3559542.6339296</v>
      </c>
      <c r="BC1605" s="7">
        <v>0.51824871104754178</v>
      </c>
      <c r="BD1605" s="35" t="s">
        <v>552</v>
      </c>
      <c r="BE1605" s="35">
        <v>3.2168713409271068</v>
      </c>
      <c r="BF1605" s="35">
        <v>2.5606920913034164</v>
      </c>
      <c r="BG1605" s="35" t="s">
        <v>552</v>
      </c>
      <c r="BH1605" s="35" t="s">
        <v>552</v>
      </c>
      <c r="BI1605" s="35" t="s">
        <v>552</v>
      </c>
      <c r="BJ1605" s="35">
        <v>3.4656136999431797</v>
      </c>
      <c r="BK1605" s="35" t="s">
        <v>552</v>
      </c>
      <c r="BL1605" s="35" t="s">
        <v>552</v>
      </c>
      <c r="BM1605" s="35" t="s">
        <v>552</v>
      </c>
      <c r="BN1605" s="35">
        <v>2.9368555042950257</v>
      </c>
      <c r="BO1605" s="1">
        <v>0</v>
      </c>
      <c r="BP1605" s="1">
        <v>0</v>
      </c>
      <c r="BQ1605" s="1">
        <v>11511505.967519999</v>
      </c>
      <c r="BR1605" s="1">
        <v>511683.86332250963</v>
      </c>
      <c r="BS1605" s="1">
        <v>4521510.7924975893</v>
      </c>
      <c r="BT1605" s="1">
        <v>11511505.967519999</v>
      </c>
      <c r="BU1605" s="1">
        <v>511683.86332250963</v>
      </c>
      <c r="BV1605" s="1">
        <v>1330981.8315972455</v>
      </c>
      <c r="BW1605" s="35">
        <v>6.4270657722875155</v>
      </c>
      <c r="BX1605" s="1">
        <v>62473700.023811266</v>
      </c>
      <c r="BY1605" s="1">
        <v>2776941.9808694352</v>
      </c>
      <c r="BZ1605" s="1">
        <v>24538536.460992262</v>
      </c>
      <c r="CA1605" s="1">
        <v>62473700.023811266</v>
      </c>
      <c r="CB1605" s="1">
        <v>2776941.9808694352</v>
      </c>
      <c r="CC1605" s="1">
        <v>7223325.9417979568</v>
      </c>
    </row>
    <row r="1606" spans="1:81" x14ac:dyDescent="0.25">
      <c r="A1606" t="s">
        <v>261</v>
      </c>
      <c r="B1606" t="s">
        <v>262</v>
      </c>
      <c r="C1606" t="s">
        <v>42</v>
      </c>
      <c r="D1606" t="s">
        <v>1730</v>
      </c>
      <c r="E1606">
        <v>20018</v>
      </c>
      <c r="F1606" t="s">
        <v>39</v>
      </c>
      <c r="G1606" t="s">
        <v>177</v>
      </c>
      <c r="H1606" s="74">
        <v>0.11527868646602001</v>
      </c>
      <c r="I1606" s="1">
        <v>1063792</v>
      </c>
      <c r="J1606" s="1"/>
      <c r="K1606" s="1"/>
      <c r="L1606" s="1">
        <v>322020</v>
      </c>
      <c r="M1606" s="1"/>
      <c r="N1606" s="1"/>
      <c r="O1606" s="1"/>
      <c r="P1606" s="1">
        <v>441157</v>
      </c>
      <c r="Q1606" s="1"/>
      <c r="R1606" s="1"/>
      <c r="S1606" s="1"/>
      <c r="T1606" s="1">
        <v>763177</v>
      </c>
      <c r="U1606" s="1">
        <v>13.952380952380953</v>
      </c>
      <c r="V1606" s="36">
        <v>6.3836350938399247E-2</v>
      </c>
      <c r="W1606" s="1"/>
      <c r="X1606" s="1"/>
      <c r="Y1606" s="1">
        <v>50102</v>
      </c>
      <c r="Z1606" s="1"/>
      <c r="AA1606" s="1"/>
      <c r="AB1606" s="1"/>
      <c r="AC1606" s="1">
        <v>134290</v>
      </c>
      <c r="AD1606" s="1"/>
      <c r="AE1606" s="1"/>
      <c r="AF1606" s="1"/>
      <c r="AG1606" s="1">
        <v>0</v>
      </c>
      <c r="AH1606" s="1">
        <v>0</v>
      </c>
      <c r="AI1606" s="1">
        <v>515305.02875000006</v>
      </c>
      <c r="AJ1606" s="1">
        <v>0</v>
      </c>
      <c r="AK1606" s="1"/>
      <c r="AL1606" s="1">
        <v>0</v>
      </c>
      <c r="AM1606" s="1">
        <v>1179567.2808258333</v>
      </c>
      <c r="AN1606" s="1"/>
      <c r="AO1606" s="1">
        <v>0</v>
      </c>
      <c r="AP1606" s="1">
        <v>0</v>
      </c>
      <c r="AQ1606" s="1">
        <v>1694872.3095758334</v>
      </c>
      <c r="AR1606" s="1">
        <v>0</v>
      </c>
      <c r="AS1606" s="1">
        <v>0</v>
      </c>
      <c r="AT1606" s="1">
        <v>108622.10797879999</v>
      </c>
      <c r="AU1606" s="1">
        <v>0</v>
      </c>
      <c r="AV1606" s="1"/>
      <c r="AW1606" s="1">
        <v>0</v>
      </c>
      <c r="AX1606" s="1">
        <v>349312.46219999995</v>
      </c>
      <c r="AY1606" s="1"/>
      <c r="AZ1606" s="1">
        <v>0</v>
      </c>
      <c r="BA1606" s="1">
        <v>0</v>
      </c>
      <c r="BB1606" s="1">
        <v>457934.57017879991</v>
      </c>
      <c r="BC1606" s="7">
        <v>2.0237103491609574</v>
      </c>
      <c r="BD1606" s="35" t="s">
        <v>552</v>
      </c>
      <c r="BE1606" s="35" t="s">
        <v>552</v>
      </c>
      <c r="BF1606" s="35">
        <v>1.9375415711098689</v>
      </c>
      <c r="BG1606" s="35" t="s">
        <v>552</v>
      </c>
      <c r="BH1606" s="35" t="s">
        <v>552</v>
      </c>
      <c r="BI1606" s="35" t="s">
        <v>552</v>
      </c>
      <c r="BJ1606" s="35">
        <v>3.4656136999431797</v>
      </c>
      <c r="BK1606" s="35" t="s">
        <v>552</v>
      </c>
      <c r="BL1606" s="35" t="s">
        <v>552</v>
      </c>
      <c r="BM1606" s="35" t="s">
        <v>552</v>
      </c>
      <c r="BN1606" s="35">
        <v>2.8208487411893088</v>
      </c>
      <c r="BO1606" s="1">
        <v>0</v>
      </c>
      <c r="BP1606" s="1">
        <v>0</v>
      </c>
      <c r="BQ1606" s="1">
        <v>350157.77471999993</v>
      </c>
      <c r="BR1606" s="1">
        <v>15564.434700957061</v>
      </c>
      <c r="BS1606" s="1">
        <v>137535.6240912854</v>
      </c>
      <c r="BT1606" s="1">
        <v>350157.77471999993</v>
      </c>
      <c r="BU1606" s="1">
        <v>15564.434700957061</v>
      </c>
      <c r="BV1606" s="1">
        <v>40485.896255435488</v>
      </c>
      <c r="BW1606" s="35">
        <v>6.4270657722875155</v>
      </c>
      <c r="BX1606" s="1">
        <v>1900329.2740832742</v>
      </c>
      <c r="BY1606" s="1">
        <v>84469.210830568132</v>
      </c>
      <c r="BZ1606" s="1">
        <v>746414.87797601719</v>
      </c>
      <c r="CA1606" s="1">
        <v>1900329.2740832742</v>
      </c>
      <c r="CB1606" s="1">
        <v>84469.210830568132</v>
      </c>
      <c r="CC1606" s="1">
        <v>219719.62182825719</v>
      </c>
    </row>
    <row r="1607" spans="1:81" x14ac:dyDescent="0.25">
      <c r="A1607" t="s">
        <v>841</v>
      </c>
      <c r="B1607" t="s">
        <v>842</v>
      </c>
      <c r="C1607" t="s">
        <v>42</v>
      </c>
      <c r="D1607" t="s">
        <v>38</v>
      </c>
      <c r="E1607">
        <v>20005</v>
      </c>
      <c r="F1607" t="s">
        <v>370</v>
      </c>
      <c r="G1607" t="s">
        <v>177</v>
      </c>
      <c r="H1607" s="74">
        <v>0.11527868646602001</v>
      </c>
      <c r="I1607" s="1">
        <v>2125722.71</v>
      </c>
      <c r="J1607" s="1"/>
      <c r="K1607" s="1"/>
      <c r="L1607" s="1">
        <v>521299</v>
      </c>
      <c r="M1607" s="1"/>
      <c r="N1607" s="1"/>
      <c r="O1607" s="1"/>
      <c r="P1607" s="1"/>
      <c r="Q1607" s="1"/>
      <c r="R1607" s="1"/>
      <c r="S1607" s="1"/>
      <c r="T1607" s="1">
        <v>521299</v>
      </c>
      <c r="U1607" s="1">
        <v>31.76923076923077</v>
      </c>
      <c r="V1607" s="36">
        <v>0.10400800926997172</v>
      </c>
      <c r="W1607" s="1"/>
      <c r="X1607" s="1"/>
      <c r="Y1607" s="1">
        <v>120951</v>
      </c>
      <c r="Z1607" s="1"/>
      <c r="AA1607" s="1"/>
      <c r="AB1607" s="1"/>
      <c r="AC1607" s="1"/>
      <c r="AD1607" s="1"/>
      <c r="AE1607" s="1"/>
      <c r="AF1607" s="1"/>
      <c r="AG1607" s="1">
        <v>0</v>
      </c>
      <c r="AH1607" s="1">
        <v>0</v>
      </c>
      <c r="AI1607" s="1">
        <v>1241002.3920625001</v>
      </c>
      <c r="AJ1607" s="1">
        <v>0</v>
      </c>
      <c r="AK1607" s="1">
        <v>0</v>
      </c>
      <c r="AL1607" s="1">
        <v>0</v>
      </c>
      <c r="AM1607" s="1">
        <v>0</v>
      </c>
      <c r="AN1607" s="1">
        <v>0</v>
      </c>
      <c r="AO1607" s="1">
        <v>0</v>
      </c>
      <c r="AP1607" s="1">
        <v>0</v>
      </c>
      <c r="AQ1607" s="1">
        <v>1241002.3920625001</v>
      </c>
      <c r="AR1607" s="1">
        <v>0</v>
      </c>
      <c r="AS1607" s="1">
        <v>0</v>
      </c>
      <c r="AT1607" s="1">
        <v>262224.11444939999</v>
      </c>
      <c r="AU1607" s="1">
        <v>0</v>
      </c>
      <c r="AV1607" s="1">
        <v>0</v>
      </c>
      <c r="AW1607" s="1">
        <v>0</v>
      </c>
      <c r="AX1607" s="1">
        <v>0</v>
      </c>
      <c r="AY1607" s="1">
        <v>0</v>
      </c>
      <c r="AZ1607" s="1">
        <v>0</v>
      </c>
      <c r="BA1607" s="1">
        <v>0</v>
      </c>
      <c r="BB1607" s="1">
        <v>262224.11444939999</v>
      </c>
      <c r="BC1607" s="7">
        <v>0.70716020459314755</v>
      </c>
      <c r="BD1607" s="35" t="s">
        <v>552</v>
      </c>
      <c r="BE1607" s="35" t="s">
        <v>552</v>
      </c>
      <c r="BF1607" s="35">
        <v>2.8836167084761337</v>
      </c>
      <c r="BG1607" s="35" t="s">
        <v>552</v>
      </c>
      <c r="BH1607" s="35" t="s">
        <v>552</v>
      </c>
      <c r="BI1607" s="35" t="s">
        <v>552</v>
      </c>
      <c r="BJ1607" s="35" t="s">
        <v>552</v>
      </c>
      <c r="BK1607" s="35" t="s">
        <v>552</v>
      </c>
      <c r="BL1607" s="35" t="s">
        <v>552</v>
      </c>
      <c r="BM1607" s="35" t="s">
        <v>552</v>
      </c>
      <c r="BN1607" s="35">
        <v>2.8836167084761337</v>
      </c>
      <c r="BO1607" s="1">
        <v>0</v>
      </c>
      <c r="BP1607" s="1"/>
      <c r="BQ1607" s="1">
        <v>699702.88722359994</v>
      </c>
      <c r="BR1607" s="1">
        <v>31101.636703544009</v>
      </c>
      <c r="BS1607" s="1">
        <v>274830.60557408637</v>
      </c>
      <c r="BT1607" s="1">
        <v>699702.88722359994</v>
      </c>
      <c r="BU1607" s="1">
        <v>31101.636703544009</v>
      </c>
      <c r="BV1607" s="1">
        <v>80900.955360524604</v>
      </c>
      <c r="BW1607" s="35">
        <v>6.1140760759004866</v>
      </c>
      <c r="BX1607" s="1">
        <v>3578333.7957887086</v>
      </c>
      <c r="BY1607" s="1">
        <v>159056.13618694289</v>
      </c>
      <c r="BZ1607" s="1">
        <v>1405504.6248916781</v>
      </c>
      <c r="CA1607" s="1">
        <v>3578333.7957887086</v>
      </c>
      <c r="CB1607" s="1">
        <v>159056.13618694289</v>
      </c>
      <c r="CC1607" s="1">
        <v>413733.64032675209</v>
      </c>
    </row>
    <row r="1608" spans="1:81" x14ac:dyDescent="0.25">
      <c r="A1608" t="s">
        <v>841</v>
      </c>
      <c r="B1608" t="s">
        <v>842</v>
      </c>
      <c r="C1608" t="s">
        <v>42</v>
      </c>
      <c r="D1608" t="s">
        <v>28</v>
      </c>
      <c r="E1608">
        <v>20005</v>
      </c>
      <c r="F1608" t="s">
        <v>370</v>
      </c>
      <c r="G1608" t="s">
        <v>177</v>
      </c>
      <c r="H1608" s="74">
        <v>0.11527868646602001</v>
      </c>
      <c r="I1608" s="1">
        <v>2550649.25</v>
      </c>
      <c r="J1608" s="1">
        <v>0</v>
      </c>
      <c r="K1608" s="1">
        <v>0</v>
      </c>
      <c r="L1608" s="1">
        <v>521299</v>
      </c>
      <c r="M1608" s="1">
        <v>0</v>
      </c>
      <c r="N1608" s="1">
        <v>0</v>
      </c>
      <c r="O1608" s="1">
        <v>0</v>
      </c>
      <c r="P1608" s="1">
        <v>106189</v>
      </c>
      <c r="Q1608" s="1">
        <v>0</v>
      </c>
      <c r="R1608" s="1">
        <v>0</v>
      </c>
      <c r="S1608" s="1">
        <v>0</v>
      </c>
      <c r="T1608" s="1">
        <v>627488</v>
      </c>
      <c r="U1608" s="1"/>
      <c r="V1608" s="36"/>
      <c r="W1608" s="1"/>
      <c r="X1608" s="1"/>
      <c r="Y1608" s="1">
        <v>120951</v>
      </c>
      <c r="Z1608" s="1"/>
      <c r="AA1608" s="1"/>
      <c r="AB1608" s="1"/>
      <c r="AC1608" s="1">
        <v>12508</v>
      </c>
      <c r="AD1608" s="1"/>
      <c r="AE1608" s="1"/>
      <c r="AF1608" s="1"/>
      <c r="AG1608" s="1">
        <v>0</v>
      </c>
      <c r="AH1608" s="1">
        <v>0</v>
      </c>
      <c r="AI1608" s="1">
        <v>1241002.3920625001</v>
      </c>
      <c r="AJ1608" s="1">
        <v>0</v>
      </c>
      <c r="AK1608" s="1">
        <v>0</v>
      </c>
      <c r="AL1608" s="1">
        <v>0</v>
      </c>
      <c r="AM1608" s="1">
        <v>109940.85300583333</v>
      </c>
      <c r="AN1608" s="1">
        <v>0</v>
      </c>
      <c r="AO1608" s="1">
        <v>0</v>
      </c>
      <c r="AP1608" s="1">
        <v>0</v>
      </c>
      <c r="AQ1608" s="1">
        <v>1350943.2450683333</v>
      </c>
      <c r="AR1608" s="1">
        <v>0</v>
      </c>
      <c r="AS1608" s="1">
        <v>0</v>
      </c>
      <c r="AT1608" s="1">
        <v>262224.11444939999</v>
      </c>
      <c r="AU1608" s="1">
        <v>0</v>
      </c>
      <c r="AV1608" s="1">
        <v>0</v>
      </c>
      <c r="AW1608" s="1">
        <v>0</v>
      </c>
      <c r="AX1608" s="1">
        <v>32535.559439999997</v>
      </c>
      <c r="AY1608" s="1">
        <v>0</v>
      </c>
      <c r="AZ1608" s="1">
        <v>0</v>
      </c>
      <c r="BA1608" s="1">
        <v>0</v>
      </c>
      <c r="BB1608" s="1">
        <v>294759.67388939997</v>
      </c>
      <c r="BC1608" s="7">
        <v>0.64520941833054202</v>
      </c>
      <c r="BD1608" s="35" t="s">
        <v>552</v>
      </c>
      <c r="BE1608" s="35" t="s">
        <v>552</v>
      </c>
      <c r="BF1608" s="35">
        <v>2.8836167084761337</v>
      </c>
      <c r="BG1608" s="35" t="s">
        <v>552</v>
      </c>
      <c r="BH1608" s="35" t="s">
        <v>552</v>
      </c>
      <c r="BI1608" s="35" t="s">
        <v>552</v>
      </c>
      <c r="BJ1608" s="35">
        <v>1.3417247779509489</v>
      </c>
      <c r="BK1608" s="35" t="s">
        <v>552</v>
      </c>
      <c r="BL1608" s="35" t="s">
        <v>552</v>
      </c>
      <c r="BM1608" s="35" t="s">
        <v>552</v>
      </c>
      <c r="BN1608" s="35">
        <v>2.622684288715853</v>
      </c>
      <c r="BO1608" s="1">
        <v>0</v>
      </c>
      <c r="BP1608" s="1">
        <v>0</v>
      </c>
      <c r="BQ1608" s="1">
        <v>839571.70712999988</v>
      </c>
      <c r="BR1608" s="1">
        <v>37318.774437737928</v>
      </c>
      <c r="BS1608" s="1">
        <v>329768.54162911454</v>
      </c>
      <c r="BT1608" s="1">
        <v>839571.70712999988</v>
      </c>
      <c r="BU1608" s="1">
        <v>37318.774437737928</v>
      </c>
      <c r="BV1608" s="1">
        <v>97072.84969195514</v>
      </c>
      <c r="BW1608" s="35">
        <v>6.1140760759004866</v>
      </c>
      <c r="BX1608" s="1">
        <v>4293633.5814364627</v>
      </c>
      <c r="BY1608" s="1">
        <v>190851.05153396219</v>
      </c>
      <c r="BZ1608" s="1">
        <v>1686461.4093300488</v>
      </c>
      <c r="CA1608" s="1">
        <v>4293633.5814364627</v>
      </c>
      <c r="CB1608" s="1">
        <v>190851.05153396219</v>
      </c>
      <c r="CC1608" s="1">
        <v>496437.93822911172</v>
      </c>
    </row>
    <row r="1609" spans="1:81" x14ac:dyDescent="0.25">
      <c r="A1609" t="s">
        <v>841</v>
      </c>
      <c r="B1609" t="s">
        <v>842</v>
      </c>
      <c r="C1609" t="s">
        <v>42</v>
      </c>
      <c r="D1609" t="s">
        <v>1730</v>
      </c>
      <c r="E1609">
        <v>20005</v>
      </c>
      <c r="F1609" t="s">
        <v>370</v>
      </c>
      <c r="G1609" t="s">
        <v>177</v>
      </c>
      <c r="H1609" s="74">
        <v>0.11527868646602001</v>
      </c>
      <c r="I1609" s="1">
        <v>424926.54</v>
      </c>
      <c r="J1609" s="1"/>
      <c r="K1609" s="1"/>
      <c r="L1609" s="1"/>
      <c r="M1609" s="1"/>
      <c r="N1609" s="1"/>
      <c r="O1609" s="1"/>
      <c r="P1609" s="1">
        <v>106189</v>
      </c>
      <c r="Q1609" s="1"/>
      <c r="R1609" s="1"/>
      <c r="S1609" s="1"/>
      <c r="T1609" s="1">
        <v>106189</v>
      </c>
      <c r="U1609" s="1">
        <v>17</v>
      </c>
      <c r="V1609" s="36">
        <v>0.20928269622413373</v>
      </c>
      <c r="W1609" s="1"/>
      <c r="X1609" s="1"/>
      <c r="Y1609" s="1"/>
      <c r="Z1609" s="1"/>
      <c r="AA1609" s="1"/>
      <c r="AB1609" s="1"/>
      <c r="AC1609" s="1">
        <v>12508</v>
      </c>
      <c r="AD1609" s="1"/>
      <c r="AE1609" s="1"/>
      <c r="AF1609" s="1"/>
      <c r="AG1609" s="1">
        <v>0</v>
      </c>
      <c r="AH1609" s="1">
        <v>0</v>
      </c>
      <c r="AI1609" s="1">
        <v>0</v>
      </c>
      <c r="AJ1609" s="1">
        <v>0</v>
      </c>
      <c r="AK1609" s="1"/>
      <c r="AL1609" s="1">
        <v>0</v>
      </c>
      <c r="AM1609" s="1">
        <v>109940.85300583333</v>
      </c>
      <c r="AN1609" s="1"/>
      <c r="AO1609" s="1">
        <v>0</v>
      </c>
      <c r="AP1609" s="1">
        <v>0</v>
      </c>
      <c r="AQ1609" s="1">
        <v>109940.85300583333</v>
      </c>
      <c r="AR1609" s="1">
        <v>0</v>
      </c>
      <c r="AS1609" s="1">
        <v>0</v>
      </c>
      <c r="AT1609" s="1">
        <v>0</v>
      </c>
      <c r="AU1609" s="1">
        <v>0</v>
      </c>
      <c r="AV1609" s="1"/>
      <c r="AW1609" s="1">
        <v>0</v>
      </c>
      <c r="AX1609" s="1">
        <v>32535.559439999997</v>
      </c>
      <c r="AY1609" s="1"/>
      <c r="AZ1609" s="1">
        <v>0</v>
      </c>
      <c r="BA1609" s="1">
        <v>0</v>
      </c>
      <c r="BB1609" s="1">
        <v>32535.559439999997</v>
      </c>
      <c r="BC1609" s="7">
        <v>0.33529657254600603</v>
      </c>
      <c r="BD1609" s="35" t="s">
        <v>552</v>
      </c>
      <c r="BE1609" s="35" t="s">
        <v>552</v>
      </c>
      <c r="BF1609" s="35" t="s">
        <v>552</v>
      </c>
      <c r="BG1609" s="35" t="s">
        <v>552</v>
      </c>
      <c r="BH1609" s="35" t="s">
        <v>552</v>
      </c>
      <c r="BI1609" s="35" t="s">
        <v>552</v>
      </c>
      <c r="BJ1609" s="35">
        <v>1.3417247779509489</v>
      </c>
      <c r="BK1609" s="35" t="s">
        <v>552</v>
      </c>
      <c r="BL1609" s="35" t="s">
        <v>552</v>
      </c>
      <c r="BM1609" s="35" t="s">
        <v>552</v>
      </c>
      <c r="BN1609" s="35">
        <v>1.3417247779509489</v>
      </c>
      <c r="BO1609" s="1">
        <v>0</v>
      </c>
      <c r="BP1609" s="1">
        <v>0</v>
      </c>
      <c r="BQ1609" s="1">
        <v>139868.81990639996</v>
      </c>
      <c r="BR1609" s="1">
        <v>6217.1377341939196</v>
      </c>
      <c r="BS1609" s="1">
        <v>54937.936055028178</v>
      </c>
      <c r="BT1609" s="1">
        <v>139868.81990639996</v>
      </c>
      <c r="BU1609" s="1">
        <v>6217.1377341939196</v>
      </c>
      <c r="BV1609" s="1">
        <v>16171.894331430538</v>
      </c>
      <c r="BW1609" s="35">
        <v>6.1140760759004866</v>
      </c>
      <c r="BX1609" s="1">
        <v>715299.78564775386</v>
      </c>
      <c r="BY1609" s="1">
        <v>31794.915347019287</v>
      </c>
      <c r="BZ1609" s="1">
        <v>280956.78443837044</v>
      </c>
      <c r="CA1609" s="1">
        <v>715299.78564775386</v>
      </c>
      <c r="CB1609" s="1">
        <v>31794.915347019287</v>
      </c>
      <c r="CC1609" s="1">
        <v>82704.297902359627</v>
      </c>
    </row>
    <row r="1610" spans="1:81" x14ac:dyDescent="0.25">
      <c r="A1610" t="s">
        <v>988</v>
      </c>
      <c r="B1610" t="s">
        <v>989</v>
      </c>
      <c r="C1610" t="s">
        <v>42</v>
      </c>
      <c r="D1610" t="s">
        <v>38</v>
      </c>
      <c r="E1610">
        <v>20120</v>
      </c>
      <c r="F1610" t="s">
        <v>370</v>
      </c>
      <c r="G1610" t="s">
        <v>177</v>
      </c>
      <c r="H1610" s="74">
        <v>0.11527868646602001</v>
      </c>
      <c r="I1610" s="1">
        <v>1222002.95</v>
      </c>
      <c r="J1610" s="1"/>
      <c r="K1610" s="1"/>
      <c r="L1610" s="1">
        <v>255415</v>
      </c>
      <c r="M1610" s="1"/>
      <c r="N1610" s="1"/>
      <c r="O1610" s="1"/>
      <c r="P1610" s="1">
        <v>34637</v>
      </c>
      <c r="Q1610" s="1"/>
      <c r="R1610" s="1"/>
      <c r="S1610" s="1"/>
      <c r="T1610" s="1">
        <v>290052</v>
      </c>
      <c r="U1610" s="1">
        <v>25.941176470588236</v>
      </c>
      <c r="V1610" s="36">
        <v>0.13845827496242077</v>
      </c>
      <c r="W1610" s="1"/>
      <c r="X1610" s="1"/>
      <c r="Y1610" s="1">
        <v>59262</v>
      </c>
      <c r="Z1610" s="1"/>
      <c r="AA1610" s="1"/>
      <c r="AB1610" s="1"/>
      <c r="AC1610" s="1">
        <v>4080</v>
      </c>
      <c r="AD1610" s="1"/>
      <c r="AE1610" s="1"/>
      <c r="AF1610" s="1"/>
      <c r="AG1610" s="1">
        <v>0</v>
      </c>
      <c r="AH1610" s="1">
        <v>0</v>
      </c>
      <c r="AI1610" s="1">
        <v>608050.18281250005</v>
      </c>
      <c r="AJ1610" s="1">
        <v>0</v>
      </c>
      <c r="AK1610" s="1">
        <v>0</v>
      </c>
      <c r="AL1610" s="1">
        <v>0</v>
      </c>
      <c r="AM1610" s="1">
        <v>35861.741859166665</v>
      </c>
      <c r="AN1610" s="1">
        <v>0</v>
      </c>
      <c r="AO1610" s="1">
        <v>0</v>
      </c>
      <c r="AP1610" s="1">
        <v>0</v>
      </c>
      <c r="AQ1610" s="1">
        <v>643911.9246716667</v>
      </c>
      <c r="AR1610" s="1">
        <v>0</v>
      </c>
      <c r="AS1610" s="1">
        <v>0</v>
      </c>
      <c r="AT1610" s="1">
        <v>128481.1656828</v>
      </c>
      <c r="AU1610" s="1">
        <v>0</v>
      </c>
      <c r="AV1610" s="1">
        <v>0</v>
      </c>
      <c r="AW1610" s="1">
        <v>0</v>
      </c>
      <c r="AX1610" s="1">
        <v>10612.814399999999</v>
      </c>
      <c r="AY1610" s="1">
        <v>0</v>
      </c>
      <c r="AZ1610" s="1">
        <v>0</v>
      </c>
      <c r="BA1610" s="1">
        <v>0</v>
      </c>
      <c r="BB1610" s="1">
        <v>139093.9800828</v>
      </c>
      <c r="BC1610" s="7">
        <v>0.64075614936483316</v>
      </c>
      <c r="BD1610" s="35" t="s">
        <v>552</v>
      </c>
      <c r="BE1610" s="35" t="s">
        <v>552</v>
      </c>
      <c r="BF1610" s="35">
        <v>2.8836652056273127</v>
      </c>
      <c r="BG1610" s="35" t="s">
        <v>552</v>
      </c>
      <c r="BH1610" s="35" t="s">
        <v>552</v>
      </c>
      <c r="BI1610" s="35" t="s">
        <v>552</v>
      </c>
      <c r="BJ1610" s="35">
        <v>1.341760437080771</v>
      </c>
      <c r="BK1610" s="35" t="s">
        <v>552</v>
      </c>
      <c r="BL1610" s="35" t="s">
        <v>552</v>
      </c>
      <c r="BM1610" s="35" t="s">
        <v>552</v>
      </c>
      <c r="BN1610" s="35">
        <v>2.6995363064363174</v>
      </c>
      <c r="BO1610" s="1">
        <v>0</v>
      </c>
      <c r="BP1610" s="1"/>
      <c r="BQ1610" s="1">
        <v>402234.49102199991</v>
      </c>
      <c r="BR1610" s="1">
        <v>17879.233082831885</v>
      </c>
      <c r="BS1610" s="1">
        <v>157990.41388696458</v>
      </c>
      <c r="BT1610" s="1">
        <v>402234.49102199991</v>
      </c>
      <c r="BU1610" s="1">
        <v>17879.233082831885</v>
      </c>
      <c r="BV1610" s="1">
        <v>46507.103510400637</v>
      </c>
      <c r="BW1610" s="35">
        <v>6.1033578406257671</v>
      </c>
      <c r="BX1610" s="1">
        <v>2052746.5435272378</v>
      </c>
      <c r="BY1610" s="1">
        <v>91244.124337645699</v>
      </c>
      <c r="BZ1610" s="1">
        <v>806281.61745375069</v>
      </c>
      <c r="CA1610" s="1">
        <v>2052746.5435272378</v>
      </c>
      <c r="CB1610" s="1">
        <v>91244.124337645699</v>
      </c>
      <c r="CC1610" s="1">
        <v>237342.39134459721</v>
      </c>
    </row>
    <row r="1611" spans="1:81" x14ac:dyDescent="0.25">
      <c r="A1611" t="s">
        <v>988</v>
      </c>
      <c r="B1611" t="s">
        <v>989</v>
      </c>
      <c r="C1611" t="s">
        <v>42</v>
      </c>
      <c r="D1611" t="s">
        <v>28</v>
      </c>
      <c r="E1611">
        <v>20120</v>
      </c>
      <c r="F1611" t="s">
        <v>370</v>
      </c>
      <c r="G1611" t="s">
        <v>177</v>
      </c>
      <c r="H1611" s="74">
        <v>0.11527868646602001</v>
      </c>
      <c r="I1611" s="1">
        <v>1268101.4099999999</v>
      </c>
      <c r="J1611" s="1">
        <v>0</v>
      </c>
      <c r="K1611" s="1">
        <v>0</v>
      </c>
      <c r="L1611" s="1">
        <v>255415</v>
      </c>
      <c r="M1611" s="1">
        <v>0</v>
      </c>
      <c r="N1611" s="1">
        <v>0</v>
      </c>
      <c r="O1611" s="1">
        <v>0</v>
      </c>
      <c r="P1611" s="1">
        <v>42170</v>
      </c>
      <c r="Q1611" s="1">
        <v>0</v>
      </c>
      <c r="R1611" s="1">
        <v>0</v>
      </c>
      <c r="S1611" s="1">
        <v>0</v>
      </c>
      <c r="T1611" s="1">
        <v>297585</v>
      </c>
      <c r="U1611" s="1"/>
      <c r="V1611" s="36"/>
      <c r="W1611" s="1"/>
      <c r="X1611" s="1"/>
      <c r="Y1611" s="1">
        <v>59262</v>
      </c>
      <c r="Z1611" s="1"/>
      <c r="AA1611" s="1"/>
      <c r="AB1611" s="1"/>
      <c r="AC1611" s="1">
        <v>4967</v>
      </c>
      <c r="AD1611" s="1"/>
      <c r="AE1611" s="1"/>
      <c r="AF1611" s="1"/>
      <c r="AG1611" s="1">
        <v>0</v>
      </c>
      <c r="AH1611" s="1">
        <v>0</v>
      </c>
      <c r="AI1611" s="1">
        <v>608050.18281250005</v>
      </c>
      <c r="AJ1611" s="1">
        <v>0</v>
      </c>
      <c r="AK1611" s="1">
        <v>0</v>
      </c>
      <c r="AL1611" s="1">
        <v>0</v>
      </c>
      <c r="AM1611" s="1">
        <v>43658.158091666664</v>
      </c>
      <c r="AN1611" s="1">
        <v>0</v>
      </c>
      <c r="AO1611" s="1">
        <v>0</v>
      </c>
      <c r="AP1611" s="1">
        <v>0</v>
      </c>
      <c r="AQ1611" s="1">
        <v>651708.34090416669</v>
      </c>
      <c r="AR1611" s="1">
        <v>0</v>
      </c>
      <c r="AS1611" s="1">
        <v>0</v>
      </c>
      <c r="AT1611" s="1">
        <v>128481.1656828</v>
      </c>
      <c r="AU1611" s="1">
        <v>0</v>
      </c>
      <c r="AV1611" s="1">
        <v>0</v>
      </c>
      <c r="AW1611" s="1">
        <v>0</v>
      </c>
      <c r="AX1611" s="1">
        <v>12920.06106</v>
      </c>
      <c r="AY1611" s="1">
        <v>0</v>
      </c>
      <c r="AZ1611" s="1">
        <v>0</v>
      </c>
      <c r="BA1611" s="1">
        <v>0</v>
      </c>
      <c r="BB1611" s="1">
        <v>141401.22674280001</v>
      </c>
      <c r="BC1611" s="7">
        <v>0.62543071192308408</v>
      </c>
      <c r="BD1611" s="35" t="s">
        <v>552</v>
      </c>
      <c r="BE1611" s="35" t="s">
        <v>552</v>
      </c>
      <c r="BF1611" s="35">
        <v>2.8836652056273127</v>
      </c>
      <c r="BG1611" s="35" t="s">
        <v>552</v>
      </c>
      <c r="BH1611" s="35" t="s">
        <v>552</v>
      </c>
      <c r="BI1611" s="35" t="s">
        <v>552</v>
      </c>
      <c r="BJ1611" s="35">
        <v>1.3416698874002055</v>
      </c>
      <c r="BK1611" s="35" t="s">
        <v>552</v>
      </c>
      <c r="BL1611" s="35" t="s">
        <v>552</v>
      </c>
      <c r="BM1611" s="35" t="s">
        <v>552</v>
      </c>
      <c r="BN1611" s="35">
        <v>2.6651530408016759</v>
      </c>
      <c r="BO1611" s="1">
        <v>0</v>
      </c>
      <c r="BP1611" s="1">
        <v>0</v>
      </c>
      <c r="BQ1611" s="1">
        <v>417408.2601155999</v>
      </c>
      <c r="BR1611" s="1">
        <v>18553.703722284597</v>
      </c>
      <c r="BS1611" s="1">
        <v>163950.39522330396</v>
      </c>
      <c r="BT1611" s="1">
        <v>417408.2601155999</v>
      </c>
      <c r="BU1611" s="1">
        <v>18553.703722284597</v>
      </c>
      <c r="BV1611" s="1">
        <v>48261.523048332245</v>
      </c>
      <c r="BW1611" s="35">
        <v>6.1033578406257671</v>
      </c>
      <c r="BX1611" s="1">
        <v>2130183.7170029064</v>
      </c>
      <c r="BY1611" s="1">
        <v>94686.189363768586</v>
      </c>
      <c r="BZ1611" s="1">
        <v>836697.53493654158</v>
      </c>
      <c r="CA1611" s="1">
        <v>2130183.7170029064</v>
      </c>
      <c r="CB1611" s="1">
        <v>94686.189363768586</v>
      </c>
      <c r="CC1611" s="1">
        <v>246295.82204924757</v>
      </c>
    </row>
    <row r="1612" spans="1:81" x14ac:dyDescent="0.25">
      <c r="A1612" t="s">
        <v>988</v>
      </c>
      <c r="B1612" t="s">
        <v>989</v>
      </c>
      <c r="C1612" t="s">
        <v>42</v>
      </c>
      <c r="D1612" t="s">
        <v>1730</v>
      </c>
      <c r="E1612">
        <v>20120</v>
      </c>
      <c r="F1612" t="s">
        <v>370</v>
      </c>
      <c r="G1612" t="s">
        <v>177</v>
      </c>
      <c r="H1612" s="74">
        <v>0.11527868646602001</v>
      </c>
      <c r="I1612" s="1">
        <v>46098.46</v>
      </c>
      <c r="J1612" s="1"/>
      <c r="K1612" s="1"/>
      <c r="L1612" s="1"/>
      <c r="M1612" s="1"/>
      <c r="N1612" s="1"/>
      <c r="O1612" s="1"/>
      <c r="P1612" s="1">
        <v>7533</v>
      </c>
      <c r="Q1612" s="1"/>
      <c r="R1612" s="1"/>
      <c r="S1612" s="1"/>
      <c r="T1612" s="1">
        <v>7533</v>
      </c>
      <c r="U1612" s="1">
        <v>11</v>
      </c>
      <c r="V1612" s="36">
        <v>0.32288844216881818</v>
      </c>
      <c r="W1612" s="1"/>
      <c r="X1612" s="1"/>
      <c r="Y1612" s="1"/>
      <c r="Z1612" s="1"/>
      <c r="AA1612" s="1"/>
      <c r="AB1612" s="1"/>
      <c r="AC1612" s="1">
        <v>887</v>
      </c>
      <c r="AD1612" s="1"/>
      <c r="AE1612" s="1"/>
      <c r="AF1612" s="1"/>
      <c r="AG1612" s="1">
        <v>0</v>
      </c>
      <c r="AH1612" s="1">
        <v>0</v>
      </c>
      <c r="AI1612" s="1">
        <v>0</v>
      </c>
      <c r="AJ1612" s="1">
        <v>0</v>
      </c>
      <c r="AK1612" s="1"/>
      <c r="AL1612" s="1">
        <v>0</v>
      </c>
      <c r="AM1612" s="1">
        <v>7796.4162324999998</v>
      </c>
      <c r="AN1612" s="1"/>
      <c r="AO1612" s="1">
        <v>0</v>
      </c>
      <c r="AP1612" s="1">
        <v>0</v>
      </c>
      <c r="AQ1612" s="1">
        <v>7796.4162324999998</v>
      </c>
      <c r="AR1612" s="1">
        <v>0</v>
      </c>
      <c r="AS1612" s="1">
        <v>0</v>
      </c>
      <c r="AT1612" s="1">
        <v>0</v>
      </c>
      <c r="AU1612" s="1">
        <v>0</v>
      </c>
      <c r="AV1612" s="1"/>
      <c r="AW1612" s="1">
        <v>0</v>
      </c>
      <c r="AX1612" s="1">
        <v>2307.2466599999998</v>
      </c>
      <c r="AY1612" s="1"/>
      <c r="AZ1612" s="1">
        <v>0</v>
      </c>
      <c r="BA1612" s="1">
        <v>0</v>
      </c>
      <c r="BB1612" s="1">
        <v>2307.2466599999998</v>
      </c>
      <c r="BC1612" s="7">
        <v>0.21917571416702425</v>
      </c>
      <c r="BD1612" s="35" t="s">
        <v>552</v>
      </c>
      <c r="BE1612" s="35" t="s">
        <v>552</v>
      </c>
      <c r="BF1612" s="35" t="s">
        <v>552</v>
      </c>
      <c r="BG1612" s="35" t="s">
        <v>552</v>
      </c>
      <c r="BH1612" s="35" t="s">
        <v>552</v>
      </c>
      <c r="BI1612" s="35" t="s">
        <v>552</v>
      </c>
      <c r="BJ1612" s="35">
        <v>1.3412535367715386</v>
      </c>
      <c r="BK1612" s="35" t="s">
        <v>552</v>
      </c>
      <c r="BL1612" s="35" t="s">
        <v>552</v>
      </c>
      <c r="BM1612" s="35" t="s">
        <v>552</v>
      </c>
      <c r="BN1612" s="35">
        <v>1.3412535367715386</v>
      </c>
      <c r="BO1612" s="1">
        <v>0</v>
      </c>
      <c r="BP1612" s="1">
        <v>0</v>
      </c>
      <c r="BQ1612" s="1">
        <v>15173.769093599998</v>
      </c>
      <c r="BR1612" s="1">
        <v>674.47063945271361</v>
      </c>
      <c r="BS1612" s="1">
        <v>5959.9813363393932</v>
      </c>
      <c r="BT1612" s="1">
        <v>15173.769093599998</v>
      </c>
      <c r="BU1612" s="1">
        <v>674.47063945271361</v>
      </c>
      <c r="BV1612" s="1">
        <v>1754.4195379316095</v>
      </c>
      <c r="BW1612" s="35">
        <v>6.1033578406257671</v>
      </c>
      <c r="BX1612" s="1">
        <v>77437.173475668489</v>
      </c>
      <c r="BY1612" s="1">
        <v>3442.0650261228807</v>
      </c>
      <c r="BZ1612" s="1">
        <v>30415.917482790883</v>
      </c>
      <c r="CA1612" s="1">
        <v>77437.173475668489</v>
      </c>
      <c r="CB1612" s="1">
        <v>3442.0650261228807</v>
      </c>
      <c r="CC1612" s="1">
        <v>8953.4307046503145</v>
      </c>
    </row>
    <row r="1613" spans="1:81" x14ac:dyDescent="0.25">
      <c r="A1613" t="s">
        <v>1136</v>
      </c>
      <c r="B1613" t="s">
        <v>598</v>
      </c>
      <c r="C1613" t="s">
        <v>42</v>
      </c>
      <c r="D1613" t="s">
        <v>38</v>
      </c>
      <c r="E1613">
        <v>20191</v>
      </c>
      <c r="F1613" t="s">
        <v>370</v>
      </c>
      <c r="G1613" t="s">
        <v>177</v>
      </c>
      <c r="H1613" s="74">
        <v>0.11527868646602001</v>
      </c>
      <c r="I1613" s="1">
        <v>300127.28999999998</v>
      </c>
      <c r="J1613" s="1"/>
      <c r="K1613" s="1"/>
      <c r="L1613" s="1">
        <v>103644</v>
      </c>
      <c r="M1613" s="1"/>
      <c r="N1613" s="1"/>
      <c r="O1613" s="1"/>
      <c r="P1613" s="1"/>
      <c r="Q1613" s="1"/>
      <c r="R1613" s="1"/>
      <c r="S1613" s="1"/>
      <c r="T1613" s="1">
        <v>103644</v>
      </c>
      <c r="U1613" s="1">
        <v>32</v>
      </c>
      <c r="V1613" s="36">
        <v>7.3587736753940661E-2</v>
      </c>
      <c r="W1613" s="1"/>
      <c r="X1613" s="1"/>
      <c r="Y1613" s="1">
        <v>24047</v>
      </c>
      <c r="Z1613" s="1"/>
      <c r="AA1613" s="1"/>
      <c r="AB1613" s="1"/>
      <c r="AC1613" s="1"/>
      <c r="AD1613" s="1"/>
      <c r="AE1613" s="1"/>
      <c r="AF1613" s="1"/>
      <c r="AG1613" s="1">
        <v>0</v>
      </c>
      <c r="AH1613" s="1">
        <v>0</v>
      </c>
      <c r="AI1613" s="1">
        <v>246731.20925000001</v>
      </c>
      <c r="AJ1613" s="1">
        <v>0</v>
      </c>
      <c r="AK1613" s="1">
        <v>0</v>
      </c>
      <c r="AL1613" s="1">
        <v>0</v>
      </c>
      <c r="AM1613" s="1">
        <v>0</v>
      </c>
      <c r="AN1613" s="1">
        <v>0</v>
      </c>
      <c r="AO1613" s="1">
        <v>0</v>
      </c>
      <c r="AP1613" s="1">
        <v>0</v>
      </c>
      <c r="AQ1613" s="1">
        <v>246731.20925000001</v>
      </c>
      <c r="AR1613" s="1">
        <v>0</v>
      </c>
      <c r="AS1613" s="1">
        <v>0</v>
      </c>
      <c r="AT1613" s="1">
        <v>52134.362511799998</v>
      </c>
      <c r="AU1613" s="1">
        <v>0</v>
      </c>
      <c r="AV1613" s="1">
        <v>0</v>
      </c>
      <c r="AW1613" s="1">
        <v>0</v>
      </c>
      <c r="AX1613" s="1">
        <v>0</v>
      </c>
      <c r="AY1613" s="1">
        <v>0</v>
      </c>
      <c r="AZ1613" s="1">
        <v>0</v>
      </c>
      <c r="BA1613" s="1">
        <v>0</v>
      </c>
      <c r="BB1613" s="1">
        <v>52134.362511799998</v>
      </c>
      <c r="BC1613" s="7">
        <v>0.99579605627265699</v>
      </c>
      <c r="BD1613" s="35" t="s">
        <v>552</v>
      </c>
      <c r="BE1613" s="35" t="s">
        <v>552</v>
      </c>
      <c r="BF1613" s="35">
        <v>2.8835781305410833</v>
      </c>
      <c r="BG1613" s="35" t="s">
        <v>552</v>
      </c>
      <c r="BH1613" s="35" t="s">
        <v>552</v>
      </c>
      <c r="BI1613" s="35" t="s">
        <v>552</v>
      </c>
      <c r="BJ1613" s="35" t="s">
        <v>552</v>
      </c>
      <c r="BK1613" s="35" t="s">
        <v>552</v>
      </c>
      <c r="BL1613" s="35" t="s">
        <v>552</v>
      </c>
      <c r="BM1613" s="35" t="s">
        <v>552</v>
      </c>
      <c r="BN1613" s="35">
        <v>2.8835781305410833</v>
      </c>
      <c r="BO1613" s="1">
        <v>0</v>
      </c>
      <c r="BP1613" s="1"/>
      <c r="BQ1613" s="1">
        <v>98789.898776399976</v>
      </c>
      <c r="BR1613" s="1">
        <v>4391.1888857786134</v>
      </c>
      <c r="BS1613" s="1">
        <v>38802.880767082468</v>
      </c>
      <c r="BT1613" s="1">
        <v>98789.898776399976</v>
      </c>
      <c r="BU1613" s="1">
        <v>4391.1888857786134</v>
      </c>
      <c r="BV1613" s="1">
        <v>11422.272705909612</v>
      </c>
      <c r="BW1613" s="35">
        <v>6.0133522335051568</v>
      </c>
      <c r="BX1613" s="1">
        <v>495268.55967841315</v>
      </c>
      <c r="BY1613" s="1">
        <v>22014.576608261232</v>
      </c>
      <c r="BZ1613" s="1">
        <v>194532.5089600872</v>
      </c>
      <c r="CA1613" s="1">
        <v>495268.55967841315</v>
      </c>
      <c r="CB1613" s="1">
        <v>22014.576608261232</v>
      </c>
      <c r="CC1613" s="1">
        <v>57263.876381876944</v>
      </c>
    </row>
    <row r="1614" spans="1:81" x14ac:dyDescent="0.25">
      <c r="A1614" t="s">
        <v>1136</v>
      </c>
      <c r="B1614" t="s">
        <v>598</v>
      </c>
      <c r="C1614" t="s">
        <v>42</v>
      </c>
      <c r="D1614" t="s">
        <v>28</v>
      </c>
      <c r="E1614">
        <v>20191</v>
      </c>
      <c r="F1614" t="s">
        <v>370</v>
      </c>
      <c r="G1614" t="s">
        <v>177</v>
      </c>
      <c r="H1614" s="74">
        <v>0.11527868646602001</v>
      </c>
      <c r="I1614" s="1">
        <v>338175.98</v>
      </c>
      <c r="J1614" s="1">
        <v>0</v>
      </c>
      <c r="K1614" s="1">
        <v>0</v>
      </c>
      <c r="L1614" s="1">
        <v>142903</v>
      </c>
      <c r="M1614" s="1">
        <v>0</v>
      </c>
      <c r="N1614" s="1">
        <v>0</v>
      </c>
      <c r="O1614" s="1">
        <v>0</v>
      </c>
      <c r="P1614" s="1">
        <v>0</v>
      </c>
      <c r="Q1614" s="1">
        <v>0</v>
      </c>
      <c r="R1614" s="1">
        <v>0</v>
      </c>
      <c r="S1614" s="1">
        <v>0</v>
      </c>
      <c r="T1614" s="1">
        <v>142903</v>
      </c>
      <c r="U1614" s="1"/>
      <c r="V1614" s="36"/>
      <c r="W1614" s="1"/>
      <c r="X1614" s="1"/>
      <c r="Y1614" s="1">
        <v>33155</v>
      </c>
      <c r="Z1614" s="1"/>
      <c r="AA1614" s="1"/>
      <c r="AB1614" s="1"/>
      <c r="AC1614" s="1"/>
      <c r="AD1614" s="1"/>
      <c r="AE1614" s="1"/>
      <c r="AF1614" s="1"/>
      <c r="AG1614" s="1">
        <v>0</v>
      </c>
      <c r="AH1614" s="1">
        <v>0</v>
      </c>
      <c r="AI1614" s="1">
        <v>340182.72881250002</v>
      </c>
      <c r="AJ1614" s="1">
        <v>0</v>
      </c>
      <c r="AK1614" s="1">
        <v>0</v>
      </c>
      <c r="AL1614" s="1">
        <v>0</v>
      </c>
      <c r="AM1614" s="1">
        <v>0</v>
      </c>
      <c r="AN1614" s="1">
        <v>0</v>
      </c>
      <c r="AO1614" s="1">
        <v>0</v>
      </c>
      <c r="AP1614" s="1">
        <v>0</v>
      </c>
      <c r="AQ1614" s="1">
        <v>340182.72881250002</v>
      </c>
      <c r="AR1614" s="1">
        <v>0</v>
      </c>
      <c r="AS1614" s="1">
        <v>0</v>
      </c>
      <c r="AT1614" s="1">
        <v>71880.683206999995</v>
      </c>
      <c r="AU1614" s="1">
        <v>0</v>
      </c>
      <c r="AV1614" s="1">
        <v>0</v>
      </c>
      <c r="AW1614" s="1">
        <v>0</v>
      </c>
      <c r="AX1614" s="1">
        <v>0</v>
      </c>
      <c r="AY1614" s="1">
        <v>0</v>
      </c>
      <c r="AZ1614" s="1">
        <v>0</v>
      </c>
      <c r="BA1614" s="1">
        <v>0</v>
      </c>
      <c r="BB1614" s="1">
        <v>71880.683206999995</v>
      </c>
      <c r="BC1614" s="7">
        <v>1.2184881138497774</v>
      </c>
      <c r="BD1614" s="35" t="s">
        <v>552</v>
      </c>
      <c r="BE1614" s="35" t="s">
        <v>552</v>
      </c>
      <c r="BF1614" s="35">
        <v>2.883518274770299</v>
      </c>
      <c r="BG1614" s="35" t="s">
        <v>552</v>
      </c>
      <c r="BH1614" s="35" t="s">
        <v>552</v>
      </c>
      <c r="BI1614" s="35" t="s">
        <v>552</v>
      </c>
      <c r="BJ1614" s="35" t="s">
        <v>552</v>
      </c>
      <c r="BK1614" s="35" t="s">
        <v>552</v>
      </c>
      <c r="BL1614" s="35" t="s">
        <v>552</v>
      </c>
      <c r="BM1614" s="35" t="s">
        <v>552</v>
      </c>
      <c r="BN1614" s="35">
        <v>2.883518274770299</v>
      </c>
      <c r="BO1614" s="1">
        <v>0</v>
      </c>
      <c r="BP1614" s="1">
        <v>0</v>
      </c>
      <c r="BQ1614" s="1">
        <v>111314.00557679997</v>
      </c>
      <c r="BR1614" s="1">
        <v>4947.8826294446289</v>
      </c>
      <c r="BS1614" s="1">
        <v>43722.122804065119</v>
      </c>
      <c r="BT1614" s="1">
        <v>111314.00557679997</v>
      </c>
      <c r="BU1614" s="1">
        <v>4947.8826294446289</v>
      </c>
      <c r="BV1614" s="1">
        <v>12870.333338058779</v>
      </c>
      <c r="BW1614" s="35">
        <v>6.0133522335051568</v>
      </c>
      <c r="BX1614" s="1">
        <v>558056.31847885565</v>
      </c>
      <c r="BY1614" s="1">
        <v>24805.478431447602</v>
      </c>
      <c r="BZ1614" s="1">
        <v>219194.40201334667</v>
      </c>
      <c r="CA1614" s="1">
        <v>558056.31847885565</v>
      </c>
      <c r="CB1614" s="1">
        <v>24805.478431447602</v>
      </c>
      <c r="CC1614" s="1">
        <v>64523.514386312869</v>
      </c>
    </row>
    <row r="1615" spans="1:81" x14ac:dyDescent="0.25">
      <c r="A1615" t="s">
        <v>1136</v>
      </c>
      <c r="B1615" t="s">
        <v>598</v>
      </c>
      <c r="C1615" t="s">
        <v>42</v>
      </c>
      <c r="D1615" t="s">
        <v>1730</v>
      </c>
      <c r="E1615">
        <v>20191</v>
      </c>
      <c r="F1615" t="s">
        <v>370</v>
      </c>
      <c r="G1615" t="s">
        <v>177</v>
      </c>
      <c r="H1615" s="74">
        <v>0.11527868646602001</v>
      </c>
      <c r="I1615" s="1">
        <v>38048.69</v>
      </c>
      <c r="J1615" s="1"/>
      <c r="K1615" s="1"/>
      <c r="L1615" s="1">
        <v>39259</v>
      </c>
      <c r="M1615" s="1"/>
      <c r="N1615" s="1"/>
      <c r="O1615" s="1"/>
      <c r="P1615" s="1"/>
      <c r="Q1615" s="1"/>
      <c r="R1615" s="1"/>
      <c r="S1615" s="1"/>
      <c r="T1615" s="1">
        <v>39259</v>
      </c>
      <c r="U1615" s="1">
        <v>23</v>
      </c>
      <c r="V1615" s="36">
        <v>0.23405360350385079</v>
      </c>
      <c r="W1615" s="1"/>
      <c r="X1615" s="1"/>
      <c r="Y1615" s="1">
        <v>9108</v>
      </c>
      <c r="Z1615" s="1"/>
      <c r="AA1615" s="1"/>
      <c r="AB1615" s="1"/>
      <c r="AC1615" s="1"/>
      <c r="AD1615" s="1"/>
      <c r="AE1615" s="1"/>
      <c r="AF1615" s="1"/>
      <c r="AG1615" s="1">
        <v>0</v>
      </c>
      <c r="AH1615" s="1">
        <v>0</v>
      </c>
      <c r="AI1615" s="1">
        <v>93451.51956250002</v>
      </c>
      <c r="AJ1615" s="1">
        <v>0</v>
      </c>
      <c r="AK1615" s="1"/>
      <c r="AL1615" s="1">
        <v>0</v>
      </c>
      <c r="AM1615" s="1">
        <v>0</v>
      </c>
      <c r="AN1615" s="1"/>
      <c r="AO1615" s="1">
        <v>0</v>
      </c>
      <c r="AP1615" s="1">
        <v>0</v>
      </c>
      <c r="AQ1615" s="1">
        <v>93451.51956250002</v>
      </c>
      <c r="AR1615" s="1">
        <v>0</v>
      </c>
      <c r="AS1615" s="1">
        <v>0</v>
      </c>
      <c r="AT1615" s="1">
        <v>19746.3206952</v>
      </c>
      <c r="AU1615" s="1">
        <v>0</v>
      </c>
      <c r="AV1615" s="1"/>
      <c r="AW1615" s="1">
        <v>0</v>
      </c>
      <c r="AX1615" s="1">
        <v>0</v>
      </c>
      <c r="AY1615" s="1"/>
      <c r="AZ1615" s="1">
        <v>0</v>
      </c>
      <c r="BA1615" s="1">
        <v>0</v>
      </c>
      <c r="BB1615" s="1">
        <v>19746.3206952</v>
      </c>
      <c r="BC1615" s="7">
        <v>2.9750785180173094</v>
      </c>
      <c r="BD1615" s="35" t="s">
        <v>552</v>
      </c>
      <c r="BE1615" s="35" t="s">
        <v>552</v>
      </c>
      <c r="BF1615" s="35">
        <v>2.8833602551695159</v>
      </c>
      <c r="BG1615" s="35" t="s">
        <v>552</v>
      </c>
      <c r="BH1615" s="35" t="s">
        <v>552</v>
      </c>
      <c r="BI1615" s="35" t="s">
        <v>552</v>
      </c>
      <c r="BJ1615" s="35" t="s">
        <v>552</v>
      </c>
      <c r="BK1615" s="35" t="s">
        <v>552</v>
      </c>
      <c r="BL1615" s="35" t="s">
        <v>552</v>
      </c>
      <c r="BM1615" s="35" t="s">
        <v>552</v>
      </c>
      <c r="BN1615" s="35">
        <v>2.8833602551695159</v>
      </c>
      <c r="BO1615" s="1">
        <v>0</v>
      </c>
      <c r="BP1615" s="1">
        <v>0</v>
      </c>
      <c r="BQ1615" s="1">
        <v>12524.106800399999</v>
      </c>
      <c r="BR1615" s="1">
        <v>556.69374366601551</v>
      </c>
      <c r="BS1615" s="1">
        <v>4919.2420369826532</v>
      </c>
      <c r="BT1615" s="1">
        <v>12524.106800399999</v>
      </c>
      <c r="BU1615" s="1">
        <v>556.69374366601551</v>
      </c>
      <c r="BV1615" s="1">
        <v>1448.0606321491662</v>
      </c>
      <c r="BW1615" s="35">
        <v>6.0133522335051568</v>
      </c>
      <c r="BX1615" s="1">
        <v>62787.758800442462</v>
      </c>
      <c r="BY1615" s="1">
        <v>2790.9018231863665</v>
      </c>
      <c r="BZ1615" s="1">
        <v>24661.893053259442</v>
      </c>
      <c r="CA1615" s="1">
        <v>62787.758800442462</v>
      </c>
      <c r="CB1615" s="1">
        <v>2790.9018231863665</v>
      </c>
      <c r="CC1615" s="1">
        <v>7259.6380044359121</v>
      </c>
    </row>
    <row r="1616" spans="1:81" x14ac:dyDescent="0.25">
      <c r="A1616" t="s">
        <v>902</v>
      </c>
      <c r="B1616" t="s">
        <v>233</v>
      </c>
      <c r="C1616" t="s">
        <v>42</v>
      </c>
      <c r="D1616" t="s">
        <v>38</v>
      </c>
      <c r="E1616">
        <v>20006</v>
      </c>
      <c r="F1616" t="s">
        <v>39</v>
      </c>
      <c r="G1616" t="s">
        <v>180</v>
      </c>
      <c r="H1616" s="74">
        <v>0.54109169895011011</v>
      </c>
      <c r="I1616" s="1">
        <v>577723</v>
      </c>
      <c r="J1616" s="1"/>
      <c r="K1616" s="1"/>
      <c r="L1616" s="1">
        <v>449322</v>
      </c>
      <c r="M1616" s="1"/>
      <c r="N1616" s="1"/>
      <c r="O1616" s="1"/>
      <c r="P1616" s="1"/>
      <c r="Q1616" s="1"/>
      <c r="R1616" s="1"/>
      <c r="S1616" s="1"/>
      <c r="T1616" s="1">
        <v>449322</v>
      </c>
      <c r="U1616" s="1">
        <v>28.6</v>
      </c>
      <c r="V1616" s="36">
        <v>4.7103070999594016E-2</v>
      </c>
      <c r="W1616" s="1"/>
      <c r="X1616" s="1"/>
      <c r="Y1616" s="1">
        <v>63149</v>
      </c>
      <c r="Z1616" s="1"/>
      <c r="AA1616" s="1"/>
      <c r="AB1616" s="1"/>
      <c r="AC1616" s="1"/>
      <c r="AD1616" s="1"/>
      <c r="AE1616" s="1"/>
      <c r="AF1616" s="1"/>
      <c r="AG1616" s="1">
        <v>0</v>
      </c>
      <c r="AH1616" s="1">
        <v>0</v>
      </c>
      <c r="AI1616" s="1">
        <v>650002.74087500013</v>
      </c>
      <c r="AJ1616" s="1">
        <v>0</v>
      </c>
      <c r="AK1616" s="1">
        <v>0</v>
      </c>
      <c r="AL1616" s="1">
        <v>0</v>
      </c>
      <c r="AM1616" s="1">
        <v>0</v>
      </c>
      <c r="AN1616" s="1">
        <v>0</v>
      </c>
      <c r="AO1616" s="1">
        <v>0</v>
      </c>
      <c r="AP1616" s="1">
        <v>0</v>
      </c>
      <c r="AQ1616" s="1">
        <v>650002.74087500013</v>
      </c>
      <c r="AR1616" s="1">
        <v>0</v>
      </c>
      <c r="AS1616" s="1">
        <v>0</v>
      </c>
      <c r="AT1616" s="1">
        <v>136908.2570906</v>
      </c>
      <c r="AU1616" s="1">
        <v>0</v>
      </c>
      <c r="AV1616" s="1">
        <v>0</v>
      </c>
      <c r="AW1616" s="1">
        <v>0</v>
      </c>
      <c r="AX1616" s="1">
        <v>0</v>
      </c>
      <c r="AY1616" s="1">
        <v>0</v>
      </c>
      <c r="AZ1616" s="1">
        <v>0</v>
      </c>
      <c r="BA1616" s="1">
        <v>0</v>
      </c>
      <c r="BB1616" s="1">
        <v>136908.2570906</v>
      </c>
      <c r="BC1616" s="7">
        <v>1.362090479287825</v>
      </c>
      <c r="BD1616" s="35" t="s">
        <v>552</v>
      </c>
      <c r="BE1616" s="35" t="s">
        <v>552</v>
      </c>
      <c r="BF1616" s="35">
        <v>1.7513297767872487</v>
      </c>
      <c r="BG1616" s="35" t="s">
        <v>552</v>
      </c>
      <c r="BH1616" s="35" t="s">
        <v>552</v>
      </c>
      <c r="BI1616" s="35" t="s">
        <v>552</v>
      </c>
      <c r="BJ1616" s="35" t="s">
        <v>552</v>
      </c>
      <c r="BK1616" s="35" t="s">
        <v>552</v>
      </c>
      <c r="BL1616" s="35" t="s">
        <v>552</v>
      </c>
      <c r="BM1616" s="35" t="s">
        <v>552</v>
      </c>
      <c r="BN1616" s="35">
        <v>1.7513297767872487</v>
      </c>
      <c r="BO1616" s="1">
        <v>0</v>
      </c>
      <c r="BP1616" s="1"/>
      <c r="BQ1616" s="1">
        <v>190163.30267999996</v>
      </c>
      <c r="BR1616" s="1">
        <v>8452.7162346972127</v>
      </c>
      <c r="BS1616" s="1">
        <v>74692.696840068063</v>
      </c>
      <c r="BT1616" s="1">
        <v>190163.30267999996</v>
      </c>
      <c r="BU1616" s="1">
        <v>8452.7162346972127</v>
      </c>
      <c r="BV1616" s="1">
        <v>21987.036415369694</v>
      </c>
      <c r="BW1616" s="35">
        <v>5.9747804933381303</v>
      </c>
      <c r="BX1616" s="1">
        <v>946020.68872121838</v>
      </c>
      <c r="BY1616" s="1">
        <v>42050.407840094216</v>
      </c>
      <c r="BZ1616" s="1">
        <v>371579.77123478916</v>
      </c>
      <c r="CA1616" s="1">
        <v>946020.68872121838</v>
      </c>
      <c r="CB1616" s="1">
        <v>42050.407840094216</v>
      </c>
      <c r="CC1616" s="1">
        <v>109380.67986549626</v>
      </c>
    </row>
    <row r="1617" spans="1:81" x14ac:dyDescent="0.25">
      <c r="A1617" t="s">
        <v>902</v>
      </c>
      <c r="B1617" t="s">
        <v>233</v>
      </c>
      <c r="C1617" t="s">
        <v>42</v>
      </c>
      <c r="D1617" t="s">
        <v>28</v>
      </c>
      <c r="E1617">
        <v>20006</v>
      </c>
      <c r="F1617" t="s">
        <v>39</v>
      </c>
      <c r="G1617" t="s">
        <v>180</v>
      </c>
      <c r="H1617" s="74">
        <v>0.54109169895011011</v>
      </c>
      <c r="I1617" s="1">
        <v>625929</v>
      </c>
      <c r="J1617" s="1">
        <v>0</v>
      </c>
      <c r="K1617" s="1">
        <v>0</v>
      </c>
      <c r="L1617" s="1">
        <v>449322</v>
      </c>
      <c r="M1617" s="1">
        <v>0</v>
      </c>
      <c r="N1617" s="1">
        <v>0</v>
      </c>
      <c r="O1617" s="1">
        <v>0</v>
      </c>
      <c r="P1617" s="1">
        <v>55971</v>
      </c>
      <c r="Q1617" s="1">
        <v>0</v>
      </c>
      <c r="R1617" s="1">
        <v>0</v>
      </c>
      <c r="S1617" s="1">
        <v>0</v>
      </c>
      <c r="T1617" s="1">
        <v>505293</v>
      </c>
      <c r="U1617" s="1"/>
      <c r="V1617" s="36"/>
      <c r="W1617" s="1"/>
      <c r="X1617" s="1"/>
      <c r="Y1617" s="1">
        <v>63149</v>
      </c>
      <c r="Z1617" s="1"/>
      <c r="AA1617" s="1"/>
      <c r="AB1617" s="1"/>
      <c r="AC1617" s="1">
        <v>9557</v>
      </c>
      <c r="AD1617" s="1"/>
      <c r="AE1617" s="1"/>
      <c r="AF1617" s="1"/>
      <c r="AG1617" s="1">
        <v>0</v>
      </c>
      <c r="AH1617" s="1">
        <v>0</v>
      </c>
      <c r="AI1617" s="1">
        <v>650002.74087500013</v>
      </c>
      <c r="AJ1617" s="1">
        <v>0</v>
      </c>
      <c r="AK1617" s="1">
        <v>0</v>
      </c>
      <c r="AL1617" s="1">
        <v>0</v>
      </c>
      <c r="AM1617" s="1">
        <v>83974.033727499991</v>
      </c>
      <c r="AN1617" s="1">
        <v>0</v>
      </c>
      <c r="AO1617" s="1">
        <v>0</v>
      </c>
      <c r="AP1617" s="1">
        <v>0</v>
      </c>
      <c r="AQ1617" s="1">
        <v>733976.77460250014</v>
      </c>
      <c r="AR1617" s="1">
        <v>0</v>
      </c>
      <c r="AS1617" s="1">
        <v>0</v>
      </c>
      <c r="AT1617" s="1">
        <v>136908.2570906</v>
      </c>
      <c r="AU1617" s="1">
        <v>0</v>
      </c>
      <c r="AV1617" s="1">
        <v>0</v>
      </c>
      <c r="AW1617" s="1">
        <v>0</v>
      </c>
      <c r="AX1617" s="1">
        <v>24859.47726</v>
      </c>
      <c r="AY1617" s="1">
        <v>0</v>
      </c>
      <c r="AZ1617" s="1">
        <v>0</v>
      </c>
      <c r="BA1617" s="1">
        <v>0</v>
      </c>
      <c r="BB1617" s="1">
        <v>161767.73435059999</v>
      </c>
      <c r="BC1617" s="7">
        <v>1.4310640806754442</v>
      </c>
      <c r="BD1617" s="35" t="s">
        <v>552</v>
      </c>
      <c r="BE1617" s="35" t="s">
        <v>552</v>
      </c>
      <c r="BF1617" s="35">
        <v>1.7513297767872487</v>
      </c>
      <c r="BG1617" s="35" t="s">
        <v>552</v>
      </c>
      <c r="BH1617" s="35" t="s">
        <v>552</v>
      </c>
      <c r="BI1617" s="35" t="s">
        <v>552</v>
      </c>
      <c r="BJ1617" s="35">
        <v>1.9444625071465578</v>
      </c>
      <c r="BK1617" s="35" t="s">
        <v>552</v>
      </c>
      <c r="BL1617" s="35" t="s">
        <v>552</v>
      </c>
      <c r="BM1617" s="35" t="s">
        <v>552</v>
      </c>
      <c r="BN1617" s="35">
        <v>1.7727229725191127</v>
      </c>
      <c r="BO1617" s="1">
        <v>0</v>
      </c>
      <c r="BP1617" s="1">
        <v>0</v>
      </c>
      <c r="BQ1617" s="1">
        <v>206030.78963999997</v>
      </c>
      <c r="BR1617" s="1">
        <v>9158.0224780176504</v>
      </c>
      <c r="BS1617" s="1">
        <v>80925.15797433538</v>
      </c>
      <c r="BT1617" s="1">
        <v>206030.78963999997</v>
      </c>
      <c r="BU1617" s="1">
        <v>9158.0224780176504</v>
      </c>
      <c r="BV1617" s="1">
        <v>23821.664909369949</v>
      </c>
      <c r="BW1617" s="35">
        <v>5.9747804933381303</v>
      </c>
      <c r="BX1617" s="1">
        <v>1024957.9533281237</v>
      </c>
      <c r="BY1617" s="1">
        <v>45559.151581194339</v>
      </c>
      <c r="BZ1617" s="1">
        <v>402584.8973110303</v>
      </c>
      <c r="CA1617" s="1">
        <v>1024957.9533281237</v>
      </c>
      <c r="CB1617" s="1">
        <v>45559.151581194339</v>
      </c>
      <c r="CC1617" s="1">
        <v>118507.55390997109</v>
      </c>
    </row>
    <row r="1618" spans="1:81" x14ac:dyDescent="0.25">
      <c r="A1618" t="s">
        <v>902</v>
      </c>
      <c r="B1618" t="s">
        <v>233</v>
      </c>
      <c r="C1618" t="s">
        <v>42</v>
      </c>
      <c r="D1618" t="s">
        <v>1730</v>
      </c>
      <c r="E1618">
        <v>20006</v>
      </c>
      <c r="F1618" t="s">
        <v>39</v>
      </c>
      <c r="G1618" t="s">
        <v>180</v>
      </c>
      <c r="H1618" s="74">
        <v>0.54109169895011011</v>
      </c>
      <c r="I1618" s="1">
        <v>48206</v>
      </c>
      <c r="J1618" s="1"/>
      <c r="K1618" s="1"/>
      <c r="L1618" s="1"/>
      <c r="M1618" s="1"/>
      <c r="N1618" s="1"/>
      <c r="O1618" s="1"/>
      <c r="P1618" s="1">
        <v>55971</v>
      </c>
      <c r="Q1618" s="1"/>
      <c r="R1618" s="1"/>
      <c r="S1618" s="1"/>
      <c r="T1618" s="1">
        <v>55971</v>
      </c>
      <c r="U1618" s="1">
        <v>11.5</v>
      </c>
      <c r="V1618" s="36">
        <v>8.8977650377969508E-2</v>
      </c>
      <c r="W1618" s="1"/>
      <c r="X1618" s="1"/>
      <c r="Y1618" s="1"/>
      <c r="Z1618" s="1"/>
      <c r="AA1618" s="1"/>
      <c r="AB1618" s="1"/>
      <c r="AC1618" s="1">
        <v>9557</v>
      </c>
      <c r="AD1618" s="1"/>
      <c r="AE1618" s="1"/>
      <c r="AF1618" s="1"/>
      <c r="AG1618" s="1">
        <v>0</v>
      </c>
      <c r="AH1618" s="1">
        <v>0</v>
      </c>
      <c r="AI1618" s="1">
        <v>0</v>
      </c>
      <c r="AJ1618" s="1">
        <v>0</v>
      </c>
      <c r="AK1618" s="1"/>
      <c r="AL1618" s="1">
        <v>0</v>
      </c>
      <c r="AM1618" s="1">
        <v>83974.033727499991</v>
      </c>
      <c r="AN1618" s="1"/>
      <c r="AO1618" s="1">
        <v>0</v>
      </c>
      <c r="AP1618" s="1">
        <v>0</v>
      </c>
      <c r="AQ1618" s="1">
        <v>83974.033727499991</v>
      </c>
      <c r="AR1618" s="1">
        <v>0</v>
      </c>
      <c r="AS1618" s="1">
        <v>0</v>
      </c>
      <c r="AT1618" s="1">
        <v>0</v>
      </c>
      <c r="AU1618" s="1">
        <v>0</v>
      </c>
      <c r="AV1618" s="1"/>
      <c r="AW1618" s="1">
        <v>0</v>
      </c>
      <c r="AX1618" s="1">
        <v>24859.47726</v>
      </c>
      <c r="AY1618" s="1"/>
      <c r="AZ1618" s="1">
        <v>0</v>
      </c>
      <c r="BA1618" s="1">
        <v>0</v>
      </c>
      <c r="BB1618" s="1">
        <v>24859.47726</v>
      </c>
      <c r="BC1618" s="7">
        <v>2.2576756210326514</v>
      </c>
      <c r="BD1618" s="35" t="s">
        <v>552</v>
      </c>
      <c r="BE1618" s="35" t="s">
        <v>552</v>
      </c>
      <c r="BF1618" s="35" t="s">
        <v>552</v>
      </c>
      <c r="BG1618" s="35" t="s">
        <v>552</v>
      </c>
      <c r="BH1618" s="35" t="s">
        <v>552</v>
      </c>
      <c r="BI1618" s="35" t="s">
        <v>552</v>
      </c>
      <c r="BJ1618" s="35">
        <v>1.9444625071465578</v>
      </c>
      <c r="BK1618" s="35" t="s">
        <v>552</v>
      </c>
      <c r="BL1618" s="35" t="s">
        <v>552</v>
      </c>
      <c r="BM1618" s="35" t="s">
        <v>552</v>
      </c>
      <c r="BN1618" s="35">
        <v>1.9444625071465578</v>
      </c>
      <c r="BO1618" s="1">
        <v>0</v>
      </c>
      <c r="BP1618" s="1">
        <v>0</v>
      </c>
      <c r="BQ1618" s="1">
        <v>15867.486959999998</v>
      </c>
      <c r="BR1618" s="1">
        <v>705.30624332043874</v>
      </c>
      <c r="BS1618" s="1">
        <v>6232.4611342673234</v>
      </c>
      <c r="BT1618" s="1">
        <v>15867.486959999998</v>
      </c>
      <c r="BU1618" s="1">
        <v>705.30624332043874</v>
      </c>
      <c r="BV1618" s="1">
        <v>1834.6284940002588</v>
      </c>
      <c r="BW1618" s="35">
        <v>5.9747804933381303</v>
      </c>
      <c r="BX1618" s="1">
        <v>78937.264606905141</v>
      </c>
      <c r="BY1618" s="1">
        <v>3508.7437411001156</v>
      </c>
      <c r="BZ1618" s="1">
        <v>31005.126076241115</v>
      </c>
      <c r="CA1618" s="1">
        <v>78937.264606905141</v>
      </c>
      <c r="CB1618" s="1">
        <v>3508.7437411001156</v>
      </c>
      <c r="CC1618" s="1">
        <v>9126.8740444747982</v>
      </c>
    </row>
    <row r="1619" spans="1:81" x14ac:dyDescent="0.25">
      <c r="A1619" t="s">
        <v>1375</v>
      </c>
      <c r="B1619" t="s">
        <v>1376</v>
      </c>
      <c r="C1619" t="s">
        <v>42</v>
      </c>
      <c r="D1619" t="s">
        <v>28</v>
      </c>
      <c r="E1619">
        <v>20213</v>
      </c>
      <c r="F1619" t="s">
        <v>370</v>
      </c>
      <c r="G1619" t="s">
        <v>177</v>
      </c>
      <c r="H1619" s="74">
        <v>0.11527868646602001</v>
      </c>
      <c r="I1619" s="1">
        <v>20566.150000000001</v>
      </c>
      <c r="J1619" s="1">
        <v>0</v>
      </c>
      <c r="K1619" s="1">
        <v>0</v>
      </c>
      <c r="L1619" s="1">
        <v>0</v>
      </c>
      <c r="M1619" s="1">
        <v>0</v>
      </c>
      <c r="N1619" s="1">
        <v>0</v>
      </c>
      <c r="O1619" s="1">
        <v>0</v>
      </c>
      <c r="P1619" s="1">
        <v>10690</v>
      </c>
      <c r="Q1619" s="1">
        <v>0</v>
      </c>
      <c r="R1619" s="1">
        <v>0</v>
      </c>
      <c r="S1619" s="1">
        <v>0</v>
      </c>
      <c r="T1619" s="1">
        <v>10690</v>
      </c>
      <c r="U1619" s="1"/>
      <c r="V1619" s="36"/>
      <c r="W1619" s="1"/>
      <c r="X1619" s="1"/>
      <c r="Y1619" s="1"/>
      <c r="Z1619" s="1"/>
      <c r="AA1619" s="1"/>
      <c r="AB1619" s="1"/>
      <c r="AC1619" s="1">
        <v>1259</v>
      </c>
      <c r="AD1619" s="1"/>
      <c r="AE1619" s="1"/>
      <c r="AF1619" s="1"/>
      <c r="AG1619" s="1">
        <v>0</v>
      </c>
      <c r="AH1619" s="1">
        <v>0</v>
      </c>
      <c r="AI1619" s="1">
        <v>0</v>
      </c>
      <c r="AJ1619" s="1">
        <v>0</v>
      </c>
      <c r="AK1619" s="1">
        <v>0</v>
      </c>
      <c r="AL1619" s="1">
        <v>0</v>
      </c>
      <c r="AM1619" s="1">
        <v>11066.162058333333</v>
      </c>
      <c r="AN1619" s="1">
        <v>0</v>
      </c>
      <c r="AO1619" s="1">
        <v>0</v>
      </c>
      <c r="AP1619" s="1">
        <v>0</v>
      </c>
      <c r="AQ1619" s="1">
        <v>11066.162058333333</v>
      </c>
      <c r="AR1619" s="1">
        <v>0</v>
      </c>
      <c r="AS1619" s="1">
        <v>0</v>
      </c>
      <c r="AT1619" s="1">
        <v>0</v>
      </c>
      <c r="AU1619" s="1">
        <v>0</v>
      </c>
      <c r="AV1619" s="1">
        <v>0</v>
      </c>
      <c r="AW1619" s="1">
        <v>0</v>
      </c>
      <c r="AX1619" s="1">
        <v>3274.8856199999996</v>
      </c>
      <c r="AY1619" s="1">
        <v>0</v>
      </c>
      <c r="AZ1619" s="1">
        <v>0</v>
      </c>
      <c r="BA1619" s="1">
        <v>0</v>
      </c>
      <c r="BB1619" s="1">
        <v>3274.8856199999996</v>
      </c>
      <c r="BC1619" s="7">
        <v>0.6973131907689738</v>
      </c>
      <c r="BD1619" s="35" t="s">
        <v>552</v>
      </c>
      <c r="BE1619" s="35" t="s">
        <v>552</v>
      </c>
      <c r="BF1619" s="35" t="s">
        <v>552</v>
      </c>
      <c r="BG1619" s="35" t="s">
        <v>552</v>
      </c>
      <c r="BH1619" s="35" t="s">
        <v>552</v>
      </c>
      <c r="BI1619" s="35" t="s">
        <v>552</v>
      </c>
      <c r="BJ1619" s="35">
        <v>1.341538604147178</v>
      </c>
      <c r="BK1619" s="35" t="s">
        <v>552</v>
      </c>
      <c r="BL1619" s="35" t="s">
        <v>552</v>
      </c>
      <c r="BM1619" s="35" t="s">
        <v>552</v>
      </c>
      <c r="BN1619" s="35">
        <v>1.341538604147178</v>
      </c>
      <c r="BO1619" s="1">
        <v>0</v>
      </c>
      <c r="BP1619" s="1">
        <v>0</v>
      </c>
      <c r="BQ1619" s="1">
        <v>6769.5539339999996</v>
      </c>
      <c r="BR1619" s="1">
        <v>300.90515695275781</v>
      </c>
      <c r="BS1619" s="1">
        <v>2658.9580250697409</v>
      </c>
      <c r="BT1619" s="1">
        <v>6769.5539339999996</v>
      </c>
      <c r="BU1619" s="1">
        <v>300.90515695275781</v>
      </c>
      <c r="BV1619" s="1">
        <v>782.7084761623745</v>
      </c>
      <c r="BW1619" s="35">
        <v>5.9747835068414652</v>
      </c>
      <c r="BX1619" s="1">
        <v>33677.065259536961</v>
      </c>
      <c r="BY1619" s="1">
        <v>1496.9380119321222</v>
      </c>
      <c r="BZ1619" s="1">
        <v>13227.740528500704</v>
      </c>
      <c r="CA1619" s="1">
        <v>33677.065259536961</v>
      </c>
      <c r="CB1619" s="1">
        <v>1496.9380119321222</v>
      </c>
      <c r="CC1619" s="1">
        <v>3893.8052178775974</v>
      </c>
    </row>
    <row r="1620" spans="1:81" x14ac:dyDescent="0.25">
      <c r="A1620" t="s">
        <v>1375</v>
      </c>
      <c r="B1620" t="s">
        <v>1376</v>
      </c>
      <c r="C1620" t="s">
        <v>42</v>
      </c>
      <c r="D1620" t="s">
        <v>1730</v>
      </c>
      <c r="E1620">
        <v>20213</v>
      </c>
      <c r="F1620" t="s">
        <v>370</v>
      </c>
      <c r="G1620" t="s">
        <v>177</v>
      </c>
      <c r="H1620" s="74">
        <v>0.11527868646602001</v>
      </c>
      <c r="I1620" s="1">
        <v>20566.150000000001</v>
      </c>
      <c r="J1620" s="1"/>
      <c r="K1620" s="1"/>
      <c r="L1620" s="1"/>
      <c r="M1620" s="1"/>
      <c r="N1620" s="1"/>
      <c r="O1620" s="1"/>
      <c r="P1620" s="1">
        <v>10690</v>
      </c>
      <c r="Q1620" s="1"/>
      <c r="R1620" s="1"/>
      <c r="S1620" s="1"/>
      <c r="T1620" s="1">
        <v>10690</v>
      </c>
      <c r="U1620" s="1">
        <v>12</v>
      </c>
      <c r="V1620" s="36">
        <v>0.16032234175241661</v>
      </c>
      <c r="W1620" s="1"/>
      <c r="X1620" s="1"/>
      <c r="Y1620" s="1"/>
      <c r="Z1620" s="1"/>
      <c r="AA1620" s="1"/>
      <c r="AB1620" s="1"/>
      <c r="AC1620" s="1">
        <v>1259</v>
      </c>
      <c r="AD1620" s="1"/>
      <c r="AE1620" s="1"/>
      <c r="AF1620" s="1"/>
      <c r="AG1620" s="1">
        <v>0</v>
      </c>
      <c r="AH1620" s="1">
        <v>0</v>
      </c>
      <c r="AI1620" s="1">
        <v>0</v>
      </c>
      <c r="AJ1620" s="1">
        <v>0</v>
      </c>
      <c r="AK1620" s="1"/>
      <c r="AL1620" s="1">
        <v>0</v>
      </c>
      <c r="AM1620" s="1">
        <v>11066.162058333333</v>
      </c>
      <c r="AN1620" s="1"/>
      <c r="AO1620" s="1">
        <v>0</v>
      </c>
      <c r="AP1620" s="1">
        <v>0</v>
      </c>
      <c r="AQ1620" s="1">
        <v>11066.162058333333</v>
      </c>
      <c r="AR1620" s="1">
        <v>0</v>
      </c>
      <c r="AS1620" s="1">
        <v>0</v>
      </c>
      <c r="AT1620" s="1">
        <v>0</v>
      </c>
      <c r="AU1620" s="1">
        <v>0</v>
      </c>
      <c r="AV1620" s="1"/>
      <c r="AW1620" s="1">
        <v>0</v>
      </c>
      <c r="AX1620" s="1">
        <v>3274.8856199999996</v>
      </c>
      <c r="AY1620" s="1"/>
      <c r="AZ1620" s="1">
        <v>0</v>
      </c>
      <c r="BA1620" s="1">
        <v>0</v>
      </c>
      <c r="BB1620" s="1">
        <v>3274.8856199999996</v>
      </c>
      <c r="BC1620" s="7">
        <v>0.6973131907689738</v>
      </c>
      <c r="BD1620" s="35" t="s">
        <v>552</v>
      </c>
      <c r="BE1620" s="35" t="s">
        <v>552</v>
      </c>
      <c r="BF1620" s="35" t="s">
        <v>552</v>
      </c>
      <c r="BG1620" s="35" t="s">
        <v>552</v>
      </c>
      <c r="BH1620" s="35" t="s">
        <v>552</v>
      </c>
      <c r="BI1620" s="35" t="s">
        <v>552</v>
      </c>
      <c r="BJ1620" s="35">
        <v>1.341538604147178</v>
      </c>
      <c r="BK1620" s="35" t="s">
        <v>552</v>
      </c>
      <c r="BL1620" s="35" t="s">
        <v>552</v>
      </c>
      <c r="BM1620" s="35" t="s">
        <v>552</v>
      </c>
      <c r="BN1620" s="35">
        <v>1.341538604147178</v>
      </c>
      <c r="BO1620" s="1">
        <v>0</v>
      </c>
      <c r="BP1620" s="1">
        <v>0</v>
      </c>
      <c r="BQ1620" s="1">
        <v>6769.5539339999996</v>
      </c>
      <c r="BR1620" s="1">
        <v>300.90515695275781</v>
      </c>
      <c r="BS1620" s="1">
        <v>2658.9580250697409</v>
      </c>
      <c r="BT1620" s="1">
        <v>6769.5539339999996</v>
      </c>
      <c r="BU1620" s="1">
        <v>300.90515695275781</v>
      </c>
      <c r="BV1620" s="1">
        <v>782.7084761623745</v>
      </c>
      <c r="BW1620" s="35">
        <v>5.9747835068414652</v>
      </c>
      <c r="BX1620" s="1">
        <v>33677.065259536961</v>
      </c>
      <c r="BY1620" s="1">
        <v>1496.9380119321222</v>
      </c>
      <c r="BZ1620" s="1">
        <v>13227.740528500704</v>
      </c>
      <c r="CA1620" s="1">
        <v>33677.065259536961</v>
      </c>
      <c r="CB1620" s="1">
        <v>1496.9380119321222</v>
      </c>
      <c r="CC1620" s="1">
        <v>3893.8052178775974</v>
      </c>
    </row>
    <row r="1621" spans="1:81" x14ac:dyDescent="0.25">
      <c r="A1621" t="s">
        <v>1146</v>
      </c>
      <c r="B1621" t="s">
        <v>1147</v>
      </c>
      <c r="C1621" t="s">
        <v>42</v>
      </c>
      <c r="D1621" t="s">
        <v>38</v>
      </c>
      <c r="E1621">
        <v>20215</v>
      </c>
      <c r="F1621" t="s">
        <v>370</v>
      </c>
      <c r="G1621" t="s">
        <v>177</v>
      </c>
      <c r="H1621" s="74">
        <v>0.11527868646602001</v>
      </c>
      <c r="I1621" s="1">
        <v>435186.59</v>
      </c>
      <c r="J1621" s="1"/>
      <c r="K1621" s="1"/>
      <c r="L1621" s="1">
        <v>94297</v>
      </c>
      <c r="M1621" s="1"/>
      <c r="N1621" s="1"/>
      <c r="O1621" s="1"/>
      <c r="P1621" s="1"/>
      <c r="Q1621" s="1"/>
      <c r="R1621" s="1"/>
      <c r="S1621" s="1"/>
      <c r="T1621" s="1">
        <v>94297</v>
      </c>
      <c r="U1621" s="1">
        <v>30</v>
      </c>
      <c r="V1621" s="36">
        <v>0.12835317972948262</v>
      </c>
      <c r="W1621" s="1"/>
      <c r="X1621" s="1"/>
      <c r="Y1621" s="1">
        <v>21879</v>
      </c>
      <c r="Z1621" s="1"/>
      <c r="AA1621" s="1"/>
      <c r="AB1621" s="1"/>
      <c r="AC1621" s="1"/>
      <c r="AD1621" s="1"/>
      <c r="AE1621" s="1"/>
      <c r="AF1621" s="1"/>
      <c r="AG1621" s="1">
        <v>0</v>
      </c>
      <c r="AH1621" s="1">
        <v>0</v>
      </c>
      <c r="AI1621" s="1">
        <v>224486.68618750002</v>
      </c>
      <c r="AJ1621" s="1">
        <v>0</v>
      </c>
      <c r="AK1621" s="1">
        <v>0</v>
      </c>
      <c r="AL1621" s="1">
        <v>0</v>
      </c>
      <c r="AM1621" s="1">
        <v>0</v>
      </c>
      <c r="AN1621" s="1">
        <v>0</v>
      </c>
      <c r="AO1621" s="1">
        <v>0</v>
      </c>
      <c r="AP1621" s="1">
        <v>0</v>
      </c>
      <c r="AQ1621" s="1">
        <v>224486.68618750002</v>
      </c>
      <c r="AR1621" s="1">
        <v>0</v>
      </c>
      <c r="AS1621" s="1">
        <v>0</v>
      </c>
      <c r="AT1621" s="1">
        <v>47434.096452599995</v>
      </c>
      <c r="AU1621" s="1">
        <v>0</v>
      </c>
      <c r="AV1621" s="1">
        <v>0</v>
      </c>
      <c r="AW1621" s="1">
        <v>0</v>
      </c>
      <c r="AX1621" s="1">
        <v>0</v>
      </c>
      <c r="AY1621" s="1">
        <v>0</v>
      </c>
      <c r="AZ1621" s="1">
        <v>0</v>
      </c>
      <c r="BA1621" s="1">
        <v>0</v>
      </c>
      <c r="BB1621" s="1">
        <v>47434.096452599995</v>
      </c>
      <c r="BC1621" s="7">
        <v>0.62483722818779863</v>
      </c>
      <c r="BD1621" s="35" t="s">
        <v>552</v>
      </c>
      <c r="BE1621" s="35" t="s">
        <v>552</v>
      </c>
      <c r="BF1621" s="35">
        <v>2.8836631349894479</v>
      </c>
      <c r="BG1621" s="35" t="s">
        <v>552</v>
      </c>
      <c r="BH1621" s="35" t="s">
        <v>552</v>
      </c>
      <c r="BI1621" s="35" t="s">
        <v>552</v>
      </c>
      <c r="BJ1621" s="35" t="s">
        <v>552</v>
      </c>
      <c r="BK1621" s="35" t="s">
        <v>552</v>
      </c>
      <c r="BL1621" s="35" t="s">
        <v>552</v>
      </c>
      <c r="BM1621" s="35" t="s">
        <v>552</v>
      </c>
      <c r="BN1621" s="35">
        <v>2.8836631349894479</v>
      </c>
      <c r="BO1621" s="1">
        <v>0</v>
      </c>
      <c r="BP1621" s="1"/>
      <c r="BQ1621" s="1">
        <v>143246.0179644</v>
      </c>
      <c r="BR1621" s="1">
        <v>6367.2534318618436</v>
      </c>
      <c r="BS1621" s="1">
        <v>56264.438209545049</v>
      </c>
      <c r="BT1621" s="1">
        <v>143246.0179644</v>
      </c>
      <c r="BU1621" s="1">
        <v>6367.2534318618436</v>
      </c>
      <c r="BV1621" s="1">
        <v>16562.372281890388</v>
      </c>
      <c r="BW1621" s="35">
        <v>6.0414857926613541</v>
      </c>
      <c r="BX1621" s="1">
        <v>722172.76442283567</v>
      </c>
      <c r="BY1621" s="1">
        <v>32100.417715005733</v>
      </c>
      <c r="BZ1621" s="1">
        <v>283656.36586549401</v>
      </c>
      <c r="CA1621" s="1">
        <v>722172.76442283567</v>
      </c>
      <c r="CB1621" s="1">
        <v>32100.417715005733</v>
      </c>
      <c r="CC1621" s="1">
        <v>83498.964551918602</v>
      </c>
    </row>
    <row r="1622" spans="1:81" x14ac:dyDescent="0.25">
      <c r="A1622" t="s">
        <v>1146</v>
      </c>
      <c r="B1622" t="s">
        <v>1147</v>
      </c>
      <c r="C1622" t="s">
        <v>42</v>
      </c>
      <c r="D1622" t="s">
        <v>28</v>
      </c>
      <c r="E1622">
        <v>20215</v>
      </c>
      <c r="F1622" t="s">
        <v>370</v>
      </c>
      <c r="G1622" t="s">
        <v>177</v>
      </c>
      <c r="H1622" s="74">
        <v>0.11527868646602001</v>
      </c>
      <c r="I1622" s="1">
        <v>585862.21</v>
      </c>
      <c r="J1622" s="1">
        <v>0</v>
      </c>
      <c r="K1622" s="1">
        <v>0</v>
      </c>
      <c r="L1622" s="1">
        <v>94297</v>
      </c>
      <c r="M1622" s="1">
        <v>0</v>
      </c>
      <c r="N1622" s="1">
        <v>0</v>
      </c>
      <c r="O1622" s="1">
        <v>0</v>
      </c>
      <c r="P1622" s="1">
        <v>54878</v>
      </c>
      <c r="Q1622" s="1">
        <v>0</v>
      </c>
      <c r="R1622" s="1">
        <v>0</v>
      </c>
      <c r="S1622" s="1">
        <v>0</v>
      </c>
      <c r="T1622" s="1">
        <v>149175</v>
      </c>
      <c r="U1622" s="1"/>
      <c r="V1622" s="36"/>
      <c r="W1622" s="1"/>
      <c r="X1622" s="1"/>
      <c r="Y1622" s="1">
        <v>21879</v>
      </c>
      <c r="Z1622" s="1"/>
      <c r="AA1622" s="1"/>
      <c r="AB1622" s="1"/>
      <c r="AC1622" s="1">
        <v>6464</v>
      </c>
      <c r="AD1622" s="1"/>
      <c r="AE1622" s="1"/>
      <c r="AF1622" s="1"/>
      <c r="AG1622" s="1">
        <v>0</v>
      </c>
      <c r="AH1622" s="1">
        <v>0</v>
      </c>
      <c r="AI1622" s="1">
        <v>224486.68618750002</v>
      </c>
      <c r="AJ1622" s="1">
        <v>0</v>
      </c>
      <c r="AK1622" s="1">
        <v>0</v>
      </c>
      <c r="AL1622" s="1">
        <v>0</v>
      </c>
      <c r="AM1622" s="1">
        <v>56816.252261666668</v>
      </c>
      <c r="AN1622" s="1">
        <v>0</v>
      </c>
      <c r="AO1622" s="1">
        <v>0</v>
      </c>
      <c r="AP1622" s="1">
        <v>0</v>
      </c>
      <c r="AQ1622" s="1">
        <v>281302.93844916672</v>
      </c>
      <c r="AR1622" s="1">
        <v>0</v>
      </c>
      <c r="AS1622" s="1">
        <v>0</v>
      </c>
      <c r="AT1622" s="1">
        <v>47434.096452599995</v>
      </c>
      <c r="AU1622" s="1">
        <v>0</v>
      </c>
      <c r="AV1622" s="1">
        <v>0</v>
      </c>
      <c r="AW1622" s="1">
        <v>0</v>
      </c>
      <c r="AX1622" s="1">
        <v>16814.02752</v>
      </c>
      <c r="AY1622" s="1">
        <v>0</v>
      </c>
      <c r="AZ1622" s="1">
        <v>0</v>
      </c>
      <c r="BA1622" s="1">
        <v>0</v>
      </c>
      <c r="BB1622" s="1">
        <v>64248.123972599991</v>
      </c>
      <c r="BC1622" s="7">
        <v>0.58981626826855194</v>
      </c>
      <c r="BD1622" s="35" t="s">
        <v>552</v>
      </c>
      <c r="BE1622" s="35" t="s">
        <v>552</v>
      </c>
      <c r="BF1622" s="35">
        <v>2.8836631349894479</v>
      </c>
      <c r="BG1622" s="35" t="s">
        <v>552</v>
      </c>
      <c r="BH1622" s="35" t="s">
        <v>552</v>
      </c>
      <c r="BI1622" s="35" t="s">
        <v>552</v>
      </c>
      <c r="BJ1622" s="35">
        <v>1.3417085130957154</v>
      </c>
      <c r="BK1622" s="35" t="s">
        <v>552</v>
      </c>
      <c r="BL1622" s="35" t="s">
        <v>552</v>
      </c>
      <c r="BM1622" s="35" t="s">
        <v>552</v>
      </c>
      <c r="BN1622" s="35">
        <v>2.3164140266248814</v>
      </c>
      <c r="BO1622" s="1">
        <v>0</v>
      </c>
      <c r="BP1622" s="1">
        <v>0</v>
      </c>
      <c r="BQ1622" s="1">
        <v>192842.40504360001</v>
      </c>
      <c r="BR1622" s="1">
        <v>8571.8017350228201</v>
      </c>
      <c r="BS1622" s="1">
        <v>75744.999665206851</v>
      </c>
      <c r="BT1622" s="1">
        <v>192842.40504360001</v>
      </c>
      <c r="BU1622" s="1">
        <v>8571.8017350228201</v>
      </c>
      <c r="BV1622" s="1">
        <v>22296.799237106658</v>
      </c>
      <c r="BW1622" s="35">
        <v>6.0414857926613541</v>
      </c>
      <c r="BX1622" s="1">
        <v>972212.2452499558</v>
      </c>
      <c r="BY1622" s="1">
        <v>43214.616664627494</v>
      </c>
      <c r="BZ1622" s="1">
        <v>381867.33967727941</v>
      </c>
      <c r="CA1622" s="1">
        <v>972212.2452499558</v>
      </c>
      <c r="CB1622" s="1">
        <v>43214.616664627494</v>
      </c>
      <c r="CC1622" s="1">
        <v>112408.99657569574</v>
      </c>
    </row>
    <row r="1623" spans="1:81" x14ac:dyDescent="0.25">
      <c r="A1623" t="s">
        <v>1146</v>
      </c>
      <c r="B1623" t="s">
        <v>1147</v>
      </c>
      <c r="C1623" t="s">
        <v>42</v>
      </c>
      <c r="D1623" t="s">
        <v>1730</v>
      </c>
      <c r="E1623">
        <v>20215</v>
      </c>
      <c r="F1623" t="s">
        <v>370</v>
      </c>
      <c r="G1623" t="s">
        <v>177</v>
      </c>
      <c r="H1623" s="74">
        <v>0.11527868646602001</v>
      </c>
      <c r="I1623" s="1">
        <v>150675.62</v>
      </c>
      <c r="J1623" s="1"/>
      <c r="K1623" s="1"/>
      <c r="L1623" s="1"/>
      <c r="M1623" s="1"/>
      <c r="N1623" s="1"/>
      <c r="O1623" s="1"/>
      <c r="P1623" s="1">
        <v>54878</v>
      </c>
      <c r="Q1623" s="1"/>
      <c r="R1623" s="1"/>
      <c r="S1623" s="1"/>
      <c r="T1623" s="1">
        <v>54878</v>
      </c>
      <c r="U1623" s="1">
        <v>14.8</v>
      </c>
      <c r="V1623" s="36">
        <v>0.39644801928096318</v>
      </c>
      <c r="W1623" s="1"/>
      <c r="X1623" s="1"/>
      <c r="Y1623" s="1"/>
      <c r="Z1623" s="1"/>
      <c r="AA1623" s="1"/>
      <c r="AB1623" s="1"/>
      <c r="AC1623" s="1">
        <v>6464</v>
      </c>
      <c r="AD1623" s="1"/>
      <c r="AE1623" s="1"/>
      <c r="AF1623" s="1"/>
      <c r="AG1623" s="1">
        <v>0</v>
      </c>
      <c r="AH1623" s="1">
        <v>0</v>
      </c>
      <c r="AI1623" s="1">
        <v>0</v>
      </c>
      <c r="AJ1623" s="1">
        <v>0</v>
      </c>
      <c r="AK1623" s="1"/>
      <c r="AL1623" s="1">
        <v>0</v>
      </c>
      <c r="AM1623" s="1">
        <v>56816.252261666668</v>
      </c>
      <c r="AN1623" s="1"/>
      <c r="AO1623" s="1">
        <v>0</v>
      </c>
      <c r="AP1623" s="1">
        <v>0</v>
      </c>
      <c r="AQ1623" s="1">
        <v>56816.252261666668</v>
      </c>
      <c r="AR1623" s="1">
        <v>0</v>
      </c>
      <c r="AS1623" s="1">
        <v>0</v>
      </c>
      <c r="AT1623" s="1">
        <v>0</v>
      </c>
      <c r="AU1623" s="1">
        <v>0</v>
      </c>
      <c r="AV1623" s="1"/>
      <c r="AW1623" s="1">
        <v>0</v>
      </c>
      <c r="AX1623" s="1">
        <v>16814.02752</v>
      </c>
      <c r="AY1623" s="1"/>
      <c r="AZ1623" s="1">
        <v>0</v>
      </c>
      <c r="BA1623" s="1">
        <v>0</v>
      </c>
      <c r="BB1623" s="1">
        <v>16814.02752</v>
      </c>
      <c r="BC1623" s="7">
        <v>0.48866750826488503</v>
      </c>
      <c r="BD1623" s="35" t="s">
        <v>552</v>
      </c>
      <c r="BE1623" s="35" t="s">
        <v>552</v>
      </c>
      <c r="BF1623" s="35" t="s">
        <v>552</v>
      </c>
      <c r="BG1623" s="35" t="s">
        <v>552</v>
      </c>
      <c r="BH1623" s="35" t="s">
        <v>552</v>
      </c>
      <c r="BI1623" s="35" t="s">
        <v>552</v>
      </c>
      <c r="BJ1623" s="35">
        <v>1.3417085130957154</v>
      </c>
      <c r="BK1623" s="35" t="s">
        <v>552</v>
      </c>
      <c r="BL1623" s="35" t="s">
        <v>552</v>
      </c>
      <c r="BM1623" s="35" t="s">
        <v>552</v>
      </c>
      <c r="BN1623" s="35">
        <v>1.3417085130957154</v>
      </c>
      <c r="BO1623" s="1">
        <v>0</v>
      </c>
      <c r="BP1623" s="1">
        <v>0</v>
      </c>
      <c r="BQ1623" s="1">
        <v>49596.387079199994</v>
      </c>
      <c r="BR1623" s="1">
        <v>2204.5483031609751</v>
      </c>
      <c r="BS1623" s="1">
        <v>19480.561455661787</v>
      </c>
      <c r="BT1623" s="1">
        <v>49596.387079199994</v>
      </c>
      <c r="BU1623" s="1">
        <v>2204.5483031609751</v>
      </c>
      <c r="BV1623" s="1">
        <v>5734.426955216265</v>
      </c>
      <c r="BW1623" s="35">
        <v>6.0414857926613541</v>
      </c>
      <c r="BX1623" s="1">
        <v>250039.4808271199</v>
      </c>
      <c r="BY1623" s="1">
        <v>11114.19894962175</v>
      </c>
      <c r="BZ1623" s="1">
        <v>98210.973811785268</v>
      </c>
      <c r="CA1623" s="1">
        <v>250039.4808271199</v>
      </c>
      <c r="CB1623" s="1">
        <v>11114.19894962175</v>
      </c>
      <c r="CC1623" s="1">
        <v>28910.032023777101</v>
      </c>
    </row>
    <row r="1624" spans="1:81" x14ac:dyDescent="0.25">
      <c r="A1624" t="s">
        <v>178</v>
      </c>
      <c r="B1624" t="s">
        <v>179</v>
      </c>
      <c r="C1624" t="s">
        <v>42</v>
      </c>
      <c r="D1624" t="s">
        <v>38</v>
      </c>
      <c r="E1624">
        <v>20206</v>
      </c>
      <c r="F1624" t="s">
        <v>39</v>
      </c>
      <c r="G1624" t="s">
        <v>180</v>
      </c>
      <c r="H1624" s="74">
        <v>0.54109169895011011</v>
      </c>
      <c r="I1624" s="1">
        <v>126842031</v>
      </c>
      <c r="J1624" s="1"/>
      <c r="K1624" s="1">
        <v>10529326</v>
      </c>
      <c r="L1624" s="1">
        <v>73499</v>
      </c>
      <c r="M1624" s="1"/>
      <c r="N1624" s="1"/>
      <c r="O1624" s="1"/>
      <c r="P1624" s="1"/>
      <c r="Q1624" s="1"/>
      <c r="R1624" s="1"/>
      <c r="S1624" s="1"/>
      <c r="T1624" s="1">
        <v>10602825</v>
      </c>
      <c r="U1624" s="1">
        <v>41.844765342960287</v>
      </c>
      <c r="V1624" s="36">
        <v>0.36734038188218004</v>
      </c>
      <c r="W1624" s="1"/>
      <c r="X1624" s="1">
        <v>4322919</v>
      </c>
      <c r="Y1624" s="1">
        <v>9258</v>
      </c>
      <c r="Z1624" s="1"/>
      <c r="AA1624" s="1"/>
      <c r="AB1624" s="1"/>
      <c r="AC1624" s="1"/>
      <c r="AD1624" s="1"/>
      <c r="AE1624" s="1"/>
      <c r="AF1624" s="1"/>
      <c r="AG1624" s="1">
        <v>0</v>
      </c>
      <c r="AH1624" s="1">
        <v>34604880.722618066</v>
      </c>
      <c r="AI1624" s="1">
        <v>95383.199562500013</v>
      </c>
      <c r="AJ1624" s="1">
        <v>0</v>
      </c>
      <c r="AK1624" s="1">
        <v>0</v>
      </c>
      <c r="AL1624" s="1">
        <v>0</v>
      </c>
      <c r="AM1624" s="1">
        <v>0</v>
      </c>
      <c r="AN1624" s="1">
        <v>0</v>
      </c>
      <c r="AO1624" s="1">
        <v>0</v>
      </c>
      <c r="AP1624" s="1">
        <v>0</v>
      </c>
      <c r="AQ1624" s="1">
        <v>34700263.922180563</v>
      </c>
      <c r="AR1624" s="1">
        <v>0</v>
      </c>
      <c r="AS1624" s="1">
        <v>9338743.5562935006</v>
      </c>
      <c r="AT1624" s="1">
        <v>20071.5236052</v>
      </c>
      <c r="AU1624" s="1">
        <v>0</v>
      </c>
      <c r="AV1624" s="1">
        <v>0</v>
      </c>
      <c r="AW1624" s="1">
        <v>0</v>
      </c>
      <c r="AX1624" s="1">
        <v>0</v>
      </c>
      <c r="AY1624" s="1">
        <v>0</v>
      </c>
      <c r="AZ1624" s="1">
        <v>0</v>
      </c>
      <c r="BA1624" s="1">
        <v>0</v>
      </c>
      <c r="BB1624" s="1">
        <v>9358815.0798987001</v>
      </c>
      <c r="BC1624" s="7">
        <v>0.34735393823896799</v>
      </c>
      <c r="BD1624" s="35" t="s">
        <v>552</v>
      </c>
      <c r="BE1624" s="35">
        <v>4.1734508247642408</v>
      </c>
      <c r="BF1624" s="35">
        <v>1.5708339319949933</v>
      </c>
      <c r="BG1624" s="35" t="s">
        <v>552</v>
      </c>
      <c r="BH1624" s="35" t="s">
        <v>552</v>
      </c>
      <c r="BI1624" s="35" t="s">
        <v>552</v>
      </c>
      <c r="BJ1624" s="35" t="s">
        <v>552</v>
      </c>
      <c r="BK1624" s="35" t="s">
        <v>552</v>
      </c>
      <c r="BL1624" s="35" t="s">
        <v>552</v>
      </c>
      <c r="BM1624" s="35" t="s">
        <v>552</v>
      </c>
      <c r="BN1624" s="35">
        <v>4.1554094311732266</v>
      </c>
      <c r="BO1624" s="1">
        <v>0</v>
      </c>
      <c r="BP1624" s="1"/>
      <c r="BQ1624" s="1">
        <v>41751322.923959993</v>
      </c>
      <c r="BR1624" s="1">
        <v>1855836.9576348301</v>
      </c>
      <c r="BS1624" s="1">
        <v>16399162.519168379</v>
      </c>
      <c r="BT1624" s="1">
        <v>41751322.923959993</v>
      </c>
      <c r="BU1624" s="1">
        <v>1855836.9576348301</v>
      </c>
      <c r="BV1624" s="1">
        <v>4827365.9774605669</v>
      </c>
      <c r="BW1624" s="35">
        <v>6.0211003479631859</v>
      </c>
      <c r="BX1624" s="1">
        <v>209637582.06141886</v>
      </c>
      <c r="BY1624" s="1">
        <v>9318343.5937431864</v>
      </c>
      <c r="BZ1624" s="1">
        <v>82341840.631301194</v>
      </c>
      <c r="CA1624" s="1">
        <v>209637582.06141886</v>
      </c>
      <c r="CB1624" s="1">
        <v>9318343.5937431864</v>
      </c>
      <c r="CC1624" s="1">
        <v>24238688.989172898</v>
      </c>
    </row>
    <row r="1625" spans="1:81" x14ac:dyDescent="0.25">
      <c r="A1625" t="s">
        <v>178</v>
      </c>
      <c r="B1625" t="s">
        <v>179</v>
      </c>
      <c r="C1625" t="s">
        <v>42</v>
      </c>
      <c r="D1625" t="s">
        <v>28</v>
      </c>
      <c r="E1625">
        <v>20206</v>
      </c>
      <c r="F1625" t="s">
        <v>39</v>
      </c>
      <c r="G1625" t="s">
        <v>180</v>
      </c>
      <c r="H1625" s="74">
        <v>0.54109169895011011</v>
      </c>
      <c r="I1625" s="1">
        <v>129518992</v>
      </c>
      <c r="J1625" s="1">
        <v>0</v>
      </c>
      <c r="K1625" s="1">
        <v>10529326</v>
      </c>
      <c r="L1625" s="1">
        <v>1478308</v>
      </c>
      <c r="M1625" s="1">
        <v>0</v>
      </c>
      <c r="N1625" s="1">
        <v>0</v>
      </c>
      <c r="O1625" s="1">
        <v>0</v>
      </c>
      <c r="P1625" s="1">
        <v>1051594</v>
      </c>
      <c r="Q1625" s="1">
        <v>0</v>
      </c>
      <c r="R1625" s="1">
        <v>0</v>
      </c>
      <c r="S1625" s="1">
        <v>0</v>
      </c>
      <c r="T1625" s="1">
        <v>13059228</v>
      </c>
      <c r="U1625" s="1"/>
      <c r="V1625" s="36"/>
      <c r="W1625" s="1"/>
      <c r="X1625" s="1">
        <v>4322919</v>
      </c>
      <c r="Y1625" s="1">
        <v>139801</v>
      </c>
      <c r="Z1625" s="1"/>
      <c r="AA1625" s="1"/>
      <c r="AB1625" s="1"/>
      <c r="AC1625" s="1">
        <v>70442</v>
      </c>
      <c r="AD1625" s="1"/>
      <c r="AE1625" s="1"/>
      <c r="AF1625" s="1"/>
      <c r="AG1625" s="1">
        <v>0</v>
      </c>
      <c r="AH1625" s="1">
        <v>34604880.722618066</v>
      </c>
      <c r="AI1625" s="1">
        <v>1444645.93475</v>
      </c>
      <c r="AJ1625" s="1">
        <v>0</v>
      </c>
      <c r="AK1625" s="1">
        <v>0</v>
      </c>
      <c r="AL1625" s="1">
        <v>0</v>
      </c>
      <c r="AM1625" s="1">
        <v>619675.19551833335</v>
      </c>
      <c r="AN1625" s="1">
        <v>0</v>
      </c>
      <c r="AO1625" s="1">
        <v>0</v>
      </c>
      <c r="AP1625" s="1">
        <v>0</v>
      </c>
      <c r="AQ1625" s="1">
        <v>36669201.852886394</v>
      </c>
      <c r="AR1625" s="1">
        <v>0</v>
      </c>
      <c r="AS1625" s="1">
        <v>9338743.5562935006</v>
      </c>
      <c r="AT1625" s="1">
        <v>303091.28013939998</v>
      </c>
      <c r="AU1625" s="1">
        <v>0</v>
      </c>
      <c r="AV1625" s="1">
        <v>0</v>
      </c>
      <c r="AW1625" s="1">
        <v>0</v>
      </c>
      <c r="AX1625" s="1">
        <v>183232.32155999998</v>
      </c>
      <c r="AY1625" s="1">
        <v>0</v>
      </c>
      <c r="AZ1625" s="1">
        <v>0</v>
      </c>
      <c r="BA1625" s="1">
        <v>0</v>
      </c>
      <c r="BB1625" s="1">
        <v>9825067.1579928994</v>
      </c>
      <c r="BC1625" s="7">
        <v>0.35897645814661139</v>
      </c>
      <c r="BD1625" s="35" t="s">
        <v>552</v>
      </c>
      <c r="BE1625" s="35">
        <v>4.1734508247642408</v>
      </c>
      <c r="BF1625" s="35">
        <v>1.1822551287616654</v>
      </c>
      <c r="BG1625" s="35" t="s">
        <v>552</v>
      </c>
      <c r="BH1625" s="35" t="s">
        <v>552</v>
      </c>
      <c r="BI1625" s="35" t="s">
        <v>552</v>
      </c>
      <c r="BJ1625" s="35">
        <v>0.76351473770136891</v>
      </c>
      <c r="BK1625" s="35" t="s">
        <v>552</v>
      </c>
      <c r="BL1625" s="35" t="s">
        <v>552</v>
      </c>
      <c r="BM1625" s="35" t="s">
        <v>552</v>
      </c>
      <c r="BN1625" s="35">
        <v>3.560261679394777</v>
      </c>
      <c r="BO1625" s="1">
        <v>0</v>
      </c>
      <c r="BP1625" s="1">
        <v>0</v>
      </c>
      <c r="BQ1625" s="1">
        <v>42632471.40671999</v>
      </c>
      <c r="BR1625" s="1">
        <v>1895003.81044206</v>
      </c>
      <c r="BS1625" s="1">
        <v>16745261.664304864</v>
      </c>
      <c r="BT1625" s="1">
        <v>42632471.40671999</v>
      </c>
      <c r="BU1625" s="1">
        <v>1895003.81044206</v>
      </c>
      <c r="BV1625" s="1">
        <v>4929246.0116456775</v>
      </c>
      <c r="BW1625" s="35">
        <v>6.0211003479631859</v>
      </c>
      <c r="BX1625" s="1">
        <v>214061917.01481232</v>
      </c>
      <c r="BY1625" s="1">
        <v>9515004.2920021918</v>
      </c>
      <c r="BZ1625" s="1">
        <v>84079639.169375747</v>
      </c>
      <c r="CA1625" s="1">
        <v>214061917.01481232</v>
      </c>
      <c r="CB1625" s="1">
        <v>9515004.2920021918</v>
      </c>
      <c r="CC1625" s="1">
        <v>24750238.864270259</v>
      </c>
    </row>
    <row r="1626" spans="1:81" x14ac:dyDescent="0.25">
      <c r="A1626" t="s">
        <v>178</v>
      </c>
      <c r="B1626" t="s">
        <v>179</v>
      </c>
      <c r="C1626" t="s">
        <v>42</v>
      </c>
      <c r="D1626" t="s">
        <v>1730</v>
      </c>
      <c r="E1626">
        <v>20206</v>
      </c>
      <c r="F1626" t="s">
        <v>39</v>
      </c>
      <c r="G1626" t="s">
        <v>180</v>
      </c>
      <c r="H1626" s="74">
        <v>0.54109169895011011</v>
      </c>
      <c r="I1626" s="1">
        <v>2676961</v>
      </c>
      <c r="J1626" s="1"/>
      <c r="K1626" s="1"/>
      <c r="L1626" s="1">
        <v>1404809</v>
      </c>
      <c r="M1626" s="1"/>
      <c r="N1626" s="1"/>
      <c r="O1626" s="1"/>
      <c r="P1626" s="1">
        <v>1051594</v>
      </c>
      <c r="Q1626" s="1"/>
      <c r="R1626" s="1"/>
      <c r="S1626" s="1"/>
      <c r="T1626" s="1">
        <v>2456403</v>
      </c>
      <c r="U1626" s="1">
        <v>8.7062500000000007</v>
      </c>
      <c r="V1626" s="36">
        <v>0.11937371765813114</v>
      </c>
      <c r="W1626" s="1"/>
      <c r="X1626" s="1"/>
      <c r="Y1626" s="1">
        <v>130543</v>
      </c>
      <c r="Z1626" s="1"/>
      <c r="AA1626" s="1"/>
      <c r="AB1626" s="1"/>
      <c r="AC1626" s="1">
        <v>70442</v>
      </c>
      <c r="AD1626" s="1"/>
      <c r="AE1626" s="1"/>
      <c r="AF1626" s="1"/>
      <c r="AG1626" s="1">
        <v>0</v>
      </c>
      <c r="AH1626" s="1">
        <v>0</v>
      </c>
      <c r="AI1626" s="1">
        <v>1349262.7351875</v>
      </c>
      <c r="AJ1626" s="1">
        <v>0</v>
      </c>
      <c r="AK1626" s="1"/>
      <c r="AL1626" s="1">
        <v>0</v>
      </c>
      <c r="AM1626" s="1">
        <v>619675.19551833335</v>
      </c>
      <c r="AN1626" s="1"/>
      <c r="AO1626" s="1">
        <v>0</v>
      </c>
      <c r="AP1626" s="1">
        <v>0</v>
      </c>
      <c r="AQ1626" s="1">
        <v>1968937.9307058332</v>
      </c>
      <c r="AR1626" s="1">
        <v>0</v>
      </c>
      <c r="AS1626" s="1">
        <v>0</v>
      </c>
      <c r="AT1626" s="1">
        <v>283019.75653419999</v>
      </c>
      <c r="AU1626" s="1">
        <v>0</v>
      </c>
      <c r="AV1626" s="1"/>
      <c r="AW1626" s="1">
        <v>0</v>
      </c>
      <c r="AX1626" s="1">
        <v>183232.32155999998</v>
      </c>
      <c r="AY1626" s="1"/>
      <c r="AZ1626" s="1">
        <v>0</v>
      </c>
      <c r="BA1626" s="1">
        <v>0</v>
      </c>
      <c r="BB1626" s="1">
        <v>466252.0780942</v>
      </c>
      <c r="BC1626" s="7">
        <v>0.90968452988296555</v>
      </c>
      <c r="BD1626" s="35" t="s">
        <v>552</v>
      </c>
      <c r="BE1626" s="35" t="s">
        <v>552</v>
      </c>
      <c r="BF1626" s="35">
        <v>1.1619248536432354</v>
      </c>
      <c r="BG1626" s="35" t="s">
        <v>552</v>
      </c>
      <c r="BH1626" s="35" t="s">
        <v>552</v>
      </c>
      <c r="BI1626" s="35" t="s">
        <v>552</v>
      </c>
      <c r="BJ1626" s="35">
        <v>0.76351473770136891</v>
      </c>
      <c r="BK1626" s="35" t="s">
        <v>552</v>
      </c>
      <c r="BL1626" s="35" t="s">
        <v>552</v>
      </c>
      <c r="BM1626" s="35" t="s">
        <v>552</v>
      </c>
      <c r="BN1626" s="35">
        <v>0.99136420562913885</v>
      </c>
      <c r="BO1626" s="1">
        <v>0</v>
      </c>
      <c r="BP1626" s="1">
        <v>0</v>
      </c>
      <c r="BQ1626" s="1">
        <v>881148.48275999993</v>
      </c>
      <c r="BR1626" s="1">
        <v>39166.852807229909</v>
      </c>
      <c r="BS1626" s="1">
        <v>346099.14513648482</v>
      </c>
      <c r="BT1626" s="1">
        <v>881148.48275999993</v>
      </c>
      <c r="BU1626" s="1">
        <v>39166.852807229909</v>
      </c>
      <c r="BV1626" s="1">
        <v>101880.03418511029</v>
      </c>
      <c r="BW1626" s="35">
        <v>6.0211003479631859</v>
      </c>
      <c r="BX1626" s="1">
        <v>4424334.9533934686</v>
      </c>
      <c r="BY1626" s="1">
        <v>196660.69825900497</v>
      </c>
      <c r="BZ1626" s="1">
        <v>1737798.5380745651</v>
      </c>
      <c r="CA1626" s="1">
        <v>4424334.9533934686</v>
      </c>
      <c r="CB1626" s="1">
        <v>196660.69825900497</v>
      </c>
      <c r="CC1626" s="1">
        <v>511549.87509735854</v>
      </c>
    </row>
    <row r="1627" spans="1:81" x14ac:dyDescent="0.25">
      <c r="A1627" t="s">
        <v>391</v>
      </c>
      <c r="B1627" t="s">
        <v>392</v>
      </c>
      <c r="C1627" t="s">
        <v>42</v>
      </c>
      <c r="D1627" t="s">
        <v>38</v>
      </c>
      <c r="E1627">
        <v>20084</v>
      </c>
      <c r="F1627" t="s">
        <v>39</v>
      </c>
      <c r="G1627" t="s">
        <v>177</v>
      </c>
      <c r="H1627" s="74">
        <v>0.11527868646602001</v>
      </c>
      <c r="I1627" s="1">
        <v>15594160</v>
      </c>
      <c r="J1627" s="1">
        <v>35768.940923460585</v>
      </c>
      <c r="K1627" s="1"/>
      <c r="L1627" s="1">
        <v>2439130.0590765392</v>
      </c>
      <c r="M1627" s="1"/>
      <c r="N1627" s="1"/>
      <c r="O1627" s="1"/>
      <c r="P1627" s="1"/>
      <c r="Q1627" s="1"/>
      <c r="R1627" s="1"/>
      <c r="S1627" s="1"/>
      <c r="T1627" s="1">
        <v>2474899</v>
      </c>
      <c r="U1627" s="1">
        <v>40.094594594594597</v>
      </c>
      <c r="V1627" s="36">
        <v>0.16169406844973089</v>
      </c>
      <c r="W1627" s="1">
        <v>9180</v>
      </c>
      <c r="X1627" s="1"/>
      <c r="Y1627" s="1">
        <v>625996</v>
      </c>
      <c r="Z1627" s="1"/>
      <c r="AA1627" s="1"/>
      <c r="AB1627" s="1"/>
      <c r="AC1627" s="1">
        <v>29998</v>
      </c>
      <c r="AD1627" s="1"/>
      <c r="AE1627" s="1"/>
      <c r="AF1627" s="1"/>
      <c r="AG1627" s="1">
        <v>416.60085493554539</v>
      </c>
      <c r="AH1627" s="1">
        <v>0</v>
      </c>
      <c r="AI1627" s="1">
        <v>6419926.4925654568</v>
      </c>
      <c r="AJ1627" s="1">
        <v>0</v>
      </c>
      <c r="AK1627" s="1">
        <v>0</v>
      </c>
      <c r="AL1627" s="1">
        <v>0</v>
      </c>
      <c r="AM1627" s="1">
        <v>264337.57632000005</v>
      </c>
      <c r="AN1627" s="1">
        <v>0</v>
      </c>
      <c r="AO1627" s="1">
        <v>0</v>
      </c>
      <c r="AP1627" s="1">
        <v>0</v>
      </c>
      <c r="AQ1627" s="1">
        <v>6684680.6697403919</v>
      </c>
      <c r="AR1627" s="1">
        <v>33995.467800000006</v>
      </c>
      <c r="AS1627" s="1">
        <v>0</v>
      </c>
      <c r="AT1627" s="1">
        <v>1357171.4723224</v>
      </c>
      <c r="AU1627" s="1">
        <v>0</v>
      </c>
      <c r="AV1627" s="1">
        <v>0</v>
      </c>
      <c r="AW1627" s="1">
        <v>0</v>
      </c>
      <c r="AX1627" s="1">
        <v>78030.197639999999</v>
      </c>
      <c r="AY1627" s="1">
        <v>0</v>
      </c>
      <c r="AZ1627" s="1">
        <v>0</v>
      </c>
      <c r="BA1627" s="1">
        <v>0</v>
      </c>
      <c r="BB1627" s="1">
        <v>1469197.1377623999</v>
      </c>
      <c r="BC1627" s="7">
        <v>0.52288021974269794</v>
      </c>
      <c r="BD1627" s="35">
        <v>0.96206562918850447</v>
      </c>
      <c r="BE1627" s="35" t="s">
        <v>552</v>
      </c>
      <c r="BF1627" s="35">
        <v>3.188472027536033</v>
      </c>
      <c r="BG1627" s="35" t="s">
        <v>552</v>
      </c>
      <c r="BH1627" s="35" t="s">
        <v>552</v>
      </c>
      <c r="BI1627" s="35" t="s">
        <v>552</v>
      </c>
      <c r="BJ1627" s="35" t="s">
        <v>552</v>
      </c>
      <c r="BK1627" s="35" t="s">
        <v>552</v>
      </c>
      <c r="BL1627" s="35" t="s">
        <v>552</v>
      </c>
      <c r="BM1627" s="35" t="s">
        <v>552</v>
      </c>
      <c r="BN1627" s="35">
        <v>3.2946305313884694</v>
      </c>
      <c r="BO1627" s="1">
        <v>86751</v>
      </c>
      <c r="BP1627" s="1"/>
      <c r="BQ1627" s="1">
        <v>5132973.7055999991</v>
      </c>
      <c r="BR1627" s="1">
        <v>228159.53216068231</v>
      </c>
      <c r="BS1627" s="1">
        <v>2016138.9893695</v>
      </c>
      <c r="BT1627" s="1">
        <v>5132973.7055999991</v>
      </c>
      <c r="BU1627" s="1">
        <v>228159.53216068231</v>
      </c>
      <c r="BV1627" s="1">
        <v>593484.01186572353</v>
      </c>
      <c r="BW1627" s="35">
        <v>5.9803066321333107</v>
      </c>
      <c r="BX1627" s="1">
        <v>25563782.988565572</v>
      </c>
      <c r="BY1627" s="1">
        <v>1136304.4312042797</v>
      </c>
      <c r="BZ1627" s="1">
        <v>10040990.380059471</v>
      </c>
      <c r="CA1627" s="1">
        <v>25563782.988565572</v>
      </c>
      <c r="CB1627" s="1">
        <v>1136304.4312042797</v>
      </c>
      <c r="CC1627" s="1">
        <v>2955732.3603599481</v>
      </c>
    </row>
    <row r="1628" spans="1:81" x14ac:dyDescent="0.25">
      <c r="A1628" t="s">
        <v>391</v>
      </c>
      <c r="B1628" t="s">
        <v>392</v>
      </c>
      <c r="C1628" t="s">
        <v>42</v>
      </c>
      <c r="D1628" t="s">
        <v>28</v>
      </c>
      <c r="E1628">
        <v>20084</v>
      </c>
      <c r="F1628" t="s">
        <v>39</v>
      </c>
      <c r="G1628" t="s">
        <v>177</v>
      </c>
      <c r="H1628" s="74">
        <v>0.11527868646602001</v>
      </c>
      <c r="I1628" s="1">
        <v>16064159</v>
      </c>
      <c r="J1628" s="1">
        <v>35779.27459475799</v>
      </c>
      <c r="K1628" s="1">
        <v>0</v>
      </c>
      <c r="L1628" s="1">
        <v>2439834.7254052418</v>
      </c>
      <c r="M1628" s="1">
        <v>0</v>
      </c>
      <c r="N1628" s="1">
        <v>0</v>
      </c>
      <c r="O1628" s="1">
        <v>0</v>
      </c>
      <c r="P1628" s="1">
        <v>733777</v>
      </c>
      <c r="Q1628" s="1">
        <v>0</v>
      </c>
      <c r="R1628" s="1">
        <v>0</v>
      </c>
      <c r="S1628" s="1">
        <v>0</v>
      </c>
      <c r="T1628" s="1">
        <v>3209391</v>
      </c>
      <c r="U1628" s="1"/>
      <c r="V1628" s="36"/>
      <c r="W1628" s="1">
        <v>9180</v>
      </c>
      <c r="X1628" s="1"/>
      <c r="Y1628" s="1">
        <v>626071</v>
      </c>
      <c r="Z1628" s="1"/>
      <c r="AA1628" s="1"/>
      <c r="AB1628" s="1"/>
      <c r="AC1628" s="1">
        <v>97384</v>
      </c>
      <c r="AD1628" s="1"/>
      <c r="AE1628" s="1"/>
      <c r="AF1628" s="1"/>
      <c r="AG1628" s="1">
        <v>416.72121120514623</v>
      </c>
      <c r="AH1628" s="1">
        <v>0</v>
      </c>
      <c r="AI1628" s="1">
        <v>6420700.4783531735</v>
      </c>
      <c r="AJ1628" s="1">
        <v>0</v>
      </c>
      <c r="AK1628" s="1">
        <v>0</v>
      </c>
      <c r="AL1628" s="1">
        <v>0</v>
      </c>
      <c r="AM1628" s="1">
        <v>856820.10469583329</v>
      </c>
      <c r="AN1628" s="1">
        <v>0</v>
      </c>
      <c r="AO1628" s="1">
        <v>0</v>
      </c>
      <c r="AP1628" s="1">
        <v>0</v>
      </c>
      <c r="AQ1628" s="1">
        <v>7277937.304260212</v>
      </c>
      <c r="AR1628" s="1">
        <v>33995.467800000006</v>
      </c>
      <c r="AS1628" s="1">
        <v>0</v>
      </c>
      <c r="AT1628" s="1">
        <v>1357334.0737774</v>
      </c>
      <c r="AU1628" s="1">
        <v>0</v>
      </c>
      <c r="AV1628" s="1">
        <v>0</v>
      </c>
      <c r="AW1628" s="1">
        <v>0</v>
      </c>
      <c r="AX1628" s="1">
        <v>253313.31311999998</v>
      </c>
      <c r="AY1628" s="1">
        <v>0</v>
      </c>
      <c r="AZ1628" s="1">
        <v>0</v>
      </c>
      <c r="BA1628" s="1">
        <v>0</v>
      </c>
      <c r="BB1628" s="1">
        <v>1644642.8546974</v>
      </c>
      <c r="BC1628" s="7">
        <v>0.55543400429226397</v>
      </c>
      <c r="BD1628" s="35">
        <v>0.96179113190424703</v>
      </c>
      <c r="BE1628" s="35" t="s">
        <v>552</v>
      </c>
      <c r="BF1628" s="35">
        <v>3.1879350150812731</v>
      </c>
      <c r="BG1628" s="35" t="s">
        <v>552</v>
      </c>
      <c r="BH1628" s="35" t="s">
        <v>552</v>
      </c>
      <c r="BI1628" s="35" t="s">
        <v>552</v>
      </c>
      <c r="BJ1628" s="35">
        <v>1.51290299071221</v>
      </c>
      <c r="BK1628" s="35" t="s">
        <v>552</v>
      </c>
      <c r="BL1628" s="35" t="s">
        <v>552</v>
      </c>
      <c r="BM1628" s="35" t="s">
        <v>552</v>
      </c>
      <c r="BN1628" s="35">
        <v>2.7801474357464118</v>
      </c>
      <c r="BO1628" s="1">
        <v>86751</v>
      </c>
      <c r="BP1628" s="1">
        <v>0</v>
      </c>
      <c r="BQ1628" s="1">
        <v>5287678.576439999</v>
      </c>
      <c r="BR1628" s="1">
        <v>235036.12903771762</v>
      </c>
      <c r="BS1628" s="1">
        <v>2076904.2571918564</v>
      </c>
      <c r="BT1628" s="1">
        <v>5287678.576439999</v>
      </c>
      <c r="BU1628" s="1">
        <v>235036.12903771762</v>
      </c>
      <c r="BV1628" s="1">
        <v>611371.27813033026</v>
      </c>
      <c r="BW1628" s="35">
        <v>5.9803066321333107</v>
      </c>
      <c r="BX1628" s="1">
        <v>26334260.682833351</v>
      </c>
      <c r="BY1628" s="1">
        <v>1170551.9922374857</v>
      </c>
      <c r="BZ1628" s="1">
        <v>10343620.046398509</v>
      </c>
      <c r="CA1628" s="1">
        <v>26334260.682833351</v>
      </c>
      <c r="CB1628" s="1">
        <v>1170551.9922374857</v>
      </c>
      <c r="CC1628" s="1">
        <v>3044816.4311683029</v>
      </c>
    </row>
    <row r="1629" spans="1:81" x14ac:dyDescent="0.25">
      <c r="A1629" t="s">
        <v>391</v>
      </c>
      <c r="B1629" t="s">
        <v>392</v>
      </c>
      <c r="C1629" t="s">
        <v>42</v>
      </c>
      <c r="D1629" t="s">
        <v>1730</v>
      </c>
      <c r="E1629">
        <v>20084</v>
      </c>
      <c r="F1629" t="s">
        <v>39</v>
      </c>
      <c r="G1629" t="s">
        <v>177</v>
      </c>
      <c r="H1629" s="74">
        <v>0.11527868646602001</v>
      </c>
      <c r="I1629" s="1">
        <v>469999</v>
      </c>
      <c r="J1629" s="1">
        <v>10.333671297404184</v>
      </c>
      <c r="K1629" s="1"/>
      <c r="L1629" s="1">
        <v>704.66632870259582</v>
      </c>
      <c r="M1629" s="1"/>
      <c r="N1629" s="1"/>
      <c r="O1629" s="1"/>
      <c r="P1629" s="1">
        <v>733777</v>
      </c>
      <c r="Q1629" s="1"/>
      <c r="R1629" s="1"/>
      <c r="S1629" s="1"/>
      <c r="T1629" s="1">
        <v>734492</v>
      </c>
      <c r="U1629" s="1">
        <v>13.15625</v>
      </c>
      <c r="V1629" s="36">
        <v>7.5524855551501721E-2</v>
      </c>
      <c r="W1629" s="1"/>
      <c r="X1629" s="1"/>
      <c r="Y1629" s="1">
        <v>75</v>
      </c>
      <c r="Z1629" s="1"/>
      <c r="AA1629" s="1"/>
      <c r="AB1629" s="1"/>
      <c r="AC1629" s="1">
        <v>67386</v>
      </c>
      <c r="AD1629" s="1"/>
      <c r="AE1629" s="1"/>
      <c r="AF1629" s="1"/>
      <c r="AG1629" s="1">
        <v>0.12035626960086651</v>
      </c>
      <c r="AH1629" s="1">
        <v>0</v>
      </c>
      <c r="AI1629" s="1">
        <v>773.9857877167118</v>
      </c>
      <c r="AJ1629" s="1">
        <v>0</v>
      </c>
      <c r="AK1629" s="1"/>
      <c r="AL1629" s="1">
        <v>0</v>
      </c>
      <c r="AM1629" s="1">
        <v>592482.5283758333</v>
      </c>
      <c r="AN1629" s="1"/>
      <c r="AO1629" s="1">
        <v>0</v>
      </c>
      <c r="AP1629" s="1">
        <v>0</v>
      </c>
      <c r="AQ1629" s="1">
        <v>593256.63451981964</v>
      </c>
      <c r="AR1629" s="1">
        <v>0</v>
      </c>
      <c r="AS1629" s="1">
        <v>0</v>
      </c>
      <c r="AT1629" s="1">
        <v>162.60145499999999</v>
      </c>
      <c r="AU1629" s="1">
        <v>0</v>
      </c>
      <c r="AV1629" s="1"/>
      <c r="AW1629" s="1">
        <v>0</v>
      </c>
      <c r="AX1629" s="1">
        <v>175283.11547999998</v>
      </c>
      <c r="AY1629" s="1"/>
      <c r="AZ1629" s="1">
        <v>0</v>
      </c>
      <c r="BA1629" s="1">
        <v>0</v>
      </c>
      <c r="BB1629" s="1">
        <v>175445.71693499997</v>
      </c>
      <c r="BC1629" s="7">
        <v>1.6355403978621648</v>
      </c>
      <c r="BD1629" s="35">
        <v>1.1646999999999998E-2</v>
      </c>
      <c r="BE1629" s="35" t="s">
        <v>552</v>
      </c>
      <c r="BF1629" s="35">
        <v>1.3291216063085058</v>
      </c>
      <c r="BG1629" s="35" t="s">
        <v>552</v>
      </c>
      <c r="BH1629" s="35" t="s">
        <v>552</v>
      </c>
      <c r="BI1629" s="35" t="s">
        <v>552</v>
      </c>
      <c r="BJ1629" s="35">
        <v>1.0463201270356433</v>
      </c>
      <c r="BK1629" s="35" t="s">
        <v>552</v>
      </c>
      <c r="BL1629" s="35" t="s">
        <v>552</v>
      </c>
      <c r="BM1629" s="35" t="s">
        <v>552</v>
      </c>
      <c r="BN1629" s="35">
        <v>1.0465768877738895</v>
      </c>
      <c r="BO1629" s="1">
        <v>0</v>
      </c>
      <c r="BP1629" s="1">
        <v>0</v>
      </c>
      <c r="BQ1629" s="1">
        <v>154704.87083999999</v>
      </c>
      <c r="BR1629" s="1">
        <v>6876.5968770352838</v>
      </c>
      <c r="BS1629" s="1">
        <v>60765.267822356298</v>
      </c>
      <c r="BT1629" s="1">
        <v>154704.87083999999</v>
      </c>
      <c r="BU1629" s="1">
        <v>6876.5968770352838</v>
      </c>
      <c r="BV1629" s="1">
        <v>17887.266264606638</v>
      </c>
      <c r="BW1629" s="35">
        <v>5.9803066321333107</v>
      </c>
      <c r="BX1629" s="1">
        <v>770477.69426777912</v>
      </c>
      <c r="BY1629" s="1">
        <v>34247.561033206031</v>
      </c>
      <c r="BZ1629" s="1">
        <v>302629.66633903788</v>
      </c>
      <c r="CA1629" s="1">
        <v>770477.69426777912</v>
      </c>
      <c r="CB1629" s="1">
        <v>34247.561033206031</v>
      </c>
      <c r="CC1629" s="1">
        <v>89084.070808354852</v>
      </c>
    </row>
    <row r="1630" spans="1:81" x14ac:dyDescent="0.25">
      <c r="A1630" t="s">
        <v>526</v>
      </c>
      <c r="B1630" t="s">
        <v>527</v>
      </c>
      <c r="C1630" t="s">
        <v>42</v>
      </c>
      <c r="D1630" t="s">
        <v>38</v>
      </c>
      <c r="E1630">
        <v>20010</v>
      </c>
      <c r="F1630" t="s">
        <v>39</v>
      </c>
      <c r="G1630" t="s">
        <v>177</v>
      </c>
      <c r="H1630" s="74">
        <v>0.11527868646602001</v>
      </c>
      <c r="I1630" s="1">
        <v>4191390</v>
      </c>
      <c r="J1630" s="1"/>
      <c r="K1630" s="1"/>
      <c r="L1630" s="1">
        <v>1606662</v>
      </c>
      <c r="M1630" s="1"/>
      <c r="N1630" s="1"/>
      <c r="O1630" s="1"/>
      <c r="P1630" s="1"/>
      <c r="Q1630" s="1"/>
      <c r="R1630" s="1"/>
      <c r="S1630" s="1"/>
      <c r="T1630" s="1">
        <v>1606662</v>
      </c>
      <c r="U1630" s="1">
        <v>26.02</v>
      </c>
      <c r="V1630" s="36">
        <v>0.1226525509461253</v>
      </c>
      <c r="W1630" s="1"/>
      <c r="X1630" s="1"/>
      <c r="Y1630" s="1">
        <v>272039</v>
      </c>
      <c r="Z1630" s="1"/>
      <c r="AA1630" s="1"/>
      <c r="AB1630" s="1"/>
      <c r="AC1630" s="1"/>
      <c r="AD1630" s="1"/>
      <c r="AE1630" s="1"/>
      <c r="AF1630" s="1"/>
      <c r="AG1630" s="1">
        <v>0</v>
      </c>
      <c r="AH1630" s="1">
        <v>0</v>
      </c>
      <c r="AI1630" s="1">
        <v>2796296.0521250004</v>
      </c>
      <c r="AJ1630" s="1">
        <v>0</v>
      </c>
      <c r="AK1630" s="1">
        <v>0</v>
      </c>
      <c r="AL1630" s="1">
        <v>0</v>
      </c>
      <c r="AM1630" s="1">
        <v>0</v>
      </c>
      <c r="AN1630" s="1">
        <v>0</v>
      </c>
      <c r="AO1630" s="1">
        <v>0</v>
      </c>
      <c r="AP1630" s="1">
        <v>0</v>
      </c>
      <c r="AQ1630" s="1">
        <v>2796296.0521250004</v>
      </c>
      <c r="AR1630" s="1">
        <v>0</v>
      </c>
      <c r="AS1630" s="1">
        <v>0</v>
      </c>
      <c r="AT1630" s="1">
        <v>589785.82955659996</v>
      </c>
      <c r="AU1630" s="1">
        <v>0</v>
      </c>
      <c r="AV1630" s="1">
        <v>0</v>
      </c>
      <c r="AW1630" s="1">
        <v>0</v>
      </c>
      <c r="AX1630" s="1">
        <v>0</v>
      </c>
      <c r="AY1630" s="1">
        <v>0</v>
      </c>
      <c r="AZ1630" s="1">
        <v>0</v>
      </c>
      <c r="BA1630" s="1">
        <v>0</v>
      </c>
      <c r="BB1630" s="1">
        <v>589785.82955659996</v>
      </c>
      <c r="BC1630" s="7">
        <v>0.80786609732847592</v>
      </c>
      <c r="BD1630" s="35" t="s">
        <v>552</v>
      </c>
      <c r="BE1630" s="35" t="s">
        <v>552</v>
      </c>
      <c r="BF1630" s="35">
        <v>2.107525964815002</v>
      </c>
      <c r="BG1630" s="35" t="s">
        <v>552</v>
      </c>
      <c r="BH1630" s="35" t="s">
        <v>552</v>
      </c>
      <c r="BI1630" s="35" t="s">
        <v>552</v>
      </c>
      <c r="BJ1630" s="35" t="s">
        <v>552</v>
      </c>
      <c r="BK1630" s="35" t="s">
        <v>552</v>
      </c>
      <c r="BL1630" s="35" t="s">
        <v>552</v>
      </c>
      <c r="BM1630" s="35" t="s">
        <v>552</v>
      </c>
      <c r="BN1630" s="35">
        <v>2.107525964815002</v>
      </c>
      <c r="BO1630" s="1">
        <v>0</v>
      </c>
      <c r="BP1630" s="1"/>
      <c r="BQ1630" s="1">
        <v>1379637.9323999998</v>
      </c>
      <c r="BR1630" s="1">
        <v>61324.59725326419</v>
      </c>
      <c r="BS1630" s="1">
        <v>541896.76126533444</v>
      </c>
      <c r="BT1630" s="1">
        <v>1379637.9323999998</v>
      </c>
      <c r="BU1630" s="1">
        <v>61324.59725326419</v>
      </c>
      <c r="BV1630" s="1">
        <v>159516.31588324573</v>
      </c>
      <c r="BW1630" s="35">
        <v>6.042528022603185</v>
      </c>
      <c r="BX1630" s="1">
        <v>6956862.9351733178</v>
      </c>
      <c r="BY1630" s="1">
        <v>309231.00012443902</v>
      </c>
      <c r="BZ1630" s="1">
        <v>2732529.6040383573</v>
      </c>
      <c r="CA1630" s="1">
        <v>6956862.9351733178</v>
      </c>
      <c r="CB1630" s="1">
        <v>309231.00012443902</v>
      </c>
      <c r="CC1630" s="1">
        <v>804365.49290368822</v>
      </c>
    </row>
    <row r="1631" spans="1:81" x14ac:dyDescent="0.25">
      <c r="A1631" t="s">
        <v>526</v>
      </c>
      <c r="B1631" t="s">
        <v>527</v>
      </c>
      <c r="C1631" t="s">
        <v>42</v>
      </c>
      <c r="D1631" t="s">
        <v>28</v>
      </c>
      <c r="E1631">
        <v>20010</v>
      </c>
      <c r="F1631" t="s">
        <v>39</v>
      </c>
      <c r="G1631" t="s">
        <v>177</v>
      </c>
      <c r="H1631" s="74">
        <v>0.11527868646602001</v>
      </c>
      <c r="I1631" s="1">
        <v>4356678</v>
      </c>
      <c r="J1631" s="1">
        <v>0</v>
      </c>
      <c r="K1631" s="1">
        <v>0</v>
      </c>
      <c r="L1631" s="1">
        <v>1606662</v>
      </c>
      <c r="M1631" s="1">
        <v>0</v>
      </c>
      <c r="N1631" s="1">
        <v>0</v>
      </c>
      <c r="O1631" s="1">
        <v>0</v>
      </c>
      <c r="P1631" s="1">
        <v>0</v>
      </c>
      <c r="Q1631" s="1">
        <v>0</v>
      </c>
      <c r="R1631" s="1">
        <v>0</v>
      </c>
      <c r="S1631" s="1">
        <v>0</v>
      </c>
      <c r="T1631" s="1">
        <v>1606662</v>
      </c>
      <c r="U1631" s="1"/>
      <c r="V1631" s="36"/>
      <c r="W1631" s="1"/>
      <c r="X1631" s="1"/>
      <c r="Y1631" s="1">
        <v>311657</v>
      </c>
      <c r="Z1631" s="1"/>
      <c r="AA1631" s="1"/>
      <c r="AB1631" s="1"/>
      <c r="AC1631" s="1"/>
      <c r="AD1631" s="1"/>
      <c r="AE1631" s="1"/>
      <c r="AF1631" s="1"/>
      <c r="AG1631" s="1">
        <v>0</v>
      </c>
      <c r="AH1631" s="1">
        <v>0</v>
      </c>
      <c r="AI1631" s="1">
        <v>3202090.5483650006</v>
      </c>
      <c r="AJ1631" s="1">
        <v>0</v>
      </c>
      <c r="AK1631" s="1">
        <v>0</v>
      </c>
      <c r="AL1631" s="1">
        <v>0</v>
      </c>
      <c r="AM1631" s="1">
        <v>0</v>
      </c>
      <c r="AN1631" s="1">
        <v>0</v>
      </c>
      <c r="AO1631" s="1">
        <v>0</v>
      </c>
      <c r="AP1631" s="1">
        <v>0</v>
      </c>
      <c r="AQ1631" s="1">
        <v>3202090.5483650006</v>
      </c>
      <c r="AR1631" s="1">
        <v>0</v>
      </c>
      <c r="AS1631" s="1">
        <v>0</v>
      </c>
      <c r="AT1631" s="1">
        <v>675678.42214579997</v>
      </c>
      <c r="AU1631" s="1">
        <v>0</v>
      </c>
      <c r="AV1631" s="1">
        <v>0</v>
      </c>
      <c r="AW1631" s="1">
        <v>0</v>
      </c>
      <c r="AX1631" s="1">
        <v>0</v>
      </c>
      <c r="AY1631" s="1">
        <v>0</v>
      </c>
      <c r="AZ1631" s="1">
        <v>0</v>
      </c>
      <c r="BA1631" s="1">
        <v>0</v>
      </c>
      <c r="BB1631" s="1">
        <v>675678.42214579997</v>
      </c>
      <c r="BC1631" s="7">
        <v>0.89007472448292035</v>
      </c>
      <c r="BD1631" s="35" t="s">
        <v>552</v>
      </c>
      <c r="BE1631" s="35" t="s">
        <v>552</v>
      </c>
      <c r="BF1631" s="35">
        <v>2.4135561620993093</v>
      </c>
      <c r="BG1631" s="35" t="s">
        <v>552</v>
      </c>
      <c r="BH1631" s="35" t="s">
        <v>552</v>
      </c>
      <c r="BI1631" s="35" t="s">
        <v>552</v>
      </c>
      <c r="BJ1631" s="35" t="s">
        <v>552</v>
      </c>
      <c r="BK1631" s="35" t="s">
        <v>552</v>
      </c>
      <c r="BL1631" s="35" t="s">
        <v>552</v>
      </c>
      <c r="BM1631" s="35" t="s">
        <v>552</v>
      </c>
      <c r="BN1631" s="35">
        <v>2.4135561620993093</v>
      </c>
      <c r="BO1631" s="1">
        <v>0</v>
      </c>
      <c r="BP1631" s="1">
        <v>0</v>
      </c>
      <c r="BQ1631" s="1">
        <v>1434044.1304799998</v>
      </c>
      <c r="BR1631" s="1">
        <v>63742.940578699796</v>
      </c>
      <c r="BS1631" s="1">
        <v>563266.52926020604</v>
      </c>
      <c r="BT1631" s="1">
        <v>1434044.1304799998</v>
      </c>
      <c r="BU1631" s="1">
        <v>63742.940578699796</v>
      </c>
      <c r="BV1631" s="1">
        <v>165806.86217450231</v>
      </c>
      <c r="BW1631" s="35">
        <v>6.042528022603185</v>
      </c>
      <c r="BX1631" s="1">
        <v>7231207.7135950169</v>
      </c>
      <c r="BY1631" s="1">
        <v>321425.56411122339</v>
      </c>
      <c r="BZ1631" s="1">
        <v>2840287.2579890257</v>
      </c>
      <c r="CA1631" s="1">
        <v>7231207.7135950169</v>
      </c>
      <c r="CB1631" s="1">
        <v>321425.56411122339</v>
      </c>
      <c r="CC1631" s="1">
        <v>836085.74885483203</v>
      </c>
    </row>
    <row r="1632" spans="1:81" x14ac:dyDescent="0.25">
      <c r="A1632" t="s">
        <v>526</v>
      </c>
      <c r="B1632" t="s">
        <v>527</v>
      </c>
      <c r="C1632" t="s">
        <v>42</v>
      </c>
      <c r="D1632" t="s">
        <v>1730</v>
      </c>
      <c r="E1632">
        <v>20010</v>
      </c>
      <c r="F1632" t="s">
        <v>39</v>
      </c>
      <c r="G1632" t="s">
        <v>177</v>
      </c>
      <c r="H1632" s="74">
        <v>0.11527868646602001</v>
      </c>
      <c r="I1632" s="1">
        <v>165288</v>
      </c>
      <c r="J1632" s="1"/>
      <c r="K1632" s="1"/>
      <c r="L1632" s="1"/>
      <c r="M1632" s="1"/>
      <c r="N1632" s="1"/>
      <c r="O1632" s="1"/>
      <c r="P1632" s="1"/>
      <c r="Q1632" s="1"/>
      <c r="R1632" s="1"/>
      <c r="S1632" s="1"/>
      <c r="T1632" s="1">
        <v>0</v>
      </c>
      <c r="U1632" s="1">
        <v>0</v>
      </c>
      <c r="V1632" s="36" t="s">
        <v>552</v>
      </c>
      <c r="W1632" s="1"/>
      <c r="X1632" s="1"/>
      <c r="Y1632" s="1">
        <v>39618</v>
      </c>
      <c r="Z1632" s="1"/>
      <c r="AA1632" s="1"/>
      <c r="AB1632" s="1"/>
      <c r="AC1632" s="1"/>
      <c r="AD1632" s="1"/>
      <c r="AE1632" s="1"/>
      <c r="AF1632" s="1"/>
      <c r="AG1632" s="1">
        <v>0</v>
      </c>
      <c r="AH1632" s="1">
        <v>0</v>
      </c>
      <c r="AI1632" s="1">
        <v>405794.49624000001</v>
      </c>
      <c r="AJ1632" s="1">
        <v>0</v>
      </c>
      <c r="AK1632" s="1"/>
      <c r="AL1632" s="1">
        <v>0</v>
      </c>
      <c r="AM1632" s="1">
        <v>0</v>
      </c>
      <c r="AN1632" s="1"/>
      <c r="AO1632" s="1">
        <v>0</v>
      </c>
      <c r="AP1632" s="1">
        <v>0</v>
      </c>
      <c r="AQ1632" s="1">
        <v>405794.49624000001</v>
      </c>
      <c r="AR1632" s="1">
        <v>0</v>
      </c>
      <c r="AS1632" s="1">
        <v>0</v>
      </c>
      <c r="AT1632" s="1">
        <v>85892.592589199994</v>
      </c>
      <c r="AU1632" s="1">
        <v>0</v>
      </c>
      <c r="AV1632" s="1"/>
      <c r="AW1632" s="1">
        <v>0</v>
      </c>
      <c r="AX1632" s="1">
        <v>0</v>
      </c>
      <c r="AY1632" s="1"/>
      <c r="AZ1632" s="1">
        <v>0</v>
      </c>
      <c r="BA1632" s="1">
        <v>0</v>
      </c>
      <c r="BB1632" s="1">
        <v>85892.592589199994</v>
      </c>
      <c r="BC1632" s="7">
        <v>2.9747294953608248</v>
      </c>
      <c r="BD1632" s="35" t="s">
        <v>552</v>
      </c>
      <c r="BE1632" s="35" t="s">
        <v>552</v>
      </c>
      <c r="BF1632" s="35" t="s">
        <v>552</v>
      </c>
      <c r="BG1632" s="35" t="s">
        <v>552</v>
      </c>
      <c r="BH1632" s="35" t="s">
        <v>552</v>
      </c>
      <c r="BI1632" s="35" t="s">
        <v>552</v>
      </c>
      <c r="BJ1632" s="35" t="s">
        <v>552</v>
      </c>
      <c r="BK1632" s="35" t="s">
        <v>552</v>
      </c>
      <c r="BL1632" s="35" t="s">
        <v>552</v>
      </c>
      <c r="BM1632" s="35" t="s">
        <v>552</v>
      </c>
      <c r="BN1632" s="35" t="s">
        <v>552</v>
      </c>
      <c r="BO1632" s="1">
        <v>0</v>
      </c>
      <c r="BP1632" s="1">
        <v>0</v>
      </c>
      <c r="BQ1632" s="1">
        <v>54406.198079999995</v>
      </c>
      <c r="BR1632" s="1">
        <v>2418.3433254356032</v>
      </c>
      <c r="BS1632" s="1">
        <v>21369.767994871541</v>
      </c>
      <c r="BT1632" s="1">
        <v>54406.198079999995</v>
      </c>
      <c r="BU1632" s="1">
        <v>2418.3433254356032</v>
      </c>
      <c r="BV1632" s="1">
        <v>6290.5462912565818</v>
      </c>
      <c r="BW1632" s="35">
        <v>6.042528022603185</v>
      </c>
      <c r="BX1632" s="1">
        <v>274344.77842169959</v>
      </c>
      <c r="BY1632" s="1">
        <v>12194.563986784402</v>
      </c>
      <c r="BZ1632" s="1">
        <v>107757.65395066841</v>
      </c>
      <c r="CA1632" s="1">
        <v>274344.77842169959</v>
      </c>
      <c r="CB1632" s="1">
        <v>12194.563986784402</v>
      </c>
      <c r="CC1632" s="1">
        <v>31720.255951143849</v>
      </c>
    </row>
    <row r="1633" spans="1:81" x14ac:dyDescent="0.25">
      <c r="A1633" t="s">
        <v>297</v>
      </c>
      <c r="B1633" t="s">
        <v>298</v>
      </c>
      <c r="C1633" t="s">
        <v>42</v>
      </c>
      <c r="D1633" t="s">
        <v>38</v>
      </c>
      <c r="E1633">
        <v>20217</v>
      </c>
      <c r="F1633" t="s">
        <v>39</v>
      </c>
      <c r="G1633" t="s">
        <v>180</v>
      </c>
      <c r="H1633" s="74">
        <v>0.54109169895011011</v>
      </c>
      <c r="I1633" s="1">
        <v>73791820</v>
      </c>
      <c r="J1633" s="1"/>
      <c r="K1633" s="1"/>
      <c r="L1633" s="1">
        <v>4077645</v>
      </c>
      <c r="M1633" s="1"/>
      <c r="N1633" s="1"/>
      <c r="O1633" s="1"/>
      <c r="P1633" s="1"/>
      <c r="Q1633" s="1"/>
      <c r="R1633" s="1"/>
      <c r="S1633" s="1"/>
      <c r="T1633" s="1">
        <v>4077645</v>
      </c>
      <c r="U1633" s="1">
        <v>45.915254237288138</v>
      </c>
      <c r="V1633" s="36">
        <v>0.56135640044373514</v>
      </c>
      <c r="W1633" s="1"/>
      <c r="X1633" s="1"/>
      <c r="Y1633" s="1">
        <v>612616</v>
      </c>
      <c r="Z1633" s="1"/>
      <c r="AA1633" s="1"/>
      <c r="AB1633" s="1"/>
      <c r="AC1633" s="1"/>
      <c r="AD1633" s="1"/>
      <c r="AE1633" s="1"/>
      <c r="AF1633" s="1"/>
      <c r="AG1633" s="1">
        <v>0</v>
      </c>
      <c r="AH1633" s="1">
        <v>0</v>
      </c>
      <c r="AI1633" s="1">
        <v>6302466.8359375</v>
      </c>
      <c r="AJ1633" s="1">
        <v>0</v>
      </c>
      <c r="AK1633" s="1">
        <v>0</v>
      </c>
      <c r="AL1633" s="1">
        <v>0</v>
      </c>
      <c r="AM1633" s="1">
        <v>0</v>
      </c>
      <c r="AN1633" s="1">
        <v>0</v>
      </c>
      <c r="AO1633" s="1">
        <v>0</v>
      </c>
      <c r="AP1633" s="1">
        <v>0</v>
      </c>
      <c r="AQ1633" s="1">
        <v>6302466.8359375</v>
      </c>
      <c r="AR1633" s="1">
        <v>0</v>
      </c>
      <c r="AS1633" s="1">
        <v>0</v>
      </c>
      <c r="AT1633" s="1">
        <v>1328163.3727503999</v>
      </c>
      <c r="AU1633" s="1">
        <v>0</v>
      </c>
      <c r="AV1633" s="1">
        <v>0</v>
      </c>
      <c r="AW1633" s="1">
        <v>0</v>
      </c>
      <c r="AX1633" s="1">
        <v>0</v>
      </c>
      <c r="AY1633" s="1">
        <v>0</v>
      </c>
      <c r="AZ1633" s="1">
        <v>0</v>
      </c>
      <c r="BA1633" s="1">
        <v>0</v>
      </c>
      <c r="BB1633" s="1">
        <v>1328163.3727503999</v>
      </c>
      <c r="BC1633" s="7">
        <v>0.10340753499084179</v>
      </c>
      <c r="BD1633" s="35" t="s">
        <v>552</v>
      </c>
      <c r="BE1633" s="35" t="s">
        <v>552</v>
      </c>
      <c r="BF1633" s="35">
        <v>1.8713326463406941</v>
      </c>
      <c r="BG1633" s="35" t="s">
        <v>552</v>
      </c>
      <c r="BH1633" s="35" t="s">
        <v>552</v>
      </c>
      <c r="BI1633" s="35" t="s">
        <v>552</v>
      </c>
      <c r="BJ1633" s="35" t="s">
        <v>552</v>
      </c>
      <c r="BK1633" s="35" t="s">
        <v>552</v>
      </c>
      <c r="BL1633" s="35" t="s">
        <v>552</v>
      </c>
      <c r="BM1633" s="35" t="s">
        <v>552</v>
      </c>
      <c r="BN1633" s="35">
        <v>1.8713326463406941</v>
      </c>
      <c r="BO1633" s="1">
        <v>0</v>
      </c>
      <c r="BP1633" s="1"/>
      <c r="BQ1633" s="1">
        <v>24289315.471199997</v>
      </c>
      <c r="BR1633" s="1">
        <v>1079654.6353561385</v>
      </c>
      <c r="BS1633" s="1">
        <v>9540402.6506420374</v>
      </c>
      <c r="BT1633" s="1">
        <v>24289315.471199997</v>
      </c>
      <c r="BU1633" s="1">
        <v>1079654.6353561385</v>
      </c>
      <c r="BV1633" s="1">
        <v>2808376.0443956801</v>
      </c>
      <c r="BW1633" s="35">
        <v>6.0010229137628377</v>
      </c>
      <c r="BX1633" s="1">
        <v>121471423.23108539</v>
      </c>
      <c r="BY1633" s="1">
        <v>5399377.5703663109</v>
      </c>
      <c r="BZ1633" s="1">
        <v>47711772.262384556</v>
      </c>
      <c r="CA1633" s="1">
        <v>121471423.23108539</v>
      </c>
      <c r="CB1633" s="1">
        <v>5399377.5703663109</v>
      </c>
      <c r="CC1633" s="1">
        <v>14044752.94848544</v>
      </c>
    </row>
    <row r="1634" spans="1:81" x14ac:dyDescent="0.25">
      <c r="A1634" t="s">
        <v>297</v>
      </c>
      <c r="B1634" t="s">
        <v>298</v>
      </c>
      <c r="C1634" t="s">
        <v>42</v>
      </c>
      <c r="D1634" t="s">
        <v>28</v>
      </c>
      <c r="E1634">
        <v>20217</v>
      </c>
      <c r="F1634" t="s">
        <v>39</v>
      </c>
      <c r="G1634" t="s">
        <v>180</v>
      </c>
      <c r="H1634" s="74">
        <v>0.54109169895011011</v>
      </c>
      <c r="I1634" s="1">
        <v>73791820</v>
      </c>
      <c r="J1634" s="1">
        <v>0</v>
      </c>
      <c r="K1634" s="1">
        <v>0</v>
      </c>
      <c r="L1634" s="1">
        <v>4116023</v>
      </c>
      <c r="M1634" s="1">
        <v>0</v>
      </c>
      <c r="N1634" s="1">
        <v>0</v>
      </c>
      <c r="O1634" s="1">
        <v>0</v>
      </c>
      <c r="P1634" s="1">
        <v>0</v>
      </c>
      <c r="Q1634" s="1">
        <v>0</v>
      </c>
      <c r="R1634" s="1">
        <v>0</v>
      </c>
      <c r="S1634" s="1">
        <v>0</v>
      </c>
      <c r="T1634" s="1">
        <v>4116023</v>
      </c>
      <c r="U1634" s="1"/>
      <c r="V1634" s="36"/>
      <c r="W1634" s="1"/>
      <c r="X1634" s="1"/>
      <c r="Y1634" s="1">
        <v>612616</v>
      </c>
      <c r="Z1634" s="1"/>
      <c r="AA1634" s="1"/>
      <c r="AB1634" s="1"/>
      <c r="AC1634" s="1"/>
      <c r="AD1634" s="1"/>
      <c r="AE1634" s="1"/>
      <c r="AF1634" s="1"/>
      <c r="AG1634" s="1">
        <v>0</v>
      </c>
      <c r="AH1634" s="1">
        <v>0</v>
      </c>
      <c r="AI1634" s="1">
        <v>6302915.3788125003</v>
      </c>
      <c r="AJ1634" s="1">
        <v>0</v>
      </c>
      <c r="AK1634" s="1">
        <v>0</v>
      </c>
      <c r="AL1634" s="1">
        <v>0</v>
      </c>
      <c r="AM1634" s="1">
        <v>0</v>
      </c>
      <c r="AN1634" s="1">
        <v>0</v>
      </c>
      <c r="AO1634" s="1">
        <v>0</v>
      </c>
      <c r="AP1634" s="1">
        <v>0</v>
      </c>
      <c r="AQ1634" s="1">
        <v>6302915.3788125003</v>
      </c>
      <c r="AR1634" s="1">
        <v>0</v>
      </c>
      <c r="AS1634" s="1">
        <v>0</v>
      </c>
      <c r="AT1634" s="1">
        <v>1328163.3727503999</v>
      </c>
      <c r="AU1634" s="1">
        <v>0</v>
      </c>
      <c r="AV1634" s="1">
        <v>0</v>
      </c>
      <c r="AW1634" s="1">
        <v>0</v>
      </c>
      <c r="AX1634" s="1">
        <v>0</v>
      </c>
      <c r="AY1634" s="1">
        <v>0</v>
      </c>
      <c r="AZ1634" s="1">
        <v>0</v>
      </c>
      <c r="BA1634" s="1">
        <v>0</v>
      </c>
      <c r="BB1634" s="1">
        <v>1328163.3727503999</v>
      </c>
      <c r="BC1634" s="7">
        <v>0.10341361348131677</v>
      </c>
      <c r="BD1634" s="35" t="s">
        <v>552</v>
      </c>
      <c r="BE1634" s="35" t="s">
        <v>552</v>
      </c>
      <c r="BF1634" s="35">
        <v>1.8539932239355563</v>
      </c>
      <c r="BG1634" s="35" t="s">
        <v>552</v>
      </c>
      <c r="BH1634" s="35" t="s">
        <v>552</v>
      </c>
      <c r="BI1634" s="35" t="s">
        <v>552</v>
      </c>
      <c r="BJ1634" s="35" t="s">
        <v>552</v>
      </c>
      <c r="BK1634" s="35" t="s">
        <v>552</v>
      </c>
      <c r="BL1634" s="35" t="s">
        <v>552</v>
      </c>
      <c r="BM1634" s="35" t="s">
        <v>552</v>
      </c>
      <c r="BN1634" s="35">
        <v>1.8539932239355563</v>
      </c>
      <c r="BO1634" s="1">
        <v>0</v>
      </c>
      <c r="BP1634" s="1">
        <v>0</v>
      </c>
      <c r="BQ1634" s="1">
        <v>24289315.471199997</v>
      </c>
      <c r="BR1634" s="1">
        <v>1079654.6353561385</v>
      </c>
      <c r="BS1634" s="1">
        <v>9540402.6506420374</v>
      </c>
      <c r="BT1634" s="1">
        <v>24289315.471199997</v>
      </c>
      <c r="BU1634" s="1">
        <v>1079654.6353561385</v>
      </c>
      <c r="BV1634" s="1">
        <v>2808376.0443956801</v>
      </c>
      <c r="BW1634" s="35">
        <v>6.0010229137628377</v>
      </c>
      <c r="BX1634" s="1">
        <v>121471423.23108539</v>
      </c>
      <c r="BY1634" s="1">
        <v>5399377.5703663109</v>
      </c>
      <c r="BZ1634" s="1">
        <v>47711772.262384556</v>
      </c>
      <c r="CA1634" s="1">
        <v>121471423.23108539</v>
      </c>
      <c r="CB1634" s="1">
        <v>5399377.5703663109</v>
      </c>
      <c r="CC1634" s="1">
        <v>14044752.94848544</v>
      </c>
    </row>
    <row r="1635" spans="1:81" x14ac:dyDescent="0.25">
      <c r="A1635" t="s">
        <v>297</v>
      </c>
      <c r="B1635" t="s">
        <v>298</v>
      </c>
      <c r="C1635" t="s">
        <v>42</v>
      </c>
      <c r="D1635" t="s">
        <v>1730</v>
      </c>
      <c r="E1635">
        <v>20217</v>
      </c>
      <c r="F1635" t="s">
        <v>39</v>
      </c>
      <c r="G1635" t="s">
        <v>180</v>
      </c>
      <c r="H1635" s="74">
        <v>0.54109169895011011</v>
      </c>
      <c r="I1635" s="1"/>
      <c r="J1635" s="1"/>
      <c r="K1635" s="1"/>
      <c r="L1635" s="1">
        <v>38378</v>
      </c>
      <c r="M1635" s="1"/>
      <c r="N1635" s="1"/>
      <c r="O1635" s="1"/>
      <c r="P1635" s="1"/>
      <c r="Q1635" s="1"/>
      <c r="R1635" s="1"/>
      <c r="S1635" s="1"/>
      <c r="T1635" s="1">
        <v>38378</v>
      </c>
      <c r="U1635" s="1">
        <v>23</v>
      </c>
      <c r="V1635" s="36" t="s">
        <v>552</v>
      </c>
      <c r="W1635" s="1"/>
      <c r="X1635" s="1"/>
      <c r="Y1635" s="1"/>
      <c r="Z1635" s="1"/>
      <c r="AA1635" s="1"/>
      <c r="AB1635" s="1"/>
      <c r="AC1635" s="1"/>
      <c r="AD1635" s="1"/>
      <c r="AE1635" s="1"/>
      <c r="AF1635" s="1"/>
      <c r="AG1635" s="1">
        <v>0</v>
      </c>
      <c r="AH1635" s="1">
        <v>0</v>
      </c>
      <c r="AI1635" s="1">
        <v>448.54287499999998</v>
      </c>
      <c r="AJ1635" s="1">
        <v>0</v>
      </c>
      <c r="AK1635" s="1"/>
      <c r="AL1635" s="1">
        <v>0</v>
      </c>
      <c r="AM1635" s="1">
        <v>0</v>
      </c>
      <c r="AN1635" s="1"/>
      <c r="AO1635" s="1">
        <v>0</v>
      </c>
      <c r="AP1635" s="1">
        <v>0</v>
      </c>
      <c r="AQ1635" s="1">
        <v>448.54287499999998</v>
      </c>
      <c r="AR1635" s="1">
        <v>0</v>
      </c>
      <c r="AS1635" s="1">
        <v>0</v>
      </c>
      <c r="AT1635" s="1">
        <v>0</v>
      </c>
      <c r="AU1635" s="1">
        <v>0</v>
      </c>
      <c r="AV1635" s="1"/>
      <c r="AW1635" s="1">
        <v>0</v>
      </c>
      <c r="AX1635" s="1">
        <v>0</v>
      </c>
      <c r="AY1635" s="1"/>
      <c r="AZ1635" s="1">
        <v>0</v>
      </c>
      <c r="BA1635" s="1">
        <v>0</v>
      </c>
      <c r="BB1635" s="1">
        <v>0</v>
      </c>
      <c r="BC1635" s="7" t="s">
        <v>552</v>
      </c>
      <c r="BD1635" s="35" t="s">
        <v>552</v>
      </c>
      <c r="BE1635" s="35" t="s">
        <v>552</v>
      </c>
      <c r="BF1635" s="35">
        <v>1.16875E-2</v>
      </c>
      <c r="BG1635" s="35" t="s">
        <v>552</v>
      </c>
      <c r="BH1635" s="35" t="s">
        <v>552</v>
      </c>
      <c r="BI1635" s="35" t="s">
        <v>552</v>
      </c>
      <c r="BJ1635" s="35" t="s">
        <v>552</v>
      </c>
      <c r="BK1635" s="35" t="s">
        <v>552</v>
      </c>
      <c r="BL1635" s="35" t="s">
        <v>552</v>
      </c>
      <c r="BM1635" s="35" t="s">
        <v>552</v>
      </c>
      <c r="BN1635" s="35">
        <v>1.16875E-2</v>
      </c>
      <c r="BO1635" s="1">
        <v>0</v>
      </c>
      <c r="BP1635" s="1">
        <v>0</v>
      </c>
      <c r="BQ1635" s="1">
        <v>0</v>
      </c>
      <c r="BR1635" s="1">
        <v>0</v>
      </c>
      <c r="BS1635" s="1">
        <v>0</v>
      </c>
      <c r="BT1635" s="1">
        <v>0</v>
      </c>
      <c r="BU1635" s="1">
        <v>0</v>
      </c>
      <c r="BV1635" s="1">
        <v>0</v>
      </c>
      <c r="BW1635" s="35">
        <v>6.0010229137628377</v>
      </c>
      <c r="BX1635" s="1">
        <v>0</v>
      </c>
      <c r="BY1635" s="1">
        <v>0</v>
      </c>
      <c r="BZ1635" s="1">
        <v>0</v>
      </c>
      <c r="CA1635" s="1">
        <v>0</v>
      </c>
      <c r="CB1635" s="1">
        <v>0</v>
      </c>
      <c r="CC1635" s="1">
        <v>0</v>
      </c>
    </row>
    <row r="1636" spans="1:81" x14ac:dyDescent="0.25">
      <c r="A1636" t="s">
        <v>1139</v>
      </c>
      <c r="B1636" t="s">
        <v>1140</v>
      </c>
      <c r="C1636" t="s">
        <v>42</v>
      </c>
      <c r="D1636" t="s">
        <v>38</v>
      </c>
      <c r="E1636">
        <v>20176</v>
      </c>
      <c r="F1636" t="s">
        <v>370</v>
      </c>
      <c r="G1636" t="s">
        <v>177</v>
      </c>
      <c r="H1636" s="74">
        <v>0.11527868646602001</v>
      </c>
      <c r="I1636" s="1">
        <v>127593.59</v>
      </c>
      <c r="J1636" s="1"/>
      <c r="K1636" s="1"/>
      <c r="L1636" s="1">
        <v>99456</v>
      </c>
      <c r="M1636" s="1"/>
      <c r="N1636" s="1"/>
      <c r="O1636" s="1"/>
      <c r="P1636" s="1"/>
      <c r="Q1636" s="1"/>
      <c r="R1636" s="1"/>
      <c r="S1636" s="1"/>
      <c r="T1636" s="1">
        <v>99456</v>
      </c>
      <c r="U1636" s="1">
        <v>40</v>
      </c>
      <c r="V1636" s="36">
        <v>2.6227058393080312E-2</v>
      </c>
      <c r="W1636" s="1"/>
      <c r="X1636" s="1"/>
      <c r="Y1636" s="1">
        <v>23075</v>
      </c>
      <c r="Z1636" s="1"/>
      <c r="AA1636" s="1"/>
      <c r="AB1636" s="1"/>
      <c r="AC1636" s="1"/>
      <c r="AD1636" s="1"/>
      <c r="AE1636" s="1"/>
      <c r="AF1636" s="1"/>
      <c r="AG1636" s="1">
        <v>0</v>
      </c>
      <c r="AH1636" s="1">
        <v>0</v>
      </c>
      <c r="AI1636" s="1">
        <v>236758.14200000002</v>
      </c>
      <c r="AJ1636" s="1">
        <v>0</v>
      </c>
      <c r="AK1636" s="1">
        <v>0</v>
      </c>
      <c r="AL1636" s="1">
        <v>0</v>
      </c>
      <c r="AM1636" s="1">
        <v>0</v>
      </c>
      <c r="AN1636" s="1">
        <v>0</v>
      </c>
      <c r="AO1636" s="1">
        <v>0</v>
      </c>
      <c r="AP1636" s="1">
        <v>0</v>
      </c>
      <c r="AQ1636" s="1">
        <v>236758.14200000002</v>
      </c>
      <c r="AR1636" s="1">
        <v>0</v>
      </c>
      <c r="AS1636" s="1">
        <v>0</v>
      </c>
      <c r="AT1636" s="1">
        <v>50027.047654999995</v>
      </c>
      <c r="AU1636" s="1">
        <v>0</v>
      </c>
      <c r="AV1636" s="1">
        <v>0</v>
      </c>
      <c r="AW1636" s="1">
        <v>0</v>
      </c>
      <c r="AX1636" s="1">
        <v>0</v>
      </c>
      <c r="AY1636" s="1">
        <v>0</v>
      </c>
      <c r="AZ1636" s="1">
        <v>0</v>
      </c>
      <c r="BA1636" s="1">
        <v>0</v>
      </c>
      <c r="BB1636" s="1">
        <v>50027.047654999995</v>
      </c>
      <c r="BC1636" s="7">
        <v>2.2476457450174419</v>
      </c>
      <c r="BD1636" s="35" t="s">
        <v>552</v>
      </c>
      <c r="BE1636" s="35" t="s">
        <v>552</v>
      </c>
      <c r="BF1636" s="35">
        <v>2.8835383451476031</v>
      </c>
      <c r="BG1636" s="35" t="s">
        <v>552</v>
      </c>
      <c r="BH1636" s="35" t="s">
        <v>552</v>
      </c>
      <c r="BI1636" s="35" t="s">
        <v>552</v>
      </c>
      <c r="BJ1636" s="35" t="s">
        <v>552</v>
      </c>
      <c r="BK1636" s="35" t="s">
        <v>552</v>
      </c>
      <c r="BL1636" s="35" t="s">
        <v>552</v>
      </c>
      <c r="BM1636" s="35" t="s">
        <v>552</v>
      </c>
      <c r="BN1636" s="35">
        <v>2.8835383451476031</v>
      </c>
      <c r="BO1636" s="1">
        <v>0</v>
      </c>
      <c r="BP1636" s="1"/>
      <c r="BQ1636" s="1">
        <v>41998.706084399993</v>
      </c>
      <c r="BR1636" s="1">
        <v>1866.833083737881</v>
      </c>
      <c r="BS1636" s="1">
        <v>16496.330138502253</v>
      </c>
      <c r="BT1636" s="1">
        <v>41998.706084399993</v>
      </c>
      <c r="BU1636" s="1">
        <v>1866.833083737881</v>
      </c>
      <c r="BV1636" s="1">
        <v>4855.9688807573011</v>
      </c>
      <c r="BW1636" s="35">
        <v>5.9746022119936342</v>
      </c>
      <c r="BX1636" s="1">
        <v>208926.85618832672</v>
      </c>
      <c r="BY1636" s="1">
        <v>9286.7519877853611</v>
      </c>
      <c r="BZ1636" s="1">
        <v>82062.680396770593</v>
      </c>
      <c r="CA1636" s="1">
        <v>208926.85618832672</v>
      </c>
      <c r="CB1636" s="1">
        <v>9286.7519877853611</v>
      </c>
      <c r="CC1636" s="1">
        <v>24156.513535587525</v>
      </c>
    </row>
    <row r="1637" spans="1:81" x14ac:dyDescent="0.25">
      <c r="A1637" t="s">
        <v>1139</v>
      </c>
      <c r="B1637" t="s">
        <v>1140</v>
      </c>
      <c r="C1637" t="s">
        <v>42</v>
      </c>
      <c r="D1637" t="s">
        <v>28</v>
      </c>
      <c r="E1637">
        <v>20176</v>
      </c>
      <c r="F1637" t="s">
        <v>370</v>
      </c>
      <c r="G1637" t="s">
        <v>177</v>
      </c>
      <c r="H1637" s="74">
        <v>0.11527868646602001</v>
      </c>
      <c r="I1637" s="1">
        <v>127593.59</v>
      </c>
      <c r="J1637" s="1">
        <v>0</v>
      </c>
      <c r="K1637" s="1">
        <v>0</v>
      </c>
      <c r="L1637" s="1">
        <v>99456</v>
      </c>
      <c r="M1637" s="1">
        <v>0</v>
      </c>
      <c r="N1637" s="1">
        <v>0</v>
      </c>
      <c r="O1637" s="1">
        <v>0</v>
      </c>
      <c r="P1637" s="1">
        <v>0</v>
      </c>
      <c r="Q1637" s="1">
        <v>0</v>
      </c>
      <c r="R1637" s="1">
        <v>0</v>
      </c>
      <c r="S1637" s="1">
        <v>0</v>
      </c>
      <c r="T1637" s="1">
        <v>99456</v>
      </c>
      <c r="U1637" s="1"/>
      <c r="V1637" s="36"/>
      <c r="W1637" s="1"/>
      <c r="X1637" s="1"/>
      <c r="Y1637" s="1">
        <v>23075</v>
      </c>
      <c r="Z1637" s="1"/>
      <c r="AA1637" s="1"/>
      <c r="AB1637" s="1"/>
      <c r="AC1637" s="1"/>
      <c r="AD1637" s="1"/>
      <c r="AE1637" s="1"/>
      <c r="AF1637" s="1"/>
      <c r="AG1637" s="1">
        <v>0</v>
      </c>
      <c r="AH1637" s="1">
        <v>0</v>
      </c>
      <c r="AI1637" s="1">
        <v>236758.14200000002</v>
      </c>
      <c r="AJ1637" s="1">
        <v>0</v>
      </c>
      <c r="AK1637" s="1">
        <v>0</v>
      </c>
      <c r="AL1637" s="1">
        <v>0</v>
      </c>
      <c r="AM1637" s="1">
        <v>0</v>
      </c>
      <c r="AN1637" s="1">
        <v>0</v>
      </c>
      <c r="AO1637" s="1">
        <v>0</v>
      </c>
      <c r="AP1637" s="1">
        <v>0</v>
      </c>
      <c r="AQ1637" s="1">
        <v>236758.14200000002</v>
      </c>
      <c r="AR1637" s="1">
        <v>0</v>
      </c>
      <c r="AS1637" s="1">
        <v>0</v>
      </c>
      <c r="AT1637" s="1">
        <v>50027.047654999995</v>
      </c>
      <c r="AU1637" s="1">
        <v>0</v>
      </c>
      <c r="AV1637" s="1">
        <v>0</v>
      </c>
      <c r="AW1637" s="1">
        <v>0</v>
      </c>
      <c r="AX1637" s="1">
        <v>0</v>
      </c>
      <c r="AY1637" s="1">
        <v>0</v>
      </c>
      <c r="AZ1637" s="1">
        <v>0</v>
      </c>
      <c r="BA1637" s="1">
        <v>0</v>
      </c>
      <c r="BB1637" s="1">
        <v>50027.047654999995</v>
      </c>
      <c r="BC1637" s="7">
        <v>2.2476457450174419</v>
      </c>
      <c r="BD1637" s="35" t="s">
        <v>552</v>
      </c>
      <c r="BE1637" s="35" t="s">
        <v>552</v>
      </c>
      <c r="BF1637" s="35">
        <v>2.8835383451476031</v>
      </c>
      <c r="BG1637" s="35" t="s">
        <v>552</v>
      </c>
      <c r="BH1637" s="35" t="s">
        <v>552</v>
      </c>
      <c r="BI1637" s="35" t="s">
        <v>552</v>
      </c>
      <c r="BJ1637" s="35" t="s">
        <v>552</v>
      </c>
      <c r="BK1637" s="35" t="s">
        <v>552</v>
      </c>
      <c r="BL1637" s="35" t="s">
        <v>552</v>
      </c>
      <c r="BM1637" s="35" t="s">
        <v>552</v>
      </c>
      <c r="BN1637" s="35">
        <v>2.8835383451476031</v>
      </c>
      <c r="BO1637" s="1">
        <v>0</v>
      </c>
      <c r="BP1637" s="1">
        <v>0</v>
      </c>
      <c r="BQ1637" s="1">
        <v>41998.706084399993</v>
      </c>
      <c r="BR1637" s="1">
        <v>1866.833083737881</v>
      </c>
      <c r="BS1637" s="1">
        <v>16496.330138502253</v>
      </c>
      <c r="BT1637" s="1">
        <v>41998.706084399993</v>
      </c>
      <c r="BU1637" s="1">
        <v>1866.833083737881</v>
      </c>
      <c r="BV1637" s="1">
        <v>4855.9688807573011</v>
      </c>
      <c r="BW1637" s="35">
        <v>5.9746022119936342</v>
      </c>
      <c r="BX1637" s="1">
        <v>208926.85618832672</v>
      </c>
      <c r="BY1637" s="1">
        <v>9286.7519877853611</v>
      </c>
      <c r="BZ1637" s="1">
        <v>82062.680396770593</v>
      </c>
      <c r="CA1637" s="1">
        <v>208926.85618832672</v>
      </c>
      <c r="CB1637" s="1">
        <v>9286.7519877853611</v>
      </c>
      <c r="CC1637" s="1">
        <v>24156.513535587525</v>
      </c>
    </row>
    <row r="1638" spans="1:81" x14ac:dyDescent="0.25">
      <c r="A1638" t="s">
        <v>909</v>
      </c>
      <c r="B1638" t="s">
        <v>910</v>
      </c>
      <c r="C1638" t="s">
        <v>42</v>
      </c>
      <c r="D1638" t="s">
        <v>38</v>
      </c>
      <c r="E1638">
        <v>20179</v>
      </c>
      <c r="F1638" t="s">
        <v>370</v>
      </c>
      <c r="G1638" t="s">
        <v>177</v>
      </c>
      <c r="H1638" s="74">
        <v>0.11527868646602001</v>
      </c>
      <c r="I1638" s="1">
        <v>124676.98</v>
      </c>
      <c r="J1638" s="1"/>
      <c r="K1638" s="1"/>
      <c r="L1638" s="1">
        <v>420674</v>
      </c>
      <c r="M1638" s="1"/>
      <c r="N1638" s="1"/>
      <c r="O1638" s="1"/>
      <c r="P1638" s="1"/>
      <c r="Q1638" s="1"/>
      <c r="R1638" s="1"/>
      <c r="S1638" s="1"/>
      <c r="T1638" s="1">
        <v>420674</v>
      </c>
      <c r="U1638" s="1">
        <v>56</v>
      </c>
      <c r="V1638" s="36">
        <v>6.0575029734372936E-3</v>
      </c>
      <c r="W1638" s="1"/>
      <c r="X1638" s="1"/>
      <c r="Y1638" s="1">
        <v>97604</v>
      </c>
      <c r="Z1638" s="1"/>
      <c r="AA1638" s="1"/>
      <c r="AB1638" s="1"/>
      <c r="AC1638" s="1"/>
      <c r="AD1638" s="1"/>
      <c r="AE1638" s="1"/>
      <c r="AF1638" s="1"/>
      <c r="AG1638" s="1">
        <v>0</v>
      </c>
      <c r="AH1638" s="1">
        <v>0</v>
      </c>
      <c r="AI1638" s="1">
        <v>1001453.4673750001</v>
      </c>
      <c r="AJ1638" s="1">
        <v>0</v>
      </c>
      <c r="AK1638" s="1">
        <v>0</v>
      </c>
      <c r="AL1638" s="1">
        <v>0</v>
      </c>
      <c r="AM1638" s="1">
        <v>0</v>
      </c>
      <c r="AN1638" s="1">
        <v>0</v>
      </c>
      <c r="AO1638" s="1">
        <v>0</v>
      </c>
      <c r="AP1638" s="1">
        <v>0</v>
      </c>
      <c r="AQ1638" s="1">
        <v>1001453.4673750001</v>
      </c>
      <c r="AR1638" s="1">
        <v>0</v>
      </c>
      <c r="AS1638" s="1">
        <v>0</v>
      </c>
      <c r="AT1638" s="1">
        <v>211607.3655176</v>
      </c>
      <c r="AU1638" s="1">
        <v>0</v>
      </c>
      <c r="AV1638" s="1">
        <v>0</v>
      </c>
      <c r="AW1638" s="1">
        <v>0</v>
      </c>
      <c r="AX1638" s="1">
        <v>0</v>
      </c>
      <c r="AY1638" s="1">
        <v>0</v>
      </c>
      <c r="AZ1638" s="1">
        <v>0</v>
      </c>
      <c r="BA1638" s="1">
        <v>0</v>
      </c>
      <c r="BB1638" s="1">
        <v>211607.3655176</v>
      </c>
      <c r="BC1638" s="7">
        <v>9.7296295827232928</v>
      </c>
      <c r="BD1638" s="35" t="s">
        <v>552</v>
      </c>
      <c r="BE1638" s="35" t="s">
        <v>552</v>
      </c>
      <c r="BF1638" s="35">
        <v>2.883612566720549</v>
      </c>
      <c r="BG1638" s="35" t="s">
        <v>552</v>
      </c>
      <c r="BH1638" s="35" t="s">
        <v>552</v>
      </c>
      <c r="BI1638" s="35" t="s">
        <v>552</v>
      </c>
      <c r="BJ1638" s="35" t="s">
        <v>552</v>
      </c>
      <c r="BK1638" s="35" t="s">
        <v>552</v>
      </c>
      <c r="BL1638" s="35" t="s">
        <v>552</v>
      </c>
      <c r="BM1638" s="35" t="s">
        <v>552</v>
      </c>
      <c r="BN1638" s="35">
        <v>2.883612566720549</v>
      </c>
      <c r="BO1638" s="1">
        <v>0</v>
      </c>
      <c r="BP1638" s="1"/>
      <c r="BQ1638" s="1">
        <v>41038.674736799992</v>
      </c>
      <c r="BR1638" s="1">
        <v>1824.1599052470121</v>
      </c>
      <c r="BS1638" s="1">
        <v>16119.247234531475</v>
      </c>
      <c r="BT1638" s="1">
        <v>41038.674736799992</v>
      </c>
      <c r="BU1638" s="1">
        <v>1824.1599052470121</v>
      </c>
      <c r="BV1638" s="1">
        <v>4744.9682623304225</v>
      </c>
      <c r="BW1638" s="35">
        <v>5.9764893621689383</v>
      </c>
      <c r="BX1638" s="1">
        <v>204228.52826519631</v>
      </c>
      <c r="BY1638" s="1">
        <v>9077.9123633568543</v>
      </c>
      <c r="BZ1638" s="1">
        <v>80217.262388816962</v>
      </c>
      <c r="CA1638" s="1">
        <v>204228.52826519631</v>
      </c>
      <c r="CB1638" s="1">
        <v>9077.9123633568543</v>
      </c>
      <c r="CC1638" s="1">
        <v>23613.284081316582</v>
      </c>
    </row>
    <row r="1639" spans="1:81" x14ac:dyDescent="0.25">
      <c r="A1639" t="s">
        <v>909</v>
      </c>
      <c r="B1639" t="s">
        <v>910</v>
      </c>
      <c r="C1639" t="s">
        <v>42</v>
      </c>
      <c r="D1639" t="s">
        <v>28</v>
      </c>
      <c r="E1639">
        <v>20179</v>
      </c>
      <c r="F1639" t="s">
        <v>370</v>
      </c>
      <c r="G1639" t="s">
        <v>177</v>
      </c>
      <c r="H1639" s="74">
        <v>0.11527868646602001</v>
      </c>
      <c r="I1639" s="1">
        <v>124676.98</v>
      </c>
      <c r="J1639" s="1">
        <v>0</v>
      </c>
      <c r="K1639" s="1">
        <v>0</v>
      </c>
      <c r="L1639" s="1">
        <v>420674</v>
      </c>
      <c r="M1639" s="1">
        <v>0</v>
      </c>
      <c r="N1639" s="1">
        <v>0</v>
      </c>
      <c r="O1639" s="1">
        <v>0</v>
      </c>
      <c r="P1639" s="1">
        <v>0</v>
      </c>
      <c r="Q1639" s="1">
        <v>0</v>
      </c>
      <c r="R1639" s="1">
        <v>0</v>
      </c>
      <c r="S1639" s="1">
        <v>0</v>
      </c>
      <c r="T1639" s="1">
        <v>420674</v>
      </c>
      <c r="U1639" s="1"/>
      <c r="V1639" s="36"/>
      <c r="W1639" s="1"/>
      <c r="X1639" s="1"/>
      <c r="Y1639" s="1">
        <v>97604</v>
      </c>
      <c r="Z1639" s="1"/>
      <c r="AA1639" s="1"/>
      <c r="AB1639" s="1"/>
      <c r="AC1639" s="1"/>
      <c r="AD1639" s="1"/>
      <c r="AE1639" s="1"/>
      <c r="AF1639" s="1"/>
      <c r="AG1639" s="1">
        <v>0</v>
      </c>
      <c r="AH1639" s="1">
        <v>0</v>
      </c>
      <c r="AI1639" s="1">
        <v>1001453.4673750001</v>
      </c>
      <c r="AJ1639" s="1">
        <v>0</v>
      </c>
      <c r="AK1639" s="1">
        <v>0</v>
      </c>
      <c r="AL1639" s="1">
        <v>0</v>
      </c>
      <c r="AM1639" s="1">
        <v>0</v>
      </c>
      <c r="AN1639" s="1">
        <v>0</v>
      </c>
      <c r="AO1639" s="1">
        <v>0</v>
      </c>
      <c r="AP1639" s="1">
        <v>0</v>
      </c>
      <c r="AQ1639" s="1">
        <v>1001453.4673750001</v>
      </c>
      <c r="AR1639" s="1">
        <v>0</v>
      </c>
      <c r="AS1639" s="1">
        <v>0</v>
      </c>
      <c r="AT1639" s="1">
        <v>211607.3655176</v>
      </c>
      <c r="AU1639" s="1">
        <v>0</v>
      </c>
      <c r="AV1639" s="1">
        <v>0</v>
      </c>
      <c r="AW1639" s="1">
        <v>0</v>
      </c>
      <c r="AX1639" s="1">
        <v>0</v>
      </c>
      <c r="AY1639" s="1">
        <v>0</v>
      </c>
      <c r="AZ1639" s="1">
        <v>0</v>
      </c>
      <c r="BA1639" s="1">
        <v>0</v>
      </c>
      <c r="BB1639" s="1">
        <v>211607.3655176</v>
      </c>
      <c r="BC1639" s="7">
        <v>9.7296295827232928</v>
      </c>
      <c r="BD1639" s="35" t="s">
        <v>552</v>
      </c>
      <c r="BE1639" s="35" t="s">
        <v>552</v>
      </c>
      <c r="BF1639" s="35">
        <v>2.883612566720549</v>
      </c>
      <c r="BG1639" s="35" t="s">
        <v>552</v>
      </c>
      <c r="BH1639" s="35" t="s">
        <v>552</v>
      </c>
      <c r="BI1639" s="35" t="s">
        <v>552</v>
      </c>
      <c r="BJ1639" s="35" t="s">
        <v>552</v>
      </c>
      <c r="BK1639" s="35" t="s">
        <v>552</v>
      </c>
      <c r="BL1639" s="35" t="s">
        <v>552</v>
      </c>
      <c r="BM1639" s="35" t="s">
        <v>552</v>
      </c>
      <c r="BN1639" s="35">
        <v>2.883612566720549</v>
      </c>
      <c r="BO1639" s="1">
        <v>0</v>
      </c>
      <c r="BP1639" s="1">
        <v>0</v>
      </c>
      <c r="BQ1639" s="1">
        <v>41038.674736799992</v>
      </c>
      <c r="BR1639" s="1">
        <v>1824.1599052470121</v>
      </c>
      <c r="BS1639" s="1">
        <v>16119.247234531475</v>
      </c>
      <c r="BT1639" s="1">
        <v>41038.674736799992</v>
      </c>
      <c r="BU1639" s="1">
        <v>1824.1599052470121</v>
      </c>
      <c r="BV1639" s="1">
        <v>4744.9682623304225</v>
      </c>
      <c r="BW1639" s="35">
        <v>5.9764893621689383</v>
      </c>
      <c r="BX1639" s="1">
        <v>204228.52826519631</v>
      </c>
      <c r="BY1639" s="1">
        <v>9077.9123633568543</v>
      </c>
      <c r="BZ1639" s="1">
        <v>80217.262388816962</v>
      </c>
      <c r="CA1639" s="1">
        <v>204228.52826519631</v>
      </c>
      <c r="CB1639" s="1">
        <v>9077.9123633568543</v>
      </c>
      <c r="CC1639" s="1">
        <v>23613.284081316582</v>
      </c>
    </row>
    <row r="1640" spans="1:81" x14ac:dyDescent="0.25">
      <c r="A1640" t="s">
        <v>1006</v>
      </c>
      <c r="B1640" t="s">
        <v>41</v>
      </c>
      <c r="C1640" t="s">
        <v>42</v>
      </c>
      <c r="D1640" t="s">
        <v>38</v>
      </c>
      <c r="E1640">
        <v>20078</v>
      </c>
      <c r="F1640" t="s">
        <v>39</v>
      </c>
      <c r="G1640" t="s">
        <v>43</v>
      </c>
      <c r="H1640" s="74">
        <v>0.27116885859524997</v>
      </c>
      <c r="I1640" s="1">
        <v>479073</v>
      </c>
      <c r="J1640" s="1"/>
      <c r="K1640" s="1"/>
      <c r="L1640" s="1">
        <v>258717</v>
      </c>
      <c r="M1640" s="1"/>
      <c r="N1640" s="1"/>
      <c r="O1640" s="1"/>
      <c r="P1640" s="1"/>
      <c r="Q1640" s="1"/>
      <c r="R1640" s="1"/>
      <c r="S1640" s="1"/>
      <c r="T1640" s="1">
        <v>258717</v>
      </c>
      <c r="U1640" s="1">
        <v>30</v>
      </c>
      <c r="V1640" s="36">
        <v>8.7282396602517506E-2</v>
      </c>
      <c r="W1640" s="1"/>
      <c r="X1640" s="1"/>
      <c r="Y1640" s="1">
        <v>53533</v>
      </c>
      <c r="Z1640" s="1"/>
      <c r="AA1640" s="1"/>
      <c r="AB1640" s="1"/>
      <c r="AC1640" s="1"/>
      <c r="AD1640" s="1"/>
      <c r="AE1640" s="1"/>
      <c r="AF1640" s="1"/>
      <c r="AG1640" s="1">
        <v>0</v>
      </c>
      <c r="AH1640" s="1">
        <v>0</v>
      </c>
      <c r="AI1640" s="1">
        <v>549595.68493750005</v>
      </c>
      <c r="AJ1640" s="1">
        <v>0</v>
      </c>
      <c r="AK1640" s="1">
        <v>0</v>
      </c>
      <c r="AL1640" s="1">
        <v>0</v>
      </c>
      <c r="AM1640" s="1">
        <v>0</v>
      </c>
      <c r="AN1640" s="1">
        <v>0</v>
      </c>
      <c r="AO1640" s="1">
        <v>0</v>
      </c>
      <c r="AP1640" s="1">
        <v>0</v>
      </c>
      <c r="AQ1640" s="1">
        <v>549595.68493750005</v>
      </c>
      <c r="AR1640" s="1">
        <v>0</v>
      </c>
      <c r="AS1640" s="1">
        <v>0</v>
      </c>
      <c r="AT1640" s="1">
        <v>116060.58254019999</v>
      </c>
      <c r="AU1640" s="1">
        <v>0</v>
      </c>
      <c r="AV1640" s="1">
        <v>0</v>
      </c>
      <c r="AW1640" s="1">
        <v>0</v>
      </c>
      <c r="AX1640" s="1">
        <v>0</v>
      </c>
      <c r="AY1640" s="1">
        <v>0</v>
      </c>
      <c r="AZ1640" s="1">
        <v>0</v>
      </c>
      <c r="BA1640" s="1">
        <v>0</v>
      </c>
      <c r="BB1640" s="1">
        <v>116060.58254019999</v>
      </c>
      <c r="BC1640" s="7">
        <v>1.3894672993003154</v>
      </c>
      <c r="BD1640" s="35" t="s">
        <v>552</v>
      </c>
      <c r="BE1640" s="35" t="s">
        <v>552</v>
      </c>
      <c r="BF1640" s="35">
        <v>2.5729127482063414</v>
      </c>
      <c r="BG1640" s="35" t="s">
        <v>552</v>
      </c>
      <c r="BH1640" s="35" t="s">
        <v>552</v>
      </c>
      <c r="BI1640" s="35" t="s">
        <v>552</v>
      </c>
      <c r="BJ1640" s="35" t="s">
        <v>552</v>
      </c>
      <c r="BK1640" s="35" t="s">
        <v>552</v>
      </c>
      <c r="BL1640" s="35" t="s">
        <v>552</v>
      </c>
      <c r="BM1640" s="35" t="s">
        <v>552</v>
      </c>
      <c r="BN1640" s="35">
        <v>2.5729127482063414</v>
      </c>
      <c r="BO1640" s="1">
        <v>0</v>
      </c>
      <c r="BP1640" s="1"/>
      <c r="BQ1640" s="1">
        <v>157691.66867999997</v>
      </c>
      <c r="BR1640" s="1">
        <v>7009.3593724070142</v>
      </c>
      <c r="BS1640" s="1">
        <v>61938.42785082457</v>
      </c>
      <c r="BT1640" s="1">
        <v>157691.66867999997</v>
      </c>
      <c r="BU1640" s="1">
        <v>7009.3593724070142</v>
      </c>
      <c r="BV1640" s="1">
        <v>18232.605412317676</v>
      </c>
      <c r="BW1640" s="35">
        <v>6.7096748085051008</v>
      </c>
      <c r="BX1640" s="1">
        <v>900368.14817332861</v>
      </c>
      <c r="BY1640" s="1">
        <v>40021.162632391453</v>
      </c>
      <c r="BZ1640" s="1">
        <v>353648.28117826377</v>
      </c>
      <c r="CA1640" s="1">
        <v>900368.14817332861</v>
      </c>
      <c r="CB1640" s="1">
        <v>40021.162632391453</v>
      </c>
      <c r="CC1640" s="1">
        <v>104102.247816124</v>
      </c>
    </row>
    <row r="1641" spans="1:81" x14ac:dyDescent="0.25">
      <c r="A1641" t="s">
        <v>1006</v>
      </c>
      <c r="B1641" t="s">
        <v>41</v>
      </c>
      <c r="C1641" t="s">
        <v>42</v>
      </c>
      <c r="D1641" t="s">
        <v>1726</v>
      </c>
      <c r="E1641">
        <v>20078</v>
      </c>
      <c r="F1641" t="s">
        <v>39</v>
      </c>
      <c r="G1641" t="s">
        <v>43</v>
      </c>
      <c r="H1641" s="74">
        <v>0.27116885859524997</v>
      </c>
      <c r="I1641" s="1">
        <v>2154521184</v>
      </c>
      <c r="J1641" s="1"/>
      <c r="K1641" s="1"/>
      <c r="L1641" s="1">
        <v>7539767.0905586369</v>
      </c>
      <c r="M1641" s="1"/>
      <c r="N1641" s="1">
        <v>70952110.909441367</v>
      </c>
      <c r="O1641" s="1"/>
      <c r="P1641" s="1"/>
      <c r="Q1641" s="1"/>
      <c r="R1641" s="1"/>
      <c r="S1641" s="1"/>
      <c r="T1641" s="1">
        <v>78491878</v>
      </c>
      <c r="U1641" s="1">
        <v>106.55450643776824</v>
      </c>
      <c r="V1641" s="36">
        <v>0.29823566550682784</v>
      </c>
      <c r="W1641" s="1"/>
      <c r="X1641" s="1"/>
      <c r="Y1641" s="1">
        <v>7056214</v>
      </c>
      <c r="Z1641" s="1"/>
      <c r="AA1641" s="1">
        <v>478847924</v>
      </c>
      <c r="AB1641" s="1"/>
      <c r="AC1641" s="1"/>
      <c r="AD1641" s="1"/>
      <c r="AE1641" s="1"/>
      <c r="AF1641" s="1"/>
      <c r="AG1641" s="1">
        <v>0</v>
      </c>
      <c r="AH1641" s="1"/>
      <c r="AI1641" s="1">
        <v>72688177.278200015</v>
      </c>
      <c r="AJ1641" s="1"/>
      <c r="AK1641" s="1">
        <v>129848644.991785</v>
      </c>
      <c r="AL1641" s="1"/>
      <c r="AM1641" s="1"/>
      <c r="AN1641" s="1"/>
      <c r="AO1641" s="1"/>
      <c r="AP1641" s="1"/>
      <c r="AQ1641" s="1">
        <v>202536822.26998502</v>
      </c>
      <c r="AR1641" s="1">
        <v>0</v>
      </c>
      <c r="AS1641" s="1"/>
      <c r="AT1641" s="1">
        <v>15298008.8425516</v>
      </c>
      <c r="AU1641" s="1"/>
      <c r="AV1641" s="1">
        <v>9625930.2571874876</v>
      </c>
      <c r="AW1641" s="1"/>
      <c r="AX1641" s="1"/>
      <c r="AY1641" s="1"/>
      <c r="AZ1641" s="1"/>
      <c r="BA1641" s="1"/>
      <c r="BB1641" s="1">
        <v>24923939.09973909</v>
      </c>
      <c r="BC1641" s="7">
        <v>0.10557369454471054</v>
      </c>
      <c r="BD1641" s="35" t="s">
        <v>552</v>
      </c>
      <c r="BE1641" s="35" t="s">
        <v>552</v>
      </c>
      <c r="BF1641" s="35">
        <v>11.669615926323335</v>
      </c>
      <c r="BG1641" s="35" t="s">
        <v>552</v>
      </c>
      <c r="BH1641" s="35">
        <v>1.96575652875203</v>
      </c>
      <c r="BI1641" s="35" t="s">
        <v>552</v>
      </c>
      <c r="BJ1641" s="35" t="s">
        <v>552</v>
      </c>
      <c r="BK1641" s="35" t="s">
        <v>552</v>
      </c>
      <c r="BL1641" s="35" t="s">
        <v>552</v>
      </c>
      <c r="BM1641" s="35" t="s">
        <v>552</v>
      </c>
      <c r="BN1641" s="35">
        <v>2.897889146820058</v>
      </c>
      <c r="BO1641" s="1">
        <v>0</v>
      </c>
      <c r="BP1641" s="1"/>
      <c r="BQ1641" s="1">
        <v>709182192.92543995</v>
      </c>
      <c r="BR1641" s="1">
        <v>31522989.719979748</v>
      </c>
      <c r="BS1641" s="1">
        <v>278553904.95447904</v>
      </c>
      <c r="BT1641" s="1">
        <v>709182192.92543995</v>
      </c>
      <c r="BU1641" s="1">
        <v>31522989.719979748</v>
      </c>
      <c r="BV1641" s="1">
        <v>81996970.399816915</v>
      </c>
      <c r="BW1641" s="35">
        <v>6.7096748085051008</v>
      </c>
      <c r="BX1641" s="1">
        <v>4049199701.5867891</v>
      </c>
      <c r="BY1641" s="1">
        <v>179986020.29293364</v>
      </c>
      <c r="BZ1641" s="1">
        <v>1590452213.9293132</v>
      </c>
      <c r="CA1641" s="1">
        <v>4049199701.5867891</v>
      </c>
      <c r="CB1641" s="1">
        <v>179986020.29293364</v>
      </c>
      <c r="CC1641" s="1">
        <v>468176036.26557308</v>
      </c>
    </row>
    <row r="1642" spans="1:81" x14ac:dyDescent="0.25">
      <c r="A1642" t="s">
        <v>1006</v>
      </c>
      <c r="B1642" t="s">
        <v>41</v>
      </c>
      <c r="C1642" t="s">
        <v>42</v>
      </c>
      <c r="D1642" t="s">
        <v>1727</v>
      </c>
      <c r="E1642">
        <v>20078</v>
      </c>
      <c r="F1642" t="s">
        <v>39</v>
      </c>
      <c r="G1642" t="s">
        <v>43</v>
      </c>
      <c r="H1642" s="74">
        <v>0.27116885859524997</v>
      </c>
      <c r="I1642" s="1">
        <v>676061</v>
      </c>
      <c r="J1642" s="1"/>
      <c r="K1642" s="1"/>
      <c r="L1642" s="1">
        <v>43222</v>
      </c>
      <c r="M1642" s="1"/>
      <c r="N1642" s="1"/>
      <c r="O1642" s="1"/>
      <c r="P1642" s="1"/>
      <c r="Q1642" s="1"/>
      <c r="R1642" s="1"/>
      <c r="S1642" s="1"/>
      <c r="T1642" s="1">
        <v>43222</v>
      </c>
      <c r="U1642" s="1">
        <v>142.5</v>
      </c>
      <c r="V1642" s="36">
        <v>0.10976557584790722</v>
      </c>
      <c r="W1642" s="1"/>
      <c r="X1642" s="1"/>
      <c r="Y1642" s="1">
        <v>181481</v>
      </c>
      <c r="Z1642" s="1"/>
      <c r="AA1642" s="1"/>
      <c r="AB1642" s="1"/>
      <c r="AC1642" s="1"/>
      <c r="AD1642" s="1"/>
      <c r="AE1642" s="1"/>
      <c r="AF1642" s="1"/>
      <c r="AG1642" s="1">
        <v>0</v>
      </c>
      <c r="AH1642" s="1"/>
      <c r="AI1642" s="1">
        <v>1878542.4975800002</v>
      </c>
      <c r="AJ1642" s="1"/>
      <c r="AK1642" s="1"/>
      <c r="AL1642" s="1"/>
      <c r="AM1642" s="1"/>
      <c r="AN1642" s="1"/>
      <c r="AO1642" s="1"/>
      <c r="AP1642" s="1"/>
      <c r="AQ1642" s="1">
        <v>1878542.4975800002</v>
      </c>
      <c r="AR1642" s="1">
        <v>0</v>
      </c>
      <c r="AS1642" s="1"/>
      <c r="AT1642" s="1">
        <v>393454.32873139996</v>
      </c>
      <c r="AU1642" s="1"/>
      <c r="AV1642" s="1"/>
      <c r="AW1642" s="1"/>
      <c r="AX1642" s="1"/>
      <c r="AY1642" s="1"/>
      <c r="AZ1642" s="1"/>
      <c r="BA1642" s="1"/>
      <c r="BB1642" s="1">
        <v>393454.32873139996</v>
      </c>
      <c r="BC1642" s="7">
        <v>3.3606387978472361</v>
      </c>
      <c r="BD1642" s="35" t="s">
        <v>552</v>
      </c>
      <c r="BE1642" s="35" t="s">
        <v>552</v>
      </c>
      <c r="BF1642" s="35">
        <v>52.565749532909173</v>
      </c>
      <c r="BG1642" s="35" t="s">
        <v>552</v>
      </c>
      <c r="BH1642" s="35" t="s">
        <v>552</v>
      </c>
      <c r="BI1642" s="35" t="s">
        <v>552</v>
      </c>
      <c r="BJ1642" s="35" t="s">
        <v>552</v>
      </c>
      <c r="BK1642" s="35" t="s">
        <v>552</v>
      </c>
      <c r="BL1642" s="35" t="s">
        <v>552</v>
      </c>
      <c r="BM1642" s="35" t="s">
        <v>552</v>
      </c>
      <c r="BN1642" s="35">
        <v>52.565749532909173</v>
      </c>
      <c r="BO1642" s="1">
        <v>0</v>
      </c>
      <c r="BP1642" s="1"/>
      <c r="BQ1642" s="1">
        <v>222532.23875999998</v>
      </c>
      <c r="BR1642" s="1">
        <v>9891.5081974330824</v>
      </c>
      <c r="BS1642" s="1">
        <v>87406.627948676527</v>
      </c>
      <c r="BT1642" s="1">
        <v>222532.23875999998</v>
      </c>
      <c r="BU1642" s="1">
        <v>9891.5081974330824</v>
      </c>
      <c r="BV1642" s="1">
        <v>25729.593292998983</v>
      </c>
      <c r="BW1642" s="35">
        <v>6.7096748085051008</v>
      </c>
      <c r="BX1642" s="1">
        <v>1270586.7177282143</v>
      </c>
      <c r="BY1642" s="1">
        <v>56477.295173005368</v>
      </c>
      <c r="BZ1642" s="1">
        <v>499063.42169493629</v>
      </c>
      <c r="CA1642" s="1">
        <v>1270586.7177282143</v>
      </c>
      <c r="CB1642" s="1">
        <v>56477.295173005368</v>
      </c>
      <c r="CC1642" s="1">
        <v>146907.61065811809</v>
      </c>
    </row>
    <row r="1643" spans="1:81" x14ac:dyDescent="0.25">
      <c r="A1643" t="s">
        <v>1006</v>
      </c>
      <c r="B1643" t="s">
        <v>41</v>
      </c>
      <c r="C1643" t="s">
        <v>42</v>
      </c>
      <c r="D1643" t="s">
        <v>28</v>
      </c>
      <c r="E1643">
        <v>20078</v>
      </c>
      <c r="F1643" t="s">
        <v>39</v>
      </c>
      <c r="G1643" t="s">
        <v>43</v>
      </c>
      <c r="H1643" s="74">
        <v>0.27116885859524997</v>
      </c>
      <c r="I1643" s="1">
        <v>2155676318</v>
      </c>
      <c r="J1643" s="1">
        <v>0</v>
      </c>
      <c r="K1643" s="1">
        <v>0</v>
      </c>
      <c r="L1643" s="1">
        <v>7841706.0905586369</v>
      </c>
      <c r="M1643" s="1">
        <v>0</v>
      </c>
      <c r="N1643" s="1">
        <v>70952110.909441367</v>
      </c>
      <c r="O1643" s="1">
        <v>0</v>
      </c>
      <c r="P1643" s="1">
        <v>0</v>
      </c>
      <c r="Q1643" s="1">
        <v>0</v>
      </c>
      <c r="R1643" s="1">
        <v>0</v>
      </c>
      <c r="S1643" s="1">
        <v>0</v>
      </c>
      <c r="T1643" s="1">
        <v>78793817</v>
      </c>
      <c r="U1643" s="1"/>
      <c r="V1643" s="36"/>
      <c r="W1643" s="1"/>
      <c r="X1643" s="1"/>
      <c r="Y1643" s="1">
        <v>7291228</v>
      </c>
      <c r="Z1643" s="1"/>
      <c r="AA1643" s="1">
        <v>478847924</v>
      </c>
      <c r="AB1643" s="1"/>
      <c r="AC1643" s="1"/>
      <c r="AD1643" s="1"/>
      <c r="AE1643" s="1"/>
      <c r="AF1643" s="1"/>
      <c r="AG1643" s="1">
        <v>0</v>
      </c>
      <c r="AH1643" s="1">
        <v>0</v>
      </c>
      <c r="AI1643" s="1">
        <v>75116315.460717529</v>
      </c>
      <c r="AJ1643" s="1">
        <v>0</v>
      </c>
      <c r="AK1643" s="1">
        <v>129848644.991785</v>
      </c>
      <c r="AL1643" s="1">
        <v>0</v>
      </c>
      <c r="AM1643" s="1">
        <v>0</v>
      </c>
      <c r="AN1643" s="1">
        <v>0</v>
      </c>
      <c r="AO1643" s="1">
        <v>0</v>
      </c>
      <c r="AP1643" s="1">
        <v>0</v>
      </c>
      <c r="AQ1643" s="1">
        <v>204964960.45250255</v>
      </c>
      <c r="AR1643" s="1">
        <v>0</v>
      </c>
      <c r="AS1643" s="1">
        <v>0</v>
      </c>
      <c r="AT1643" s="1">
        <v>15807523.753823198</v>
      </c>
      <c r="AU1643" s="1">
        <v>0</v>
      </c>
      <c r="AV1643" s="1">
        <v>9625930.2571874876</v>
      </c>
      <c r="AW1643" s="1">
        <v>0</v>
      </c>
      <c r="AX1643" s="1">
        <v>0</v>
      </c>
      <c r="AY1643" s="1">
        <v>0</v>
      </c>
      <c r="AZ1643" s="1">
        <v>0</v>
      </c>
      <c r="BA1643" s="1">
        <v>0</v>
      </c>
      <c r="BB1643" s="1">
        <v>25433454.011010684</v>
      </c>
      <c r="BC1643" s="7">
        <v>0.10687987456172129</v>
      </c>
      <c r="BD1643" s="35" t="s">
        <v>552</v>
      </c>
      <c r="BE1643" s="35" t="s">
        <v>552</v>
      </c>
      <c r="BF1643" s="35">
        <v>11.594905262263326</v>
      </c>
      <c r="BG1643" s="35" t="s">
        <v>552</v>
      </c>
      <c r="BH1643" s="35">
        <v>1.96575652875203</v>
      </c>
      <c r="BI1643" s="35" t="s">
        <v>552</v>
      </c>
      <c r="BJ1643" s="35" t="s">
        <v>552</v>
      </c>
      <c r="BK1643" s="35" t="s">
        <v>552</v>
      </c>
      <c r="BL1643" s="35" t="s">
        <v>552</v>
      </c>
      <c r="BM1643" s="35" t="s">
        <v>552</v>
      </c>
      <c r="BN1643" s="35">
        <v>2.9240671823718505</v>
      </c>
      <c r="BO1643" s="1">
        <v>0</v>
      </c>
      <c r="BP1643" s="1">
        <v>0</v>
      </c>
      <c r="BQ1643" s="1">
        <v>709562416.8328799</v>
      </c>
      <c r="BR1643" s="1">
        <v>31539890.587549586</v>
      </c>
      <c r="BS1643" s="1">
        <v>278703250.01027846</v>
      </c>
      <c r="BT1643" s="1">
        <v>709562416.8328799</v>
      </c>
      <c r="BU1643" s="1">
        <v>31539890.587549586</v>
      </c>
      <c r="BV1643" s="1">
        <v>82040932.598522231</v>
      </c>
      <c r="BW1643" s="35">
        <v>6.7096748085051008</v>
      </c>
      <c r="BX1643" s="1">
        <v>4051370656.4526901</v>
      </c>
      <c r="BY1643" s="1">
        <v>180082518.75073904</v>
      </c>
      <c r="BZ1643" s="1">
        <v>1591304925.6321862</v>
      </c>
      <c r="CA1643" s="1">
        <v>4051370656.4526901</v>
      </c>
      <c r="CB1643" s="1">
        <v>180082518.75073904</v>
      </c>
      <c r="CC1643" s="1">
        <v>468427046.12404734</v>
      </c>
    </row>
    <row r="1644" spans="1:81" x14ac:dyDescent="0.25">
      <c r="A1644" t="s">
        <v>771</v>
      </c>
      <c r="B1644" t="s">
        <v>772</v>
      </c>
      <c r="C1644" t="s">
        <v>42</v>
      </c>
      <c r="D1644" t="s">
        <v>38</v>
      </c>
      <c r="E1644">
        <v>20137</v>
      </c>
      <c r="F1644" t="s">
        <v>39</v>
      </c>
      <c r="G1644" t="s">
        <v>43</v>
      </c>
      <c r="H1644" s="74">
        <v>0.27116885859524997</v>
      </c>
      <c r="I1644" s="1">
        <v>17875468</v>
      </c>
      <c r="J1644" s="1"/>
      <c r="K1644" s="1"/>
      <c r="L1644" s="1">
        <v>700911</v>
      </c>
      <c r="M1644" s="1"/>
      <c r="N1644" s="1"/>
      <c r="O1644" s="1"/>
      <c r="P1644" s="1"/>
      <c r="Q1644" s="1"/>
      <c r="R1644" s="1"/>
      <c r="S1644" s="1"/>
      <c r="T1644" s="1">
        <v>700911</v>
      </c>
      <c r="U1644" s="1">
        <v>56.523809523809526</v>
      </c>
      <c r="V1644" s="36">
        <v>0.4713964748445994</v>
      </c>
      <c r="W1644" s="1"/>
      <c r="X1644" s="1"/>
      <c r="Y1644" s="1">
        <v>139388</v>
      </c>
      <c r="Z1644" s="1"/>
      <c r="AA1644" s="1"/>
      <c r="AB1644" s="1"/>
      <c r="AC1644" s="1"/>
      <c r="AD1644" s="1"/>
      <c r="AE1644" s="1"/>
      <c r="AF1644" s="1"/>
      <c r="AG1644" s="1">
        <v>0</v>
      </c>
      <c r="AH1644" s="1">
        <v>0</v>
      </c>
      <c r="AI1644" s="1">
        <v>1431343.3773125003</v>
      </c>
      <c r="AJ1644" s="1">
        <v>0</v>
      </c>
      <c r="AK1644" s="1">
        <v>0</v>
      </c>
      <c r="AL1644" s="1">
        <v>0</v>
      </c>
      <c r="AM1644" s="1">
        <v>0</v>
      </c>
      <c r="AN1644" s="1">
        <v>0</v>
      </c>
      <c r="AO1644" s="1">
        <v>0</v>
      </c>
      <c r="AP1644" s="1">
        <v>0</v>
      </c>
      <c r="AQ1644" s="1">
        <v>1431343.3773125003</v>
      </c>
      <c r="AR1644" s="1">
        <v>0</v>
      </c>
      <c r="AS1644" s="1">
        <v>0</v>
      </c>
      <c r="AT1644" s="1">
        <v>302195.88812720001</v>
      </c>
      <c r="AU1644" s="1">
        <v>0</v>
      </c>
      <c r="AV1644" s="1">
        <v>0</v>
      </c>
      <c r="AW1644" s="1">
        <v>0</v>
      </c>
      <c r="AX1644" s="1">
        <v>0</v>
      </c>
      <c r="AY1644" s="1">
        <v>0</v>
      </c>
      <c r="AZ1644" s="1">
        <v>0</v>
      </c>
      <c r="BA1644" s="1">
        <v>0</v>
      </c>
      <c r="BB1644" s="1">
        <v>302195.88812720001</v>
      </c>
      <c r="BC1644" s="7">
        <v>9.6978678568846441E-2</v>
      </c>
      <c r="BD1644" s="35" t="s">
        <v>552</v>
      </c>
      <c r="BE1644" s="35" t="s">
        <v>552</v>
      </c>
      <c r="BF1644" s="35">
        <v>2.4732658860250449</v>
      </c>
      <c r="BG1644" s="35" t="s">
        <v>552</v>
      </c>
      <c r="BH1644" s="35" t="s">
        <v>552</v>
      </c>
      <c r="BI1644" s="35" t="s">
        <v>552</v>
      </c>
      <c r="BJ1644" s="35" t="s">
        <v>552</v>
      </c>
      <c r="BK1644" s="35" t="s">
        <v>552</v>
      </c>
      <c r="BL1644" s="35" t="s">
        <v>552</v>
      </c>
      <c r="BM1644" s="35" t="s">
        <v>552</v>
      </c>
      <c r="BN1644" s="35">
        <v>2.4732658860250449</v>
      </c>
      <c r="BO1644" s="1">
        <v>0</v>
      </c>
      <c r="BP1644" s="1"/>
      <c r="BQ1644" s="1">
        <v>5883889.0468799993</v>
      </c>
      <c r="BR1644" s="1">
        <v>261537.55098275561</v>
      </c>
      <c r="BS1644" s="1">
        <v>2311084.918201868</v>
      </c>
      <c r="BT1644" s="1">
        <v>5883889.0468799993</v>
      </c>
      <c r="BU1644" s="1">
        <v>261537.55098275561</v>
      </c>
      <c r="BV1644" s="1">
        <v>680306.24686532421</v>
      </c>
      <c r="BW1644" s="35">
        <v>5.980810934643439</v>
      </c>
      <c r="BX1644" s="1">
        <v>29306538.902928665</v>
      </c>
      <c r="BY1644" s="1">
        <v>1302669.0937547751</v>
      </c>
      <c r="BZ1644" s="1">
        <v>11511077.031469403</v>
      </c>
      <c r="CA1644" s="1">
        <v>29306538.902928665</v>
      </c>
      <c r="CB1644" s="1">
        <v>1302669.0937547751</v>
      </c>
      <c r="CC1644" s="1">
        <v>3388476.7932930458</v>
      </c>
    </row>
    <row r="1645" spans="1:81" x14ac:dyDescent="0.25">
      <c r="A1645" t="s">
        <v>771</v>
      </c>
      <c r="B1645" t="s">
        <v>772</v>
      </c>
      <c r="C1645" t="s">
        <v>42</v>
      </c>
      <c r="D1645" t="s">
        <v>28</v>
      </c>
      <c r="E1645">
        <v>20137</v>
      </c>
      <c r="F1645" t="s">
        <v>39</v>
      </c>
      <c r="G1645" t="s">
        <v>43</v>
      </c>
      <c r="H1645" s="74">
        <v>0.27116885859524997</v>
      </c>
      <c r="I1645" s="1">
        <v>17875468</v>
      </c>
      <c r="J1645" s="1">
        <v>0</v>
      </c>
      <c r="K1645" s="1">
        <v>0</v>
      </c>
      <c r="L1645" s="1">
        <v>700911</v>
      </c>
      <c r="M1645" s="1">
        <v>0</v>
      </c>
      <c r="N1645" s="1">
        <v>0</v>
      </c>
      <c r="O1645" s="1">
        <v>0</v>
      </c>
      <c r="P1645" s="1">
        <v>0</v>
      </c>
      <c r="Q1645" s="1">
        <v>0</v>
      </c>
      <c r="R1645" s="1">
        <v>0</v>
      </c>
      <c r="S1645" s="1">
        <v>0</v>
      </c>
      <c r="T1645" s="1">
        <v>700911</v>
      </c>
      <c r="U1645" s="1"/>
      <c r="V1645" s="36"/>
      <c r="W1645" s="1"/>
      <c r="X1645" s="1"/>
      <c r="Y1645" s="1">
        <v>139388</v>
      </c>
      <c r="Z1645" s="1"/>
      <c r="AA1645" s="1"/>
      <c r="AB1645" s="1"/>
      <c r="AC1645" s="1"/>
      <c r="AD1645" s="1"/>
      <c r="AE1645" s="1"/>
      <c r="AF1645" s="1"/>
      <c r="AG1645" s="1">
        <v>0</v>
      </c>
      <c r="AH1645" s="1">
        <v>0</v>
      </c>
      <c r="AI1645" s="1">
        <v>1431343.3773125003</v>
      </c>
      <c r="AJ1645" s="1">
        <v>0</v>
      </c>
      <c r="AK1645" s="1">
        <v>0</v>
      </c>
      <c r="AL1645" s="1">
        <v>0</v>
      </c>
      <c r="AM1645" s="1">
        <v>0</v>
      </c>
      <c r="AN1645" s="1">
        <v>0</v>
      </c>
      <c r="AO1645" s="1">
        <v>0</v>
      </c>
      <c r="AP1645" s="1">
        <v>0</v>
      </c>
      <c r="AQ1645" s="1">
        <v>1431343.3773125003</v>
      </c>
      <c r="AR1645" s="1">
        <v>0</v>
      </c>
      <c r="AS1645" s="1">
        <v>0</v>
      </c>
      <c r="AT1645" s="1">
        <v>302195.88812720001</v>
      </c>
      <c r="AU1645" s="1">
        <v>0</v>
      </c>
      <c r="AV1645" s="1">
        <v>0</v>
      </c>
      <c r="AW1645" s="1">
        <v>0</v>
      </c>
      <c r="AX1645" s="1">
        <v>0</v>
      </c>
      <c r="AY1645" s="1">
        <v>0</v>
      </c>
      <c r="AZ1645" s="1">
        <v>0</v>
      </c>
      <c r="BA1645" s="1">
        <v>0</v>
      </c>
      <c r="BB1645" s="1">
        <v>302195.88812720001</v>
      </c>
      <c r="BC1645" s="7">
        <v>9.6978678568846441E-2</v>
      </c>
      <c r="BD1645" s="35" t="s">
        <v>552</v>
      </c>
      <c r="BE1645" s="35" t="s">
        <v>552</v>
      </c>
      <c r="BF1645" s="35">
        <v>2.4732658860250449</v>
      </c>
      <c r="BG1645" s="35" t="s">
        <v>552</v>
      </c>
      <c r="BH1645" s="35" t="s">
        <v>552</v>
      </c>
      <c r="BI1645" s="35" t="s">
        <v>552</v>
      </c>
      <c r="BJ1645" s="35" t="s">
        <v>552</v>
      </c>
      <c r="BK1645" s="35" t="s">
        <v>552</v>
      </c>
      <c r="BL1645" s="35" t="s">
        <v>552</v>
      </c>
      <c r="BM1645" s="35" t="s">
        <v>552</v>
      </c>
      <c r="BN1645" s="35">
        <v>2.4732658860250449</v>
      </c>
      <c r="BO1645" s="1">
        <v>0</v>
      </c>
      <c r="BP1645" s="1">
        <v>0</v>
      </c>
      <c r="BQ1645" s="1">
        <v>5883889.0468799993</v>
      </c>
      <c r="BR1645" s="1">
        <v>261537.55098275561</v>
      </c>
      <c r="BS1645" s="1">
        <v>2311084.918201868</v>
      </c>
      <c r="BT1645" s="1">
        <v>5883889.0468799993</v>
      </c>
      <c r="BU1645" s="1">
        <v>261537.55098275561</v>
      </c>
      <c r="BV1645" s="1">
        <v>680306.24686532421</v>
      </c>
      <c r="BW1645" s="35">
        <v>5.980810934643439</v>
      </c>
      <c r="BX1645" s="1">
        <v>29306538.902928665</v>
      </c>
      <c r="BY1645" s="1">
        <v>1302669.0937547751</v>
      </c>
      <c r="BZ1645" s="1">
        <v>11511077.031469403</v>
      </c>
      <c r="CA1645" s="1">
        <v>29306538.902928665</v>
      </c>
      <c r="CB1645" s="1">
        <v>1302669.0937547751</v>
      </c>
      <c r="CC1645" s="1">
        <v>3388476.7932930458</v>
      </c>
    </row>
    <row r="1646" spans="1:81" x14ac:dyDescent="0.25">
      <c r="A1646" t="s">
        <v>595</v>
      </c>
      <c r="B1646" t="s">
        <v>596</v>
      </c>
      <c r="C1646" t="s">
        <v>42</v>
      </c>
      <c r="D1646" t="s">
        <v>38</v>
      </c>
      <c r="E1646">
        <v>20135</v>
      </c>
      <c r="F1646" t="s">
        <v>39</v>
      </c>
      <c r="G1646" t="s">
        <v>177</v>
      </c>
      <c r="H1646" s="74">
        <v>0.11527868646602001</v>
      </c>
      <c r="I1646" s="1">
        <v>25869858</v>
      </c>
      <c r="J1646" s="1"/>
      <c r="K1646" s="1"/>
      <c r="L1646" s="1">
        <v>1180453</v>
      </c>
      <c r="M1646" s="1"/>
      <c r="N1646" s="1"/>
      <c r="O1646" s="1"/>
      <c r="P1646" s="1"/>
      <c r="Q1646" s="1"/>
      <c r="R1646" s="1"/>
      <c r="S1646" s="1"/>
      <c r="T1646" s="1">
        <v>1180453</v>
      </c>
      <c r="U1646" s="1">
        <v>54.571428571428569</v>
      </c>
      <c r="V1646" s="36">
        <v>0.4309794549640491</v>
      </c>
      <c r="W1646" s="1"/>
      <c r="X1646" s="1"/>
      <c r="Y1646" s="1">
        <v>350926</v>
      </c>
      <c r="Z1646" s="1"/>
      <c r="AA1646" s="1"/>
      <c r="AB1646" s="1"/>
      <c r="AC1646" s="1"/>
      <c r="AD1646" s="1"/>
      <c r="AE1646" s="1"/>
      <c r="AF1646" s="1"/>
      <c r="AG1646" s="1">
        <v>0</v>
      </c>
      <c r="AH1646" s="1">
        <v>0</v>
      </c>
      <c r="AI1646" s="1">
        <v>3596751.0044375006</v>
      </c>
      <c r="AJ1646" s="1">
        <v>0</v>
      </c>
      <c r="AK1646" s="1">
        <v>0</v>
      </c>
      <c r="AL1646" s="1">
        <v>0</v>
      </c>
      <c r="AM1646" s="1">
        <v>0</v>
      </c>
      <c r="AN1646" s="1">
        <v>0</v>
      </c>
      <c r="AO1646" s="1">
        <v>0</v>
      </c>
      <c r="AP1646" s="1">
        <v>0</v>
      </c>
      <c r="AQ1646" s="1">
        <v>3596751.0044375006</v>
      </c>
      <c r="AR1646" s="1">
        <v>0</v>
      </c>
      <c r="AS1646" s="1">
        <v>0</v>
      </c>
      <c r="AT1646" s="1">
        <v>760814.37596440001</v>
      </c>
      <c r="AU1646" s="1">
        <v>0</v>
      </c>
      <c r="AV1646" s="1">
        <v>0</v>
      </c>
      <c r="AW1646" s="1">
        <v>0</v>
      </c>
      <c r="AX1646" s="1">
        <v>0</v>
      </c>
      <c r="AY1646" s="1">
        <v>0</v>
      </c>
      <c r="AZ1646" s="1">
        <v>0</v>
      </c>
      <c r="BA1646" s="1">
        <v>0</v>
      </c>
      <c r="BB1646" s="1">
        <v>760814.37596440001</v>
      </c>
      <c r="BC1646" s="7">
        <v>0.16844179741542845</v>
      </c>
      <c r="BD1646" s="35" t="s">
        <v>552</v>
      </c>
      <c r="BE1646" s="35" t="s">
        <v>552</v>
      </c>
      <c r="BF1646" s="35">
        <v>3.6914348816953328</v>
      </c>
      <c r="BG1646" s="35" t="s">
        <v>552</v>
      </c>
      <c r="BH1646" s="35" t="s">
        <v>552</v>
      </c>
      <c r="BI1646" s="35" t="s">
        <v>552</v>
      </c>
      <c r="BJ1646" s="35" t="s">
        <v>552</v>
      </c>
      <c r="BK1646" s="35" t="s">
        <v>552</v>
      </c>
      <c r="BL1646" s="35" t="s">
        <v>552</v>
      </c>
      <c r="BM1646" s="35" t="s">
        <v>552</v>
      </c>
      <c r="BN1646" s="35">
        <v>3.6914348816953328</v>
      </c>
      <c r="BO1646" s="1">
        <v>0</v>
      </c>
      <c r="BP1646" s="1"/>
      <c r="BQ1646" s="1">
        <v>8515322.4592799991</v>
      </c>
      <c r="BR1646" s="1">
        <v>378504.17709856032</v>
      </c>
      <c r="BS1646" s="1">
        <v>3344664.2437458946</v>
      </c>
      <c r="BT1646" s="1">
        <v>8515322.4592799991</v>
      </c>
      <c r="BU1646" s="1">
        <v>378504.17709856032</v>
      </c>
      <c r="BV1646" s="1">
        <v>984557.49538523308</v>
      </c>
      <c r="BW1646" s="35">
        <v>5.9836105119234286</v>
      </c>
      <c r="BX1646" s="1">
        <v>42437050.520485468</v>
      </c>
      <c r="BY1646" s="1">
        <v>1886317.3957953125</v>
      </c>
      <c r="BZ1646" s="1">
        <v>16668503.883986466</v>
      </c>
      <c r="CA1646" s="1">
        <v>42437050.520485468</v>
      </c>
      <c r="CB1646" s="1">
        <v>1886317.3957953125</v>
      </c>
      <c r="CC1646" s="1">
        <v>4906651.0835948503</v>
      </c>
    </row>
    <row r="1647" spans="1:81" x14ac:dyDescent="0.25">
      <c r="A1647" t="s">
        <v>595</v>
      </c>
      <c r="B1647" t="s">
        <v>596</v>
      </c>
      <c r="C1647" t="s">
        <v>42</v>
      </c>
      <c r="D1647" t="s">
        <v>28</v>
      </c>
      <c r="E1647">
        <v>20135</v>
      </c>
      <c r="F1647" t="s">
        <v>39</v>
      </c>
      <c r="G1647" t="s">
        <v>177</v>
      </c>
      <c r="H1647" s="74">
        <v>0.11527868646602001</v>
      </c>
      <c r="I1647" s="1">
        <v>25869858</v>
      </c>
      <c r="J1647" s="1">
        <v>0</v>
      </c>
      <c r="K1647" s="1">
        <v>0</v>
      </c>
      <c r="L1647" s="1">
        <v>1180453</v>
      </c>
      <c r="M1647" s="1">
        <v>0</v>
      </c>
      <c r="N1647" s="1">
        <v>0</v>
      </c>
      <c r="O1647" s="1">
        <v>0</v>
      </c>
      <c r="P1647" s="1">
        <v>0</v>
      </c>
      <c r="Q1647" s="1">
        <v>0</v>
      </c>
      <c r="R1647" s="1">
        <v>0</v>
      </c>
      <c r="S1647" s="1">
        <v>0</v>
      </c>
      <c r="T1647" s="1">
        <v>1180453</v>
      </c>
      <c r="U1647" s="1"/>
      <c r="V1647" s="36"/>
      <c r="W1647" s="1"/>
      <c r="X1647" s="1"/>
      <c r="Y1647" s="1">
        <v>350926</v>
      </c>
      <c r="Z1647" s="1"/>
      <c r="AA1647" s="1"/>
      <c r="AB1647" s="1"/>
      <c r="AC1647" s="1"/>
      <c r="AD1647" s="1"/>
      <c r="AE1647" s="1"/>
      <c r="AF1647" s="1"/>
      <c r="AG1647" s="1">
        <v>0</v>
      </c>
      <c r="AH1647" s="1">
        <v>0</v>
      </c>
      <c r="AI1647" s="1">
        <v>3596751.0044375006</v>
      </c>
      <c r="AJ1647" s="1">
        <v>0</v>
      </c>
      <c r="AK1647" s="1">
        <v>0</v>
      </c>
      <c r="AL1647" s="1">
        <v>0</v>
      </c>
      <c r="AM1647" s="1">
        <v>0</v>
      </c>
      <c r="AN1647" s="1">
        <v>0</v>
      </c>
      <c r="AO1647" s="1">
        <v>0</v>
      </c>
      <c r="AP1647" s="1">
        <v>0</v>
      </c>
      <c r="AQ1647" s="1">
        <v>3596751.0044375006</v>
      </c>
      <c r="AR1647" s="1">
        <v>0</v>
      </c>
      <c r="AS1647" s="1">
        <v>0</v>
      </c>
      <c r="AT1647" s="1">
        <v>760814.37596440001</v>
      </c>
      <c r="AU1647" s="1">
        <v>0</v>
      </c>
      <c r="AV1647" s="1">
        <v>0</v>
      </c>
      <c r="AW1647" s="1">
        <v>0</v>
      </c>
      <c r="AX1647" s="1">
        <v>0</v>
      </c>
      <c r="AY1647" s="1">
        <v>0</v>
      </c>
      <c r="AZ1647" s="1">
        <v>0</v>
      </c>
      <c r="BA1647" s="1">
        <v>0</v>
      </c>
      <c r="BB1647" s="1">
        <v>760814.37596440001</v>
      </c>
      <c r="BC1647" s="7">
        <v>0.16844179741542845</v>
      </c>
      <c r="BD1647" s="35" t="s">
        <v>552</v>
      </c>
      <c r="BE1647" s="35" t="s">
        <v>552</v>
      </c>
      <c r="BF1647" s="35">
        <v>3.6914348816953328</v>
      </c>
      <c r="BG1647" s="35" t="s">
        <v>552</v>
      </c>
      <c r="BH1647" s="35" t="s">
        <v>552</v>
      </c>
      <c r="BI1647" s="35" t="s">
        <v>552</v>
      </c>
      <c r="BJ1647" s="35" t="s">
        <v>552</v>
      </c>
      <c r="BK1647" s="35" t="s">
        <v>552</v>
      </c>
      <c r="BL1647" s="35" t="s">
        <v>552</v>
      </c>
      <c r="BM1647" s="35" t="s">
        <v>552</v>
      </c>
      <c r="BN1647" s="35">
        <v>3.6914348816953328</v>
      </c>
      <c r="BO1647" s="1">
        <v>0</v>
      </c>
      <c r="BP1647" s="1">
        <v>0</v>
      </c>
      <c r="BQ1647" s="1">
        <v>8515322.4592799991</v>
      </c>
      <c r="BR1647" s="1">
        <v>378504.17709856032</v>
      </c>
      <c r="BS1647" s="1">
        <v>3344664.2437458946</v>
      </c>
      <c r="BT1647" s="1">
        <v>8515322.4592799991</v>
      </c>
      <c r="BU1647" s="1">
        <v>378504.17709856032</v>
      </c>
      <c r="BV1647" s="1">
        <v>984557.49538523308</v>
      </c>
      <c r="BW1647" s="35">
        <v>5.9836105119234286</v>
      </c>
      <c r="BX1647" s="1">
        <v>42437050.520485468</v>
      </c>
      <c r="BY1647" s="1">
        <v>1886317.3957953125</v>
      </c>
      <c r="BZ1647" s="1">
        <v>16668503.883986466</v>
      </c>
      <c r="CA1647" s="1">
        <v>42437050.520485468</v>
      </c>
      <c r="CB1647" s="1">
        <v>1886317.3957953125</v>
      </c>
      <c r="CC1647" s="1">
        <v>4906651.0835948503</v>
      </c>
    </row>
    <row r="1648" spans="1:81" x14ac:dyDescent="0.25">
      <c r="A1648" t="s">
        <v>74</v>
      </c>
      <c r="B1648" t="s">
        <v>41</v>
      </c>
      <c r="C1648" t="s">
        <v>42</v>
      </c>
      <c r="D1648" t="s">
        <v>38</v>
      </c>
      <c r="E1648">
        <v>20188</v>
      </c>
      <c r="F1648" t="s">
        <v>39</v>
      </c>
      <c r="G1648" t="s">
        <v>43</v>
      </c>
      <c r="H1648" s="74">
        <v>0.27116885859524997</v>
      </c>
      <c r="I1648" s="1">
        <v>381346415</v>
      </c>
      <c r="J1648" s="1"/>
      <c r="K1648" s="1">
        <v>5954714</v>
      </c>
      <c r="L1648" s="1">
        <v>30726018</v>
      </c>
      <c r="M1648" s="1"/>
      <c r="N1648" s="1"/>
      <c r="O1648" s="1"/>
      <c r="P1648" s="1"/>
      <c r="Q1648" s="1"/>
      <c r="R1648" s="1"/>
      <c r="S1648" s="1"/>
      <c r="T1648" s="1">
        <v>36680732</v>
      </c>
      <c r="U1648" s="1">
        <v>46.103926096997689</v>
      </c>
      <c r="V1648" s="36">
        <v>0.31321315700097851</v>
      </c>
      <c r="W1648" s="1"/>
      <c r="X1648" s="1">
        <v>2139592</v>
      </c>
      <c r="Y1648" s="1">
        <v>10342503</v>
      </c>
      <c r="Z1648" s="1"/>
      <c r="AA1648" s="1"/>
      <c r="AB1648" s="1"/>
      <c r="AC1648" s="1"/>
      <c r="AD1648" s="1"/>
      <c r="AE1648" s="1"/>
      <c r="AF1648" s="1"/>
      <c r="AG1648" s="1">
        <v>0</v>
      </c>
      <c r="AH1648" s="1">
        <v>17335716.252777252</v>
      </c>
      <c r="AI1648" s="1">
        <v>105956065.96537501</v>
      </c>
      <c r="AJ1648" s="1">
        <v>0</v>
      </c>
      <c r="AK1648" s="1">
        <v>0</v>
      </c>
      <c r="AL1648" s="1">
        <v>0</v>
      </c>
      <c r="AM1648" s="1">
        <v>0</v>
      </c>
      <c r="AN1648" s="1">
        <v>0</v>
      </c>
      <c r="AO1648" s="1">
        <v>0</v>
      </c>
      <c r="AP1648" s="1">
        <v>0</v>
      </c>
      <c r="AQ1648" s="1">
        <v>123291782.21815225</v>
      </c>
      <c r="AR1648" s="1">
        <v>0</v>
      </c>
      <c r="AS1648" s="1">
        <v>4622131.7131080003</v>
      </c>
      <c r="AT1648" s="1">
        <v>22422747.148558199</v>
      </c>
      <c r="AU1648" s="1">
        <v>0</v>
      </c>
      <c r="AV1648" s="1">
        <v>0</v>
      </c>
      <c r="AW1648" s="1">
        <v>0</v>
      </c>
      <c r="AX1648" s="1">
        <v>0</v>
      </c>
      <c r="AY1648" s="1">
        <v>0</v>
      </c>
      <c r="AZ1648" s="1">
        <v>0</v>
      </c>
      <c r="BA1648" s="1">
        <v>0</v>
      </c>
      <c r="BB1648" s="1">
        <v>27044878.861666199</v>
      </c>
      <c r="BC1648" s="7">
        <v>0.39422597188915087</v>
      </c>
      <c r="BD1648" s="35" t="s">
        <v>552</v>
      </c>
      <c r="BE1648" s="35">
        <v>3.6874731457942818</v>
      </c>
      <c r="BF1648" s="35">
        <v>4.1781793239180294</v>
      </c>
      <c r="BG1648" s="35" t="s">
        <v>552</v>
      </c>
      <c r="BH1648" s="35" t="s">
        <v>552</v>
      </c>
      <c r="BI1648" s="35" t="s">
        <v>552</v>
      </c>
      <c r="BJ1648" s="35" t="s">
        <v>552</v>
      </c>
      <c r="BK1648" s="35" t="s">
        <v>552</v>
      </c>
      <c r="BL1648" s="35" t="s">
        <v>552</v>
      </c>
      <c r="BM1648" s="35" t="s">
        <v>552</v>
      </c>
      <c r="BN1648" s="35">
        <v>4.0985185650007869</v>
      </c>
      <c r="BO1648" s="1">
        <v>0</v>
      </c>
      <c r="BP1648" s="1"/>
      <c r="BQ1648" s="1">
        <v>125523985.96139999</v>
      </c>
      <c r="BR1648" s="1">
        <v>5579513.0765333567</v>
      </c>
      <c r="BS1648" s="1">
        <v>49303545.41301243</v>
      </c>
      <c r="BT1648" s="1">
        <v>125523985.96139999</v>
      </c>
      <c r="BU1648" s="1">
        <v>5579513.0765333567</v>
      </c>
      <c r="BV1648" s="1">
        <v>14513317.824417036</v>
      </c>
      <c r="BW1648" s="35">
        <v>6.1128097790383897</v>
      </c>
      <c r="BX1648" s="1">
        <v>641780262.92732334</v>
      </c>
      <c r="BY1648" s="1">
        <v>28526989.019972317</v>
      </c>
      <c r="BZ1648" s="1">
        <v>252079649.12891328</v>
      </c>
      <c r="CA1648" s="1">
        <v>641780262.92732334</v>
      </c>
      <c r="CB1648" s="1">
        <v>28526989.019972317</v>
      </c>
      <c r="CC1648" s="1">
        <v>74203833.298971593</v>
      </c>
    </row>
    <row r="1649" spans="1:81" x14ac:dyDescent="0.25">
      <c r="A1649" t="s">
        <v>74</v>
      </c>
      <c r="B1649" t="s">
        <v>41</v>
      </c>
      <c r="C1649" t="s">
        <v>42</v>
      </c>
      <c r="D1649" t="s">
        <v>28</v>
      </c>
      <c r="E1649">
        <v>20188</v>
      </c>
      <c r="F1649" t="s">
        <v>39</v>
      </c>
      <c r="G1649" t="s">
        <v>43</v>
      </c>
      <c r="H1649" s="74">
        <v>0.27116885859524997</v>
      </c>
      <c r="I1649" s="1">
        <v>381346415</v>
      </c>
      <c r="J1649" s="1">
        <v>0</v>
      </c>
      <c r="K1649" s="1">
        <v>5954714</v>
      </c>
      <c r="L1649" s="1">
        <v>30726018</v>
      </c>
      <c r="M1649" s="1">
        <v>0</v>
      </c>
      <c r="N1649" s="1">
        <v>0</v>
      </c>
      <c r="O1649" s="1">
        <v>0</v>
      </c>
      <c r="P1649" s="1">
        <v>0</v>
      </c>
      <c r="Q1649" s="1">
        <v>0</v>
      </c>
      <c r="R1649" s="1">
        <v>0</v>
      </c>
      <c r="S1649" s="1">
        <v>0</v>
      </c>
      <c r="T1649" s="1">
        <v>36680732</v>
      </c>
      <c r="U1649" s="1"/>
      <c r="V1649" s="36"/>
      <c r="W1649" s="1"/>
      <c r="X1649" s="1">
        <v>2139592</v>
      </c>
      <c r="Y1649" s="1">
        <v>10342503</v>
      </c>
      <c r="Z1649" s="1"/>
      <c r="AA1649" s="1"/>
      <c r="AB1649" s="1"/>
      <c r="AC1649" s="1"/>
      <c r="AD1649" s="1"/>
      <c r="AE1649" s="1"/>
      <c r="AF1649" s="1"/>
      <c r="AG1649" s="1">
        <v>0</v>
      </c>
      <c r="AH1649" s="1">
        <v>17335716.252777252</v>
      </c>
      <c r="AI1649" s="1">
        <v>105956065.96537501</v>
      </c>
      <c r="AJ1649" s="1">
        <v>0</v>
      </c>
      <c r="AK1649" s="1">
        <v>0</v>
      </c>
      <c r="AL1649" s="1">
        <v>0</v>
      </c>
      <c r="AM1649" s="1">
        <v>0</v>
      </c>
      <c r="AN1649" s="1">
        <v>0</v>
      </c>
      <c r="AO1649" s="1">
        <v>0</v>
      </c>
      <c r="AP1649" s="1">
        <v>0</v>
      </c>
      <c r="AQ1649" s="1">
        <v>123291782.21815225</v>
      </c>
      <c r="AR1649" s="1">
        <v>0</v>
      </c>
      <c r="AS1649" s="1">
        <v>4622131.7131080003</v>
      </c>
      <c r="AT1649" s="1">
        <v>22422747.148558199</v>
      </c>
      <c r="AU1649" s="1">
        <v>0</v>
      </c>
      <c r="AV1649" s="1">
        <v>0</v>
      </c>
      <c r="AW1649" s="1">
        <v>0</v>
      </c>
      <c r="AX1649" s="1">
        <v>0</v>
      </c>
      <c r="AY1649" s="1">
        <v>0</v>
      </c>
      <c r="AZ1649" s="1">
        <v>0</v>
      </c>
      <c r="BA1649" s="1">
        <v>0</v>
      </c>
      <c r="BB1649" s="1">
        <v>27044878.861666199</v>
      </c>
      <c r="BC1649" s="7">
        <v>0.39422597188915087</v>
      </c>
      <c r="BD1649" s="35" t="s">
        <v>552</v>
      </c>
      <c r="BE1649" s="35">
        <v>3.6874731457942818</v>
      </c>
      <c r="BF1649" s="35">
        <v>4.1781793239180294</v>
      </c>
      <c r="BG1649" s="35" t="s">
        <v>552</v>
      </c>
      <c r="BH1649" s="35" t="s">
        <v>552</v>
      </c>
      <c r="BI1649" s="35" t="s">
        <v>552</v>
      </c>
      <c r="BJ1649" s="35" t="s">
        <v>552</v>
      </c>
      <c r="BK1649" s="35" t="s">
        <v>552</v>
      </c>
      <c r="BL1649" s="35" t="s">
        <v>552</v>
      </c>
      <c r="BM1649" s="35" t="s">
        <v>552</v>
      </c>
      <c r="BN1649" s="35">
        <v>4.0985185650007869</v>
      </c>
      <c r="BO1649" s="1">
        <v>0</v>
      </c>
      <c r="BP1649" s="1">
        <v>0</v>
      </c>
      <c r="BQ1649" s="1">
        <v>125523985.96139999</v>
      </c>
      <c r="BR1649" s="1">
        <v>5579513.0765333567</v>
      </c>
      <c r="BS1649" s="1">
        <v>49303545.41301243</v>
      </c>
      <c r="BT1649" s="1">
        <v>125523985.96139999</v>
      </c>
      <c r="BU1649" s="1">
        <v>5579513.0765333567</v>
      </c>
      <c r="BV1649" s="1">
        <v>14513317.824417036</v>
      </c>
      <c r="BW1649" s="35">
        <v>6.1128097790383897</v>
      </c>
      <c r="BX1649" s="1">
        <v>641780262.92732334</v>
      </c>
      <c r="BY1649" s="1">
        <v>28526989.019972317</v>
      </c>
      <c r="BZ1649" s="1">
        <v>252079649.12891328</v>
      </c>
      <c r="CA1649" s="1">
        <v>641780262.92732334</v>
      </c>
      <c r="CB1649" s="1">
        <v>28526989.019972317</v>
      </c>
      <c r="CC1649" s="1">
        <v>74203833.298971593</v>
      </c>
    </row>
    <row r="1650" spans="1:81" x14ac:dyDescent="0.25">
      <c r="A1650" t="s">
        <v>1349</v>
      </c>
      <c r="B1650" t="s">
        <v>1350</v>
      </c>
      <c r="C1650" t="s">
        <v>42</v>
      </c>
      <c r="D1650" t="s">
        <v>1726</v>
      </c>
      <c r="E1650">
        <v>20100</v>
      </c>
      <c r="F1650" t="s">
        <v>39</v>
      </c>
      <c r="G1650" t="s">
        <v>43</v>
      </c>
      <c r="H1650" s="74">
        <v>0.27116885859524997</v>
      </c>
      <c r="I1650" s="1">
        <v>3405961936</v>
      </c>
      <c r="J1650" s="1"/>
      <c r="K1650" s="1"/>
      <c r="L1650" s="1">
        <v>10107640.800033364</v>
      </c>
      <c r="M1650" s="1"/>
      <c r="N1650" s="1">
        <v>68364832.199966639</v>
      </c>
      <c r="O1650" s="1"/>
      <c r="P1650" s="1"/>
      <c r="Q1650" s="1"/>
      <c r="R1650" s="1"/>
      <c r="S1650" s="1"/>
      <c r="T1650" s="1">
        <v>78472473</v>
      </c>
      <c r="U1650" s="1">
        <v>107.55900086132644</v>
      </c>
      <c r="V1650" s="36">
        <v>0.47611709497413479</v>
      </c>
      <c r="W1650" s="1"/>
      <c r="X1650" s="1"/>
      <c r="Y1650" s="1">
        <v>7076554</v>
      </c>
      <c r="Z1650" s="1"/>
      <c r="AA1650" s="1">
        <v>516945600</v>
      </c>
      <c r="AB1650" s="1"/>
      <c r="AC1650" s="1"/>
      <c r="AD1650" s="1"/>
      <c r="AE1650" s="1"/>
      <c r="AF1650" s="1"/>
      <c r="AG1650" s="1">
        <v>0</v>
      </c>
      <c r="AH1650" s="1"/>
      <c r="AI1650" s="1">
        <v>72897705.720200002</v>
      </c>
      <c r="AJ1650" s="1"/>
      <c r="AK1650" s="1">
        <v>140179548.30783665</v>
      </c>
      <c r="AL1650" s="1"/>
      <c r="AM1650" s="1"/>
      <c r="AN1650" s="1"/>
      <c r="AO1650" s="1"/>
      <c r="AP1650" s="1"/>
      <c r="AQ1650" s="1">
        <v>213077254.02803665</v>
      </c>
      <c r="AR1650" s="1">
        <v>0</v>
      </c>
      <c r="AS1650" s="1"/>
      <c r="AT1650" s="1">
        <v>15342106.357147599</v>
      </c>
      <c r="AU1650" s="1"/>
      <c r="AV1650" s="1">
        <v>10391780.026512008</v>
      </c>
      <c r="AW1650" s="1"/>
      <c r="AX1650" s="1"/>
      <c r="AY1650" s="1"/>
      <c r="AZ1650" s="1"/>
      <c r="BA1650" s="1"/>
      <c r="BB1650" s="1">
        <v>25733886.383659609</v>
      </c>
      <c r="BC1650" s="7">
        <v>7.0115622223353075E-2</v>
      </c>
      <c r="BD1650" s="35" t="s">
        <v>552</v>
      </c>
      <c r="BE1650" s="35" t="s">
        <v>552</v>
      </c>
      <c r="BF1650" s="35">
        <v>8.7300106744054791</v>
      </c>
      <c r="BG1650" s="35" t="s">
        <v>552</v>
      </c>
      <c r="BH1650" s="35">
        <v>2.2024676063553934</v>
      </c>
      <c r="BI1650" s="35" t="s">
        <v>552</v>
      </c>
      <c r="BJ1650" s="35" t="s">
        <v>552</v>
      </c>
      <c r="BK1650" s="35" t="s">
        <v>552</v>
      </c>
      <c r="BL1650" s="35" t="s">
        <v>552</v>
      </c>
      <c r="BM1650" s="35" t="s">
        <v>552</v>
      </c>
      <c r="BN1650" s="35">
        <v>3.0432472850918852</v>
      </c>
      <c r="BO1650" s="1">
        <v>0</v>
      </c>
      <c r="BP1650" s="1"/>
      <c r="BQ1650" s="1">
        <v>1121106430.8537598</v>
      </c>
      <c r="BR1650" s="1">
        <v>49832929.883677721</v>
      </c>
      <c r="BS1650" s="1">
        <v>440350275.7107805</v>
      </c>
      <c r="BT1650" s="1">
        <v>1121106430.8537598</v>
      </c>
      <c r="BU1650" s="1">
        <v>49832929.883677721</v>
      </c>
      <c r="BV1650" s="1">
        <v>129624420.5548248</v>
      </c>
      <c r="BW1650" s="35">
        <v>7.3562480663569936</v>
      </c>
      <c r="BX1650" s="1">
        <v>7126030583.2946014</v>
      </c>
      <c r="BY1650" s="1">
        <v>316750464.21403021</v>
      </c>
      <c r="BZ1650" s="1">
        <v>2798975588.5064178</v>
      </c>
      <c r="CA1650" s="1">
        <v>7126030583.2946014</v>
      </c>
      <c r="CB1650" s="1">
        <v>316750464.21403021</v>
      </c>
      <c r="CC1650" s="1">
        <v>823924972.504251</v>
      </c>
    </row>
    <row r="1651" spans="1:81" x14ac:dyDescent="0.25">
      <c r="A1651" t="s">
        <v>1349</v>
      </c>
      <c r="B1651" t="s">
        <v>1350</v>
      </c>
      <c r="C1651" t="s">
        <v>42</v>
      </c>
      <c r="D1651" t="s">
        <v>28</v>
      </c>
      <c r="E1651">
        <v>20100</v>
      </c>
      <c r="F1651" t="s">
        <v>39</v>
      </c>
      <c r="G1651" t="s">
        <v>43</v>
      </c>
      <c r="H1651" s="74">
        <v>0.27116885859524997</v>
      </c>
      <c r="I1651" s="1">
        <v>3405961936</v>
      </c>
      <c r="J1651" s="1">
        <v>0</v>
      </c>
      <c r="K1651" s="1">
        <v>0</v>
      </c>
      <c r="L1651" s="1">
        <v>10107640.800033364</v>
      </c>
      <c r="M1651" s="1">
        <v>0</v>
      </c>
      <c r="N1651" s="1">
        <v>68364832.199966639</v>
      </c>
      <c r="O1651" s="1">
        <v>0</v>
      </c>
      <c r="P1651" s="1">
        <v>0</v>
      </c>
      <c r="Q1651" s="1">
        <v>0</v>
      </c>
      <c r="R1651" s="1">
        <v>0</v>
      </c>
      <c r="S1651" s="1">
        <v>0</v>
      </c>
      <c r="T1651" s="1">
        <v>78472473</v>
      </c>
      <c r="U1651" s="1"/>
      <c r="V1651" s="36"/>
      <c r="W1651" s="1"/>
      <c r="X1651" s="1"/>
      <c r="Y1651" s="1">
        <v>7076554</v>
      </c>
      <c r="Z1651" s="1"/>
      <c r="AA1651" s="1">
        <v>516945600</v>
      </c>
      <c r="AB1651" s="1"/>
      <c r="AC1651" s="1"/>
      <c r="AD1651" s="1"/>
      <c r="AE1651" s="1"/>
      <c r="AF1651" s="1"/>
      <c r="AG1651" s="1">
        <v>0</v>
      </c>
      <c r="AH1651" s="1">
        <v>0</v>
      </c>
      <c r="AI1651" s="1">
        <v>72897705.720200002</v>
      </c>
      <c r="AJ1651" s="1">
        <v>0</v>
      </c>
      <c r="AK1651" s="1">
        <v>140179548.30783665</v>
      </c>
      <c r="AL1651" s="1">
        <v>0</v>
      </c>
      <c r="AM1651" s="1">
        <v>0</v>
      </c>
      <c r="AN1651" s="1">
        <v>0</v>
      </c>
      <c r="AO1651" s="1">
        <v>0</v>
      </c>
      <c r="AP1651" s="1">
        <v>0</v>
      </c>
      <c r="AQ1651" s="1">
        <v>213077254.02803665</v>
      </c>
      <c r="AR1651" s="1">
        <v>0</v>
      </c>
      <c r="AS1651" s="1">
        <v>0</v>
      </c>
      <c r="AT1651" s="1">
        <v>15342106.357147599</v>
      </c>
      <c r="AU1651" s="1">
        <v>0</v>
      </c>
      <c r="AV1651" s="1">
        <v>10391780.026512008</v>
      </c>
      <c r="AW1651" s="1">
        <v>0</v>
      </c>
      <c r="AX1651" s="1">
        <v>0</v>
      </c>
      <c r="AY1651" s="1">
        <v>0</v>
      </c>
      <c r="AZ1651" s="1">
        <v>0</v>
      </c>
      <c r="BA1651" s="1">
        <v>0</v>
      </c>
      <c r="BB1651" s="1">
        <v>25733886.383659609</v>
      </c>
      <c r="BC1651" s="7">
        <v>7.0115622223353075E-2</v>
      </c>
      <c r="BD1651" s="35" t="s">
        <v>552</v>
      </c>
      <c r="BE1651" s="35" t="s">
        <v>552</v>
      </c>
      <c r="BF1651" s="35">
        <v>8.7300106744054791</v>
      </c>
      <c r="BG1651" s="35" t="s">
        <v>552</v>
      </c>
      <c r="BH1651" s="35">
        <v>2.2024676063553934</v>
      </c>
      <c r="BI1651" s="35" t="s">
        <v>552</v>
      </c>
      <c r="BJ1651" s="35" t="s">
        <v>552</v>
      </c>
      <c r="BK1651" s="35" t="s">
        <v>552</v>
      </c>
      <c r="BL1651" s="35" t="s">
        <v>552</v>
      </c>
      <c r="BM1651" s="35" t="s">
        <v>552</v>
      </c>
      <c r="BN1651" s="35">
        <v>3.0432472850918852</v>
      </c>
      <c r="BO1651" s="1">
        <v>0</v>
      </c>
      <c r="BP1651" s="1">
        <v>0</v>
      </c>
      <c r="BQ1651" s="1">
        <v>1121106430.8537598</v>
      </c>
      <c r="BR1651" s="1">
        <v>49832929.883677721</v>
      </c>
      <c r="BS1651" s="1">
        <v>440350275.7107805</v>
      </c>
      <c r="BT1651" s="1">
        <v>1121106430.8537598</v>
      </c>
      <c r="BU1651" s="1">
        <v>49832929.883677721</v>
      </c>
      <c r="BV1651" s="1">
        <v>129624420.5548248</v>
      </c>
      <c r="BW1651" s="35">
        <v>7.3562480663569936</v>
      </c>
      <c r="BX1651" s="1">
        <v>7126030583.2946014</v>
      </c>
      <c r="BY1651" s="1">
        <v>316750464.21403021</v>
      </c>
      <c r="BZ1651" s="1">
        <v>2798975588.5064178</v>
      </c>
      <c r="CA1651" s="1">
        <v>7126030583.2946014</v>
      </c>
      <c r="CB1651" s="1">
        <v>316750464.21403021</v>
      </c>
      <c r="CC1651" s="1">
        <v>823924972.504251</v>
      </c>
    </row>
    <row r="1652" spans="1:81" x14ac:dyDescent="0.25">
      <c r="A1652" t="s">
        <v>40</v>
      </c>
      <c r="B1652" t="s">
        <v>41</v>
      </c>
      <c r="C1652" t="s">
        <v>42</v>
      </c>
      <c r="D1652" t="s">
        <v>38</v>
      </c>
      <c r="E1652">
        <v>20008</v>
      </c>
      <c r="F1652" t="s">
        <v>39</v>
      </c>
      <c r="G1652" t="s">
        <v>43</v>
      </c>
      <c r="H1652" s="74">
        <v>0.27116885859524997</v>
      </c>
      <c r="I1652" s="1">
        <v>1687094714</v>
      </c>
      <c r="J1652" s="1"/>
      <c r="K1652" s="1">
        <v>12031902</v>
      </c>
      <c r="L1652" s="1">
        <v>100768658</v>
      </c>
      <c r="M1652" s="1">
        <v>56565</v>
      </c>
      <c r="N1652" s="1"/>
      <c r="O1652" s="1"/>
      <c r="P1652" s="1"/>
      <c r="Q1652" s="1"/>
      <c r="R1652" s="1"/>
      <c r="S1652" s="1"/>
      <c r="T1652" s="1">
        <v>112857125</v>
      </c>
      <c r="U1652" s="1">
        <v>42.195165444818706</v>
      </c>
      <c r="V1652" s="36">
        <v>0.40639161001971735</v>
      </c>
      <c r="W1652" s="1"/>
      <c r="X1652" s="1">
        <v>6110199</v>
      </c>
      <c r="Y1652" s="1">
        <v>33393189</v>
      </c>
      <c r="Z1652" s="1">
        <v>215210</v>
      </c>
      <c r="AA1652" s="1"/>
      <c r="AB1652" s="1"/>
      <c r="AC1652" s="1"/>
      <c r="AD1652" s="1"/>
      <c r="AE1652" s="1"/>
      <c r="AF1652" s="1"/>
      <c r="AG1652" s="1">
        <v>0</v>
      </c>
      <c r="AH1652" s="1">
        <v>48113070.5571879</v>
      </c>
      <c r="AI1652" s="1">
        <v>342122193.38037509</v>
      </c>
      <c r="AJ1652" s="1">
        <v>58358.250058283746</v>
      </c>
      <c r="AK1652" s="1">
        <v>0</v>
      </c>
      <c r="AL1652" s="1">
        <v>0</v>
      </c>
      <c r="AM1652" s="1">
        <v>0</v>
      </c>
      <c r="AN1652" s="1">
        <v>0</v>
      </c>
      <c r="AO1652" s="1">
        <v>0</v>
      </c>
      <c r="AP1652" s="1">
        <v>0</v>
      </c>
      <c r="AQ1652" s="1">
        <v>390293622.1876213</v>
      </c>
      <c r="AR1652" s="1">
        <v>0</v>
      </c>
      <c r="AS1652" s="1">
        <v>13199780.412013501</v>
      </c>
      <c r="AT1652" s="1">
        <v>72397081.579866603</v>
      </c>
      <c r="AU1652" s="1">
        <v>4326.2095267000032</v>
      </c>
      <c r="AV1652" s="1">
        <v>0</v>
      </c>
      <c r="AW1652" s="1">
        <v>0</v>
      </c>
      <c r="AX1652" s="1">
        <v>0</v>
      </c>
      <c r="AY1652" s="1">
        <v>0</v>
      </c>
      <c r="AZ1652" s="1">
        <v>0</v>
      </c>
      <c r="BA1652" s="1">
        <v>0</v>
      </c>
      <c r="BB1652" s="1">
        <v>85601188.201406807</v>
      </c>
      <c r="BC1652" s="7">
        <v>0.28207948637377339</v>
      </c>
      <c r="BD1652" s="35" t="s">
        <v>552</v>
      </c>
      <c r="BE1652" s="35">
        <v>5.0958569118333408</v>
      </c>
      <c r="BF1652" s="35">
        <v>4.1135734382831783</v>
      </c>
      <c r="BG1652" s="35">
        <v>1.1081845590910235</v>
      </c>
      <c r="BH1652" s="35" t="s">
        <v>552</v>
      </c>
      <c r="BI1652" s="35" t="s">
        <v>552</v>
      </c>
      <c r="BJ1652" s="35" t="s">
        <v>552</v>
      </c>
      <c r="BK1652" s="35" t="s">
        <v>552</v>
      </c>
      <c r="BL1652" s="35" t="s">
        <v>552</v>
      </c>
      <c r="BM1652" s="35" t="s">
        <v>552</v>
      </c>
      <c r="BN1652" s="35">
        <v>4.2167901263569147</v>
      </c>
      <c r="BO1652" s="1">
        <v>0</v>
      </c>
      <c r="BP1652" s="1"/>
      <c r="BQ1652" s="1">
        <v>555324096.06023991</v>
      </c>
      <c r="BR1652" s="1">
        <v>24684031.756567854</v>
      </c>
      <c r="BS1652" s="1">
        <v>218121234.59388551</v>
      </c>
      <c r="BT1652" s="1">
        <v>555324096.06023991</v>
      </c>
      <c r="BU1652" s="1">
        <v>24684031.756567854</v>
      </c>
      <c r="BV1652" s="1">
        <v>64207609.724549167</v>
      </c>
      <c r="BW1652" s="35">
        <v>13.040854767379349</v>
      </c>
      <c r="BX1652" s="1">
        <v>6686576789.4875669</v>
      </c>
      <c r="BY1652" s="1">
        <v>297216841.45421326</v>
      </c>
      <c r="BZ1652" s="1">
        <v>2626366107.4264555</v>
      </c>
      <c r="CA1652" s="1">
        <v>6686576789.4875669</v>
      </c>
      <c r="CB1652" s="1">
        <v>297216841.45421326</v>
      </c>
      <c r="CC1652" s="1">
        <v>773114503.65387034</v>
      </c>
    </row>
    <row r="1653" spans="1:81" x14ac:dyDescent="0.25">
      <c r="A1653" t="s">
        <v>40</v>
      </c>
      <c r="B1653" t="s">
        <v>41</v>
      </c>
      <c r="C1653" t="s">
        <v>42</v>
      </c>
      <c r="D1653" t="s">
        <v>1728</v>
      </c>
      <c r="E1653">
        <v>20008</v>
      </c>
      <c r="F1653" t="s">
        <v>39</v>
      </c>
      <c r="G1653" t="s">
        <v>43</v>
      </c>
      <c r="H1653" s="74">
        <v>0.27116885859524997</v>
      </c>
      <c r="I1653" s="1">
        <v>9989099073</v>
      </c>
      <c r="J1653" s="1"/>
      <c r="K1653" s="1"/>
      <c r="L1653" s="1"/>
      <c r="M1653" s="1"/>
      <c r="N1653" s="1">
        <v>362484209</v>
      </c>
      <c r="O1653" s="1"/>
      <c r="P1653" s="1"/>
      <c r="Q1653" s="1"/>
      <c r="R1653" s="1"/>
      <c r="S1653" s="1"/>
      <c r="T1653" s="1">
        <v>362484209</v>
      </c>
      <c r="U1653" s="1">
        <v>47.912024353120245</v>
      </c>
      <c r="V1653" s="36">
        <v>0.59832701222518103</v>
      </c>
      <c r="W1653" s="1"/>
      <c r="X1653" s="1"/>
      <c r="Y1653" s="1"/>
      <c r="Z1653" s="1"/>
      <c r="AA1653" s="1">
        <v>1709828000</v>
      </c>
      <c r="AB1653" s="1"/>
      <c r="AC1653" s="1"/>
      <c r="AD1653" s="1"/>
      <c r="AE1653" s="1"/>
      <c r="AF1653" s="1"/>
      <c r="AG1653" s="1"/>
      <c r="AH1653" s="1"/>
      <c r="AI1653" s="1"/>
      <c r="AJ1653" s="1"/>
      <c r="AK1653" s="1">
        <v>463652107.15419906</v>
      </c>
      <c r="AL1653" s="1"/>
      <c r="AM1653" s="1"/>
      <c r="AN1653" s="1"/>
      <c r="AO1653" s="1"/>
      <c r="AP1653" s="1"/>
      <c r="AQ1653" s="1">
        <v>463652107.15419906</v>
      </c>
      <c r="AR1653" s="1"/>
      <c r="AS1653" s="1"/>
      <c r="AT1653" s="1"/>
      <c r="AU1653" s="1"/>
      <c r="AV1653" s="1">
        <v>34371424.109560028</v>
      </c>
      <c r="AW1653" s="1"/>
      <c r="AX1653" s="1"/>
      <c r="AY1653" s="1"/>
      <c r="AZ1653" s="1"/>
      <c r="BA1653" s="1"/>
      <c r="BB1653" s="1">
        <v>34371424.109560028</v>
      </c>
      <c r="BC1653" s="7">
        <v>4.9856701552784675E-2</v>
      </c>
      <c r="BD1653" s="35" t="s">
        <v>552</v>
      </c>
      <c r="BE1653" s="35" t="s">
        <v>552</v>
      </c>
      <c r="BF1653" s="35" t="s">
        <v>552</v>
      </c>
      <c r="BG1653" s="35" t="s">
        <v>552</v>
      </c>
      <c r="BH1653" s="35">
        <v>1.3739178670366827</v>
      </c>
      <c r="BI1653" s="35" t="s">
        <v>552</v>
      </c>
      <c r="BJ1653" s="35" t="s">
        <v>552</v>
      </c>
      <c r="BK1653" s="35" t="s">
        <v>552</v>
      </c>
      <c r="BL1653" s="35" t="s">
        <v>552</v>
      </c>
      <c r="BM1653" s="35" t="s">
        <v>552</v>
      </c>
      <c r="BN1653" s="35">
        <v>1.3739178670366827</v>
      </c>
      <c r="BO1653" s="1"/>
      <c r="BP1653" s="1"/>
      <c r="BQ1653" s="1">
        <v>3288011850.8686795</v>
      </c>
      <c r="BR1653" s="1">
        <v>146151390.72591186</v>
      </c>
      <c r="BS1653" s="1">
        <v>1291471429.6730335</v>
      </c>
      <c r="BT1653" s="1">
        <v>3288011850.8686795</v>
      </c>
      <c r="BU1653" s="1">
        <v>146151390.72591186</v>
      </c>
      <c r="BV1653" s="1">
        <v>380166074.52842736</v>
      </c>
      <c r="BW1653" s="35">
        <v>13.040854767379349</v>
      </c>
      <c r="BX1653" s="1">
        <v>39590473169.731934</v>
      </c>
      <c r="BY1653" s="1">
        <v>1759787669.7812176</v>
      </c>
      <c r="BZ1653" s="1">
        <v>15550419920.912766</v>
      </c>
      <c r="CA1653" s="1">
        <v>39590473169.731934</v>
      </c>
      <c r="CB1653" s="1">
        <v>1759787669.7812176</v>
      </c>
      <c r="CC1653" s="1">
        <v>4577524490.8815069</v>
      </c>
    </row>
    <row r="1654" spans="1:81" x14ac:dyDescent="0.25">
      <c r="A1654" t="s">
        <v>40</v>
      </c>
      <c r="B1654" t="s">
        <v>41</v>
      </c>
      <c r="C1654" t="s">
        <v>42</v>
      </c>
      <c r="D1654" t="s">
        <v>28</v>
      </c>
      <c r="E1654">
        <v>20008</v>
      </c>
      <c r="F1654" t="s">
        <v>39</v>
      </c>
      <c r="G1654" t="s">
        <v>43</v>
      </c>
      <c r="H1654" s="74">
        <v>0.27116885859524997</v>
      </c>
      <c r="I1654" s="1">
        <v>11721684766</v>
      </c>
      <c r="J1654" s="1">
        <v>0</v>
      </c>
      <c r="K1654" s="1">
        <v>12031902</v>
      </c>
      <c r="L1654" s="1">
        <v>128263181</v>
      </c>
      <c r="M1654" s="1">
        <v>56565</v>
      </c>
      <c r="N1654" s="1">
        <v>362484209</v>
      </c>
      <c r="O1654" s="1">
        <v>0</v>
      </c>
      <c r="P1654" s="1">
        <v>22231508</v>
      </c>
      <c r="Q1654" s="1">
        <v>0</v>
      </c>
      <c r="R1654" s="1">
        <v>0</v>
      </c>
      <c r="S1654" s="1">
        <v>0</v>
      </c>
      <c r="T1654" s="1">
        <v>525067365</v>
      </c>
      <c r="U1654" s="1"/>
      <c r="V1654" s="36"/>
      <c r="W1654" s="1"/>
      <c r="X1654" s="1">
        <v>6110199</v>
      </c>
      <c r="Y1654" s="1">
        <v>35995355</v>
      </c>
      <c r="Z1654" s="1">
        <v>215210</v>
      </c>
      <c r="AA1654" s="1">
        <v>1709828000</v>
      </c>
      <c r="AB1654" s="1"/>
      <c r="AC1654" s="1">
        <v>2837822</v>
      </c>
      <c r="AD1654" s="1"/>
      <c r="AE1654" s="1"/>
      <c r="AF1654" s="1"/>
      <c r="AG1654" s="1">
        <v>0</v>
      </c>
      <c r="AH1654" s="1">
        <v>48113070.5571879</v>
      </c>
      <c r="AI1654" s="1">
        <v>369011650.47793758</v>
      </c>
      <c r="AJ1654" s="1">
        <v>58358.250058283746</v>
      </c>
      <c r="AK1654" s="1">
        <v>463652107.15419906</v>
      </c>
      <c r="AL1654" s="1">
        <v>0</v>
      </c>
      <c r="AM1654" s="1">
        <v>24941328.44783666</v>
      </c>
      <c r="AN1654" s="1">
        <v>0</v>
      </c>
      <c r="AO1654" s="1">
        <v>0</v>
      </c>
      <c r="AP1654" s="1">
        <v>0</v>
      </c>
      <c r="AQ1654" s="1">
        <v>905776514.88721943</v>
      </c>
      <c r="AR1654" s="1">
        <v>0</v>
      </c>
      <c r="AS1654" s="1">
        <v>13199780.412013501</v>
      </c>
      <c r="AT1654" s="1">
        <v>78038627.949887007</v>
      </c>
      <c r="AU1654" s="1">
        <v>4326.2095267000032</v>
      </c>
      <c r="AV1654" s="1">
        <v>34371424.109560028</v>
      </c>
      <c r="AW1654" s="1">
        <v>0</v>
      </c>
      <c r="AX1654" s="1">
        <v>7381685.8299599998</v>
      </c>
      <c r="AY1654" s="1">
        <v>0</v>
      </c>
      <c r="AZ1654" s="1">
        <v>0</v>
      </c>
      <c r="BA1654" s="1">
        <v>0</v>
      </c>
      <c r="BB1654" s="1">
        <v>132995844.51094724</v>
      </c>
      <c r="BC1654" s="7">
        <v>8.8619714668597555E-2</v>
      </c>
      <c r="BD1654" s="35" t="s">
        <v>552</v>
      </c>
      <c r="BE1654" s="35">
        <v>5.0958569118333408</v>
      </c>
      <c r="BF1654" s="35">
        <v>3.4854139351792983</v>
      </c>
      <c r="BG1654" s="35">
        <v>1.1081845590910235</v>
      </c>
      <c r="BH1654" s="35">
        <v>1.3739178670366827</v>
      </c>
      <c r="BI1654" s="35" t="s">
        <v>552</v>
      </c>
      <c r="BJ1654" s="35">
        <v>1.453928104103269</v>
      </c>
      <c r="BK1654" s="35" t="s">
        <v>552</v>
      </c>
      <c r="BL1654" s="35" t="s">
        <v>552</v>
      </c>
      <c r="BM1654" s="35" t="s">
        <v>552</v>
      </c>
      <c r="BN1654" s="35">
        <v>1.9783601660296801</v>
      </c>
      <c r="BO1654" s="1">
        <v>0</v>
      </c>
      <c r="BP1654" s="1">
        <v>0</v>
      </c>
      <c r="BQ1654" s="1">
        <v>3858309757.5765595</v>
      </c>
      <c r="BR1654" s="1">
        <v>171501005.01377165</v>
      </c>
      <c r="BS1654" s="1">
        <v>1515474105.5517645</v>
      </c>
      <c r="BT1654" s="1">
        <v>3858309757.5765595</v>
      </c>
      <c r="BU1654" s="1">
        <v>171501005.01377165</v>
      </c>
      <c r="BV1654" s="1">
        <v>446104984.22172254</v>
      </c>
      <c r="BW1654" s="35">
        <v>13.040854767379349</v>
      </c>
      <c r="BX1654" s="1">
        <v>46457347438.541977</v>
      </c>
      <c r="BY1654" s="1">
        <v>2065018693.8304219</v>
      </c>
      <c r="BZ1654" s="1">
        <v>18247603608.67292</v>
      </c>
      <c r="CA1654" s="1">
        <v>46457347438.541977</v>
      </c>
      <c r="CB1654" s="1">
        <v>2065018693.8304219</v>
      </c>
      <c r="CC1654" s="1">
        <v>5371485326.0178165</v>
      </c>
    </row>
    <row r="1655" spans="1:81" x14ac:dyDescent="0.25">
      <c r="A1655" t="s">
        <v>40</v>
      </c>
      <c r="B1655" t="s">
        <v>41</v>
      </c>
      <c r="C1655" t="s">
        <v>42</v>
      </c>
      <c r="D1655" t="s">
        <v>1730</v>
      </c>
      <c r="E1655">
        <v>20008</v>
      </c>
      <c r="F1655" t="s">
        <v>39</v>
      </c>
      <c r="G1655" t="s">
        <v>43</v>
      </c>
      <c r="H1655" s="74">
        <v>0.27116885859524997</v>
      </c>
      <c r="I1655" s="1">
        <v>45490979</v>
      </c>
      <c r="J1655" s="1"/>
      <c r="K1655" s="1"/>
      <c r="L1655" s="1">
        <v>27494523</v>
      </c>
      <c r="M1655" s="1"/>
      <c r="N1655" s="1"/>
      <c r="O1655" s="1"/>
      <c r="P1655" s="1">
        <v>22231508</v>
      </c>
      <c r="Q1655" s="1"/>
      <c r="R1655" s="1"/>
      <c r="S1655" s="1"/>
      <c r="T1655" s="1">
        <v>49726031</v>
      </c>
      <c r="U1655" s="1">
        <v>4.4907749077490777</v>
      </c>
      <c r="V1655" s="36">
        <v>0.25348985568755455</v>
      </c>
      <c r="W1655" s="1"/>
      <c r="X1655" s="1"/>
      <c r="Y1655" s="1">
        <v>2602166</v>
      </c>
      <c r="Z1655" s="1"/>
      <c r="AA1655" s="1"/>
      <c r="AB1655" s="1"/>
      <c r="AC1655" s="1">
        <v>2837822</v>
      </c>
      <c r="AD1655" s="1"/>
      <c r="AE1655" s="1"/>
      <c r="AF1655" s="1"/>
      <c r="AG1655" s="1">
        <v>0</v>
      </c>
      <c r="AH1655" s="1">
        <v>0</v>
      </c>
      <c r="AI1655" s="1">
        <v>26889457.097562503</v>
      </c>
      <c r="AJ1655" s="1">
        <v>0</v>
      </c>
      <c r="AK1655" s="1"/>
      <c r="AL1655" s="1">
        <v>0</v>
      </c>
      <c r="AM1655" s="1">
        <v>24941328.44783666</v>
      </c>
      <c r="AN1655" s="1"/>
      <c r="AO1655" s="1">
        <v>0</v>
      </c>
      <c r="AP1655" s="1">
        <v>0</v>
      </c>
      <c r="AQ1655" s="1">
        <v>51830785.545399159</v>
      </c>
      <c r="AR1655" s="1">
        <v>0</v>
      </c>
      <c r="AS1655" s="1">
        <v>0</v>
      </c>
      <c r="AT1655" s="1">
        <v>5641546.3700203998</v>
      </c>
      <c r="AU1655" s="1">
        <v>0</v>
      </c>
      <c r="AV1655" s="1"/>
      <c r="AW1655" s="1">
        <v>0</v>
      </c>
      <c r="AX1655" s="1">
        <v>7381685.8299599998</v>
      </c>
      <c r="AY1655" s="1"/>
      <c r="AZ1655" s="1">
        <v>0</v>
      </c>
      <c r="BA1655" s="1">
        <v>0</v>
      </c>
      <c r="BB1655" s="1">
        <v>13023232.199980401</v>
      </c>
      <c r="BC1655" s="7">
        <v>1.4256456812103244</v>
      </c>
      <c r="BD1655" s="35" t="s">
        <v>552</v>
      </c>
      <c r="BE1655" s="35" t="s">
        <v>552</v>
      </c>
      <c r="BF1655" s="35">
        <v>1.1831812273150877</v>
      </c>
      <c r="BG1655" s="35" t="s">
        <v>552</v>
      </c>
      <c r="BH1655" s="35" t="s">
        <v>552</v>
      </c>
      <c r="BI1655" s="35" t="s">
        <v>552</v>
      </c>
      <c r="BJ1655" s="35">
        <v>1.453928104103269</v>
      </c>
      <c r="BK1655" s="35" t="s">
        <v>552</v>
      </c>
      <c r="BL1655" s="35" t="s">
        <v>552</v>
      </c>
      <c r="BM1655" s="35" t="s">
        <v>552</v>
      </c>
      <c r="BN1655" s="35">
        <v>1.3042267086504362</v>
      </c>
      <c r="BO1655" s="1">
        <v>0</v>
      </c>
      <c r="BP1655" s="1">
        <v>0</v>
      </c>
      <c r="BQ1655" s="1">
        <v>14973810.647639997</v>
      </c>
      <c r="BR1655" s="1">
        <v>665582.53129193396</v>
      </c>
      <c r="BS1655" s="1">
        <v>5881441.2848456819</v>
      </c>
      <c r="BT1655" s="1">
        <v>14973810.647639997</v>
      </c>
      <c r="BU1655" s="1">
        <v>665582.53129193396</v>
      </c>
      <c r="BV1655" s="1">
        <v>1731299.9687459527</v>
      </c>
      <c r="BW1655" s="35">
        <v>13.040854767379349</v>
      </c>
      <c r="BX1655" s="1">
        <v>180297479.32247174</v>
      </c>
      <c r="BY1655" s="1">
        <v>8014182.5949908979</v>
      </c>
      <c r="BZ1655" s="1">
        <v>70817580.333695859</v>
      </c>
      <c r="CA1655" s="1">
        <v>180297479.32247174</v>
      </c>
      <c r="CB1655" s="1">
        <v>8014182.5949908979</v>
      </c>
      <c r="CC1655" s="1">
        <v>20846331.482438423</v>
      </c>
    </row>
    <row r="1656" spans="1:81" x14ac:dyDescent="0.25">
      <c r="A1656" t="s">
        <v>1278</v>
      </c>
      <c r="B1656" t="s">
        <v>41</v>
      </c>
      <c r="C1656" t="s">
        <v>42</v>
      </c>
      <c r="D1656" t="s">
        <v>38</v>
      </c>
      <c r="E1656">
        <v>20082</v>
      </c>
      <c r="F1656" t="s">
        <v>39</v>
      </c>
      <c r="G1656" t="s">
        <v>43</v>
      </c>
      <c r="H1656" s="74">
        <v>0.27116885859524997</v>
      </c>
      <c r="I1656" s="1">
        <v>16650254</v>
      </c>
      <c r="J1656" s="1"/>
      <c r="K1656" s="1"/>
      <c r="L1656" s="1"/>
      <c r="M1656" s="1"/>
      <c r="N1656" s="1"/>
      <c r="O1656" s="1"/>
      <c r="P1656" s="1"/>
      <c r="Q1656" s="1"/>
      <c r="R1656" s="1"/>
      <c r="S1656" s="1"/>
      <c r="T1656" s="1">
        <v>0</v>
      </c>
      <c r="U1656" s="1">
        <v>0</v>
      </c>
      <c r="V1656" s="36" t="s">
        <v>552</v>
      </c>
      <c r="W1656" s="1"/>
      <c r="X1656" s="1"/>
      <c r="Y1656" s="1">
        <v>249101</v>
      </c>
      <c r="Z1656" s="1"/>
      <c r="AA1656" s="1"/>
      <c r="AB1656" s="1"/>
      <c r="AC1656" s="1"/>
      <c r="AD1656" s="1"/>
      <c r="AE1656" s="1"/>
      <c r="AF1656" s="1"/>
      <c r="AG1656" s="1">
        <v>0</v>
      </c>
      <c r="AH1656" s="1">
        <v>0</v>
      </c>
      <c r="AI1656" s="1">
        <v>2551461.8306800001</v>
      </c>
      <c r="AJ1656" s="1">
        <v>0</v>
      </c>
      <c r="AK1656" s="1">
        <v>0</v>
      </c>
      <c r="AL1656" s="1">
        <v>0</v>
      </c>
      <c r="AM1656" s="1">
        <v>0</v>
      </c>
      <c r="AN1656" s="1">
        <v>0</v>
      </c>
      <c r="AO1656" s="1">
        <v>0</v>
      </c>
      <c r="AP1656" s="1">
        <v>0</v>
      </c>
      <c r="AQ1656" s="1">
        <v>2551461.8306800001</v>
      </c>
      <c r="AR1656" s="1">
        <v>0</v>
      </c>
      <c r="AS1656" s="1">
        <v>0</v>
      </c>
      <c r="AT1656" s="1">
        <v>540055.8005594</v>
      </c>
      <c r="AU1656" s="1">
        <v>0</v>
      </c>
      <c r="AV1656" s="1">
        <v>0</v>
      </c>
      <c r="AW1656" s="1">
        <v>0</v>
      </c>
      <c r="AX1656" s="1">
        <v>0</v>
      </c>
      <c r="AY1656" s="1">
        <v>0</v>
      </c>
      <c r="AZ1656" s="1">
        <v>0</v>
      </c>
      <c r="BA1656" s="1">
        <v>0</v>
      </c>
      <c r="BB1656" s="1">
        <v>540055.8005594</v>
      </c>
      <c r="BC1656" s="7">
        <v>0.1856739021062021</v>
      </c>
      <c r="BD1656" s="35" t="s">
        <v>552</v>
      </c>
      <c r="BE1656" s="35" t="s">
        <v>552</v>
      </c>
      <c r="BF1656" s="35" t="s">
        <v>552</v>
      </c>
      <c r="BG1656" s="35" t="s">
        <v>552</v>
      </c>
      <c r="BH1656" s="35" t="s">
        <v>552</v>
      </c>
      <c r="BI1656" s="35" t="s">
        <v>552</v>
      </c>
      <c r="BJ1656" s="35" t="s">
        <v>552</v>
      </c>
      <c r="BK1656" s="35" t="s">
        <v>552</v>
      </c>
      <c r="BL1656" s="35" t="s">
        <v>552</v>
      </c>
      <c r="BM1656" s="35" t="s">
        <v>552</v>
      </c>
      <c r="BN1656" s="35" t="s">
        <v>552</v>
      </c>
      <c r="BO1656" s="1">
        <v>0</v>
      </c>
      <c r="BP1656" s="1"/>
      <c r="BQ1656" s="1">
        <v>5480597.606639999</v>
      </c>
      <c r="BR1656" s="1">
        <v>243611.33674378932</v>
      </c>
      <c r="BS1656" s="1">
        <v>2152679.3538289638</v>
      </c>
      <c r="BT1656" s="1">
        <v>5480597.606639999</v>
      </c>
      <c r="BU1656" s="1">
        <v>243611.33674378932</v>
      </c>
      <c r="BV1656" s="1">
        <v>633676.93691120984</v>
      </c>
      <c r="BW1656" s="35">
        <v>6.0263407044424042</v>
      </c>
      <c r="BX1656" s="1">
        <v>27547350.834924247</v>
      </c>
      <c r="BY1656" s="1">
        <v>1224473.5779389336</v>
      </c>
      <c r="BZ1656" s="1">
        <v>10820099.859763293</v>
      </c>
      <c r="CA1656" s="1">
        <v>27547350.834924247</v>
      </c>
      <c r="CB1656" s="1">
        <v>1224473.5779389336</v>
      </c>
      <c r="CC1656" s="1">
        <v>3185076.181463195</v>
      </c>
    </row>
    <row r="1657" spans="1:81" x14ac:dyDescent="0.25">
      <c r="A1657" t="s">
        <v>1278</v>
      </c>
      <c r="B1657" t="s">
        <v>41</v>
      </c>
      <c r="C1657" t="s">
        <v>42</v>
      </c>
      <c r="D1657" t="s">
        <v>1727</v>
      </c>
      <c r="E1657">
        <v>20082</v>
      </c>
      <c r="F1657" t="s">
        <v>39</v>
      </c>
      <c r="G1657" t="s">
        <v>43</v>
      </c>
      <c r="H1657" s="74">
        <v>0.27116885859524997</v>
      </c>
      <c r="I1657" s="1">
        <v>127378410</v>
      </c>
      <c r="J1657" s="1"/>
      <c r="K1657" s="1"/>
      <c r="L1657" s="1">
        <v>209405</v>
      </c>
      <c r="M1657" s="1"/>
      <c r="N1657" s="1"/>
      <c r="O1657" s="1"/>
      <c r="P1657" s="1"/>
      <c r="Q1657" s="1"/>
      <c r="R1657" s="1"/>
      <c r="S1657" s="1"/>
      <c r="T1657" s="1">
        <v>209405</v>
      </c>
      <c r="U1657" s="1">
        <v>2275.125</v>
      </c>
      <c r="V1657" s="36">
        <v>0.27002326414439526</v>
      </c>
      <c r="W1657" s="1"/>
      <c r="X1657" s="1"/>
      <c r="Y1657" s="1">
        <v>4553042</v>
      </c>
      <c r="Z1657" s="1"/>
      <c r="AA1657" s="1"/>
      <c r="AB1657" s="1"/>
      <c r="AC1657" s="1"/>
      <c r="AD1657" s="1"/>
      <c r="AE1657" s="1"/>
      <c r="AF1657" s="1"/>
      <c r="AG1657" s="1">
        <v>0</v>
      </c>
      <c r="AH1657" s="1"/>
      <c r="AI1657" s="1">
        <v>47129357.289559998</v>
      </c>
      <c r="AJ1657" s="1"/>
      <c r="AK1657" s="1"/>
      <c r="AL1657" s="1"/>
      <c r="AM1657" s="1"/>
      <c r="AN1657" s="1"/>
      <c r="AO1657" s="1"/>
      <c r="AP1657" s="1"/>
      <c r="AQ1657" s="1">
        <v>47129357.289559998</v>
      </c>
      <c r="AR1657" s="1">
        <v>0</v>
      </c>
      <c r="AS1657" s="1"/>
      <c r="AT1657" s="1">
        <v>9871083.3850148004</v>
      </c>
      <c r="AU1657" s="1"/>
      <c r="AV1657" s="1"/>
      <c r="AW1657" s="1"/>
      <c r="AX1657" s="1"/>
      <c r="AY1657" s="1"/>
      <c r="AZ1657" s="1"/>
      <c r="BA1657" s="1"/>
      <c r="BB1657" s="1">
        <v>9871083.3850148004</v>
      </c>
      <c r="BC1657" s="7">
        <v>0.44748902639446353</v>
      </c>
      <c r="BD1657" s="35" t="s">
        <v>552</v>
      </c>
      <c r="BE1657" s="35" t="s">
        <v>552</v>
      </c>
      <c r="BF1657" s="35">
        <v>272.20190862001766</v>
      </c>
      <c r="BG1657" s="35" t="s">
        <v>552</v>
      </c>
      <c r="BH1657" s="35" t="s">
        <v>552</v>
      </c>
      <c r="BI1657" s="35" t="s">
        <v>552</v>
      </c>
      <c r="BJ1657" s="35" t="s">
        <v>552</v>
      </c>
      <c r="BK1657" s="35" t="s">
        <v>552</v>
      </c>
      <c r="BL1657" s="35" t="s">
        <v>552</v>
      </c>
      <c r="BM1657" s="35" t="s">
        <v>552</v>
      </c>
      <c r="BN1657" s="35">
        <v>272.20190862001766</v>
      </c>
      <c r="BO1657" s="1">
        <v>0</v>
      </c>
      <c r="BP1657" s="1"/>
      <c r="BQ1657" s="1">
        <v>41927877.435599998</v>
      </c>
      <c r="BR1657" s="1">
        <v>1863684.7661542259</v>
      </c>
      <c r="BS1657" s="1">
        <v>16468509.929671997</v>
      </c>
      <c r="BT1657" s="1">
        <v>41927877.435599998</v>
      </c>
      <c r="BU1657" s="1">
        <v>1863684.7661542259</v>
      </c>
      <c r="BV1657" s="1">
        <v>4847779.5400250489</v>
      </c>
      <c r="BW1657" s="35">
        <v>6.0263407044424042</v>
      </c>
      <c r="BX1657" s="1">
        <v>210743797.00542849</v>
      </c>
      <c r="BY1657" s="1">
        <v>9367514.6003702097</v>
      </c>
      <c r="BZ1657" s="1">
        <v>82776341.801024258</v>
      </c>
      <c r="CA1657" s="1">
        <v>210743797.00542849</v>
      </c>
      <c r="CB1657" s="1">
        <v>9367514.6003702097</v>
      </c>
      <c r="CC1657" s="1">
        <v>24366591.628190979</v>
      </c>
    </row>
    <row r="1658" spans="1:81" x14ac:dyDescent="0.25">
      <c r="A1658" t="s">
        <v>1278</v>
      </c>
      <c r="B1658" t="s">
        <v>41</v>
      </c>
      <c r="C1658" t="s">
        <v>42</v>
      </c>
      <c r="D1658" t="s">
        <v>28</v>
      </c>
      <c r="E1658">
        <v>20082</v>
      </c>
      <c r="F1658" t="s">
        <v>39</v>
      </c>
      <c r="G1658" t="s">
        <v>43</v>
      </c>
      <c r="H1658" s="74">
        <v>0.27116885859524997</v>
      </c>
      <c r="I1658" s="1">
        <v>144028664</v>
      </c>
      <c r="J1658" s="1">
        <v>0</v>
      </c>
      <c r="K1658" s="1">
        <v>0</v>
      </c>
      <c r="L1658" s="1">
        <v>209405</v>
      </c>
      <c r="M1658" s="1">
        <v>0</v>
      </c>
      <c r="N1658" s="1">
        <v>0</v>
      </c>
      <c r="O1658" s="1">
        <v>0</v>
      </c>
      <c r="P1658" s="1">
        <v>0</v>
      </c>
      <c r="Q1658" s="1">
        <v>0</v>
      </c>
      <c r="R1658" s="1">
        <v>0</v>
      </c>
      <c r="S1658" s="1">
        <v>0</v>
      </c>
      <c r="T1658" s="1">
        <v>209405</v>
      </c>
      <c r="U1658" s="1"/>
      <c r="V1658" s="36"/>
      <c r="W1658" s="1"/>
      <c r="X1658" s="1"/>
      <c r="Y1658" s="1">
        <v>4802143</v>
      </c>
      <c r="Z1658" s="1"/>
      <c r="AA1658" s="1"/>
      <c r="AB1658" s="1"/>
      <c r="AC1658" s="1"/>
      <c r="AD1658" s="1"/>
      <c r="AE1658" s="1"/>
      <c r="AF1658" s="1"/>
      <c r="AG1658" s="1">
        <v>0</v>
      </c>
      <c r="AH1658" s="1">
        <v>0</v>
      </c>
      <c r="AI1658" s="1">
        <v>49680819.120239995</v>
      </c>
      <c r="AJ1658" s="1">
        <v>0</v>
      </c>
      <c r="AK1658" s="1">
        <v>0</v>
      </c>
      <c r="AL1658" s="1">
        <v>0</v>
      </c>
      <c r="AM1658" s="1">
        <v>0</v>
      </c>
      <c r="AN1658" s="1">
        <v>0</v>
      </c>
      <c r="AO1658" s="1">
        <v>0</v>
      </c>
      <c r="AP1658" s="1">
        <v>0</v>
      </c>
      <c r="AQ1658" s="1">
        <v>49680819.120239995</v>
      </c>
      <c r="AR1658" s="1">
        <v>0</v>
      </c>
      <c r="AS1658" s="1">
        <v>0</v>
      </c>
      <c r="AT1658" s="1">
        <v>10411139.1855742</v>
      </c>
      <c r="AU1658" s="1">
        <v>0</v>
      </c>
      <c r="AV1658" s="1">
        <v>0</v>
      </c>
      <c r="AW1658" s="1">
        <v>0</v>
      </c>
      <c r="AX1658" s="1">
        <v>0</v>
      </c>
      <c r="AY1658" s="1">
        <v>0</v>
      </c>
      <c r="AZ1658" s="1">
        <v>0</v>
      </c>
      <c r="BA1658" s="1">
        <v>0</v>
      </c>
      <c r="BB1658" s="1">
        <v>10411139.1855742</v>
      </c>
      <c r="BC1658" s="7">
        <v>0.41722221561267964</v>
      </c>
      <c r="BD1658" s="35" t="s">
        <v>552</v>
      </c>
      <c r="BE1658" s="35" t="s">
        <v>552</v>
      </c>
      <c r="BF1658" s="35">
        <v>286.96525061872541</v>
      </c>
      <c r="BG1658" s="35" t="s">
        <v>552</v>
      </c>
      <c r="BH1658" s="35" t="s">
        <v>552</v>
      </c>
      <c r="BI1658" s="35" t="s">
        <v>552</v>
      </c>
      <c r="BJ1658" s="35" t="s">
        <v>552</v>
      </c>
      <c r="BK1658" s="35" t="s">
        <v>552</v>
      </c>
      <c r="BL1658" s="35" t="s">
        <v>552</v>
      </c>
      <c r="BM1658" s="35" t="s">
        <v>552</v>
      </c>
      <c r="BN1658" s="35">
        <v>286.96525061872541</v>
      </c>
      <c r="BO1658" s="1">
        <v>0</v>
      </c>
      <c r="BP1658" s="1">
        <v>0</v>
      </c>
      <c r="BQ1658" s="1">
        <v>47408475.042239994</v>
      </c>
      <c r="BR1658" s="1">
        <v>2107296.1028980152</v>
      </c>
      <c r="BS1658" s="1">
        <v>18621189.283500958</v>
      </c>
      <c r="BT1658" s="1">
        <v>47408475.042239994</v>
      </c>
      <c r="BU1658" s="1">
        <v>2107296.1028980152</v>
      </c>
      <c r="BV1658" s="1">
        <v>5481456.4769362584</v>
      </c>
      <c r="BW1658" s="35">
        <v>6.0263407044424042</v>
      </c>
      <c r="BX1658" s="1">
        <v>238291147.84035268</v>
      </c>
      <c r="BY1658" s="1">
        <v>10591988.178309141</v>
      </c>
      <c r="BZ1658" s="1">
        <v>93596441.660787538</v>
      </c>
      <c r="CA1658" s="1">
        <v>238291147.84035268</v>
      </c>
      <c r="CB1658" s="1">
        <v>10591988.178309141</v>
      </c>
      <c r="CC1658" s="1">
        <v>27551667.809654169</v>
      </c>
    </row>
    <row r="1659" spans="1:81" x14ac:dyDescent="0.25">
      <c r="A1659" t="s">
        <v>1381</v>
      </c>
      <c r="B1659" t="s">
        <v>41</v>
      </c>
      <c r="C1659" t="s">
        <v>42</v>
      </c>
      <c r="D1659" t="s">
        <v>1727</v>
      </c>
      <c r="E1659">
        <v>22930</v>
      </c>
      <c r="F1659" t="s">
        <v>39</v>
      </c>
      <c r="G1659" t="s">
        <v>43</v>
      </c>
      <c r="H1659" s="74">
        <v>0.27116885859524997</v>
      </c>
      <c r="I1659" s="1">
        <v>22278258</v>
      </c>
      <c r="J1659" s="1"/>
      <c r="K1659" s="1"/>
      <c r="L1659" s="1">
        <v>598802</v>
      </c>
      <c r="M1659" s="1"/>
      <c r="N1659" s="1"/>
      <c r="O1659" s="1"/>
      <c r="P1659" s="1"/>
      <c r="Q1659" s="1"/>
      <c r="R1659" s="1"/>
      <c r="S1659" s="1"/>
      <c r="T1659" s="1">
        <v>598802</v>
      </c>
      <c r="U1659" s="1">
        <v>145.61904761904762</v>
      </c>
      <c r="V1659" s="36">
        <v>0.2710104378539136</v>
      </c>
      <c r="W1659" s="1"/>
      <c r="X1659" s="1"/>
      <c r="Y1659" s="1">
        <v>1968796</v>
      </c>
      <c r="Z1659" s="1"/>
      <c r="AA1659" s="1"/>
      <c r="AB1659" s="1"/>
      <c r="AC1659" s="1"/>
      <c r="AD1659" s="1"/>
      <c r="AE1659" s="1"/>
      <c r="AF1659" s="1"/>
      <c r="AG1659" s="1">
        <v>0</v>
      </c>
      <c r="AH1659" s="1"/>
      <c r="AI1659" s="1">
        <v>20379361.779279999</v>
      </c>
      <c r="AJ1659" s="1"/>
      <c r="AK1659" s="1"/>
      <c r="AL1659" s="1"/>
      <c r="AM1659" s="1"/>
      <c r="AN1659" s="1"/>
      <c r="AO1659" s="1"/>
      <c r="AP1659" s="1"/>
      <c r="AQ1659" s="1">
        <v>20379361.779279999</v>
      </c>
      <c r="AR1659" s="1">
        <v>0</v>
      </c>
      <c r="AS1659" s="1"/>
      <c r="AT1659" s="1">
        <v>4268387.9226423996</v>
      </c>
      <c r="AU1659" s="1"/>
      <c r="AV1659" s="1"/>
      <c r="AW1659" s="1"/>
      <c r="AX1659" s="1"/>
      <c r="AY1659" s="1"/>
      <c r="AZ1659" s="1"/>
      <c r="BA1659" s="1"/>
      <c r="BB1659" s="1">
        <v>4268387.9226423996</v>
      </c>
      <c r="BC1659" s="7">
        <v>1.1063589308429052</v>
      </c>
      <c r="BD1659" s="35" t="s">
        <v>552</v>
      </c>
      <c r="BE1659" s="35" t="s">
        <v>552</v>
      </c>
      <c r="BF1659" s="35">
        <v>41.161769168978054</v>
      </c>
      <c r="BG1659" s="35" t="s">
        <v>552</v>
      </c>
      <c r="BH1659" s="35" t="s">
        <v>552</v>
      </c>
      <c r="BI1659" s="35" t="s">
        <v>552</v>
      </c>
      <c r="BJ1659" s="35" t="s">
        <v>552</v>
      </c>
      <c r="BK1659" s="35" t="s">
        <v>552</v>
      </c>
      <c r="BL1659" s="35" t="s">
        <v>552</v>
      </c>
      <c r="BM1659" s="35" t="s">
        <v>552</v>
      </c>
      <c r="BN1659" s="35">
        <v>41.161769168978054</v>
      </c>
      <c r="BO1659" s="1">
        <v>0</v>
      </c>
      <c r="BP1659" s="1"/>
      <c r="BQ1659" s="1">
        <v>7333111.4032799993</v>
      </c>
      <c r="BR1659" s="1">
        <v>325955.16030584392</v>
      </c>
      <c r="BS1659" s="1">
        <v>2880313.1793590025</v>
      </c>
      <c r="BT1659" s="1">
        <v>7333111.4032799993</v>
      </c>
      <c r="BU1659" s="1">
        <v>325955.16030584392</v>
      </c>
      <c r="BV1659" s="1">
        <v>847868.04388435499</v>
      </c>
      <c r="BW1659" s="35">
        <v>5.9825326504849894</v>
      </c>
      <c r="BX1659" s="1">
        <v>36537466.996486396</v>
      </c>
      <c r="BY1659" s="1">
        <v>1624082.228817936</v>
      </c>
      <c r="BZ1659" s="1">
        <v>14351254.459778456</v>
      </c>
      <c r="CA1659" s="1">
        <v>36537466.996486396</v>
      </c>
      <c r="CB1659" s="1">
        <v>1624082.228817936</v>
      </c>
      <c r="CC1659" s="1">
        <v>4224530.2119566388</v>
      </c>
    </row>
    <row r="1660" spans="1:81" x14ac:dyDescent="0.25">
      <c r="A1660" t="s">
        <v>1381</v>
      </c>
      <c r="B1660" t="s">
        <v>41</v>
      </c>
      <c r="C1660" t="s">
        <v>42</v>
      </c>
      <c r="D1660" t="s">
        <v>28</v>
      </c>
      <c r="E1660">
        <v>22930</v>
      </c>
      <c r="F1660" t="s">
        <v>39</v>
      </c>
      <c r="G1660" t="s">
        <v>43</v>
      </c>
      <c r="H1660" s="74">
        <v>0.27116885859524997</v>
      </c>
      <c r="I1660" s="1">
        <v>22278258</v>
      </c>
      <c r="J1660" s="1">
        <v>0</v>
      </c>
      <c r="K1660" s="1">
        <v>0</v>
      </c>
      <c r="L1660" s="1">
        <v>598802</v>
      </c>
      <c r="M1660" s="1">
        <v>0</v>
      </c>
      <c r="N1660" s="1">
        <v>0</v>
      </c>
      <c r="O1660" s="1">
        <v>0</v>
      </c>
      <c r="P1660" s="1">
        <v>0</v>
      </c>
      <c r="Q1660" s="1">
        <v>0</v>
      </c>
      <c r="R1660" s="1">
        <v>0</v>
      </c>
      <c r="S1660" s="1">
        <v>0</v>
      </c>
      <c r="T1660" s="1">
        <v>598802</v>
      </c>
      <c r="U1660" s="1"/>
      <c r="V1660" s="36"/>
      <c r="W1660" s="1"/>
      <c r="X1660" s="1"/>
      <c r="Y1660" s="1">
        <v>1968796</v>
      </c>
      <c r="Z1660" s="1"/>
      <c r="AA1660" s="1"/>
      <c r="AB1660" s="1"/>
      <c r="AC1660" s="1"/>
      <c r="AD1660" s="1"/>
      <c r="AE1660" s="1"/>
      <c r="AF1660" s="1"/>
      <c r="AG1660" s="1">
        <v>0</v>
      </c>
      <c r="AH1660" s="1">
        <v>0</v>
      </c>
      <c r="AI1660" s="1">
        <v>20379361.779279999</v>
      </c>
      <c r="AJ1660" s="1">
        <v>0</v>
      </c>
      <c r="AK1660" s="1">
        <v>0</v>
      </c>
      <c r="AL1660" s="1">
        <v>0</v>
      </c>
      <c r="AM1660" s="1">
        <v>0</v>
      </c>
      <c r="AN1660" s="1">
        <v>0</v>
      </c>
      <c r="AO1660" s="1">
        <v>0</v>
      </c>
      <c r="AP1660" s="1">
        <v>0</v>
      </c>
      <c r="AQ1660" s="1">
        <v>20379361.779279999</v>
      </c>
      <c r="AR1660" s="1">
        <v>0</v>
      </c>
      <c r="AS1660" s="1">
        <v>0</v>
      </c>
      <c r="AT1660" s="1">
        <v>4268387.9226423996</v>
      </c>
      <c r="AU1660" s="1">
        <v>0</v>
      </c>
      <c r="AV1660" s="1">
        <v>0</v>
      </c>
      <c r="AW1660" s="1">
        <v>0</v>
      </c>
      <c r="AX1660" s="1">
        <v>0</v>
      </c>
      <c r="AY1660" s="1">
        <v>0</v>
      </c>
      <c r="AZ1660" s="1">
        <v>0</v>
      </c>
      <c r="BA1660" s="1">
        <v>0</v>
      </c>
      <c r="BB1660" s="1">
        <v>4268387.9226423996</v>
      </c>
      <c r="BC1660" s="7">
        <v>1.1063589308429052</v>
      </c>
      <c r="BD1660" s="35" t="s">
        <v>552</v>
      </c>
      <c r="BE1660" s="35" t="s">
        <v>552</v>
      </c>
      <c r="BF1660" s="35">
        <v>41.161769168978054</v>
      </c>
      <c r="BG1660" s="35" t="s">
        <v>552</v>
      </c>
      <c r="BH1660" s="35" t="s">
        <v>552</v>
      </c>
      <c r="BI1660" s="35" t="s">
        <v>552</v>
      </c>
      <c r="BJ1660" s="35" t="s">
        <v>552</v>
      </c>
      <c r="BK1660" s="35" t="s">
        <v>552</v>
      </c>
      <c r="BL1660" s="35" t="s">
        <v>552</v>
      </c>
      <c r="BM1660" s="35" t="s">
        <v>552</v>
      </c>
      <c r="BN1660" s="35">
        <v>41.161769168978054</v>
      </c>
      <c r="BO1660" s="1">
        <v>0</v>
      </c>
      <c r="BP1660" s="1">
        <v>0</v>
      </c>
      <c r="BQ1660" s="1">
        <v>7333111.4032799993</v>
      </c>
      <c r="BR1660" s="1">
        <v>325955.16030584392</v>
      </c>
      <c r="BS1660" s="1">
        <v>2880313.1793590025</v>
      </c>
      <c r="BT1660" s="1">
        <v>7333111.4032799993</v>
      </c>
      <c r="BU1660" s="1">
        <v>325955.16030584392</v>
      </c>
      <c r="BV1660" s="1">
        <v>847868.04388435499</v>
      </c>
      <c r="BW1660" s="35">
        <v>5.9825326504849894</v>
      </c>
      <c r="BX1660" s="1">
        <v>36537466.996486396</v>
      </c>
      <c r="BY1660" s="1">
        <v>1624082.228817936</v>
      </c>
      <c r="BZ1660" s="1">
        <v>14351254.459778456</v>
      </c>
      <c r="CA1660" s="1">
        <v>36537466.996486396</v>
      </c>
      <c r="CB1660" s="1">
        <v>1624082.228817936</v>
      </c>
      <c r="CC1660" s="1">
        <v>4224530.2119566388</v>
      </c>
    </row>
    <row r="1661" spans="1:81" x14ac:dyDescent="0.25">
      <c r="A1661" t="s">
        <v>1056</v>
      </c>
      <c r="B1661" t="s">
        <v>1057</v>
      </c>
      <c r="C1661" t="s">
        <v>42</v>
      </c>
      <c r="D1661" t="s">
        <v>38</v>
      </c>
      <c r="E1661">
        <v>20148</v>
      </c>
      <c r="F1661" t="s">
        <v>370</v>
      </c>
      <c r="G1661" t="s">
        <v>177</v>
      </c>
      <c r="H1661" s="74">
        <v>0.11527868646602001</v>
      </c>
      <c r="I1661" s="1">
        <v>586789.56000000006</v>
      </c>
      <c r="J1661" s="1"/>
      <c r="K1661" s="1"/>
      <c r="L1661" s="1">
        <v>179928</v>
      </c>
      <c r="M1661" s="1"/>
      <c r="N1661" s="1"/>
      <c r="O1661" s="1"/>
      <c r="P1661" s="1"/>
      <c r="Q1661" s="1"/>
      <c r="R1661" s="1"/>
      <c r="S1661" s="1"/>
      <c r="T1661" s="1">
        <v>179928</v>
      </c>
      <c r="U1661" s="1">
        <v>32</v>
      </c>
      <c r="V1661" s="36">
        <v>6.3228363188110967E-2</v>
      </c>
      <c r="W1661" s="1"/>
      <c r="X1661" s="1"/>
      <c r="Y1661" s="1">
        <v>41747</v>
      </c>
      <c r="Z1661" s="1"/>
      <c r="AA1661" s="1"/>
      <c r="AB1661" s="1"/>
      <c r="AC1661" s="1"/>
      <c r="AD1661" s="1"/>
      <c r="AE1661" s="1"/>
      <c r="AF1661" s="1"/>
      <c r="AG1661" s="1">
        <v>0</v>
      </c>
      <c r="AH1661" s="1">
        <v>0</v>
      </c>
      <c r="AI1661" s="1">
        <v>428339.77850000001</v>
      </c>
      <c r="AJ1661" s="1">
        <v>0</v>
      </c>
      <c r="AK1661" s="1">
        <v>0</v>
      </c>
      <c r="AL1661" s="1">
        <v>0</v>
      </c>
      <c r="AM1661" s="1">
        <v>0</v>
      </c>
      <c r="AN1661" s="1">
        <v>0</v>
      </c>
      <c r="AO1661" s="1">
        <v>0</v>
      </c>
      <c r="AP1661" s="1">
        <v>0</v>
      </c>
      <c r="AQ1661" s="1">
        <v>428339.77850000001</v>
      </c>
      <c r="AR1661" s="1">
        <v>0</v>
      </c>
      <c r="AS1661" s="1">
        <v>0</v>
      </c>
      <c r="AT1661" s="1">
        <v>90508.305891800002</v>
      </c>
      <c r="AU1661" s="1">
        <v>0</v>
      </c>
      <c r="AV1661" s="1">
        <v>0</v>
      </c>
      <c r="AW1661" s="1">
        <v>0</v>
      </c>
      <c r="AX1661" s="1">
        <v>0</v>
      </c>
      <c r="AY1661" s="1">
        <v>0</v>
      </c>
      <c r="AZ1661" s="1">
        <v>0</v>
      </c>
      <c r="BA1661" s="1">
        <v>0</v>
      </c>
      <c r="BB1661" s="1">
        <v>90508.305891800002</v>
      </c>
      <c r="BC1661" s="7">
        <v>0.88421492091952003</v>
      </c>
      <c r="BD1661" s="35" t="s">
        <v>552</v>
      </c>
      <c r="BE1661" s="35" t="s">
        <v>552</v>
      </c>
      <c r="BF1661" s="35">
        <v>2.8836428148581654</v>
      </c>
      <c r="BG1661" s="35" t="s">
        <v>552</v>
      </c>
      <c r="BH1661" s="35" t="s">
        <v>552</v>
      </c>
      <c r="BI1661" s="35" t="s">
        <v>552</v>
      </c>
      <c r="BJ1661" s="35" t="s">
        <v>552</v>
      </c>
      <c r="BK1661" s="35" t="s">
        <v>552</v>
      </c>
      <c r="BL1661" s="35" t="s">
        <v>552</v>
      </c>
      <c r="BM1661" s="35" t="s">
        <v>552</v>
      </c>
      <c r="BN1661" s="35">
        <v>2.8836428148581654</v>
      </c>
      <c r="BO1661" s="1">
        <v>0</v>
      </c>
      <c r="BP1661" s="1"/>
      <c r="BQ1661" s="1">
        <v>193147.65156959998</v>
      </c>
      <c r="BR1661" s="1">
        <v>8585.369874771879</v>
      </c>
      <c r="BS1661" s="1">
        <v>75864.894965228887</v>
      </c>
      <c r="BT1661" s="1">
        <v>193147.65156959998</v>
      </c>
      <c r="BU1661" s="1">
        <v>8585.369874771879</v>
      </c>
      <c r="BV1661" s="1">
        <v>22332.092410859113</v>
      </c>
      <c r="BW1661" s="35">
        <v>5.9836595531923695</v>
      </c>
      <c r="BX1661" s="1">
        <v>962582.1389215081</v>
      </c>
      <c r="BY1661" s="1">
        <v>42786.560594096853</v>
      </c>
      <c r="BZ1661" s="1">
        <v>378084.80854539864</v>
      </c>
      <c r="CA1661" s="1">
        <v>962582.1389215081</v>
      </c>
      <c r="CB1661" s="1">
        <v>42786.560594096853</v>
      </c>
      <c r="CC1661" s="1">
        <v>111295.54568615284</v>
      </c>
    </row>
    <row r="1662" spans="1:81" x14ac:dyDescent="0.25">
      <c r="A1662" t="s">
        <v>1056</v>
      </c>
      <c r="B1662" t="s">
        <v>1057</v>
      </c>
      <c r="C1662" t="s">
        <v>42</v>
      </c>
      <c r="D1662" t="s">
        <v>28</v>
      </c>
      <c r="E1662">
        <v>20148</v>
      </c>
      <c r="F1662" t="s">
        <v>370</v>
      </c>
      <c r="G1662" t="s">
        <v>177</v>
      </c>
      <c r="H1662" s="74">
        <v>0.11527868646602001</v>
      </c>
      <c r="I1662" s="1">
        <v>586789.56000000006</v>
      </c>
      <c r="J1662" s="1">
        <v>0</v>
      </c>
      <c r="K1662" s="1">
        <v>0</v>
      </c>
      <c r="L1662" s="1">
        <v>243224</v>
      </c>
      <c r="M1662" s="1">
        <v>0</v>
      </c>
      <c r="N1662" s="1">
        <v>0</v>
      </c>
      <c r="O1662" s="1">
        <v>0</v>
      </c>
      <c r="P1662" s="1">
        <v>0</v>
      </c>
      <c r="Q1662" s="1">
        <v>0</v>
      </c>
      <c r="R1662" s="1">
        <v>0</v>
      </c>
      <c r="S1662" s="1">
        <v>0</v>
      </c>
      <c r="T1662" s="1">
        <v>243224</v>
      </c>
      <c r="U1662" s="1"/>
      <c r="V1662" s="36"/>
      <c r="W1662" s="1"/>
      <c r="X1662" s="1"/>
      <c r="Y1662" s="1">
        <v>56433</v>
      </c>
      <c r="Z1662" s="1"/>
      <c r="AA1662" s="1"/>
      <c r="AB1662" s="1"/>
      <c r="AC1662" s="1"/>
      <c r="AD1662" s="1"/>
      <c r="AE1662" s="1"/>
      <c r="AF1662" s="1"/>
      <c r="AG1662" s="1">
        <v>0</v>
      </c>
      <c r="AH1662" s="1">
        <v>0</v>
      </c>
      <c r="AI1662" s="1">
        <v>579023.61050000007</v>
      </c>
      <c r="AJ1662" s="1">
        <v>0</v>
      </c>
      <c r="AK1662" s="1">
        <v>0</v>
      </c>
      <c r="AL1662" s="1">
        <v>0</v>
      </c>
      <c r="AM1662" s="1">
        <v>0</v>
      </c>
      <c r="AN1662" s="1">
        <v>0</v>
      </c>
      <c r="AO1662" s="1">
        <v>0</v>
      </c>
      <c r="AP1662" s="1">
        <v>0</v>
      </c>
      <c r="AQ1662" s="1">
        <v>579023.61050000007</v>
      </c>
      <c r="AR1662" s="1">
        <v>0</v>
      </c>
      <c r="AS1662" s="1">
        <v>0</v>
      </c>
      <c r="AT1662" s="1">
        <v>122347.8388002</v>
      </c>
      <c r="AU1662" s="1">
        <v>0</v>
      </c>
      <c r="AV1662" s="1">
        <v>0</v>
      </c>
      <c r="AW1662" s="1">
        <v>0</v>
      </c>
      <c r="AX1662" s="1">
        <v>0</v>
      </c>
      <c r="AY1662" s="1">
        <v>0</v>
      </c>
      <c r="AZ1662" s="1">
        <v>0</v>
      </c>
      <c r="BA1662" s="1">
        <v>0</v>
      </c>
      <c r="BB1662" s="1">
        <v>122347.8388002</v>
      </c>
      <c r="BC1662" s="7">
        <v>1.1952691341342201</v>
      </c>
      <c r="BD1662" s="35" t="s">
        <v>552</v>
      </c>
      <c r="BE1662" s="35" t="s">
        <v>552</v>
      </c>
      <c r="BF1662" s="35">
        <v>2.8836440865218895</v>
      </c>
      <c r="BG1662" s="35" t="s">
        <v>552</v>
      </c>
      <c r="BH1662" s="35" t="s">
        <v>552</v>
      </c>
      <c r="BI1662" s="35" t="s">
        <v>552</v>
      </c>
      <c r="BJ1662" s="35" t="s">
        <v>552</v>
      </c>
      <c r="BK1662" s="35" t="s">
        <v>552</v>
      </c>
      <c r="BL1662" s="35" t="s">
        <v>552</v>
      </c>
      <c r="BM1662" s="35" t="s">
        <v>552</v>
      </c>
      <c r="BN1662" s="35">
        <v>2.8836440865218895</v>
      </c>
      <c r="BO1662" s="1">
        <v>0</v>
      </c>
      <c r="BP1662" s="1">
        <v>0</v>
      </c>
      <c r="BQ1662" s="1">
        <v>193147.65156959998</v>
      </c>
      <c r="BR1662" s="1">
        <v>8585.369874771879</v>
      </c>
      <c r="BS1662" s="1">
        <v>75864.894965228887</v>
      </c>
      <c r="BT1662" s="1">
        <v>193147.65156959998</v>
      </c>
      <c r="BU1662" s="1">
        <v>8585.369874771879</v>
      </c>
      <c r="BV1662" s="1">
        <v>22332.092410859113</v>
      </c>
      <c r="BW1662" s="35">
        <v>5.9836595531923695</v>
      </c>
      <c r="BX1662" s="1">
        <v>962582.1389215081</v>
      </c>
      <c r="BY1662" s="1">
        <v>42786.560594096853</v>
      </c>
      <c r="BZ1662" s="1">
        <v>378084.80854539864</v>
      </c>
      <c r="CA1662" s="1">
        <v>962582.1389215081</v>
      </c>
      <c r="CB1662" s="1">
        <v>42786.560594096853</v>
      </c>
      <c r="CC1662" s="1">
        <v>111295.54568615284</v>
      </c>
    </row>
    <row r="1663" spans="1:81" x14ac:dyDescent="0.25">
      <c r="A1663" t="s">
        <v>1056</v>
      </c>
      <c r="B1663" t="s">
        <v>1057</v>
      </c>
      <c r="C1663" t="s">
        <v>42</v>
      </c>
      <c r="D1663" t="s">
        <v>1730</v>
      </c>
      <c r="E1663">
        <v>20148</v>
      </c>
      <c r="F1663" t="s">
        <v>370</v>
      </c>
      <c r="G1663" t="s">
        <v>177</v>
      </c>
      <c r="H1663" s="74">
        <v>0.11527868646602001</v>
      </c>
      <c r="I1663" s="1"/>
      <c r="J1663" s="1"/>
      <c r="K1663" s="1"/>
      <c r="L1663" s="1">
        <v>63296</v>
      </c>
      <c r="M1663" s="1"/>
      <c r="N1663" s="1"/>
      <c r="O1663" s="1"/>
      <c r="P1663" s="1"/>
      <c r="Q1663" s="1"/>
      <c r="R1663" s="1"/>
      <c r="S1663" s="1"/>
      <c r="T1663" s="1">
        <v>63296</v>
      </c>
      <c r="U1663" s="1">
        <v>29</v>
      </c>
      <c r="V1663" s="36" t="s">
        <v>552</v>
      </c>
      <c r="W1663" s="1"/>
      <c r="X1663" s="1"/>
      <c r="Y1663" s="1">
        <v>14686</v>
      </c>
      <c r="Z1663" s="1"/>
      <c r="AA1663" s="1"/>
      <c r="AB1663" s="1"/>
      <c r="AC1663" s="1"/>
      <c r="AD1663" s="1"/>
      <c r="AE1663" s="1"/>
      <c r="AF1663" s="1"/>
      <c r="AG1663" s="1">
        <v>0</v>
      </c>
      <c r="AH1663" s="1">
        <v>0</v>
      </c>
      <c r="AI1663" s="1">
        <v>150683.83200000002</v>
      </c>
      <c r="AJ1663" s="1">
        <v>0</v>
      </c>
      <c r="AK1663" s="1"/>
      <c r="AL1663" s="1">
        <v>0</v>
      </c>
      <c r="AM1663" s="1">
        <v>0</v>
      </c>
      <c r="AN1663" s="1"/>
      <c r="AO1663" s="1">
        <v>0</v>
      </c>
      <c r="AP1663" s="1">
        <v>0</v>
      </c>
      <c r="AQ1663" s="1">
        <v>150683.83200000002</v>
      </c>
      <c r="AR1663" s="1">
        <v>0</v>
      </c>
      <c r="AS1663" s="1">
        <v>0</v>
      </c>
      <c r="AT1663" s="1">
        <v>31839.5329084</v>
      </c>
      <c r="AU1663" s="1">
        <v>0</v>
      </c>
      <c r="AV1663" s="1"/>
      <c r="AW1663" s="1">
        <v>0</v>
      </c>
      <c r="AX1663" s="1">
        <v>0</v>
      </c>
      <c r="AY1663" s="1"/>
      <c r="AZ1663" s="1">
        <v>0</v>
      </c>
      <c r="BA1663" s="1">
        <v>0</v>
      </c>
      <c r="BB1663" s="1">
        <v>31839.5329084</v>
      </c>
      <c r="BC1663" s="7" t="s">
        <v>552</v>
      </c>
      <c r="BD1663" s="35" t="s">
        <v>552</v>
      </c>
      <c r="BE1663" s="35" t="s">
        <v>552</v>
      </c>
      <c r="BF1663" s="35">
        <v>2.8836477014092523</v>
      </c>
      <c r="BG1663" s="35" t="s">
        <v>552</v>
      </c>
      <c r="BH1663" s="35" t="s">
        <v>552</v>
      </c>
      <c r="BI1663" s="35" t="s">
        <v>552</v>
      </c>
      <c r="BJ1663" s="35" t="s">
        <v>552</v>
      </c>
      <c r="BK1663" s="35" t="s">
        <v>552</v>
      </c>
      <c r="BL1663" s="35" t="s">
        <v>552</v>
      </c>
      <c r="BM1663" s="35" t="s">
        <v>552</v>
      </c>
      <c r="BN1663" s="35">
        <v>2.8836477014092523</v>
      </c>
      <c r="BO1663" s="1">
        <v>0</v>
      </c>
      <c r="BP1663" s="1">
        <v>0</v>
      </c>
      <c r="BQ1663" s="1">
        <v>0</v>
      </c>
      <c r="BR1663" s="1">
        <v>0</v>
      </c>
      <c r="BS1663" s="1">
        <v>0</v>
      </c>
      <c r="BT1663" s="1">
        <v>0</v>
      </c>
      <c r="BU1663" s="1">
        <v>0</v>
      </c>
      <c r="BV1663" s="1">
        <v>0</v>
      </c>
      <c r="BW1663" s="35">
        <v>5.9836595531923695</v>
      </c>
      <c r="BX1663" s="1">
        <v>0</v>
      </c>
      <c r="BY1663" s="1">
        <v>0</v>
      </c>
      <c r="BZ1663" s="1">
        <v>0</v>
      </c>
      <c r="CA1663" s="1">
        <v>0</v>
      </c>
      <c r="CB1663" s="1">
        <v>0</v>
      </c>
      <c r="CC1663" s="1">
        <v>0</v>
      </c>
    </row>
    <row r="1664" spans="1:81" x14ac:dyDescent="0.25">
      <c r="A1664" t="s">
        <v>189</v>
      </c>
      <c r="B1664" t="s">
        <v>190</v>
      </c>
      <c r="C1664" t="s">
        <v>42</v>
      </c>
      <c r="D1664" t="s">
        <v>38</v>
      </c>
      <c r="E1664">
        <v>20004</v>
      </c>
      <c r="F1664" t="s">
        <v>39</v>
      </c>
      <c r="G1664" t="s">
        <v>177</v>
      </c>
      <c r="H1664" s="74">
        <v>0.11527868646602001</v>
      </c>
      <c r="I1664" s="1">
        <v>73140158</v>
      </c>
      <c r="J1664" s="1"/>
      <c r="K1664" s="1">
        <v>2702606</v>
      </c>
      <c r="L1664" s="1">
        <v>7423590</v>
      </c>
      <c r="M1664" s="1"/>
      <c r="N1664" s="1"/>
      <c r="O1664" s="1"/>
      <c r="P1664" s="1"/>
      <c r="Q1664" s="1"/>
      <c r="R1664" s="1"/>
      <c r="S1664" s="1"/>
      <c r="T1664" s="1">
        <v>10126196</v>
      </c>
      <c r="U1664" s="1">
        <v>37.113702623906704</v>
      </c>
      <c r="V1664" s="36">
        <v>0.23391156844855843</v>
      </c>
      <c r="W1664" s="1"/>
      <c r="X1664" s="1">
        <v>640940</v>
      </c>
      <c r="Y1664" s="1">
        <v>1572188</v>
      </c>
      <c r="Z1664" s="1"/>
      <c r="AA1664" s="1"/>
      <c r="AB1664" s="1"/>
      <c r="AC1664" s="1"/>
      <c r="AD1664" s="1"/>
      <c r="AE1664" s="1"/>
      <c r="AF1664" s="1"/>
      <c r="AG1664" s="1">
        <v>0</v>
      </c>
      <c r="AH1664" s="1">
        <v>5450625.9454438007</v>
      </c>
      <c r="AI1664" s="1">
        <v>16138802.688124999</v>
      </c>
      <c r="AJ1664" s="1">
        <v>0</v>
      </c>
      <c r="AK1664" s="1">
        <v>0</v>
      </c>
      <c r="AL1664" s="1">
        <v>0</v>
      </c>
      <c r="AM1664" s="1">
        <v>0</v>
      </c>
      <c r="AN1664" s="1">
        <v>0</v>
      </c>
      <c r="AO1664" s="1">
        <v>0</v>
      </c>
      <c r="AP1664" s="1">
        <v>0</v>
      </c>
      <c r="AQ1664" s="1">
        <v>21589428.633568801</v>
      </c>
      <c r="AR1664" s="1">
        <v>0</v>
      </c>
      <c r="AS1664" s="1">
        <v>1384614.0293100001</v>
      </c>
      <c r="AT1664" s="1">
        <v>3408534.0844471999</v>
      </c>
      <c r="AU1664" s="1">
        <v>0</v>
      </c>
      <c r="AV1664" s="1">
        <v>0</v>
      </c>
      <c r="AW1664" s="1">
        <v>0</v>
      </c>
      <c r="AX1664" s="1">
        <v>0</v>
      </c>
      <c r="AY1664" s="1">
        <v>0</v>
      </c>
      <c r="AZ1664" s="1">
        <v>0</v>
      </c>
      <c r="BA1664" s="1">
        <v>0</v>
      </c>
      <c r="BB1664" s="1">
        <v>4793148.1137572005</v>
      </c>
      <c r="BC1664" s="7">
        <v>0.36071260260780408</v>
      </c>
      <c r="BD1664" s="35" t="s">
        <v>552</v>
      </c>
      <c r="BE1664" s="35">
        <v>2.5291292829046488</v>
      </c>
      <c r="BF1664" s="35">
        <v>2.6331379794105279</v>
      </c>
      <c r="BG1664" s="35" t="s">
        <v>552</v>
      </c>
      <c r="BH1664" s="35" t="s">
        <v>552</v>
      </c>
      <c r="BI1664" s="35" t="s">
        <v>552</v>
      </c>
      <c r="BJ1664" s="35" t="s">
        <v>552</v>
      </c>
      <c r="BK1664" s="35" t="s">
        <v>552</v>
      </c>
      <c r="BL1664" s="35" t="s">
        <v>552</v>
      </c>
      <c r="BM1664" s="35" t="s">
        <v>552</v>
      </c>
      <c r="BN1664" s="35">
        <v>2.605378835974141</v>
      </c>
      <c r="BO1664" s="1">
        <v>0</v>
      </c>
      <c r="BP1664" s="1"/>
      <c r="BQ1664" s="1">
        <v>24074814.407279998</v>
      </c>
      <c r="BR1664" s="1">
        <v>1070120.1110825071</v>
      </c>
      <c r="BS1664" s="1">
        <v>9456150.5225318689</v>
      </c>
      <c r="BT1664" s="1">
        <v>24074814.407279998</v>
      </c>
      <c r="BU1664" s="1">
        <v>1070120.1110825071</v>
      </c>
      <c r="BV1664" s="1">
        <v>2783575.0305455956</v>
      </c>
      <c r="BW1664" s="35">
        <v>6.6259029238248717</v>
      </c>
      <c r="BX1664" s="1">
        <v>135442568.76445767</v>
      </c>
      <c r="BY1664" s="1">
        <v>6020391.8617828721</v>
      </c>
      <c r="BZ1664" s="1">
        <v>53199384.872840121</v>
      </c>
      <c r="CA1664" s="1">
        <v>135442568.76445767</v>
      </c>
      <c r="CB1664" s="1">
        <v>6020391.8617828721</v>
      </c>
      <c r="CC1664" s="1">
        <v>15660122.90303237</v>
      </c>
    </row>
    <row r="1665" spans="1:81" x14ac:dyDescent="0.25">
      <c r="A1665" t="s">
        <v>189</v>
      </c>
      <c r="B1665" t="s">
        <v>190</v>
      </c>
      <c r="C1665" t="s">
        <v>42</v>
      </c>
      <c r="D1665" t="s">
        <v>1729</v>
      </c>
      <c r="E1665">
        <v>20004</v>
      </c>
      <c r="F1665" t="s">
        <v>39</v>
      </c>
      <c r="G1665" t="s">
        <v>177</v>
      </c>
      <c r="H1665" s="74">
        <v>0.11527868646602001</v>
      </c>
      <c r="I1665" s="1">
        <v>12128749</v>
      </c>
      <c r="J1665" s="1"/>
      <c r="K1665" s="1"/>
      <c r="L1665" s="1"/>
      <c r="M1665" s="1"/>
      <c r="N1665" s="1">
        <v>949199</v>
      </c>
      <c r="O1665" s="1"/>
      <c r="P1665" s="1"/>
      <c r="Q1665" s="1"/>
      <c r="R1665" s="1"/>
      <c r="S1665" s="1"/>
      <c r="T1665" s="1">
        <v>949199</v>
      </c>
      <c r="U1665" s="1">
        <v>51</v>
      </c>
      <c r="V1665" s="36">
        <v>0.25657418043277297</v>
      </c>
      <c r="W1665" s="1"/>
      <c r="X1665" s="1"/>
      <c r="Y1665" s="1"/>
      <c r="Z1665" s="1"/>
      <c r="AA1665" s="1">
        <v>8916229</v>
      </c>
      <c r="AB1665" s="1"/>
      <c r="AC1665" s="1"/>
      <c r="AD1665" s="1"/>
      <c r="AE1665" s="1"/>
      <c r="AF1665" s="1"/>
      <c r="AG1665" s="1"/>
      <c r="AH1665" s="1"/>
      <c r="AI1665" s="1"/>
      <c r="AJ1665" s="1"/>
      <c r="AK1665" s="1">
        <v>1027851.167350235</v>
      </c>
      <c r="AL1665" s="1"/>
      <c r="AM1665" s="1"/>
      <c r="AN1665" s="1"/>
      <c r="AO1665" s="1"/>
      <c r="AP1665" s="1"/>
      <c r="AQ1665" s="1">
        <v>1027851.167350235</v>
      </c>
      <c r="AR1665" s="1"/>
      <c r="AS1665" s="1"/>
      <c r="AT1665" s="1"/>
      <c r="AU1665" s="1"/>
      <c r="AV1665" s="1">
        <v>179236.44273983015</v>
      </c>
      <c r="AW1665" s="1"/>
      <c r="AX1665" s="1"/>
      <c r="AY1665" s="1"/>
      <c r="AZ1665" s="1"/>
      <c r="BA1665" s="1"/>
      <c r="BB1665" s="1">
        <v>179236.44273983015</v>
      </c>
      <c r="BC1665" s="7">
        <v>9.9522845273660565E-2</v>
      </c>
      <c r="BD1665" s="35" t="s">
        <v>552</v>
      </c>
      <c r="BE1665" s="35" t="s">
        <v>552</v>
      </c>
      <c r="BF1665" s="35" t="s">
        <v>552</v>
      </c>
      <c r="BG1665" s="35" t="s">
        <v>552</v>
      </c>
      <c r="BH1665" s="35">
        <v>1.2716907730518736</v>
      </c>
      <c r="BI1665" s="35" t="s">
        <v>552</v>
      </c>
      <c r="BJ1665" s="35" t="s">
        <v>552</v>
      </c>
      <c r="BK1665" s="35" t="s">
        <v>552</v>
      </c>
      <c r="BL1665" s="35" t="s">
        <v>552</v>
      </c>
      <c r="BM1665" s="35" t="s">
        <v>552</v>
      </c>
      <c r="BN1665" s="35">
        <v>1.2716907730518736</v>
      </c>
      <c r="BO1665" s="1"/>
      <c r="BP1665" s="1"/>
      <c r="BQ1665" s="1">
        <v>3992299.0208399994</v>
      </c>
      <c r="BR1665" s="1">
        <v>177456.79777136722</v>
      </c>
      <c r="BS1665" s="1">
        <v>1568102.6583782863</v>
      </c>
      <c r="BT1665" s="1">
        <v>3992299.0208399994</v>
      </c>
      <c r="BU1665" s="1">
        <v>177456.79777136722</v>
      </c>
      <c r="BV1665" s="1">
        <v>461597.07322692493</v>
      </c>
      <c r="BW1665" s="35">
        <v>6.6259029238248717</v>
      </c>
      <c r="BX1665" s="1">
        <v>22460286.734126925</v>
      </c>
      <c r="BY1665" s="1">
        <v>998354.71743453376</v>
      </c>
      <c r="BZ1665" s="1">
        <v>8821993.3306279536</v>
      </c>
      <c r="CA1665" s="1">
        <v>22460286.734126925</v>
      </c>
      <c r="CB1665" s="1">
        <v>998354.71743453376</v>
      </c>
      <c r="CC1665" s="1">
        <v>2596900.3238963601</v>
      </c>
    </row>
    <row r="1666" spans="1:81" x14ac:dyDescent="0.25">
      <c r="A1666" t="s">
        <v>189</v>
      </c>
      <c r="B1666" t="s">
        <v>190</v>
      </c>
      <c r="C1666" t="s">
        <v>42</v>
      </c>
      <c r="D1666" t="s">
        <v>28</v>
      </c>
      <c r="E1666">
        <v>20004</v>
      </c>
      <c r="F1666" t="s">
        <v>39</v>
      </c>
      <c r="G1666" t="s">
        <v>177</v>
      </c>
      <c r="H1666" s="74">
        <v>0.11527868646602001</v>
      </c>
      <c r="I1666" s="1">
        <v>87339282</v>
      </c>
      <c r="J1666" s="1">
        <v>0</v>
      </c>
      <c r="K1666" s="1">
        <v>3125820</v>
      </c>
      <c r="L1666" s="1">
        <v>8135745</v>
      </c>
      <c r="M1666" s="1">
        <v>0</v>
      </c>
      <c r="N1666" s="1">
        <v>949199</v>
      </c>
      <c r="O1666" s="1">
        <v>0</v>
      </c>
      <c r="P1666" s="1">
        <v>1466017</v>
      </c>
      <c r="Q1666" s="1">
        <v>0</v>
      </c>
      <c r="R1666" s="1">
        <v>0</v>
      </c>
      <c r="S1666" s="1">
        <v>0</v>
      </c>
      <c r="T1666" s="1">
        <v>13676781</v>
      </c>
      <c r="U1666" s="1"/>
      <c r="V1666" s="36"/>
      <c r="W1666" s="1"/>
      <c r="X1666" s="1">
        <v>671530</v>
      </c>
      <c r="Y1666" s="1">
        <v>1610169</v>
      </c>
      <c r="Z1666" s="1"/>
      <c r="AA1666" s="1">
        <v>8916229</v>
      </c>
      <c r="AB1666" s="1"/>
      <c r="AC1666" s="1">
        <v>186815</v>
      </c>
      <c r="AD1666" s="1"/>
      <c r="AE1666" s="1"/>
      <c r="AF1666" s="1"/>
      <c r="AG1666" s="1">
        <v>0</v>
      </c>
      <c r="AH1666" s="1">
        <v>5793228.3727093562</v>
      </c>
      <c r="AI1666" s="1">
        <v>16534912.0096875</v>
      </c>
      <c r="AJ1666" s="1">
        <v>0</v>
      </c>
      <c r="AK1666" s="1">
        <v>1027851.167350235</v>
      </c>
      <c r="AL1666" s="1">
        <v>0</v>
      </c>
      <c r="AM1666" s="1">
        <v>1641900.8509758331</v>
      </c>
      <c r="AN1666" s="1">
        <v>0</v>
      </c>
      <c r="AO1666" s="1">
        <v>0</v>
      </c>
      <c r="AP1666" s="1">
        <v>0</v>
      </c>
      <c r="AQ1666" s="1">
        <v>24997892.400722925</v>
      </c>
      <c r="AR1666" s="1">
        <v>0</v>
      </c>
      <c r="AS1666" s="1">
        <v>1450697.193345</v>
      </c>
      <c r="AT1666" s="1">
        <v>3490877.6292785998</v>
      </c>
      <c r="AU1666" s="1">
        <v>0</v>
      </c>
      <c r="AV1666" s="1">
        <v>179236.44273983015</v>
      </c>
      <c r="AW1666" s="1">
        <v>0</v>
      </c>
      <c r="AX1666" s="1">
        <v>485939.44169999997</v>
      </c>
      <c r="AY1666" s="1">
        <v>0</v>
      </c>
      <c r="AZ1666" s="1">
        <v>0</v>
      </c>
      <c r="BA1666" s="1">
        <v>0</v>
      </c>
      <c r="BB1666" s="1">
        <v>5606750.70706343</v>
      </c>
      <c r="BC1666" s="7">
        <v>0.35041097667583704</v>
      </c>
      <c r="BD1666" s="35" t="s">
        <v>552</v>
      </c>
      <c r="BE1666" s="35">
        <v>2.3174480827604778</v>
      </c>
      <c r="BF1666" s="35">
        <v>2.4614573882251838</v>
      </c>
      <c r="BG1666" s="35" t="s">
        <v>552</v>
      </c>
      <c r="BH1666" s="35">
        <v>1.2716907730518736</v>
      </c>
      <c r="BI1666" s="35" t="s">
        <v>552</v>
      </c>
      <c r="BJ1666" s="35">
        <v>1.4514431228804532</v>
      </c>
      <c r="BK1666" s="35" t="s">
        <v>552</v>
      </c>
      <c r="BL1666" s="35" t="s">
        <v>552</v>
      </c>
      <c r="BM1666" s="35" t="s">
        <v>552</v>
      </c>
      <c r="BN1666" s="35">
        <v>2.2377080621373082</v>
      </c>
      <c r="BO1666" s="1">
        <v>0</v>
      </c>
      <c r="BP1666" s="1">
        <v>0</v>
      </c>
      <c r="BQ1666" s="1">
        <v>28748598.06312</v>
      </c>
      <c r="BR1666" s="1">
        <v>1277868.7483243668</v>
      </c>
      <c r="BS1666" s="1">
        <v>11291927.987383598</v>
      </c>
      <c r="BT1666" s="1">
        <v>28748598.06312</v>
      </c>
      <c r="BU1666" s="1">
        <v>1277868.7483243668</v>
      </c>
      <c r="BV1666" s="1">
        <v>3323966.6307663759</v>
      </c>
      <c r="BW1666" s="35">
        <v>6.6259029238248717</v>
      </c>
      <c r="BX1666" s="1">
        <v>161736821.89917284</v>
      </c>
      <c r="BY1666" s="1">
        <v>7189165.5274624834</v>
      </c>
      <c r="BZ1666" s="1">
        <v>63527290.67984128</v>
      </c>
      <c r="CA1666" s="1">
        <v>161736821.89917284</v>
      </c>
      <c r="CB1666" s="1">
        <v>7189165.5274624834</v>
      </c>
      <c r="CC1666" s="1">
        <v>18700313.586724862</v>
      </c>
    </row>
    <row r="1667" spans="1:81" x14ac:dyDescent="0.25">
      <c r="A1667" t="s">
        <v>189</v>
      </c>
      <c r="B1667" t="s">
        <v>190</v>
      </c>
      <c r="C1667" t="s">
        <v>42</v>
      </c>
      <c r="D1667" t="s">
        <v>1730</v>
      </c>
      <c r="E1667">
        <v>20004</v>
      </c>
      <c r="F1667" t="s">
        <v>39</v>
      </c>
      <c r="G1667" t="s">
        <v>177</v>
      </c>
      <c r="H1667" s="74">
        <v>0.11527868646602001</v>
      </c>
      <c r="I1667" s="1">
        <v>2070375</v>
      </c>
      <c r="J1667" s="1"/>
      <c r="K1667" s="1">
        <v>423214</v>
      </c>
      <c r="L1667" s="1">
        <v>712155</v>
      </c>
      <c r="M1667" s="1"/>
      <c r="N1667" s="1"/>
      <c r="O1667" s="1"/>
      <c r="P1667" s="1">
        <v>1466017</v>
      </c>
      <c r="Q1667" s="1"/>
      <c r="R1667" s="1"/>
      <c r="S1667" s="1"/>
      <c r="T1667" s="1">
        <v>2601386</v>
      </c>
      <c r="U1667" s="1">
        <v>12.125</v>
      </c>
      <c r="V1667" s="36">
        <v>0.10081071093626948</v>
      </c>
      <c r="W1667" s="1"/>
      <c r="X1667" s="1">
        <v>30590</v>
      </c>
      <c r="Y1667" s="1">
        <v>37981</v>
      </c>
      <c r="Z1667" s="1"/>
      <c r="AA1667" s="1"/>
      <c r="AB1667" s="1"/>
      <c r="AC1667" s="1">
        <v>186815</v>
      </c>
      <c r="AD1667" s="1"/>
      <c r="AE1667" s="1"/>
      <c r="AF1667" s="1"/>
      <c r="AG1667" s="1">
        <v>0</v>
      </c>
      <c r="AH1667" s="1">
        <v>342602.4272655556</v>
      </c>
      <c r="AI1667" s="1">
        <v>396109.32156250003</v>
      </c>
      <c r="AJ1667" s="1">
        <v>0</v>
      </c>
      <c r="AK1667" s="1"/>
      <c r="AL1667" s="1">
        <v>0</v>
      </c>
      <c r="AM1667" s="1">
        <v>1641900.8509758331</v>
      </c>
      <c r="AN1667" s="1"/>
      <c r="AO1667" s="1">
        <v>0</v>
      </c>
      <c r="AP1667" s="1">
        <v>0</v>
      </c>
      <c r="AQ1667" s="1">
        <v>2380612.5998038887</v>
      </c>
      <c r="AR1667" s="1">
        <v>0</v>
      </c>
      <c r="AS1667" s="1">
        <v>66083.164035000009</v>
      </c>
      <c r="AT1667" s="1">
        <v>82343.544831399995</v>
      </c>
      <c r="AU1667" s="1">
        <v>0</v>
      </c>
      <c r="AV1667" s="1"/>
      <c r="AW1667" s="1">
        <v>0</v>
      </c>
      <c r="AX1667" s="1">
        <v>485939.44169999997</v>
      </c>
      <c r="AY1667" s="1"/>
      <c r="AZ1667" s="1">
        <v>0</v>
      </c>
      <c r="BA1667" s="1">
        <v>0</v>
      </c>
      <c r="BB1667" s="1">
        <v>634366.15056640003</v>
      </c>
      <c r="BC1667" s="7">
        <v>1.4562476606268375</v>
      </c>
      <c r="BD1667" s="35" t="s">
        <v>552</v>
      </c>
      <c r="BE1667" s="35">
        <v>0.96567124740806221</v>
      </c>
      <c r="BF1667" s="35">
        <v>0.67183810602172278</v>
      </c>
      <c r="BG1667" s="35" t="s">
        <v>552</v>
      </c>
      <c r="BH1667" s="35" t="s">
        <v>552</v>
      </c>
      <c r="BI1667" s="35" t="s">
        <v>552</v>
      </c>
      <c r="BJ1667" s="35">
        <v>1.4514431228804532</v>
      </c>
      <c r="BK1667" s="35" t="s">
        <v>552</v>
      </c>
      <c r="BL1667" s="35" t="s">
        <v>552</v>
      </c>
      <c r="BM1667" s="35" t="s">
        <v>552</v>
      </c>
      <c r="BN1667" s="35">
        <v>1.1589893811876779</v>
      </c>
      <c r="BO1667" s="1">
        <v>0</v>
      </c>
      <c r="BP1667" s="1">
        <v>0</v>
      </c>
      <c r="BQ1667" s="1">
        <v>681484.63499999989</v>
      </c>
      <c r="BR1667" s="1">
        <v>30291.83947049233</v>
      </c>
      <c r="BS1667" s="1">
        <v>267674.80647344125</v>
      </c>
      <c r="BT1667" s="1">
        <v>681484.63499999989</v>
      </c>
      <c r="BU1667" s="1">
        <v>30291.83947049233</v>
      </c>
      <c r="BV1667" s="1">
        <v>78794.526993855237</v>
      </c>
      <c r="BW1667" s="35">
        <v>6.6259029238248717</v>
      </c>
      <c r="BX1667" s="1">
        <v>3833966.4005882246</v>
      </c>
      <c r="BY1667" s="1">
        <v>170418.94824507643</v>
      </c>
      <c r="BZ1667" s="1">
        <v>1505912.4763731896</v>
      </c>
      <c r="CA1667" s="1">
        <v>3833966.4005882246</v>
      </c>
      <c r="CB1667" s="1">
        <v>170418.94824507643</v>
      </c>
      <c r="CC1667" s="1">
        <v>443290.35979612789</v>
      </c>
    </row>
    <row r="1668" spans="1:81" x14ac:dyDescent="0.25">
      <c r="A1668" t="s">
        <v>1379</v>
      </c>
      <c r="B1668" t="s">
        <v>1380</v>
      </c>
      <c r="C1668" t="s">
        <v>42</v>
      </c>
      <c r="D1668" t="s">
        <v>28</v>
      </c>
      <c r="E1668">
        <v>20216</v>
      </c>
      <c r="F1668" t="s">
        <v>370</v>
      </c>
      <c r="G1668" t="s">
        <v>177</v>
      </c>
      <c r="H1668" s="74">
        <v>0.11527868646602001</v>
      </c>
      <c r="I1668" s="1">
        <v>442597.62</v>
      </c>
      <c r="J1668" s="1">
        <v>0</v>
      </c>
      <c r="K1668" s="1">
        <v>0</v>
      </c>
      <c r="L1668" s="1">
        <v>0</v>
      </c>
      <c r="M1668" s="1">
        <v>0</v>
      </c>
      <c r="N1668" s="1">
        <v>0</v>
      </c>
      <c r="O1668" s="1">
        <v>0</v>
      </c>
      <c r="P1668" s="1">
        <v>132074</v>
      </c>
      <c r="Q1668" s="1">
        <v>0</v>
      </c>
      <c r="R1668" s="1">
        <v>0</v>
      </c>
      <c r="S1668" s="1">
        <v>0</v>
      </c>
      <c r="T1668" s="1">
        <v>132074</v>
      </c>
      <c r="U1668" s="1"/>
      <c r="V1668" s="36"/>
      <c r="W1668" s="1"/>
      <c r="X1668" s="1"/>
      <c r="Y1668" s="1"/>
      <c r="Z1668" s="1"/>
      <c r="AA1668" s="1"/>
      <c r="AB1668" s="1"/>
      <c r="AC1668" s="1">
        <v>15556</v>
      </c>
      <c r="AD1668" s="1"/>
      <c r="AE1668" s="1"/>
      <c r="AF1668" s="1"/>
      <c r="AG1668" s="1">
        <v>0</v>
      </c>
      <c r="AH1668" s="1">
        <v>0</v>
      </c>
      <c r="AI1668" s="1">
        <v>0</v>
      </c>
      <c r="AJ1668" s="1">
        <v>0</v>
      </c>
      <c r="AK1668" s="1">
        <v>0</v>
      </c>
      <c r="AL1668" s="1">
        <v>0</v>
      </c>
      <c r="AM1668" s="1">
        <v>136731.69405166668</v>
      </c>
      <c r="AN1668" s="1">
        <v>0</v>
      </c>
      <c r="AO1668" s="1">
        <v>0</v>
      </c>
      <c r="AP1668" s="1">
        <v>0</v>
      </c>
      <c r="AQ1668" s="1">
        <v>136731.69405166668</v>
      </c>
      <c r="AR1668" s="1">
        <v>0</v>
      </c>
      <c r="AS1668" s="1">
        <v>0</v>
      </c>
      <c r="AT1668" s="1">
        <v>0</v>
      </c>
      <c r="AU1668" s="1">
        <v>0</v>
      </c>
      <c r="AV1668" s="1">
        <v>0</v>
      </c>
      <c r="AW1668" s="1">
        <v>0</v>
      </c>
      <c r="AX1668" s="1">
        <v>40463.956079999996</v>
      </c>
      <c r="AY1668" s="1">
        <v>0</v>
      </c>
      <c r="AZ1668" s="1">
        <v>0</v>
      </c>
      <c r="BA1668" s="1">
        <v>0</v>
      </c>
      <c r="BB1668" s="1">
        <v>40463.956079999996</v>
      </c>
      <c r="BC1668" s="7">
        <v>0.40035382506500305</v>
      </c>
      <c r="BD1668" s="35" t="s">
        <v>552</v>
      </c>
      <c r="BE1668" s="35" t="s">
        <v>552</v>
      </c>
      <c r="BF1668" s="35" t="s">
        <v>552</v>
      </c>
      <c r="BG1668" s="35" t="s">
        <v>552</v>
      </c>
      <c r="BH1668" s="35" t="s">
        <v>552</v>
      </c>
      <c r="BI1668" s="35" t="s">
        <v>552</v>
      </c>
      <c r="BJ1668" s="35">
        <v>1.341639157833235</v>
      </c>
      <c r="BK1668" s="35" t="s">
        <v>552</v>
      </c>
      <c r="BL1668" s="35" t="s">
        <v>552</v>
      </c>
      <c r="BM1668" s="35" t="s">
        <v>552</v>
      </c>
      <c r="BN1668" s="35">
        <v>1.341639157833235</v>
      </c>
      <c r="BO1668" s="1">
        <v>0</v>
      </c>
      <c r="BP1668" s="1">
        <v>0</v>
      </c>
      <c r="BQ1668" s="1">
        <v>145685.43259919996</v>
      </c>
      <c r="BR1668" s="1">
        <v>6475.6848662981174</v>
      </c>
      <c r="BS1668" s="1">
        <v>57222.596041347912</v>
      </c>
      <c r="BT1668" s="1">
        <v>145685.43259919996</v>
      </c>
      <c r="BU1668" s="1">
        <v>6475.6848662981174</v>
      </c>
      <c r="BV1668" s="1">
        <v>16844.421960517335</v>
      </c>
      <c r="BW1668" s="35">
        <v>5.9805891481500133</v>
      </c>
      <c r="BX1668" s="1">
        <v>725599.28464711551</v>
      </c>
      <c r="BY1668" s="1">
        <v>32252.725771923673</v>
      </c>
      <c r="BZ1668" s="1">
        <v>285002.24087250925</v>
      </c>
      <c r="CA1668" s="1">
        <v>725599.28464711551</v>
      </c>
      <c r="CB1668" s="1">
        <v>32252.725771923673</v>
      </c>
      <c r="CC1668" s="1">
        <v>83895.145223412415</v>
      </c>
    </row>
    <row r="1669" spans="1:81" x14ac:dyDescent="0.25">
      <c r="A1669" t="s">
        <v>1379</v>
      </c>
      <c r="B1669" t="s">
        <v>1380</v>
      </c>
      <c r="C1669" t="s">
        <v>42</v>
      </c>
      <c r="D1669" t="s">
        <v>1730</v>
      </c>
      <c r="E1669">
        <v>20216</v>
      </c>
      <c r="F1669" t="s">
        <v>370</v>
      </c>
      <c r="G1669" t="s">
        <v>177</v>
      </c>
      <c r="H1669" s="74">
        <v>0.11527868646602001</v>
      </c>
      <c r="I1669" s="1">
        <v>442597.62</v>
      </c>
      <c r="J1669" s="1"/>
      <c r="K1669" s="1"/>
      <c r="L1669" s="1"/>
      <c r="M1669" s="1"/>
      <c r="N1669" s="1"/>
      <c r="O1669" s="1"/>
      <c r="P1669" s="1">
        <v>132074</v>
      </c>
      <c r="Q1669" s="1"/>
      <c r="R1669" s="1"/>
      <c r="S1669" s="1"/>
      <c r="T1669" s="1">
        <v>132074</v>
      </c>
      <c r="U1669" s="1">
        <v>14</v>
      </c>
      <c r="V1669" s="36">
        <v>0.28711654555291316</v>
      </c>
      <c r="W1669" s="1"/>
      <c r="X1669" s="1"/>
      <c r="Y1669" s="1"/>
      <c r="Z1669" s="1"/>
      <c r="AA1669" s="1"/>
      <c r="AB1669" s="1"/>
      <c r="AC1669" s="1">
        <v>15556</v>
      </c>
      <c r="AD1669" s="1"/>
      <c r="AE1669" s="1"/>
      <c r="AF1669" s="1"/>
      <c r="AG1669" s="1">
        <v>0</v>
      </c>
      <c r="AH1669" s="1">
        <v>0</v>
      </c>
      <c r="AI1669" s="1">
        <v>0</v>
      </c>
      <c r="AJ1669" s="1">
        <v>0</v>
      </c>
      <c r="AK1669" s="1"/>
      <c r="AL1669" s="1">
        <v>0</v>
      </c>
      <c r="AM1669" s="1">
        <v>136731.69405166668</v>
      </c>
      <c r="AN1669" s="1"/>
      <c r="AO1669" s="1">
        <v>0</v>
      </c>
      <c r="AP1669" s="1">
        <v>0</v>
      </c>
      <c r="AQ1669" s="1">
        <v>136731.69405166668</v>
      </c>
      <c r="AR1669" s="1">
        <v>0</v>
      </c>
      <c r="AS1669" s="1">
        <v>0</v>
      </c>
      <c r="AT1669" s="1">
        <v>0</v>
      </c>
      <c r="AU1669" s="1">
        <v>0</v>
      </c>
      <c r="AV1669" s="1"/>
      <c r="AW1669" s="1">
        <v>0</v>
      </c>
      <c r="AX1669" s="1">
        <v>40463.956079999996</v>
      </c>
      <c r="AY1669" s="1"/>
      <c r="AZ1669" s="1">
        <v>0</v>
      </c>
      <c r="BA1669" s="1">
        <v>0</v>
      </c>
      <c r="BB1669" s="1">
        <v>40463.956079999996</v>
      </c>
      <c r="BC1669" s="7">
        <v>0.40035382506500305</v>
      </c>
      <c r="BD1669" s="35" t="s">
        <v>552</v>
      </c>
      <c r="BE1669" s="35" t="s">
        <v>552</v>
      </c>
      <c r="BF1669" s="35" t="s">
        <v>552</v>
      </c>
      <c r="BG1669" s="35" t="s">
        <v>552</v>
      </c>
      <c r="BH1669" s="35" t="s">
        <v>552</v>
      </c>
      <c r="BI1669" s="35" t="s">
        <v>552</v>
      </c>
      <c r="BJ1669" s="35">
        <v>1.341639157833235</v>
      </c>
      <c r="BK1669" s="35" t="s">
        <v>552</v>
      </c>
      <c r="BL1669" s="35" t="s">
        <v>552</v>
      </c>
      <c r="BM1669" s="35" t="s">
        <v>552</v>
      </c>
      <c r="BN1669" s="35">
        <v>1.341639157833235</v>
      </c>
      <c r="BO1669" s="1">
        <v>0</v>
      </c>
      <c r="BP1669" s="1">
        <v>0</v>
      </c>
      <c r="BQ1669" s="1">
        <v>145685.43259919996</v>
      </c>
      <c r="BR1669" s="1">
        <v>6475.6848662981174</v>
      </c>
      <c r="BS1669" s="1">
        <v>57222.596041347912</v>
      </c>
      <c r="BT1669" s="1">
        <v>145685.43259919996</v>
      </c>
      <c r="BU1669" s="1">
        <v>6475.6848662981174</v>
      </c>
      <c r="BV1669" s="1">
        <v>16844.421960517335</v>
      </c>
      <c r="BW1669" s="35">
        <v>5.9805891481500133</v>
      </c>
      <c r="BX1669" s="1">
        <v>725599.28464711551</v>
      </c>
      <c r="BY1669" s="1">
        <v>32252.725771923673</v>
      </c>
      <c r="BZ1669" s="1">
        <v>285002.24087250925</v>
      </c>
      <c r="CA1669" s="1">
        <v>725599.28464711551</v>
      </c>
      <c r="CB1669" s="1">
        <v>32252.725771923673</v>
      </c>
      <c r="CC1669" s="1">
        <v>83895.145223412415</v>
      </c>
    </row>
    <row r="1670" spans="1:81" x14ac:dyDescent="0.25">
      <c r="A1670" t="s">
        <v>1292</v>
      </c>
      <c r="B1670" t="s">
        <v>1293</v>
      </c>
      <c r="C1670" t="s">
        <v>42</v>
      </c>
      <c r="D1670" t="s">
        <v>38</v>
      </c>
      <c r="E1670">
        <v>20096</v>
      </c>
      <c r="F1670" t="s">
        <v>39</v>
      </c>
      <c r="G1670" t="s">
        <v>177</v>
      </c>
      <c r="H1670" s="74">
        <v>0.11527868646602001</v>
      </c>
      <c r="I1670" s="1">
        <v>834327</v>
      </c>
      <c r="J1670" s="1"/>
      <c r="K1670" s="1"/>
      <c r="L1670" s="1"/>
      <c r="M1670" s="1"/>
      <c r="N1670" s="1"/>
      <c r="O1670" s="1"/>
      <c r="P1670" s="1"/>
      <c r="Q1670" s="1"/>
      <c r="R1670" s="1"/>
      <c r="S1670" s="1"/>
      <c r="T1670" s="1">
        <v>0</v>
      </c>
      <c r="U1670" s="1">
        <v>0</v>
      </c>
      <c r="V1670" s="36" t="s">
        <v>552</v>
      </c>
      <c r="W1670" s="1"/>
      <c r="X1670" s="1"/>
      <c r="Y1670" s="1">
        <v>2430</v>
      </c>
      <c r="Z1670" s="1"/>
      <c r="AA1670" s="1"/>
      <c r="AB1670" s="1"/>
      <c r="AC1670" s="1">
        <v>68087</v>
      </c>
      <c r="AD1670" s="1"/>
      <c r="AE1670" s="1"/>
      <c r="AF1670" s="1"/>
      <c r="AG1670" s="1">
        <v>0</v>
      </c>
      <c r="AH1670" s="1">
        <v>0</v>
      </c>
      <c r="AI1670" s="1">
        <v>24889.712400000004</v>
      </c>
      <c r="AJ1670" s="1">
        <v>0</v>
      </c>
      <c r="AK1670" s="1">
        <v>0</v>
      </c>
      <c r="AL1670" s="1">
        <v>0</v>
      </c>
      <c r="AM1670" s="1">
        <v>599971.75008000003</v>
      </c>
      <c r="AN1670" s="1">
        <v>0</v>
      </c>
      <c r="AO1670" s="1">
        <v>0</v>
      </c>
      <c r="AP1670" s="1">
        <v>0</v>
      </c>
      <c r="AQ1670" s="1">
        <v>624861.46247999999</v>
      </c>
      <c r="AR1670" s="1">
        <v>0</v>
      </c>
      <c r="AS1670" s="1">
        <v>0</v>
      </c>
      <c r="AT1670" s="1">
        <v>5268.2871420000001</v>
      </c>
      <c r="AU1670" s="1">
        <v>0</v>
      </c>
      <c r="AV1670" s="1">
        <v>0</v>
      </c>
      <c r="AW1670" s="1">
        <v>0</v>
      </c>
      <c r="AX1670" s="1">
        <v>177106.54265999998</v>
      </c>
      <c r="AY1670" s="1">
        <v>0</v>
      </c>
      <c r="AZ1670" s="1">
        <v>0</v>
      </c>
      <c r="BA1670" s="1">
        <v>0</v>
      </c>
      <c r="BB1670" s="1">
        <v>182374.82980199996</v>
      </c>
      <c r="BC1670" s="7">
        <v>0.96752986812364927</v>
      </c>
      <c r="BD1670" s="35" t="s">
        <v>552</v>
      </c>
      <c r="BE1670" s="35" t="s">
        <v>552</v>
      </c>
      <c r="BF1670" s="35" t="s">
        <v>552</v>
      </c>
      <c r="BG1670" s="35" t="s">
        <v>552</v>
      </c>
      <c r="BH1670" s="35" t="s">
        <v>552</v>
      </c>
      <c r="BI1670" s="35" t="s">
        <v>552</v>
      </c>
      <c r="BJ1670" s="35" t="s">
        <v>552</v>
      </c>
      <c r="BK1670" s="35" t="s">
        <v>552</v>
      </c>
      <c r="BL1670" s="35" t="s">
        <v>552</v>
      </c>
      <c r="BM1670" s="35" t="s">
        <v>552</v>
      </c>
      <c r="BN1670" s="35" t="s">
        <v>552</v>
      </c>
      <c r="BO1670" s="1">
        <v>0</v>
      </c>
      <c r="BP1670" s="1"/>
      <c r="BQ1670" s="1">
        <v>274627.07531999995</v>
      </c>
      <c r="BR1670" s="1">
        <v>12207.112020719655</v>
      </c>
      <c r="BS1670" s="1">
        <v>107868.53505310237</v>
      </c>
      <c r="BT1670" s="1">
        <v>274627.07531999995</v>
      </c>
      <c r="BU1670" s="1">
        <v>12207.112020719655</v>
      </c>
      <c r="BV1670" s="1">
        <v>31752.895646055549</v>
      </c>
      <c r="BW1670" s="35">
        <v>5.9749063618864744</v>
      </c>
      <c r="BX1670" s="1">
        <v>1366243.9841557438</v>
      </c>
      <c r="BY1670" s="1">
        <v>60729.239252139065</v>
      </c>
      <c r="BZ1670" s="1">
        <v>536635.86128305306</v>
      </c>
      <c r="CA1670" s="1">
        <v>1366243.9841557438</v>
      </c>
      <c r="CB1670" s="1">
        <v>60729.239252139065</v>
      </c>
      <c r="CC1670" s="1">
        <v>157967.68255787907</v>
      </c>
    </row>
    <row r="1671" spans="1:81" x14ac:dyDescent="0.25">
      <c r="A1671" t="s">
        <v>1292</v>
      </c>
      <c r="B1671" t="s">
        <v>1293</v>
      </c>
      <c r="C1671" t="s">
        <v>42</v>
      </c>
      <c r="D1671" t="s">
        <v>28</v>
      </c>
      <c r="E1671">
        <v>20096</v>
      </c>
      <c r="F1671" t="s">
        <v>39</v>
      </c>
      <c r="G1671" t="s">
        <v>177</v>
      </c>
      <c r="H1671" s="74">
        <v>0.11527868646602001</v>
      </c>
      <c r="I1671" s="1">
        <v>986707</v>
      </c>
      <c r="J1671" s="1">
        <v>0</v>
      </c>
      <c r="K1671" s="1">
        <v>0</v>
      </c>
      <c r="L1671" s="1">
        <v>16904</v>
      </c>
      <c r="M1671" s="1">
        <v>0</v>
      </c>
      <c r="N1671" s="1">
        <v>0</v>
      </c>
      <c r="O1671" s="1">
        <v>0</v>
      </c>
      <c r="P1671" s="1">
        <v>593256</v>
      </c>
      <c r="Q1671" s="1">
        <v>0</v>
      </c>
      <c r="R1671" s="1">
        <v>0</v>
      </c>
      <c r="S1671" s="1">
        <v>0</v>
      </c>
      <c r="T1671" s="1">
        <v>610160</v>
      </c>
      <c r="U1671" s="1"/>
      <c r="V1671" s="36"/>
      <c r="W1671" s="1"/>
      <c r="X1671" s="1"/>
      <c r="Y1671" s="1">
        <v>2430</v>
      </c>
      <c r="Z1671" s="1"/>
      <c r="AA1671" s="1"/>
      <c r="AB1671" s="1"/>
      <c r="AC1671" s="1">
        <v>89387</v>
      </c>
      <c r="AD1671" s="1"/>
      <c r="AE1671" s="1"/>
      <c r="AF1671" s="1"/>
      <c r="AG1671" s="1">
        <v>0</v>
      </c>
      <c r="AH1671" s="1">
        <v>0</v>
      </c>
      <c r="AI1671" s="1">
        <v>25087.277900000005</v>
      </c>
      <c r="AJ1671" s="1">
        <v>0</v>
      </c>
      <c r="AK1671" s="1">
        <v>0</v>
      </c>
      <c r="AL1671" s="1">
        <v>0</v>
      </c>
      <c r="AM1671" s="1">
        <v>787659.59002</v>
      </c>
      <c r="AN1671" s="1">
        <v>0</v>
      </c>
      <c r="AO1671" s="1">
        <v>0</v>
      </c>
      <c r="AP1671" s="1">
        <v>0</v>
      </c>
      <c r="AQ1671" s="1">
        <v>812746.86791999999</v>
      </c>
      <c r="AR1671" s="1">
        <v>0</v>
      </c>
      <c r="AS1671" s="1">
        <v>0</v>
      </c>
      <c r="AT1671" s="1">
        <v>5268.2871420000001</v>
      </c>
      <c r="AU1671" s="1">
        <v>0</v>
      </c>
      <c r="AV1671" s="1">
        <v>0</v>
      </c>
      <c r="AW1671" s="1">
        <v>0</v>
      </c>
      <c r="AX1671" s="1">
        <v>232511.67665999997</v>
      </c>
      <c r="AY1671" s="1">
        <v>0</v>
      </c>
      <c r="AZ1671" s="1">
        <v>0</v>
      </c>
      <c r="BA1671" s="1">
        <v>0</v>
      </c>
      <c r="BB1671" s="1">
        <v>237779.96380199995</v>
      </c>
      <c r="BC1671" s="7">
        <v>1.0646796178825122</v>
      </c>
      <c r="BD1671" s="35" t="s">
        <v>552</v>
      </c>
      <c r="BE1671" s="35" t="s">
        <v>552</v>
      </c>
      <c r="BF1671" s="35">
        <v>1.7957622481069573</v>
      </c>
      <c r="BG1671" s="35" t="s">
        <v>552</v>
      </c>
      <c r="BH1671" s="35" t="s">
        <v>552</v>
      </c>
      <c r="BI1671" s="35" t="s">
        <v>552</v>
      </c>
      <c r="BJ1671" s="35">
        <v>1.7196139047561254</v>
      </c>
      <c r="BK1671" s="35" t="s">
        <v>552</v>
      </c>
      <c r="BL1671" s="35" t="s">
        <v>552</v>
      </c>
      <c r="BM1671" s="35" t="s">
        <v>552</v>
      </c>
      <c r="BN1671" s="35">
        <v>1.7217235343549231</v>
      </c>
      <c r="BO1671" s="1">
        <v>0</v>
      </c>
      <c r="BP1671" s="1">
        <v>0</v>
      </c>
      <c r="BQ1671" s="1">
        <v>324784.47611999995</v>
      </c>
      <c r="BR1671" s="1">
        <v>14436.597258183216</v>
      </c>
      <c r="BS1671" s="1">
        <v>127569.45252477922</v>
      </c>
      <c r="BT1671" s="1">
        <v>324784.47611999995</v>
      </c>
      <c r="BU1671" s="1">
        <v>14436.597258183216</v>
      </c>
      <c r="BV1671" s="1">
        <v>37552.188056041014</v>
      </c>
      <c r="BW1671" s="35">
        <v>5.9749063618864744</v>
      </c>
      <c r="BX1671" s="1">
        <v>1615772.3564913534</v>
      </c>
      <c r="BY1671" s="1">
        <v>71820.719543728512</v>
      </c>
      <c r="BZ1671" s="1">
        <v>634646.08094789879</v>
      </c>
      <c r="CA1671" s="1">
        <v>1615772.3564913534</v>
      </c>
      <c r="CB1671" s="1">
        <v>71820.719543728512</v>
      </c>
      <c r="CC1671" s="1">
        <v>186818.61926275573</v>
      </c>
    </row>
    <row r="1672" spans="1:81" x14ac:dyDescent="0.25">
      <c r="A1672" t="s">
        <v>1292</v>
      </c>
      <c r="B1672" t="s">
        <v>1293</v>
      </c>
      <c r="C1672" t="s">
        <v>42</v>
      </c>
      <c r="D1672" t="s">
        <v>1730</v>
      </c>
      <c r="E1672">
        <v>20096</v>
      </c>
      <c r="F1672" t="s">
        <v>39</v>
      </c>
      <c r="G1672" t="s">
        <v>177</v>
      </c>
      <c r="H1672" s="74">
        <v>0.11527868646602001</v>
      </c>
      <c r="I1672" s="1">
        <v>152380</v>
      </c>
      <c r="J1672" s="1"/>
      <c r="K1672" s="1"/>
      <c r="L1672" s="1">
        <v>16904</v>
      </c>
      <c r="M1672" s="1"/>
      <c r="N1672" s="1"/>
      <c r="O1672" s="1"/>
      <c r="P1672" s="1">
        <v>593256</v>
      </c>
      <c r="Q1672" s="1"/>
      <c r="R1672" s="1"/>
      <c r="S1672" s="1"/>
      <c r="T1672" s="1">
        <v>610160</v>
      </c>
      <c r="U1672" s="1">
        <v>13.76</v>
      </c>
      <c r="V1672" s="36">
        <v>7.3400815969674585E-2</v>
      </c>
      <c r="W1672" s="1"/>
      <c r="X1672" s="1"/>
      <c r="Y1672" s="1"/>
      <c r="Z1672" s="1"/>
      <c r="AA1672" s="1"/>
      <c r="AB1672" s="1"/>
      <c r="AC1672" s="1">
        <v>21300</v>
      </c>
      <c r="AD1672" s="1"/>
      <c r="AE1672" s="1"/>
      <c r="AF1672" s="1"/>
      <c r="AG1672" s="1">
        <v>0</v>
      </c>
      <c r="AH1672" s="1">
        <v>0</v>
      </c>
      <c r="AI1672" s="1">
        <v>197.56549999999999</v>
      </c>
      <c r="AJ1672" s="1">
        <v>0</v>
      </c>
      <c r="AK1672" s="1"/>
      <c r="AL1672" s="1">
        <v>0</v>
      </c>
      <c r="AM1672" s="1">
        <v>187687.83994000001</v>
      </c>
      <c r="AN1672" s="1"/>
      <c r="AO1672" s="1">
        <v>0</v>
      </c>
      <c r="AP1672" s="1">
        <v>0</v>
      </c>
      <c r="AQ1672" s="1">
        <v>187885.40544</v>
      </c>
      <c r="AR1672" s="1">
        <v>0</v>
      </c>
      <c r="AS1672" s="1">
        <v>0</v>
      </c>
      <c r="AT1672" s="1">
        <v>0</v>
      </c>
      <c r="AU1672" s="1">
        <v>0</v>
      </c>
      <c r="AV1672" s="1"/>
      <c r="AW1672" s="1">
        <v>0</v>
      </c>
      <c r="AX1672" s="1">
        <v>55405.133999999998</v>
      </c>
      <c r="AY1672" s="1"/>
      <c r="AZ1672" s="1">
        <v>0</v>
      </c>
      <c r="BA1672" s="1">
        <v>0</v>
      </c>
      <c r="BB1672" s="1">
        <v>55405.133999999998</v>
      </c>
      <c r="BC1672" s="7">
        <v>1.5966041438508991</v>
      </c>
      <c r="BD1672" s="35" t="s">
        <v>552</v>
      </c>
      <c r="BE1672" s="35" t="s">
        <v>552</v>
      </c>
      <c r="BF1672" s="35">
        <v>1.16875E-2</v>
      </c>
      <c r="BG1672" s="35" t="s">
        <v>552</v>
      </c>
      <c r="BH1672" s="35" t="s">
        <v>552</v>
      </c>
      <c r="BI1672" s="35" t="s">
        <v>552</v>
      </c>
      <c r="BJ1672" s="35">
        <v>0.40976066645765064</v>
      </c>
      <c r="BK1672" s="35" t="s">
        <v>552</v>
      </c>
      <c r="BL1672" s="35" t="s">
        <v>552</v>
      </c>
      <c r="BM1672" s="35" t="s">
        <v>552</v>
      </c>
      <c r="BN1672" s="35">
        <v>0.39873236436344567</v>
      </c>
      <c r="BO1672" s="1">
        <v>0</v>
      </c>
      <c r="BP1672" s="1">
        <v>0</v>
      </c>
      <c r="BQ1672" s="1">
        <v>50157.400799999996</v>
      </c>
      <c r="BR1672" s="1">
        <v>2229.4852374635616</v>
      </c>
      <c r="BS1672" s="1">
        <v>19700.917471676858</v>
      </c>
      <c r="BT1672" s="1">
        <v>50157.400799999996</v>
      </c>
      <c r="BU1672" s="1">
        <v>2229.4852374635616</v>
      </c>
      <c r="BV1672" s="1">
        <v>5799.2924099854663</v>
      </c>
      <c r="BW1672" s="35">
        <v>5.9749063618864744</v>
      </c>
      <c r="BX1672" s="1">
        <v>249528.37233560969</v>
      </c>
      <c r="BY1672" s="1">
        <v>11091.480291589449</v>
      </c>
      <c r="BZ1672" s="1">
        <v>98010.219664845601</v>
      </c>
      <c r="CA1672" s="1">
        <v>249528.37233560969</v>
      </c>
      <c r="CB1672" s="1">
        <v>11091.480291589449</v>
      </c>
      <c r="CC1672" s="1">
        <v>28850.93670487664</v>
      </c>
    </row>
    <row r="1673" spans="1:81" x14ac:dyDescent="0.25">
      <c r="A1673" t="s">
        <v>253</v>
      </c>
      <c r="B1673" t="s">
        <v>254</v>
      </c>
      <c r="C1673" t="s">
        <v>42</v>
      </c>
      <c r="D1673" t="s">
        <v>38</v>
      </c>
      <c r="E1673">
        <v>20113</v>
      </c>
      <c r="F1673" t="s">
        <v>39</v>
      </c>
      <c r="G1673" t="s">
        <v>177</v>
      </c>
      <c r="H1673" s="74">
        <v>0.11527868646602001</v>
      </c>
      <c r="I1673" s="1">
        <v>50345826</v>
      </c>
      <c r="J1673" s="1"/>
      <c r="K1673" s="1"/>
      <c r="L1673" s="1">
        <v>5788785</v>
      </c>
      <c r="M1673" s="1"/>
      <c r="N1673" s="1"/>
      <c r="O1673" s="1"/>
      <c r="P1673" s="1"/>
      <c r="Q1673" s="1"/>
      <c r="R1673" s="1"/>
      <c r="S1673" s="1"/>
      <c r="T1673" s="1">
        <v>5788785</v>
      </c>
      <c r="U1673" s="1">
        <v>41.098214285714285</v>
      </c>
      <c r="V1673" s="36">
        <v>0.23674845346087625</v>
      </c>
      <c r="W1673" s="1"/>
      <c r="X1673" s="1"/>
      <c r="Y1673" s="1">
        <v>1449763</v>
      </c>
      <c r="Z1673" s="1"/>
      <c r="AA1673" s="1"/>
      <c r="AB1673" s="1"/>
      <c r="AC1673" s="1"/>
      <c r="AD1673" s="1"/>
      <c r="AE1673" s="1"/>
      <c r="AF1673" s="1"/>
      <c r="AG1673" s="1">
        <v>0</v>
      </c>
      <c r="AH1673" s="1">
        <v>0</v>
      </c>
      <c r="AI1673" s="1">
        <v>14869736.654687501</v>
      </c>
      <c r="AJ1673" s="1">
        <v>0</v>
      </c>
      <c r="AK1673" s="1">
        <v>0</v>
      </c>
      <c r="AL1673" s="1">
        <v>0</v>
      </c>
      <c r="AM1673" s="1">
        <v>0</v>
      </c>
      <c r="AN1673" s="1">
        <v>0</v>
      </c>
      <c r="AO1673" s="1">
        <v>0</v>
      </c>
      <c r="AP1673" s="1">
        <v>0</v>
      </c>
      <c r="AQ1673" s="1">
        <v>14869736.654687501</v>
      </c>
      <c r="AR1673" s="1">
        <v>0</v>
      </c>
      <c r="AS1673" s="1">
        <v>0</v>
      </c>
      <c r="AT1673" s="1">
        <v>3143114.3094021999</v>
      </c>
      <c r="AU1673" s="1">
        <v>0</v>
      </c>
      <c r="AV1673" s="1">
        <v>0</v>
      </c>
      <c r="AW1673" s="1">
        <v>0</v>
      </c>
      <c r="AX1673" s="1">
        <v>0</v>
      </c>
      <c r="AY1673" s="1">
        <v>0</v>
      </c>
      <c r="AZ1673" s="1">
        <v>0</v>
      </c>
      <c r="BA1673" s="1">
        <v>0</v>
      </c>
      <c r="BB1673" s="1">
        <v>3143114.3094021999</v>
      </c>
      <c r="BC1673" s="7">
        <v>0.35778241008678063</v>
      </c>
      <c r="BD1673" s="35" t="s">
        <v>552</v>
      </c>
      <c r="BE1673" s="35" t="s">
        <v>552</v>
      </c>
      <c r="BF1673" s="35">
        <v>3.111680769641592</v>
      </c>
      <c r="BG1673" s="35" t="s">
        <v>552</v>
      </c>
      <c r="BH1673" s="35" t="s">
        <v>552</v>
      </c>
      <c r="BI1673" s="35" t="s">
        <v>552</v>
      </c>
      <c r="BJ1673" s="35" t="s">
        <v>552</v>
      </c>
      <c r="BK1673" s="35" t="s">
        <v>552</v>
      </c>
      <c r="BL1673" s="35" t="s">
        <v>552</v>
      </c>
      <c r="BM1673" s="35" t="s">
        <v>552</v>
      </c>
      <c r="BN1673" s="35">
        <v>3.111680769641592</v>
      </c>
      <c r="BO1673" s="1">
        <v>0</v>
      </c>
      <c r="BP1673" s="1"/>
      <c r="BQ1673" s="1">
        <v>16571832.086159997</v>
      </c>
      <c r="BR1673" s="1">
        <v>736614.2265055069</v>
      </c>
      <c r="BS1673" s="1">
        <v>6509115.1271125022</v>
      </c>
      <c r="BT1673" s="1">
        <v>16571832.086159997</v>
      </c>
      <c r="BU1673" s="1">
        <v>736614.2265055069</v>
      </c>
      <c r="BV1673" s="1">
        <v>1916066.1937015944</v>
      </c>
      <c r="BW1673" s="35">
        <v>6.4729542898326899</v>
      </c>
      <c r="BX1673" s="1">
        <v>90696879.506336361</v>
      </c>
      <c r="BY1673" s="1">
        <v>4031455.9909051028</v>
      </c>
      <c r="BZ1673" s="1">
        <v>35624089.557945214</v>
      </c>
      <c r="CA1673" s="1">
        <v>90696879.506336361</v>
      </c>
      <c r="CB1673" s="1">
        <v>4031455.9909051028</v>
      </c>
      <c r="CC1673" s="1">
        <v>10486542.694422534</v>
      </c>
    </row>
    <row r="1674" spans="1:81" x14ac:dyDescent="0.25">
      <c r="A1674" t="s">
        <v>253</v>
      </c>
      <c r="B1674" t="s">
        <v>254</v>
      </c>
      <c r="C1674" t="s">
        <v>42</v>
      </c>
      <c r="D1674" t="s">
        <v>28</v>
      </c>
      <c r="E1674">
        <v>20113</v>
      </c>
      <c r="F1674" t="s">
        <v>39</v>
      </c>
      <c r="G1674" t="s">
        <v>177</v>
      </c>
      <c r="H1674" s="74">
        <v>0.11527868646602001</v>
      </c>
      <c r="I1674" s="1">
        <v>52181810</v>
      </c>
      <c r="J1674" s="1">
        <v>0</v>
      </c>
      <c r="K1674" s="1">
        <v>0</v>
      </c>
      <c r="L1674" s="1">
        <v>5806388</v>
      </c>
      <c r="M1674" s="1">
        <v>0</v>
      </c>
      <c r="N1674" s="1">
        <v>0</v>
      </c>
      <c r="O1674" s="1">
        <v>0</v>
      </c>
      <c r="P1674" s="1">
        <v>1787599</v>
      </c>
      <c r="Q1674" s="1">
        <v>0</v>
      </c>
      <c r="R1674" s="1">
        <v>0</v>
      </c>
      <c r="S1674" s="1">
        <v>0</v>
      </c>
      <c r="T1674" s="1">
        <v>7593987</v>
      </c>
      <c r="U1674" s="1"/>
      <c r="V1674" s="36"/>
      <c r="W1674" s="1"/>
      <c r="X1674" s="1"/>
      <c r="Y1674" s="1">
        <v>1453637</v>
      </c>
      <c r="Z1674" s="1"/>
      <c r="AA1674" s="1"/>
      <c r="AB1674" s="1"/>
      <c r="AC1674" s="1">
        <v>253662</v>
      </c>
      <c r="AD1674" s="1"/>
      <c r="AE1674" s="1"/>
      <c r="AF1674" s="1"/>
      <c r="AG1674" s="1">
        <v>0</v>
      </c>
      <c r="AH1674" s="1">
        <v>0</v>
      </c>
      <c r="AI1674" s="1">
        <v>14909495.929750001</v>
      </c>
      <c r="AJ1674" s="1">
        <v>0</v>
      </c>
      <c r="AK1674" s="1">
        <v>0</v>
      </c>
      <c r="AL1674" s="1">
        <v>0</v>
      </c>
      <c r="AM1674" s="1">
        <v>2229182.7745308331</v>
      </c>
      <c r="AN1674" s="1">
        <v>0</v>
      </c>
      <c r="AO1674" s="1">
        <v>0</v>
      </c>
      <c r="AP1674" s="1">
        <v>0</v>
      </c>
      <c r="AQ1674" s="1">
        <v>17138678.704280835</v>
      </c>
      <c r="AR1674" s="1">
        <v>0</v>
      </c>
      <c r="AS1674" s="1">
        <v>0</v>
      </c>
      <c r="AT1674" s="1">
        <v>3151513.2165577998</v>
      </c>
      <c r="AU1674" s="1">
        <v>0</v>
      </c>
      <c r="AV1674" s="1">
        <v>0</v>
      </c>
      <c r="AW1674" s="1">
        <v>0</v>
      </c>
      <c r="AX1674" s="1">
        <v>659820.52116</v>
      </c>
      <c r="AY1674" s="1">
        <v>0</v>
      </c>
      <c r="AZ1674" s="1">
        <v>0</v>
      </c>
      <c r="BA1674" s="1">
        <v>0</v>
      </c>
      <c r="BB1674" s="1">
        <v>3811333.7377177998</v>
      </c>
      <c r="BC1674" s="7">
        <v>0.40148113762245186</v>
      </c>
      <c r="BD1674" s="35" t="s">
        <v>552</v>
      </c>
      <c r="BE1674" s="35" t="s">
        <v>552</v>
      </c>
      <c r="BF1674" s="35">
        <v>3.110541208460027</v>
      </c>
      <c r="BG1674" s="35" t="s">
        <v>552</v>
      </c>
      <c r="BH1674" s="35" t="s">
        <v>552</v>
      </c>
      <c r="BI1674" s="35" t="s">
        <v>552</v>
      </c>
      <c r="BJ1674" s="35">
        <v>1.6161361108899888</v>
      </c>
      <c r="BK1674" s="35" t="s">
        <v>552</v>
      </c>
      <c r="BL1674" s="35" t="s">
        <v>552</v>
      </c>
      <c r="BM1674" s="35" t="s">
        <v>552</v>
      </c>
      <c r="BN1674" s="35">
        <v>2.7587632744168031</v>
      </c>
      <c r="BO1674" s="1">
        <v>0</v>
      </c>
      <c r="BP1674" s="1">
        <v>0</v>
      </c>
      <c r="BQ1674" s="1">
        <v>17176164.579599995</v>
      </c>
      <c r="BR1674" s="1">
        <v>763476.67055472138</v>
      </c>
      <c r="BS1674" s="1">
        <v>6746485.9714708114</v>
      </c>
      <c r="BT1674" s="1">
        <v>17176164.579599995</v>
      </c>
      <c r="BU1674" s="1">
        <v>763476.67055472138</v>
      </c>
      <c r="BV1674" s="1">
        <v>1985940.24591353</v>
      </c>
      <c r="BW1674" s="35">
        <v>6.4729542898326899</v>
      </c>
      <c r="BX1674" s="1">
        <v>94004363.618794098</v>
      </c>
      <c r="BY1674" s="1">
        <v>4178472.9192996416</v>
      </c>
      <c r="BZ1674" s="1">
        <v>36923209.338857234</v>
      </c>
      <c r="CA1674" s="1">
        <v>94004363.618794098</v>
      </c>
      <c r="CB1674" s="1">
        <v>4178472.9192996416</v>
      </c>
      <c r="CC1674" s="1">
        <v>10868960.188223841</v>
      </c>
    </row>
    <row r="1675" spans="1:81" x14ac:dyDescent="0.25">
      <c r="A1675" t="s">
        <v>253</v>
      </c>
      <c r="B1675" t="s">
        <v>254</v>
      </c>
      <c r="C1675" t="s">
        <v>42</v>
      </c>
      <c r="D1675" t="s">
        <v>1730</v>
      </c>
      <c r="E1675">
        <v>20113</v>
      </c>
      <c r="F1675" t="s">
        <v>39</v>
      </c>
      <c r="G1675" t="s">
        <v>177</v>
      </c>
      <c r="H1675" s="74">
        <v>0.11527868646602001</v>
      </c>
      <c r="I1675" s="1">
        <v>1835984</v>
      </c>
      <c r="J1675" s="1"/>
      <c r="K1675" s="1"/>
      <c r="L1675" s="1">
        <v>17603</v>
      </c>
      <c r="M1675" s="1"/>
      <c r="N1675" s="1"/>
      <c r="O1675" s="1"/>
      <c r="P1675" s="1">
        <v>1787599</v>
      </c>
      <c r="Q1675" s="1"/>
      <c r="R1675" s="1"/>
      <c r="S1675" s="1"/>
      <c r="T1675" s="1">
        <v>1805202</v>
      </c>
      <c r="U1675" s="1">
        <v>10.196721311475409</v>
      </c>
      <c r="V1675" s="36">
        <v>0.10069525593017069</v>
      </c>
      <c r="W1675" s="1"/>
      <c r="X1675" s="1"/>
      <c r="Y1675" s="1">
        <v>3874</v>
      </c>
      <c r="Z1675" s="1"/>
      <c r="AA1675" s="1"/>
      <c r="AB1675" s="1"/>
      <c r="AC1675" s="1">
        <v>253662</v>
      </c>
      <c r="AD1675" s="1"/>
      <c r="AE1675" s="1"/>
      <c r="AF1675" s="1"/>
      <c r="AG1675" s="1">
        <v>0</v>
      </c>
      <c r="AH1675" s="1">
        <v>0</v>
      </c>
      <c r="AI1675" s="1">
        <v>39759.275062499997</v>
      </c>
      <c r="AJ1675" s="1">
        <v>0</v>
      </c>
      <c r="AK1675" s="1"/>
      <c r="AL1675" s="1">
        <v>0</v>
      </c>
      <c r="AM1675" s="1">
        <v>2229182.7745308331</v>
      </c>
      <c r="AN1675" s="1"/>
      <c r="AO1675" s="1">
        <v>0</v>
      </c>
      <c r="AP1675" s="1">
        <v>0</v>
      </c>
      <c r="AQ1675" s="1">
        <v>2268942.0495933332</v>
      </c>
      <c r="AR1675" s="1">
        <v>0</v>
      </c>
      <c r="AS1675" s="1">
        <v>0</v>
      </c>
      <c r="AT1675" s="1">
        <v>8398.9071555999999</v>
      </c>
      <c r="AU1675" s="1">
        <v>0</v>
      </c>
      <c r="AV1675" s="1"/>
      <c r="AW1675" s="1">
        <v>0</v>
      </c>
      <c r="AX1675" s="1">
        <v>659820.52116</v>
      </c>
      <c r="AY1675" s="1"/>
      <c r="AZ1675" s="1">
        <v>0</v>
      </c>
      <c r="BA1675" s="1">
        <v>0</v>
      </c>
      <c r="BB1675" s="1">
        <v>668219.42831560003</v>
      </c>
      <c r="BC1675" s="7">
        <v>1.5997750949403333</v>
      </c>
      <c r="BD1675" s="35" t="s">
        <v>552</v>
      </c>
      <c r="BE1675" s="35" t="s">
        <v>552</v>
      </c>
      <c r="BF1675" s="35">
        <v>2.7357940247741861</v>
      </c>
      <c r="BG1675" s="35" t="s">
        <v>552</v>
      </c>
      <c r="BH1675" s="35" t="s">
        <v>552</v>
      </c>
      <c r="BI1675" s="35" t="s">
        <v>552</v>
      </c>
      <c r="BJ1675" s="35">
        <v>1.6161361108899888</v>
      </c>
      <c r="BK1675" s="35" t="s">
        <v>552</v>
      </c>
      <c r="BL1675" s="35" t="s">
        <v>552</v>
      </c>
      <c r="BM1675" s="35" t="s">
        <v>552</v>
      </c>
      <c r="BN1675" s="35">
        <v>1.6270541900069537</v>
      </c>
      <c r="BO1675" s="1">
        <v>0</v>
      </c>
      <c r="BP1675" s="1">
        <v>0</v>
      </c>
      <c r="BQ1675" s="1">
        <v>604332.49343999987</v>
      </c>
      <c r="BR1675" s="1">
        <v>26862.44404921446</v>
      </c>
      <c r="BS1675" s="1">
        <v>237370.84435830926</v>
      </c>
      <c r="BT1675" s="1">
        <v>604332.49343999987</v>
      </c>
      <c r="BU1675" s="1">
        <v>26862.44404921446</v>
      </c>
      <c r="BV1675" s="1">
        <v>69874.052211935661</v>
      </c>
      <c r="BW1675" s="35">
        <v>6.4729542898326899</v>
      </c>
      <c r="BX1675" s="1">
        <v>3307484.1124577331</v>
      </c>
      <c r="BY1675" s="1">
        <v>147016.92839453887</v>
      </c>
      <c r="BZ1675" s="1">
        <v>1299119.7809120163</v>
      </c>
      <c r="CA1675" s="1">
        <v>3307484.1124577331</v>
      </c>
      <c r="CB1675" s="1">
        <v>147016.92839453887</v>
      </c>
      <c r="CC1675" s="1">
        <v>382417.49380130658</v>
      </c>
    </row>
    <row r="1676" spans="1:81" x14ac:dyDescent="0.25">
      <c r="A1676" t="s">
        <v>1347</v>
      </c>
      <c r="B1676" t="s">
        <v>1348</v>
      </c>
      <c r="C1676" t="s">
        <v>42</v>
      </c>
      <c r="D1676" t="s">
        <v>1728</v>
      </c>
      <c r="E1676">
        <v>20099</v>
      </c>
      <c r="F1676" t="s">
        <v>39</v>
      </c>
      <c r="G1676" t="s">
        <v>43</v>
      </c>
      <c r="H1676" s="74">
        <v>0.27116885859524997</v>
      </c>
      <c r="I1676" s="1">
        <v>50703762</v>
      </c>
      <c r="J1676" s="1"/>
      <c r="K1676" s="1"/>
      <c r="L1676" s="1"/>
      <c r="M1676" s="1"/>
      <c r="N1676" s="1">
        <v>2928053</v>
      </c>
      <c r="O1676" s="1"/>
      <c r="P1676" s="1"/>
      <c r="Q1676" s="1"/>
      <c r="R1676" s="1"/>
      <c r="S1676" s="1"/>
      <c r="T1676" s="1">
        <v>2928053</v>
      </c>
      <c r="U1676" s="1">
        <v>73.523809523809518</v>
      </c>
      <c r="V1676" s="36">
        <v>0.26267876891025932</v>
      </c>
      <c r="W1676" s="1"/>
      <c r="X1676" s="1"/>
      <c r="Y1676" s="1"/>
      <c r="Z1676" s="1"/>
      <c r="AA1676" s="1">
        <v>26209813</v>
      </c>
      <c r="AB1676" s="1"/>
      <c r="AC1676" s="1"/>
      <c r="AD1676" s="1"/>
      <c r="AE1676" s="1"/>
      <c r="AF1676" s="1"/>
      <c r="AG1676" s="1"/>
      <c r="AH1676" s="1"/>
      <c r="AI1676" s="1"/>
      <c r="AJ1676" s="1"/>
      <c r="AK1676" s="1">
        <v>7107285.0752049442</v>
      </c>
      <c r="AL1676" s="1"/>
      <c r="AM1676" s="1"/>
      <c r="AN1676" s="1"/>
      <c r="AO1676" s="1"/>
      <c r="AP1676" s="1"/>
      <c r="AQ1676" s="1">
        <v>7107285.0752049442</v>
      </c>
      <c r="AR1676" s="1"/>
      <c r="AS1676" s="1"/>
      <c r="AT1676" s="1"/>
      <c r="AU1676" s="1"/>
      <c r="AV1676" s="1">
        <v>526876.7375755104</v>
      </c>
      <c r="AW1676" s="1"/>
      <c r="AX1676" s="1"/>
      <c r="AY1676" s="1"/>
      <c r="AZ1676" s="1"/>
      <c r="BA1676" s="1"/>
      <c r="BB1676" s="1">
        <v>526876.7375755104</v>
      </c>
      <c r="BC1676" s="7">
        <v>0.15056401165618549</v>
      </c>
      <c r="BD1676" s="35" t="s">
        <v>552</v>
      </c>
      <c r="BE1676" s="35" t="s">
        <v>552</v>
      </c>
      <c r="BF1676" s="35" t="s">
        <v>552</v>
      </c>
      <c r="BG1676" s="35" t="s">
        <v>552</v>
      </c>
      <c r="BH1676" s="35">
        <v>2.6072485070387916</v>
      </c>
      <c r="BI1676" s="35" t="s">
        <v>552</v>
      </c>
      <c r="BJ1676" s="35" t="s">
        <v>552</v>
      </c>
      <c r="BK1676" s="35" t="s">
        <v>552</v>
      </c>
      <c r="BL1676" s="35" t="s">
        <v>552</v>
      </c>
      <c r="BM1676" s="35" t="s">
        <v>552</v>
      </c>
      <c r="BN1676" s="35">
        <v>2.6072485070387916</v>
      </c>
      <c r="BO1676" s="1"/>
      <c r="BP1676" s="1"/>
      <c r="BQ1676" s="1">
        <v>16689650.299919998</v>
      </c>
      <c r="BR1676" s="1">
        <v>741851.21973268094</v>
      </c>
      <c r="BS1676" s="1">
        <v>6555391.984942547</v>
      </c>
      <c r="BT1676" s="1">
        <v>16689650.299919998</v>
      </c>
      <c r="BU1676" s="1">
        <v>741851.21973268094</v>
      </c>
      <c r="BV1676" s="1">
        <v>1929688.555744255</v>
      </c>
      <c r="BW1676" s="35">
        <v>5.9927275076820674</v>
      </c>
      <c r="BX1676" s="1">
        <v>83326876.146004841</v>
      </c>
      <c r="BY1676" s="1">
        <v>3703860.9913668497</v>
      </c>
      <c r="BZ1676" s="1">
        <v>32729285.886861205</v>
      </c>
      <c r="CA1676" s="1">
        <v>83326876.146004841</v>
      </c>
      <c r="CB1676" s="1">
        <v>3703860.9913668497</v>
      </c>
      <c r="CC1676" s="1">
        <v>9634409.1335236207</v>
      </c>
    </row>
    <row r="1677" spans="1:81" x14ac:dyDescent="0.25">
      <c r="A1677" t="s">
        <v>1347</v>
      </c>
      <c r="B1677" t="s">
        <v>1348</v>
      </c>
      <c r="C1677" t="s">
        <v>42</v>
      </c>
      <c r="D1677" t="s">
        <v>28</v>
      </c>
      <c r="E1677">
        <v>20099</v>
      </c>
      <c r="F1677" t="s">
        <v>39</v>
      </c>
      <c r="G1677" t="s">
        <v>43</v>
      </c>
      <c r="H1677" s="74">
        <v>0.27116885859524997</v>
      </c>
      <c r="I1677" s="1">
        <v>50703762</v>
      </c>
      <c r="J1677" s="1">
        <v>0</v>
      </c>
      <c r="K1677" s="1">
        <v>0</v>
      </c>
      <c r="L1677" s="1">
        <v>0</v>
      </c>
      <c r="M1677" s="1">
        <v>0</v>
      </c>
      <c r="N1677" s="1">
        <v>2928053</v>
      </c>
      <c r="O1677" s="1">
        <v>0</v>
      </c>
      <c r="P1677" s="1">
        <v>0</v>
      </c>
      <c r="Q1677" s="1">
        <v>0</v>
      </c>
      <c r="R1677" s="1">
        <v>0</v>
      </c>
      <c r="S1677" s="1">
        <v>0</v>
      </c>
      <c r="T1677" s="1">
        <v>2928053</v>
      </c>
      <c r="U1677" s="1"/>
      <c r="V1677" s="36"/>
      <c r="W1677" s="1"/>
      <c r="X1677" s="1"/>
      <c r="Y1677" s="1"/>
      <c r="Z1677" s="1"/>
      <c r="AA1677" s="1">
        <v>26209813</v>
      </c>
      <c r="AB1677" s="1"/>
      <c r="AC1677" s="1"/>
      <c r="AD1677" s="1"/>
      <c r="AE1677" s="1"/>
      <c r="AF1677" s="1"/>
      <c r="AG1677" s="1">
        <v>0</v>
      </c>
      <c r="AH1677" s="1">
        <v>0</v>
      </c>
      <c r="AI1677" s="1">
        <v>0</v>
      </c>
      <c r="AJ1677" s="1">
        <v>0</v>
      </c>
      <c r="AK1677" s="1">
        <v>7107285.0752049442</v>
      </c>
      <c r="AL1677" s="1">
        <v>0</v>
      </c>
      <c r="AM1677" s="1">
        <v>0</v>
      </c>
      <c r="AN1677" s="1">
        <v>0</v>
      </c>
      <c r="AO1677" s="1">
        <v>0</v>
      </c>
      <c r="AP1677" s="1">
        <v>0</v>
      </c>
      <c r="AQ1677" s="1">
        <v>7107285.0752049442</v>
      </c>
      <c r="AR1677" s="1">
        <v>0</v>
      </c>
      <c r="AS1677" s="1">
        <v>0</v>
      </c>
      <c r="AT1677" s="1">
        <v>0</v>
      </c>
      <c r="AU1677" s="1">
        <v>0</v>
      </c>
      <c r="AV1677" s="1">
        <v>526876.7375755104</v>
      </c>
      <c r="AW1677" s="1">
        <v>0</v>
      </c>
      <c r="AX1677" s="1">
        <v>0</v>
      </c>
      <c r="AY1677" s="1">
        <v>0</v>
      </c>
      <c r="AZ1677" s="1">
        <v>0</v>
      </c>
      <c r="BA1677" s="1">
        <v>0</v>
      </c>
      <c r="BB1677" s="1">
        <v>526876.7375755104</v>
      </c>
      <c r="BC1677" s="7">
        <v>0.15056401165618549</v>
      </c>
      <c r="BD1677" s="35" t="s">
        <v>552</v>
      </c>
      <c r="BE1677" s="35" t="s">
        <v>552</v>
      </c>
      <c r="BF1677" s="35" t="s">
        <v>552</v>
      </c>
      <c r="BG1677" s="35" t="s">
        <v>552</v>
      </c>
      <c r="BH1677" s="35">
        <v>2.6072485070387916</v>
      </c>
      <c r="BI1677" s="35" t="s">
        <v>552</v>
      </c>
      <c r="BJ1677" s="35" t="s">
        <v>552</v>
      </c>
      <c r="BK1677" s="35" t="s">
        <v>552</v>
      </c>
      <c r="BL1677" s="35" t="s">
        <v>552</v>
      </c>
      <c r="BM1677" s="35" t="s">
        <v>552</v>
      </c>
      <c r="BN1677" s="35">
        <v>2.6072485070387916</v>
      </c>
      <c r="BO1677" s="1">
        <v>0</v>
      </c>
      <c r="BP1677" s="1">
        <v>0</v>
      </c>
      <c r="BQ1677" s="1">
        <v>16689650.299919998</v>
      </c>
      <c r="BR1677" s="1">
        <v>741851.21973268094</v>
      </c>
      <c r="BS1677" s="1">
        <v>6555391.984942547</v>
      </c>
      <c r="BT1677" s="1">
        <v>16689650.299919998</v>
      </c>
      <c r="BU1677" s="1">
        <v>741851.21973268094</v>
      </c>
      <c r="BV1677" s="1">
        <v>1929688.555744255</v>
      </c>
      <c r="BW1677" s="35">
        <v>5.9927275076820674</v>
      </c>
      <c r="BX1677" s="1">
        <v>83326876.146004841</v>
      </c>
      <c r="BY1677" s="1">
        <v>3703860.9913668497</v>
      </c>
      <c r="BZ1677" s="1">
        <v>32729285.886861205</v>
      </c>
      <c r="CA1677" s="1">
        <v>83326876.146004841</v>
      </c>
      <c r="CB1677" s="1">
        <v>3703860.9913668497</v>
      </c>
      <c r="CC1677" s="1">
        <v>9634409.1335236207</v>
      </c>
    </row>
    <row r="1678" spans="1:81" x14ac:dyDescent="0.25">
      <c r="A1678" t="s">
        <v>255</v>
      </c>
      <c r="B1678" t="s">
        <v>256</v>
      </c>
      <c r="C1678" t="s">
        <v>42</v>
      </c>
      <c r="D1678" t="s">
        <v>38</v>
      </c>
      <c r="E1678">
        <v>20072</v>
      </c>
      <c r="F1678" t="s">
        <v>39</v>
      </c>
      <c r="G1678" t="s">
        <v>180</v>
      </c>
      <c r="H1678" s="74">
        <v>0.54109169895011011</v>
      </c>
      <c r="I1678" s="1">
        <v>27882104</v>
      </c>
      <c r="J1678" s="1"/>
      <c r="K1678" s="1"/>
      <c r="L1678" s="1">
        <v>5762176</v>
      </c>
      <c r="M1678" s="1"/>
      <c r="N1678" s="1"/>
      <c r="O1678" s="1"/>
      <c r="P1678" s="1"/>
      <c r="Q1678" s="1"/>
      <c r="R1678" s="1"/>
      <c r="S1678" s="1"/>
      <c r="T1678" s="1">
        <v>5762176</v>
      </c>
      <c r="U1678" s="1">
        <v>33.729729729729726</v>
      </c>
      <c r="V1678" s="36">
        <v>0.11785393067362848</v>
      </c>
      <c r="W1678" s="1"/>
      <c r="X1678" s="1"/>
      <c r="Y1678" s="1">
        <v>1224934</v>
      </c>
      <c r="Z1678" s="1"/>
      <c r="AA1678" s="1"/>
      <c r="AB1678" s="1"/>
      <c r="AC1678" s="1">
        <v>289306</v>
      </c>
      <c r="AD1678" s="1"/>
      <c r="AE1678" s="1"/>
      <c r="AF1678" s="1"/>
      <c r="AG1678" s="1">
        <v>0</v>
      </c>
      <c r="AH1678" s="1">
        <v>0</v>
      </c>
      <c r="AI1678" s="1">
        <v>12573921.572000001</v>
      </c>
      <c r="AJ1678" s="1">
        <v>0</v>
      </c>
      <c r="AK1678" s="1">
        <v>0</v>
      </c>
      <c r="AL1678" s="1">
        <v>0</v>
      </c>
      <c r="AM1678" s="1">
        <v>2549318.18304</v>
      </c>
      <c r="AN1678" s="1">
        <v>0</v>
      </c>
      <c r="AO1678" s="1">
        <v>0</v>
      </c>
      <c r="AP1678" s="1">
        <v>0</v>
      </c>
      <c r="AQ1678" s="1">
        <v>15123239.755040001</v>
      </c>
      <c r="AR1678" s="1">
        <v>0</v>
      </c>
      <c r="AS1678" s="1">
        <v>0</v>
      </c>
      <c r="AT1678" s="1">
        <v>2655680.6757195997</v>
      </c>
      <c r="AU1678" s="1">
        <v>0</v>
      </c>
      <c r="AV1678" s="1">
        <v>0</v>
      </c>
      <c r="AW1678" s="1">
        <v>0</v>
      </c>
      <c r="AX1678" s="1">
        <v>752536.98107999994</v>
      </c>
      <c r="AY1678" s="1">
        <v>0</v>
      </c>
      <c r="AZ1678" s="1">
        <v>0</v>
      </c>
      <c r="BA1678" s="1">
        <v>0</v>
      </c>
      <c r="BB1678" s="1">
        <v>3408217.6567995995</v>
      </c>
      <c r="BC1678" s="7">
        <v>0.66463626316864755</v>
      </c>
      <c r="BD1678" s="35" t="s">
        <v>552</v>
      </c>
      <c r="BE1678" s="35" t="s">
        <v>552</v>
      </c>
      <c r="BF1678" s="35">
        <v>2.6430296901239396</v>
      </c>
      <c r="BG1678" s="35" t="s">
        <v>552</v>
      </c>
      <c r="BH1678" s="35" t="s">
        <v>552</v>
      </c>
      <c r="BI1678" s="35" t="s">
        <v>552</v>
      </c>
      <c r="BJ1678" s="35" t="s">
        <v>552</v>
      </c>
      <c r="BK1678" s="35" t="s">
        <v>552</v>
      </c>
      <c r="BL1678" s="35" t="s">
        <v>552</v>
      </c>
      <c r="BM1678" s="35" t="s">
        <v>552</v>
      </c>
      <c r="BN1678" s="35">
        <v>3.2160519588154894</v>
      </c>
      <c r="BO1678" s="1">
        <v>0</v>
      </c>
      <c r="BP1678" s="1"/>
      <c r="BQ1678" s="1">
        <v>9177673.3526399992</v>
      </c>
      <c r="BR1678" s="1">
        <v>407945.52603638091</v>
      </c>
      <c r="BS1678" s="1">
        <v>3604823.6634775647</v>
      </c>
      <c r="BT1678" s="1">
        <v>9177673.3526399992</v>
      </c>
      <c r="BU1678" s="1">
        <v>407945.52603638091</v>
      </c>
      <c r="BV1678" s="1">
        <v>1061139.7434153133</v>
      </c>
      <c r="BW1678" s="35">
        <v>5.9879079598465257</v>
      </c>
      <c r="BX1678" s="1">
        <v>45777389.968504399</v>
      </c>
      <c r="BY1678" s="1">
        <v>2034794.7365006423</v>
      </c>
      <c r="BZ1678" s="1">
        <v>17980528.644902855</v>
      </c>
      <c r="CA1678" s="1">
        <v>45777389.968504399</v>
      </c>
      <c r="CB1678" s="1">
        <v>2034794.7365006423</v>
      </c>
      <c r="CC1678" s="1">
        <v>5292867.37269074</v>
      </c>
    </row>
    <row r="1679" spans="1:81" x14ac:dyDescent="0.25">
      <c r="A1679" t="s">
        <v>255</v>
      </c>
      <c r="B1679" t="s">
        <v>256</v>
      </c>
      <c r="C1679" t="s">
        <v>42</v>
      </c>
      <c r="D1679" t="s">
        <v>28</v>
      </c>
      <c r="E1679">
        <v>20072</v>
      </c>
      <c r="F1679" t="s">
        <v>39</v>
      </c>
      <c r="G1679" t="s">
        <v>180</v>
      </c>
      <c r="H1679" s="74">
        <v>0.54109169895011011</v>
      </c>
      <c r="I1679" s="1">
        <v>37272797</v>
      </c>
      <c r="J1679" s="1">
        <v>0</v>
      </c>
      <c r="K1679" s="1">
        <v>0</v>
      </c>
      <c r="L1679" s="1">
        <v>5762176</v>
      </c>
      <c r="M1679" s="1">
        <v>0</v>
      </c>
      <c r="N1679" s="1">
        <v>0</v>
      </c>
      <c r="O1679" s="1">
        <v>0</v>
      </c>
      <c r="P1679" s="1">
        <v>11697395</v>
      </c>
      <c r="Q1679" s="1">
        <v>0</v>
      </c>
      <c r="R1679" s="1">
        <v>0</v>
      </c>
      <c r="S1679" s="1">
        <v>0</v>
      </c>
      <c r="T1679" s="1">
        <v>17459571</v>
      </c>
      <c r="U1679" s="1"/>
      <c r="V1679" s="36"/>
      <c r="W1679" s="1"/>
      <c r="X1679" s="1"/>
      <c r="Y1679" s="1">
        <v>1279182</v>
      </c>
      <c r="Z1679" s="1"/>
      <c r="AA1679" s="1"/>
      <c r="AB1679" s="1"/>
      <c r="AC1679" s="1">
        <v>1517457</v>
      </c>
      <c r="AD1679" s="1"/>
      <c r="AE1679" s="1"/>
      <c r="AF1679" s="1"/>
      <c r="AG1679" s="1">
        <v>0</v>
      </c>
      <c r="AH1679" s="1">
        <v>0</v>
      </c>
      <c r="AI1679" s="1">
        <v>13129566.476640001</v>
      </c>
      <c r="AJ1679" s="1">
        <v>0</v>
      </c>
      <c r="AK1679" s="1">
        <v>0</v>
      </c>
      <c r="AL1679" s="1">
        <v>0</v>
      </c>
      <c r="AM1679" s="1">
        <v>13345770.254194167</v>
      </c>
      <c r="AN1679" s="1">
        <v>0</v>
      </c>
      <c r="AO1679" s="1">
        <v>0</v>
      </c>
      <c r="AP1679" s="1">
        <v>0</v>
      </c>
      <c r="AQ1679" s="1">
        <v>26475336.730834167</v>
      </c>
      <c r="AR1679" s="1">
        <v>0</v>
      </c>
      <c r="AS1679" s="1">
        <v>0</v>
      </c>
      <c r="AT1679" s="1">
        <v>2773291.3921307996</v>
      </c>
      <c r="AU1679" s="1">
        <v>0</v>
      </c>
      <c r="AV1679" s="1">
        <v>0</v>
      </c>
      <c r="AW1679" s="1">
        <v>0</v>
      </c>
      <c r="AX1679" s="1">
        <v>3947178.7992599998</v>
      </c>
      <c r="AY1679" s="1">
        <v>0</v>
      </c>
      <c r="AZ1679" s="1">
        <v>0</v>
      </c>
      <c r="BA1679" s="1">
        <v>0</v>
      </c>
      <c r="BB1679" s="1">
        <v>6720470.1913907994</v>
      </c>
      <c r="BC1679" s="7">
        <v>0.89061754400199611</v>
      </c>
      <c r="BD1679" s="35" t="s">
        <v>552</v>
      </c>
      <c r="BE1679" s="35" t="s">
        <v>552</v>
      </c>
      <c r="BF1679" s="35">
        <v>2.7598702068056928</v>
      </c>
      <c r="BG1679" s="35" t="s">
        <v>552</v>
      </c>
      <c r="BH1679" s="35" t="s">
        <v>552</v>
      </c>
      <c r="BI1679" s="35" t="s">
        <v>552</v>
      </c>
      <c r="BJ1679" s="35">
        <v>1.4783589896258242</v>
      </c>
      <c r="BK1679" s="35" t="s">
        <v>552</v>
      </c>
      <c r="BL1679" s="35" t="s">
        <v>552</v>
      </c>
      <c r="BM1679" s="35" t="s">
        <v>552</v>
      </c>
      <c r="BN1679" s="35">
        <v>1.901295680301937</v>
      </c>
      <c r="BO1679" s="1">
        <v>0</v>
      </c>
      <c r="BP1679" s="1">
        <v>0</v>
      </c>
      <c r="BQ1679" s="1">
        <v>12268713.860519998</v>
      </c>
      <c r="BR1679" s="1">
        <v>545341.58465990366</v>
      </c>
      <c r="BS1679" s="1">
        <v>4818928.3215354029</v>
      </c>
      <c r="BT1679" s="1">
        <v>12268713.860519998</v>
      </c>
      <c r="BU1679" s="1">
        <v>545341.58465990366</v>
      </c>
      <c r="BV1679" s="1">
        <v>1418531.6231856481</v>
      </c>
      <c r="BW1679" s="35">
        <v>5.9879079598465257</v>
      </c>
      <c r="BX1679" s="1">
        <v>61195215.521967091</v>
      </c>
      <c r="BY1679" s="1">
        <v>2720113.6309604514</v>
      </c>
      <c r="BZ1679" s="1">
        <v>24036370.932916295</v>
      </c>
      <c r="CA1679" s="1">
        <v>61195215.521967091</v>
      </c>
      <c r="CB1679" s="1">
        <v>2720113.6309604514</v>
      </c>
      <c r="CC1679" s="1">
        <v>7075505.1745817065</v>
      </c>
    </row>
    <row r="1680" spans="1:81" x14ac:dyDescent="0.25">
      <c r="A1680" t="s">
        <v>255</v>
      </c>
      <c r="B1680" t="s">
        <v>256</v>
      </c>
      <c r="C1680" t="s">
        <v>42</v>
      </c>
      <c r="D1680" t="s">
        <v>1730</v>
      </c>
      <c r="E1680">
        <v>20072</v>
      </c>
      <c r="F1680" t="s">
        <v>39</v>
      </c>
      <c r="G1680" t="s">
        <v>180</v>
      </c>
      <c r="H1680" s="74">
        <v>0.54109169895011011</v>
      </c>
      <c r="I1680" s="1">
        <v>9390693</v>
      </c>
      <c r="J1680" s="1"/>
      <c r="K1680" s="1"/>
      <c r="L1680" s="1"/>
      <c r="M1680" s="1"/>
      <c r="N1680" s="1"/>
      <c r="O1680" s="1"/>
      <c r="P1680" s="1">
        <v>11697395</v>
      </c>
      <c r="Q1680" s="1"/>
      <c r="R1680" s="1"/>
      <c r="S1680" s="1"/>
      <c r="T1680" s="1">
        <v>11697395</v>
      </c>
      <c r="U1680" s="1">
        <v>11.803278688524591</v>
      </c>
      <c r="V1680" s="36">
        <v>8.7183980594085414E-2</v>
      </c>
      <c r="W1680" s="1"/>
      <c r="X1680" s="1"/>
      <c r="Y1680" s="1">
        <v>54248</v>
      </c>
      <c r="Z1680" s="1"/>
      <c r="AA1680" s="1"/>
      <c r="AB1680" s="1"/>
      <c r="AC1680" s="1">
        <v>1228151</v>
      </c>
      <c r="AD1680" s="1"/>
      <c r="AE1680" s="1"/>
      <c r="AF1680" s="1"/>
      <c r="AG1680" s="1">
        <v>0</v>
      </c>
      <c r="AH1680" s="1">
        <v>0</v>
      </c>
      <c r="AI1680" s="1">
        <v>555644.90464000008</v>
      </c>
      <c r="AJ1680" s="1">
        <v>0</v>
      </c>
      <c r="AK1680" s="1"/>
      <c r="AL1680" s="1">
        <v>0</v>
      </c>
      <c r="AM1680" s="1">
        <v>10796452.071154166</v>
      </c>
      <c r="AN1680" s="1"/>
      <c r="AO1680" s="1">
        <v>0</v>
      </c>
      <c r="AP1680" s="1">
        <v>0</v>
      </c>
      <c r="AQ1680" s="1">
        <v>11352096.975794166</v>
      </c>
      <c r="AR1680" s="1">
        <v>0</v>
      </c>
      <c r="AS1680" s="1">
        <v>0</v>
      </c>
      <c r="AT1680" s="1">
        <v>117610.7164112</v>
      </c>
      <c r="AU1680" s="1">
        <v>0</v>
      </c>
      <c r="AV1680" s="1"/>
      <c r="AW1680" s="1">
        <v>0</v>
      </c>
      <c r="AX1680" s="1">
        <v>3194641.8181799999</v>
      </c>
      <c r="AY1680" s="1"/>
      <c r="AZ1680" s="1">
        <v>0</v>
      </c>
      <c r="BA1680" s="1">
        <v>0</v>
      </c>
      <c r="BB1680" s="1">
        <v>3312252.5345911998</v>
      </c>
      <c r="BC1680" s="7">
        <v>1.5615833155641832</v>
      </c>
      <c r="BD1680" s="35" t="s">
        <v>552</v>
      </c>
      <c r="BE1680" s="35" t="s">
        <v>552</v>
      </c>
      <c r="BF1680" s="35" t="s">
        <v>552</v>
      </c>
      <c r="BG1680" s="35" t="s">
        <v>552</v>
      </c>
      <c r="BH1680" s="35" t="s">
        <v>552</v>
      </c>
      <c r="BI1680" s="35" t="s">
        <v>552</v>
      </c>
      <c r="BJ1680" s="35">
        <v>1.196086298644627</v>
      </c>
      <c r="BK1680" s="35" t="s">
        <v>552</v>
      </c>
      <c r="BL1680" s="35" t="s">
        <v>552</v>
      </c>
      <c r="BM1680" s="35" t="s">
        <v>552</v>
      </c>
      <c r="BN1680" s="35">
        <v>1.2536423289446381</v>
      </c>
      <c r="BO1680" s="1">
        <v>0</v>
      </c>
      <c r="BP1680" s="1">
        <v>0</v>
      </c>
      <c r="BQ1680" s="1">
        <v>3091040.5078799995</v>
      </c>
      <c r="BR1680" s="1">
        <v>137396.05862352281</v>
      </c>
      <c r="BS1680" s="1">
        <v>1214104.6580578394</v>
      </c>
      <c r="BT1680" s="1">
        <v>3091040.5078799995</v>
      </c>
      <c r="BU1680" s="1">
        <v>137396.05862352281</v>
      </c>
      <c r="BV1680" s="1">
        <v>357391.87977033504</v>
      </c>
      <c r="BW1680" s="35">
        <v>5.9879079598465257</v>
      </c>
      <c r="BX1680" s="1">
        <v>15417825.553462699</v>
      </c>
      <c r="BY1680" s="1">
        <v>685318.89445980941</v>
      </c>
      <c r="BZ1680" s="1">
        <v>6055842.2880134424</v>
      </c>
      <c r="CA1680" s="1">
        <v>15417825.553462699</v>
      </c>
      <c r="CB1680" s="1">
        <v>685318.89445980941</v>
      </c>
      <c r="CC1680" s="1">
        <v>1782637.8018909669</v>
      </c>
    </row>
    <row r="1681" spans="1:81" x14ac:dyDescent="0.25">
      <c r="A1681" t="s">
        <v>569</v>
      </c>
      <c r="B1681" t="s">
        <v>570</v>
      </c>
      <c r="C1681" t="s">
        <v>42</v>
      </c>
      <c r="D1681" t="s">
        <v>38</v>
      </c>
      <c r="E1681">
        <v>20145</v>
      </c>
      <c r="F1681" t="s">
        <v>39</v>
      </c>
      <c r="G1681" t="s">
        <v>177</v>
      </c>
      <c r="H1681" s="74">
        <v>0.11527868646602001</v>
      </c>
      <c r="I1681" s="1">
        <v>11554814</v>
      </c>
      <c r="J1681" s="1"/>
      <c r="K1681" s="1"/>
      <c r="L1681" s="1">
        <v>1264817</v>
      </c>
      <c r="M1681" s="1"/>
      <c r="N1681" s="1"/>
      <c r="O1681" s="1"/>
      <c r="P1681" s="1"/>
      <c r="Q1681" s="1"/>
      <c r="R1681" s="1"/>
      <c r="S1681" s="1"/>
      <c r="T1681" s="1">
        <v>1264817</v>
      </c>
      <c r="U1681" s="1">
        <v>36.78846153846154</v>
      </c>
      <c r="V1681" s="36">
        <v>0.18881380698065114</v>
      </c>
      <c r="W1681" s="1"/>
      <c r="X1681" s="1"/>
      <c r="Y1681" s="1">
        <v>428423</v>
      </c>
      <c r="Z1681" s="1"/>
      <c r="AA1681" s="1"/>
      <c r="AB1681" s="1"/>
      <c r="AC1681" s="1">
        <v>7895</v>
      </c>
      <c r="AD1681" s="1"/>
      <c r="AE1681" s="1"/>
      <c r="AF1681" s="1"/>
      <c r="AG1681" s="1">
        <v>0</v>
      </c>
      <c r="AH1681" s="1">
        <v>0</v>
      </c>
      <c r="AI1681" s="1">
        <v>4388981.3786875</v>
      </c>
      <c r="AJ1681" s="1">
        <v>0</v>
      </c>
      <c r="AK1681" s="1">
        <v>0</v>
      </c>
      <c r="AL1681" s="1">
        <v>0</v>
      </c>
      <c r="AM1681" s="1">
        <v>69569.476799999989</v>
      </c>
      <c r="AN1681" s="1">
        <v>0</v>
      </c>
      <c r="AO1681" s="1">
        <v>0</v>
      </c>
      <c r="AP1681" s="1">
        <v>0</v>
      </c>
      <c r="AQ1681" s="1">
        <v>4458550.8554875003</v>
      </c>
      <c r="AR1681" s="1">
        <v>0</v>
      </c>
      <c r="AS1681" s="1">
        <v>0</v>
      </c>
      <c r="AT1681" s="1">
        <v>928829.37540619995</v>
      </c>
      <c r="AU1681" s="1">
        <v>0</v>
      </c>
      <c r="AV1681" s="1">
        <v>0</v>
      </c>
      <c r="AW1681" s="1">
        <v>0</v>
      </c>
      <c r="AX1681" s="1">
        <v>20536.3161</v>
      </c>
      <c r="AY1681" s="1">
        <v>0</v>
      </c>
      <c r="AZ1681" s="1">
        <v>0</v>
      </c>
      <c r="BA1681" s="1">
        <v>0</v>
      </c>
      <c r="BB1681" s="1">
        <v>949365.6915062</v>
      </c>
      <c r="BC1681" s="7">
        <v>0.46802281256917688</v>
      </c>
      <c r="BD1681" s="35" t="s">
        <v>552</v>
      </c>
      <c r="BE1681" s="35" t="s">
        <v>552</v>
      </c>
      <c r="BF1681" s="35">
        <v>4.2044111947370251</v>
      </c>
      <c r="BG1681" s="35" t="s">
        <v>552</v>
      </c>
      <c r="BH1681" s="35" t="s">
        <v>552</v>
      </c>
      <c r="BI1681" s="35" t="s">
        <v>552</v>
      </c>
      <c r="BJ1681" s="35" t="s">
        <v>552</v>
      </c>
      <c r="BK1681" s="35" t="s">
        <v>552</v>
      </c>
      <c r="BL1681" s="35" t="s">
        <v>552</v>
      </c>
      <c r="BM1681" s="35" t="s">
        <v>552</v>
      </c>
      <c r="BN1681" s="35">
        <v>4.2756513764392006</v>
      </c>
      <c r="BO1681" s="1">
        <v>0</v>
      </c>
      <c r="BP1681" s="1"/>
      <c r="BQ1681" s="1">
        <v>3803382.5762399994</v>
      </c>
      <c r="BR1681" s="1">
        <v>169059.50409920781</v>
      </c>
      <c r="BS1681" s="1">
        <v>1493899.7047813123</v>
      </c>
      <c r="BT1681" s="1">
        <v>3803382.5762399994</v>
      </c>
      <c r="BU1681" s="1">
        <v>169059.50409920781</v>
      </c>
      <c r="BV1681" s="1">
        <v>439754.20087277738</v>
      </c>
      <c r="BW1681" s="35">
        <v>7.7071875831925487</v>
      </c>
      <c r="BX1681" s="1">
        <v>25510000.38948781</v>
      </c>
      <c r="BY1681" s="1">
        <v>1133913.8067148963</v>
      </c>
      <c r="BZ1681" s="1">
        <v>10019865.550444232</v>
      </c>
      <c r="CA1681" s="1">
        <v>25510000.38948781</v>
      </c>
      <c r="CB1681" s="1">
        <v>1133913.8067148963</v>
      </c>
      <c r="CC1681" s="1">
        <v>2949513.9157506539</v>
      </c>
    </row>
    <row r="1682" spans="1:81" x14ac:dyDescent="0.25">
      <c r="A1682" t="s">
        <v>569</v>
      </c>
      <c r="B1682" t="s">
        <v>570</v>
      </c>
      <c r="C1682" t="s">
        <v>42</v>
      </c>
      <c r="D1682" t="s">
        <v>28</v>
      </c>
      <c r="E1682">
        <v>20145</v>
      </c>
      <c r="F1682" t="s">
        <v>39</v>
      </c>
      <c r="G1682" t="s">
        <v>177</v>
      </c>
      <c r="H1682" s="74">
        <v>0.11527868646602001</v>
      </c>
      <c r="I1682" s="1">
        <v>12125152</v>
      </c>
      <c r="J1682" s="1">
        <v>0</v>
      </c>
      <c r="K1682" s="1">
        <v>0</v>
      </c>
      <c r="L1682" s="1">
        <v>1264817</v>
      </c>
      <c r="M1682" s="1">
        <v>0</v>
      </c>
      <c r="N1682" s="1">
        <v>0</v>
      </c>
      <c r="O1682" s="1">
        <v>0</v>
      </c>
      <c r="P1682" s="1">
        <v>531064</v>
      </c>
      <c r="Q1682" s="1">
        <v>0</v>
      </c>
      <c r="R1682" s="1">
        <v>0</v>
      </c>
      <c r="S1682" s="1">
        <v>0</v>
      </c>
      <c r="T1682" s="1">
        <v>1795881</v>
      </c>
      <c r="U1682" s="1"/>
      <c r="V1682" s="36"/>
      <c r="W1682" s="1"/>
      <c r="X1682" s="1"/>
      <c r="Y1682" s="1">
        <v>428423</v>
      </c>
      <c r="Z1682" s="1"/>
      <c r="AA1682" s="1"/>
      <c r="AB1682" s="1"/>
      <c r="AC1682" s="1">
        <v>72639</v>
      </c>
      <c r="AD1682" s="1"/>
      <c r="AE1682" s="1"/>
      <c r="AF1682" s="1"/>
      <c r="AG1682" s="1">
        <v>0</v>
      </c>
      <c r="AH1682" s="1">
        <v>0</v>
      </c>
      <c r="AI1682" s="1">
        <v>4388981.3786875</v>
      </c>
      <c r="AJ1682" s="1">
        <v>0</v>
      </c>
      <c r="AK1682" s="1">
        <v>0</v>
      </c>
      <c r="AL1682" s="1">
        <v>0</v>
      </c>
      <c r="AM1682" s="1">
        <v>638624.99699333322</v>
      </c>
      <c r="AN1682" s="1">
        <v>0</v>
      </c>
      <c r="AO1682" s="1">
        <v>0</v>
      </c>
      <c r="AP1682" s="1">
        <v>0</v>
      </c>
      <c r="AQ1682" s="1">
        <v>5027606.3756808331</v>
      </c>
      <c r="AR1682" s="1">
        <v>0</v>
      </c>
      <c r="AS1682" s="1">
        <v>0</v>
      </c>
      <c r="AT1682" s="1">
        <v>928829.37540619995</v>
      </c>
      <c r="AU1682" s="1">
        <v>0</v>
      </c>
      <c r="AV1682" s="1">
        <v>0</v>
      </c>
      <c r="AW1682" s="1">
        <v>0</v>
      </c>
      <c r="AX1682" s="1">
        <v>188947.11401999998</v>
      </c>
      <c r="AY1682" s="1">
        <v>0</v>
      </c>
      <c r="AZ1682" s="1">
        <v>0</v>
      </c>
      <c r="BA1682" s="1">
        <v>0</v>
      </c>
      <c r="BB1682" s="1">
        <v>1117776.4894261998</v>
      </c>
      <c r="BC1682" s="7">
        <v>0.50682934656052425</v>
      </c>
      <c r="BD1682" s="35" t="s">
        <v>552</v>
      </c>
      <c r="BE1682" s="35" t="s">
        <v>552</v>
      </c>
      <c r="BF1682" s="35">
        <v>4.2044111947370251</v>
      </c>
      <c r="BG1682" s="35" t="s">
        <v>552</v>
      </c>
      <c r="BH1682" s="35" t="s">
        <v>552</v>
      </c>
      <c r="BI1682" s="35" t="s">
        <v>552</v>
      </c>
      <c r="BJ1682" s="35">
        <v>1.5583283954727363</v>
      </c>
      <c r="BK1682" s="35" t="s">
        <v>552</v>
      </c>
      <c r="BL1682" s="35" t="s">
        <v>552</v>
      </c>
      <c r="BM1682" s="35" t="s">
        <v>552</v>
      </c>
      <c r="BN1682" s="35">
        <v>3.4219321130448139</v>
      </c>
      <c r="BO1682" s="1">
        <v>0</v>
      </c>
      <c r="BP1682" s="1">
        <v>0</v>
      </c>
      <c r="BQ1682" s="1">
        <v>3991115.0323199993</v>
      </c>
      <c r="BR1682" s="1">
        <v>177404.16974669759</v>
      </c>
      <c r="BS1682" s="1">
        <v>1567637.6091582729</v>
      </c>
      <c r="BT1682" s="1">
        <v>3991115.0323199993</v>
      </c>
      <c r="BU1682" s="1">
        <v>177404.16974669759</v>
      </c>
      <c r="BV1682" s="1">
        <v>461460.17826171481</v>
      </c>
      <c r="BW1682" s="35">
        <v>7.7071875831925487</v>
      </c>
      <c r="BX1682" s="1">
        <v>26769157.187869824</v>
      </c>
      <c r="BY1682" s="1">
        <v>1189883.0445316331</v>
      </c>
      <c r="BZ1682" s="1">
        <v>10514439.507092021</v>
      </c>
      <c r="CA1682" s="1">
        <v>26769157.187869824</v>
      </c>
      <c r="CB1682" s="1">
        <v>1189883.0445316331</v>
      </c>
      <c r="CC1682" s="1">
        <v>3095099.9777747933</v>
      </c>
    </row>
    <row r="1683" spans="1:81" x14ac:dyDescent="0.25">
      <c r="A1683" t="s">
        <v>569</v>
      </c>
      <c r="B1683" t="s">
        <v>570</v>
      </c>
      <c r="C1683" t="s">
        <v>42</v>
      </c>
      <c r="D1683" t="s">
        <v>1730</v>
      </c>
      <c r="E1683">
        <v>20145</v>
      </c>
      <c r="F1683" t="s">
        <v>39</v>
      </c>
      <c r="G1683" t="s">
        <v>177</v>
      </c>
      <c r="H1683" s="74">
        <v>0.11527868646602001</v>
      </c>
      <c r="I1683" s="1">
        <v>570338</v>
      </c>
      <c r="J1683" s="1"/>
      <c r="K1683" s="1"/>
      <c r="L1683" s="1"/>
      <c r="M1683" s="1"/>
      <c r="N1683" s="1"/>
      <c r="O1683" s="1"/>
      <c r="P1683" s="1">
        <v>531064</v>
      </c>
      <c r="Q1683" s="1"/>
      <c r="R1683" s="1"/>
      <c r="S1683" s="1"/>
      <c r="T1683" s="1">
        <v>531064</v>
      </c>
      <c r="U1683" s="1">
        <v>9.741935483870968</v>
      </c>
      <c r="V1683" s="36">
        <v>0.13522792011482804</v>
      </c>
      <c r="W1683" s="1"/>
      <c r="X1683" s="1"/>
      <c r="Y1683" s="1"/>
      <c r="Z1683" s="1"/>
      <c r="AA1683" s="1"/>
      <c r="AB1683" s="1"/>
      <c r="AC1683" s="1">
        <v>64744</v>
      </c>
      <c r="AD1683" s="1"/>
      <c r="AE1683" s="1"/>
      <c r="AF1683" s="1"/>
      <c r="AG1683" s="1">
        <v>0</v>
      </c>
      <c r="AH1683" s="1">
        <v>0</v>
      </c>
      <c r="AI1683" s="1">
        <v>0</v>
      </c>
      <c r="AJ1683" s="1">
        <v>0</v>
      </c>
      <c r="AK1683" s="1"/>
      <c r="AL1683" s="1">
        <v>0</v>
      </c>
      <c r="AM1683" s="1">
        <v>569055.52019333327</v>
      </c>
      <c r="AN1683" s="1"/>
      <c r="AO1683" s="1">
        <v>0</v>
      </c>
      <c r="AP1683" s="1">
        <v>0</v>
      </c>
      <c r="AQ1683" s="1">
        <v>569055.52019333327</v>
      </c>
      <c r="AR1683" s="1">
        <v>0</v>
      </c>
      <c r="AS1683" s="1">
        <v>0</v>
      </c>
      <c r="AT1683" s="1">
        <v>0</v>
      </c>
      <c r="AU1683" s="1">
        <v>0</v>
      </c>
      <c r="AV1683" s="1"/>
      <c r="AW1683" s="1">
        <v>0</v>
      </c>
      <c r="AX1683" s="1">
        <v>168410.79791999998</v>
      </c>
      <c r="AY1683" s="1"/>
      <c r="AZ1683" s="1">
        <v>0</v>
      </c>
      <c r="BA1683" s="1">
        <v>0</v>
      </c>
      <c r="BB1683" s="1">
        <v>168410.79791999998</v>
      </c>
      <c r="BC1683" s="7">
        <v>1.2930338117280162</v>
      </c>
      <c r="BD1683" s="35" t="s">
        <v>552</v>
      </c>
      <c r="BE1683" s="35" t="s">
        <v>552</v>
      </c>
      <c r="BF1683" s="35" t="s">
        <v>552</v>
      </c>
      <c r="BG1683" s="35" t="s">
        <v>552</v>
      </c>
      <c r="BH1683" s="35" t="s">
        <v>552</v>
      </c>
      <c r="BI1683" s="35" t="s">
        <v>552</v>
      </c>
      <c r="BJ1683" s="35">
        <v>1.3886580866210727</v>
      </c>
      <c r="BK1683" s="35" t="s">
        <v>552</v>
      </c>
      <c r="BL1683" s="35" t="s">
        <v>552</v>
      </c>
      <c r="BM1683" s="35" t="s">
        <v>552</v>
      </c>
      <c r="BN1683" s="35">
        <v>1.3886580866210727</v>
      </c>
      <c r="BO1683" s="1">
        <v>0</v>
      </c>
      <c r="BP1683" s="1">
        <v>0</v>
      </c>
      <c r="BQ1683" s="1">
        <v>187732.45607999997</v>
      </c>
      <c r="BR1683" s="1">
        <v>8344.6656474897809</v>
      </c>
      <c r="BS1683" s="1">
        <v>73737.904376960476</v>
      </c>
      <c r="BT1683" s="1">
        <v>187732.45607999997</v>
      </c>
      <c r="BU1683" s="1">
        <v>8344.6656474897809</v>
      </c>
      <c r="BV1683" s="1">
        <v>21705.977388937466</v>
      </c>
      <c r="BW1683" s="35">
        <v>7.7071875831925487</v>
      </c>
      <c r="BX1683" s="1">
        <v>1259156.7983820164</v>
      </c>
      <c r="BY1683" s="1">
        <v>55969.237816736866</v>
      </c>
      <c r="BZ1683" s="1">
        <v>494573.95664778876</v>
      </c>
      <c r="CA1683" s="1">
        <v>1259156.7983820164</v>
      </c>
      <c r="CB1683" s="1">
        <v>55969.237816736866</v>
      </c>
      <c r="CC1683" s="1">
        <v>145586.0620241396</v>
      </c>
    </row>
    <row r="1684" spans="1:81" x14ac:dyDescent="0.25">
      <c r="A1684" t="s">
        <v>1343</v>
      </c>
      <c r="B1684" t="s">
        <v>1344</v>
      </c>
      <c r="C1684" t="s">
        <v>42</v>
      </c>
      <c r="D1684" t="s">
        <v>28</v>
      </c>
      <c r="E1684">
        <v>20085</v>
      </c>
      <c r="F1684" t="s">
        <v>370</v>
      </c>
      <c r="G1684" t="s">
        <v>177</v>
      </c>
      <c r="H1684" s="74">
        <v>0.11527868646602001</v>
      </c>
      <c r="I1684" s="1">
        <v>461622.42</v>
      </c>
      <c r="J1684" s="1">
        <v>0</v>
      </c>
      <c r="K1684" s="1">
        <v>0</v>
      </c>
      <c r="L1684" s="1">
        <v>307893</v>
      </c>
      <c r="M1684" s="1">
        <v>0</v>
      </c>
      <c r="N1684" s="1">
        <v>0</v>
      </c>
      <c r="O1684" s="1">
        <v>0</v>
      </c>
      <c r="P1684" s="1">
        <v>65574</v>
      </c>
      <c r="Q1684" s="1">
        <v>0</v>
      </c>
      <c r="R1684" s="1">
        <v>0</v>
      </c>
      <c r="S1684" s="1">
        <v>0</v>
      </c>
      <c r="T1684" s="1">
        <v>373467</v>
      </c>
      <c r="U1684" s="1"/>
      <c r="V1684" s="36"/>
      <c r="W1684" s="1"/>
      <c r="X1684" s="1"/>
      <c r="Y1684" s="1">
        <v>71437</v>
      </c>
      <c r="Z1684" s="1"/>
      <c r="AA1684" s="1"/>
      <c r="AB1684" s="1"/>
      <c r="AC1684" s="1">
        <v>7724</v>
      </c>
      <c r="AD1684" s="1"/>
      <c r="AE1684" s="1"/>
      <c r="AF1684" s="1"/>
      <c r="AG1684" s="1">
        <v>0</v>
      </c>
      <c r="AH1684" s="1">
        <v>0</v>
      </c>
      <c r="AI1684" s="1">
        <v>732970.26943750004</v>
      </c>
      <c r="AJ1684" s="1">
        <v>0</v>
      </c>
      <c r="AK1684" s="1">
        <v>0</v>
      </c>
      <c r="AL1684" s="1">
        <v>0</v>
      </c>
      <c r="AM1684" s="1">
        <v>67891.201134999996</v>
      </c>
      <c r="AN1684" s="1">
        <v>0</v>
      </c>
      <c r="AO1684" s="1">
        <v>0</v>
      </c>
      <c r="AP1684" s="1">
        <v>0</v>
      </c>
      <c r="AQ1684" s="1">
        <v>800861.47057250002</v>
      </c>
      <c r="AR1684" s="1">
        <v>0</v>
      </c>
      <c r="AS1684" s="1">
        <v>0</v>
      </c>
      <c r="AT1684" s="1">
        <v>154876.8018778</v>
      </c>
      <c r="AU1684" s="1">
        <v>0</v>
      </c>
      <c r="AV1684" s="1">
        <v>0</v>
      </c>
      <c r="AW1684" s="1">
        <v>0</v>
      </c>
      <c r="AX1684" s="1">
        <v>20091.514319999998</v>
      </c>
      <c r="AY1684" s="1">
        <v>0</v>
      </c>
      <c r="AZ1684" s="1">
        <v>0</v>
      </c>
      <c r="BA1684" s="1">
        <v>0</v>
      </c>
      <c r="BB1684" s="1">
        <v>174968.31619779998</v>
      </c>
      <c r="BC1684" s="7">
        <v>2.1139133293619059</v>
      </c>
      <c r="BD1684" s="35" t="s">
        <v>552</v>
      </c>
      <c r="BE1684" s="35" t="s">
        <v>552</v>
      </c>
      <c r="BF1684" s="35">
        <v>2.8836221392344097</v>
      </c>
      <c r="BG1684" s="35" t="s">
        <v>552</v>
      </c>
      <c r="BH1684" s="35" t="s">
        <v>552</v>
      </c>
      <c r="BI1684" s="35" t="s">
        <v>552</v>
      </c>
      <c r="BJ1684" s="35">
        <v>1.3417317146277488</v>
      </c>
      <c r="BK1684" s="35" t="s">
        <v>552</v>
      </c>
      <c r="BL1684" s="35" t="s">
        <v>552</v>
      </c>
      <c r="BM1684" s="35" t="s">
        <v>552</v>
      </c>
      <c r="BN1684" s="35">
        <v>2.6128942765232268</v>
      </c>
      <c r="BO1684" s="1">
        <v>0</v>
      </c>
      <c r="BP1684" s="1">
        <v>0</v>
      </c>
      <c r="BQ1684" s="1">
        <v>151947.63576719997</v>
      </c>
      <c r="BR1684" s="1">
        <v>6754.0383952763086</v>
      </c>
      <c r="BS1684" s="1">
        <v>59682.275885915158</v>
      </c>
      <c r="BT1684" s="1">
        <v>151947.63576719997</v>
      </c>
      <c r="BU1684" s="1">
        <v>6754.0383952763086</v>
      </c>
      <c r="BV1684" s="1">
        <v>17568.469593024827</v>
      </c>
      <c r="BW1684" s="35">
        <v>5.9747217113676125</v>
      </c>
      <c r="BX1684" s="1">
        <v>755897.2026420678</v>
      </c>
      <c r="BY1684" s="1">
        <v>33599.461444391527</v>
      </c>
      <c r="BZ1684" s="1">
        <v>296902.71363349393</v>
      </c>
      <c r="CA1684" s="1">
        <v>755897.2026420678</v>
      </c>
      <c r="CB1684" s="1">
        <v>33599.461444391527</v>
      </c>
      <c r="CC1684" s="1">
        <v>87398.247119922351</v>
      </c>
    </row>
    <row r="1685" spans="1:81" x14ac:dyDescent="0.25">
      <c r="A1685" t="s">
        <v>1343</v>
      </c>
      <c r="B1685" t="s">
        <v>1344</v>
      </c>
      <c r="C1685" t="s">
        <v>42</v>
      </c>
      <c r="D1685" t="s">
        <v>1730</v>
      </c>
      <c r="E1685">
        <v>20085</v>
      </c>
      <c r="F1685" t="s">
        <v>370</v>
      </c>
      <c r="G1685" t="s">
        <v>177</v>
      </c>
      <c r="H1685" s="74">
        <v>0.11527868646602001</v>
      </c>
      <c r="I1685" s="1">
        <v>461622.42</v>
      </c>
      <c r="J1685" s="1"/>
      <c r="K1685" s="1"/>
      <c r="L1685" s="1">
        <v>307893</v>
      </c>
      <c r="M1685" s="1"/>
      <c r="N1685" s="1"/>
      <c r="O1685" s="1"/>
      <c r="P1685" s="1">
        <v>65574</v>
      </c>
      <c r="Q1685" s="1"/>
      <c r="R1685" s="1"/>
      <c r="S1685" s="1"/>
      <c r="T1685" s="1">
        <v>373467</v>
      </c>
      <c r="U1685" s="1">
        <v>20</v>
      </c>
      <c r="V1685" s="36">
        <v>6.8837839288749966E-2</v>
      </c>
      <c r="W1685" s="1"/>
      <c r="X1685" s="1"/>
      <c r="Y1685" s="1">
        <v>71437</v>
      </c>
      <c r="Z1685" s="1"/>
      <c r="AA1685" s="1"/>
      <c r="AB1685" s="1"/>
      <c r="AC1685" s="1">
        <v>7724</v>
      </c>
      <c r="AD1685" s="1"/>
      <c r="AE1685" s="1"/>
      <c r="AF1685" s="1"/>
      <c r="AG1685" s="1">
        <v>0</v>
      </c>
      <c r="AH1685" s="1">
        <v>0</v>
      </c>
      <c r="AI1685" s="1">
        <v>732970.26943750004</v>
      </c>
      <c r="AJ1685" s="1">
        <v>0</v>
      </c>
      <c r="AK1685" s="1"/>
      <c r="AL1685" s="1">
        <v>0</v>
      </c>
      <c r="AM1685" s="1">
        <v>67891.201134999996</v>
      </c>
      <c r="AN1685" s="1"/>
      <c r="AO1685" s="1">
        <v>0</v>
      </c>
      <c r="AP1685" s="1">
        <v>0</v>
      </c>
      <c r="AQ1685" s="1">
        <v>800861.47057250002</v>
      </c>
      <c r="AR1685" s="1">
        <v>0</v>
      </c>
      <c r="AS1685" s="1">
        <v>0</v>
      </c>
      <c r="AT1685" s="1">
        <v>154876.8018778</v>
      </c>
      <c r="AU1685" s="1">
        <v>0</v>
      </c>
      <c r="AV1685" s="1"/>
      <c r="AW1685" s="1">
        <v>0</v>
      </c>
      <c r="AX1685" s="1">
        <v>20091.514319999998</v>
      </c>
      <c r="AY1685" s="1"/>
      <c r="AZ1685" s="1">
        <v>0</v>
      </c>
      <c r="BA1685" s="1">
        <v>0</v>
      </c>
      <c r="BB1685" s="1">
        <v>174968.31619779998</v>
      </c>
      <c r="BC1685" s="7">
        <v>2.1139133293619059</v>
      </c>
      <c r="BD1685" s="35" t="s">
        <v>552</v>
      </c>
      <c r="BE1685" s="35" t="s">
        <v>552</v>
      </c>
      <c r="BF1685" s="35">
        <v>2.8836221392344097</v>
      </c>
      <c r="BG1685" s="35" t="s">
        <v>552</v>
      </c>
      <c r="BH1685" s="35" t="s">
        <v>552</v>
      </c>
      <c r="BI1685" s="35" t="s">
        <v>552</v>
      </c>
      <c r="BJ1685" s="35">
        <v>1.3417317146277488</v>
      </c>
      <c r="BK1685" s="35" t="s">
        <v>552</v>
      </c>
      <c r="BL1685" s="35" t="s">
        <v>552</v>
      </c>
      <c r="BM1685" s="35" t="s">
        <v>552</v>
      </c>
      <c r="BN1685" s="35">
        <v>2.6128942765232268</v>
      </c>
      <c r="BO1685" s="1">
        <v>0</v>
      </c>
      <c r="BP1685" s="1">
        <v>0</v>
      </c>
      <c r="BQ1685" s="1">
        <v>151947.63576719997</v>
      </c>
      <c r="BR1685" s="1">
        <v>6754.0383952763086</v>
      </c>
      <c r="BS1685" s="1">
        <v>59682.275885915158</v>
      </c>
      <c r="BT1685" s="1">
        <v>151947.63576719997</v>
      </c>
      <c r="BU1685" s="1">
        <v>6754.0383952763086</v>
      </c>
      <c r="BV1685" s="1">
        <v>17568.469593024827</v>
      </c>
      <c r="BW1685" s="35">
        <v>5.9747217113676125</v>
      </c>
      <c r="BX1685" s="1">
        <v>755897.2026420678</v>
      </c>
      <c r="BY1685" s="1">
        <v>33599.461444391527</v>
      </c>
      <c r="BZ1685" s="1">
        <v>296902.71363349393</v>
      </c>
      <c r="CA1685" s="1">
        <v>755897.2026420678</v>
      </c>
      <c r="CB1685" s="1">
        <v>33599.461444391527</v>
      </c>
      <c r="CC1685" s="1">
        <v>87398.247119922351</v>
      </c>
    </row>
    <row r="1686" spans="1:81" x14ac:dyDescent="0.25">
      <c r="A1686" t="s">
        <v>1352</v>
      </c>
      <c r="B1686" t="s">
        <v>1353</v>
      </c>
      <c r="C1686" t="s">
        <v>42</v>
      </c>
      <c r="D1686" t="s">
        <v>28</v>
      </c>
      <c r="E1686">
        <v>20182</v>
      </c>
      <c r="F1686" t="s">
        <v>370</v>
      </c>
      <c r="G1686" t="s">
        <v>177</v>
      </c>
      <c r="H1686" s="74">
        <v>0.11527868646602001</v>
      </c>
      <c r="I1686" s="1">
        <v>83937.62</v>
      </c>
      <c r="J1686" s="1">
        <v>0</v>
      </c>
      <c r="K1686" s="1">
        <v>0</v>
      </c>
      <c r="L1686" s="1">
        <v>0</v>
      </c>
      <c r="M1686" s="1">
        <v>0</v>
      </c>
      <c r="N1686" s="1">
        <v>0</v>
      </c>
      <c r="O1686" s="1">
        <v>0</v>
      </c>
      <c r="P1686" s="1">
        <v>15119</v>
      </c>
      <c r="Q1686" s="1">
        <v>0</v>
      </c>
      <c r="R1686" s="1">
        <v>0</v>
      </c>
      <c r="S1686" s="1">
        <v>0</v>
      </c>
      <c r="T1686" s="1">
        <v>15119</v>
      </c>
      <c r="U1686" s="1"/>
      <c r="V1686" s="36"/>
      <c r="W1686" s="1"/>
      <c r="X1686" s="1"/>
      <c r="Y1686" s="1"/>
      <c r="Z1686" s="1"/>
      <c r="AA1686" s="1"/>
      <c r="AB1686" s="1"/>
      <c r="AC1686" s="1">
        <v>1781</v>
      </c>
      <c r="AD1686" s="1"/>
      <c r="AE1686" s="1"/>
      <c r="AF1686" s="1"/>
      <c r="AG1686" s="1">
        <v>0</v>
      </c>
      <c r="AH1686" s="1">
        <v>0</v>
      </c>
      <c r="AI1686" s="1">
        <v>0</v>
      </c>
      <c r="AJ1686" s="1">
        <v>0</v>
      </c>
      <c r="AK1686" s="1">
        <v>0</v>
      </c>
      <c r="AL1686" s="1">
        <v>0</v>
      </c>
      <c r="AM1686" s="1">
        <v>15654.352664166665</v>
      </c>
      <c r="AN1686" s="1">
        <v>0</v>
      </c>
      <c r="AO1686" s="1">
        <v>0</v>
      </c>
      <c r="AP1686" s="1">
        <v>0</v>
      </c>
      <c r="AQ1686" s="1">
        <v>15654.352664166665</v>
      </c>
      <c r="AR1686" s="1">
        <v>0</v>
      </c>
      <c r="AS1686" s="1">
        <v>0</v>
      </c>
      <c r="AT1686" s="1">
        <v>0</v>
      </c>
      <c r="AU1686" s="1">
        <v>0</v>
      </c>
      <c r="AV1686" s="1">
        <v>0</v>
      </c>
      <c r="AW1686" s="1">
        <v>0</v>
      </c>
      <c r="AX1686" s="1">
        <v>4632.7015799999999</v>
      </c>
      <c r="AY1686" s="1">
        <v>0</v>
      </c>
      <c r="AZ1686" s="1">
        <v>0</v>
      </c>
      <c r="BA1686" s="1">
        <v>0</v>
      </c>
      <c r="BB1686" s="1">
        <v>4632.7015799999999</v>
      </c>
      <c r="BC1686" s="7">
        <v>0.2416920356351141</v>
      </c>
      <c r="BD1686" s="35" t="s">
        <v>552</v>
      </c>
      <c r="BE1686" s="35" t="s">
        <v>552</v>
      </c>
      <c r="BF1686" s="35" t="s">
        <v>552</v>
      </c>
      <c r="BG1686" s="35" t="s">
        <v>552</v>
      </c>
      <c r="BH1686" s="35" t="s">
        <v>552</v>
      </c>
      <c r="BI1686" s="35" t="s">
        <v>552</v>
      </c>
      <c r="BJ1686" s="35">
        <v>1.3418251368586986</v>
      </c>
      <c r="BK1686" s="35" t="s">
        <v>552</v>
      </c>
      <c r="BL1686" s="35" t="s">
        <v>552</v>
      </c>
      <c r="BM1686" s="35" t="s">
        <v>552</v>
      </c>
      <c r="BN1686" s="35">
        <v>1.3418251368586986</v>
      </c>
      <c r="BO1686" s="1">
        <v>0</v>
      </c>
      <c r="BP1686" s="1">
        <v>0</v>
      </c>
      <c r="BQ1686" s="1">
        <v>27628.906999199993</v>
      </c>
      <c r="BR1686" s="1">
        <v>1228.0987311840543</v>
      </c>
      <c r="BS1686" s="1">
        <v>10852.133642137898</v>
      </c>
      <c r="BT1686" s="1">
        <v>27628.906999199993</v>
      </c>
      <c r="BU1686" s="1">
        <v>1228.0987311840543</v>
      </c>
      <c r="BV1686" s="1">
        <v>3194.5058575813382</v>
      </c>
      <c r="BW1686" s="35">
        <v>5.9758577233827284</v>
      </c>
      <c r="BX1686" s="1">
        <v>137477.5102805924</v>
      </c>
      <c r="BY1686" s="1">
        <v>6110.8445566387045</v>
      </c>
      <c r="BZ1686" s="1">
        <v>53998.672998413393</v>
      </c>
      <c r="CA1686" s="1">
        <v>137477.5102805924</v>
      </c>
      <c r="CB1686" s="1">
        <v>6110.8445566387045</v>
      </c>
      <c r="CC1686" s="1">
        <v>15895.406643837465</v>
      </c>
    </row>
    <row r="1687" spans="1:81" x14ac:dyDescent="0.25">
      <c r="A1687" t="s">
        <v>1352</v>
      </c>
      <c r="B1687" t="s">
        <v>1353</v>
      </c>
      <c r="C1687" t="s">
        <v>42</v>
      </c>
      <c r="D1687" t="s">
        <v>1730</v>
      </c>
      <c r="E1687">
        <v>20182</v>
      </c>
      <c r="F1687" t="s">
        <v>370</v>
      </c>
      <c r="G1687" t="s">
        <v>177</v>
      </c>
      <c r="H1687" s="74">
        <v>0.11527868646602001</v>
      </c>
      <c r="I1687" s="1">
        <v>83937.62</v>
      </c>
      <c r="J1687" s="1"/>
      <c r="K1687" s="1"/>
      <c r="L1687" s="1"/>
      <c r="M1687" s="1"/>
      <c r="N1687" s="1"/>
      <c r="O1687" s="1"/>
      <c r="P1687" s="1">
        <v>15119</v>
      </c>
      <c r="Q1687" s="1"/>
      <c r="R1687" s="1"/>
      <c r="S1687" s="1"/>
      <c r="T1687" s="1">
        <v>15119</v>
      </c>
      <c r="U1687" s="1">
        <v>12</v>
      </c>
      <c r="V1687" s="36">
        <v>0.50690641833949313</v>
      </c>
      <c r="W1687" s="1"/>
      <c r="X1687" s="1"/>
      <c r="Y1687" s="1"/>
      <c r="Z1687" s="1"/>
      <c r="AA1687" s="1"/>
      <c r="AB1687" s="1"/>
      <c r="AC1687" s="1">
        <v>1781</v>
      </c>
      <c r="AD1687" s="1"/>
      <c r="AE1687" s="1"/>
      <c r="AF1687" s="1"/>
      <c r="AG1687" s="1">
        <v>0</v>
      </c>
      <c r="AH1687" s="1">
        <v>0</v>
      </c>
      <c r="AI1687" s="1">
        <v>0</v>
      </c>
      <c r="AJ1687" s="1">
        <v>0</v>
      </c>
      <c r="AK1687" s="1"/>
      <c r="AL1687" s="1">
        <v>0</v>
      </c>
      <c r="AM1687" s="1">
        <v>15654.352664166665</v>
      </c>
      <c r="AN1687" s="1"/>
      <c r="AO1687" s="1">
        <v>0</v>
      </c>
      <c r="AP1687" s="1">
        <v>0</v>
      </c>
      <c r="AQ1687" s="1">
        <v>15654.352664166665</v>
      </c>
      <c r="AR1687" s="1">
        <v>0</v>
      </c>
      <c r="AS1687" s="1">
        <v>0</v>
      </c>
      <c r="AT1687" s="1">
        <v>0</v>
      </c>
      <c r="AU1687" s="1">
        <v>0</v>
      </c>
      <c r="AV1687" s="1"/>
      <c r="AW1687" s="1">
        <v>0</v>
      </c>
      <c r="AX1687" s="1">
        <v>4632.7015799999999</v>
      </c>
      <c r="AY1687" s="1"/>
      <c r="AZ1687" s="1">
        <v>0</v>
      </c>
      <c r="BA1687" s="1">
        <v>0</v>
      </c>
      <c r="BB1687" s="1">
        <v>4632.7015799999999</v>
      </c>
      <c r="BC1687" s="7">
        <v>0.2416920356351141</v>
      </c>
      <c r="BD1687" s="35" t="s">
        <v>552</v>
      </c>
      <c r="BE1687" s="35" t="s">
        <v>552</v>
      </c>
      <c r="BF1687" s="35" t="s">
        <v>552</v>
      </c>
      <c r="BG1687" s="35" t="s">
        <v>552</v>
      </c>
      <c r="BH1687" s="35" t="s">
        <v>552</v>
      </c>
      <c r="BI1687" s="35" t="s">
        <v>552</v>
      </c>
      <c r="BJ1687" s="35">
        <v>1.3418251368586986</v>
      </c>
      <c r="BK1687" s="35" t="s">
        <v>552</v>
      </c>
      <c r="BL1687" s="35" t="s">
        <v>552</v>
      </c>
      <c r="BM1687" s="35" t="s">
        <v>552</v>
      </c>
      <c r="BN1687" s="35">
        <v>1.3418251368586986</v>
      </c>
      <c r="BO1687" s="1">
        <v>0</v>
      </c>
      <c r="BP1687" s="1">
        <v>0</v>
      </c>
      <c r="BQ1687" s="1">
        <v>27628.906999199993</v>
      </c>
      <c r="BR1687" s="1">
        <v>1228.0987311840543</v>
      </c>
      <c r="BS1687" s="1">
        <v>10852.133642137898</v>
      </c>
      <c r="BT1687" s="1">
        <v>27628.906999199993</v>
      </c>
      <c r="BU1687" s="1">
        <v>1228.0987311840543</v>
      </c>
      <c r="BV1687" s="1">
        <v>3194.5058575813382</v>
      </c>
      <c r="BW1687" s="35">
        <v>5.9758577233827284</v>
      </c>
      <c r="BX1687" s="1">
        <v>137477.5102805924</v>
      </c>
      <c r="BY1687" s="1">
        <v>6110.8445566387045</v>
      </c>
      <c r="BZ1687" s="1">
        <v>53998.672998413393</v>
      </c>
      <c r="CA1687" s="1">
        <v>137477.5102805924</v>
      </c>
      <c r="CB1687" s="1">
        <v>6110.8445566387045</v>
      </c>
      <c r="CC1687" s="1">
        <v>15895.406643837465</v>
      </c>
    </row>
    <row r="1688" spans="1:81" x14ac:dyDescent="0.25">
      <c r="A1688" t="s">
        <v>1099</v>
      </c>
      <c r="B1688" t="s">
        <v>1100</v>
      </c>
      <c r="C1688" t="s">
        <v>42</v>
      </c>
      <c r="D1688" t="s">
        <v>38</v>
      </c>
      <c r="E1688">
        <v>20071</v>
      </c>
      <c r="F1688" t="s">
        <v>39</v>
      </c>
      <c r="G1688" t="s">
        <v>180</v>
      </c>
      <c r="H1688" s="74">
        <v>0.54109169895011011</v>
      </c>
      <c r="I1688" s="1">
        <v>502809</v>
      </c>
      <c r="J1688" s="1"/>
      <c r="K1688" s="1"/>
      <c r="L1688" s="1">
        <v>142149</v>
      </c>
      <c r="M1688" s="1"/>
      <c r="N1688" s="1"/>
      <c r="O1688" s="1"/>
      <c r="P1688" s="1"/>
      <c r="Q1688" s="1"/>
      <c r="R1688" s="1"/>
      <c r="S1688" s="1"/>
      <c r="T1688" s="1">
        <v>142149</v>
      </c>
      <c r="U1688" s="1">
        <v>28.25</v>
      </c>
      <c r="V1688" s="36">
        <v>4.7100187814257628E-2</v>
      </c>
      <c r="W1688" s="1"/>
      <c r="X1688" s="1"/>
      <c r="Y1688" s="1">
        <v>51211</v>
      </c>
      <c r="Z1688" s="1"/>
      <c r="AA1688" s="1"/>
      <c r="AB1688" s="1"/>
      <c r="AC1688" s="1"/>
      <c r="AD1688" s="1"/>
      <c r="AE1688" s="1"/>
      <c r="AF1688" s="1"/>
      <c r="AG1688" s="1">
        <v>0</v>
      </c>
      <c r="AH1688" s="1">
        <v>0</v>
      </c>
      <c r="AI1688" s="1">
        <v>524525.67643750005</v>
      </c>
      <c r="AJ1688" s="1">
        <v>0</v>
      </c>
      <c r="AK1688" s="1">
        <v>0</v>
      </c>
      <c r="AL1688" s="1">
        <v>0</v>
      </c>
      <c r="AM1688" s="1">
        <v>0</v>
      </c>
      <c r="AN1688" s="1">
        <v>0</v>
      </c>
      <c r="AO1688" s="1">
        <v>0</v>
      </c>
      <c r="AP1688" s="1">
        <v>0</v>
      </c>
      <c r="AQ1688" s="1">
        <v>524525.67643750005</v>
      </c>
      <c r="AR1688" s="1">
        <v>0</v>
      </c>
      <c r="AS1688" s="1">
        <v>0</v>
      </c>
      <c r="AT1688" s="1">
        <v>111026.44149339999</v>
      </c>
      <c r="AU1688" s="1">
        <v>0</v>
      </c>
      <c r="AV1688" s="1">
        <v>0</v>
      </c>
      <c r="AW1688" s="1">
        <v>0</v>
      </c>
      <c r="AX1688" s="1">
        <v>0</v>
      </c>
      <c r="AY1688" s="1">
        <v>0</v>
      </c>
      <c r="AZ1688" s="1">
        <v>0</v>
      </c>
      <c r="BA1688" s="1">
        <v>0</v>
      </c>
      <c r="BB1688" s="1">
        <v>111026.44149339999</v>
      </c>
      <c r="BC1688" s="7">
        <v>1.2640030666334534</v>
      </c>
      <c r="BD1688" s="35" t="s">
        <v>552</v>
      </c>
      <c r="BE1688" s="35" t="s">
        <v>552</v>
      </c>
      <c r="BF1688" s="35">
        <v>4.4710277098741464</v>
      </c>
      <c r="BG1688" s="35" t="s">
        <v>552</v>
      </c>
      <c r="BH1688" s="35" t="s">
        <v>552</v>
      </c>
      <c r="BI1688" s="35" t="s">
        <v>552</v>
      </c>
      <c r="BJ1688" s="35" t="s">
        <v>552</v>
      </c>
      <c r="BK1688" s="35" t="s">
        <v>552</v>
      </c>
      <c r="BL1688" s="35" t="s">
        <v>552</v>
      </c>
      <c r="BM1688" s="35" t="s">
        <v>552</v>
      </c>
      <c r="BN1688" s="35">
        <v>4.4710277098741464</v>
      </c>
      <c r="BO1688" s="1">
        <v>0</v>
      </c>
      <c r="BP1688" s="1"/>
      <c r="BQ1688" s="1">
        <v>165504.61043999999</v>
      </c>
      <c r="BR1688" s="1">
        <v>7356.6428846555718</v>
      </c>
      <c r="BS1688" s="1">
        <v>65007.209692980512</v>
      </c>
      <c r="BT1688" s="1">
        <v>165504.61043999999</v>
      </c>
      <c r="BU1688" s="1">
        <v>7356.6428846555718</v>
      </c>
      <c r="BV1688" s="1">
        <v>19135.952338708379</v>
      </c>
      <c r="BW1688" s="35">
        <v>5.9748493142803669</v>
      </c>
      <c r="BX1688" s="1">
        <v>823360.49775767326</v>
      </c>
      <c r="BY1688" s="1">
        <v>36598.189810134318</v>
      </c>
      <c r="BZ1688" s="1">
        <v>323401.07256440417</v>
      </c>
      <c r="CA1688" s="1">
        <v>823360.49775767326</v>
      </c>
      <c r="CB1688" s="1">
        <v>36598.189810134318</v>
      </c>
      <c r="CC1688" s="1">
        <v>95198.479370325178</v>
      </c>
    </row>
    <row r="1689" spans="1:81" x14ac:dyDescent="0.25">
      <c r="A1689" t="s">
        <v>1099</v>
      </c>
      <c r="B1689" t="s">
        <v>1100</v>
      </c>
      <c r="C1689" t="s">
        <v>42</v>
      </c>
      <c r="D1689" t="s">
        <v>28</v>
      </c>
      <c r="E1689">
        <v>20071</v>
      </c>
      <c r="F1689" t="s">
        <v>39</v>
      </c>
      <c r="G1689" t="s">
        <v>180</v>
      </c>
      <c r="H1689" s="74">
        <v>0.54109169895011011</v>
      </c>
      <c r="I1689" s="1">
        <v>818294</v>
      </c>
      <c r="J1689" s="1">
        <v>0</v>
      </c>
      <c r="K1689" s="1">
        <v>0</v>
      </c>
      <c r="L1689" s="1">
        <v>437982</v>
      </c>
      <c r="M1689" s="1">
        <v>0</v>
      </c>
      <c r="N1689" s="1">
        <v>0</v>
      </c>
      <c r="O1689" s="1">
        <v>0</v>
      </c>
      <c r="P1689" s="1">
        <v>262104</v>
      </c>
      <c r="Q1689" s="1">
        <v>0</v>
      </c>
      <c r="R1689" s="1">
        <v>0</v>
      </c>
      <c r="S1689" s="1">
        <v>0</v>
      </c>
      <c r="T1689" s="1">
        <v>700086</v>
      </c>
      <c r="U1689" s="1"/>
      <c r="V1689" s="36"/>
      <c r="W1689" s="1"/>
      <c r="X1689" s="1"/>
      <c r="Y1689" s="1">
        <v>53845</v>
      </c>
      <c r="Z1689" s="1"/>
      <c r="AA1689" s="1"/>
      <c r="AB1689" s="1"/>
      <c r="AC1689" s="1">
        <v>39839</v>
      </c>
      <c r="AD1689" s="1"/>
      <c r="AE1689" s="1"/>
      <c r="AF1689" s="1"/>
      <c r="AG1689" s="1">
        <v>0</v>
      </c>
      <c r="AH1689" s="1">
        <v>0</v>
      </c>
      <c r="AI1689" s="1">
        <v>554876.36462500005</v>
      </c>
      <c r="AJ1689" s="1">
        <v>0</v>
      </c>
      <c r="AK1689" s="1">
        <v>0</v>
      </c>
      <c r="AL1689" s="1">
        <v>0</v>
      </c>
      <c r="AM1689" s="1">
        <v>350084.12645999994</v>
      </c>
      <c r="AN1689" s="1">
        <v>0</v>
      </c>
      <c r="AO1689" s="1">
        <v>0</v>
      </c>
      <c r="AP1689" s="1">
        <v>0</v>
      </c>
      <c r="AQ1689" s="1">
        <v>904960.49108499999</v>
      </c>
      <c r="AR1689" s="1">
        <v>0</v>
      </c>
      <c r="AS1689" s="1">
        <v>0</v>
      </c>
      <c r="AT1689" s="1">
        <v>116737.00459299999</v>
      </c>
      <c r="AU1689" s="1">
        <v>0</v>
      </c>
      <c r="AV1689" s="1">
        <v>0</v>
      </c>
      <c r="AW1689" s="1">
        <v>0</v>
      </c>
      <c r="AX1689" s="1">
        <v>103628.41002</v>
      </c>
      <c r="AY1689" s="1">
        <v>0</v>
      </c>
      <c r="AZ1689" s="1">
        <v>0</v>
      </c>
      <c r="BA1689" s="1">
        <v>0</v>
      </c>
      <c r="BB1689" s="1">
        <v>220365.414613</v>
      </c>
      <c r="BC1689" s="7">
        <v>1.375209772646506</v>
      </c>
      <c r="BD1689" s="35" t="s">
        <v>552</v>
      </c>
      <c r="BE1689" s="35" t="s">
        <v>552</v>
      </c>
      <c r="BF1689" s="35">
        <v>1.533426874204876</v>
      </c>
      <c r="BG1689" s="35" t="s">
        <v>552</v>
      </c>
      <c r="BH1689" s="35" t="s">
        <v>552</v>
      </c>
      <c r="BI1689" s="35" t="s">
        <v>552</v>
      </c>
      <c r="BJ1689" s="35">
        <v>1.7310401080487132</v>
      </c>
      <c r="BK1689" s="35" t="s">
        <v>552</v>
      </c>
      <c r="BL1689" s="35" t="s">
        <v>552</v>
      </c>
      <c r="BM1689" s="35" t="s">
        <v>552</v>
      </c>
      <c r="BN1689" s="35">
        <v>1.6074109547941253</v>
      </c>
      <c r="BO1689" s="1">
        <v>0</v>
      </c>
      <c r="BP1689" s="1">
        <v>0</v>
      </c>
      <c r="BQ1689" s="1">
        <v>269349.65304</v>
      </c>
      <c r="BR1689" s="1">
        <v>11972.531781762751</v>
      </c>
      <c r="BS1689" s="1">
        <v>105795.65928316279</v>
      </c>
      <c r="BT1689" s="1">
        <v>269349.65304</v>
      </c>
      <c r="BU1689" s="1">
        <v>11972.531781762751</v>
      </c>
      <c r="BV1689" s="1">
        <v>31142.710220085632</v>
      </c>
      <c r="BW1689" s="35">
        <v>5.9748493142803669</v>
      </c>
      <c r="BX1689" s="1">
        <v>1339973.9367276987</v>
      </c>
      <c r="BY1689" s="1">
        <v>59561.541524702312</v>
      </c>
      <c r="BZ1689" s="1">
        <v>526317.46303868177</v>
      </c>
      <c r="CA1689" s="1">
        <v>1339973.9367276987</v>
      </c>
      <c r="CB1689" s="1">
        <v>59561.541524702312</v>
      </c>
      <c r="CC1689" s="1">
        <v>154930.29058322514</v>
      </c>
    </row>
    <row r="1690" spans="1:81" x14ac:dyDescent="0.25">
      <c r="A1690" t="s">
        <v>1099</v>
      </c>
      <c r="B1690" t="s">
        <v>1100</v>
      </c>
      <c r="C1690" t="s">
        <v>42</v>
      </c>
      <c r="D1690" t="s">
        <v>1730</v>
      </c>
      <c r="E1690">
        <v>20071</v>
      </c>
      <c r="F1690" t="s">
        <v>39</v>
      </c>
      <c r="G1690" t="s">
        <v>180</v>
      </c>
      <c r="H1690" s="74">
        <v>0.54109169895011011</v>
      </c>
      <c r="I1690" s="1">
        <v>315485</v>
      </c>
      <c r="J1690" s="1"/>
      <c r="K1690" s="1"/>
      <c r="L1690" s="1">
        <v>295833</v>
      </c>
      <c r="M1690" s="1"/>
      <c r="N1690" s="1"/>
      <c r="O1690" s="1"/>
      <c r="P1690" s="1">
        <v>262104</v>
      </c>
      <c r="Q1690" s="1"/>
      <c r="R1690" s="1"/>
      <c r="S1690" s="1"/>
      <c r="T1690" s="1">
        <v>557937</v>
      </c>
      <c r="U1690" s="1">
        <v>15.090909090909092</v>
      </c>
      <c r="V1690" s="36">
        <v>8.2547758307320612E-2</v>
      </c>
      <c r="W1690" s="1"/>
      <c r="X1690" s="1"/>
      <c r="Y1690" s="1">
        <v>2634</v>
      </c>
      <c r="Z1690" s="1"/>
      <c r="AA1690" s="1"/>
      <c r="AB1690" s="1"/>
      <c r="AC1690" s="1">
        <v>39839</v>
      </c>
      <c r="AD1690" s="1"/>
      <c r="AE1690" s="1"/>
      <c r="AF1690" s="1"/>
      <c r="AG1690" s="1">
        <v>0</v>
      </c>
      <c r="AH1690" s="1">
        <v>0</v>
      </c>
      <c r="AI1690" s="1">
        <v>30350.688187500004</v>
      </c>
      <c r="AJ1690" s="1">
        <v>0</v>
      </c>
      <c r="AK1690" s="1"/>
      <c r="AL1690" s="1">
        <v>0</v>
      </c>
      <c r="AM1690" s="1">
        <v>350084.12645999994</v>
      </c>
      <c r="AN1690" s="1"/>
      <c r="AO1690" s="1">
        <v>0</v>
      </c>
      <c r="AP1690" s="1">
        <v>0</v>
      </c>
      <c r="AQ1690" s="1">
        <v>380434.81464749994</v>
      </c>
      <c r="AR1690" s="1">
        <v>0</v>
      </c>
      <c r="AS1690" s="1">
        <v>0</v>
      </c>
      <c r="AT1690" s="1">
        <v>5710.5630996</v>
      </c>
      <c r="AU1690" s="1">
        <v>0</v>
      </c>
      <c r="AV1690" s="1"/>
      <c r="AW1690" s="1">
        <v>0</v>
      </c>
      <c r="AX1690" s="1">
        <v>103628.41002</v>
      </c>
      <c r="AY1690" s="1"/>
      <c r="AZ1690" s="1">
        <v>0</v>
      </c>
      <c r="BA1690" s="1">
        <v>0</v>
      </c>
      <c r="BB1690" s="1">
        <v>109338.97311959999</v>
      </c>
      <c r="BC1690" s="7">
        <v>1.5524471457188136</v>
      </c>
      <c r="BD1690" s="35" t="s">
        <v>552</v>
      </c>
      <c r="BE1690" s="35" t="s">
        <v>552</v>
      </c>
      <c r="BF1690" s="35">
        <v>0.1218973247984505</v>
      </c>
      <c r="BG1690" s="35" t="s">
        <v>552</v>
      </c>
      <c r="BH1690" s="35" t="s">
        <v>552</v>
      </c>
      <c r="BI1690" s="35" t="s">
        <v>552</v>
      </c>
      <c r="BJ1690" s="35">
        <v>1.7310401080487132</v>
      </c>
      <c r="BK1690" s="35" t="s">
        <v>552</v>
      </c>
      <c r="BL1690" s="35" t="s">
        <v>552</v>
      </c>
      <c r="BM1690" s="35" t="s">
        <v>552</v>
      </c>
      <c r="BN1690" s="35">
        <v>0.87782991227880547</v>
      </c>
      <c r="BO1690" s="1">
        <v>0</v>
      </c>
      <c r="BP1690" s="1">
        <v>0</v>
      </c>
      <c r="BQ1690" s="1">
        <v>103845.04259999999</v>
      </c>
      <c r="BR1690" s="1">
        <v>4615.8888971071774</v>
      </c>
      <c r="BS1690" s="1">
        <v>40788.449590182274</v>
      </c>
      <c r="BT1690" s="1">
        <v>103845.04259999999</v>
      </c>
      <c r="BU1690" s="1">
        <v>4615.8888971071774</v>
      </c>
      <c r="BV1690" s="1">
        <v>12006.757881377247</v>
      </c>
      <c r="BW1690" s="35">
        <v>5.9748493142803669</v>
      </c>
      <c r="BX1690" s="1">
        <v>516613.43897002545</v>
      </c>
      <c r="BY1690" s="1">
        <v>22963.351714568005</v>
      </c>
      <c r="BZ1690" s="1">
        <v>202916.39047427761</v>
      </c>
      <c r="CA1690" s="1">
        <v>516613.43897002545</v>
      </c>
      <c r="CB1690" s="1">
        <v>22963.351714568005</v>
      </c>
      <c r="CC1690" s="1">
        <v>59731.8112129</v>
      </c>
    </row>
    <row r="1691" spans="1:81" x14ac:dyDescent="0.25">
      <c r="A1691" t="s">
        <v>1354</v>
      </c>
      <c r="B1691" t="s">
        <v>993</v>
      </c>
      <c r="C1691" t="s">
        <v>42</v>
      </c>
      <c r="D1691" t="s">
        <v>28</v>
      </c>
      <c r="E1691">
        <v>20183</v>
      </c>
      <c r="F1691" t="s">
        <v>370</v>
      </c>
      <c r="G1691" t="s">
        <v>177</v>
      </c>
      <c r="H1691" s="74">
        <v>0.11527868646602001</v>
      </c>
      <c r="I1691" s="1">
        <v>495698.15</v>
      </c>
      <c r="J1691" s="1">
        <v>0</v>
      </c>
      <c r="K1691" s="1">
        <v>0</v>
      </c>
      <c r="L1691" s="1">
        <v>0</v>
      </c>
      <c r="M1691" s="1">
        <v>0</v>
      </c>
      <c r="N1691" s="1">
        <v>0</v>
      </c>
      <c r="O1691" s="1">
        <v>0</v>
      </c>
      <c r="P1691" s="1">
        <v>98307</v>
      </c>
      <c r="Q1691" s="1">
        <v>0</v>
      </c>
      <c r="R1691" s="1">
        <v>0</v>
      </c>
      <c r="S1691" s="1">
        <v>0</v>
      </c>
      <c r="T1691" s="1">
        <v>98307</v>
      </c>
      <c r="U1691" s="1"/>
      <c r="V1691" s="36"/>
      <c r="W1691" s="1"/>
      <c r="X1691" s="1"/>
      <c r="Y1691" s="1"/>
      <c r="Z1691" s="1"/>
      <c r="AA1691" s="1"/>
      <c r="AB1691" s="1"/>
      <c r="AC1691" s="1">
        <v>11580</v>
      </c>
      <c r="AD1691" s="1"/>
      <c r="AE1691" s="1"/>
      <c r="AF1691" s="1"/>
      <c r="AG1691" s="1">
        <v>0</v>
      </c>
      <c r="AH1691" s="1">
        <v>0</v>
      </c>
      <c r="AI1691" s="1">
        <v>0</v>
      </c>
      <c r="AJ1691" s="1">
        <v>0</v>
      </c>
      <c r="AK1691" s="1">
        <v>0</v>
      </c>
      <c r="AL1691" s="1">
        <v>0</v>
      </c>
      <c r="AM1691" s="1">
        <v>101784.06036749999</v>
      </c>
      <c r="AN1691" s="1">
        <v>0</v>
      </c>
      <c r="AO1691" s="1">
        <v>0</v>
      </c>
      <c r="AP1691" s="1">
        <v>0</v>
      </c>
      <c r="AQ1691" s="1">
        <v>101784.06036749999</v>
      </c>
      <c r="AR1691" s="1">
        <v>0</v>
      </c>
      <c r="AS1691" s="1">
        <v>0</v>
      </c>
      <c r="AT1691" s="1">
        <v>0</v>
      </c>
      <c r="AU1691" s="1">
        <v>0</v>
      </c>
      <c r="AV1691" s="1">
        <v>0</v>
      </c>
      <c r="AW1691" s="1">
        <v>0</v>
      </c>
      <c r="AX1691" s="1">
        <v>30121.664399999998</v>
      </c>
      <c r="AY1691" s="1">
        <v>0</v>
      </c>
      <c r="AZ1691" s="1">
        <v>0</v>
      </c>
      <c r="BA1691" s="1">
        <v>0</v>
      </c>
      <c r="BB1691" s="1">
        <v>30121.664399999998</v>
      </c>
      <c r="BC1691" s="7">
        <v>0.26610090186437041</v>
      </c>
      <c r="BD1691" s="35" t="s">
        <v>552</v>
      </c>
      <c r="BE1691" s="35" t="s">
        <v>552</v>
      </c>
      <c r="BF1691" s="35" t="s">
        <v>552</v>
      </c>
      <c r="BG1691" s="35" t="s">
        <v>552</v>
      </c>
      <c r="BH1691" s="35" t="s">
        <v>552</v>
      </c>
      <c r="BI1691" s="35" t="s">
        <v>552</v>
      </c>
      <c r="BJ1691" s="35">
        <v>1.3417734725655344</v>
      </c>
      <c r="BK1691" s="35" t="s">
        <v>552</v>
      </c>
      <c r="BL1691" s="35" t="s">
        <v>552</v>
      </c>
      <c r="BM1691" s="35" t="s">
        <v>552</v>
      </c>
      <c r="BN1691" s="35">
        <v>1.3417734725655344</v>
      </c>
      <c r="BO1691" s="1">
        <v>0</v>
      </c>
      <c r="BP1691" s="1">
        <v>0</v>
      </c>
      <c r="BQ1691" s="1">
        <v>163164.00305399997</v>
      </c>
      <c r="BR1691" s="1">
        <v>7252.60341030974</v>
      </c>
      <c r="BS1691" s="1">
        <v>64087.861556719363</v>
      </c>
      <c r="BT1691" s="1">
        <v>163164.00305399997</v>
      </c>
      <c r="BU1691" s="1">
        <v>7252.60341030974</v>
      </c>
      <c r="BV1691" s="1">
        <v>18865.326938829487</v>
      </c>
      <c r="BW1691" s="35">
        <v>5.9822453799519391</v>
      </c>
      <c r="BX1691" s="1">
        <v>812923.10039025545</v>
      </c>
      <c r="BY1691" s="1">
        <v>36134.249833639376</v>
      </c>
      <c r="BZ1691" s="1">
        <v>319301.45215196448</v>
      </c>
      <c r="CA1691" s="1">
        <v>812923.10039025545</v>
      </c>
      <c r="CB1691" s="1">
        <v>36134.249833639376</v>
      </c>
      <c r="CC1691" s="1">
        <v>93991.68798226607</v>
      </c>
    </row>
    <row r="1692" spans="1:81" x14ac:dyDescent="0.25">
      <c r="A1692" t="s">
        <v>1354</v>
      </c>
      <c r="B1692" t="s">
        <v>993</v>
      </c>
      <c r="C1692" t="s">
        <v>42</v>
      </c>
      <c r="D1692" t="s">
        <v>1730</v>
      </c>
      <c r="E1692">
        <v>20183</v>
      </c>
      <c r="F1692" t="s">
        <v>370</v>
      </c>
      <c r="G1692" t="s">
        <v>177</v>
      </c>
      <c r="H1692" s="74">
        <v>0.11527868646602001</v>
      </c>
      <c r="I1692" s="1">
        <v>495698.15</v>
      </c>
      <c r="J1692" s="1"/>
      <c r="K1692" s="1"/>
      <c r="L1692" s="1"/>
      <c r="M1692" s="1"/>
      <c r="N1692" s="1"/>
      <c r="O1692" s="1"/>
      <c r="P1692" s="1">
        <v>98307</v>
      </c>
      <c r="Q1692" s="1"/>
      <c r="R1692" s="1"/>
      <c r="S1692" s="1"/>
      <c r="T1692" s="1">
        <v>98307</v>
      </c>
      <c r="U1692" s="1">
        <v>14.571428571428571</v>
      </c>
      <c r="V1692" s="36">
        <v>0.38275071153136375</v>
      </c>
      <c r="W1692" s="1"/>
      <c r="X1692" s="1"/>
      <c r="Y1692" s="1"/>
      <c r="Z1692" s="1"/>
      <c r="AA1692" s="1"/>
      <c r="AB1692" s="1"/>
      <c r="AC1692" s="1">
        <v>11580</v>
      </c>
      <c r="AD1692" s="1"/>
      <c r="AE1692" s="1"/>
      <c r="AF1692" s="1"/>
      <c r="AG1692" s="1">
        <v>0</v>
      </c>
      <c r="AH1692" s="1">
        <v>0</v>
      </c>
      <c r="AI1692" s="1">
        <v>0</v>
      </c>
      <c r="AJ1692" s="1">
        <v>0</v>
      </c>
      <c r="AK1692" s="1"/>
      <c r="AL1692" s="1">
        <v>0</v>
      </c>
      <c r="AM1692" s="1">
        <v>101784.06036749999</v>
      </c>
      <c r="AN1692" s="1"/>
      <c r="AO1692" s="1">
        <v>0</v>
      </c>
      <c r="AP1692" s="1">
        <v>0</v>
      </c>
      <c r="AQ1692" s="1">
        <v>101784.06036749999</v>
      </c>
      <c r="AR1692" s="1">
        <v>0</v>
      </c>
      <c r="AS1692" s="1">
        <v>0</v>
      </c>
      <c r="AT1692" s="1">
        <v>0</v>
      </c>
      <c r="AU1692" s="1">
        <v>0</v>
      </c>
      <c r="AV1692" s="1"/>
      <c r="AW1692" s="1">
        <v>0</v>
      </c>
      <c r="AX1692" s="1">
        <v>30121.664399999998</v>
      </c>
      <c r="AY1692" s="1"/>
      <c r="AZ1692" s="1">
        <v>0</v>
      </c>
      <c r="BA1692" s="1">
        <v>0</v>
      </c>
      <c r="BB1692" s="1">
        <v>30121.664399999998</v>
      </c>
      <c r="BC1692" s="7">
        <v>0.26610090186437041</v>
      </c>
      <c r="BD1692" s="35" t="s">
        <v>552</v>
      </c>
      <c r="BE1692" s="35" t="s">
        <v>552</v>
      </c>
      <c r="BF1692" s="35" t="s">
        <v>552</v>
      </c>
      <c r="BG1692" s="35" t="s">
        <v>552</v>
      </c>
      <c r="BH1692" s="35" t="s">
        <v>552</v>
      </c>
      <c r="BI1692" s="35" t="s">
        <v>552</v>
      </c>
      <c r="BJ1692" s="35">
        <v>1.3417734725655344</v>
      </c>
      <c r="BK1692" s="35" t="s">
        <v>552</v>
      </c>
      <c r="BL1692" s="35" t="s">
        <v>552</v>
      </c>
      <c r="BM1692" s="35" t="s">
        <v>552</v>
      </c>
      <c r="BN1692" s="35">
        <v>1.3417734725655344</v>
      </c>
      <c r="BO1692" s="1">
        <v>0</v>
      </c>
      <c r="BP1692" s="1">
        <v>0</v>
      </c>
      <c r="BQ1692" s="1">
        <v>163164.00305399997</v>
      </c>
      <c r="BR1692" s="1">
        <v>7252.60341030974</v>
      </c>
      <c r="BS1692" s="1">
        <v>64087.861556719363</v>
      </c>
      <c r="BT1692" s="1">
        <v>163164.00305399997</v>
      </c>
      <c r="BU1692" s="1">
        <v>7252.60341030974</v>
      </c>
      <c r="BV1692" s="1">
        <v>18865.326938829487</v>
      </c>
      <c r="BW1692" s="35">
        <v>5.9822453799519391</v>
      </c>
      <c r="BX1692" s="1">
        <v>812923.10039025545</v>
      </c>
      <c r="BY1692" s="1">
        <v>36134.249833639376</v>
      </c>
      <c r="BZ1692" s="1">
        <v>319301.45215196448</v>
      </c>
      <c r="CA1692" s="1">
        <v>812923.10039025545</v>
      </c>
      <c r="CB1692" s="1">
        <v>36134.249833639376</v>
      </c>
      <c r="CC1692" s="1">
        <v>93991.68798226607</v>
      </c>
    </row>
    <row r="1693" spans="1:81" x14ac:dyDescent="0.25">
      <c r="A1693" t="s">
        <v>1351</v>
      </c>
      <c r="B1693" t="s">
        <v>910</v>
      </c>
      <c r="C1693" t="s">
        <v>42</v>
      </c>
      <c r="D1693" t="s">
        <v>28</v>
      </c>
      <c r="E1693">
        <v>20143</v>
      </c>
      <c r="F1693" t="s">
        <v>370</v>
      </c>
      <c r="G1693" t="s">
        <v>177</v>
      </c>
      <c r="H1693" s="74">
        <v>0.11527868646602001</v>
      </c>
      <c r="I1693" s="1">
        <v>79048.38</v>
      </c>
      <c r="J1693" s="1">
        <v>0</v>
      </c>
      <c r="K1693" s="1">
        <v>0</v>
      </c>
      <c r="L1693" s="1">
        <v>1750</v>
      </c>
      <c r="M1693" s="1">
        <v>0</v>
      </c>
      <c r="N1693" s="1">
        <v>0</v>
      </c>
      <c r="O1693" s="1">
        <v>0</v>
      </c>
      <c r="P1693" s="1">
        <v>35537</v>
      </c>
      <c r="Q1693" s="1">
        <v>0</v>
      </c>
      <c r="R1693" s="1">
        <v>0</v>
      </c>
      <c r="S1693" s="1">
        <v>0</v>
      </c>
      <c r="T1693" s="1">
        <v>37287</v>
      </c>
      <c r="U1693" s="1"/>
      <c r="V1693" s="36"/>
      <c r="W1693" s="1"/>
      <c r="X1693" s="1"/>
      <c r="Y1693" s="1">
        <v>406</v>
      </c>
      <c r="Z1693" s="1"/>
      <c r="AA1693" s="1"/>
      <c r="AB1693" s="1"/>
      <c r="AC1693" s="1">
        <v>4186</v>
      </c>
      <c r="AD1693" s="1"/>
      <c r="AE1693" s="1"/>
      <c r="AF1693" s="1"/>
      <c r="AG1693" s="1">
        <v>0</v>
      </c>
      <c r="AH1693" s="1">
        <v>0</v>
      </c>
      <c r="AI1693" s="1">
        <v>4165.7131250000002</v>
      </c>
      <c r="AJ1693" s="1">
        <v>0</v>
      </c>
      <c r="AK1693" s="1">
        <v>0</v>
      </c>
      <c r="AL1693" s="1">
        <v>0</v>
      </c>
      <c r="AM1693" s="1">
        <v>36793.444109166659</v>
      </c>
      <c r="AN1693" s="1">
        <v>0</v>
      </c>
      <c r="AO1693" s="1">
        <v>0</v>
      </c>
      <c r="AP1693" s="1">
        <v>0</v>
      </c>
      <c r="AQ1693" s="1">
        <v>40959.157234166662</v>
      </c>
      <c r="AR1693" s="1">
        <v>0</v>
      </c>
      <c r="AS1693" s="1">
        <v>0</v>
      </c>
      <c r="AT1693" s="1">
        <v>880.21587639999996</v>
      </c>
      <c r="AU1693" s="1">
        <v>0</v>
      </c>
      <c r="AV1693" s="1">
        <v>0</v>
      </c>
      <c r="AW1693" s="1">
        <v>0</v>
      </c>
      <c r="AX1693" s="1">
        <v>10888.539479999999</v>
      </c>
      <c r="AY1693" s="1">
        <v>0</v>
      </c>
      <c r="AZ1693" s="1">
        <v>0</v>
      </c>
      <c r="BA1693" s="1">
        <v>0</v>
      </c>
      <c r="BB1693" s="1">
        <v>11768.755356399999</v>
      </c>
      <c r="BC1693" s="7">
        <v>0.66703343687203531</v>
      </c>
      <c r="BD1693" s="35" t="s">
        <v>552</v>
      </c>
      <c r="BE1693" s="35" t="s">
        <v>552</v>
      </c>
      <c r="BF1693" s="35">
        <v>2.8833880007999997</v>
      </c>
      <c r="BG1693" s="35" t="s">
        <v>552</v>
      </c>
      <c r="BH1693" s="35" t="s">
        <v>552</v>
      </c>
      <c r="BI1693" s="35" t="s">
        <v>552</v>
      </c>
      <c r="BJ1693" s="35">
        <v>1.3417560173668757</v>
      </c>
      <c r="BK1693" s="35" t="s">
        <v>552</v>
      </c>
      <c r="BL1693" s="35" t="s">
        <v>552</v>
      </c>
      <c r="BM1693" s="35" t="s">
        <v>552</v>
      </c>
      <c r="BN1693" s="35">
        <v>1.4141098128185872</v>
      </c>
      <c r="BO1693" s="1">
        <v>0</v>
      </c>
      <c r="BP1693" s="1">
        <v>0</v>
      </c>
      <c r="BQ1693" s="1">
        <v>26019.564760799996</v>
      </c>
      <c r="BR1693" s="1">
        <v>1156.563828950058</v>
      </c>
      <c r="BS1693" s="1">
        <v>10220.013194971463</v>
      </c>
      <c r="BT1693" s="1">
        <v>26019.564760799996</v>
      </c>
      <c r="BU1693" s="1">
        <v>1156.563828950058</v>
      </c>
      <c r="BV1693" s="1">
        <v>3008.4307005883115</v>
      </c>
      <c r="BW1693" s="35">
        <v>5.9757819239141625</v>
      </c>
      <c r="BX1693" s="1">
        <v>129467.68000490255</v>
      </c>
      <c r="BY1693" s="1">
        <v>5754.8093939426499</v>
      </c>
      <c r="BZ1693" s="1">
        <v>50852.55691770323</v>
      </c>
      <c r="CA1693" s="1">
        <v>129467.68000490255</v>
      </c>
      <c r="CB1693" s="1">
        <v>5754.8093939426499</v>
      </c>
      <c r="CC1693" s="1">
        <v>14969.295099335741</v>
      </c>
    </row>
    <row r="1694" spans="1:81" x14ac:dyDescent="0.25">
      <c r="A1694" t="s">
        <v>1351</v>
      </c>
      <c r="B1694" t="s">
        <v>910</v>
      </c>
      <c r="C1694" t="s">
        <v>42</v>
      </c>
      <c r="D1694" t="s">
        <v>1730</v>
      </c>
      <c r="E1694">
        <v>20143</v>
      </c>
      <c r="F1694" t="s">
        <v>370</v>
      </c>
      <c r="G1694" t="s">
        <v>177</v>
      </c>
      <c r="H1694" s="74">
        <v>0.11527868646602001</v>
      </c>
      <c r="I1694" s="1">
        <v>79048.38</v>
      </c>
      <c r="J1694" s="1"/>
      <c r="K1694" s="1"/>
      <c r="L1694" s="1">
        <v>1750</v>
      </c>
      <c r="M1694" s="1"/>
      <c r="N1694" s="1"/>
      <c r="O1694" s="1"/>
      <c r="P1694" s="1">
        <v>35537</v>
      </c>
      <c r="Q1694" s="1"/>
      <c r="R1694" s="1"/>
      <c r="S1694" s="1"/>
      <c r="T1694" s="1">
        <v>37287</v>
      </c>
      <c r="U1694" s="1">
        <v>15</v>
      </c>
      <c r="V1694" s="36">
        <v>0.15576188927969734</v>
      </c>
      <c r="W1694" s="1"/>
      <c r="X1694" s="1"/>
      <c r="Y1694" s="1">
        <v>406</v>
      </c>
      <c r="Z1694" s="1"/>
      <c r="AA1694" s="1"/>
      <c r="AB1694" s="1"/>
      <c r="AC1694" s="1">
        <v>4186</v>
      </c>
      <c r="AD1694" s="1"/>
      <c r="AE1694" s="1"/>
      <c r="AF1694" s="1"/>
      <c r="AG1694" s="1">
        <v>0</v>
      </c>
      <c r="AH1694" s="1">
        <v>0</v>
      </c>
      <c r="AI1694" s="1">
        <v>4165.7131250000002</v>
      </c>
      <c r="AJ1694" s="1">
        <v>0</v>
      </c>
      <c r="AK1694" s="1"/>
      <c r="AL1694" s="1">
        <v>0</v>
      </c>
      <c r="AM1694" s="1">
        <v>36793.444109166659</v>
      </c>
      <c r="AN1694" s="1"/>
      <c r="AO1694" s="1">
        <v>0</v>
      </c>
      <c r="AP1694" s="1">
        <v>0</v>
      </c>
      <c r="AQ1694" s="1">
        <v>40959.157234166662</v>
      </c>
      <c r="AR1694" s="1">
        <v>0</v>
      </c>
      <c r="AS1694" s="1">
        <v>0</v>
      </c>
      <c r="AT1694" s="1">
        <v>880.21587639999996</v>
      </c>
      <c r="AU1694" s="1">
        <v>0</v>
      </c>
      <c r="AV1694" s="1"/>
      <c r="AW1694" s="1">
        <v>0</v>
      </c>
      <c r="AX1694" s="1">
        <v>10888.539479999999</v>
      </c>
      <c r="AY1694" s="1"/>
      <c r="AZ1694" s="1">
        <v>0</v>
      </c>
      <c r="BA1694" s="1">
        <v>0</v>
      </c>
      <c r="BB1694" s="1">
        <v>11768.755356399999</v>
      </c>
      <c r="BC1694" s="7">
        <v>0.66703343687203531</v>
      </c>
      <c r="BD1694" s="35" t="s">
        <v>552</v>
      </c>
      <c r="BE1694" s="35" t="s">
        <v>552</v>
      </c>
      <c r="BF1694" s="35">
        <v>2.8833880007999997</v>
      </c>
      <c r="BG1694" s="35" t="s">
        <v>552</v>
      </c>
      <c r="BH1694" s="35" t="s">
        <v>552</v>
      </c>
      <c r="BI1694" s="35" t="s">
        <v>552</v>
      </c>
      <c r="BJ1694" s="35">
        <v>1.3417560173668757</v>
      </c>
      <c r="BK1694" s="35" t="s">
        <v>552</v>
      </c>
      <c r="BL1694" s="35" t="s">
        <v>552</v>
      </c>
      <c r="BM1694" s="35" t="s">
        <v>552</v>
      </c>
      <c r="BN1694" s="35">
        <v>1.4141098128185872</v>
      </c>
      <c r="BO1694" s="1">
        <v>0</v>
      </c>
      <c r="BP1694" s="1">
        <v>0</v>
      </c>
      <c r="BQ1694" s="1">
        <v>26019.564760799996</v>
      </c>
      <c r="BR1694" s="1">
        <v>1156.563828950058</v>
      </c>
      <c r="BS1694" s="1">
        <v>10220.013194971463</v>
      </c>
      <c r="BT1694" s="1">
        <v>26019.564760799996</v>
      </c>
      <c r="BU1694" s="1">
        <v>1156.563828950058</v>
      </c>
      <c r="BV1694" s="1">
        <v>3008.4307005883115</v>
      </c>
      <c r="BW1694" s="35">
        <v>5.9757819239141625</v>
      </c>
      <c r="BX1694" s="1">
        <v>129467.68000490255</v>
      </c>
      <c r="BY1694" s="1">
        <v>5754.8093939426499</v>
      </c>
      <c r="BZ1694" s="1">
        <v>50852.55691770323</v>
      </c>
      <c r="CA1694" s="1">
        <v>129467.68000490255</v>
      </c>
      <c r="CB1694" s="1">
        <v>5754.8093939426499</v>
      </c>
      <c r="CC1694" s="1">
        <v>14969.295099335741</v>
      </c>
    </row>
    <row r="1695" spans="1:81" x14ac:dyDescent="0.25">
      <c r="A1695" t="s">
        <v>1377</v>
      </c>
      <c r="B1695" t="s">
        <v>1378</v>
      </c>
      <c r="C1695" t="s">
        <v>42</v>
      </c>
      <c r="D1695" t="s">
        <v>28</v>
      </c>
      <c r="E1695">
        <v>20214</v>
      </c>
      <c r="F1695" t="s">
        <v>370</v>
      </c>
      <c r="G1695" t="s">
        <v>177</v>
      </c>
      <c r="H1695" s="74">
        <v>0.11527868646602001</v>
      </c>
      <c r="I1695" s="1">
        <v>334402.55000000005</v>
      </c>
      <c r="J1695" s="1">
        <v>0</v>
      </c>
      <c r="K1695" s="1">
        <v>0</v>
      </c>
      <c r="L1695" s="1">
        <v>0</v>
      </c>
      <c r="M1695" s="1">
        <v>0</v>
      </c>
      <c r="N1695" s="1">
        <v>0</v>
      </c>
      <c r="O1695" s="1">
        <v>0</v>
      </c>
      <c r="P1695" s="1">
        <v>121427</v>
      </c>
      <c r="Q1695" s="1">
        <v>0</v>
      </c>
      <c r="R1695" s="1">
        <v>0</v>
      </c>
      <c r="S1695" s="1">
        <v>0</v>
      </c>
      <c r="T1695" s="1">
        <v>121427</v>
      </c>
      <c r="U1695" s="1"/>
      <c r="V1695" s="36"/>
      <c r="W1695" s="1"/>
      <c r="X1695" s="1"/>
      <c r="Y1695" s="1"/>
      <c r="Z1695" s="1"/>
      <c r="AA1695" s="1"/>
      <c r="AB1695" s="1"/>
      <c r="AC1695" s="1">
        <v>14302</v>
      </c>
      <c r="AD1695" s="1"/>
      <c r="AE1695" s="1"/>
      <c r="AF1695" s="1"/>
      <c r="AG1695" s="1">
        <v>0</v>
      </c>
      <c r="AH1695" s="1">
        <v>0</v>
      </c>
      <c r="AI1695" s="1">
        <v>0</v>
      </c>
      <c r="AJ1695" s="1">
        <v>0</v>
      </c>
      <c r="AK1695" s="1">
        <v>0</v>
      </c>
      <c r="AL1695" s="1">
        <v>0</v>
      </c>
      <c r="AM1695" s="1">
        <v>125709.48083416666</v>
      </c>
      <c r="AN1695" s="1">
        <v>0</v>
      </c>
      <c r="AO1695" s="1">
        <v>0</v>
      </c>
      <c r="AP1695" s="1">
        <v>0</v>
      </c>
      <c r="AQ1695" s="1">
        <v>125709.48083416666</v>
      </c>
      <c r="AR1695" s="1">
        <v>0</v>
      </c>
      <c r="AS1695" s="1">
        <v>0</v>
      </c>
      <c r="AT1695" s="1">
        <v>0</v>
      </c>
      <c r="AU1695" s="1">
        <v>0</v>
      </c>
      <c r="AV1695" s="1">
        <v>0</v>
      </c>
      <c r="AW1695" s="1">
        <v>0</v>
      </c>
      <c r="AX1695" s="1">
        <v>37202.076359999999</v>
      </c>
      <c r="AY1695" s="1">
        <v>0</v>
      </c>
      <c r="AZ1695" s="1">
        <v>0</v>
      </c>
      <c r="BA1695" s="1">
        <v>0</v>
      </c>
      <c r="BB1695" s="1">
        <v>37202.076359999999</v>
      </c>
      <c r="BC1695" s="7">
        <v>0.48717199433487168</v>
      </c>
      <c r="BD1695" s="35" t="s">
        <v>552</v>
      </c>
      <c r="BE1695" s="35" t="s">
        <v>552</v>
      </c>
      <c r="BF1695" s="35" t="s">
        <v>552</v>
      </c>
      <c r="BG1695" s="35" t="s">
        <v>552</v>
      </c>
      <c r="BH1695" s="35" t="s">
        <v>552</v>
      </c>
      <c r="BI1695" s="35" t="s">
        <v>552</v>
      </c>
      <c r="BJ1695" s="35">
        <v>1.3416419510830926</v>
      </c>
      <c r="BK1695" s="35" t="s">
        <v>552</v>
      </c>
      <c r="BL1695" s="35" t="s">
        <v>552</v>
      </c>
      <c r="BM1695" s="35" t="s">
        <v>552</v>
      </c>
      <c r="BN1695" s="35">
        <v>1.3416419510830926</v>
      </c>
      <c r="BO1695" s="1">
        <v>0</v>
      </c>
      <c r="BP1695" s="1">
        <v>0</v>
      </c>
      <c r="BQ1695" s="1">
        <v>110071.943358</v>
      </c>
      <c r="BR1695" s="1">
        <v>4892.6732418635693</v>
      </c>
      <c r="BS1695" s="1">
        <v>43234.263288281247</v>
      </c>
      <c r="BT1695" s="1">
        <v>110071.94335799999</v>
      </c>
      <c r="BU1695" s="1">
        <v>4892.6732418635684</v>
      </c>
      <c r="BV1695" s="1">
        <v>12726.723783270676</v>
      </c>
      <c r="BW1695" s="35">
        <v>5.9791138034561424</v>
      </c>
      <c r="BX1695" s="1">
        <v>548060.73254706047</v>
      </c>
      <c r="BY1695" s="1">
        <v>24361.176874363409</v>
      </c>
      <c r="BZ1695" s="1">
        <v>215268.31712093827</v>
      </c>
      <c r="CA1695" s="1">
        <v>548060.73254706047</v>
      </c>
      <c r="CB1695" s="1">
        <v>24361.176874363409</v>
      </c>
      <c r="CC1695" s="1">
        <v>63367.80606205661</v>
      </c>
    </row>
    <row r="1696" spans="1:81" x14ac:dyDescent="0.25">
      <c r="A1696" t="s">
        <v>1377</v>
      </c>
      <c r="B1696" t="s">
        <v>1378</v>
      </c>
      <c r="C1696" t="s">
        <v>42</v>
      </c>
      <c r="D1696" t="s">
        <v>1730</v>
      </c>
      <c r="E1696">
        <v>20214</v>
      </c>
      <c r="F1696" t="s">
        <v>370</v>
      </c>
      <c r="G1696" t="s">
        <v>177</v>
      </c>
      <c r="H1696" s="74">
        <v>0.11527868646602001</v>
      </c>
      <c r="I1696" s="1">
        <v>334402.55000000005</v>
      </c>
      <c r="J1696" s="1"/>
      <c r="K1696" s="1"/>
      <c r="L1696" s="1"/>
      <c r="M1696" s="1"/>
      <c r="N1696" s="1"/>
      <c r="O1696" s="1"/>
      <c r="P1696" s="1">
        <v>121427</v>
      </c>
      <c r="Q1696" s="1"/>
      <c r="R1696" s="1"/>
      <c r="S1696" s="1"/>
      <c r="T1696" s="1">
        <v>121427</v>
      </c>
      <c r="U1696" s="1">
        <v>14.5</v>
      </c>
      <c r="V1696" s="36">
        <v>0.20932375609336246</v>
      </c>
      <c r="W1696" s="1"/>
      <c r="X1696" s="1"/>
      <c r="Y1696" s="1"/>
      <c r="Z1696" s="1"/>
      <c r="AA1696" s="1"/>
      <c r="AB1696" s="1"/>
      <c r="AC1696" s="1">
        <v>14302</v>
      </c>
      <c r="AD1696" s="1"/>
      <c r="AE1696" s="1"/>
      <c r="AF1696" s="1"/>
      <c r="AG1696" s="1">
        <v>0</v>
      </c>
      <c r="AH1696" s="1">
        <v>0</v>
      </c>
      <c r="AI1696" s="1">
        <v>0</v>
      </c>
      <c r="AJ1696" s="1">
        <v>0</v>
      </c>
      <c r="AK1696" s="1"/>
      <c r="AL1696" s="1">
        <v>0</v>
      </c>
      <c r="AM1696" s="1">
        <v>125709.48083416666</v>
      </c>
      <c r="AN1696" s="1"/>
      <c r="AO1696" s="1">
        <v>0</v>
      </c>
      <c r="AP1696" s="1">
        <v>0</v>
      </c>
      <c r="AQ1696" s="1">
        <v>125709.48083416666</v>
      </c>
      <c r="AR1696" s="1">
        <v>0</v>
      </c>
      <c r="AS1696" s="1">
        <v>0</v>
      </c>
      <c r="AT1696" s="1">
        <v>0</v>
      </c>
      <c r="AU1696" s="1">
        <v>0</v>
      </c>
      <c r="AV1696" s="1"/>
      <c r="AW1696" s="1">
        <v>0</v>
      </c>
      <c r="AX1696" s="1">
        <v>37202.076359999999</v>
      </c>
      <c r="AY1696" s="1"/>
      <c r="AZ1696" s="1">
        <v>0</v>
      </c>
      <c r="BA1696" s="1">
        <v>0</v>
      </c>
      <c r="BB1696" s="1">
        <v>37202.076359999999</v>
      </c>
      <c r="BC1696" s="7">
        <v>0.48717199433487168</v>
      </c>
      <c r="BD1696" s="35" t="s">
        <v>552</v>
      </c>
      <c r="BE1696" s="35" t="s">
        <v>552</v>
      </c>
      <c r="BF1696" s="35" t="s">
        <v>552</v>
      </c>
      <c r="BG1696" s="35" t="s">
        <v>552</v>
      </c>
      <c r="BH1696" s="35" t="s">
        <v>552</v>
      </c>
      <c r="BI1696" s="35" t="s">
        <v>552</v>
      </c>
      <c r="BJ1696" s="35">
        <v>1.3416419510830926</v>
      </c>
      <c r="BK1696" s="35" t="s">
        <v>552</v>
      </c>
      <c r="BL1696" s="35" t="s">
        <v>552</v>
      </c>
      <c r="BM1696" s="35" t="s">
        <v>552</v>
      </c>
      <c r="BN1696" s="35">
        <v>1.3416419510830926</v>
      </c>
      <c r="BO1696" s="1">
        <v>0</v>
      </c>
      <c r="BP1696" s="1">
        <v>0</v>
      </c>
      <c r="BQ1696" s="1">
        <v>110071.943358</v>
      </c>
      <c r="BR1696" s="1">
        <v>4892.6732418635693</v>
      </c>
      <c r="BS1696" s="1">
        <v>43234.263288281247</v>
      </c>
      <c r="BT1696" s="1">
        <v>110071.943358</v>
      </c>
      <c r="BU1696" s="1">
        <v>4892.6732418635693</v>
      </c>
      <c r="BV1696" s="1">
        <v>12726.723783270678</v>
      </c>
      <c r="BW1696" s="35">
        <v>5.9791138034561424</v>
      </c>
      <c r="BX1696" s="1">
        <v>548060.73254706047</v>
      </c>
      <c r="BY1696" s="1">
        <v>24361.176874363409</v>
      </c>
      <c r="BZ1696" s="1">
        <v>215268.31712093827</v>
      </c>
      <c r="CA1696" s="1">
        <v>548060.73254706047</v>
      </c>
      <c r="CB1696" s="1">
        <v>24361.176874363409</v>
      </c>
      <c r="CC1696" s="1">
        <v>63367.80606205661</v>
      </c>
    </row>
    <row r="1697" spans="1:81" x14ac:dyDescent="0.25">
      <c r="A1697" t="s">
        <v>939</v>
      </c>
      <c r="B1697" t="s">
        <v>598</v>
      </c>
      <c r="C1697" t="s">
        <v>42</v>
      </c>
      <c r="D1697" t="s">
        <v>38</v>
      </c>
      <c r="E1697">
        <v>20178</v>
      </c>
      <c r="F1697" t="s">
        <v>39</v>
      </c>
      <c r="G1697" t="s">
        <v>177</v>
      </c>
      <c r="H1697" s="74">
        <v>0.11527868646602001</v>
      </c>
      <c r="I1697" s="1">
        <v>3600877</v>
      </c>
      <c r="J1697" s="1">
        <v>194634.93964934457</v>
      </c>
      <c r="K1697" s="1"/>
      <c r="L1697" s="1">
        <v>172314.06035065546</v>
      </c>
      <c r="M1697" s="1"/>
      <c r="N1697" s="1"/>
      <c r="O1697" s="1"/>
      <c r="P1697" s="1"/>
      <c r="Q1697" s="1"/>
      <c r="R1697" s="1"/>
      <c r="S1697" s="1"/>
      <c r="T1697" s="1">
        <v>366949</v>
      </c>
      <c r="U1697" s="1">
        <v>30.363636363636363</v>
      </c>
      <c r="V1697" s="36">
        <v>0.12335780982544586</v>
      </c>
      <c r="W1697" s="1">
        <v>72183</v>
      </c>
      <c r="X1697" s="1"/>
      <c r="Y1697" s="1">
        <v>63905</v>
      </c>
      <c r="Z1697" s="1"/>
      <c r="AA1697" s="1"/>
      <c r="AB1697" s="1"/>
      <c r="AC1697" s="1">
        <v>10643</v>
      </c>
      <c r="AD1697" s="1"/>
      <c r="AE1697" s="1"/>
      <c r="AF1697" s="1"/>
      <c r="AG1697" s="1">
        <v>2266.9131420959161</v>
      </c>
      <c r="AH1697" s="1">
        <v>0</v>
      </c>
      <c r="AI1697" s="1">
        <v>654483.9705803484</v>
      </c>
      <c r="AJ1697" s="1">
        <v>0</v>
      </c>
      <c r="AK1697" s="1">
        <v>0</v>
      </c>
      <c r="AL1697" s="1">
        <v>0</v>
      </c>
      <c r="AM1697" s="1">
        <v>93784.413119999983</v>
      </c>
      <c r="AN1697" s="1">
        <v>0</v>
      </c>
      <c r="AO1697" s="1">
        <v>0</v>
      </c>
      <c r="AP1697" s="1">
        <v>0</v>
      </c>
      <c r="AQ1697" s="1">
        <v>750535.29684244422</v>
      </c>
      <c r="AR1697" s="1">
        <v>267308.80743000004</v>
      </c>
      <c r="AS1697" s="1">
        <v>0</v>
      </c>
      <c r="AT1697" s="1">
        <v>138547.27975699998</v>
      </c>
      <c r="AU1697" s="1">
        <v>0</v>
      </c>
      <c r="AV1697" s="1">
        <v>0</v>
      </c>
      <c r="AW1697" s="1">
        <v>0</v>
      </c>
      <c r="AX1697" s="1">
        <v>27684.35874</v>
      </c>
      <c r="AY1697" s="1">
        <v>0</v>
      </c>
      <c r="AZ1697" s="1">
        <v>0</v>
      </c>
      <c r="BA1697" s="1">
        <v>0</v>
      </c>
      <c r="BB1697" s="1">
        <v>433540.44592700002</v>
      </c>
      <c r="BC1697" s="7">
        <v>0.32882982194877647</v>
      </c>
      <c r="BD1697" s="35">
        <v>1.3850325180965202</v>
      </c>
      <c r="BE1697" s="35" t="s">
        <v>552</v>
      </c>
      <c r="BF1697" s="35">
        <v>4.6022434195070705</v>
      </c>
      <c r="BG1697" s="35" t="s">
        <v>552</v>
      </c>
      <c r="BH1697" s="35" t="s">
        <v>552</v>
      </c>
      <c r="BI1697" s="35" t="s">
        <v>552</v>
      </c>
      <c r="BJ1697" s="35" t="s">
        <v>552</v>
      </c>
      <c r="BK1697" s="35" t="s">
        <v>552</v>
      </c>
      <c r="BL1697" s="35" t="s">
        <v>552</v>
      </c>
      <c r="BM1697" s="35" t="s">
        <v>552</v>
      </c>
      <c r="BN1697" s="35">
        <v>3.2268128343978164</v>
      </c>
      <c r="BO1697" s="1">
        <v>682129.35</v>
      </c>
      <c r="BP1697" s="1"/>
      <c r="BQ1697" s="1">
        <v>1185264.6733199998</v>
      </c>
      <c r="BR1697" s="1">
        <v>52684.749399016124</v>
      </c>
      <c r="BS1697" s="1">
        <v>465550.46989538887</v>
      </c>
      <c r="BT1697" s="1">
        <v>1185264.6733199998</v>
      </c>
      <c r="BU1697" s="1">
        <v>52684.749399016124</v>
      </c>
      <c r="BV1697" s="1">
        <v>137042.51644173276</v>
      </c>
      <c r="BW1697" s="35">
        <v>6.0252263992470603</v>
      </c>
      <c r="BX1697" s="1">
        <v>5956223.326462606</v>
      </c>
      <c r="BY1697" s="1">
        <v>264752.79351765156</v>
      </c>
      <c r="BZ1697" s="1">
        <v>2339496.5115001821</v>
      </c>
      <c r="CA1697" s="1">
        <v>5956223.326462606</v>
      </c>
      <c r="CB1697" s="1">
        <v>264752.79351765156</v>
      </c>
      <c r="CC1697" s="1">
        <v>688669.67144224478</v>
      </c>
    </row>
    <row r="1698" spans="1:81" x14ac:dyDescent="0.25">
      <c r="A1698" t="s">
        <v>939</v>
      </c>
      <c r="B1698" t="s">
        <v>598</v>
      </c>
      <c r="C1698" t="s">
        <v>42</v>
      </c>
      <c r="D1698" t="s">
        <v>28</v>
      </c>
      <c r="E1698">
        <v>20178</v>
      </c>
      <c r="F1698" t="s">
        <v>39</v>
      </c>
      <c r="G1698" t="s">
        <v>177</v>
      </c>
      <c r="H1698" s="74">
        <v>0.11527868646602001</v>
      </c>
      <c r="I1698" s="1">
        <v>3694315</v>
      </c>
      <c r="J1698" s="1">
        <v>434925.80713949801</v>
      </c>
      <c r="K1698" s="1">
        <v>0</v>
      </c>
      <c r="L1698" s="1">
        <v>385048.19286050205</v>
      </c>
      <c r="M1698" s="1">
        <v>0</v>
      </c>
      <c r="N1698" s="1">
        <v>0</v>
      </c>
      <c r="O1698" s="1">
        <v>0</v>
      </c>
      <c r="P1698" s="1">
        <v>291587</v>
      </c>
      <c r="Q1698" s="1">
        <v>0</v>
      </c>
      <c r="R1698" s="1">
        <v>0</v>
      </c>
      <c r="S1698" s="1">
        <v>0</v>
      </c>
      <c r="T1698" s="1">
        <v>1111561</v>
      </c>
      <c r="U1698" s="1"/>
      <c r="V1698" s="36"/>
      <c r="W1698" s="1">
        <v>75287</v>
      </c>
      <c r="X1698" s="1"/>
      <c r="Y1698" s="1">
        <v>67070</v>
      </c>
      <c r="Z1698" s="1"/>
      <c r="AA1698" s="1"/>
      <c r="AB1698" s="1"/>
      <c r="AC1698" s="1">
        <v>32128</v>
      </c>
      <c r="AD1698" s="1"/>
      <c r="AE1698" s="1"/>
      <c r="AF1698" s="1"/>
      <c r="AG1698" s="1">
        <v>5065.5808757537325</v>
      </c>
      <c r="AH1698" s="1">
        <v>0</v>
      </c>
      <c r="AI1698" s="1">
        <v>689284.95075405727</v>
      </c>
      <c r="AJ1698" s="1">
        <v>0</v>
      </c>
      <c r="AK1698" s="1">
        <v>0</v>
      </c>
      <c r="AL1698" s="1">
        <v>0</v>
      </c>
      <c r="AM1698" s="1">
        <v>282753.90735416661</v>
      </c>
      <c r="AN1698" s="1">
        <v>0</v>
      </c>
      <c r="AO1698" s="1">
        <v>0</v>
      </c>
      <c r="AP1698" s="1">
        <v>0</v>
      </c>
      <c r="AQ1698" s="1">
        <v>977104.43898397766</v>
      </c>
      <c r="AR1698" s="1">
        <v>278803.57127000007</v>
      </c>
      <c r="AS1698" s="1">
        <v>0</v>
      </c>
      <c r="AT1698" s="1">
        <v>145409.06115799997</v>
      </c>
      <c r="AU1698" s="1">
        <v>0</v>
      </c>
      <c r="AV1698" s="1">
        <v>0</v>
      </c>
      <c r="AW1698" s="1">
        <v>0</v>
      </c>
      <c r="AX1698" s="1">
        <v>83570.711039999995</v>
      </c>
      <c r="AY1698" s="1">
        <v>0</v>
      </c>
      <c r="AZ1698" s="1">
        <v>0</v>
      </c>
      <c r="BA1698" s="1">
        <v>0</v>
      </c>
      <c r="BB1698" s="1">
        <v>507783.34346800006</v>
      </c>
      <c r="BC1698" s="7">
        <v>0.40193859550470867</v>
      </c>
      <c r="BD1698" s="35">
        <v>0.6526840842413052</v>
      </c>
      <c r="BE1698" s="35" t="s">
        <v>552</v>
      </c>
      <c r="BF1698" s="35">
        <v>2.1677650418540102</v>
      </c>
      <c r="BG1698" s="35" t="s">
        <v>552</v>
      </c>
      <c r="BH1698" s="35" t="s">
        <v>552</v>
      </c>
      <c r="BI1698" s="35" t="s">
        <v>552</v>
      </c>
      <c r="BJ1698" s="35">
        <v>1.2563132732054809</v>
      </c>
      <c r="BK1698" s="35" t="s">
        <v>552</v>
      </c>
      <c r="BL1698" s="35" t="s">
        <v>552</v>
      </c>
      <c r="BM1698" s="35" t="s">
        <v>552</v>
      </c>
      <c r="BN1698" s="35">
        <v>1.3358581152559128</v>
      </c>
      <c r="BO1698" s="1">
        <v>711462.15</v>
      </c>
      <c r="BP1698" s="1">
        <v>0</v>
      </c>
      <c r="BQ1698" s="1">
        <v>1216020.7253999999</v>
      </c>
      <c r="BR1698" s="1">
        <v>54051.849029007732</v>
      </c>
      <c r="BS1698" s="1">
        <v>477630.88941710134</v>
      </c>
      <c r="BT1698" s="1">
        <v>1216020.7253999999</v>
      </c>
      <c r="BU1698" s="1">
        <v>54051.849029007732</v>
      </c>
      <c r="BV1698" s="1">
        <v>140598.58865727432</v>
      </c>
      <c r="BW1698" s="35">
        <v>6.0252263992470603</v>
      </c>
      <c r="BX1698" s="1">
        <v>6110779.4513116395</v>
      </c>
      <c r="BY1698" s="1">
        <v>271622.77866868622</v>
      </c>
      <c r="BZ1698" s="1">
        <v>2400203.3545946712</v>
      </c>
      <c r="CA1698" s="1">
        <v>6110779.4513116395</v>
      </c>
      <c r="CB1698" s="1">
        <v>271622.77866868622</v>
      </c>
      <c r="CC1698" s="1">
        <v>706539.73941741313</v>
      </c>
    </row>
    <row r="1699" spans="1:81" x14ac:dyDescent="0.25">
      <c r="A1699" t="s">
        <v>939</v>
      </c>
      <c r="B1699" t="s">
        <v>598</v>
      </c>
      <c r="C1699" t="s">
        <v>42</v>
      </c>
      <c r="D1699" t="s">
        <v>1730</v>
      </c>
      <c r="E1699">
        <v>20178</v>
      </c>
      <c r="F1699" t="s">
        <v>39</v>
      </c>
      <c r="G1699" t="s">
        <v>177</v>
      </c>
      <c r="H1699" s="74">
        <v>0.11527868646602001</v>
      </c>
      <c r="I1699" s="1">
        <v>93438</v>
      </c>
      <c r="J1699" s="1">
        <v>240290.86749015344</v>
      </c>
      <c r="K1699" s="1"/>
      <c r="L1699" s="1">
        <v>212734.13250984656</v>
      </c>
      <c r="M1699" s="1"/>
      <c r="N1699" s="1"/>
      <c r="O1699" s="1"/>
      <c r="P1699" s="1">
        <v>291587</v>
      </c>
      <c r="Q1699" s="1"/>
      <c r="R1699" s="1"/>
      <c r="S1699" s="1"/>
      <c r="T1699" s="1">
        <v>744612</v>
      </c>
      <c r="U1699" s="1">
        <v>19.59090909090909</v>
      </c>
      <c r="V1699" s="36">
        <v>4.0410223819888208E-2</v>
      </c>
      <c r="W1699" s="1">
        <v>3104</v>
      </c>
      <c r="X1699" s="1"/>
      <c r="Y1699" s="1">
        <v>3165</v>
      </c>
      <c r="Z1699" s="1"/>
      <c r="AA1699" s="1"/>
      <c r="AB1699" s="1"/>
      <c r="AC1699" s="1">
        <v>21485</v>
      </c>
      <c r="AD1699" s="1"/>
      <c r="AE1699" s="1"/>
      <c r="AF1699" s="1"/>
      <c r="AG1699" s="1">
        <v>2798.6677336578168</v>
      </c>
      <c r="AH1699" s="1">
        <v>0</v>
      </c>
      <c r="AI1699" s="1">
        <v>34800.980173708835</v>
      </c>
      <c r="AJ1699" s="1">
        <v>0</v>
      </c>
      <c r="AK1699" s="1"/>
      <c r="AL1699" s="1">
        <v>0</v>
      </c>
      <c r="AM1699" s="1">
        <v>188969.49423416666</v>
      </c>
      <c r="AN1699" s="1"/>
      <c r="AO1699" s="1">
        <v>0</v>
      </c>
      <c r="AP1699" s="1">
        <v>0</v>
      </c>
      <c r="AQ1699" s="1">
        <v>226569.14214153332</v>
      </c>
      <c r="AR1699" s="1">
        <v>11494.763840000001</v>
      </c>
      <c r="AS1699" s="1">
        <v>0</v>
      </c>
      <c r="AT1699" s="1">
        <v>6861.7814010000002</v>
      </c>
      <c r="AU1699" s="1">
        <v>0</v>
      </c>
      <c r="AV1699" s="1"/>
      <c r="AW1699" s="1">
        <v>0</v>
      </c>
      <c r="AX1699" s="1">
        <v>55886.352299999999</v>
      </c>
      <c r="AY1699" s="1"/>
      <c r="AZ1699" s="1">
        <v>0</v>
      </c>
      <c r="BA1699" s="1">
        <v>0</v>
      </c>
      <c r="BB1699" s="1">
        <v>74242.897540999998</v>
      </c>
      <c r="BC1699" s="7">
        <v>3.219375839407236</v>
      </c>
      <c r="BD1699" s="35">
        <v>5.948387353607406E-2</v>
      </c>
      <c r="BE1699" s="35" t="s">
        <v>552</v>
      </c>
      <c r="BF1699" s="35">
        <v>0.19584427323988754</v>
      </c>
      <c r="BG1699" s="35" t="s">
        <v>552</v>
      </c>
      <c r="BH1699" s="35" t="s">
        <v>552</v>
      </c>
      <c r="BI1699" s="35" t="s">
        <v>552</v>
      </c>
      <c r="BJ1699" s="35">
        <v>0.83973512719760024</v>
      </c>
      <c r="BK1699" s="35" t="s">
        <v>552</v>
      </c>
      <c r="BL1699" s="35" t="s">
        <v>552</v>
      </c>
      <c r="BM1699" s="35" t="s">
        <v>552</v>
      </c>
      <c r="BN1699" s="35">
        <v>0.40398494743911367</v>
      </c>
      <c r="BO1699" s="1">
        <v>29332.799999999999</v>
      </c>
      <c r="BP1699" s="1">
        <v>0</v>
      </c>
      <c r="BQ1699" s="1">
        <v>30756.052079999994</v>
      </c>
      <c r="BR1699" s="1">
        <v>1367.0996299916017</v>
      </c>
      <c r="BS1699" s="1">
        <v>12080.419521712443</v>
      </c>
      <c r="BT1699" s="1">
        <v>30756.052079999994</v>
      </c>
      <c r="BU1699" s="1">
        <v>1367.0996299916017</v>
      </c>
      <c r="BV1699" s="1">
        <v>3556.0722155415542</v>
      </c>
      <c r="BW1699" s="35">
        <v>6.0252263992470603</v>
      </c>
      <c r="BX1699" s="1">
        <v>154556.12484903343</v>
      </c>
      <c r="BY1699" s="1">
        <v>6869.9851510346843</v>
      </c>
      <c r="BZ1699" s="1">
        <v>60706.843094488919</v>
      </c>
      <c r="CA1699" s="1">
        <v>154556.12484903343</v>
      </c>
      <c r="CB1699" s="1">
        <v>6869.9851510346843</v>
      </c>
      <c r="CC1699" s="1">
        <v>17870.0679751684</v>
      </c>
    </row>
    <row r="1700" spans="1:81" x14ac:dyDescent="0.25">
      <c r="A1700" t="s">
        <v>1151</v>
      </c>
      <c r="B1700" t="s">
        <v>993</v>
      </c>
      <c r="C1700" t="s">
        <v>42</v>
      </c>
      <c r="D1700" t="s">
        <v>38</v>
      </c>
      <c r="E1700">
        <v>20187</v>
      </c>
      <c r="F1700" t="s">
        <v>370</v>
      </c>
      <c r="G1700" t="s">
        <v>177</v>
      </c>
      <c r="H1700" s="74">
        <v>0.11527868646602001</v>
      </c>
      <c r="I1700" s="1">
        <v>591666.78</v>
      </c>
      <c r="J1700" s="1"/>
      <c r="K1700" s="1"/>
      <c r="L1700" s="1">
        <v>87699</v>
      </c>
      <c r="M1700" s="1"/>
      <c r="N1700" s="1"/>
      <c r="O1700" s="1"/>
      <c r="P1700" s="1"/>
      <c r="Q1700" s="1"/>
      <c r="R1700" s="1"/>
      <c r="S1700" s="1"/>
      <c r="T1700" s="1">
        <v>87699</v>
      </c>
      <c r="U1700" s="1">
        <v>28</v>
      </c>
      <c r="V1700" s="36">
        <v>0.24882489347492939</v>
      </c>
      <c r="W1700" s="1"/>
      <c r="X1700" s="1"/>
      <c r="Y1700" s="1">
        <v>20348</v>
      </c>
      <c r="Z1700" s="1"/>
      <c r="AA1700" s="1"/>
      <c r="AB1700" s="1"/>
      <c r="AC1700" s="1"/>
      <c r="AD1700" s="1"/>
      <c r="AE1700" s="1"/>
      <c r="AF1700" s="1"/>
      <c r="AG1700" s="1">
        <v>0</v>
      </c>
      <c r="AH1700" s="1">
        <v>0</v>
      </c>
      <c r="AI1700" s="1">
        <v>208778.06206250002</v>
      </c>
      <c r="AJ1700" s="1">
        <v>0</v>
      </c>
      <c r="AK1700" s="1">
        <v>0</v>
      </c>
      <c r="AL1700" s="1">
        <v>0</v>
      </c>
      <c r="AM1700" s="1">
        <v>0</v>
      </c>
      <c r="AN1700" s="1">
        <v>0</v>
      </c>
      <c r="AO1700" s="1">
        <v>0</v>
      </c>
      <c r="AP1700" s="1">
        <v>0</v>
      </c>
      <c r="AQ1700" s="1">
        <v>208778.06206250002</v>
      </c>
      <c r="AR1700" s="1">
        <v>0</v>
      </c>
      <c r="AS1700" s="1">
        <v>0</v>
      </c>
      <c r="AT1700" s="1">
        <v>44114.858751200001</v>
      </c>
      <c r="AU1700" s="1">
        <v>0</v>
      </c>
      <c r="AV1700" s="1">
        <v>0</v>
      </c>
      <c r="AW1700" s="1">
        <v>0</v>
      </c>
      <c r="AX1700" s="1">
        <v>0</v>
      </c>
      <c r="AY1700" s="1">
        <v>0</v>
      </c>
      <c r="AZ1700" s="1">
        <v>0</v>
      </c>
      <c r="BA1700" s="1">
        <v>0</v>
      </c>
      <c r="BB1700" s="1">
        <v>44114.858751200001</v>
      </c>
      <c r="BC1700" s="7">
        <v>0.42742457302351838</v>
      </c>
      <c r="BD1700" s="35" t="s">
        <v>552</v>
      </c>
      <c r="BE1700" s="35" t="s">
        <v>552</v>
      </c>
      <c r="BF1700" s="35">
        <v>2.8836465730931939</v>
      </c>
      <c r="BG1700" s="35" t="s">
        <v>552</v>
      </c>
      <c r="BH1700" s="35" t="s">
        <v>552</v>
      </c>
      <c r="BI1700" s="35" t="s">
        <v>552</v>
      </c>
      <c r="BJ1700" s="35" t="s">
        <v>552</v>
      </c>
      <c r="BK1700" s="35" t="s">
        <v>552</v>
      </c>
      <c r="BL1700" s="35" t="s">
        <v>552</v>
      </c>
      <c r="BM1700" s="35" t="s">
        <v>552</v>
      </c>
      <c r="BN1700" s="35">
        <v>2.8836465730931939</v>
      </c>
      <c r="BO1700" s="1">
        <v>0</v>
      </c>
      <c r="BP1700" s="1"/>
      <c r="BQ1700" s="1">
        <v>194753.03730479997</v>
      </c>
      <c r="BR1700" s="1">
        <v>8656.728911324326</v>
      </c>
      <c r="BS1700" s="1">
        <v>76495.461369686236</v>
      </c>
      <c r="BT1700" s="1">
        <v>194753.03730479997</v>
      </c>
      <c r="BU1700" s="1">
        <v>8656.728911324326</v>
      </c>
      <c r="BV1700" s="1">
        <v>22517.710109558608</v>
      </c>
      <c r="BW1700" s="35">
        <v>5.9837352818433951</v>
      </c>
      <c r="BX1700" s="1">
        <v>970597.58326209453</v>
      </c>
      <c r="BY1700" s="1">
        <v>43142.845300720808</v>
      </c>
      <c r="BZ1700" s="1">
        <v>381233.12972899375</v>
      </c>
      <c r="CA1700" s="1">
        <v>970597.58326209453</v>
      </c>
      <c r="CB1700" s="1">
        <v>43142.845300720808</v>
      </c>
      <c r="CC1700" s="1">
        <v>112222.30633932895</v>
      </c>
    </row>
    <row r="1701" spans="1:81" x14ac:dyDescent="0.25">
      <c r="A1701" t="s">
        <v>1151</v>
      </c>
      <c r="B1701" t="s">
        <v>993</v>
      </c>
      <c r="C1701" t="s">
        <v>42</v>
      </c>
      <c r="D1701" t="s">
        <v>28</v>
      </c>
      <c r="E1701">
        <v>20187</v>
      </c>
      <c r="F1701" t="s">
        <v>370</v>
      </c>
      <c r="G1701" t="s">
        <v>177</v>
      </c>
      <c r="H1701" s="74">
        <v>0.11527868646602001</v>
      </c>
      <c r="I1701" s="1">
        <v>591666.78</v>
      </c>
      <c r="J1701" s="1">
        <v>0</v>
      </c>
      <c r="K1701" s="1">
        <v>0</v>
      </c>
      <c r="L1701" s="1">
        <v>87699</v>
      </c>
      <c r="M1701" s="1">
        <v>0</v>
      </c>
      <c r="N1701" s="1">
        <v>0</v>
      </c>
      <c r="O1701" s="1">
        <v>0</v>
      </c>
      <c r="P1701" s="1">
        <v>0</v>
      </c>
      <c r="Q1701" s="1">
        <v>0</v>
      </c>
      <c r="R1701" s="1">
        <v>0</v>
      </c>
      <c r="S1701" s="1">
        <v>0</v>
      </c>
      <c r="T1701" s="1">
        <v>87699</v>
      </c>
      <c r="U1701" s="1"/>
      <c r="V1701" s="36"/>
      <c r="W1701" s="1"/>
      <c r="X1701" s="1"/>
      <c r="Y1701" s="1">
        <v>20348</v>
      </c>
      <c r="Z1701" s="1"/>
      <c r="AA1701" s="1"/>
      <c r="AB1701" s="1"/>
      <c r="AC1701" s="1"/>
      <c r="AD1701" s="1"/>
      <c r="AE1701" s="1"/>
      <c r="AF1701" s="1"/>
      <c r="AG1701" s="1">
        <v>0</v>
      </c>
      <c r="AH1701" s="1">
        <v>0</v>
      </c>
      <c r="AI1701" s="1">
        <v>208778.06206250002</v>
      </c>
      <c r="AJ1701" s="1">
        <v>0</v>
      </c>
      <c r="AK1701" s="1">
        <v>0</v>
      </c>
      <c r="AL1701" s="1">
        <v>0</v>
      </c>
      <c r="AM1701" s="1">
        <v>0</v>
      </c>
      <c r="AN1701" s="1">
        <v>0</v>
      </c>
      <c r="AO1701" s="1">
        <v>0</v>
      </c>
      <c r="AP1701" s="1">
        <v>0</v>
      </c>
      <c r="AQ1701" s="1">
        <v>208778.06206250002</v>
      </c>
      <c r="AR1701" s="1">
        <v>0</v>
      </c>
      <c r="AS1701" s="1">
        <v>0</v>
      </c>
      <c r="AT1701" s="1">
        <v>44114.858751200001</v>
      </c>
      <c r="AU1701" s="1">
        <v>0</v>
      </c>
      <c r="AV1701" s="1">
        <v>0</v>
      </c>
      <c r="AW1701" s="1">
        <v>0</v>
      </c>
      <c r="AX1701" s="1">
        <v>0</v>
      </c>
      <c r="AY1701" s="1">
        <v>0</v>
      </c>
      <c r="AZ1701" s="1">
        <v>0</v>
      </c>
      <c r="BA1701" s="1">
        <v>0</v>
      </c>
      <c r="BB1701" s="1">
        <v>44114.858751200001</v>
      </c>
      <c r="BC1701" s="7">
        <v>0.42742457302351838</v>
      </c>
      <c r="BD1701" s="35" t="s">
        <v>552</v>
      </c>
      <c r="BE1701" s="35" t="s">
        <v>552</v>
      </c>
      <c r="BF1701" s="35">
        <v>2.8836465730931939</v>
      </c>
      <c r="BG1701" s="35" t="s">
        <v>552</v>
      </c>
      <c r="BH1701" s="35" t="s">
        <v>552</v>
      </c>
      <c r="BI1701" s="35" t="s">
        <v>552</v>
      </c>
      <c r="BJ1701" s="35" t="s">
        <v>552</v>
      </c>
      <c r="BK1701" s="35" t="s">
        <v>552</v>
      </c>
      <c r="BL1701" s="35" t="s">
        <v>552</v>
      </c>
      <c r="BM1701" s="35" t="s">
        <v>552</v>
      </c>
      <c r="BN1701" s="35">
        <v>2.8836465730931939</v>
      </c>
      <c r="BO1701" s="1">
        <v>0</v>
      </c>
      <c r="BP1701" s="1">
        <v>0</v>
      </c>
      <c r="BQ1701" s="1">
        <v>194753.03730479997</v>
      </c>
      <c r="BR1701" s="1">
        <v>8656.728911324326</v>
      </c>
      <c r="BS1701" s="1">
        <v>76495.461369686236</v>
      </c>
      <c r="BT1701" s="1">
        <v>194753.03730479997</v>
      </c>
      <c r="BU1701" s="1">
        <v>8656.728911324326</v>
      </c>
      <c r="BV1701" s="1">
        <v>22517.710109558608</v>
      </c>
      <c r="BW1701" s="35">
        <v>5.9837352818433951</v>
      </c>
      <c r="BX1701" s="1">
        <v>970597.58326209453</v>
      </c>
      <c r="BY1701" s="1">
        <v>43142.845300720808</v>
      </c>
      <c r="BZ1701" s="1">
        <v>381233.12972899375</v>
      </c>
      <c r="CA1701" s="1">
        <v>970597.58326209453</v>
      </c>
      <c r="CB1701" s="1">
        <v>43142.845300720808</v>
      </c>
      <c r="CC1701" s="1">
        <v>112222.30633932895</v>
      </c>
    </row>
    <row r="1702" spans="1:81" x14ac:dyDescent="0.25">
      <c r="A1702" t="s">
        <v>1345</v>
      </c>
      <c r="B1702" t="s">
        <v>596</v>
      </c>
      <c r="C1702" t="s">
        <v>42</v>
      </c>
      <c r="D1702" t="s">
        <v>28</v>
      </c>
      <c r="E1702">
        <v>20089</v>
      </c>
      <c r="F1702" t="s">
        <v>370</v>
      </c>
      <c r="G1702" t="s">
        <v>177</v>
      </c>
      <c r="H1702" s="74">
        <v>0.11527868646602001</v>
      </c>
      <c r="I1702" s="1">
        <v>26443.93</v>
      </c>
      <c r="J1702" s="1">
        <v>0</v>
      </c>
      <c r="K1702" s="1">
        <v>0</v>
      </c>
      <c r="L1702" s="1">
        <v>21717</v>
      </c>
      <c r="M1702" s="1">
        <v>0</v>
      </c>
      <c r="N1702" s="1">
        <v>0</v>
      </c>
      <c r="O1702" s="1">
        <v>0</v>
      </c>
      <c r="P1702" s="1">
        <v>0</v>
      </c>
      <c r="Q1702" s="1">
        <v>0</v>
      </c>
      <c r="R1702" s="1">
        <v>0</v>
      </c>
      <c r="S1702" s="1">
        <v>0</v>
      </c>
      <c r="T1702" s="1">
        <v>21717</v>
      </c>
      <c r="U1702" s="1"/>
      <c r="V1702" s="36"/>
      <c r="W1702" s="1"/>
      <c r="X1702" s="1"/>
      <c r="Y1702" s="1">
        <v>5039</v>
      </c>
      <c r="Z1702" s="1"/>
      <c r="AA1702" s="1"/>
      <c r="AB1702" s="1"/>
      <c r="AC1702" s="1"/>
      <c r="AD1702" s="1"/>
      <c r="AE1702" s="1"/>
      <c r="AF1702" s="1"/>
      <c r="AG1702" s="1">
        <v>0</v>
      </c>
      <c r="AH1702" s="1">
        <v>0</v>
      </c>
      <c r="AI1702" s="1">
        <v>51702.007437500004</v>
      </c>
      <c r="AJ1702" s="1">
        <v>0</v>
      </c>
      <c r="AK1702" s="1">
        <v>0</v>
      </c>
      <c r="AL1702" s="1">
        <v>0</v>
      </c>
      <c r="AM1702" s="1">
        <v>0</v>
      </c>
      <c r="AN1702" s="1">
        <v>0</v>
      </c>
      <c r="AO1702" s="1">
        <v>0</v>
      </c>
      <c r="AP1702" s="1">
        <v>0</v>
      </c>
      <c r="AQ1702" s="1">
        <v>51702.007437500004</v>
      </c>
      <c r="AR1702" s="1">
        <v>0</v>
      </c>
      <c r="AS1702" s="1">
        <v>0</v>
      </c>
      <c r="AT1702" s="1">
        <v>10924.6497566</v>
      </c>
      <c r="AU1702" s="1">
        <v>0</v>
      </c>
      <c r="AV1702" s="1">
        <v>0</v>
      </c>
      <c r="AW1702" s="1">
        <v>0</v>
      </c>
      <c r="AX1702" s="1">
        <v>0</v>
      </c>
      <c r="AY1702" s="1">
        <v>0</v>
      </c>
      <c r="AZ1702" s="1">
        <v>0</v>
      </c>
      <c r="BA1702" s="1">
        <v>0</v>
      </c>
      <c r="BB1702" s="1">
        <v>10924.6497566</v>
      </c>
      <c r="BC1702" s="7">
        <v>2.3682810079326333</v>
      </c>
      <c r="BD1702" s="35" t="s">
        <v>552</v>
      </c>
      <c r="BE1702" s="35" t="s">
        <v>552</v>
      </c>
      <c r="BF1702" s="35">
        <v>2.883761900543353</v>
      </c>
      <c r="BG1702" s="35" t="s">
        <v>552</v>
      </c>
      <c r="BH1702" s="35" t="s">
        <v>552</v>
      </c>
      <c r="BI1702" s="35" t="s">
        <v>552</v>
      </c>
      <c r="BJ1702" s="35" t="s">
        <v>552</v>
      </c>
      <c r="BK1702" s="35" t="s">
        <v>552</v>
      </c>
      <c r="BL1702" s="35" t="s">
        <v>552</v>
      </c>
      <c r="BM1702" s="35" t="s">
        <v>552</v>
      </c>
      <c r="BN1702" s="35">
        <v>2.883761900543353</v>
      </c>
      <c r="BO1702" s="1">
        <v>0</v>
      </c>
      <c r="BP1702" s="1">
        <v>0</v>
      </c>
      <c r="BQ1702" s="1">
        <v>8704.2839987999996</v>
      </c>
      <c r="BR1702" s="1">
        <v>386.90347522981892</v>
      </c>
      <c r="BS1702" s="1">
        <v>3418.8849098096857</v>
      </c>
      <c r="BT1702" s="1">
        <v>8704.2839987999996</v>
      </c>
      <c r="BU1702" s="1">
        <v>386.90347522981892</v>
      </c>
      <c r="BV1702" s="1">
        <v>1006.4055816983004</v>
      </c>
      <c r="BW1702" s="35">
        <v>5.9745660260793851</v>
      </c>
      <c r="BX1702" s="1">
        <v>43300.035461776897</v>
      </c>
      <c r="BY1702" s="1">
        <v>1924.6768832503042</v>
      </c>
      <c r="BZ1702" s="1">
        <v>17007.468719414745</v>
      </c>
      <c r="CA1702" s="1">
        <v>43300.035461776897</v>
      </c>
      <c r="CB1702" s="1">
        <v>1924.6768832503042</v>
      </c>
      <c r="CC1702" s="1">
        <v>5006.431015173026</v>
      </c>
    </row>
    <row r="1703" spans="1:81" x14ac:dyDescent="0.25">
      <c r="A1703" t="s">
        <v>1345</v>
      </c>
      <c r="B1703" t="s">
        <v>596</v>
      </c>
      <c r="C1703" t="s">
        <v>42</v>
      </c>
      <c r="D1703" t="s">
        <v>1730</v>
      </c>
      <c r="E1703">
        <v>20089</v>
      </c>
      <c r="F1703" t="s">
        <v>370</v>
      </c>
      <c r="G1703" t="s">
        <v>177</v>
      </c>
      <c r="H1703" s="74">
        <v>0.11527868646602001</v>
      </c>
      <c r="I1703" s="1">
        <v>26443.93</v>
      </c>
      <c r="J1703" s="1"/>
      <c r="K1703" s="1"/>
      <c r="L1703" s="1">
        <v>21717</v>
      </c>
      <c r="M1703" s="1"/>
      <c r="N1703" s="1"/>
      <c r="O1703" s="1"/>
      <c r="P1703" s="1"/>
      <c r="Q1703" s="1"/>
      <c r="R1703" s="1"/>
      <c r="S1703" s="1"/>
      <c r="T1703" s="1">
        <v>21717</v>
      </c>
      <c r="U1703" s="1">
        <v>16</v>
      </c>
      <c r="V1703" s="36">
        <v>7.7177007938360964E-2</v>
      </c>
      <c r="W1703" s="1"/>
      <c r="X1703" s="1"/>
      <c r="Y1703" s="1">
        <v>5039</v>
      </c>
      <c r="Z1703" s="1"/>
      <c r="AA1703" s="1"/>
      <c r="AB1703" s="1"/>
      <c r="AC1703" s="1"/>
      <c r="AD1703" s="1"/>
      <c r="AE1703" s="1"/>
      <c r="AF1703" s="1"/>
      <c r="AG1703" s="1">
        <v>0</v>
      </c>
      <c r="AH1703" s="1">
        <v>0</v>
      </c>
      <c r="AI1703" s="1">
        <v>51702.007437500004</v>
      </c>
      <c r="AJ1703" s="1">
        <v>0</v>
      </c>
      <c r="AK1703" s="1"/>
      <c r="AL1703" s="1">
        <v>0</v>
      </c>
      <c r="AM1703" s="1">
        <v>0</v>
      </c>
      <c r="AN1703" s="1"/>
      <c r="AO1703" s="1">
        <v>0</v>
      </c>
      <c r="AP1703" s="1">
        <v>0</v>
      </c>
      <c r="AQ1703" s="1">
        <v>51702.007437500004</v>
      </c>
      <c r="AR1703" s="1">
        <v>0</v>
      </c>
      <c r="AS1703" s="1">
        <v>0</v>
      </c>
      <c r="AT1703" s="1">
        <v>10924.6497566</v>
      </c>
      <c r="AU1703" s="1">
        <v>0</v>
      </c>
      <c r="AV1703" s="1"/>
      <c r="AW1703" s="1">
        <v>0</v>
      </c>
      <c r="AX1703" s="1">
        <v>0</v>
      </c>
      <c r="AY1703" s="1"/>
      <c r="AZ1703" s="1">
        <v>0</v>
      </c>
      <c r="BA1703" s="1">
        <v>0</v>
      </c>
      <c r="BB1703" s="1">
        <v>10924.6497566</v>
      </c>
      <c r="BC1703" s="7">
        <v>2.3682810079326333</v>
      </c>
      <c r="BD1703" s="35" t="s">
        <v>552</v>
      </c>
      <c r="BE1703" s="35" t="s">
        <v>552</v>
      </c>
      <c r="BF1703" s="35">
        <v>2.883761900543353</v>
      </c>
      <c r="BG1703" s="35" t="s">
        <v>552</v>
      </c>
      <c r="BH1703" s="35" t="s">
        <v>552</v>
      </c>
      <c r="BI1703" s="35" t="s">
        <v>552</v>
      </c>
      <c r="BJ1703" s="35" t="s">
        <v>552</v>
      </c>
      <c r="BK1703" s="35" t="s">
        <v>552</v>
      </c>
      <c r="BL1703" s="35" t="s">
        <v>552</v>
      </c>
      <c r="BM1703" s="35" t="s">
        <v>552</v>
      </c>
      <c r="BN1703" s="35">
        <v>2.883761900543353</v>
      </c>
      <c r="BO1703" s="1">
        <v>0</v>
      </c>
      <c r="BP1703" s="1">
        <v>0</v>
      </c>
      <c r="BQ1703" s="1">
        <v>8704.2839987999996</v>
      </c>
      <c r="BR1703" s="1">
        <v>386.90347522981892</v>
      </c>
      <c r="BS1703" s="1">
        <v>3418.8849098096857</v>
      </c>
      <c r="BT1703" s="1">
        <v>8704.2839987999996</v>
      </c>
      <c r="BU1703" s="1">
        <v>386.90347522981892</v>
      </c>
      <c r="BV1703" s="1">
        <v>1006.4055816983004</v>
      </c>
      <c r="BW1703" s="35">
        <v>5.9745660260793851</v>
      </c>
      <c r="BX1703" s="1">
        <v>43300.035461776897</v>
      </c>
      <c r="BY1703" s="1">
        <v>1924.6768832503042</v>
      </c>
      <c r="BZ1703" s="1">
        <v>17007.468719414745</v>
      </c>
      <c r="CA1703" s="1">
        <v>43300.035461776897</v>
      </c>
      <c r="CB1703" s="1">
        <v>1924.6768832503042</v>
      </c>
      <c r="CC1703" s="1">
        <v>5006.431015173026</v>
      </c>
    </row>
    <row r="1704" spans="1:81" x14ac:dyDescent="0.25">
      <c r="A1704" t="s">
        <v>187</v>
      </c>
      <c r="B1704" t="s">
        <v>188</v>
      </c>
      <c r="C1704" t="s">
        <v>42</v>
      </c>
      <c r="D1704" t="s">
        <v>38</v>
      </c>
      <c r="E1704">
        <v>20076</v>
      </c>
      <c r="F1704" t="s">
        <v>39</v>
      </c>
      <c r="G1704" t="s">
        <v>43</v>
      </c>
      <c r="H1704" s="74">
        <v>0.27116885859524997</v>
      </c>
      <c r="I1704" s="1">
        <v>118800235</v>
      </c>
      <c r="J1704" s="1"/>
      <c r="K1704" s="1"/>
      <c r="L1704" s="1">
        <v>10148311</v>
      </c>
      <c r="M1704" s="1"/>
      <c r="N1704" s="1"/>
      <c r="O1704" s="1"/>
      <c r="P1704" s="1"/>
      <c r="Q1704" s="1"/>
      <c r="R1704" s="1"/>
      <c r="S1704" s="1"/>
      <c r="T1704" s="1">
        <v>10148311</v>
      </c>
      <c r="U1704" s="1">
        <v>47.030769230769231</v>
      </c>
      <c r="V1704" s="36">
        <v>0.32851913353704632</v>
      </c>
      <c r="W1704" s="1"/>
      <c r="X1704" s="1"/>
      <c r="Y1704" s="1">
        <v>3112292</v>
      </c>
      <c r="Z1704" s="1"/>
      <c r="AA1704" s="1"/>
      <c r="AB1704" s="1"/>
      <c r="AC1704" s="1"/>
      <c r="AD1704" s="1"/>
      <c r="AE1704" s="1"/>
      <c r="AF1704" s="1"/>
      <c r="AG1704" s="1">
        <v>0</v>
      </c>
      <c r="AH1704" s="1">
        <v>0</v>
      </c>
      <c r="AI1704" s="1">
        <v>31895109.704812504</v>
      </c>
      <c r="AJ1704" s="1">
        <v>0</v>
      </c>
      <c r="AK1704" s="1">
        <v>0</v>
      </c>
      <c r="AL1704" s="1">
        <v>0</v>
      </c>
      <c r="AM1704" s="1">
        <v>0</v>
      </c>
      <c r="AN1704" s="1">
        <v>0</v>
      </c>
      <c r="AO1704" s="1">
        <v>0</v>
      </c>
      <c r="AP1704" s="1">
        <v>0</v>
      </c>
      <c r="AQ1704" s="1">
        <v>31895109.704812504</v>
      </c>
      <c r="AR1704" s="1">
        <v>0</v>
      </c>
      <c r="AS1704" s="1">
        <v>0</v>
      </c>
      <c r="AT1704" s="1">
        <v>6747509.4344648002</v>
      </c>
      <c r="AU1704" s="1">
        <v>0</v>
      </c>
      <c r="AV1704" s="1">
        <v>0</v>
      </c>
      <c r="AW1704" s="1">
        <v>0</v>
      </c>
      <c r="AX1704" s="1">
        <v>0</v>
      </c>
      <c r="AY1704" s="1">
        <v>0</v>
      </c>
      <c r="AZ1704" s="1">
        <v>0</v>
      </c>
      <c r="BA1704" s="1">
        <v>0</v>
      </c>
      <c r="BB1704" s="1">
        <v>6747509.4344648002</v>
      </c>
      <c r="BC1704" s="7">
        <v>0.32527392845037134</v>
      </c>
      <c r="BD1704" s="35" t="s">
        <v>552</v>
      </c>
      <c r="BE1704" s="35" t="s">
        <v>552</v>
      </c>
      <c r="BF1704" s="35">
        <v>3.8077882259695532</v>
      </c>
      <c r="BG1704" s="35" t="s">
        <v>552</v>
      </c>
      <c r="BH1704" s="35" t="s">
        <v>552</v>
      </c>
      <c r="BI1704" s="35" t="s">
        <v>552</v>
      </c>
      <c r="BJ1704" s="35" t="s">
        <v>552</v>
      </c>
      <c r="BK1704" s="35" t="s">
        <v>552</v>
      </c>
      <c r="BL1704" s="35" t="s">
        <v>552</v>
      </c>
      <c r="BM1704" s="35" t="s">
        <v>552</v>
      </c>
      <c r="BN1704" s="35">
        <v>3.8077882259695532</v>
      </c>
      <c r="BO1704" s="1">
        <v>0</v>
      </c>
      <c r="BP1704" s="1"/>
      <c r="BQ1704" s="1">
        <v>39104285.352599993</v>
      </c>
      <c r="BR1704" s="1">
        <v>1738176.7301463573</v>
      </c>
      <c r="BS1704" s="1">
        <v>15359454.162953254</v>
      </c>
      <c r="BT1704" s="1">
        <v>39104285.352599993</v>
      </c>
      <c r="BU1704" s="1">
        <v>1738176.7301463573</v>
      </c>
      <c r="BV1704" s="1">
        <v>4521310.5469221016</v>
      </c>
      <c r="BW1704" s="35">
        <v>6.0183955563204519</v>
      </c>
      <c r="BX1704" s="1">
        <v>196240771.84657472</v>
      </c>
      <c r="BY1704" s="1">
        <v>8722858.3786660917</v>
      </c>
      <c r="BZ1704" s="1">
        <v>77079816.518872261</v>
      </c>
      <c r="CA1704" s="1">
        <v>196240771.84657472</v>
      </c>
      <c r="CB1704" s="1">
        <v>8722858.3786660917</v>
      </c>
      <c r="CC1704" s="1">
        <v>22689724.757418662</v>
      </c>
    </row>
    <row r="1705" spans="1:81" x14ac:dyDescent="0.25">
      <c r="A1705" t="s">
        <v>187</v>
      </c>
      <c r="B1705" t="s">
        <v>188</v>
      </c>
      <c r="C1705" t="s">
        <v>42</v>
      </c>
      <c r="D1705" t="s">
        <v>28</v>
      </c>
      <c r="E1705">
        <v>20076</v>
      </c>
      <c r="F1705" t="s">
        <v>39</v>
      </c>
      <c r="G1705" t="s">
        <v>43</v>
      </c>
      <c r="H1705" s="74">
        <v>0.27116885859524997</v>
      </c>
      <c r="I1705" s="1">
        <v>122024131</v>
      </c>
      <c r="J1705" s="1">
        <v>0</v>
      </c>
      <c r="K1705" s="1">
        <v>0</v>
      </c>
      <c r="L1705" s="1">
        <v>10154650</v>
      </c>
      <c r="M1705" s="1">
        <v>0</v>
      </c>
      <c r="N1705" s="1">
        <v>0</v>
      </c>
      <c r="O1705" s="1">
        <v>0</v>
      </c>
      <c r="P1705" s="1">
        <v>3738726</v>
      </c>
      <c r="Q1705" s="1">
        <v>0</v>
      </c>
      <c r="R1705" s="1">
        <v>0</v>
      </c>
      <c r="S1705" s="1">
        <v>0</v>
      </c>
      <c r="T1705" s="1">
        <v>13893376</v>
      </c>
      <c r="U1705" s="1"/>
      <c r="V1705" s="36"/>
      <c r="W1705" s="1"/>
      <c r="X1705" s="1"/>
      <c r="Y1705" s="1">
        <v>3112357</v>
      </c>
      <c r="Z1705" s="1"/>
      <c r="AA1705" s="1"/>
      <c r="AB1705" s="1"/>
      <c r="AC1705" s="1">
        <v>330980</v>
      </c>
      <c r="AD1705" s="1"/>
      <c r="AE1705" s="1"/>
      <c r="AF1705" s="1"/>
      <c r="AG1705" s="1">
        <v>0</v>
      </c>
      <c r="AH1705" s="1">
        <v>0</v>
      </c>
      <c r="AI1705" s="1">
        <v>31895847.441875003</v>
      </c>
      <c r="AJ1705" s="1">
        <v>0</v>
      </c>
      <c r="AK1705" s="1">
        <v>0</v>
      </c>
      <c r="AL1705" s="1">
        <v>0</v>
      </c>
      <c r="AM1705" s="1">
        <v>2910250.9696149998</v>
      </c>
      <c r="AN1705" s="1">
        <v>0</v>
      </c>
      <c r="AO1705" s="1">
        <v>0</v>
      </c>
      <c r="AP1705" s="1">
        <v>0</v>
      </c>
      <c r="AQ1705" s="1">
        <v>34806098.411490001</v>
      </c>
      <c r="AR1705" s="1">
        <v>0</v>
      </c>
      <c r="AS1705" s="1">
        <v>0</v>
      </c>
      <c r="AT1705" s="1">
        <v>6747650.3557258006</v>
      </c>
      <c r="AU1705" s="1">
        <v>0</v>
      </c>
      <c r="AV1705" s="1">
        <v>0</v>
      </c>
      <c r="AW1705" s="1">
        <v>0</v>
      </c>
      <c r="AX1705" s="1">
        <v>860938.55639999988</v>
      </c>
      <c r="AY1705" s="1">
        <v>0</v>
      </c>
      <c r="AZ1705" s="1">
        <v>0</v>
      </c>
      <c r="BA1705" s="1">
        <v>0</v>
      </c>
      <c r="BB1705" s="1">
        <v>7608588.9121258007</v>
      </c>
      <c r="BC1705" s="7">
        <v>0.34759261939440328</v>
      </c>
      <c r="BD1705" s="35" t="s">
        <v>552</v>
      </c>
      <c r="BE1705" s="35" t="s">
        <v>552</v>
      </c>
      <c r="BF1705" s="35">
        <v>3.8054977569488662</v>
      </c>
      <c r="BG1705" s="35" t="s">
        <v>552</v>
      </c>
      <c r="BH1705" s="35" t="s">
        <v>552</v>
      </c>
      <c r="BI1705" s="35" t="s">
        <v>552</v>
      </c>
      <c r="BJ1705" s="35">
        <v>1.0086830449770856</v>
      </c>
      <c r="BK1705" s="35" t="s">
        <v>552</v>
      </c>
      <c r="BL1705" s="35" t="s">
        <v>552</v>
      </c>
      <c r="BM1705" s="35" t="s">
        <v>552</v>
      </c>
      <c r="BN1705" s="35">
        <v>3.0528711900992103</v>
      </c>
      <c r="BO1705" s="1">
        <v>0</v>
      </c>
      <c r="BP1705" s="1">
        <v>0</v>
      </c>
      <c r="BQ1705" s="1">
        <v>40165462.959959991</v>
      </c>
      <c r="BR1705" s="1">
        <v>1785345.8372412373</v>
      </c>
      <c r="BS1705" s="1">
        <v>15776265.483554834</v>
      </c>
      <c r="BT1705" s="1">
        <v>40165462.959959991</v>
      </c>
      <c r="BU1705" s="1">
        <v>1785345.8372412373</v>
      </c>
      <c r="BV1705" s="1">
        <v>4644005.8849151609</v>
      </c>
      <c r="BW1705" s="35">
        <v>6.0183955563204519</v>
      </c>
      <c r="BX1705" s="1">
        <v>201566180.83581692</v>
      </c>
      <c r="BY1705" s="1">
        <v>8959571.6161066405</v>
      </c>
      <c r="BZ1705" s="1">
        <v>79171540.598003298</v>
      </c>
      <c r="CA1705" s="1">
        <v>201566180.83581692</v>
      </c>
      <c r="CB1705" s="1">
        <v>8959571.6161066405</v>
      </c>
      <c r="CC1705" s="1">
        <v>23305458.49638427</v>
      </c>
    </row>
    <row r="1706" spans="1:81" x14ac:dyDescent="0.25">
      <c r="A1706" t="s">
        <v>187</v>
      </c>
      <c r="B1706" t="s">
        <v>188</v>
      </c>
      <c r="C1706" t="s">
        <v>42</v>
      </c>
      <c r="D1706" t="s">
        <v>1730</v>
      </c>
      <c r="E1706">
        <v>20076</v>
      </c>
      <c r="F1706" t="s">
        <v>39</v>
      </c>
      <c r="G1706" t="s">
        <v>43</v>
      </c>
      <c r="H1706" s="74">
        <v>0.27116885859524997</v>
      </c>
      <c r="I1706" s="1">
        <v>3223896</v>
      </c>
      <c r="J1706" s="1"/>
      <c r="K1706" s="1"/>
      <c r="L1706" s="1">
        <v>6339</v>
      </c>
      <c r="M1706" s="1"/>
      <c r="N1706" s="1"/>
      <c r="O1706" s="1"/>
      <c r="P1706" s="1">
        <v>3738726</v>
      </c>
      <c r="Q1706" s="1"/>
      <c r="R1706" s="1"/>
      <c r="S1706" s="1"/>
      <c r="T1706" s="1">
        <v>3745065</v>
      </c>
      <c r="U1706" s="1">
        <v>5.2745098039215685</v>
      </c>
      <c r="V1706" s="36">
        <v>0.17430832937378254</v>
      </c>
      <c r="W1706" s="1"/>
      <c r="X1706" s="1"/>
      <c r="Y1706" s="1">
        <v>65</v>
      </c>
      <c r="Z1706" s="1"/>
      <c r="AA1706" s="1"/>
      <c r="AB1706" s="1"/>
      <c r="AC1706" s="1">
        <v>330980</v>
      </c>
      <c r="AD1706" s="1"/>
      <c r="AE1706" s="1"/>
      <c r="AF1706" s="1"/>
      <c r="AG1706" s="1">
        <v>0</v>
      </c>
      <c r="AH1706" s="1">
        <v>0</v>
      </c>
      <c r="AI1706" s="1">
        <v>737.73706250000009</v>
      </c>
      <c r="AJ1706" s="1">
        <v>0</v>
      </c>
      <c r="AK1706" s="1"/>
      <c r="AL1706" s="1">
        <v>0</v>
      </c>
      <c r="AM1706" s="1">
        <v>2910250.9696149998</v>
      </c>
      <c r="AN1706" s="1"/>
      <c r="AO1706" s="1">
        <v>0</v>
      </c>
      <c r="AP1706" s="1">
        <v>0</v>
      </c>
      <c r="AQ1706" s="1">
        <v>2910988.7066774997</v>
      </c>
      <c r="AR1706" s="1">
        <v>0</v>
      </c>
      <c r="AS1706" s="1">
        <v>0</v>
      </c>
      <c r="AT1706" s="1">
        <v>140.92126099999999</v>
      </c>
      <c r="AU1706" s="1">
        <v>0</v>
      </c>
      <c r="AV1706" s="1"/>
      <c r="AW1706" s="1">
        <v>0</v>
      </c>
      <c r="AX1706" s="1">
        <v>860938.55639999988</v>
      </c>
      <c r="AY1706" s="1"/>
      <c r="AZ1706" s="1">
        <v>0</v>
      </c>
      <c r="BA1706" s="1">
        <v>0</v>
      </c>
      <c r="BB1706" s="1">
        <v>861079.47766099987</v>
      </c>
      <c r="BC1706" s="7">
        <v>1.170034078127365</v>
      </c>
      <c r="BD1706" s="35" t="s">
        <v>552</v>
      </c>
      <c r="BE1706" s="35" t="s">
        <v>552</v>
      </c>
      <c r="BF1706" s="35">
        <v>0.13861150394383973</v>
      </c>
      <c r="BG1706" s="35" t="s">
        <v>552</v>
      </c>
      <c r="BH1706" s="35" t="s">
        <v>552</v>
      </c>
      <c r="BI1706" s="35" t="s">
        <v>552</v>
      </c>
      <c r="BJ1706" s="35">
        <v>1.0086830449770856</v>
      </c>
      <c r="BK1706" s="35" t="s">
        <v>552</v>
      </c>
      <c r="BL1706" s="35" t="s">
        <v>552</v>
      </c>
      <c r="BM1706" s="35" t="s">
        <v>552</v>
      </c>
      <c r="BN1706" s="35">
        <v>1.0072103379616908</v>
      </c>
      <c r="BO1706" s="1">
        <v>0</v>
      </c>
      <c r="BP1706" s="1">
        <v>0</v>
      </c>
      <c r="BQ1706" s="1">
        <v>1061177.6073599998</v>
      </c>
      <c r="BR1706" s="1">
        <v>47169.107094880077</v>
      </c>
      <c r="BS1706" s="1">
        <v>416811.32060158247</v>
      </c>
      <c r="BT1706" s="1">
        <v>1061177.6073599998</v>
      </c>
      <c r="BU1706" s="1">
        <v>47169.107094880077</v>
      </c>
      <c r="BV1706" s="1">
        <v>122695.33799306015</v>
      </c>
      <c r="BW1706" s="35">
        <v>6.0183955563204519</v>
      </c>
      <c r="BX1706" s="1">
        <v>5325408.9892421924</v>
      </c>
      <c r="BY1706" s="1">
        <v>236713.23744054968</v>
      </c>
      <c r="BZ1706" s="1">
        <v>2091724.0791310405</v>
      </c>
      <c r="CA1706" s="1">
        <v>5325408.9892421924</v>
      </c>
      <c r="CB1706" s="1">
        <v>236713.23744054968</v>
      </c>
      <c r="CC1706" s="1">
        <v>615733.73896560899</v>
      </c>
    </row>
    <row r="1707" spans="1:81" x14ac:dyDescent="0.25">
      <c r="A1707" t="s">
        <v>1167</v>
      </c>
      <c r="B1707" t="s">
        <v>1168</v>
      </c>
      <c r="C1707" t="s">
        <v>135</v>
      </c>
      <c r="D1707" t="s">
        <v>38</v>
      </c>
      <c r="E1707">
        <v>50166</v>
      </c>
      <c r="F1707" t="s">
        <v>39</v>
      </c>
      <c r="G1707" t="s">
        <v>55</v>
      </c>
      <c r="H1707" s="74">
        <v>0.53246165051848993</v>
      </c>
      <c r="I1707" s="1">
        <v>853921</v>
      </c>
      <c r="J1707" s="1">
        <v>8751.995134806406</v>
      </c>
      <c r="K1707" s="1"/>
      <c r="L1707" s="1">
        <v>61335.004865193594</v>
      </c>
      <c r="M1707" s="1"/>
      <c r="N1707" s="1"/>
      <c r="O1707" s="1"/>
      <c r="P1707" s="1"/>
      <c r="Q1707" s="1"/>
      <c r="R1707" s="1"/>
      <c r="S1707" s="1"/>
      <c r="T1707" s="1">
        <v>70087</v>
      </c>
      <c r="U1707" s="1">
        <v>39</v>
      </c>
      <c r="V1707" s="36">
        <v>0.15543210847325337</v>
      </c>
      <c r="W1707" s="1">
        <v>3080</v>
      </c>
      <c r="X1707" s="1"/>
      <c r="Y1707" s="1">
        <v>21585</v>
      </c>
      <c r="Z1707" s="1"/>
      <c r="AA1707" s="1"/>
      <c r="AB1707" s="1"/>
      <c r="AC1707" s="1">
        <v>16119</v>
      </c>
      <c r="AD1707" s="1"/>
      <c r="AE1707" s="1"/>
      <c r="AF1707" s="1"/>
      <c r="AG1707" s="1">
        <v>101.93448733509021</v>
      </c>
      <c r="AH1707" s="1">
        <v>0</v>
      </c>
      <c r="AI1707" s="1">
        <v>221099.70286936196</v>
      </c>
      <c r="AJ1707" s="1">
        <v>0</v>
      </c>
      <c r="AK1707" s="1">
        <v>0</v>
      </c>
      <c r="AL1707" s="1">
        <v>0</v>
      </c>
      <c r="AM1707" s="1">
        <v>142038.04895999996</v>
      </c>
      <c r="AN1707" s="1">
        <v>0</v>
      </c>
      <c r="AO1707" s="1">
        <v>0</v>
      </c>
      <c r="AP1707" s="1">
        <v>0</v>
      </c>
      <c r="AQ1707" s="1">
        <v>363239.68631669704</v>
      </c>
      <c r="AR1707" s="1">
        <v>11405.8868</v>
      </c>
      <c r="AS1707" s="1">
        <v>0</v>
      </c>
      <c r="AT1707" s="1">
        <v>46796.698748999996</v>
      </c>
      <c r="AU1707" s="1">
        <v>0</v>
      </c>
      <c r="AV1707" s="1">
        <v>0</v>
      </c>
      <c r="AW1707" s="1">
        <v>0</v>
      </c>
      <c r="AX1707" s="1">
        <v>41928.420419999995</v>
      </c>
      <c r="AY1707" s="1">
        <v>0</v>
      </c>
      <c r="AZ1707" s="1">
        <v>0</v>
      </c>
      <c r="BA1707" s="1">
        <v>0</v>
      </c>
      <c r="BB1707" s="1">
        <v>100131.00596899999</v>
      </c>
      <c r="BC1707" s="7">
        <v>0.54263882992185108</v>
      </c>
      <c r="BD1707" s="35">
        <v>1.3148797628518842</v>
      </c>
      <c r="BE1707" s="35" t="s">
        <v>552</v>
      </c>
      <c r="BF1707" s="35">
        <v>4.3677570778247032</v>
      </c>
      <c r="BG1707" s="35" t="s">
        <v>552</v>
      </c>
      <c r="BH1707" s="35" t="s">
        <v>552</v>
      </c>
      <c r="BI1707" s="35" t="s">
        <v>552</v>
      </c>
      <c r="BJ1707" s="35" t="s">
        <v>552</v>
      </c>
      <c r="BK1707" s="35" t="s">
        <v>552</v>
      </c>
      <c r="BL1707" s="35" t="s">
        <v>552</v>
      </c>
      <c r="BM1707" s="35" t="s">
        <v>552</v>
      </c>
      <c r="BN1707" s="35">
        <v>6.611364336976858</v>
      </c>
      <c r="BO1707" s="1">
        <v>29105.999999999996</v>
      </c>
      <c r="BP1707" s="1"/>
      <c r="BQ1707" s="1">
        <v>281076.63635999995</v>
      </c>
      <c r="BR1707" s="1">
        <v>12493.793565166832</v>
      </c>
      <c r="BS1707" s="1">
        <v>110401.80567221272</v>
      </c>
      <c r="BT1707" s="1">
        <v>281076.63635999995</v>
      </c>
      <c r="BU1707" s="1">
        <v>12493.793565166832</v>
      </c>
      <c r="BV1707" s="1">
        <v>32498.60594584066</v>
      </c>
      <c r="BW1707" s="35">
        <v>5.9821562578885015</v>
      </c>
      <c r="BX1707" s="1">
        <v>1400367.7227872245</v>
      </c>
      <c r="BY1707" s="1">
        <v>62246.031795463023</v>
      </c>
      <c r="BZ1707" s="1">
        <v>550039.04701200488</v>
      </c>
      <c r="CA1707" s="1">
        <v>1400367.7227872245</v>
      </c>
      <c r="CB1707" s="1">
        <v>62246.031795463023</v>
      </c>
      <c r="CC1707" s="1">
        <v>161913.13298572251</v>
      </c>
    </row>
    <row r="1708" spans="1:81" x14ac:dyDescent="0.25">
      <c r="A1708" t="s">
        <v>1167</v>
      </c>
      <c r="B1708" t="s">
        <v>1168</v>
      </c>
      <c r="C1708" t="s">
        <v>135</v>
      </c>
      <c r="D1708" t="s">
        <v>28</v>
      </c>
      <c r="E1708">
        <v>50166</v>
      </c>
      <c r="F1708" t="s">
        <v>39</v>
      </c>
      <c r="G1708" t="s">
        <v>55</v>
      </c>
      <c r="H1708" s="74">
        <v>0.53246165051848993</v>
      </c>
      <c r="I1708" s="1">
        <v>1879506</v>
      </c>
      <c r="J1708" s="1">
        <v>17808.181633894183</v>
      </c>
      <c r="K1708" s="1">
        <v>0</v>
      </c>
      <c r="L1708" s="1">
        <v>124801.81836610581</v>
      </c>
      <c r="M1708" s="1">
        <v>0</v>
      </c>
      <c r="N1708" s="1">
        <v>0</v>
      </c>
      <c r="O1708" s="1">
        <v>0</v>
      </c>
      <c r="P1708" s="1">
        <v>1149468</v>
      </c>
      <c r="Q1708" s="1">
        <v>0</v>
      </c>
      <c r="R1708" s="1">
        <v>0</v>
      </c>
      <c r="S1708" s="1">
        <v>0</v>
      </c>
      <c r="T1708" s="1">
        <v>1292078</v>
      </c>
      <c r="U1708" s="1"/>
      <c r="V1708" s="36"/>
      <c r="W1708" s="1">
        <v>3080</v>
      </c>
      <c r="X1708" s="1"/>
      <c r="Y1708" s="1">
        <v>23007</v>
      </c>
      <c r="Z1708" s="1"/>
      <c r="AA1708" s="1"/>
      <c r="AB1708" s="1"/>
      <c r="AC1708" s="1">
        <v>126997</v>
      </c>
      <c r="AD1708" s="1"/>
      <c r="AE1708" s="1"/>
      <c r="AF1708" s="1"/>
      <c r="AG1708" s="1">
        <v>207.41189148996554</v>
      </c>
      <c r="AH1708" s="1">
        <v>0</v>
      </c>
      <c r="AI1708" s="1">
        <v>236360.09125215388</v>
      </c>
      <c r="AJ1708" s="1">
        <v>0</v>
      </c>
      <c r="AK1708" s="1">
        <v>0</v>
      </c>
      <c r="AL1708" s="1">
        <v>0</v>
      </c>
      <c r="AM1708" s="1">
        <v>1116852.49303</v>
      </c>
      <c r="AN1708" s="1">
        <v>0</v>
      </c>
      <c r="AO1708" s="1">
        <v>0</v>
      </c>
      <c r="AP1708" s="1">
        <v>0</v>
      </c>
      <c r="AQ1708" s="1">
        <v>1353419.996173644</v>
      </c>
      <c r="AR1708" s="1">
        <v>11405.8868</v>
      </c>
      <c r="AS1708" s="1">
        <v>0</v>
      </c>
      <c r="AT1708" s="1">
        <v>49879.622335799999</v>
      </c>
      <c r="AU1708" s="1">
        <v>0</v>
      </c>
      <c r="AV1708" s="1">
        <v>0</v>
      </c>
      <c r="AW1708" s="1">
        <v>0</v>
      </c>
      <c r="AX1708" s="1">
        <v>330342.05645999993</v>
      </c>
      <c r="AY1708" s="1">
        <v>0</v>
      </c>
      <c r="AZ1708" s="1">
        <v>0</v>
      </c>
      <c r="BA1708" s="1">
        <v>0</v>
      </c>
      <c r="BB1708" s="1">
        <v>391627.56559579994</v>
      </c>
      <c r="BC1708" s="7">
        <v>0.92846075605475276</v>
      </c>
      <c r="BD1708" s="35">
        <v>0.65213276291985134</v>
      </c>
      <c r="BE1708" s="35" t="s">
        <v>552</v>
      </c>
      <c r="BF1708" s="35">
        <v>2.2935540309859141</v>
      </c>
      <c r="BG1708" s="35" t="s">
        <v>552</v>
      </c>
      <c r="BH1708" s="35" t="s">
        <v>552</v>
      </c>
      <c r="BI1708" s="35" t="s">
        <v>552</v>
      </c>
      <c r="BJ1708" s="35">
        <v>1.2590124731527976</v>
      </c>
      <c r="BK1708" s="35" t="s">
        <v>552</v>
      </c>
      <c r="BL1708" s="35" t="s">
        <v>552</v>
      </c>
      <c r="BM1708" s="35" t="s">
        <v>552</v>
      </c>
      <c r="BN1708" s="35">
        <v>1.3505744713317958</v>
      </c>
      <c r="BO1708" s="1">
        <v>29105.999999999996</v>
      </c>
      <c r="BP1708" s="1">
        <v>0</v>
      </c>
      <c r="BQ1708" s="1">
        <v>618658.19495999988</v>
      </c>
      <c r="BR1708" s="1">
        <v>27499.218274866704</v>
      </c>
      <c r="BS1708" s="1">
        <v>242997.72013073557</v>
      </c>
      <c r="BT1708" s="1">
        <v>618658.19495999988</v>
      </c>
      <c r="BU1708" s="1">
        <v>27499.218274866704</v>
      </c>
      <c r="BV1708" s="1">
        <v>71530.416592217764</v>
      </c>
      <c r="BW1708" s="35">
        <v>5.9821562578885015</v>
      </c>
      <c r="BX1708" s="1">
        <v>3082251.7975139678</v>
      </c>
      <c r="BY1708" s="1">
        <v>137005.402415169</v>
      </c>
      <c r="BZ1708" s="1">
        <v>1210652.6120019828</v>
      </c>
      <c r="CA1708" s="1">
        <v>3082251.7975139678</v>
      </c>
      <c r="CB1708" s="1">
        <v>137005.402415169</v>
      </c>
      <c r="CC1708" s="1">
        <v>356375.71265428927</v>
      </c>
    </row>
    <row r="1709" spans="1:81" x14ac:dyDescent="0.25">
      <c r="A1709" t="s">
        <v>1167</v>
      </c>
      <c r="B1709" t="s">
        <v>1168</v>
      </c>
      <c r="C1709" t="s">
        <v>135</v>
      </c>
      <c r="D1709" t="s">
        <v>1730</v>
      </c>
      <c r="E1709">
        <v>50166</v>
      </c>
      <c r="F1709" t="s">
        <v>39</v>
      </c>
      <c r="G1709" t="s">
        <v>55</v>
      </c>
      <c r="H1709" s="74">
        <v>0.53246165051848993</v>
      </c>
      <c r="I1709" s="1">
        <v>1025585</v>
      </c>
      <c r="J1709" s="1">
        <v>9056.1864990877766</v>
      </c>
      <c r="K1709" s="1"/>
      <c r="L1709" s="1">
        <v>63466.81350091222</v>
      </c>
      <c r="M1709" s="1"/>
      <c r="N1709" s="1"/>
      <c r="O1709" s="1"/>
      <c r="P1709" s="1">
        <v>1149468</v>
      </c>
      <c r="Q1709" s="1"/>
      <c r="R1709" s="1"/>
      <c r="S1709" s="1"/>
      <c r="T1709" s="1">
        <v>1221991</v>
      </c>
      <c r="U1709" s="1">
        <v>13.296296296296296</v>
      </c>
      <c r="V1709" s="36">
        <v>8.8668252703720488E-2</v>
      </c>
      <c r="W1709" s="1"/>
      <c r="X1709" s="1"/>
      <c r="Y1709" s="1">
        <v>1422</v>
      </c>
      <c r="Z1709" s="1"/>
      <c r="AA1709" s="1"/>
      <c r="AB1709" s="1"/>
      <c r="AC1709" s="1">
        <v>110878</v>
      </c>
      <c r="AD1709" s="1"/>
      <c r="AE1709" s="1"/>
      <c r="AF1709" s="1"/>
      <c r="AG1709" s="1">
        <v>105.47740415487533</v>
      </c>
      <c r="AH1709" s="1">
        <v>0</v>
      </c>
      <c r="AI1709" s="1">
        <v>15260.388382791913</v>
      </c>
      <c r="AJ1709" s="1">
        <v>0</v>
      </c>
      <c r="AK1709" s="1"/>
      <c r="AL1709" s="1">
        <v>0</v>
      </c>
      <c r="AM1709" s="1">
        <v>974814.44406999997</v>
      </c>
      <c r="AN1709" s="1"/>
      <c r="AO1709" s="1">
        <v>0</v>
      </c>
      <c r="AP1709" s="1">
        <v>0</v>
      </c>
      <c r="AQ1709" s="1">
        <v>990180.30985694681</v>
      </c>
      <c r="AR1709" s="1">
        <v>0</v>
      </c>
      <c r="AS1709" s="1">
        <v>0</v>
      </c>
      <c r="AT1709" s="1">
        <v>3082.9235868000001</v>
      </c>
      <c r="AU1709" s="1">
        <v>0</v>
      </c>
      <c r="AV1709" s="1"/>
      <c r="AW1709" s="1">
        <v>0</v>
      </c>
      <c r="AX1709" s="1">
        <v>288413.63603999995</v>
      </c>
      <c r="AY1709" s="1"/>
      <c r="AZ1709" s="1">
        <v>0</v>
      </c>
      <c r="BA1709" s="1">
        <v>0</v>
      </c>
      <c r="BB1709" s="1">
        <v>291496.55962679995</v>
      </c>
      <c r="BC1709" s="7">
        <v>1.2497032127846515</v>
      </c>
      <c r="BD1709" s="35">
        <v>1.1646999999999999E-2</v>
      </c>
      <c r="BE1709" s="35" t="s">
        <v>552</v>
      </c>
      <c r="BF1709" s="35">
        <v>0.28902210395876043</v>
      </c>
      <c r="BG1709" s="35" t="s">
        <v>552</v>
      </c>
      <c r="BH1709" s="35" t="s">
        <v>552</v>
      </c>
      <c r="BI1709" s="35" t="s">
        <v>552</v>
      </c>
      <c r="BJ1709" s="35">
        <v>1.0989675920599791</v>
      </c>
      <c r="BK1709" s="35" t="s">
        <v>552</v>
      </c>
      <c r="BL1709" s="35" t="s">
        <v>552</v>
      </c>
      <c r="BM1709" s="35" t="s">
        <v>552</v>
      </c>
      <c r="BN1709" s="35">
        <v>1.0488431334467658</v>
      </c>
      <c r="BO1709" s="1">
        <v>0</v>
      </c>
      <c r="BP1709" s="1">
        <v>0</v>
      </c>
      <c r="BQ1709" s="1">
        <v>337581.55859999993</v>
      </c>
      <c r="BR1709" s="1">
        <v>15005.424709699873</v>
      </c>
      <c r="BS1709" s="1">
        <v>132595.91445852284</v>
      </c>
      <c r="BT1709" s="1">
        <v>337581.55859999993</v>
      </c>
      <c r="BU1709" s="1">
        <v>15005.424709699873</v>
      </c>
      <c r="BV1709" s="1">
        <v>39031.810646377111</v>
      </c>
      <c r="BW1709" s="35">
        <v>5.9821562578885015</v>
      </c>
      <c r="BX1709" s="1">
        <v>1681884.0747267436</v>
      </c>
      <c r="BY1709" s="1">
        <v>74759.37061970598</v>
      </c>
      <c r="BZ1709" s="1">
        <v>660613.56498997798</v>
      </c>
      <c r="CA1709" s="1">
        <v>1681884.0747267436</v>
      </c>
      <c r="CB1709" s="1">
        <v>74759.37061970598</v>
      </c>
      <c r="CC1709" s="1">
        <v>194462.57966856679</v>
      </c>
    </row>
    <row r="1710" spans="1:81" x14ac:dyDescent="0.25">
      <c r="A1710" t="s">
        <v>971</v>
      </c>
      <c r="B1710" t="s">
        <v>972</v>
      </c>
      <c r="C1710" t="s">
        <v>135</v>
      </c>
      <c r="D1710" t="s">
        <v>38</v>
      </c>
      <c r="E1710">
        <v>50157</v>
      </c>
      <c r="F1710" t="s">
        <v>39</v>
      </c>
      <c r="G1710" t="s">
        <v>55</v>
      </c>
      <c r="H1710" s="74">
        <v>0.53246165051848993</v>
      </c>
      <c r="I1710" s="1">
        <v>1579208</v>
      </c>
      <c r="J1710" s="1"/>
      <c r="K1710" s="1"/>
      <c r="L1710" s="1">
        <v>318907</v>
      </c>
      <c r="M1710" s="1"/>
      <c r="N1710" s="1"/>
      <c r="O1710" s="1"/>
      <c r="P1710" s="1"/>
      <c r="Q1710" s="1"/>
      <c r="R1710" s="1"/>
      <c r="S1710" s="1"/>
      <c r="T1710" s="1">
        <v>318907</v>
      </c>
      <c r="U1710" s="1">
        <v>28.157894736842106</v>
      </c>
      <c r="V1710" s="36">
        <v>7.5426053246203134E-2</v>
      </c>
      <c r="W1710" s="1"/>
      <c r="X1710" s="1"/>
      <c r="Y1710" s="1">
        <v>73510</v>
      </c>
      <c r="Z1710" s="1"/>
      <c r="AA1710" s="1"/>
      <c r="AB1710" s="1"/>
      <c r="AC1710" s="1">
        <v>54254</v>
      </c>
      <c r="AD1710" s="1"/>
      <c r="AE1710" s="1"/>
      <c r="AF1710" s="1"/>
      <c r="AG1710" s="1">
        <v>0</v>
      </c>
      <c r="AH1710" s="1">
        <v>0</v>
      </c>
      <c r="AI1710" s="1">
        <v>754264.32556250016</v>
      </c>
      <c r="AJ1710" s="1">
        <v>0</v>
      </c>
      <c r="AK1710" s="1">
        <v>0</v>
      </c>
      <c r="AL1710" s="1">
        <v>0</v>
      </c>
      <c r="AM1710" s="1">
        <v>478077.56735999993</v>
      </c>
      <c r="AN1710" s="1">
        <v>0</v>
      </c>
      <c r="AO1710" s="1">
        <v>0</v>
      </c>
      <c r="AP1710" s="1">
        <v>0</v>
      </c>
      <c r="AQ1710" s="1">
        <v>1232341.8929225001</v>
      </c>
      <c r="AR1710" s="1">
        <v>0</v>
      </c>
      <c r="AS1710" s="1">
        <v>0</v>
      </c>
      <c r="AT1710" s="1">
        <v>159371.10609399999</v>
      </c>
      <c r="AU1710" s="1">
        <v>0</v>
      </c>
      <c r="AV1710" s="1">
        <v>0</v>
      </c>
      <c r="AW1710" s="1">
        <v>0</v>
      </c>
      <c r="AX1710" s="1">
        <v>141124.41971999998</v>
      </c>
      <c r="AY1710" s="1">
        <v>0</v>
      </c>
      <c r="AZ1710" s="1">
        <v>0</v>
      </c>
      <c r="BA1710" s="1">
        <v>0</v>
      </c>
      <c r="BB1710" s="1">
        <v>300495.52581399994</v>
      </c>
      <c r="BC1710" s="7">
        <v>0.97063681208333552</v>
      </c>
      <c r="BD1710" s="35" t="s">
        <v>552</v>
      </c>
      <c r="BE1710" s="35" t="s">
        <v>552</v>
      </c>
      <c r="BF1710" s="35">
        <v>2.8648961347869446</v>
      </c>
      <c r="BG1710" s="35" t="s">
        <v>552</v>
      </c>
      <c r="BH1710" s="35" t="s">
        <v>552</v>
      </c>
      <c r="BI1710" s="35" t="s">
        <v>552</v>
      </c>
      <c r="BJ1710" s="35" t="s">
        <v>552</v>
      </c>
      <c r="BK1710" s="35" t="s">
        <v>552</v>
      </c>
      <c r="BL1710" s="35" t="s">
        <v>552</v>
      </c>
      <c r="BM1710" s="35" t="s">
        <v>552</v>
      </c>
      <c r="BN1710" s="35">
        <v>4.8065342521064141</v>
      </c>
      <c r="BO1710" s="1">
        <v>0</v>
      </c>
      <c r="BP1710" s="1"/>
      <c r="BQ1710" s="1">
        <v>519812.1052799999</v>
      </c>
      <c r="BR1710" s="1">
        <v>23105.531716001813</v>
      </c>
      <c r="BS1710" s="1">
        <v>204172.76859569413</v>
      </c>
      <c r="BT1710" s="1">
        <v>519812.1052799999</v>
      </c>
      <c r="BU1710" s="1">
        <v>23105.531716001813</v>
      </c>
      <c r="BV1710" s="1">
        <v>60101.646989029592</v>
      </c>
      <c r="BW1710" s="35">
        <v>5.9813132408978475</v>
      </c>
      <c r="BX1710" s="1">
        <v>2589346.9228102495</v>
      </c>
      <c r="BY1710" s="1">
        <v>115095.891074905</v>
      </c>
      <c r="BZ1710" s="1">
        <v>1017048.5156365035</v>
      </c>
      <c r="CA1710" s="1">
        <v>2589346.9228102495</v>
      </c>
      <c r="CB1710" s="1">
        <v>115095.891074905</v>
      </c>
      <c r="CC1710" s="1">
        <v>299385.12994622136</v>
      </c>
    </row>
    <row r="1711" spans="1:81" x14ac:dyDescent="0.25">
      <c r="A1711" t="s">
        <v>971</v>
      </c>
      <c r="B1711" t="s">
        <v>972</v>
      </c>
      <c r="C1711" t="s">
        <v>135</v>
      </c>
      <c r="D1711" t="s">
        <v>28</v>
      </c>
      <c r="E1711">
        <v>50157</v>
      </c>
      <c r="F1711" t="s">
        <v>39</v>
      </c>
      <c r="G1711" t="s">
        <v>55</v>
      </c>
      <c r="H1711" s="74">
        <v>0.53246165051848993</v>
      </c>
      <c r="I1711" s="1">
        <v>1771436</v>
      </c>
      <c r="J1711" s="1">
        <v>0</v>
      </c>
      <c r="K1711" s="1">
        <v>0</v>
      </c>
      <c r="L1711" s="1">
        <v>379861</v>
      </c>
      <c r="M1711" s="1">
        <v>0</v>
      </c>
      <c r="N1711" s="1">
        <v>0</v>
      </c>
      <c r="O1711" s="1">
        <v>0</v>
      </c>
      <c r="P1711" s="1">
        <v>666750</v>
      </c>
      <c r="Q1711" s="1">
        <v>0</v>
      </c>
      <c r="R1711" s="1">
        <v>0</v>
      </c>
      <c r="S1711" s="1">
        <v>0</v>
      </c>
      <c r="T1711" s="1">
        <v>1046611</v>
      </c>
      <c r="U1711" s="1"/>
      <c r="V1711" s="36"/>
      <c r="W1711" s="1"/>
      <c r="X1711" s="1"/>
      <c r="Y1711" s="1">
        <v>73510</v>
      </c>
      <c r="Z1711" s="1"/>
      <c r="AA1711" s="1"/>
      <c r="AB1711" s="1"/>
      <c r="AC1711" s="1">
        <v>96355</v>
      </c>
      <c r="AD1711" s="1"/>
      <c r="AE1711" s="1"/>
      <c r="AF1711" s="1"/>
      <c r="AG1711" s="1">
        <v>0</v>
      </c>
      <c r="AH1711" s="1">
        <v>0</v>
      </c>
      <c r="AI1711" s="1">
        <v>754976.72543750016</v>
      </c>
      <c r="AJ1711" s="1">
        <v>0</v>
      </c>
      <c r="AK1711" s="1">
        <v>0</v>
      </c>
      <c r="AL1711" s="1">
        <v>0</v>
      </c>
      <c r="AM1711" s="1">
        <v>848481.66423499992</v>
      </c>
      <c r="AN1711" s="1">
        <v>0</v>
      </c>
      <c r="AO1711" s="1">
        <v>0</v>
      </c>
      <c r="AP1711" s="1">
        <v>0</v>
      </c>
      <c r="AQ1711" s="1">
        <v>1603458.3896725001</v>
      </c>
      <c r="AR1711" s="1">
        <v>0</v>
      </c>
      <c r="AS1711" s="1">
        <v>0</v>
      </c>
      <c r="AT1711" s="1">
        <v>159371.10609399999</v>
      </c>
      <c r="AU1711" s="1">
        <v>0</v>
      </c>
      <c r="AV1711" s="1">
        <v>0</v>
      </c>
      <c r="AW1711" s="1">
        <v>0</v>
      </c>
      <c r="AX1711" s="1">
        <v>250636.69889999996</v>
      </c>
      <c r="AY1711" s="1">
        <v>0</v>
      </c>
      <c r="AZ1711" s="1">
        <v>0</v>
      </c>
      <c r="BA1711" s="1">
        <v>0</v>
      </c>
      <c r="BB1711" s="1">
        <v>410007.80499399995</v>
      </c>
      <c r="BC1711" s="7">
        <v>1.1366293756401586</v>
      </c>
      <c r="BD1711" s="35" t="s">
        <v>552</v>
      </c>
      <c r="BE1711" s="35" t="s">
        <v>552</v>
      </c>
      <c r="BF1711" s="35">
        <v>2.4070589808680021</v>
      </c>
      <c r="BG1711" s="35" t="s">
        <v>552</v>
      </c>
      <c r="BH1711" s="35" t="s">
        <v>552</v>
      </c>
      <c r="BI1711" s="35" t="s">
        <v>552</v>
      </c>
      <c r="BJ1711" s="35">
        <v>1.6484714857667788</v>
      </c>
      <c r="BK1711" s="35" t="s">
        <v>552</v>
      </c>
      <c r="BL1711" s="35" t="s">
        <v>552</v>
      </c>
      <c r="BM1711" s="35" t="s">
        <v>552</v>
      </c>
      <c r="BN1711" s="35">
        <v>1.9237961331062829</v>
      </c>
      <c r="BO1711" s="1">
        <v>0</v>
      </c>
      <c r="BP1711" s="1">
        <v>0</v>
      </c>
      <c r="BQ1711" s="1">
        <v>583085.87375999987</v>
      </c>
      <c r="BR1711" s="1">
        <v>25918.036560647732</v>
      </c>
      <c r="BS1711" s="1">
        <v>229025.55743770421</v>
      </c>
      <c r="BT1711" s="1">
        <v>583085.87375999987</v>
      </c>
      <c r="BU1711" s="1">
        <v>25918.036560647732</v>
      </c>
      <c r="BV1711" s="1">
        <v>67417.478340825663</v>
      </c>
      <c r="BW1711" s="35">
        <v>5.9813132408978475</v>
      </c>
      <c r="BX1711" s="1">
        <v>2904533.383541178</v>
      </c>
      <c r="BY1711" s="1">
        <v>129105.85869762905</v>
      </c>
      <c r="BZ1711" s="1">
        <v>1140848.0417684463</v>
      </c>
      <c r="CA1711" s="1">
        <v>2904533.383541178</v>
      </c>
      <c r="CB1711" s="1">
        <v>129105.85869762905</v>
      </c>
      <c r="CC1711" s="1">
        <v>335827.57752709871</v>
      </c>
    </row>
    <row r="1712" spans="1:81" x14ac:dyDescent="0.25">
      <c r="A1712" t="s">
        <v>971</v>
      </c>
      <c r="B1712" t="s">
        <v>972</v>
      </c>
      <c r="C1712" t="s">
        <v>135</v>
      </c>
      <c r="D1712" t="s">
        <v>1730</v>
      </c>
      <c r="E1712">
        <v>50157</v>
      </c>
      <c r="F1712" t="s">
        <v>39</v>
      </c>
      <c r="G1712" t="s">
        <v>55</v>
      </c>
      <c r="H1712" s="74">
        <v>0.53246165051848993</v>
      </c>
      <c r="I1712" s="1">
        <v>192228</v>
      </c>
      <c r="J1712" s="1"/>
      <c r="K1712" s="1"/>
      <c r="L1712" s="1">
        <v>60954</v>
      </c>
      <c r="M1712" s="1"/>
      <c r="N1712" s="1"/>
      <c r="O1712" s="1"/>
      <c r="P1712" s="1">
        <v>666750</v>
      </c>
      <c r="Q1712" s="1"/>
      <c r="R1712" s="1"/>
      <c r="S1712" s="1"/>
      <c r="T1712" s="1">
        <v>727704</v>
      </c>
      <c r="U1712" s="1">
        <v>12.709677419354838</v>
      </c>
      <c r="V1712" s="36">
        <v>6.5218117913930979E-2</v>
      </c>
      <c r="W1712" s="1"/>
      <c r="X1712" s="1"/>
      <c r="Y1712" s="1"/>
      <c r="Z1712" s="1"/>
      <c r="AA1712" s="1"/>
      <c r="AB1712" s="1"/>
      <c r="AC1712" s="1">
        <v>42101</v>
      </c>
      <c r="AD1712" s="1"/>
      <c r="AE1712" s="1"/>
      <c r="AF1712" s="1"/>
      <c r="AG1712" s="1">
        <v>0</v>
      </c>
      <c r="AH1712" s="1">
        <v>0</v>
      </c>
      <c r="AI1712" s="1">
        <v>712.39987499999995</v>
      </c>
      <c r="AJ1712" s="1">
        <v>0</v>
      </c>
      <c r="AK1712" s="1"/>
      <c r="AL1712" s="1">
        <v>0</v>
      </c>
      <c r="AM1712" s="1">
        <v>370404.09687499999</v>
      </c>
      <c r="AN1712" s="1"/>
      <c r="AO1712" s="1">
        <v>0</v>
      </c>
      <c r="AP1712" s="1">
        <v>0</v>
      </c>
      <c r="AQ1712" s="1">
        <v>371116.49674999999</v>
      </c>
      <c r="AR1712" s="1">
        <v>0</v>
      </c>
      <c r="AS1712" s="1">
        <v>0</v>
      </c>
      <c r="AT1712" s="1">
        <v>0</v>
      </c>
      <c r="AU1712" s="1">
        <v>0</v>
      </c>
      <c r="AV1712" s="1"/>
      <c r="AW1712" s="1">
        <v>0</v>
      </c>
      <c r="AX1712" s="1">
        <v>109512.27918</v>
      </c>
      <c r="AY1712" s="1"/>
      <c r="AZ1712" s="1">
        <v>0</v>
      </c>
      <c r="BA1712" s="1">
        <v>0</v>
      </c>
      <c r="BB1712" s="1">
        <v>109512.27918</v>
      </c>
      <c r="BC1712" s="7">
        <v>2.5003057615435837</v>
      </c>
      <c r="BD1712" s="35" t="s">
        <v>552</v>
      </c>
      <c r="BE1712" s="35" t="s">
        <v>552</v>
      </c>
      <c r="BF1712" s="35">
        <v>1.16875E-2</v>
      </c>
      <c r="BG1712" s="35" t="s">
        <v>552</v>
      </c>
      <c r="BH1712" s="35" t="s">
        <v>552</v>
      </c>
      <c r="BI1712" s="35" t="s">
        <v>552</v>
      </c>
      <c r="BJ1712" s="35">
        <v>0.71978459100862391</v>
      </c>
      <c r="BK1712" s="35" t="s">
        <v>552</v>
      </c>
      <c r="BL1712" s="35" t="s">
        <v>552</v>
      </c>
      <c r="BM1712" s="35" t="s">
        <v>552</v>
      </c>
      <c r="BN1712" s="35">
        <v>0.66047290647021317</v>
      </c>
      <c r="BO1712" s="1">
        <v>0</v>
      </c>
      <c r="BP1712" s="1">
        <v>0</v>
      </c>
      <c r="BQ1712" s="1">
        <v>63273.768479999992</v>
      </c>
      <c r="BR1712" s="1">
        <v>2812.5048446459214</v>
      </c>
      <c r="BS1712" s="1">
        <v>24852.788842010097</v>
      </c>
      <c r="BT1712" s="1">
        <v>63273.768479999992</v>
      </c>
      <c r="BU1712" s="1">
        <v>2812.5048446459214</v>
      </c>
      <c r="BV1712" s="1">
        <v>7315.8313517960769</v>
      </c>
      <c r="BW1712" s="35">
        <v>5.9813132408978475</v>
      </c>
      <c r="BX1712" s="1">
        <v>315186.46073092887</v>
      </c>
      <c r="BY1712" s="1">
        <v>14009.967622724074</v>
      </c>
      <c r="BZ1712" s="1">
        <v>123799.52613194322</v>
      </c>
      <c r="CA1712" s="1">
        <v>315186.46073092887</v>
      </c>
      <c r="CB1712" s="1">
        <v>14009.967622724074</v>
      </c>
      <c r="CC1712" s="1">
        <v>36442.447580877408</v>
      </c>
    </row>
    <row r="1713" spans="1:81" x14ac:dyDescent="0.25">
      <c r="A1713" t="s">
        <v>133</v>
      </c>
      <c r="B1713" t="s">
        <v>134</v>
      </c>
      <c r="C1713" t="s">
        <v>135</v>
      </c>
      <c r="D1713" t="s">
        <v>38</v>
      </c>
      <c r="E1713">
        <v>50016</v>
      </c>
      <c r="F1713" t="s">
        <v>39</v>
      </c>
      <c r="G1713" t="s">
        <v>55</v>
      </c>
      <c r="H1713" s="74">
        <v>0.53246165051848993</v>
      </c>
      <c r="I1713" s="1">
        <v>73617347</v>
      </c>
      <c r="J1713" s="1"/>
      <c r="K1713" s="1">
        <v>9047962</v>
      </c>
      <c r="L1713" s="1">
        <v>10255688</v>
      </c>
      <c r="M1713" s="1"/>
      <c r="N1713" s="1"/>
      <c r="O1713" s="1"/>
      <c r="P1713" s="1"/>
      <c r="Q1713" s="1"/>
      <c r="R1713" s="1"/>
      <c r="S1713" s="1"/>
      <c r="T1713" s="1">
        <v>19303650</v>
      </c>
      <c r="U1713" s="1">
        <v>35.256267409470752</v>
      </c>
      <c r="V1713" s="36">
        <v>0.15330872885685254</v>
      </c>
      <c r="W1713" s="1"/>
      <c r="X1713" s="1">
        <v>1998699</v>
      </c>
      <c r="Y1713" s="1">
        <v>1901794</v>
      </c>
      <c r="Z1713" s="1"/>
      <c r="AA1713" s="1"/>
      <c r="AB1713" s="1"/>
      <c r="AC1713" s="1"/>
      <c r="AD1713" s="1"/>
      <c r="AE1713" s="1"/>
      <c r="AF1713" s="1"/>
      <c r="AG1713" s="1">
        <v>0</v>
      </c>
      <c r="AH1713" s="1">
        <v>17170979.069228243</v>
      </c>
      <c r="AI1713" s="1">
        <v>19537180.093499999</v>
      </c>
      <c r="AJ1713" s="1">
        <v>0</v>
      </c>
      <c r="AK1713" s="1">
        <v>0</v>
      </c>
      <c r="AL1713" s="1">
        <v>0</v>
      </c>
      <c r="AM1713" s="1">
        <v>0</v>
      </c>
      <c r="AN1713" s="1">
        <v>0</v>
      </c>
      <c r="AO1713" s="1">
        <v>0</v>
      </c>
      <c r="AP1713" s="1">
        <v>0</v>
      </c>
      <c r="AQ1713" s="1">
        <v>36708159.162728243</v>
      </c>
      <c r="AR1713" s="1">
        <v>0</v>
      </c>
      <c r="AS1713" s="1">
        <v>4317762.4672635002</v>
      </c>
      <c r="AT1713" s="1">
        <v>4123126.2868035999</v>
      </c>
      <c r="AU1713" s="1">
        <v>0</v>
      </c>
      <c r="AV1713" s="1">
        <v>0</v>
      </c>
      <c r="AW1713" s="1">
        <v>0</v>
      </c>
      <c r="AX1713" s="1">
        <v>0</v>
      </c>
      <c r="AY1713" s="1">
        <v>0</v>
      </c>
      <c r="AZ1713" s="1">
        <v>0</v>
      </c>
      <c r="BA1713" s="1">
        <v>0</v>
      </c>
      <c r="BB1713" s="1">
        <v>8440888.7540671006</v>
      </c>
      <c r="BC1713" s="7">
        <v>0.61329360207445871</v>
      </c>
      <c r="BD1713" s="35" t="s">
        <v>552</v>
      </c>
      <c r="BE1713" s="35">
        <v>2.3749814086853753</v>
      </c>
      <c r="BF1713" s="35">
        <v>2.3070423340007613</v>
      </c>
      <c r="BG1713" s="35" t="s">
        <v>552</v>
      </c>
      <c r="BH1713" s="35" t="s">
        <v>552</v>
      </c>
      <c r="BI1713" s="35" t="s">
        <v>552</v>
      </c>
      <c r="BJ1713" s="35" t="s">
        <v>552</v>
      </c>
      <c r="BK1713" s="35" t="s">
        <v>552</v>
      </c>
      <c r="BL1713" s="35" t="s">
        <v>552</v>
      </c>
      <c r="BM1713" s="35" t="s">
        <v>552</v>
      </c>
      <c r="BN1713" s="35">
        <v>2.3388865793150697</v>
      </c>
      <c r="BO1713" s="1">
        <v>0</v>
      </c>
      <c r="BP1713" s="1"/>
      <c r="BQ1713" s="1">
        <v>24231885.938519996</v>
      </c>
      <c r="BR1713" s="1">
        <v>1077101.9054845283</v>
      </c>
      <c r="BS1713" s="1">
        <v>9517845.3716419358</v>
      </c>
      <c r="BT1713" s="1">
        <v>24231885.938519996</v>
      </c>
      <c r="BU1713" s="1">
        <v>1077101.9054845283</v>
      </c>
      <c r="BV1713" s="1">
        <v>2801735.934508245</v>
      </c>
      <c r="BW1713" s="35">
        <v>6.355990204597548</v>
      </c>
      <c r="BX1713" s="1">
        <v>129785743.72563817</v>
      </c>
      <c r="BY1713" s="1">
        <v>5768947.255128487</v>
      </c>
      <c r="BZ1713" s="1">
        <v>50977486.579388306</v>
      </c>
      <c r="CA1713" s="1">
        <v>129785743.72563817</v>
      </c>
      <c r="CB1713" s="1">
        <v>5768947.255128487</v>
      </c>
      <c r="CC1713" s="1">
        <v>15006070.221095117</v>
      </c>
    </row>
    <row r="1714" spans="1:81" x14ac:dyDescent="0.25">
      <c r="A1714" t="s">
        <v>133</v>
      </c>
      <c r="B1714" t="s">
        <v>134</v>
      </c>
      <c r="C1714" t="s">
        <v>135</v>
      </c>
      <c r="D1714" t="s">
        <v>28</v>
      </c>
      <c r="E1714">
        <v>50016</v>
      </c>
      <c r="F1714" t="s">
        <v>39</v>
      </c>
      <c r="G1714" t="s">
        <v>55</v>
      </c>
      <c r="H1714" s="74">
        <v>0.53246165051848993</v>
      </c>
      <c r="I1714" s="1">
        <v>76648824</v>
      </c>
      <c r="J1714" s="1">
        <v>0</v>
      </c>
      <c r="K1714" s="1">
        <v>9047962</v>
      </c>
      <c r="L1714" s="1">
        <v>11706506</v>
      </c>
      <c r="M1714" s="1">
        <v>0</v>
      </c>
      <c r="N1714" s="1">
        <v>0</v>
      </c>
      <c r="O1714" s="1">
        <v>0</v>
      </c>
      <c r="P1714" s="1">
        <v>1513012</v>
      </c>
      <c r="Q1714" s="1">
        <v>0</v>
      </c>
      <c r="R1714" s="1">
        <v>0</v>
      </c>
      <c r="S1714" s="1">
        <v>0</v>
      </c>
      <c r="T1714" s="1">
        <v>22267480</v>
      </c>
      <c r="U1714" s="1"/>
      <c r="V1714" s="36"/>
      <c r="W1714" s="1"/>
      <c r="X1714" s="1">
        <v>1998699</v>
      </c>
      <c r="Y1714" s="1">
        <v>2239529</v>
      </c>
      <c r="Z1714" s="1"/>
      <c r="AA1714" s="1"/>
      <c r="AB1714" s="1"/>
      <c r="AC1714" s="1">
        <v>34475</v>
      </c>
      <c r="AD1714" s="1"/>
      <c r="AE1714" s="1"/>
      <c r="AF1714" s="1"/>
      <c r="AG1714" s="1">
        <v>0</v>
      </c>
      <c r="AH1714" s="1">
        <v>17170979.069228243</v>
      </c>
      <c r="AI1714" s="1">
        <v>23002410.878874999</v>
      </c>
      <c r="AJ1714" s="1">
        <v>0</v>
      </c>
      <c r="AK1714" s="1">
        <v>0</v>
      </c>
      <c r="AL1714" s="1">
        <v>0</v>
      </c>
      <c r="AM1714" s="1">
        <v>304409.02946333337</v>
      </c>
      <c r="AN1714" s="1">
        <v>0</v>
      </c>
      <c r="AO1714" s="1">
        <v>0</v>
      </c>
      <c r="AP1714" s="1">
        <v>0</v>
      </c>
      <c r="AQ1714" s="1">
        <v>40477798.977566577</v>
      </c>
      <c r="AR1714" s="1">
        <v>0</v>
      </c>
      <c r="AS1714" s="1">
        <v>4317762.4672635002</v>
      </c>
      <c r="AT1714" s="1">
        <v>4855342.3188626003</v>
      </c>
      <c r="AU1714" s="1">
        <v>0</v>
      </c>
      <c r="AV1714" s="1">
        <v>0</v>
      </c>
      <c r="AW1714" s="1">
        <v>0</v>
      </c>
      <c r="AX1714" s="1">
        <v>89675.680499999988</v>
      </c>
      <c r="AY1714" s="1">
        <v>0</v>
      </c>
      <c r="AZ1714" s="1">
        <v>0</v>
      </c>
      <c r="BA1714" s="1">
        <v>0</v>
      </c>
      <c r="BB1714" s="1">
        <v>9262780.4666261002</v>
      </c>
      <c r="BC1714" s="7">
        <v>0.64894119502985037</v>
      </c>
      <c r="BD1714" s="35" t="s">
        <v>552</v>
      </c>
      <c r="BE1714" s="35">
        <v>2.3749814086853753</v>
      </c>
      <c r="BF1714" s="35">
        <v>2.3796812813095212</v>
      </c>
      <c r="BG1714" s="35" t="s">
        <v>552</v>
      </c>
      <c r="BH1714" s="35" t="s">
        <v>552</v>
      </c>
      <c r="BI1714" s="35" t="s">
        <v>552</v>
      </c>
      <c r="BJ1714" s="35">
        <v>0.26046370416317471</v>
      </c>
      <c r="BK1714" s="35" t="s">
        <v>552</v>
      </c>
      <c r="BL1714" s="35" t="s">
        <v>552</v>
      </c>
      <c r="BM1714" s="35" t="s">
        <v>552</v>
      </c>
      <c r="BN1714" s="35">
        <v>2.233776765228606</v>
      </c>
      <c r="BO1714" s="1">
        <v>0</v>
      </c>
      <c r="BP1714" s="1">
        <v>0</v>
      </c>
      <c r="BQ1714" s="1">
        <v>25229726.907839995</v>
      </c>
      <c r="BR1714" s="1">
        <v>1121455.7131968942</v>
      </c>
      <c r="BS1714" s="1">
        <v>9909779.2093784269</v>
      </c>
      <c r="BT1714" s="1">
        <v>25229726.907839995</v>
      </c>
      <c r="BU1714" s="1">
        <v>1121455.7131968942</v>
      </c>
      <c r="BV1714" s="1">
        <v>2917108.1720534968</v>
      </c>
      <c r="BW1714" s="35">
        <v>6.355990204597548</v>
      </c>
      <c r="BX1714" s="1">
        <v>135130170.1830622</v>
      </c>
      <c r="BY1714" s="1">
        <v>6006505.8147725221</v>
      </c>
      <c r="BZ1714" s="1">
        <v>53076680.375155278</v>
      </c>
      <c r="CA1714" s="1">
        <v>135130170.1830622</v>
      </c>
      <c r="CB1714" s="1">
        <v>6006505.8147725221</v>
      </c>
      <c r="CC1714" s="1">
        <v>15624002.795269988</v>
      </c>
    </row>
    <row r="1715" spans="1:81" x14ac:dyDescent="0.25">
      <c r="A1715" t="s">
        <v>133</v>
      </c>
      <c r="B1715" t="s">
        <v>134</v>
      </c>
      <c r="C1715" t="s">
        <v>135</v>
      </c>
      <c r="D1715" t="s">
        <v>1730</v>
      </c>
      <c r="E1715">
        <v>50016</v>
      </c>
      <c r="F1715" t="s">
        <v>39</v>
      </c>
      <c r="G1715" t="s">
        <v>55</v>
      </c>
      <c r="H1715" s="74">
        <v>0.53246165051848993</v>
      </c>
      <c r="I1715" s="1">
        <v>3031477</v>
      </c>
      <c r="J1715" s="1"/>
      <c r="K1715" s="1"/>
      <c r="L1715" s="1">
        <v>1450818</v>
      </c>
      <c r="M1715" s="1"/>
      <c r="N1715" s="1"/>
      <c r="O1715" s="1"/>
      <c r="P1715" s="1">
        <v>1513012</v>
      </c>
      <c r="Q1715" s="1"/>
      <c r="R1715" s="1"/>
      <c r="S1715" s="1"/>
      <c r="T1715" s="1">
        <v>2963830</v>
      </c>
      <c r="U1715" s="1">
        <v>7.625</v>
      </c>
      <c r="V1715" s="36">
        <v>0.11193582533639827</v>
      </c>
      <c r="W1715" s="1"/>
      <c r="X1715" s="1"/>
      <c r="Y1715" s="1">
        <v>337735</v>
      </c>
      <c r="Z1715" s="1"/>
      <c r="AA1715" s="1"/>
      <c r="AB1715" s="1"/>
      <c r="AC1715" s="1">
        <v>34475</v>
      </c>
      <c r="AD1715" s="1"/>
      <c r="AE1715" s="1"/>
      <c r="AF1715" s="1"/>
      <c r="AG1715" s="1">
        <v>0</v>
      </c>
      <c r="AH1715" s="1">
        <v>0</v>
      </c>
      <c r="AI1715" s="1">
        <v>3465230.7853750004</v>
      </c>
      <c r="AJ1715" s="1">
        <v>0</v>
      </c>
      <c r="AK1715" s="1"/>
      <c r="AL1715" s="1">
        <v>0</v>
      </c>
      <c r="AM1715" s="1">
        <v>304409.02946333337</v>
      </c>
      <c r="AN1715" s="1"/>
      <c r="AO1715" s="1">
        <v>0</v>
      </c>
      <c r="AP1715" s="1">
        <v>0</v>
      </c>
      <c r="AQ1715" s="1">
        <v>3769639.814838334</v>
      </c>
      <c r="AR1715" s="1">
        <v>0</v>
      </c>
      <c r="AS1715" s="1">
        <v>0</v>
      </c>
      <c r="AT1715" s="1">
        <v>732216.03205899999</v>
      </c>
      <c r="AU1715" s="1">
        <v>0</v>
      </c>
      <c r="AV1715" s="1"/>
      <c r="AW1715" s="1">
        <v>0</v>
      </c>
      <c r="AX1715" s="1">
        <v>89675.680499999988</v>
      </c>
      <c r="AY1715" s="1"/>
      <c r="AZ1715" s="1">
        <v>0</v>
      </c>
      <c r="BA1715" s="1">
        <v>0</v>
      </c>
      <c r="BB1715" s="1">
        <v>821891.71255900001</v>
      </c>
      <c r="BC1715" s="7">
        <v>1.5146186256393612</v>
      </c>
      <c r="BD1715" s="35" t="s">
        <v>552</v>
      </c>
      <c r="BE1715" s="35" t="s">
        <v>552</v>
      </c>
      <c r="BF1715" s="35">
        <v>2.8931587679736541</v>
      </c>
      <c r="BG1715" s="35" t="s">
        <v>552</v>
      </c>
      <c r="BH1715" s="35" t="s">
        <v>552</v>
      </c>
      <c r="BI1715" s="35" t="s">
        <v>552</v>
      </c>
      <c r="BJ1715" s="35">
        <v>0.26046370416317471</v>
      </c>
      <c r="BK1715" s="35" t="s">
        <v>552</v>
      </c>
      <c r="BL1715" s="35" t="s">
        <v>552</v>
      </c>
      <c r="BM1715" s="35" t="s">
        <v>552</v>
      </c>
      <c r="BN1715" s="35">
        <v>1.5491885591944659</v>
      </c>
      <c r="BO1715" s="1">
        <v>0</v>
      </c>
      <c r="BP1715" s="1">
        <v>0</v>
      </c>
      <c r="BQ1715" s="1">
        <v>997840.9693199998</v>
      </c>
      <c r="BR1715" s="1">
        <v>44353.80771236596</v>
      </c>
      <c r="BS1715" s="1">
        <v>391933.83773649135</v>
      </c>
      <c r="BT1715" s="1">
        <v>997840.9693199998</v>
      </c>
      <c r="BU1715" s="1">
        <v>44353.80771236596</v>
      </c>
      <c r="BV1715" s="1">
        <v>115372.23754525208</v>
      </c>
      <c r="BW1715" s="35">
        <v>6.355990204597548</v>
      </c>
      <c r="BX1715" s="1">
        <v>5344426.4574240409</v>
      </c>
      <c r="BY1715" s="1">
        <v>237558.55964403524</v>
      </c>
      <c r="BZ1715" s="1">
        <v>2099193.795766972</v>
      </c>
      <c r="CA1715" s="1">
        <v>5344426.4574240409</v>
      </c>
      <c r="CB1715" s="1">
        <v>237558.55964403524</v>
      </c>
      <c r="CC1715" s="1">
        <v>617932.57417487155</v>
      </c>
    </row>
    <row r="1716" spans="1:81" x14ac:dyDescent="0.25">
      <c r="A1716" t="s">
        <v>1076</v>
      </c>
      <c r="B1716" t="s">
        <v>933</v>
      </c>
      <c r="C1716" t="s">
        <v>135</v>
      </c>
      <c r="D1716" t="s">
        <v>38</v>
      </c>
      <c r="E1716">
        <v>50019</v>
      </c>
      <c r="F1716" t="s">
        <v>370</v>
      </c>
      <c r="G1716" t="s">
        <v>55</v>
      </c>
      <c r="H1716" s="74">
        <v>0.53246165051848993</v>
      </c>
      <c r="I1716" s="1">
        <v>574021.29</v>
      </c>
      <c r="J1716" s="1"/>
      <c r="K1716" s="1"/>
      <c r="L1716" s="1">
        <v>165635</v>
      </c>
      <c r="M1716" s="1"/>
      <c r="N1716" s="1"/>
      <c r="O1716" s="1"/>
      <c r="P1716" s="1"/>
      <c r="Q1716" s="1"/>
      <c r="R1716" s="1"/>
      <c r="S1716" s="1"/>
      <c r="T1716" s="1">
        <v>165635</v>
      </c>
      <c r="U1716" s="1">
        <v>28.5</v>
      </c>
      <c r="V1716" s="36">
        <v>0.10968364416697168</v>
      </c>
      <c r="W1716" s="1"/>
      <c r="X1716" s="1"/>
      <c r="Y1716" s="1">
        <v>38431</v>
      </c>
      <c r="Z1716" s="1"/>
      <c r="AA1716" s="1"/>
      <c r="AB1716" s="1"/>
      <c r="AC1716" s="1"/>
      <c r="AD1716" s="1"/>
      <c r="AE1716" s="1"/>
      <c r="AF1716" s="1"/>
      <c r="AG1716" s="1">
        <v>0</v>
      </c>
      <c r="AH1716" s="1">
        <v>0</v>
      </c>
      <c r="AI1716" s="1">
        <v>394316.36906250002</v>
      </c>
      <c r="AJ1716" s="1">
        <v>0</v>
      </c>
      <c r="AK1716" s="1">
        <v>0</v>
      </c>
      <c r="AL1716" s="1">
        <v>0</v>
      </c>
      <c r="AM1716" s="1">
        <v>0</v>
      </c>
      <c r="AN1716" s="1">
        <v>0</v>
      </c>
      <c r="AO1716" s="1">
        <v>0</v>
      </c>
      <c r="AP1716" s="1">
        <v>0</v>
      </c>
      <c r="AQ1716" s="1">
        <v>394316.36906250002</v>
      </c>
      <c r="AR1716" s="1">
        <v>0</v>
      </c>
      <c r="AS1716" s="1">
        <v>0</v>
      </c>
      <c r="AT1716" s="1">
        <v>83319.153561400002</v>
      </c>
      <c r="AU1716" s="1">
        <v>0</v>
      </c>
      <c r="AV1716" s="1">
        <v>0</v>
      </c>
      <c r="AW1716" s="1">
        <v>0</v>
      </c>
      <c r="AX1716" s="1">
        <v>0</v>
      </c>
      <c r="AY1716" s="1">
        <v>0</v>
      </c>
      <c r="AZ1716" s="1">
        <v>0</v>
      </c>
      <c r="BA1716" s="1">
        <v>0</v>
      </c>
      <c r="BB1716" s="1">
        <v>83319.153561400002</v>
      </c>
      <c r="BC1716" s="7">
        <v>0.83208677264200426</v>
      </c>
      <c r="BD1716" s="35" t="s">
        <v>552</v>
      </c>
      <c r="BE1716" s="35" t="s">
        <v>552</v>
      </c>
      <c r="BF1716" s="35">
        <v>2.8836630097739007</v>
      </c>
      <c r="BG1716" s="35" t="s">
        <v>552</v>
      </c>
      <c r="BH1716" s="35" t="s">
        <v>552</v>
      </c>
      <c r="BI1716" s="35" t="s">
        <v>552</v>
      </c>
      <c r="BJ1716" s="35" t="s">
        <v>552</v>
      </c>
      <c r="BK1716" s="35" t="s">
        <v>552</v>
      </c>
      <c r="BL1716" s="35" t="s">
        <v>552</v>
      </c>
      <c r="BM1716" s="35" t="s">
        <v>552</v>
      </c>
      <c r="BN1716" s="35">
        <v>2.8836630097739007</v>
      </c>
      <c r="BO1716" s="1">
        <v>0</v>
      </c>
      <c r="BP1716" s="1"/>
      <c r="BQ1716" s="1">
        <v>188944.8478164</v>
      </c>
      <c r="BR1716" s="1">
        <v>8398.5561887701151</v>
      </c>
      <c r="BS1716" s="1">
        <v>74214.109865307066</v>
      </c>
      <c r="BT1716" s="1">
        <v>188944.8478164</v>
      </c>
      <c r="BU1716" s="1">
        <v>8398.5561887701151</v>
      </c>
      <c r="BV1716" s="1">
        <v>21846.156387105046</v>
      </c>
      <c r="BW1716" s="35">
        <v>6.0186639679878988</v>
      </c>
      <c r="BX1716" s="1">
        <v>948250.69967312366</v>
      </c>
      <c r="BY1716" s="1">
        <v>42149.531327702345</v>
      </c>
      <c r="BZ1716" s="1">
        <v>372455.6790973118</v>
      </c>
      <c r="CA1716" s="1">
        <v>948250.69967312366</v>
      </c>
      <c r="CB1716" s="1">
        <v>42149.531327702345</v>
      </c>
      <c r="CC1716" s="1">
        <v>109638.51789899278</v>
      </c>
    </row>
    <row r="1717" spans="1:81" x14ac:dyDescent="0.25">
      <c r="A1717" t="s">
        <v>1076</v>
      </c>
      <c r="B1717" t="s">
        <v>933</v>
      </c>
      <c r="C1717" t="s">
        <v>135</v>
      </c>
      <c r="D1717" t="s">
        <v>28</v>
      </c>
      <c r="E1717">
        <v>50019</v>
      </c>
      <c r="F1717" t="s">
        <v>370</v>
      </c>
      <c r="G1717" t="s">
        <v>55</v>
      </c>
      <c r="H1717" s="74">
        <v>0.53246165051848993</v>
      </c>
      <c r="I1717" s="1">
        <v>652283.91</v>
      </c>
      <c r="J1717" s="1">
        <v>0</v>
      </c>
      <c r="K1717" s="1">
        <v>0</v>
      </c>
      <c r="L1717" s="1">
        <v>165635</v>
      </c>
      <c r="M1717" s="1">
        <v>0</v>
      </c>
      <c r="N1717" s="1">
        <v>0</v>
      </c>
      <c r="O1717" s="1">
        <v>0</v>
      </c>
      <c r="P1717" s="1">
        <v>42719</v>
      </c>
      <c r="Q1717" s="1">
        <v>0</v>
      </c>
      <c r="R1717" s="1">
        <v>0</v>
      </c>
      <c r="S1717" s="1">
        <v>0</v>
      </c>
      <c r="T1717" s="1">
        <v>208354</v>
      </c>
      <c r="U1717" s="1"/>
      <c r="V1717" s="36"/>
      <c r="W1717" s="1"/>
      <c r="X1717" s="1"/>
      <c r="Y1717" s="1">
        <v>38431</v>
      </c>
      <c r="Z1717" s="1"/>
      <c r="AA1717" s="1"/>
      <c r="AB1717" s="1"/>
      <c r="AC1717" s="1">
        <v>5032</v>
      </c>
      <c r="AD1717" s="1"/>
      <c r="AE1717" s="1"/>
      <c r="AF1717" s="1"/>
      <c r="AG1717" s="1">
        <v>0</v>
      </c>
      <c r="AH1717" s="1">
        <v>0</v>
      </c>
      <c r="AI1717" s="1">
        <v>394316.36906250002</v>
      </c>
      <c r="AJ1717" s="1">
        <v>0</v>
      </c>
      <c r="AK1717" s="1">
        <v>0</v>
      </c>
      <c r="AL1717" s="1">
        <v>0</v>
      </c>
      <c r="AM1717" s="1">
        <v>44229.481664166662</v>
      </c>
      <c r="AN1717" s="1">
        <v>0</v>
      </c>
      <c r="AO1717" s="1">
        <v>0</v>
      </c>
      <c r="AP1717" s="1">
        <v>0</v>
      </c>
      <c r="AQ1717" s="1">
        <v>438545.85072666669</v>
      </c>
      <c r="AR1717" s="1">
        <v>0</v>
      </c>
      <c r="AS1717" s="1">
        <v>0</v>
      </c>
      <c r="AT1717" s="1">
        <v>83319.153561400002</v>
      </c>
      <c r="AU1717" s="1">
        <v>0</v>
      </c>
      <c r="AV1717" s="1">
        <v>0</v>
      </c>
      <c r="AW1717" s="1">
        <v>0</v>
      </c>
      <c r="AX1717" s="1">
        <v>13089.13776</v>
      </c>
      <c r="AY1717" s="1">
        <v>0</v>
      </c>
      <c r="AZ1717" s="1">
        <v>0</v>
      </c>
      <c r="BA1717" s="1">
        <v>0</v>
      </c>
      <c r="BB1717" s="1">
        <v>96408.2913214</v>
      </c>
      <c r="BC1717" s="7">
        <v>0.82012469393590692</v>
      </c>
      <c r="BD1717" s="35" t="s">
        <v>552</v>
      </c>
      <c r="BE1717" s="35" t="s">
        <v>552</v>
      </c>
      <c r="BF1717" s="35">
        <v>2.8836630097739007</v>
      </c>
      <c r="BG1717" s="35" t="s">
        <v>552</v>
      </c>
      <c r="BH1717" s="35" t="s">
        <v>552</v>
      </c>
      <c r="BI1717" s="35" t="s">
        <v>552</v>
      </c>
      <c r="BJ1717" s="35">
        <v>1.3417593910008816</v>
      </c>
      <c r="BK1717" s="35" t="s">
        <v>552</v>
      </c>
      <c r="BL1717" s="35" t="s">
        <v>552</v>
      </c>
      <c r="BM1717" s="35" t="s">
        <v>552</v>
      </c>
      <c r="BN1717" s="35">
        <v>2.5675251833325334</v>
      </c>
      <c r="BO1717" s="1">
        <v>0</v>
      </c>
      <c r="BP1717" s="1">
        <v>0</v>
      </c>
      <c r="BQ1717" s="1">
        <v>214705.77181559999</v>
      </c>
      <c r="BR1717" s="1">
        <v>9543.6234937656554</v>
      </c>
      <c r="BS1717" s="1">
        <v>84332.53365935621</v>
      </c>
      <c r="BT1717" s="1">
        <v>214705.77181559999</v>
      </c>
      <c r="BU1717" s="1">
        <v>9543.6234937656554</v>
      </c>
      <c r="BV1717" s="1">
        <v>24824.682559513345</v>
      </c>
      <c r="BW1717" s="35">
        <v>6.0186639679878988</v>
      </c>
      <c r="BX1717" s="1">
        <v>1077536.1207299833</v>
      </c>
      <c r="BY1717" s="1">
        <v>47896.239352204473</v>
      </c>
      <c r="BZ1717" s="1">
        <v>423236.64800533757</v>
      </c>
      <c r="CA1717" s="1">
        <v>1077536.1207299833</v>
      </c>
      <c r="CB1717" s="1">
        <v>47896.239352204473</v>
      </c>
      <c r="CC1717" s="1">
        <v>124586.73987816722</v>
      </c>
    </row>
    <row r="1718" spans="1:81" x14ac:dyDescent="0.25">
      <c r="A1718" t="s">
        <v>1076</v>
      </c>
      <c r="B1718" t="s">
        <v>933</v>
      </c>
      <c r="C1718" t="s">
        <v>135</v>
      </c>
      <c r="D1718" t="s">
        <v>1730</v>
      </c>
      <c r="E1718">
        <v>50019</v>
      </c>
      <c r="F1718" t="s">
        <v>370</v>
      </c>
      <c r="G1718" t="s">
        <v>55</v>
      </c>
      <c r="H1718" s="74">
        <v>0.53246165051848993</v>
      </c>
      <c r="I1718" s="1">
        <v>78262.62</v>
      </c>
      <c r="J1718" s="1"/>
      <c r="K1718" s="1"/>
      <c r="L1718" s="1"/>
      <c r="M1718" s="1"/>
      <c r="N1718" s="1"/>
      <c r="O1718" s="1"/>
      <c r="P1718" s="1">
        <v>42719</v>
      </c>
      <c r="Q1718" s="1"/>
      <c r="R1718" s="1"/>
      <c r="S1718" s="1"/>
      <c r="T1718" s="1">
        <v>42719</v>
      </c>
      <c r="U1718" s="1">
        <v>9</v>
      </c>
      <c r="V1718" s="36">
        <v>0.34687648756099831</v>
      </c>
      <c r="W1718" s="1"/>
      <c r="X1718" s="1"/>
      <c r="Y1718" s="1"/>
      <c r="Z1718" s="1"/>
      <c r="AA1718" s="1"/>
      <c r="AB1718" s="1"/>
      <c r="AC1718" s="1">
        <v>5032</v>
      </c>
      <c r="AD1718" s="1"/>
      <c r="AE1718" s="1"/>
      <c r="AF1718" s="1"/>
      <c r="AG1718" s="1">
        <v>0</v>
      </c>
      <c r="AH1718" s="1">
        <v>0</v>
      </c>
      <c r="AI1718" s="1">
        <v>0</v>
      </c>
      <c r="AJ1718" s="1">
        <v>0</v>
      </c>
      <c r="AK1718" s="1"/>
      <c r="AL1718" s="1">
        <v>0</v>
      </c>
      <c r="AM1718" s="1">
        <v>44229.481664166662</v>
      </c>
      <c r="AN1718" s="1"/>
      <c r="AO1718" s="1">
        <v>0</v>
      </c>
      <c r="AP1718" s="1">
        <v>0</v>
      </c>
      <c r="AQ1718" s="1">
        <v>44229.481664166662</v>
      </c>
      <c r="AR1718" s="1">
        <v>0</v>
      </c>
      <c r="AS1718" s="1">
        <v>0</v>
      </c>
      <c r="AT1718" s="1">
        <v>0</v>
      </c>
      <c r="AU1718" s="1">
        <v>0</v>
      </c>
      <c r="AV1718" s="1"/>
      <c r="AW1718" s="1">
        <v>0</v>
      </c>
      <c r="AX1718" s="1">
        <v>13089.13776</v>
      </c>
      <c r="AY1718" s="1"/>
      <c r="AZ1718" s="1">
        <v>0</v>
      </c>
      <c r="BA1718" s="1">
        <v>0</v>
      </c>
      <c r="BB1718" s="1">
        <v>13089.13776</v>
      </c>
      <c r="BC1718" s="7">
        <v>0.73238820044826847</v>
      </c>
      <c r="BD1718" s="35" t="s">
        <v>552</v>
      </c>
      <c r="BE1718" s="35" t="s">
        <v>552</v>
      </c>
      <c r="BF1718" s="35" t="s">
        <v>552</v>
      </c>
      <c r="BG1718" s="35" t="s">
        <v>552</v>
      </c>
      <c r="BH1718" s="35" t="s">
        <v>552</v>
      </c>
      <c r="BI1718" s="35" t="s">
        <v>552</v>
      </c>
      <c r="BJ1718" s="35">
        <v>1.3417593910008816</v>
      </c>
      <c r="BK1718" s="35" t="s">
        <v>552</v>
      </c>
      <c r="BL1718" s="35" t="s">
        <v>552</v>
      </c>
      <c r="BM1718" s="35" t="s">
        <v>552</v>
      </c>
      <c r="BN1718" s="35">
        <v>1.3417593910008816</v>
      </c>
      <c r="BO1718" s="1">
        <v>0</v>
      </c>
      <c r="BP1718" s="1">
        <v>0</v>
      </c>
      <c r="BQ1718" s="1">
        <v>25760.923999199993</v>
      </c>
      <c r="BR1718" s="1">
        <v>1145.0673049955406</v>
      </c>
      <c r="BS1718" s="1">
        <v>10118.423794049131</v>
      </c>
      <c r="BT1718" s="1">
        <v>25760.923999199993</v>
      </c>
      <c r="BU1718" s="1">
        <v>1145.0673049955406</v>
      </c>
      <c r="BV1718" s="1">
        <v>2978.5261724082998</v>
      </c>
      <c r="BW1718" s="35">
        <v>6.0186639679878988</v>
      </c>
      <c r="BX1718" s="1">
        <v>129285.42105685972</v>
      </c>
      <c r="BY1718" s="1">
        <v>5746.7080245021289</v>
      </c>
      <c r="BZ1718" s="1">
        <v>50780.968908025781</v>
      </c>
      <c r="CA1718" s="1">
        <v>129285.42105685972</v>
      </c>
      <c r="CB1718" s="1">
        <v>5746.7080245021289</v>
      </c>
      <c r="CC1718" s="1">
        <v>14948.221979174446</v>
      </c>
    </row>
    <row r="1719" spans="1:81" x14ac:dyDescent="0.25">
      <c r="A1719" t="s">
        <v>1567</v>
      </c>
      <c r="B1719" t="s">
        <v>1568</v>
      </c>
      <c r="C1719" t="s">
        <v>135</v>
      </c>
      <c r="D1719" t="s">
        <v>28</v>
      </c>
      <c r="E1719">
        <v>50195</v>
      </c>
      <c r="F1719" t="s">
        <v>370</v>
      </c>
      <c r="G1719" t="s">
        <v>55</v>
      </c>
      <c r="H1719" s="74">
        <v>0.53246165051848993</v>
      </c>
      <c r="I1719" s="1">
        <v>73897.23</v>
      </c>
      <c r="J1719" s="1">
        <v>0</v>
      </c>
      <c r="K1719" s="1">
        <v>0</v>
      </c>
      <c r="L1719" s="1">
        <v>0</v>
      </c>
      <c r="M1719" s="1">
        <v>0</v>
      </c>
      <c r="N1719" s="1">
        <v>0</v>
      </c>
      <c r="O1719" s="1">
        <v>0</v>
      </c>
      <c r="P1719" s="1">
        <v>11002</v>
      </c>
      <c r="Q1719" s="1">
        <v>0</v>
      </c>
      <c r="R1719" s="1">
        <v>0</v>
      </c>
      <c r="S1719" s="1">
        <v>0</v>
      </c>
      <c r="T1719" s="1">
        <v>11002</v>
      </c>
      <c r="U1719" s="1"/>
      <c r="V1719" s="36"/>
      <c r="W1719" s="1"/>
      <c r="X1719" s="1"/>
      <c r="Y1719" s="1"/>
      <c r="Z1719" s="1"/>
      <c r="AA1719" s="1"/>
      <c r="AB1719" s="1"/>
      <c r="AC1719" s="1">
        <v>1296</v>
      </c>
      <c r="AD1719" s="1"/>
      <c r="AE1719" s="1"/>
      <c r="AF1719" s="1"/>
      <c r="AG1719" s="1">
        <v>0</v>
      </c>
      <c r="AH1719" s="1">
        <v>0</v>
      </c>
      <c r="AI1719" s="1">
        <v>0</v>
      </c>
      <c r="AJ1719" s="1">
        <v>0</v>
      </c>
      <c r="AK1719" s="1">
        <v>0</v>
      </c>
      <c r="AL1719" s="1">
        <v>0</v>
      </c>
      <c r="AM1719" s="1">
        <v>11391.376438333333</v>
      </c>
      <c r="AN1719" s="1">
        <v>0</v>
      </c>
      <c r="AO1719" s="1">
        <v>0</v>
      </c>
      <c r="AP1719" s="1">
        <v>0</v>
      </c>
      <c r="AQ1719" s="1">
        <v>11391.376438333333</v>
      </c>
      <c r="AR1719" s="1">
        <v>0</v>
      </c>
      <c r="AS1719" s="1">
        <v>0</v>
      </c>
      <c r="AT1719" s="1">
        <v>0</v>
      </c>
      <c r="AU1719" s="1">
        <v>0</v>
      </c>
      <c r="AV1719" s="1">
        <v>0</v>
      </c>
      <c r="AW1719" s="1">
        <v>0</v>
      </c>
      <c r="AX1719" s="1">
        <v>3371.1292799999997</v>
      </c>
      <c r="AY1719" s="1">
        <v>0</v>
      </c>
      <c r="AZ1719" s="1">
        <v>0</v>
      </c>
      <c r="BA1719" s="1">
        <v>0</v>
      </c>
      <c r="BB1719" s="1">
        <v>3371.1292799999997</v>
      </c>
      <c r="BC1719" s="7">
        <v>0.19977075890846427</v>
      </c>
      <c r="BD1719" s="35" t="s">
        <v>552</v>
      </c>
      <c r="BE1719" s="35" t="s">
        <v>552</v>
      </c>
      <c r="BF1719" s="35" t="s">
        <v>552</v>
      </c>
      <c r="BG1719" s="35" t="s">
        <v>552</v>
      </c>
      <c r="BH1719" s="35" t="s">
        <v>552</v>
      </c>
      <c r="BI1719" s="35" t="s">
        <v>552</v>
      </c>
      <c r="BJ1719" s="35">
        <v>1.3418020103920498</v>
      </c>
      <c r="BK1719" s="35" t="s">
        <v>552</v>
      </c>
      <c r="BL1719" s="35" t="s">
        <v>552</v>
      </c>
      <c r="BM1719" s="35" t="s">
        <v>552</v>
      </c>
      <c r="BN1719" s="35">
        <v>1.3418020103920498</v>
      </c>
      <c r="BO1719" s="1">
        <v>0</v>
      </c>
      <c r="BP1719" s="1">
        <v>0</v>
      </c>
      <c r="BQ1719" s="1">
        <v>24324.012226799994</v>
      </c>
      <c r="BR1719" s="1">
        <v>1081.1968983754391</v>
      </c>
      <c r="BS1719" s="1">
        <v>9554.0309070450421</v>
      </c>
      <c r="BT1719" s="1">
        <v>24324.012226799994</v>
      </c>
      <c r="BU1719" s="1">
        <v>1081.1968983754391</v>
      </c>
      <c r="BV1719" s="1">
        <v>2812.3877481162244</v>
      </c>
      <c r="BW1719" s="35">
        <v>5.9810076503210921</v>
      </c>
      <c r="BX1719" s="1">
        <v>121158.09098819454</v>
      </c>
      <c r="BY1719" s="1">
        <v>5385.4500223114983</v>
      </c>
      <c r="BZ1719" s="1">
        <v>47588.701039395513</v>
      </c>
      <c r="CA1719" s="1">
        <v>121158.09098819454</v>
      </c>
      <c r="CB1719" s="1">
        <v>5385.4500223114983</v>
      </c>
      <c r="CC1719" s="1">
        <v>14008.524889036222</v>
      </c>
    </row>
    <row r="1720" spans="1:81" x14ac:dyDescent="0.25">
      <c r="A1720" t="s">
        <v>1567</v>
      </c>
      <c r="B1720" t="s">
        <v>1568</v>
      </c>
      <c r="C1720" t="s">
        <v>135</v>
      </c>
      <c r="D1720" t="s">
        <v>1730</v>
      </c>
      <c r="E1720">
        <v>50195</v>
      </c>
      <c r="F1720" t="s">
        <v>370</v>
      </c>
      <c r="G1720" t="s">
        <v>55</v>
      </c>
      <c r="H1720" s="74">
        <v>0.53246165051848993</v>
      </c>
      <c r="I1720" s="1">
        <v>73897.23</v>
      </c>
      <c r="J1720" s="1"/>
      <c r="K1720" s="1"/>
      <c r="L1720" s="1"/>
      <c r="M1720" s="1"/>
      <c r="N1720" s="1"/>
      <c r="O1720" s="1"/>
      <c r="P1720" s="1">
        <v>11002</v>
      </c>
      <c r="Q1720" s="1"/>
      <c r="R1720" s="1"/>
      <c r="S1720" s="1"/>
      <c r="T1720" s="1">
        <v>11002</v>
      </c>
      <c r="U1720" s="1">
        <v>4</v>
      </c>
      <c r="V1720" s="36">
        <v>1.7514512229806598</v>
      </c>
      <c r="W1720" s="1"/>
      <c r="X1720" s="1"/>
      <c r="Y1720" s="1"/>
      <c r="Z1720" s="1"/>
      <c r="AA1720" s="1"/>
      <c r="AB1720" s="1"/>
      <c r="AC1720" s="1">
        <v>1296</v>
      </c>
      <c r="AD1720" s="1"/>
      <c r="AE1720" s="1"/>
      <c r="AF1720" s="1"/>
      <c r="AG1720" s="1">
        <v>0</v>
      </c>
      <c r="AH1720" s="1">
        <v>0</v>
      </c>
      <c r="AI1720" s="1">
        <v>0</v>
      </c>
      <c r="AJ1720" s="1">
        <v>0</v>
      </c>
      <c r="AK1720" s="1"/>
      <c r="AL1720" s="1">
        <v>0</v>
      </c>
      <c r="AM1720" s="1">
        <v>11391.376438333333</v>
      </c>
      <c r="AN1720" s="1"/>
      <c r="AO1720" s="1">
        <v>0</v>
      </c>
      <c r="AP1720" s="1">
        <v>0</v>
      </c>
      <c r="AQ1720" s="1">
        <v>11391.376438333333</v>
      </c>
      <c r="AR1720" s="1">
        <v>0</v>
      </c>
      <c r="AS1720" s="1">
        <v>0</v>
      </c>
      <c r="AT1720" s="1">
        <v>0</v>
      </c>
      <c r="AU1720" s="1">
        <v>0</v>
      </c>
      <c r="AV1720" s="1"/>
      <c r="AW1720" s="1">
        <v>0</v>
      </c>
      <c r="AX1720" s="1">
        <v>3371.1292799999997</v>
      </c>
      <c r="AY1720" s="1"/>
      <c r="AZ1720" s="1">
        <v>0</v>
      </c>
      <c r="BA1720" s="1">
        <v>0</v>
      </c>
      <c r="BB1720" s="1">
        <v>3371.1292799999997</v>
      </c>
      <c r="BC1720" s="7">
        <v>0.19977075890846427</v>
      </c>
      <c r="BD1720" s="35" t="s">
        <v>552</v>
      </c>
      <c r="BE1720" s="35" t="s">
        <v>552</v>
      </c>
      <c r="BF1720" s="35" t="s">
        <v>552</v>
      </c>
      <c r="BG1720" s="35" t="s">
        <v>552</v>
      </c>
      <c r="BH1720" s="35" t="s">
        <v>552</v>
      </c>
      <c r="BI1720" s="35" t="s">
        <v>552</v>
      </c>
      <c r="BJ1720" s="35">
        <v>1.3418020103920498</v>
      </c>
      <c r="BK1720" s="35" t="s">
        <v>552</v>
      </c>
      <c r="BL1720" s="35" t="s">
        <v>552</v>
      </c>
      <c r="BM1720" s="35" t="s">
        <v>552</v>
      </c>
      <c r="BN1720" s="35">
        <v>1.3418020103920498</v>
      </c>
      <c r="BO1720" s="1">
        <v>0</v>
      </c>
      <c r="BP1720" s="1">
        <v>0</v>
      </c>
      <c r="BQ1720" s="1">
        <v>24324.012226799994</v>
      </c>
      <c r="BR1720" s="1">
        <v>1081.1968983754391</v>
      </c>
      <c r="BS1720" s="1">
        <v>9554.0309070450421</v>
      </c>
      <c r="BT1720" s="1">
        <v>24324.012226799994</v>
      </c>
      <c r="BU1720" s="1">
        <v>1081.1968983754391</v>
      </c>
      <c r="BV1720" s="1">
        <v>2812.3877481162244</v>
      </c>
      <c r="BW1720" s="35">
        <v>5.9810076503210921</v>
      </c>
      <c r="BX1720" s="1">
        <v>121158.09098819454</v>
      </c>
      <c r="BY1720" s="1">
        <v>5385.4500223114983</v>
      </c>
      <c r="BZ1720" s="1">
        <v>47588.701039395513</v>
      </c>
      <c r="CA1720" s="1">
        <v>121158.09098819454</v>
      </c>
      <c r="CB1720" s="1">
        <v>5385.4500223114983</v>
      </c>
      <c r="CC1720" s="1">
        <v>14008.524889036222</v>
      </c>
    </row>
    <row r="1721" spans="1:81" x14ac:dyDescent="0.25">
      <c r="A1721" t="s">
        <v>1150</v>
      </c>
      <c r="B1721" t="s">
        <v>273</v>
      </c>
      <c r="C1721" t="s">
        <v>135</v>
      </c>
      <c r="D1721" t="s">
        <v>38</v>
      </c>
      <c r="E1721">
        <v>50020</v>
      </c>
      <c r="F1721" t="s">
        <v>370</v>
      </c>
      <c r="G1721" t="s">
        <v>55</v>
      </c>
      <c r="H1721" s="74">
        <v>0.53246165051848993</v>
      </c>
      <c r="I1721" s="1">
        <v>711069.56</v>
      </c>
      <c r="J1721" s="1"/>
      <c r="K1721" s="1"/>
      <c r="L1721" s="1">
        <v>90034</v>
      </c>
      <c r="M1721" s="1"/>
      <c r="N1721" s="1"/>
      <c r="O1721" s="1"/>
      <c r="P1721" s="1"/>
      <c r="Q1721" s="1"/>
      <c r="R1721" s="1"/>
      <c r="S1721" s="1"/>
      <c r="T1721" s="1">
        <v>90034</v>
      </c>
      <c r="U1721" s="1">
        <v>23.285714285714285</v>
      </c>
      <c r="V1721" s="36">
        <v>0.13531825605342476</v>
      </c>
      <c r="W1721" s="1"/>
      <c r="X1721" s="1"/>
      <c r="Y1721" s="1">
        <v>20890</v>
      </c>
      <c r="Z1721" s="1"/>
      <c r="AA1721" s="1"/>
      <c r="AB1721" s="1"/>
      <c r="AC1721" s="1"/>
      <c r="AD1721" s="1"/>
      <c r="AE1721" s="1"/>
      <c r="AF1721" s="1"/>
      <c r="AG1721" s="1">
        <v>0</v>
      </c>
      <c r="AH1721" s="1">
        <v>0</v>
      </c>
      <c r="AI1721" s="1">
        <v>214339.17237500002</v>
      </c>
      <c r="AJ1721" s="1">
        <v>0</v>
      </c>
      <c r="AK1721" s="1">
        <v>0</v>
      </c>
      <c r="AL1721" s="1">
        <v>0</v>
      </c>
      <c r="AM1721" s="1">
        <v>0</v>
      </c>
      <c r="AN1721" s="1">
        <v>0</v>
      </c>
      <c r="AO1721" s="1">
        <v>0</v>
      </c>
      <c r="AP1721" s="1">
        <v>0</v>
      </c>
      <c r="AQ1721" s="1">
        <v>214339.17237500002</v>
      </c>
      <c r="AR1721" s="1">
        <v>0</v>
      </c>
      <c r="AS1721" s="1">
        <v>0</v>
      </c>
      <c r="AT1721" s="1">
        <v>45289.925265999998</v>
      </c>
      <c r="AU1721" s="1">
        <v>0</v>
      </c>
      <c r="AV1721" s="1">
        <v>0</v>
      </c>
      <c r="AW1721" s="1">
        <v>0</v>
      </c>
      <c r="AX1721" s="1">
        <v>0</v>
      </c>
      <c r="AY1721" s="1">
        <v>0</v>
      </c>
      <c r="AZ1721" s="1">
        <v>0</v>
      </c>
      <c r="BA1721" s="1">
        <v>0</v>
      </c>
      <c r="BB1721" s="1">
        <v>45289.925265999998</v>
      </c>
      <c r="BC1721" s="7">
        <v>0.36512475325339477</v>
      </c>
      <c r="BD1721" s="35" t="s">
        <v>552</v>
      </c>
      <c r="BE1721" s="35" t="s">
        <v>552</v>
      </c>
      <c r="BF1721" s="35">
        <v>2.8836783619632587</v>
      </c>
      <c r="BG1721" s="35" t="s">
        <v>552</v>
      </c>
      <c r="BH1721" s="35" t="s">
        <v>552</v>
      </c>
      <c r="BI1721" s="35" t="s">
        <v>552</v>
      </c>
      <c r="BJ1721" s="35" t="s">
        <v>552</v>
      </c>
      <c r="BK1721" s="35" t="s">
        <v>552</v>
      </c>
      <c r="BL1721" s="35" t="s">
        <v>552</v>
      </c>
      <c r="BM1721" s="35" t="s">
        <v>552</v>
      </c>
      <c r="BN1721" s="35">
        <v>2.8836783619632587</v>
      </c>
      <c r="BO1721" s="1">
        <v>0</v>
      </c>
      <c r="BP1721" s="1"/>
      <c r="BQ1721" s="1">
        <v>234055.65636959998</v>
      </c>
      <c r="BR1721" s="1">
        <v>10403.72153057954</v>
      </c>
      <c r="BS1721" s="1">
        <v>91932.817418175458</v>
      </c>
      <c r="BT1721" s="1">
        <v>234055.65636959998</v>
      </c>
      <c r="BU1721" s="1">
        <v>10403.72153057954</v>
      </c>
      <c r="BV1721" s="1">
        <v>27061.952370912884</v>
      </c>
      <c r="BW1721" s="35">
        <v>6.0377836581006452</v>
      </c>
      <c r="BX1721" s="1">
        <v>1179121.760744791</v>
      </c>
      <c r="BY1721" s="1">
        <v>52411.698310183441</v>
      </c>
      <c r="BZ1721" s="1">
        <v>463137.64523243473</v>
      </c>
      <c r="CA1721" s="1">
        <v>1179121.760744791</v>
      </c>
      <c r="CB1721" s="1">
        <v>52411.698310183441</v>
      </c>
      <c r="CC1721" s="1">
        <v>136332.26141048296</v>
      </c>
    </row>
    <row r="1722" spans="1:81" x14ac:dyDescent="0.25">
      <c r="A1722" t="s">
        <v>1150</v>
      </c>
      <c r="B1722" t="s">
        <v>273</v>
      </c>
      <c r="C1722" t="s">
        <v>135</v>
      </c>
      <c r="D1722" t="s">
        <v>28</v>
      </c>
      <c r="E1722">
        <v>50020</v>
      </c>
      <c r="F1722" t="s">
        <v>370</v>
      </c>
      <c r="G1722" t="s">
        <v>55</v>
      </c>
      <c r="H1722" s="74">
        <v>0.53246165051848993</v>
      </c>
      <c r="I1722" s="1">
        <v>816083.25</v>
      </c>
      <c r="J1722" s="1">
        <v>0</v>
      </c>
      <c r="K1722" s="1">
        <v>0</v>
      </c>
      <c r="L1722" s="1">
        <v>275050</v>
      </c>
      <c r="M1722" s="1">
        <v>0</v>
      </c>
      <c r="N1722" s="1">
        <v>0</v>
      </c>
      <c r="O1722" s="1">
        <v>0</v>
      </c>
      <c r="P1722" s="1">
        <v>0</v>
      </c>
      <c r="Q1722" s="1">
        <v>0</v>
      </c>
      <c r="R1722" s="1">
        <v>0</v>
      </c>
      <c r="S1722" s="1">
        <v>0</v>
      </c>
      <c r="T1722" s="1">
        <v>275050</v>
      </c>
      <c r="U1722" s="1"/>
      <c r="V1722" s="36"/>
      <c r="W1722" s="1"/>
      <c r="X1722" s="1"/>
      <c r="Y1722" s="1">
        <v>63816</v>
      </c>
      <c r="Z1722" s="1"/>
      <c r="AA1722" s="1"/>
      <c r="AB1722" s="1"/>
      <c r="AC1722" s="1"/>
      <c r="AD1722" s="1"/>
      <c r="AE1722" s="1"/>
      <c r="AF1722" s="1"/>
      <c r="AG1722" s="1">
        <v>0</v>
      </c>
      <c r="AH1722" s="1">
        <v>0</v>
      </c>
      <c r="AI1722" s="1">
        <v>654776.00687500008</v>
      </c>
      <c r="AJ1722" s="1">
        <v>0</v>
      </c>
      <c r="AK1722" s="1">
        <v>0</v>
      </c>
      <c r="AL1722" s="1">
        <v>0</v>
      </c>
      <c r="AM1722" s="1">
        <v>0</v>
      </c>
      <c r="AN1722" s="1">
        <v>0</v>
      </c>
      <c r="AO1722" s="1">
        <v>0</v>
      </c>
      <c r="AP1722" s="1">
        <v>0</v>
      </c>
      <c r="AQ1722" s="1">
        <v>654776.00687500008</v>
      </c>
      <c r="AR1722" s="1">
        <v>0</v>
      </c>
      <c r="AS1722" s="1">
        <v>0</v>
      </c>
      <c r="AT1722" s="1">
        <v>138354.3260304</v>
      </c>
      <c r="AU1722" s="1">
        <v>0</v>
      </c>
      <c r="AV1722" s="1">
        <v>0</v>
      </c>
      <c r="AW1722" s="1">
        <v>0</v>
      </c>
      <c r="AX1722" s="1">
        <v>0</v>
      </c>
      <c r="AY1722" s="1">
        <v>0</v>
      </c>
      <c r="AZ1722" s="1">
        <v>0</v>
      </c>
      <c r="BA1722" s="1">
        <v>0</v>
      </c>
      <c r="BB1722" s="1">
        <v>138354.3260304</v>
      </c>
      <c r="BC1722" s="7">
        <v>0.9718742945715404</v>
      </c>
      <c r="BD1722" s="35" t="s">
        <v>552</v>
      </c>
      <c r="BE1722" s="35" t="s">
        <v>552</v>
      </c>
      <c r="BF1722" s="35">
        <v>2.8835860131081623</v>
      </c>
      <c r="BG1722" s="35" t="s">
        <v>552</v>
      </c>
      <c r="BH1722" s="35" t="s">
        <v>552</v>
      </c>
      <c r="BI1722" s="35" t="s">
        <v>552</v>
      </c>
      <c r="BJ1722" s="35" t="s">
        <v>552</v>
      </c>
      <c r="BK1722" s="35" t="s">
        <v>552</v>
      </c>
      <c r="BL1722" s="35" t="s">
        <v>552</v>
      </c>
      <c r="BM1722" s="35" t="s">
        <v>552</v>
      </c>
      <c r="BN1722" s="35">
        <v>2.8835860131081623</v>
      </c>
      <c r="BO1722" s="1">
        <v>0</v>
      </c>
      <c r="BP1722" s="1">
        <v>0</v>
      </c>
      <c r="BQ1722" s="1">
        <v>268621.96256999997</v>
      </c>
      <c r="BR1722" s="1">
        <v>11940.186103270016</v>
      </c>
      <c r="BS1722" s="1">
        <v>105509.83566260555</v>
      </c>
      <c r="BT1722" s="1">
        <v>268621.96256999997</v>
      </c>
      <c r="BU1722" s="1">
        <v>11940.186103270016</v>
      </c>
      <c r="BV1722" s="1">
        <v>31058.5732881039</v>
      </c>
      <c r="BW1722" s="35">
        <v>6.0377836581006452</v>
      </c>
      <c r="BX1722" s="1">
        <v>1353259.333242069</v>
      </c>
      <c r="BY1722" s="1">
        <v>60152.074425734114</v>
      </c>
      <c r="BZ1722" s="1">
        <v>531535.72586995899</v>
      </c>
      <c r="CA1722" s="1">
        <v>1353259.333242069</v>
      </c>
      <c r="CB1722" s="1">
        <v>60152.074425734114</v>
      </c>
      <c r="CC1722" s="1">
        <v>156466.37295473105</v>
      </c>
    </row>
    <row r="1723" spans="1:81" x14ac:dyDescent="0.25">
      <c r="A1723" t="s">
        <v>1150</v>
      </c>
      <c r="B1723" t="s">
        <v>273</v>
      </c>
      <c r="C1723" t="s">
        <v>135</v>
      </c>
      <c r="D1723" t="s">
        <v>1730</v>
      </c>
      <c r="E1723">
        <v>50020</v>
      </c>
      <c r="F1723" t="s">
        <v>370</v>
      </c>
      <c r="G1723" t="s">
        <v>55</v>
      </c>
      <c r="H1723" s="74">
        <v>0.53246165051848993</v>
      </c>
      <c r="I1723" s="1">
        <v>105013.69</v>
      </c>
      <c r="J1723" s="1"/>
      <c r="K1723" s="1"/>
      <c r="L1723" s="1">
        <v>185016</v>
      </c>
      <c r="M1723" s="1"/>
      <c r="N1723" s="1"/>
      <c r="O1723" s="1"/>
      <c r="P1723" s="1"/>
      <c r="Q1723" s="1"/>
      <c r="R1723" s="1"/>
      <c r="S1723" s="1"/>
      <c r="T1723" s="1">
        <v>185016</v>
      </c>
      <c r="U1723" s="1">
        <v>20.533333333333335</v>
      </c>
      <c r="V1723" s="36">
        <v>0.22747422872461789</v>
      </c>
      <c r="W1723" s="1"/>
      <c r="X1723" s="1"/>
      <c r="Y1723" s="1">
        <v>42926</v>
      </c>
      <c r="Z1723" s="1"/>
      <c r="AA1723" s="1"/>
      <c r="AB1723" s="1"/>
      <c r="AC1723" s="1"/>
      <c r="AD1723" s="1"/>
      <c r="AE1723" s="1"/>
      <c r="AF1723" s="1"/>
      <c r="AG1723" s="1">
        <v>0</v>
      </c>
      <c r="AH1723" s="1">
        <v>0</v>
      </c>
      <c r="AI1723" s="1">
        <v>440436.83450000006</v>
      </c>
      <c r="AJ1723" s="1">
        <v>0</v>
      </c>
      <c r="AK1723" s="1"/>
      <c r="AL1723" s="1">
        <v>0</v>
      </c>
      <c r="AM1723" s="1">
        <v>0</v>
      </c>
      <c r="AN1723" s="1"/>
      <c r="AO1723" s="1">
        <v>0</v>
      </c>
      <c r="AP1723" s="1">
        <v>0</v>
      </c>
      <c r="AQ1723" s="1">
        <v>440436.83450000006</v>
      </c>
      <c r="AR1723" s="1">
        <v>0</v>
      </c>
      <c r="AS1723" s="1">
        <v>0</v>
      </c>
      <c r="AT1723" s="1">
        <v>93064.400764399994</v>
      </c>
      <c r="AU1723" s="1">
        <v>0</v>
      </c>
      <c r="AV1723" s="1"/>
      <c r="AW1723" s="1">
        <v>0</v>
      </c>
      <c r="AX1723" s="1">
        <v>0</v>
      </c>
      <c r="AY1723" s="1"/>
      <c r="AZ1723" s="1">
        <v>0</v>
      </c>
      <c r="BA1723" s="1">
        <v>0</v>
      </c>
      <c r="BB1723" s="1">
        <v>93064.400764399994</v>
      </c>
      <c r="BC1723" s="7">
        <v>5.08030177079198</v>
      </c>
      <c r="BD1723" s="35" t="s">
        <v>552</v>
      </c>
      <c r="BE1723" s="35" t="s">
        <v>552</v>
      </c>
      <c r="BF1723" s="35">
        <v>2.8835410735525575</v>
      </c>
      <c r="BG1723" s="35" t="s">
        <v>552</v>
      </c>
      <c r="BH1723" s="35" t="s">
        <v>552</v>
      </c>
      <c r="BI1723" s="35" t="s">
        <v>552</v>
      </c>
      <c r="BJ1723" s="35" t="s">
        <v>552</v>
      </c>
      <c r="BK1723" s="35" t="s">
        <v>552</v>
      </c>
      <c r="BL1723" s="35" t="s">
        <v>552</v>
      </c>
      <c r="BM1723" s="35" t="s">
        <v>552</v>
      </c>
      <c r="BN1723" s="35">
        <v>2.8835410735525575</v>
      </c>
      <c r="BO1723" s="1">
        <v>0</v>
      </c>
      <c r="BP1723" s="1">
        <v>0</v>
      </c>
      <c r="BQ1723" s="1">
        <v>34566.306200399995</v>
      </c>
      <c r="BR1723" s="1">
        <v>1536.4645726904766</v>
      </c>
      <c r="BS1723" s="1">
        <v>13577.018244430092</v>
      </c>
      <c r="BT1723" s="1">
        <v>34566.306200399995</v>
      </c>
      <c r="BU1723" s="1">
        <v>1536.4645726904766</v>
      </c>
      <c r="BV1723" s="1">
        <v>3996.6209171910136</v>
      </c>
      <c r="BW1723" s="35">
        <v>6.0377836581006452</v>
      </c>
      <c r="BX1723" s="1">
        <v>174137.5724972781</v>
      </c>
      <c r="BY1723" s="1">
        <v>7740.3761155506745</v>
      </c>
      <c r="BZ1723" s="1">
        <v>68398.080637524239</v>
      </c>
      <c r="CA1723" s="1">
        <v>174137.5724972781</v>
      </c>
      <c r="CB1723" s="1">
        <v>7740.3761155506745</v>
      </c>
      <c r="CC1723" s="1">
        <v>20134.111544248102</v>
      </c>
    </row>
    <row r="1724" spans="1:81" x14ac:dyDescent="0.25">
      <c r="A1724" t="s">
        <v>1571</v>
      </c>
      <c r="B1724" t="s">
        <v>857</v>
      </c>
      <c r="C1724" t="s">
        <v>135</v>
      </c>
      <c r="D1724" t="s">
        <v>28</v>
      </c>
      <c r="E1724">
        <v>50200</v>
      </c>
      <c r="F1724" t="s">
        <v>370</v>
      </c>
      <c r="G1724" t="s">
        <v>55</v>
      </c>
      <c r="H1724" s="74">
        <v>0.53246165051848993</v>
      </c>
      <c r="I1724" s="1">
        <v>600991.23</v>
      </c>
      <c r="J1724" s="1">
        <v>0</v>
      </c>
      <c r="K1724" s="1">
        <v>0</v>
      </c>
      <c r="L1724" s="1">
        <v>0</v>
      </c>
      <c r="M1724" s="1">
        <v>0</v>
      </c>
      <c r="N1724" s="1">
        <v>0</v>
      </c>
      <c r="O1724" s="1">
        <v>0</v>
      </c>
      <c r="P1724" s="1">
        <v>419860</v>
      </c>
      <c r="Q1724" s="1">
        <v>0</v>
      </c>
      <c r="R1724" s="1">
        <v>0</v>
      </c>
      <c r="S1724" s="1">
        <v>0</v>
      </c>
      <c r="T1724" s="1">
        <v>419860</v>
      </c>
      <c r="U1724" s="1"/>
      <c r="V1724" s="36"/>
      <c r="W1724" s="1"/>
      <c r="X1724" s="1"/>
      <c r="Y1724" s="1"/>
      <c r="Z1724" s="1"/>
      <c r="AA1724" s="1"/>
      <c r="AB1724" s="1"/>
      <c r="AC1724" s="1">
        <v>49453</v>
      </c>
      <c r="AD1724" s="1"/>
      <c r="AE1724" s="1"/>
      <c r="AF1724" s="1"/>
      <c r="AG1724" s="1">
        <v>0</v>
      </c>
      <c r="AH1724" s="1">
        <v>0</v>
      </c>
      <c r="AI1724" s="1">
        <v>0</v>
      </c>
      <c r="AJ1724" s="1">
        <v>0</v>
      </c>
      <c r="AK1724" s="1">
        <v>0</v>
      </c>
      <c r="AL1724" s="1">
        <v>0</v>
      </c>
      <c r="AM1724" s="1">
        <v>434674.23098333331</v>
      </c>
      <c r="AN1724" s="1">
        <v>0</v>
      </c>
      <c r="AO1724" s="1">
        <v>0</v>
      </c>
      <c r="AP1724" s="1">
        <v>0</v>
      </c>
      <c r="AQ1724" s="1">
        <v>434674.23098333331</v>
      </c>
      <c r="AR1724" s="1">
        <v>0</v>
      </c>
      <c r="AS1724" s="1">
        <v>0</v>
      </c>
      <c r="AT1724" s="1">
        <v>0</v>
      </c>
      <c r="AU1724" s="1">
        <v>0</v>
      </c>
      <c r="AV1724" s="1">
        <v>0</v>
      </c>
      <c r="AW1724" s="1">
        <v>0</v>
      </c>
      <c r="AX1724" s="1">
        <v>128636.15453999999</v>
      </c>
      <c r="AY1724" s="1">
        <v>0</v>
      </c>
      <c r="AZ1724" s="1">
        <v>0</v>
      </c>
      <c r="BA1724" s="1">
        <v>0</v>
      </c>
      <c r="BB1724" s="1">
        <v>128636.15453999999</v>
      </c>
      <c r="BC1724" s="7">
        <v>0.93730217248483538</v>
      </c>
      <c r="BD1724" s="35" t="s">
        <v>552</v>
      </c>
      <c r="BE1724" s="35" t="s">
        <v>552</v>
      </c>
      <c r="BF1724" s="35" t="s">
        <v>552</v>
      </c>
      <c r="BG1724" s="35" t="s">
        <v>552</v>
      </c>
      <c r="BH1724" s="35" t="s">
        <v>552</v>
      </c>
      <c r="BI1724" s="35" t="s">
        <v>552</v>
      </c>
      <c r="BJ1724" s="35">
        <v>1.3416624244351292</v>
      </c>
      <c r="BK1724" s="35" t="s">
        <v>552</v>
      </c>
      <c r="BL1724" s="35" t="s">
        <v>552</v>
      </c>
      <c r="BM1724" s="35" t="s">
        <v>552</v>
      </c>
      <c r="BN1724" s="35">
        <v>1.3416624244351292</v>
      </c>
      <c r="BO1724" s="1">
        <v>0</v>
      </c>
      <c r="BP1724" s="1">
        <v>0</v>
      </c>
      <c r="BQ1724" s="1">
        <v>197822.27326679995</v>
      </c>
      <c r="BR1724" s="1">
        <v>8793.1557627645871</v>
      </c>
      <c r="BS1724" s="1">
        <v>77701.001597529626</v>
      </c>
      <c r="BT1724" s="1">
        <v>197822.27326679995</v>
      </c>
      <c r="BU1724" s="1">
        <v>8793.1557627645871</v>
      </c>
      <c r="BV1724" s="1">
        <v>22872.580906987987</v>
      </c>
      <c r="BW1724" s="35">
        <v>5.9761696030624671</v>
      </c>
      <c r="BX1724" s="1">
        <v>984397.18303896673</v>
      </c>
      <c r="BY1724" s="1">
        <v>43756.234421662695</v>
      </c>
      <c r="BZ1724" s="1">
        <v>386653.36227713508</v>
      </c>
      <c r="CA1724" s="1">
        <v>984397.18303896673</v>
      </c>
      <c r="CB1724" s="1">
        <v>43756.234421662695</v>
      </c>
      <c r="CC1724" s="1">
        <v>113817.84185294056</v>
      </c>
    </row>
    <row r="1725" spans="1:81" x14ac:dyDescent="0.25">
      <c r="A1725" t="s">
        <v>1571</v>
      </c>
      <c r="B1725" t="s">
        <v>857</v>
      </c>
      <c r="C1725" t="s">
        <v>135</v>
      </c>
      <c r="D1725" t="s">
        <v>1730</v>
      </c>
      <c r="E1725">
        <v>50200</v>
      </c>
      <c r="F1725" t="s">
        <v>370</v>
      </c>
      <c r="G1725" t="s">
        <v>55</v>
      </c>
      <c r="H1725" s="74">
        <v>0.53246165051848993</v>
      </c>
      <c r="I1725" s="1">
        <v>600991.23</v>
      </c>
      <c r="J1725" s="1"/>
      <c r="K1725" s="1"/>
      <c r="L1725" s="1"/>
      <c r="M1725" s="1"/>
      <c r="N1725" s="1"/>
      <c r="O1725" s="1"/>
      <c r="P1725" s="1">
        <v>419860</v>
      </c>
      <c r="Q1725" s="1"/>
      <c r="R1725" s="1"/>
      <c r="S1725" s="1"/>
      <c r="T1725" s="1">
        <v>419860</v>
      </c>
      <c r="U1725" s="1">
        <v>10.526315789473685</v>
      </c>
      <c r="V1725" s="36">
        <v>0.15679395512653271</v>
      </c>
      <c r="W1725" s="1"/>
      <c r="X1725" s="1"/>
      <c r="Y1725" s="1"/>
      <c r="Z1725" s="1"/>
      <c r="AA1725" s="1"/>
      <c r="AB1725" s="1"/>
      <c r="AC1725" s="1">
        <v>49453</v>
      </c>
      <c r="AD1725" s="1"/>
      <c r="AE1725" s="1"/>
      <c r="AF1725" s="1"/>
      <c r="AG1725" s="1">
        <v>0</v>
      </c>
      <c r="AH1725" s="1">
        <v>0</v>
      </c>
      <c r="AI1725" s="1">
        <v>0</v>
      </c>
      <c r="AJ1725" s="1">
        <v>0</v>
      </c>
      <c r="AK1725" s="1"/>
      <c r="AL1725" s="1">
        <v>0</v>
      </c>
      <c r="AM1725" s="1">
        <v>434674.23098333331</v>
      </c>
      <c r="AN1725" s="1"/>
      <c r="AO1725" s="1">
        <v>0</v>
      </c>
      <c r="AP1725" s="1">
        <v>0</v>
      </c>
      <c r="AQ1725" s="1">
        <v>434674.23098333331</v>
      </c>
      <c r="AR1725" s="1">
        <v>0</v>
      </c>
      <c r="AS1725" s="1">
        <v>0</v>
      </c>
      <c r="AT1725" s="1">
        <v>0</v>
      </c>
      <c r="AU1725" s="1">
        <v>0</v>
      </c>
      <c r="AV1725" s="1"/>
      <c r="AW1725" s="1">
        <v>0</v>
      </c>
      <c r="AX1725" s="1">
        <v>128636.15453999999</v>
      </c>
      <c r="AY1725" s="1"/>
      <c r="AZ1725" s="1">
        <v>0</v>
      </c>
      <c r="BA1725" s="1">
        <v>0</v>
      </c>
      <c r="BB1725" s="1">
        <v>128636.15453999999</v>
      </c>
      <c r="BC1725" s="7">
        <v>0.93730217248483538</v>
      </c>
      <c r="BD1725" s="35" t="s">
        <v>552</v>
      </c>
      <c r="BE1725" s="35" t="s">
        <v>552</v>
      </c>
      <c r="BF1725" s="35" t="s">
        <v>552</v>
      </c>
      <c r="BG1725" s="35" t="s">
        <v>552</v>
      </c>
      <c r="BH1725" s="35" t="s">
        <v>552</v>
      </c>
      <c r="BI1725" s="35" t="s">
        <v>552</v>
      </c>
      <c r="BJ1725" s="35">
        <v>1.3416624244351292</v>
      </c>
      <c r="BK1725" s="35" t="s">
        <v>552</v>
      </c>
      <c r="BL1725" s="35" t="s">
        <v>552</v>
      </c>
      <c r="BM1725" s="35" t="s">
        <v>552</v>
      </c>
      <c r="BN1725" s="35">
        <v>1.3416624244351292</v>
      </c>
      <c r="BO1725" s="1">
        <v>0</v>
      </c>
      <c r="BP1725" s="1">
        <v>0</v>
      </c>
      <c r="BQ1725" s="1">
        <v>197822.27326679995</v>
      </c>
      <c r="BR1725" s="1">
        <v>8793.1557627645871</v>
      </c>
      <c r="BS1725" s="1">
        <v>77701.001597529626</v>
      </c>
      <c r="BT1725" s="1">
        <v>197822.27326679995</v>
      </c>
      <c r="BU1725" s="1">
        <v>8793.1557627645871</v>
      </c>
      <c r="BV1725" s="1">
        <v>22872.580906987987</v>
      </c>
      <c r="BW1725" s="35">
        <v>5.9761696030624671</v>
      </c>
      <c r="BX1725" s="1">
        <v>984397.18303896673</v>
      </c>
      <c r="BY1725" s="1">
        <v>43756.234421662695</v>
      </c>
      <c r="BZ1725" s="1">
        <v>386653.36227713508</v>
      </c>
      <c r="CA1725" s="1">
        <v>984397.18303896673</v>
      </c>
      <c r="CB1725" s="1">
        <v>43756.234421662695</v>
      </c>
      <c r="CC1725" s="1">
        <v>113817.84185294056</v>
      </c>
    </row>
    <row r="1726" spans="1:81" x14ac:dyDescent="0.25">
      <c r="A1726" t="s">
        <v>1270</v>
      </c>
      <c r="B1726" t="s">
        <v>1271</v>
      </c>
      <c r="C1726" t="s">
        <v>135</v>
      </c>
      <c r="D1726" t="s">
        <v>38</v>
      </c>
      <c r="E1726">
        <v>50199</v>
      </c>
      <c r="F1726" t="s">
        <v>39</v>
      </c>
      <c r="G1726" t="s">
        <v>55</v>
      </c>
      <c r="H1726" s="74">
        <v>0.53246165051848993</v>
      </c>
      <c r="I1726" s="1">
        <v>251009</v>
      </c>
      <c r="J1726" s="1"/>
      <c r="K1726" s="1"/>
      <c r="L1726" s="1">
        <v>1267</v>
      </c>
      <c r="M1726" s="1"/>
      <c r="N1726" s="1"/>
      <c r="O1726" s="1"/>
      <c r="P1726" s="1"/>
      <c r="Q1726" s="1"/>
      <c r="R1726" s="1"/>
      <c r="S1726" s="1"/>
      <c r="T1726" s="1">
        <v>1267</v>
      </c>
      <c r="U1726" s="1">
        <v>26</v>
      </c>
      <c r="V1726" s="36">
        <v>5.0534661709749781E-2</v>
      </c>
      <c r="W1726" s="1"/>
      <c r="X1726" s="1"/>
      <c r="Y1726" s="1"/>
      <c r="Z1726" s="1"/>
      <c r="AA1726" s="1"/>
      <c r="AB1726" s="1"/>
      <c r="AC1726" s="1">
        <v>34313</v>
      </c>
      <c r="AD1726" s="1"/>
      <c r="AE1726" s="1"/>
      <c r="AF1726" s="1"/>
      <c r="AG1726" s="1">
        <v>0</v>
      </c>
      <c r="AH1726" s="1">
        <v>0</v>
      </c>
      <c r="AI1726" s="1">
        <v>14.808062499999998</v>
      </c>
      <c r="AJ1726" s="1">
        <v>0</v>
      </c>
      <c r="AK1726" s="1">
        <v>0</v>
      </c>
      <c r="AL1726" s="1">
        <v>0</v>
      </c>
      <c r="AM1726" s="1">
        <v>302360.66592</v>
      </c>
      <c r="AN1726" s="1">
        <v>0</v>
      </c>
      <c r="AO1726" s="1">
        <v>0</v>
      </c>
      <c r="AP1726" s="1">
        <v>0</v>
      </c>
      <c r="AQ1726" s="1">
        <v>302375.47398249997</v>
      </c>
      <c r="AR1726" s="1">
        <v>0</v>
      </c>
      <c r="AS1726" s="1">
        <v>0</v>
      </c>
      <c r="AT1726" s="1">
        <v>0</v>
      </c>
      <c r="AU1726" s="1">
        <v>0</v>
      </c>
      <c r="AV1726" s="1">
        <v>0</v>
      </c>
      <c r="AW1726" s="1">
        <v>0</v>
      </c>
      <c r="AX1726" s="1">
        <v>89254.289339999988</v>
      </c>
      <c r="AY1726" s="1">
        <v>0</v>
      </c>
      <c r="AZ1726" s="1">
        <v>0</v>
      </c>
      <c r="BA1726" s="1">
        <v>0</v>
      </c>
      <c r="BB1726" s="1">
        <v>89254.289339999988</v>
      </c>
      <c r="BC1726" s="7">
        <v>1.5602219973088611</v>
      </c>
      <c r="BD1726" s="35" t="s">
        <v>552</v>
      </c>
      <c r="BE1726" s="35" t="s">
        <v>552</v>
      </c>
      <c r="BF1726" s="35">
        <v>1.1687499999999998E-2</v>
      </c>
      <c r="BG1726" s="35" t="s">
        <v>552</v>
      </c>
      <c r="BH1726" s="35" t="s">
        <v>552</v>
      </c>
      <c r="BI1726" s="35" t="s">
        <v>552</v>
      </c>
      <c r="BJ1726" s="35" t="s">
        <v>552</v>
      </c>
      <c r="BK1726" s="35" t="s">
        <v>552</v>
      </c>
      <c r="BL1726" s="35" t="s">
        <v>552</v>
      </c>
      <c r="BM1726" s="35" t="s">
        <v>552</v>
      </c>
      <c r="BN1726" s="35">
        <v>309.10004997829515</v>
      </c>
      <c r="BO1726" s="1">
        <v>0</v>
      </c>
      <c r="BP1726" s="1"/>
      <c r="BQ1726" s="1">
        <v>82622.122439999992</v>
      </c>
      <c r="BR1726" s="1">
        <v>3672.5348468991415</v>
      </c>
      <c r="BS1726" s="1">
        <v>32452.47141126222</v>
      </c>
      <c r="BT1726" s="1">
        <v>82622.122439999992</v>
      </c>
      <c r="BU1726" s="1">
        <v>3672.5348468991415</v>
      </c>
      <c r="BV1726" s="1">
        <v>9552.9241930571079</v>
      </c>
      <c r="BW1726" s="35">
        <v>5.9764333086619095</v>
      </c>
      <c r="BX1726" s="1">
        <v>411163.48214275856</v>
      </c>
      <c r="BY1726" s="1">
        <v>18276.124739330455</v>
      </c>
      <c r="BZ1726" s="1">
        <v>161497.55967940367</v>
      </c>
      <c r="CA1726" s="1">
        <v>411163.48214275856</v>
      </c>
      <c r="CB1726" s="1">
        <v>18276.124739330455</v>
      </c>
      <c r="CC1726" s="1">
        <v>47539.490149451587</v>
      </c>
    </row>
    <row r="1727" spans="1:81" x14ac:dyDescent="0.25">
      <c r="A1727" t="s">
        <v>1270</v>
      </c>
      <c r="B1727" t="s">
        <v>1271</v>
      </c>
      <c r="C1727" t="s">
        <v>135</v>
      </c>
      <c r="D1727" t="s">
        <v>28</v>
      </c>
      <c r="E1727">
        <v>50199</v>
      </c>
      <c r="F1727" t="s">
        <v>39</v>
      </c>
      <c r="G1727" t="s">
        <v>55</v>
      </c>
      <c r="H1727" s="74">
        <v>0.53246165051848993</v>
      </c>
      <c r="I1727" s="1">
        <v>391006</v>
      </c>
      <c r="J1727" s="1">
        <v>0</v>
      </c>
      <c r="K1727" s="1">
        <v>0</v>
      </c>
      <c r="L1727" s="1">
        <v>1267</v>
      </c>
      <c r="M1727" s="1">
        <v>0</v>
      </c>
      <c r="N1727" s="1">
        <v>0</v>
      </c>
      <c r="O1727" s="1">
        <v>0</v>
      </c>
      <c r="P1727" s="1">
        <v>461369</v>
      </c>
      <c r="Q1727" s="1">
        <v>0</v>
      </c>
      <c r="R1727" s="1">
        <v>0</v>
      </c>
      <c r="S1727" s="1">
        <v>0</v>
      </c>
      <c r="T1727" s="1">
        <v>462636</v>
      </c>
      <c r="U1727" s="1"/>
      <c r="V1727" s="36"/>
      <c r="W1727" s="1"/>
      <c r="X1727" s="1"/>
      <c r="Y1727" s="1">
        <v>237</v>
      </c>
      <c r="Z1727" s="1"/>
      <c r="AA1727" s="1"/>
      <c r="AB1727" s="1"/>
      <c r="AC1727" s="1">
        <v>67280</v>
      </c>
      <c r="AD1727" s="1"/>
      <c r="AE1727" s="1"/>
      <c r="AF1727" s="1"/>
      <c r="AG1727" s="1">
        <v>0</v>
      </c>
      <c r="AH1727" s="1">
        <v>0</v>
      </c>
      <c r="AI1727" s="1">
        <v>2442.3232224999997</v>
      </c>
      <c r="AJ1727" s="1">
        <v>0</v>
      </c>
      <c r="AK1727" s="1">
        <v>0</v>
      </c>
      <c r="AL1727" s="1">
        <v>0</v>
      </c>
      <c r="AM1727" s="1">
        <v>592334.96420916659</v>
      </c>
      <c r="AN1727" s="1">
        <v>0</v>
      </c>
      <c r="AO1727" s="1">
        <v>0</v>
      </c>
      <c r="AP1727" s="1">
        <v>0</v>
      </c>
      <c r="AQ1727" s="1">
        <v>594777.28743166663</v>
      </c>
      <c r="AR1727" s="1">
        <v>0</v>
      </c>
      <c r="AS1727" s="1">
        <v>0</v>
      </c>
      <c r="AT1727" s="1">
        <v>513.82059779999997</v>
      </c>
      <c r="AU1727" s="1">
        <v>0</v>
      </c>
      <c r="AV1727" s="1">
        <v>0</v>
      </c>
      <c r="AW1727" s="1">
        <v>0</v>
      </c>
      <c r="AX1727" s="1">
        <v>175007.39039999997</v>
      </c>
      <c r="AY1727" s="1">
        <v>0</v>
      </c>
      <c r="AZ1727" s="1">
        <v>0</v>
      </c>
      <c r="BA1727" s="1">
        <v>0</v>
      </c>
      <c r="BB1727" s="1">
        <v>175521.21099779996</v>
      </c>
      <c r="BC1727" s="7">
        <v>1.9700426551752828</v>
      </c>
      <c r="BD1727" s="35" t="s">
        <v>552</v>
      </c>
      <c r="BE1727" s="35" t="s">
        <v>552</v>
      </c>
      <c r="BF1727" s="35">
        <v>2.3331837571428569</v>
      </c>
      <c r="BG1727" s="35" t="s">
        <v>552</v>
      </c>
      <c r="BH1727" s="35" t="s">
        <v>552</v>
      </c>
      <c r="BI1727" s="35" t="s">
        <v>552</v>
      </c>
      <c r="BJ1727" s="35">
        <v>1.6631857680276882</v>
      </c>
      <c r="BK1727" s="35" t="s">
        <v>552</v>
      </c>
      <c r="BL1727" s="35" t="s">
        <v>552</v>
      </c>
      <c r="BM1727" s="35" t="s">
        <v>552</v>
      </c>
      <c r="BN1727" s="35">
        <v>1.6650206607991307</v>
      </c>
      <c r="BO1727" s="1">
        <v>0</v>
      </c>
      <c r="BP1727" s="1">
        <v>0</v>
      </c>
      <c r="BQ1727" s="1">
        <v>128703.53495999999</v>
      </c>
      <c r="BR1727" s="1">
        <v>5720.8433177561192</v>
      </c>
      <c r="BS1727" s="1">
        <v>50552.414601197554</v>
      </c>
      <c r="BT1727" s="1">
        <v>128703.53495999999</v>
      </c>
      <c r="BU1727" s="1">
        <v>5720.8433177561192</v>
      </c>
      <c r="BV1727" s="1">
        <v>14880.943221280861</v>
      </c>
      <c r="BW1727" s="35">
        <v>5.9764333086619095</v>
      </c>
      <c r="BX1727" s="1">
        <v>640484.55831747653</v>
      </c>
      <c r="BY1727" s="1">
        <v>28469.395240117461</v>
      </c>
      <c r="BZ1727" s="1">
        <v>251570.71985468615</v>
      </c>
      <c r="CA1727" s="1">
        <v>640484.55831747653</v>
      </c>
      <c r="CB1727" s="1">
        <v>28469.395240117461</v>
      </c>
      <c r="CC1727" s="1">
        <v>74054.021510688734</v>
      </c>
    </row>
    <row r="1728" spans="1:81" x14ac:dyDescent="0.25">
      <c r="A1728" t="s">
        <v>1270</v>
      </c>
      <c r="B1728" t="s">
        <v>1271</v>
      </c>
      <c r="C1728" t="s">
        <v>135</v>
      </c>
      <c r="D1728" t="s">
        <v>1730</v>
      </c>
      <c r="E1728">
        <v>50199</v>
      </c>
      <c r="F1728" t="s">
        <v>39</v>
      </c>
      <c r="G1728" t="s">
        <v>55</v>
      </c>
      <c r="H1728" s="74">
        <v>0.53246165051848993</v>
      </c>
      <c r="I1728" s="1">
        <v>139997</v>
      </c>
      <c r="J1728" s="1"/>
      <c r="K1728" s="1"/>
      <c r="L1728" s="1"/>
      <c r="M1728" s="1"/>
      <c r="N1728" s="1"/>
      <c r="O1728" s="1"/>
      <c r="P1728" s="1">
        <v>461369</v>
      </c>
      <c r="Q1728" s="1"/>
      <c r="R1728" s="1"/>
      <c r="S1728" s="1"/>
      <c r="T1728" s="1">
        <v>461369</v>
      </c>
      <c r="U1728" s="1">
        <v>11.916666666666666</v>
      </c>
      <c r="V1728" s="36">
        <v>5.2339879530954848E-2</v>
      </c>
      <c r="W1728" s="1"/>
      <c r="X1728" s="1"/>
      <c r="Y1728" s="1">
        <v>237</v>
      </c>
      <c r="Z1728" s="1"/>
      <c r="AA1728" s="1"/>
      <c r="AB1728" s="1"/>
      <c r="AC1728" s="1">
        <v>32967</v>
      </c>
      <c r="AD1728" s="1"/>
      <c r="AE1728" s="1"/>
      <c r="AF1728" s="1"/>
      <c r="AG1728" s="1">
        <v>0</v>
      </c>
      <c r="AH1728" s="1">
        <v>0</v>
      </c>
      <c r="AI1728" s="1">
        <v>2427.5151599999999</v>
      </c>
      <c r="AJ1728" s="1">
        <v>0</v>
      </c>
      <c r="AK1728" s="1"/>
      <c r="AL1728" s="1">
        <v>0</v>
      </c>
      <c r="AM1728" s="1">
        <v>289974.29828916659</v>
      </c>
      <c r="AN1728" s="1"/>
      <c r="AO1728" s="1">
        <v>0</v>
      </c>
      <c r="AP1728" s="1">
        <v>0</v>
      </c>
      <c r="AQ1728" s="1">
        <v>292401.8134491666</v>
      </c>
      <c r="AR1728" s="1">
        <v>0</v>
      </c>
      <c r="AS1728" s="1">
        <v>0</v>
      </c>
      <c r="AT1728" s="1">
        <v>513.82059779999997</v>
      </c>
      <c r="AU1728" s="1">
        <v>0</v>
      </c>
      <c r="AV1728" s="1"/>
      <c r="AW1728" s="1">
        <v>0</v>
      </c>
      <c r="AX1728" s="1">
        <v>85753.101060000001</v>
      </c>
      <c r="AY1728" s="1"/>
      <c r="AZ1728" s="1">
        <v>0</v>
      </c>
      <c r="BA1728" s="1">
        <v>0</v>
      </c>
      <c r="BB1728" s="1">
        <v>86266.921657800005</v>
      </c>
      <c r="BC1728" s="7">
        <v>2.7048346400777628</v>
      </c>
      <c r="BD1728" s="35" t="s">
        <v>552</v>
      </c>
      <c r="BE1728" s="35" t="s">
        <v>552</v>
      </c>
      <c r="BF1728" s="35" t="s">
        <v>552</v>
      </c>
      <c r="BG1728" s="35" t="s">
        <v>552</v>
      </c>
      <c r="BH1728" s="35" t="s">
        <v>552</v>
      </c>
      <c r="BI1728" s="35" t="s">
        <v>552</v>
      </c>
      <c r="BJ1728" s="35">
        <v>0.81437504329325683</v>
      </c>
      <c r="BK1728" s="35" t="s">
        <v>552</v>
      </c>
      <c r="BL1728" s="35" t="s">
        <v>552</v>
      </c>
      <c r="BM1728" s="35" t="s">
        <v>552</v>
      </c>
      <c r="BN1728" s="35">
        <v>0.82075027820891</v>
      </c>
      <c r="BO1728" s="1">
        <v>0</v>
      </c>
      <c r="BP1728" s="1">
        <v>0</v>
      </c>
      <c r="BQ1728" s="1">
        <v>46081.412519999991</v>
      </c>
      <c r="BR1728" s="1">
        <v>2048.3084708569772</v>
      </c>
      <c r="BS1728" s="1">
        <v>18099.943189935326</v>
      </c>
      <c r="BT1728" s="1">
        <v>46081.412519999991</v>
      </c>
      <c r="BU1728" s="1">
        <v>2048.3084708569772</v>
      </c>
      <c r="BV1728" s="1">
        <v>5328.0190282237518</v>
      </c>
      <c r="BW1728" s="35">
        <v>5.9764333086619095</v>
      </c>
      <c r="BX1728" s="1">
        <v>229321.07617471789</v>
      </c>
      <c r="BY1728" s="1">
        <v>10193.270500787004</v>
      </c>
      <c r="BZ1728" s="1">
        <v>90073.16017528245</v>
      </c>
      <c r="CA1728" s="1">
        <v>229321.07617471789</v>
      </c>
      <c r="CB1728" s="1">
        <v>10193.270500787004</v>
      </c>
      <c r="CC1728" s="1">
        <v>26514.531361237139</v>
      </c>
    </row>
    <row r="1729" spans="1:81" x14ac:dyDescent="0.25">
      <c r="A1729" t="s">
        <v>228</v>
      </c>
      <c r="B1729" t="s">
        <v>229</v>
      </c>
      <c r="C1729" t="s">
        <v>135</v>
      </c>
      <c r="D1729" t="s">
        <v>38</v>
      </c>
      <c r="E1729">
        <v>50017</v>
      </c>
      <c r="F1729" t="s">
        <v>39</v>
      </c>
      <c r="G1729" t="s">
        <v>55</v>
      </c>
      <c r="H1729" s="74">
        <v>0.53246165051848993</v>
      </c>
      <c r="I1729" s="1">
        <v>53648544</v>
      </c>
      <c r="J1729" s="1"/>
      <c r="K1729" s="1"/>
      <c r="L1729" s="1">
        <v>6571114</v>
      </c>
      <c r="M1729" s="1"/>
      <c r="N1729" s="1">
        <v>360611</v>
      </c>
      <c r="O1729" s="1"/>
      <c r="P1729" s="1"/>
      <c r="Q1729" s="1"/>
      <c r="R1729" s="1"/>
      <c r="S1729" s="1"/>
      <c r="T1729" s="1">
        <v>6931725</v>
      </c>
      <c r="U1729" s="1">
        <v>38.677725118483416</v>
      </c>
      <c r="V1729" s="36">
        <v>0.21651570628597339</v>
      </c>
      <c r="W1729" s="1"/>
      <c r="X1729" s="1"/>
      <c r="Y1729" s="1">
        <v>1317921</v>
      </c>
      <c r="Z1729" s="1"/>
      <c r="AA1729" s="1">
        <v>2271130</v>
      </c>
      <c r="AB1729" s="1"/>
      <c r="AC1729" s="1"/>
      <c r="AD1729" s="1"/>
      <c r="AE1729" s="1"/>
      <c r="AF1729" s="1"/>
      <c r="AG1729" s="1">
        <v>0</v>
      </c>
      <c r="AH1729" s="1">
        <v>0</v>
      </c>
      <c r="AI1729" s="1">
        <v>13532773.304875003</v>
      </c>
      <c r="AJ1729" s="1">
        <v>0</v>
      </c>
      <c r="AK1729" s="1">
        <v>1209289.628342058</v>
      </c>
      <c r="AL1729" s="1">
        <v>0</v>
      </c>
      <c r="AM1729" s="1">
        <v>0</v>
      </c>
      <c r="AN1729" s="1">
        <v>0</v>
      </c>
      <c r="AO1729" s="1">
        <v>0</v>
      </c>
      <c r="AP1729" s="1">
        <v>0</v>
      </c>
      <c r="AQ1729" s="1">
        <v>14742062.933217062</v>
      </c>
      <c r="AR1729" s="1">
        <v>0</v>
      </c>
      <c r="AS1729" s="1">
        <v>0</v>
      </c>
      <c r="AT1729" s="1">
        <v>2857278.2956674001</v>
      </c>
      <c r="AU1729" s="1">
        <v>0</v>
      </c>
      <c r="AV1729" s="1">
        <v>45654.868465100037</v>
      </c>
      <c r="AW1729" s="1">
        <v>0</v>
      </c>
      <c r="AX1729" s="1">
        <v>0</v>
      </c>
      <c r="AY1729" s="1">
        <v>0</v>
      </c>
      <c r="AZ1729" s="1">
        <v>0</v>
      </c>
      <c r="BA1729" s="1">
        <v>0</v>
      </c>
      <c r="BB1729" s="1">
        <v>2902933.1641325001</v>
      </c>
      <c r="BC1729" s="7">
        <v>0.32889981314962735</v>
      </c>
      <c r="BD1729" s="35" t="s">
        <v>552</v>
      </c>
      <c r="BE1729" s="35" t="s">
        <v>552</v>
      </c>
      <c r="BF1729" s="35">
        <v>2.4942576860700338</v>
      </c>
      <c r="BG1729" s="35" t="s">
        <v>552</v>
      </c>
      <c r="BH1729" s="35">
        <v>3.4800505165043716</v>
      </c>
      <c r="BI1729" s="35" t="s">
        <v>552</v>
      </c>
      <c r="BJ1729" s="35" t="s">
        <v>552</v>
      </c>
      <c r="BK1729" s="35" t="s">
        <v>552</v>
      </c>
      <c r="BL1729" s="35" t="s">
        <v>552</v>
      </c>
      <c r="BM1729" s="35" t="s">
        <v>552</v>
      </c>
      <c r="BN1729" s="35">
        <v>2.5455418524753308</v>
      </c>
      <c r="BO1729" s="1">
        <v>0</v>
      </c>
      <c r="BP1729" s="1"/>
      <c r="BQ1729" s="1">
        <v>17658954.743039999</v>
      </c>
      <c r="BR1729" s="1">
        <v>784936.58524356445</v>
      </c>
      <c r="BS1729" s="1">
        <v>6936117.1926737418</v>
      </c>
      <c r="BT1729" s="1">
        <v>17658954.743039999</v>
      </c>
      <c r="BU1729" s="1">
        <v>784936.58524356445</v>
      </c>
      <c r="BV1729" s="1">
        <v>2041761.3468038549</v>
      </c>
      <c r="BW1729" s="35">
        <v>6.5058025441764276</v>
      </c>
      <c r="BX1729" s="1">
        <v>97226717.951726019</v>
      </c>
      <c r="BY1729" s="1">
        <v>4321705.8480511745</v>
      </c>
      <c r="BZ1729" s="1">
        <v>38188891.686128952</v>
      </c>
      <c r="CA1729" s="1">
        <v>97226717.951726019</v>
      </c>
      <c r="CB1729" s="1">
        <v>4321705.8480511745</v>
      </c>
      <c r="CC1729" s="1">
        <v>11241534.817833753</v>
      </c>
    </row>
    <row r="1730" spans="1:81" x14ac:dyDescent="0.25">
      <c r="A1730" t="s">
        <v>228</v>
      </c>
      <c r="B1730" t="s">
        <v>229</v>
      </c>
      <c r="C1730" t="s">
        <v>135</v>
      </c>
      <c r="D1730" t="s">
        <v>28</v>
      </c>
      <c r="E1730">
        <v>50017</v>
      </c>
      <c r="F1730" t="s">
        <v>39</v>
      </c>
      <c r="G1730" t="s">
        <v>55</v>
      </c>
      <c r="H1730" s="74">
        <v>0.53246165051848993</v>
      </c>
      <c r="I1730" s="1">
        <v>55723338</v>
      </c>
      <c r="J1730" s="1">
        <v>0</v>
      </c>
      <c r="K1730" s="1">
        <v>0</v>
      </c>
      <c r="L1730" s="1">
        <v>6571114</v>
      </c>
      <c r="M1730" s="1">
        <v>0</v>
      </c>
      <c r="N1730" s="1">
        <v>360611</v>
      </c>
      <c r="O1730" s="1">
        <v>0</v>
      </c>
      <c r="P1730" s="1">
        <v>2713373</v>
      </c>
      <c r="Q1730" s="1">
        <v>0</v>
      </c>
      <c r="R1730" s="1">
        <v>0</v>
      </c>
      <c r="S1730" s="1">
        <v>0</v>
      </c>
      <c r="T1730" s="1">
        <v>9645098</v>
      </c>
      <c r="U1730" s="1"/>
      <c r="V1730" s="36"/>
      <c r="W1730" s="1"/>
      <c r="X1730" s="1"/>
      <c r="Y1730" s="1">
        <v>1317921</v>
      </c>
      <c r="Z1730" s="1"/>
      <c r="AA1730" s="1">
        <v>2271130</v>
      </c>
      <c r="AB1730" s="1"/>
      <c r="AC1730" s="1">
        <v>418716</v>
      </c>
      <c r="AD1730" s="1"/>
      <c r="AE1730" s="1"/>
      <c r="AF1730" s="1"/>
      <c r="AG1730" s="1">
        <v>0</v>
      </c>
      <c r="AH1730" s="1">
        <v>0</v>
      </c>
      <c r="AI1730" s="1">
        <v>13532773.304875003</v>
      </c>
      <c r="AJ1730" s="1">
        <v>0</v>
      </c>
      <c r="AK1730" s="1">
        <v>1209289.628342058</v>
      </c>
      <c r="AL1730" s="1">
        <v>0</v>
      </c>
      <c r="AM1730" s="1">
        <v>3679408.4194991658</v>
      </c>
      <c r="AN1730" s="1">
        <v>0</v>
      </c>
      <c r="AO1730" s="1">
        <v>0</v>
      </c>
      <c r="AP1730" s="1">
        <v>0</v>
      </c>
      <c r="AQ1730" s="1">
        <v>18421471.352716226</v>
      </c>
      <c r="AR1730" s="1">
        <v>0</v>
      </c>
      <c r="AS1730" s="1">
        <v>0</v>
      </c>
      <c r="AT1730" s="1">
        <v>2857278.2956674001</v>
      </c>
      <c r="AU1730" s="1">
        <v>0</v>
      </c>
      <c r="AV1730" s="1">
        <v>45654.868465100037</v>
      </c>
      <c r="AW1730" s="1">
        <v>0</v>
      </c>
      <c r="AX1730" s="1">
        <v>1089155.6848799998</v>
      </c>
      <c r="AY1730" s="1">
        <v>0</v>
      </c>
      <c r="AZ1730" s="1">
        <v>0</v>
      </c>
      <c r="BA1730" s="1">
        <v>0</v>
      </c>
      <c r="BB1730" s="1">
        <v>3992088.8490124997</v>
      </c>
      <c r="BC1730" s="7">
        <v>0.40222931730559147</v>
      </c>
      <c r="BD1730" s="35" t="s">
        <v>552</v>
      </c>
      <c r="BE1730" s="35" t="s">
        <v>552</v>
      </c>
      <c r="BF1730" s="35">
        <v>2.4942576860700338</v>
      </c>
      <c r="BG1730" s="35" t="s">
        <v>552</v>
      </c>
      <c r="BH1730" s="35">
        <v>3.4800505165043716</v>
      </c>
      <c r="BI1730" s="35" t="s">
        <v>552</v>
      </c>
      <c r="BJ1730" s="35">
        <v>1.757430365961173</v>
      </c>
      <c r="BK1730" s="35" t="s">
        <v>552</v>
      </c>
      <c r="BL1730" s="35" t="s">
        <v>552</v>
      </c>
      <c r="BM1730" s="35" t="s">
        <v>552</v>
      </c>
      <c r="BN1730" s="35">
        <v>2.3238291826302566</v>
      </c>
      <c r="BO1730" s="1">
        <v>0</v>
      </c>
      <c r="BP1730" s="1">
        <v>0</v>
      </c>
      <c r="BQ1730" s="1">
        <v>18341893.936079998</v>
      </c>
      <c r="BR1730" s="1">
        <v>815293.07949332136</v>
      </c>
      <c r="BS1730" s="1">
        <v>7204363.3231680989</v>
      </c>
      <c r="BT1730" s="1">
        <v>18341893.936079998</v>
      </c>
      <c r="BU1730" s="1">
        <v>815293.07949332136</v>
      </c>
      <c r="BV1730" s="1">
        <v>2120724.0525164376</v>
      </c>
      <c r="BW1730" s="35">
        <v>6.5058025441764276</v>
      </c>
      <c r="BX1730" s="1">
        <v>100986846.29828344</v>
      </c>
      <c r="BY1730" s="1">
        <v>4488842.7113237632</v>
      </c>
      <c r="BZ1730" s="1">
        <v>39665801.913870268</v>
      </c>
      <c r="CA1730" s="1">
        <v>100986846.29828344</v>
      </c>
      <c r="CB1730" s="1">
        <v>4488842.7113237632</v>
      </c>
      <c r="CC1730" s="1">
        <v>11676287.883841146</v>
      </c>
    </row>
    <row r="1731" spans="1:81" x14ac:dyDescent="0.25">
      <c r="A1731" t="s">
        <v>228</v>
      </c>
      <c r="B1731" t="s">
        <v>229</v>
      </c>
      <c r="C1731" t="s">
        <v>135</v>
      </c>
      <c r="D1731" t="s">
        <v>1730</v>
      </c>
      <c r="E1731">
        <v>50017</v>
      </c>
      <c r="F1731" t="s">
        <v>39</v>
      </c>
      <c r="G1731" t="s">
        <v>55</v>
      </c>
      <c r="H1731" s="74">
        <v>0.53246165051848993</v>
      </c>
      <c r="I1731" s="1">
        <v>2074794</v>
      </c>
      <c r="J1731" s="1"/>
      <c r="K1731" s="1"/>
      <c r="L1731" s="1"/>
      <c r="M1731" s="1"/>
      <c r="N1731" s="1"/>
      <c r="O1731" s="1"/>
      <c r="P1731" s="1">
        <v>2713373</v>
      </c>
      <c r="Q1731" s="1"/>
      <c r="R1731" s="1"/>
      <c r="S1731" s="1"/>
      <c r="T1731" s="1">
        <v>2713373</v>
      </c>
      <c r="U1731" s="1">
        <v>14</v>
      </c>
      <c r="V1731" s="36">
        <v>7.4422930076678648E-2</v>
      </c>
      <c r="W1731" s="1"/>
      <c r="X1731" s="1"/>
      <c r="Y1731" s="1"/>
      <c r="Z1731" s="1"/>
      <c r="AA1731" s="1"/>
      <c r="AB1731" s="1"/>
      <c r="AC1731" s="1">
        <v>418716</v>
      </c>
      <c r="AD1731" s="1"/>
      <c r="AE1731" s="1"/>
      <c r="AF1731" s="1"/>
      <c r="AG1731" s="1">
        <v>0</v>
      </c>
      <c r="AH1731" s="1">
        <v>0</v>
      </c>
      <c r="AI1731" s="1">
        <v>0</v>
      </c>
      <c r="AJ1731" s="1">
        <v>0</v>
      </c>
      <c r="AK1731" s="1"/>
      <c r="AL1731" s="1">
        <v>0</v>
      </c>
      <c r="AM1731" s="1">
        <v>3679408.4194991658</v>
      </c>
      <c r="AN1731" s="1"/>
      <c r="AO1731" s="1">
        <v>0</v>
      </c>
      <c r="AP1731" s="1">
        <v>0</v>
      </c>
      <c r="AQ1731" s="1">
        <v>3679408.4194991658</v>
      </c>
      <c r="AR1731" s="1">
        <v>0</v>
      </c>
      <c r="AS1731" s="1">
        <v>0</v>
      </c>
      <c r="AT1731" s="1">
        <v>0</v>
      </c>
      <c r="AU1731" s="1">
        <v>0</v>
      </c>
      <c r="AV1731" s="1"/>
      <c r="AW1731" s="1">
        <v>0</v>
      </c>
      <c r="AX1731" s="1">
        <v>1089155.6848799998</v>
      </c>
      <c r="AY1731" s="1"/>
      <c r="AZ1731" s="1">
        <v>0</v>
      </c>
      <c r="BA1731" s="1">
        <v>0</v>
      </c>
      <c r="BB1731" s="1">
        <v>1089155.6848799998</v>
      </c>
      <c r="BC1731" s="7">
        <v>2.2983313545244326</v>
      </c>
      <c r="BD1731" s="35" t="s">
        <v>552</v>
      </c>
      <c r="BE1731" s="35" t="s">
        <v>552</v>
      </c>
      <c r="BF1731" s="35" t="s">
        <v>552</v>
      </c>
      <c r="BG1731" s="35" t="s">
        <v>552</v>
      </c>
      <c r="BH1731" s="35" t="s">
        <v>552</v>
      </c>
      <c r="BI1731" s="35" t="s">
        <v>552</v>
      </c>
      <c r="BJ1731" s="35">
        <v>1.757430365961173</v>
      </c>
      <c r="BK1731" s="35" t="s">
        <v>552</v>
      </c>
      <c r="BL1731" s="35" t="s">
        <v>552</v>
      </c>
      <c r="BM1731" s="35" t="s">
        <v>552</v>
      </c>
      <c r="BN1731" s="35">
        <v>1.757430365961173</v>
      </c>
      <c r="BO1731" s="1">
        <v>0</v>
      </c>
      <c r="BP1731" s="1">
        <v>0</v>
      </c>
      <c r="BQ1731" s="1">
        <v>682939.19303999993</v>
      </c>
      <c r="BR1731" s="1">
        <v>30356.494249757008</v>
      </c>
      <c r="BS1731" s="1">
        <v>268246.13049435831</v>
      </c>
      <c r="BT1731" s="1">
        <v>682939.19303999993</v>
      </c>
      <c r="BU1731" s="1">
        <v>30356.494249757008</v>
      </c>
      <c r="BV1731" s="1">
        <v>78962.705712582931</v>
      </c>
      <c r="BW1731" s="35">
        <v>6.5058025441764276</v>
      </c>
      <c r="BX1731" s="1">
        <v>3760128.3465574277</v>
      </c>
      <c r="BY1731" s="1">
        <v>167136.86327258922</v>
      </c>
      <c r="BZ1731" s="1">
        <v>1476910.2277413199</v>
      </c>
      <c r="CA1731" s="1">
        <v>3760128.3465574277</v>
      </c>
      <c r="CB1731" s="1">
        <v>167136.86327258922</v>
      </c>
      <c r="CC1731" s="1">
        <v>434753.06600739359</v>
      </c>
    </row>
    <row r="1732" spans="1:81" x14ac:dyDescent="0.25">
      <c r="A1732" t="s">
        <v>1550</v>
      </c>
      <c r="B1732" t="s">
        <v>1551</v>
      </c>
      <c r="C1732" t="s">
        <v>135</v>
      </c>
      <c r="D1732" t="s">
        <v>28</v>
      </c>
      <c r="E1732">
        <v>50165</v>
      </c>
      <c r="F1732" t="s">
        <v>39</v>
      </c>
      <c r="G1732" t="s">
        <v>55</v>
      </c>
      <c r="H1732" s="74">
        <v>0.53246165051848993</v>
      </c>
      <c r="I1732" s="1">
        <v>1823104</v>
      </c>
      <c r="J1732" s="1">
        <v>0</v>
      </c>
      <c r="K1732" s="1">
        <v>0</v>
      </c>
      <c r="L1732" s="1">
        <v>0</v>
      </c>
      <c r="M1732" s="1">
        <v>0</v>
      </c>
      <c r="N1732" s="1">
        <v>0</v>
      </c>
      <c r="O1732" s="1">
        <v>0</v>
      </c>
      <c r="P1732" s="1">
        <v>1403400</v>
      </c>
      <c r="Q1732" s="1">
        <v>0</v>
      </c>
      <c r="R1732" s="1">
        <v>0</v>
      </c>
      <c r="S1732" s="1">
        <v>0</v>
      </c>
      <c r="T1732" s="1">
        <v>1403400</v>
      </c>
      <c r="U1732" s="1"/>
      <c r="V1732" s="36"/>
      <c r="W1732" s="1"/>
      <c r="X1732" s="1"/>
      <c r="Y1732" s="1"/>
      <c r="Z1732" s="1"/>
      <c r="AA1732" s="1"/>
      <c r="AB1732" s="1"/>
      <c r="AC1732" s="1">
        <v>166212</v>
      </c>
      <c r="AD1732" s="1"/>
      <c r="AE1732" s="1"/>
      <c r="AF1732" s="1"/>
      <c r="AG1732" s="1">
        <v>0</v>
      </c>
      <c r="AH1732" s="1">
        <v>0</v>
      </c>
      <c r="AI1732" s="1">
        <v>0</v>
      </c>
      <c r="AJ1732" s="1">
        <v>0</v>
      </c>
      <c r="AK1732" s="1">
        <v>0</v>
      </c>
      <c r="AL1732" s="1">
        <v>0</v>
      </c>
      <c r="AM1732" s="1">
        <v>1460935.3884999999</v>
      </c>
      <c r="AN1732" s="1">
        <v>0</v>
      </c>
      <c r="AO1732" s="1">
        <v>0</v>
      </c>
      <c r="AP1732" s="1">
        <v>0</v>
      </c>
      <c r="AQ1732" s="1">
        <v>1460935.3884999999</v>
      </c>
      <c r="AR1732" s="1">
        <v>0</v>
      </c>
      <c r="AS1732" s="1">
        <v>0</v>
      </c>
      <c r="AT1732" s="1">
        <v>0</v>
      </c>
      <c r="AU1732" s="1">
        <v>0</v>
      </c>
      <c r="AV1732" s="1">
        <v>0</v>
      </c>
      <c r="AW1732" s="1">
        <v>0</v>
      </c>
      <c r="AX1732" s="1">
        <v>432347.33015999995</v>
      </c>
      <c r="AY1732" s="1">
        <v>0</v>
      </c>
      <c r="AZ1732" s="1">
        <v>0</v>
      </c>
      <c r="BA1732" s="1">
        <v>0</v>
      </c>
      <c r="BB1732" s="1">
        <v>432347.33015999995</v>
      </c>
      <c r="BC1732" s="7">
        <v>1.0384940840785823</v>
      </c>
      <c r="BD1732" s="35" t="s">
        <v>552</v>
      </c>
      <c r="BE1732" s="35" t="s">
        <v>552</v>
      </c>
      <c r="BF1732" s="35" t="s">
        <v>552</v>
      </c>
      <c r="BG1732" s="35" t="s">
        <v>552</v>
      </c>
      <c r="BH1732" s="35" t="s">
        <v>552</v>
      </c>
      <c r="BI1732" s="35" t="s">
        <v>552</v>
      </c>
      <c r="BJ1732" s="35">
        <v>1.3490684898532135</v>
      </c>
      <c r="BK1732" s="35" t="s">
        <v>552</v>
      </c>
      <c r="BL1732" s="35" t="s">
        <v>552</v>
      </c>
      <c r="BM1732" s="35" t="s">
        <v>552</v>
      </c>
      <c r="BN1732" s="35">
        <v>1.3490684898532135</v>
      </c>
      <c r="BO1732" s="1">
        <v>0</v>
      </c>
      <c r="BP1732" s="1">
        <v>0</v>
      </c>
      <c r="BQ1732" s="1">
        <v>600092.91263999988</v>
      </c>
      <c r="BR1732" s="1">
        <v>26673.995631715243</v>
      </c>
      <c r="BS1732" s="1">
        <v>235705.61390132541</v>
      </c>
      <c r="BT1732" s="1">
        <v>600092.91263999988</v>
      </c>
      <c r="BU1732" s="1">
        <v>26673.995631715243</v>
      </c>
      <c r="BV1732" s="1">
        <v>69383.863957305046</v>
      </c>
      <c r="BW1732" s="35">
        <v>5.9911125262219924</v>
      </c>
      <c r="BX1732" s="1">
        <v>2995131.2531745434</v>
      </c>
      <c r="BY1732" s="1">
        <v>133132.91372184467</v>
      </c>
      <c r="BZ1732" s="1">
        <v>1176433.2420437499</v>
      </c>
      <c r="CA1732" s="1">
        <v>2995131.2531745434</v>
      </c>
      <c r="CB1732" s="1">
        <v>133132.91372184467</v>
      </c>
      <c r="CC1732" s="1">
        <v>346302.67251498788</v>
      </c>
    </row>
    <row r="1733" spans="1:81" x14ac:dyDescent="0.25">
      <c r="A1733" t="s">
        <v>1550</v>
      </c>
      <c r="B1733" t="s">
        <v>1551</v>
      </c>
      <c r="C1733" t="s">
        <v>135</v>
      </c>
      <c r="D1733" t="s">
        <v>1730</v>
      </c>
      <c r="E1733">
        <v>50165</v>
      </c>
      <c r="F1733" t="s">
        <v>39</v>
      </c>
      <c r="G1733" t="s">
        <v>55</v>
      </c>
      <c r="H1733" s="74">
        <v>0.53246165051848993</v>
      </c>
      <c r="I1733" s="1">
        <v>1823104</v>
      </c>
      <c r="J1733" s="1"/>
      <c r="K1733" s="1"/>
      <c r="L1733" s="1"/>
      <c r="M1733" s="1"/>
      <c r="N1733" s="1"/>
      <c r="O1733" s="1"/>
      <c r="P1733" s="1">
        <v>1403400</v>
      </c>
      <c r="Q1733" s="1"/>
      <c r="R1733" s="1"/>
      <c r="S1733" s="1"/>
      <c r="T1733" s="1">
        <v>1403400</v>
      </c>
      <c r="U1733" s="1">
        <v>14.16</v>
      </c>
      <c r="V1733" s="36">
        <v>0.11313842443633085</v>
      </c>
      <c r="W1733" s="1"/>
      <c r="X1733" s="1"/>
      <c r="Y1733" s="1"/>
      <c r="Z1733" s="1"/>
      <c r="AA1733" s="1"/>
      <c r="AB1733" s="1"/>
      <c r="AC1733" s="1">
        <v>166212</v>
      </c>
      <c r="AD1733" s="1"/>
      <c r="AE1733" s="1"/>
      <c r="AF1733" s="1"/>
      <c r="AG1733" s="1">
        <v>0</v>
      </c>
      <c r="AH1733" s="1">
        <v>0</v>
      </c>
      <c r="AI1733" s="1">
        <v>0</v>
      </c>
      <c r="AJ1733" s="1">
        <v>0</v>
      </c>
      <c r="AK1733" s="1"/>
      <c r="AL1733" s="1">
        <v>0</v>
      </c>
      <c r="AM1733" s="1">
        <v>1460935.3884999999</v>
      </c>
      <c r="AN1733" s="1"/>
      <c r="AO1733" s="1">
        <v>0</v>
      </c>
      <c r="AP1733" s="1">
        <v>0</v>
      </c>
      <c r="AQ1733" s="1">
        <v>1460935.3884999999</v>
      </c>
      <c r="AR1733" s="1">
        <v>0</v>
      </c>
      <c r="AS1733" s="1">
        <v>0</v>
      </c>
      <c r="AT1733" s="1">
        <v>0</v>
      </c>
      <c r="AU1733" s="1">
        <v>0</v>
      </c>
      <c r="AV1733" s="1"/>
      <c r="AW1733" s="1">
        <v>0</v>
      </c>
      <c r="AX1733" s="1">
        <v>432347.33015999995</v>
      </c>
      <c r="AY1733" s="1"/>
      <c r="AZ1733" s="1">
        <v>0</v>
      </c>
      <c r="BA1733" s="1">
        <v>0</v>
      </c>
      <c r="BB1733" s="1">
        <v>432347.33015999995</v>
      </c>
      <c r="BC1733" s="7">
        <v>1.0384940840785823</v>
      </c>
      <c r="BD1733" s="35" t="s">
        <v>552</v>
      </c>
      <c r="BE1733" s="35" t="s">
        <v>552</v>
      </c>
      <c r="BF1733" s="35" t="s">
        <v>552</v>
      </c>
      <c r="BG1733" s="35" t="s">
        <v>552</v>
      </c>
      <c r="BH1733" s="35" t="s">
        <v>552</v>
      </c>
      <c r="BI1733" s="35" t="s">
        <v>552</v>
      </c>
      <c r="BJ1733" s="35">
        <v>1.3490684898532135</v>
      </c>
      <c r="BK1733" s="35" t="s">
        <v>552</v>
      </c>
      <c r="BL1733" s="35" t="s">
        <v>552</v>
      </c>
      <c r="BM1733" s="35" t="s">
        <v>552</v>
      </c>
      <c r="BN1733" s="35">
        <v>1.3490684898532135</v>
      </c>
      <c r="BO1733" s="1">
        <v>0</v>
      </c>
      <c r="BP1733" s="1">
        <v>0</v>
      </c>
      <c r="BQ1733" s="1">
        <v>600092.91263999988</v>
      </c>
      <c r="BR1733" s="1">
        <v>26673.995631715243</v>
      </c>
      <c r="BS1733" s="1">
        <v>235705.61390132541</v>
      </c>
      <c r="BT1733" s="1">
        <v>600092.91263999988</v>
      </c>
      <c r="BU1733" s="1">
        <v>26673.995631715243</v>
      </c>
      <c r="BV1733" s="1">
        <v>69383.863957305046</v>
      </c>
      <c r="BW1733" s="35">
        <v>5.9911125262219924</v>
      </c>
      <c r="BX1733" s="1">
        <v>2995131.2531745434</v>
      </c>
      <c r="BY1733" s="1">
        <v>133132.91372184467</v>
      </c>
      <c r="BZ1733" s="1">
        <v>1176433.2420437499</v>
      </c>
      <c r="CA1733" s="1">
        <v>2995131.2531745434</v>
      </c>
      <c r="CB1733" s="1">
        <v>133132.91372184467</v>
      </c>
      <c r="CC1733" s="1">
        <v>346302.67251498788</v>
      </c>
    </row>
    <row r="1734" spans="1:81" x14ac:dyDescent="0.25">
      <c r="A1734" t="s">
        <v>647</v>
      </c>
      <c r="B1734" t="s">
        <v>648</v>
      </c>
      <c r="C1734" t="s">
        <v>135</v>
      </c>
      <c r="D1734" t="s">
        <v>38</v>
      </c>
      <c r="E1734">
        <v>50117</v>
      </c>
      <c r="F1734" t="s">
        <v>39</v>
      </c>
      <c r="G1734" t="s">
        <v>55</v>
      </c>
      <c r="H1734" s="74">
        <v>0.53246165051848993</v>
      </c>
      <c r="I1734" s="1">
        <v>5313731</v>
      </c>
      <c r="J1734" s="1"/>
      <c r="K1734" s="1"/>
      <c r="L1734" s="1">
        <v>1055770</v>
      </c>
      <c r="M1734" s="1"/>
      <c r="N1734" s="1"/>
      <c r="O1734" s="1"/>
      <c r="P1734" s="1"/>
      <c r="Q1734" s="1"/>
      <c r="R1734" s="1"/>
      <c r="S1734" s="1"/>
      <c r="T1734" s="1">
        <v>1055770</v>
      </c>
      <c r="U1734" s="1">
        <v>39.888888888888886</v>
      </c>
      <c r="V1734" s="36">
        <v>0.15560103300551661</v>
      </c>
      <c r="W1734" s="1"/>
      <c r="X1734" s="1"/>
      <c r="Y1734" s="1">
        <v>184378</v>
      </c>
      <c r="Z1734" s="1"/>
      <c r="AA1734" s="1"/>
      <c r="AB1734" s="1"/>
      <c r="AC1734" s="1">
        <v>10612</v>
      </c>
      <c r="AD1734" s="1"/>
      <c r="AE1734" s="1"/>
      <c r="AF1734" s="1"/>
      <c r="AG1734" s="1">
        <v>0</v>
      </c>
      <c r="AH1734" s="1">
        <v>0</v>
      </c>
      <c r="AI1734" s="1">
        <v>1894838.691875</v>
      </c>
      <c r="AJ1734" s="1">
        <v>0</v>
      </c>
      <c r="AK1734" s="1">
        <v>0</v>
      </c>
      <c r="AL1734" s="1">
        <v>0</v>
      </c>
      <c r="AM1734" s="1">
        <v>93511.246079999997</v>
      </c>
      <c r="AN1734" s="1">
        <v>0</v>
      </c>
      <c r="AO1734" s="1">
        <v>0</v>
      </c>
      <c r="AP1734" s="1">
        <v>0</v>
      </c>
      <c r="AQ1734" s="1">
        <v>1988349.937955</v>
      </c>
      <c r="AR1734" s="1">
        <v>0</v>
      </c>
      <c r="AS1734" s="1">
        <v>0</v>
      </c>
      <c r="AT1734" s="1">
        <v>399735.08093319996</v>
      </c>
      <c r="AU1734" s="1">
        <v>0</v>
      </c>
      <c r="AV1734" s="1">
        <v>0</v>
      </c>
      <c r="AW1734" s="1">
        <v>0</v>
      </c>
      <c r="AX1734" s="1">
        <v>27603.722159999998</v>
      </c>
      <c r="AY1734" s="1">
        <v>0</v>
      </c>
      <c r="AZ1734" s="1">
        <v>0</v>
      </c>
      <c r="BA1734" s="1">
        <v>0</v>
      </c>
      <c r="BB1734" s="1">
        <v>427338.80309319997</v>
      </c>
      <c r="BC1734" s="7">
        <v>0.45461253892005449</v>
      </c>
      <c r="BD1734" s="35" t="s">
        <v>552</v>
      </c>
      <c r="BE1734" s="35" t="s">
        <v>552</v>
      </c>
      <c r="BF1734" s="35">
        <v>2.1733651958364035</v>
      </c>
      <c r="BG1734" s="35" t="s">
        <v>552</v>
      </c>
      <c r="BH1734" s="35" t="s">
        <v>552</v>
      </c>
      <c r="BI1734" s="35" t="s">
        <v>552</v>
      </c>
      <c r="BJ1734" s="35" t="s">
        <v>552</v>
      </c>
      <c r="BK1734" s="35" t="s">
        <v>552</v>
      </c>
      <c r="BL1734" s="35" t="s">
        <v>552</v>
      </c>
      <c r="BM1734" s="35" t="s">
        <v>552</v>
      </c>
      <c r="BN1734" s="35">
        <v>2.288082386360855</v>
      </c>
      <c r="BO1734" s="1">
        <v>0</v>
      </c>
      <c r="BP1734" s="1"/>
      <c r="BQ1734" s="1">
        <v>1749067.6959599997</v>
      </c>
      <c r="BR1734" s="1">
        <v>77745.667543985357</v>
      </c>
      <c r="BS1734" s="1">
        <v>687002.07309155376</v>
      </c>
      <c r="BT1734" s="1">
        <v>1749067.6959599997</v>
      </c>
      <c r="BU1734" s="1">
        <v>77745.667543985357</v>
      </c>
      <c r="BV1734" s="1">
        <v>202230.47550206381</v>
      </c>
      <c r="BW1734" s="35">
        <v>6.0036410915572027</v>
      </c>
      <c r="BX1734" s="1">
        <v>8751706.9954207335</v>
      </c>
      <c r="BY1734" s="1">
        <v>389011.4168136302</v>
      </c>
      <c r="BZ1734" s="1">
        <v>3437511.8029058822</v>
      </c>
      <c r="CA1734" s="1">
        <v>8751706.9954207335</v>
      </c>
      <c r="CB1734" s="1">
        <v>389011.4168136302</v>
      </c>
      <c r="CC1734" s="1">
        <v>1011888.7171872786</v>
      </c>
    </row>
    <row r="1735" spans="1:81" x14ac:dyDescent="0.25">
      <c r="A1735" t="s">
        <v>647</v>
      </c>
      <c r="B1735" t="s">
        <v>648</v>
      </c>
      <c r="C1735" t="s">
        <v>135</v>
      </c>
      <c r="D1735" t="s">
        <v>28</v>
      </c>
      <c r="E1735">
        <v>50117</v>
      </c>
      <c r="F1735" t="s">
        <v>39</v>
      </c>
      <c r="G1735" t="s">
        <v>55</v>
      </c>
      <c r="H1735" s="74">
        <v>0.53246165051848993</v>
      </c>
      <c r="I1735" s="1">
        <v>7866539</v>
      </c>
      <c r="J1735" s="1">
        <v>0</v>
      </c>
      <c r="K1735" s="1">
        <v>0</v>
      </c>
      <c r="L1735" s="1">
        <v>3725682</v>
      </c>
      <c r="M1735" s="1">
        <v>0</v>
      </c>
      <c r="N1735" s="1">
        <v>0</v>
      </c>
      <c r="O1735" s="1">
        <v>0</v>
      </c>
      <c r="P1735" s="1">
        <v>246974</v>
      </c>
      <c r="Q1735" s="1">
        <v>0</v>
      </c>
      <c r="R1735" s="1">
        <v>0</v>
      </c>
      <c r="S1735" s="1">
        <v>79300</v>
      </c>
      <c r="T1735" s="1">
        <v>4051956</v>
      </c>
      <c r="U1735" s="1"/>
      <c r="V1735" s="36"/>
      <c r="W1735" s="1"/>
      <c r="X1735" s="1"/>
      <c r="Y1735" s="1">
        <v>414404</v>
      </c>
      <c r="Z1735" s="1"/>
      <c r="AA1735" s="1"/>
      <c r="AB1735" s="1"/>
      <c r="AC1735" s="1">
        <v>25174</v>
      </c>
      <c r="AD1735" s="1"/>
      <c r="AE1735" s="1"/>
      <c r="AF1735" s="1">
        <v>14541</v>
      </c>
      <c r="AG1735" s="1">
        <v>0</v>
      </c>
      <c r="AH1735" s="1">
        <v>0</v>
      </c>
      <c r="AI1735" s="1">
        <v>4274608.7483750004</v>
      </c>
      <c r="AJ1735" s="1">
        <v>0</v>
      </c>
      <c r="AK1735" s="1">
        <v>0</v>
      </c>
      <c r="AL1735" s="1">
        <v>0</v>
      </c>
      <c r="AM1735" s="1">
        <v>221646.12738166665</v>
      </c>
      <c r="AN1735" s="1">
        <v>0</v>
      </c>
      <c r="AO1735" s="1">
        <v>0</v>
      </c>
      <c r="AP1735" s="1">
        <v>83025.620099999986</v>
      </c>
      <c r="AQ1735" s="1">
        <v>4579280.4958566669</v>
      </c>
      <c r="AR1735" s="1">
        <v>0</v>
      </c>
      <c r="AS1735" s="1">
        <v>0</v>
      </c>
      <c r="AT1735" s="1">
        <v>898435.91143759992</v>
      </c>
      <c r="AU1735" s="1">
        <v>0</v>
      </c>
      <c r="AV1735" s="1">
        <v>0</v>
      </c>
      <c r="AW1735" s="1">
        <v>0</v>
      </c>
      <c r="AX1735" s="1">
        <v>65482.105319999995</v>
      </c>
      <c r="AY1735" s="1">
        <v>0</v>
      </c>
      <c r="AZ1735" s="1">
        <v>0</v>
      </c>
      <c r="BA1735" s="1">
        <v>18648.226140300001</v>
      </c>
      <c r="BB1735" s="1">
        <v>982566.24289789994</v>
      </c>
      <c r="BC1735" s="7">
        <v>0.70702589013472972</v>
      </c>
      <c r="BD1735" s="35" t="s">
        <v>552</v>
      </c>
      <c r="BE1735" s="35" t="s">
        <v>552</v>
      </c>
      <c r="BF1735" s="35">
        <v>1.3884826079661658</v>
      </c>
      <c r="BG1735" s="35" t="s">
        <v>552</v>
      </c>
      <c r="BH1735" s="35" t="s">
        <v>552</v>
      </c>
      <c r="BI1735" s="35" t="s">
        <v>552</v>
      </c>
      <c r="BJ1735" s="35">
        <v>1.1625848579270153</v>
      </c>
      <c r="BK1735" s="35" t="s">
        <v>552</v>
      </c>
      <c r="BL1735" s="35" t="s">
        <v>552</v>
      </c>
      <c r="BM1735" s="35">
        <v>1.2821418189192937</v>
      </c>
      <c r="BN1735" s="35">
        <v>1.3726325603620984</v>
      </c>
      <c r="BO1735" s="1">
        <v>0</v>
      </c>
      <c r="BP1735" s="1">
        <v>0</v>
      </c>
      <c r="BQ1735" s="1">
        <v>2589349.9772399995</v>
      </c>
      <c r="BR1735" s="1">
        <v>115096.02684362362</v>
      </c>
      <c r="BS1735" s="1">
        <v>1017049.7153611197</v>
      </c>
      <c r="BT1735" s="1">
        <v>2589349.9772399995</v>
      </c>
      <c r="BU1735" s="1">
        <v>115096.02684362362</v>
      </c>
      <c r="BV1735" s="1">
        <v>299385.48310509685</v>
      </c>
      <c r="BW1735" s="35">
        <v>6.0036410915572027</v>
      </c>
      <c r="BX1735" s="1">
        <v>12956177.946540769</v>
      </c>
      <c r="BY1735" s="1">
        <v>575899.20938972605</v>
      </c>
      <c r="BZ1735" s="1">
        <v>5088951.7479374548</v>
      </c>
      <c r="CA1735" s="1">
        <v>12956177.946540769</v>
      </c>
      <c r="CB1735" s="1">
        <v>575899.20938972605</v>
      </c>
      <c r="CC1735" s="1">
        <v>1498017.5054803675</v>
      </c>
    </row>
    <row r="1736" spans="1:81" x14ac:dyDescent="0.25">
      <c r="A1736" t="s">
        <v>647</v>
      </c>
      <c r="B1736" t="s">
        <v>648</v>
      </c>
      <c r="C1736" t="s">
        <v>135</v>
      </c>
      <c r="D1736" t="s">
        <v>1730</v>
      </c>
      <c r="E1736">
        <v>50117</v>
      </c>
      <c r="F1736" t="s">
        <v>39</v>
      </c>
      <c r="G1736" t="s">
        <v>55</v>
      </c>
      <c r="H1736" s="74">
        <v>0.53246165051848993</v>
      </c>
      <c r="I1736" s="1">
        <v>2552808</v>
      </c>
      <c r="J1736" s="1"/>
      <c r="K1736" s="1"/>
      <c r="L1736" s="1">
        <v>2669912</v>
      </c>
      <c r="M1736" s="1"/>
      <c r="N1736" s="1"/>
      <c r="O1736" s="1"/>
      <c r="P1736" s="1">
        <v>246974</v>
      </c>
      <c r="Q1736" s="1"/>
      <c r="R1736" s="1"/>
      <c r="S1736" s="1">
        <v>79300</v>
      </c>
      <c r="T1736" s="1">
        <v>2996186</v>
      </c>
      <c r="U1736" s="1">
        <v>10.791208791208792</v>
      </c>
      <c r="V1736" s="36">
        <v>0.10294570635446591</v>
      </c>
      <c r="W1736" s="1"/>
      <c r="X1736" s="1"/>
      <c r="Y1736" s="1">
        <v>230026</v>
      </c>
      <c r="Z1736" s="1"/>
      <c r="AA1736" s="1"/>
      <c r="AB1736" s="1"/>
      <c r="AC1736" s="1">
        <v>14562</v>
      </c>
      <c r="AD1736" s="1"/>
      <c r="AE1736" s="1"/>
      <c r="AF1736" s="1">
        <v>14541</v>
      </c>
      <c r="AG1736" s="1">
        <v>0</v>
      </c>
      <c r="AH1736" s="1">
        <v>0</v>
      </c>
      <c r="AI1736" s="1">
        <v>2379770.0565000004</v>
      </c>
      <c r="AJ1736" s="1">
        <v>0</v>
      </c>
      <c r="AK1736" s="1"/>
      <c r="AL1736" s="1">
        <v>0</v>
      </c>
      <c r="AM1736" s="1">
        <v>128134.88130166665</v>
      </c>
      <c r="AN1736" s="1"/>
      <c r="AO1736" s="1">
        <v>0</v>
      </c>
      <c r="AP1736" s="1">
        <v>83025.620099999986</v>
      </c>
      <c r="AQ1736" s="1">
        <v>2590930.557901667</v>
      </c>
      <c r="AR1736" s="1">
        <v>0</v>
      </c>
      <c r="AS1736" s="1">
        <v>0</v>
      </c>
      <c r="AT1736" s="1">
        <v>498700.83050439996</v>
      </c>
      <c r="AU1736" s="1">
        <v>0</v>
      </c>
      <c r="AV1736" s="1"/>
      <c r="AW1736" s="1">
        <v>0</v>
      </c>
      <c r="AX1736" s="1">
        <v>37878.383159999998</v>
      </c>
      <c r="AY1736" s="1"/>
      <c r="AZ1736" s="1">
        <v>0</v>
      </c>
      <c r="BA1736" s="1">
        <v>18648.226140300001</v>
      </c>
      <c r="BB1736" s="1">
        <v>555227.43980469997</v>
      </c>
      <c r="BC1736" s="7">
        <v>1.2324303268034129</v>
      </c>
      <c r="BD1736" s="35" t="s">
        <v>552</v>
      </c>
      <c r="BE1736" s="35" t="s">
        <v>552</v>
      </c>
      <c r="BF1736" s="35">
        <v>1.0781145172591458</v>
      </c>
      <c r="BG1736" s="35" t="s">
        <v>552</v>
      </c>
      <c r="BH1736" s="35" t="s">
        <v>552</v>
      </c>
      <c r="BI1736" s="35" t="s">
        <v>552</v>
      </c>
      <c r="BJ1736" s="35">
        <v>0.67218923636361172</v>
      </c>
      <c r="BK1736" s="35" t="s">
        <v>552</v>
      </c>
      <c r="BL1736" s="35" t="s">
        <v>552</v>
      </c>
      <c r="BM1736" s="35">
        <v>1.2821418189192937</v>
      </c>
      <c r="BN1736" s="35">
        <v>1.0500543016042283</v>
      </c>
      <c r="BO1736" s="1">
        <v>0</v>
      </c>
      <c r="BP1736" s="1">
        <v>0</v>
      </c>
      <c r="BQ1736" s="1">
        <v>840282.28127999988</v>
      </c>
      <c r="BR1736" s="1">
        <v>37350.359299638272</v>
      </c>
      <c r="BS1736" s="1">
        <v>330047.64226956601</v>
      </c>
      <c r="BT1736" s="1">
        <v>840282.28127999988</v>
      </c>
      <c r="BU1736" s="1">
        <v>37350.359299638272</v>
      </c>
      <c r="BV1736" s="1">
        <v>97155.007603033067</v>
      </c>
      <c r="BW1736" s="35">
        <v>6.0036410915572027</v>
      </c>
      <c r="BX1736" s="1">
        <v>4204470.9511200348</v>
      </c>
      <c r="BY1736" s="1">
        <v>186887.79257609576</v>
      </c>
      <c r="BZ1736" s="1">
        <v>1651439.9450315724</v>
      </c>
      <c r="CA1736" s="1">
        <v>4204470.9511200348</v>
      </c>
      <c r="CB1736" s="1">
        <v>186887.79257609576</v>
      </c>
      <c r="CC1736" s="1">
        <v>486128.78829308873</v>
      </c>
    </row>
    <row r="1737" spans="1:81" x14ac:dyDescent="0.25">
      <c r="A1737" t="s">
        <v>1560</v>
      </c>
      <c r="B1737" t="s">
        <v>1561</v>
      </c>
      <c r="C1737" t="s">
        <v>135</v>
      </c>
      <c r="D1737" t="s">
        <v>28</v>
      </c>
      <c r="E1737">
        <v>50186</v>
      </c>
      <c r="F1737" t="s">
        <v>370</v>
      </c>
      <c r="G1737" t="s">
        <v>55</v>
      </c>
      <c r="H1737" s="74">
        <v>0.53246165051848993</v>
      </c>
      <c r="I1737" s="1">
        <v>189254.88</v>
      </c>
      <c r="J1737" s="1">
        <v>0</v>
      </c>
      <c r="K1737" s="1">
        <v>0</v>
      </c>
      <c r="L1737" s="1">
        <v>0</v>
      </c>
      <c r="M1737" s="1">
        <v>0</v>
      </c>
      <c r="N1737" s="1">
        <v>0</v>
      </c>
      <c r="O1737" s="1">
        <v>0</v>
      </c>
      <c r="P1737" s="1">
        <v>224918</v>
      </c>
      <c r="Q1737" s="1">
        <v>0</v>
      </c>
      <c r="R1737" s="1">
        <v>0</v>
      </c>
      <c r="S1737" s="1">
        <v>0</v>
      </c>
      <c r="T1737" s="1">
        <v>224918</v>
      </c>
      <c r="U1737" s="1"/>
      <c r="V1737" s="36"/>
      <c r="W1737" s="1"/>
      <c r="X1737" s="1"/>
      <c r="Y1737" s="1"/>
      <c r="Z1737" s="1"/>
      <c r="AA1737" s="1"/>
      <c r="AB1737" s="1"/>
      <c r="AC1737" s="1">
        <v>26494</v>
      </c>
      <c r="AD1737" s="1"/>
      <c r="AE1737" s="1"/>
      <c r="AF1737" s="1"/>
      <c r="AG1737" s="1">
        <v>0</v>
      </c>
      <c r="AH1737" s="1">
        <v>0</v>
      </c>
      <c r="AI1737" s="1">
        <v>0</v>
      </c>
      <c r="AJ1737" s="1">
        <v>0</v>
      </c>
      <c r="AK1737" s="1">
        <v>0</v>
      </c>
      <c r="AL1737" s="1">
        <v>0</v>
      </c>
      <c r="AM1737" s="1">
        <v>232872.78936166666</v>
      </c>
      <c r="AN1737" s="1">
        <v>0</v>
      </c>
      <c r="AO1737" s="1">
        <v>0</v>
      </c>
      <c r="AP1737" s="1">
        <v>0</v>
      </c>
      <c r="AQ1737" s="1">
        <v>232872.78936166666</v>
      </c>
      <c r="AR1737" s="1">
        <v>0</v>
      </c>
      <c r="AS1737" s="1">
        <v>0</v>
      </c>
      <c r="AT1737" s="1">
        <v>0</v>
      </c>
      <c r="AU1737" s="1">
        <v>0</v>
      </c>
      <c r="AV1737" s="1">
        <v>0</v>
      </c>
      <c r="AW1737" s="1">
        <v>0</v>
      </c>
      <c r="AX1737" s="1">
        <v>68915.662920000002</v>
      </c>
      <c r="AY1737" s="1">
        <v>0</v>
      </c>
      <c r="AZ1737" s="1">
        <v>0</v>
      </c>
      <c r="BA1737" s="1">
        <v>0</v>
      </c>
      <c r="BB1737" s="1">
        <v>68915.662920000002</v>
      </c>
      <c r="BC1737" s="7">
        <v>1.5946138471127755</v>
      </c>
      <c r="BD1737" s="35" t="s">
        <v>552</v>
      </c>
      <c r="BE1737" s="35" t="s">
        <v>552</v>
      </c>
      <c r="BF1737" s="35" t="s">
        <v>552</v>
      </c>
      <c r="BG1737" s="35" t="s">
        <v>552</v>
      </c>
      <c r="BH1737" s="35" t="s">
        <v>552</v>
      </c>
      <c r="BI1737" s="35" t="s">
        <v>552</v>
      </c>
      <c r="BJ1737" s="35">
        <v>1.3417710111314642</v>
      </c>
      <c r="BK1737" s="35" t="s">
        <v>552</v>
      </c>
      <c r="BL1737" s="35" t="s">
        <v>552</v>
      </c>
      <c r="BM1737" s="35" t="s">
        <v>552</v>
      </c>
      <c r="BN1737" s="35">
        <v>1.3417710111314642</v>
      </c>
      <c r="BO1737" s="1">
        <v>0</v>
      </c>
      <c r="BP1737" s="1">
        <v>0</v>
      </c>
      <c r="BQ1737" s="1">
        <v>62295.13630079999</v>
      </c>
      <c r="BR1737" s="1">
        <v>2769.0048633543629</v>
      </c>
      <c r="BS1737" s="1">
        <v>24468.399868697386</v>
      </c>
      <c r="BT1737" s="1">
        <v>62295.13630079999</v>
      </c>
      <c r="BU1737" s="1">
        <v>2769.0048633543629</v>
      </c>
      <c r="BV1737" s="1">
        <v>7202.680070460101</v>
      </c>
      <c r="BW1737" s="35">
        <v>5.9806917290367014</v>
      </c>
      <c r="BX1737" s="1">
        <v>310272.87013260846</v>
      </c>
      <c r="BY1737" s="1">
        <v>13791.559620571477</v>
      </c>
      <c r="BZ1737" s="1">
        <v>121869.55684878376</v>
      </c>
      <c r="CA1737" s="1">
        <v>310272.87013260846</v>
      </c>
      <c r="CB1737" s="1">
        <v>13791.559620571477</v>
      </c>
      <c r="CC1737" s="1">
        <v>35874.329053838112</v>
      </c>
    </row>
    <row r="1738" spans="1:81" x14ac:dyDescent="0.25">
      <c r="A1738" t="s">
        <v>1560</v>
      </c>
      <c r="B1738" t="s">
        <v>1561</v>
      </c>
      <c r="C1738" t="s">
        <v>135</v>
      </c>
      <c r="D1738" t="s">
        <v>1730</v>
      </c>
      <c r="E1738">
        <v>50186</v>
      </c>
      <c r="F1738" t="s">
        <v>370</v>
      </c>
      <c r="G1738" t="s">
        <v>55</v>
      </c>
      <c r="H1738" s="74">
        <v>0.53246165051848993</v>
      </c>
      <c r="I1738" s="1">
        <v>189254.88</v>
      </c>
      <c r="J1738" s="1"/>
      <c r="K1738" s="1"/>
      <c r="L1738" s="1"/>
      <c r="M1738" s="1"/>
      <c r="N1738" s="1"/>
      <c r="O1738" s="1"/>
      <c r="P1738" s="1">
        <v>224918</v>
      </c>
      <c r="Q1738" s="1"/>
      <c r="R1738" s="1"/>
      <c r="S1738" s="1"/>
      <c r="T1738" s="1">
        <v>224918</v>
      </c>
      <c r="U1738" s="1">
        <v>7.0769230769230766</v>
      </c>
      <c r="V1738" s="36">
        <v>0.13518279990549398</v>
      </c>
      <c r="W1738" s="1"/>
      <c r="X1738" s="1"/>
      <c r="Y1738" s="1"/>
      <c r="Z1738" s="1"/>
      <c r="AA1738" s="1"/>
      <c r="AB1738" s="1"/>
      <c r="AC1738" s="1">
        <v>26494</v>
      </c>
      <c r="AD1738" s="1"/>
      <c r="AE1738" s="1"/>
      <c r="AF1738" s="1"/>
      <c r="AG1738" s="1">
        <v>0</v>
      </c>
      <c r="AH1738" s="1">
        <v>0</v>
      </c>
      <c r="AI1738" s="1">
        <v>0</v>
      </c>
      <c r="AJ1738" s="1">
        <v>0</v>
      </c>
      <c r="AK1738" s="1"/>
      <c r="AL1738" s="1">
        <v>0</v>
      </c>
      <c r="AM1738" s="1">
        <v>232872.78936166666</v>
      </c>
      <c r="AN1738" s="1"/>
      <c r="AO1738" s="1">
        <v>0</v>
      </c>
      <c r="AP1738" s="1">
        <v>0</v>
      </c>
      <c r="AQ1738" s="1">
        <v>232872.78936166666</v>
      </c>
      <c r="AR1738" s="1">
        <v>0</v>
      </c>
      <c r="AS1738" s="1">
        <v>0</v>
      </c>
      <c r="AT1738" s="1">
        <v>0</v>
      </c>
      <c r="AU1738" s="1">
        <v>0</v>
      </c>
      <c r="AV1738" s="1"/>
      <c r="AW1738" s="1">
        <v>0</v>
      </c>
      <c r="AX1738" s="1">
        <v>68915.662920000002</v>
      </c>
      <c r="AY1738" s="1"/>
      <c r="AZ1738" s="1">
        <v>0</v>
      </c>
      <c r="BA1738" s="1">
        <v>0</v>
      </c>
      <c r="BB1738" s="1">
        <v>68915.662920000002</v>
      </c>
      <c r="BC1738" s="7">
        <v>1.5946138471127755</v>
      </c>
      <c r="BD1738" s="35" t="s">
        <v>552</v>
      </c>
      <c r="BE1738" s="35" t="s">
        <v>552</v>
      </c>
      <c r="BF1738" s="35" t="s">
        <v>552</v>
      </c>
      <c r="BG1738" s="35" t="s">
        <v>552</v>
      </c>
      <c r="BH1738" s="35" t="s">
        <v>552</v>
      </c>
      <c r="BI1738" s="35" t="s">
        <v>552</v>
      </c>
      <c r="BJ1738" s="35">
        <v>1.3417710111314642</v>
      </c>
      <c r="BK1738" s="35" t="s">
        <v>552</v>
      </c>
      <c r="BL1738" s="35" t="s">
        <v>552</v>
      </c>
      <c r="BM1738" s="35" t="s">
        <v>552</v>
      </c>
      <c r="BN1738" s="35">
        <v>1.3417710111314642</v>
      </c>
      <c r="BO1738" s="1">
        <v>0</v>
      </c>
      <c r="BP1738" s="1">
        <v>0</v>
      </c>
      <c r="BQ1738" s="1">
        <v>62295.13630079999</v>
      </c>
      <c r="BR1738" s="1">
        <v>2769.0048633543629</v>
      </c>
      <c r="BS1738" s="1">
        <v>24468.399868697386</v>
      </c>
      <c r="BT1738" s="1">
        <v>62295.13630079999</v>
      </c>
      <c r="BU1738" s="1">
        <v>2769.0048633543629</v>
      </c>
      <c r="BV1738" s="1">
        <v>7202.680070460101</v>
      </c>
      <c r="BW1738" s="35">
        <v>5.9806917290367014</v>
      </c>
      <c r="BX1738" s="1">
        <v>310272.87013260846</v>
      </c>
      <c r="BY1738" s="1">
        <v>13791.559620571477</v>
      </c>
      <c r="BZ1738" s="1">
        <v>121869.55684878376</v>
      </c>
      <c r="CA1738" s="1">
        <v>310272.87013260846</v>
      </c>
      <c r="CB1738" s="1">
        <v>13791.559620571477</v>
      </c>
      <c r="CC1738" s="1">
        <v>35874.329053838112</v>
      </c>
    </row>
    <row r="1739" spans="1:81" x14ac:dyDescent="0.25">
      <c r="A1739" t="s">
        <v>1549</v>
      </c>
      <c r="B1739" t="s">
        <v>45</v>
      </c>
      <c r="C1739" t="s">
        <v>135</v>
      </c>
      <c r="D1739" t="s">
        <v>28</v>
      </c>
      <c r="E1739">
        <v>50163</v>
      </c>
      <c r="F1739" t="s">
        <v>39</v>
      </c>
      <c r="G1739" t="s">
        <v>55</v>
      </c>
      <c r="H1739" s="74">
        <v>0.53246165051848993</v>
      </c>
      <c r="I1739" s="1">
        <v>1470529</v>
      </c>
      <c r="J1739" s="1">
        <v>0</v>
      </c>
      <c r="K1739" s="1">
        <v>0</v>
      </c>
      <c r="L1739" s="1">
        <v>147802</v>
      </c>
      <c r="M1739" s="1">
        <v>0</v>
      </c>
      <c r="N1739" s="1">
        <v>0</v>
      </c>
      <c r="O1739" s="1">
        <v>0</v>
      </c>
      <c r="P1739" s="1">
        <v>1549651</v>
      </c>
      <c r="Q1739" s="1">
        <v>0</v>
      </c>
      <c r="R1739" s="1">
        <v>0</v>
      </c>
      <c r="S1739" s="1">
        <v>0</v>
      </c>
      <c r="T1739" s="1">
        <v>1697453</v>
      </c>
      <c r="U1739" s="1"/>
      <c r="V1739" s="36"/>
      <c r="W1739" s="1"/>
      <c r="X1739" s="1"/>
      <c r="Y1739" s="1">
        <v>12731</v>
      </c>
      <c r="Z1739" s="1"/>
      <c r="AA1739" s="1"/>
      <c r="AB1739" s="1"/>
      <c r="AC1739" s="1">
        <v>160136</v>
      </c>
      <c r="AD1739" s="1"/>
      <c r="AE1739" s="1"/>
      <c r="AF1739" s="1"/>
      <c r="AG1739" s="1">
        <v>0</v>
      </c>
      <c r="AH1739" s="1">
        <v>0</v>
      </c>
      <c r="AI1739" s="1">
        <v>131710.945875</v>
      </c>
      <c r="AJ1739" s="1">
        <v>0</v>
      </c>
      <c r="AK1739" s="1">
        <v>0</v>
      </c>
      <c r="AL1739" s="1">
        <v>0</v>
      </c>
      <c r="AM1739" s="1">
        <v>1407754.225260833</v>
      </c>
      <c r="AN1739" s="1">
        <v>0</v>
      </c>
      <c r="AO1739" s="1">
        <v>0</v>
      </c>
      <c r="AP1739" s="1">
        <v>0</v>
      </c>
      <c r="AQ1739" s="1">
        <v>1539465.171135833</v>
      </c>
      <c r="AR1739" s="1">
        <v>0</v>
      </c>
      <c r="AS1739" s="1">
        <v>0</v>
      </c>
      <c r="AT1739" s="1">
        <v>27601.054981400001</v>
      </c>
      <c r="AU1739" s="1">
        <v>0</v>
      </c>
      <c r="AV1739" s="1">
        <v>0</v>
      </c>
      <c r="AW1739" s="1">
        <v>0</v>
      </c>
      <c r="AX1739" s="1">
        <v>416542.56047999999</v>
      </c>
      <c r="AY1739" s="1">
        <v>0</v>
      </c>
      <c r="AZ1739" s="1">
        <v>0</v>
      </c>
      <c r="BA1739" s="1">
        <v>0</v>
      </c>
      <c r="BB1739" s="1">
        <v>444143.61546140001</v>
      </c>
      <c r="BC1739" s="7">
        <v>1.3489083089128016</v>
      </c>
      <c r="BD1739" s="35" t="s">
        <v>552</v>
      </c>
      <c r="BE1739" s="35" t="s">
        <v>552</v>
      </c>
      <c r="BF1739" s="35">
        <v>1.0778744594552172</v>
      </c>
      <c r="BG1739" s="35" t="s">
        <v>552</v>
      </c>
      <c r="BH1739" s="35" t="s">
        <v>552</v>
      </c>
      <c r="BI1739" s="35" t="s">
        <v>552</v>
      </c>
      <c r="BJ1739" s="35">
        <v>1.1772307350111948</v>
      </c>
      <c r="BK1739" s="35" t="s">
        <v>552</v>
      </c>
      <c r="BL1739" s="35" t="s">
        <v>552</v>
      </c>
      <c r="BM1739" s="35" t="s">
        <v>552</v>
      </c>
      <c r="BN1739" s="35">
        <v>1.1685795050568311</v>
      </c>
      <c r="BO1739" s="1">
        <v>0</v>
      </c>
      <c r="BP1739" s="1">
        <v>0</v>
      </c>
      <c r="BQ1739" s="1">
        <v>484039.32563999994</v>
      </c>
      <c r="BR1739" s="1">
        <v>21515.439668998908</v>
      </c>
      <c r="BS1739" s="1">
        <v>190121.8694625771</v>
      </c>
      <c r="BT1739" s="1">
        <v>484039.32563999994</v>
      </c>
      <c r="BU1739" s="1">
        <v>21515.439668998908</v>
      </c>
      <c r="BV1739" s="1">
        <v>55965.531358206579</v>
      </c>
      <c r="BW1739" s="35">
        <v>5.981246110104931</v>
      </c>
      <c r="BX1739" s="1">
        <v>2411119.0079820636</v>
      </c>
      <c r="BY1739" s="1">
        <v>107173.70015839813</v>
      </c>
      <c r="BZ1739" s="1">
        <v>947043.82270633965</v>
      </c>
      <c r="CA1739" s="1">
        <v>2411119.0079820636</v>
      </c>
      <c r="CB1739" s="1">
        <v>107173.70015839813</v>
      </c>
      <c r="CC1739" s="1">
        <v>278778.08537802205</v>
      </c>
    </row>
    <row r="1740" spans="1:81" x14ac:dyDescent="0.25">
      <c r="A1740" t="s">
        <v>1549</v>
      </c>
      <c r="B1740" t="s">
        <v>45</v>
      </c>
      <c r="C1740" t="s">
        <v>135</v>
      </c>
      <c r="D1740" t="s">
        <v>1730</v>
      </c>
      <c r="E1740">
        <v>50163</v>
      </c>
      <c r="F1740" t="s">
        <v>39</v>
      </c>
      <c r="G1740" t="s">
        <v>55</v>
      </c>
      <c r="H1740" s="74">
        <v>0.53246165051848993</v>
      </c>
      <c r="I1740" s="1">
        <v>1470529</v>
      </c>
      <c r="J1740" s="1"/>
      <c r="K1740" s="1"/>
      <c r="L1740" s="1">
        <v>147802</v>
      </c>
      <c r="M1740" s="1"/>
      <c r="N1740" s="1"/>
      <c r="O1740" s="1"/>
      <c r="P1740" s="1">
        <v>1549651</v>
      </c>
      <c r="Q1740" s="1"/>
      <c r="R1740" s="1"/>
      <c r="S1740" s="1"/>
      <c r="T1740" s="1">
        <v>1697453</v>
      </c>
      <c r="U1740" s="1">
        <v>10.567567567567568</v>
      </c>
      <c r="V1740" s="36">
        <v>9.7406358214931626E-2</v>
      </c>
      <c r="W1740" s="1"/>
      <c r="X1740" s="1"/>
      <c r="Y1740" s="1">
        <v>12731</v>
      </c>
      <c r="Z1740" s="1"/>
      <c r="AA1740" s="1"/>
      <c r="AB1740" s="1"/>
      <c r="AC1740" s="1">
        <v>160136</v>
      </c>
      <c r="AD1740" s="1"/>
      <c r="AE1740" s="1"/>
      <c r="AF1740" s="1"/>
      <c r="AG1740" s="1">
        <v>0</v>
      </c>
      <c r="AH1740" s="1">
        <v>0</v>
      </c>
      <c r="AI1740" s="1">
        <v>131710.945875</v>
      </c>
      <c r="AJ1740" s="1">
        <v>0</v>
      </c>
      <c r="AK1740" s="1"/>
      <c r="AL1740" s="1">
        <v>0</v>
      </c>
      <c r="AM1740" s="1">
        <v>1407754.225260833</v>
      </c>
      <c r="AN1740" s="1"/>
      <c r="AO1740" s="1">
        <v>0</v>
      </c>
      <c r="AP1740" s="1">
        <v>0</v>
      </c>
      <c r="AQ1740" s="1">
        <v>1539465.171135833</v>
      </c>
      <c r="AR1740" s="1">
        <v>0</v>
      </c>
      <c r="AS1740" s="1">
        <v>0</v>
      </c>
      <c r="AT1740" s="1">
        <v>27601.054981400001</v>
      </c>
      <c r="AU1740" s="1">
        <v>0</v>
      </c>
      <c r="AV1740" s="1"/>
      <c r="AW1740" s="1">
        <v>0</v>
      </c>
      <c r="AX1740" s="1">
        <v>416542.56047999999</v>
      </c>
      <c r="AY1740" s="1"/>
      <c r="AZ1740" s="1">
        <v>0</v>
      </c>
      <c r="BA1740" s="1">
        <v>0</v>
      </c>
      <c r="BB1740" s="1">
        <v>444143.61546140001</v>
      </c>
      <c r="BC1740" s="7">
        <v>1.3489083089128016</v>
      </c>
      <c r="BD1740" s="35" t="s">
        <v>552</v>
      </c>
      <c r="BE1740" s="35" t="s">
        <v>552</v>
      </c>
      <c r="BF1740" s="35">
        <v>1.0778744594552172</v>
      </c>
      <c r="BG1740" s="35" t="s">
        <v>552</v>
      </c>
      <c r="BH1740" s="35" t="s">
        <v>552</v>
      </c>
      <c r="BI1740" s="35" t="s">
        <v>552</v>
      </c>
      <c r="BJ1740" s="35">
        <v>1.1772307350111948</v>
      </c>
      <c r="BK1740" s="35" t="s">
        <v>552</v>
      </c>
      <c r="BL1740" s="35" t="s">
        <v>552</v>
      </c>
      <c r="BM1740" s="35" t="s">
        <v>552</v>
      </c>
      <c r="BN1740" s="35">
        <v>1.1685795050568311</v>
      </c>
      <c r="BO1740" s="1">
        <v>0</v>
      </c>
      <c r="BP1740" s="1">
        <v>0</v>
      </c>
      <c r="BQ1740" s="1">
        <v>484039.32563999994</v>
      </c>
      <c r="BR1740" s="1">
        <v>21515.439668998908</v>
      </c>
      <c r="BS1740" s="1">
        <v>190121.8694625771</v>
      </c>
      <c r="BT1740" s="1">
        <v>484039.32563999994</v>
      </c>
      <c r="BU1740" s="1">
        <v>21515.439668998908</v>
      </c>
      <c r="BV1740" s="1">
        <v>55965.531358206579</v>
      </c>
      <c r="BW1740" s="35">
        <v>5.981246110104931</v>
      </c>
      <c r="BX1740" s="1">
        <v>2411119.0079820636</v>
      </c>
      <c r="BY1740" s="1">
        <v>107173.70015839813</v>
      </c>
      <c r="BZ1740" s="1">
        <v>947043.82270633965</v>
      </c>
      <c r="CA1740" s="1">
        <v>2411119.0079820636</v>
      </c>
      <c r="CB1740" s="1">
        <v>107173.70015839813</v>
      </c>
      <c r="CC1740" s="1">
        <v>278778.08537802205</v>
      </c>
    </row>
    <row r="1741" spans="1:81" x14ac:dyDescent="0.25">
      <c r="A1741" t="s">
        <v>1043</v>
      </c>
      <c r="B1741" t="s">
        <v>1044</v>
      </c>
      <c r="C1741" t="s">
        <v>135</v>
      </c>
      <c r="D1741" t="s">
        <v>38</v>
      </c>
      <c r="E1741">
        <v>50093</v>
      </c>
      <c r="F1741" t="s">
        <v>370</v>
      </c>
      <c r="G1741" t="s">
        <v>55</v>
      </c>
      <c r="H1741" s="74">
        <v>0.53246165051848993</v>
      </c>
      <c r="I1741" s="1">
        <v>797077.15</v>
      </c>
      <c r="J1741" s="1"/>
      <c r="K1741" s="1"/>
      <c r="L1741" s="1">
        <v>207167</v>
      </c>
      <c r="M1741" s="1"/>
      <c r="N1741" s="1"/>
      <c r="O1741" s="1"/>
      <c r="P1741" s="1"/>
      <c r="Q1741" s="1"/>
      <c r="R1741" s="1"/>
      <c r="S1741" s="1"/>
      <c r="T1741" s="1">
        <v>207167</v>
      </c>
      <c r="U1741" s="1">
        <v>28.5</v>
      </c>
      <c r="V1741" s="36">
        <v>0.12879163772366897</v>
      </c>
      <c r="W1741" s="1"/>
      <c r="X1741" s="1"/>
      <c r="Y1741" s="1">
        <v>48067</v>
      </c>
      <c r="Z1741" s="1"/>
      <c r="AA1741" s="1"/>
      <c r="AB1741" s="1"/>
      <c r="AC1741" s="1"/>
      <c r="AD1741" s="1"/>
      <c r="AE1741" s="1"/>
      <c r="AF1741" s="1"/>
      <c r="AG1741" s="1">
        <v>0</v>
      </c>
      <c r="AH1741" s="1">
        <v>0</v>
      </c>
      <c r="AI1741" s="1">
        <v>493185.33431250002</v>
      </c>
      <c r="AJ1741" s="1">
        <v>0</v>
      </c>
      <c r="AK1741" s="1">
        <v>0</v>
      </c>
      <c r="AL1741" s="1">
        <v>0</v>
      </c>
      <c r="AM1741" s="1">
        <v>0</v>
      </c>
      <c r="AN1741" s="1">
        <v>0</v>
      </c>
      <c r="AO1741" s="1">
        <v>0</v>
      </c>
      <c r="AP1741" s="1">
        <v>0</v>
      </c>
      <c r="AQ1741" s="1">
        <v>493185.33431250002</v>
      </c>
      <c r="AR1741" s="1">
        <v>0</v>
      </c>
      <c r="AS1741" s="1">
        <v>0</v>
      </c>
      <c r="AT1741" s="1">
        <v>104210.1884998</v>
      </c>
      <c r="AU1741" s="1">
        <v>0</v>
      </c>
      <c r="AV1741" s="1">
        <v>0</v>
      </c>
      <c r="AW1741" s="1">
        <v>0</v>
      </c>
      <c r="AX1741" s="1">
        <v>0</v>
      </c>
      <c r="AY1741" s="1">
        <v>0</v>
      </c>
      <c r="AZ1741" s="1">
        <v>0</v>
      </c>
      <c r="BA1741" s="1">
        <v>0</v>
      </c>
      <c r="BB1741" s="1">
        <v>104210.1884998</v>
      </c>
      <c r="BC1741" s="7">
        <v>0.74948268534896523</v>
      </c>
      <c r="BD1741" s="35" t="s">
        <v>552</v>
      </c>
      <c r="BE1741" s="35" t="s">
        <v>552</v>
      </c>
      <c r="BF1741" s="35">
        <v>2.8836422925094247</v>
      </c>
      <c r="BG1741" s="35" t="s">
        <v>552</v>
      </c>
      <c r="BH1741" s="35" t="s">
        <v>552</v>
      </c>
      <c r="BI1741" s="35" t="s">
        <v>552</v>
      </c>
      <c r="BJ1741" s="35" t="s">
        <v>552</v>
      </c>
      <c r="BK1741" s="35" t="s">
        <v>552</v>
      </c>
      <c r="BL1741" s="35" t="s">
        <v>552</v>
      </c>
      <c r="BM1741" s="35" t="s">
        <v>552</v>
      </c>
      <c r="BN1741" s="35">
        <v>2.8836422925094247</v>
      </c>
      <c r="BO1741" s="1">
        <v>0</v>
      </c>
      <c r="BP1741" s="1"/>
      <c r="BQ1741" s="1">
        <v>262365.91469399998</v>
      </c>
      <c r="BR1741" s="1">
        <v>11662.106175643319</v>
      </c>
      <c r="BS1741" s="1">
        <v>103052.57350511482</v>
      </c>
      <c r="BT1741" s="1">
        <v>262365.91469399998</v>
      </c>
      <c r="BU1741" s="1">
        <v>11662.106175643319</v>
      </c>
      <c r="BV1741" s="1">
        <v>30335.237341959888</v>
      </c>
      <c r="BW1741" s="35">
        <v>6.1218997311354864</v>
      </c>
      <c r="BX1741" s="1">
        <v>1343811.9079303143</v>
      </c>
      <c r="BY1741" s="1">
        <v>59732.138485501004</v>
      </c>
      <c r="BZ1741" s="1">
        <v>527824.94852866745</v>
      </c>
      <c r="CA1741" s="1">
        <v>1343811.9079303143</v>
      </c>
      <c r="CB1741" s="1">
        <v>59732.138485501004</v>
      </c>
      <c r="CC1741" s="1">
        <v>155374.04398571549</v>
      </c>
    </row>
    <row r="1742" spans="1:81" x14ac:dyDescent="0.25">
      <c r="A1742" t="s">
        <v>1043</v>
      </c>
      <c r="B1742" t="s">
        <v>1044</v>
      </c>
      <c r="C1742" t="s">
        <v>135</v>
      </c>
      <c r="D1742" t="s">
        <v>28</v>
      </c>
      <c r="E1742">
        <v>50093</v>
      </c>
      <c r="F1742" t="s">
        <v>370</v>
      </c>
      <c r="G1742" t="s">
        <v>55</v>
      </c>
      <c r="H1742" s="74">
        <v>0.53246165051848993</v>
      </c>
      <c r="I1742" s="1">
        <v>1612024.6099999999</v>
      </c>
      <c r="J1742" s="1">
        <v>0</v>
      </c>
      <c r="K1742" s="1">
        <v>0</v>
      </c>
      <c r="L1742" s="1">
        <v>214819</v>
      </c>
      <c r="M1742" s="1">
        <v>0</v>
      </c>
      <c r="N1742" s="1">
        <v>0</v>
      </c>
      <c r="O1742" s="1">
        <v>0</v>
      </c>
      <c r="P1742" s="1">
        <v>246510</v>
      </c>
      <c r="Q1742" s="1">
        <v>0</v>
      </c>
      <c r="R1742" s="1">
        <v>0</v>
      </c>
      <c r="S1742" s="1">
        <v>0</v>
      </c>
      <c r="T1742" s="1">
        <v>461329</v>
      </c>
      <c r="U1742" s="1"/>
      <c r="V1742" s="36"/>
      <c r="W1742" s="1"/>
      <c r="X1742" s="1"/>
      <c r="Y1742" s="1">
        <v>49842</v>
      </c>
      <c r="Z1742" s="1"/>
      <c r="AA1742" s="1"/>
      <c r="AB1742" s="1"/>
      <c r="AC1742" s="1">
        <v>29036</v>
      </c>
      <c r="AD1742" s="1"/>
      <c r="AE1742" s="1"/>
      <c r="AF1742" s="1"/>
      <c r="AG1742" s="1">
        <v>0</v>
      </c>
      <c r="AH1742" s="1">
        <v>0</v>
      </c>
      <c r="AI1742" s="1">
        <v>511397.5170625</v>
      </c>
      <c r="AJ1742" s="1">
        <v>0</v>
      </c>
      <c r="AK1742" s="1">
        <v>0</v>
      </c>
      <c r="AL1742" s="1">
        <v>0</v>
      </c>
      <c r="AM1742" s="1">
        <v>255216.07427499999</v>
      </c>
      <c r="AN1742" s="1">
        <v>0</v>
      </c>
      <c r="AO1742" s="1">
        <v>0</v>
      </c>
      <c r="AP1742" s="1">
        <v>0</v>
      </c>
      <c r="AQ1742" s="1">
        <v>766613.59133750002</v>
      </c>
      <c r="AR1742" s="1">
        <v>0</v>
      </c>
      <c r="AS1742" s="1">
        <v>0</v>
      </c>
      <c r="AT1742" s="1">
        <v>108058.42293480001</v>
      </c>
      <c r="AU1742" s="1">
        <v>0</v>
      </c>
      <c r="AV1742" s="1">
        <v>0</v>
      </c>
      <c r="AW1742" s="1">
        <v>0</v>
      </c>
      <c r="AX1742" s="1">
        <v>75527.862479999996</v>
      </c>
      <c r="AY1742" s="1">
        <v>0</v>
      </c>
      <c r="AZ1742" s="1">
        <v>0</v>
      </c>
      <c r="BA1742" s="1">
        <v>0</v>
      </c>
      <c r="BB1742" s="1">
        <v>183586.28541479999</v>
      </c>
      <c r="BC1742" s="7">
        <v>0.58944501892703738</v>
      </c>
      <c r="BD1742" s="35" t="s">
        <v>552</v>
      </c>
      <c r="BE1742" s="35" t="s">
        <v>552</v>
      </c>
      <c r="BF1742" s="35">
        <v>2.8836180226018184</v>
      </c>
      <c r="BG1742" s="35" t="s">
        <v>552</v>
      </c>
      <c r="BH1742" s="35" t="s">
        <v>552</v>
      </c>
      <c r="BI1742" s="35" t="s">
        <v>552</v>
      </c>
      <c r="BJ1742" s="35">
        <v>1.3417059622530525</v>
      </c>
      <c r="BK1742" s="35" t="s">
        <v>552</v>
      </c>
      <c r="BL1742" s="35" t="s">
        <v>552</v>
      </c>
      <c r="BM1742" s="35" t="s">
        <v>552</v>
      </c>
      <c r="BN1742" s="35">
        <v>2.0597011606734021</v>
      </c>
      <c r="BO1742" s="1">
        <v>0</v>
      </c>
      <c r="BP1742" s="1">
        <v>0</v>
      </c>
      <c r="BQ1742" s="1">
        <v>530614.02062759991</v>
      </c>
      <c r="BR1742" s="1">
        <v>23585.674435115863</v>
      </c>
      <c r="BS1742" s="1">
        <v>208415.56506052025</v>
      </c>
      <c r="BT1742" s="1">
        <v>530614.02062759991</v>
      </c>
      <c r="BU1742" s="1">
        <v>23585.674435115863</v>
      </c>
      <c r="BV1742" s="1">
        <v>61350.584627134675</v>
      </c>
      <c r="BW1742" s="35">
        <v>6.1218997311354864</v>
      </c>
      <c r="BX1742" s="1">
        <v>2717751.809589223</v>
      </c>
      <c r="BY1742" s="1">
        <v>120803.45954786903</v>
      </c>
      <c r="BZ1742" s="1">
        <v>1067483.626647929</v>
      </c>
      <c r="CA1742" s="1">
        <v>2717751.809589223</v>
      </c>
      <c r="CB1742" s="1">
        <v>120803.45954786903</v>
      </c>
      <c r="CC1742" s="1">
        <v>314231.54290672595</v>
      </c>
    </row>
    <row r="1743" spans="1:81" x14ac:dyDescent="0.25">
      <c r="A1743" t="s">
        <v>1043</v>
      </c>
      <c r="B1743" t="s">
        <v>1044</v>
      </c>
      <c r="C1743" t="s">
        <v>135</v>
      </c>
      <c r="D1743" t="s">
        <v>1730</v>
      </c>
      <c r="E1743">
        <v>50093</v>
      </c>
      <c r="F1743" t="s">
        <v>370</v>
      </c>
      <c r="G1743" t="s">
        <v>55</v>
      </c>
      <c r="H1743" s="74">
        <v>0.53246165051848993</v>
      </c>
      <c r="I1743" s="1">
        <v>814947.46</v>
      </c>
      <c r="J1743" s="1"/>
      <c r="K1743" s="1"/>
      <c r="L1743" s="1">
        <v>7652</v>
      </c>
      <c r="M1743" s="1"/>
      <c r="N1743" s="1"/>
      <c r="O1743" s="1"/>
      <c r="P1743" s="1">
        <v>246510</v>
      </c>
      <c r="Q1743" s="1"/>
      <c r="R1743" s="1"/>
      <c r="S1743" s="1"/>
      <c r="T1743" s="1">
        <v>254162</v>
      </c>
      <c r="U1743" s="1">
        <v>14.9</v>
      </c>
      <c r="V1743" s="36">
        <v>0.21404990725919709</v>
      </c>
      <c r="W1743" s="1"/>
      <c r="X1743" s="1"/>
      <c r="Y1743" s="1">
        <v>1775</v>
      </c>
      <c r="Z1743" s="1"/>
      <c r="AA1743" s="1"/>
      <c r="AB1743" s="1"/>
      <c r="AC1743" s="1">
        <v>29036</v>
      </c>
      <c r="AD1743" s="1"/>
      <c r="AE1743" s="1"/>
      <c r="AF1743" s="1"/>
      <c r="AG1743" s="1">
        <v>0</v>
      </c>
      <c r="AH1743" s="1">
        <v>0</v>
      </c>
      <c r="AI1743" s="1">
        <v>18212.18275</v>
      </c>
      <c r="AJ1743" s="1">
        <v>0</v>
      </c>
      <c r="AK1743" s="1"/>
      <c r="AL1743" s="1">
        <v>0</v>
      </c>
      <c r="AM1743" s="1">
        <v>255216.07427499999</v>
      </c>
      <c r="AN1743" s="1"/>
      <c r="AO1743" s="1">
        <v>0</v>
      </c>
      <c r="AP1743" s="1">
        <v>0</v>
      </c>
      <c r="AQ1743" s="1">
        <v>273428.257025</v>
      </c>
      <c r="AR1743" s="1">
        <v>0</v>
      </c>
      <c r="AS1743" s="1">
        <v>0</v>
      </c>
      <c r="AT1743" s="1">
        <v>3848.2344349999998</v>
      </c>
      <c r="AU1743" s="1">
        <v>0</v>
      </c>
      <c r="AV1743" s="1"/>
      <c r="AW1743" s="1">
        <v>0</v>
      </c>
      <c r="AX1743" s="1">
        <v>75527.862479999996</v>
      </c>
      <c r="AY1743" s="1"/>
      <c r="AZ1743" s="1">
        <v>0</v>
      </c>
      <c r="BA1743" s="1">
        <v>0</v>
      </c>
      <c r="BB1743" s="1">
        <v>79376.096915000002</v>
      </c>
      <c r="BC1743" s="7">
        <v>0.43291668635914271</v>
      </c>
      <c r="BD1743" s="35" t="s">
        <v>552</v>
      </c>
      <c r="BE1743" s="35" t="s">
        <v>552</v>
      </c>
      <c r="BF1743" s="35">
        <v>2.8829609494249868</v>
      </c>
      <c r="BG1743" s="35" t="s">
        <v>552</v>
      </c>
      <c r="BH1743" s="35" t="s">
        <v>552</v>
      </c>
      <c r="BI1743" s="35" t="s">
        <v>552</v>
      </c>
      <c r="BJ1743" s="35">
        <v>1.3417059622530525</v>
      </c>
      <c r="BK1743" s="35" t="s">
        <v>552</v>
      </c>
      <c r="BL1743" s="35" t="s">
        <v>552</v>
      </c>
      <c r="BM1743" s="35" t="s">
        <v>552</v>
      </c>
      <c r="BN1743" s="35">
        <v>1.3881081906028438</v>
      </c>
      <c r="BO1743" s="1">
        <v>0</v>
      </c>
      <c r="BP1743" s="1">
        <v>0</v>
      </c>
      <c r="BQ1743" s="1">
        <v>268248.10593359993</v>
      </c>
      <c r="BR1743" s="1">
        <v>11923.568259472544</v>
      </c>
      <c r="BS1743" s="1">
        <v>105362.99155540542</v>
      </c>
      <c r="BT1743" s="1">
        <v>268248.10593359993</v>
      </c>
      <c r="BU1743" s="1">
        <v>11923.568259472544</v>
      </c>
      <c r="BV1743" s="1">
        <v>31015.34728517479</v>
      </c>
      <c r="BW1743" s="35">
        <v>6.1218997311354864</v>
      </c>
      <c r="BX1743" s="1">
        <v>1373939.9016589089</v>
      </c>
      <c r="BY1743" s="1">
        <v>61071.321062368035</v>
      </c>
      <c r="BZ1743" s="1">
        <v>539658.6781192614</v>
      </c>
      <c r="CA1743" s="1">
        <v>1373939.9016589089</v>
      </c>
      <c r="CB1743" s="1">
        <v>61071.321062368035</v>
      </c>
      <c r="CC1743" s="1">
        <v>158857.49892101047</v>
      </c>
    </row>
    <row r="1744" spans="1:81" x14ac:dyDescent="0.25">
      <c r="A1744" t="s">
        <v>1527</v>
      </c>
      <c r="B1744" t="s">
        <v>1528</v>
      </c>
      <c r="C1744" t="s">
        <v>135</v>
      </c>
      <c r="D1744" t="s">
        <v>28</v>
      </c>
      <c r="E1744">
        <v>50095</v>
      </c>
      <c r="F1744" t="s">
        <v>370</v>
      </c>
      <c r="G1744" t="s">
        <v>55</v>
      </c>
      <c r="H1744" s="74">
        <v>0.53246165051848993</v>
      </c>
      <c r="I1744" s="1">
        <v>693914.22</v>
      </c>
      <c r="J1744" s="1">
        <v>0</v>
      </c>
      <c r="K1744" s="1">
        <v>0</v>
      </c>
      <c r="L1744" s="1">
        <v>0</v>
      </c>
      <c r="M1744" s="1">
        <v>0</v>
      </c>
      <c r="N1744" s="1">
        <v>0</v>
      </c>
      <c r="O1744" s="1">
        <v>0</v>
      </c>
      <c r="P1744" s="1">
        <v>502413</v>
      </c>
      <c r="Q1744" s="1">
        <v>0</v>
      </c>
      <c r="R1744" s="1">
        <v>0</v>
      </c>
      <c r="S1744" s="1">
        <v>0</v>
      </c>
      <c r="T1744" s="1">
        <v>502413</v>
      </c>
      <c r="U1744" s="1"/>
      <c r="V1744" s="36"/>
      <c r="W1744" s="1"/>
      <c r="X1744" s="1"/>
      <c r="Y1744" s="1"/>
      <c r="Z1744" s="1"/>
      <c r="AA1744" s="1"/>
      <c r="AB1744" s="1"/>
      <c r="AC1744" s="1">
        <v>59177</v>
      </c>
      <c r="AD1744" s="1"/>
      <c r="AE1744" s="1"/>
      <c r="AF1744" s="1"/>
      <c r="AG1744" s="1">
        <v>0</v>
      </c>
      <c r="AH1744" s="1">
        <v>0</v>
      </c>
      <c r="AI1744" s="1">
        <v>0</v>
      </c>
      <c r="AJ1744" s="1">
        <v>0</v>
      </c>
      <c r="AK1744" s="1">
        <v>0</v>
      </c>
      <c r="AL1744" s="1">
        <v>0</v>
      </c>
      <c r="AM1744" s="1">
        <v>520144.71743249992</v>
      </c>
      <c r="AN1744" s="1">
        <v>0</v>
      </c>
      <c r="AO1744" s="1">
        <v>0</v>
      </c>
      <c r="AP1744" s="1">
        <v>0</v>
      </c>
      <c r="AQ1744" s="1">
        <v>520144.71743249992</v>
      </c>
      <c r="AR1744" s="1">
        <v>0</v>
      </c>
      <c r="AS1744" s="1">
        <v>0</v>
      </c>
      <c r="AT1744" s="1">
        <v>0</v>
      </c>
      <c r="AU1744" s="1">
        <v>0</v>
      </c>
      <c r="AV1744" s="1">
        <v>0</v>
      </c>
      <c r="AW1744" s="1">
        <v>0</v>
      </c>
      <c r="AX1744" s="1">
        <v>153930.02885999999</v>
      </c>
      <c r="AY1744" s="1">
        <v>0</v>
      </c>
      <c r="AZ1744" s="1">
        <v>0</v>
      </c>
      <c r="BA1744" s="1">
        <v>0</v>
      </c>
      <c r="BB1744" s="1">
        <v>153930.02885999999</v>
      </c>
      <c r="BC1744" s="7">
        <v>0.97140932821999237</v>
      </c>
      <c r="BD1744" s="35" t="s">
        <v>552</v>
      </c>
      <c r="BE1744" s="35" t="s">
        <v>552</v>
      </c>
      <c r="BF1744" s="35" t="s">
        <v>552</v>
      </c>
      <c r="BG1744" s="35" t="s">
        <v>552</v>
      </c>
      <c r="BH1744" s="35" t="s">
        <v>552</v>
      </c>
      <c r="BI1744" s="35" t="s">
        <v>552</v>
      </c>
      <c r="BJ1744" s="35">
        <v>1.3416745711048479</v>
      </c>
      <c r="BK1744" s="35" t="s">
        <v>552</v>
      </c>
      <c r="BL1744" s="35" t="s">
        <v>552</v>
      </c>
      <c r="BM1744" s="35" t="s">
        <v>552</v>
      </c>
      <c r="BN1744" s="35">
        <v>1.3416745711048479</v>
      </c>
      <c r="BO1744" s="1">
        <v>0</v>
      </c>
      <c r="BP1744" s="1">
        <v>0</v>
      </c>
      <c r="BQ1744" s="1">
        <v>228408.80465519996</v>
      </c>
      <c r="BR1744" s="1">
        <v>10152.720235963001</v>
      </c>
      <c r="BS1744" s="1">
        <v>89714.836465697736</v>
      </c>
      <c r="BT1744" s="1">
        <v>228408.80465519996</v>
      </c>
      <c r="BU1744" s="1">
        <v>10152.720235963001</v>
      </c>
      <c r="BV1744" s="1">
        <v>26409.052823382237</v>
      </c>
      <c r="BW1744" s="35">
        <v>5.9768794429964478</v>
      </c>
      <c r="BX1744" s="1">
        <v>1136763.0844878561</v>
      </c>
      <c r="BY1744" s="1">
        <v>50528.864632858305</v>
      </c>
      <c r="BZ1744" s="1">
        <v>446499.92533791909</v>
      </c>
      <c r="CA1744" s="1">
        <v>1136763.0844878561</v>
      </c>
      <c r="CB1744" s="1">
        <v>50528.864632858305</v>
      </c>
      <c r="CC1744" s="1">
        <v>131434.67210569835</v>
      </c>
    </row>
    <row r="1745" spans="1:81" x14ac:dyDescent="0.25">
      <c r="A1745" t="s">
        <v>1527</v>
      </c>
      <c r="B1745" t="s">
        <v>1528</v>
      </c>
      <c r="C1745" t="s">
        <v>135</v>
      </c>
      <c r="D1745" t="s">
        <v>1730</v>
      </c>
      <c r="E1745">
        <v>50095</v>
      </c>
      <c r="F1745" t="s">
        <v>370</v>
      </c>
      <c r="G1745" t="s">
        <v>55</v>
      </c>
      <c r="H1745" s="74">
        <v>0.53246165051848993</v>
      </c>
      <c r="I1745" s="1">
        <v>693914.22</v>
      </c>
      <c r="J1745" s="1"/>
      <c r="K1745" s="1"/>
      <c r="L1745" s="1"/>
      <c r="M1745" s="1"/>
      <c r="N1745" s="1"/>
      <c r="O1745" s="1"/>
      <c r="P1745" s="1">
        <v>502413</v>
      </c>
      <c r="Q1745" s="1"/>
      <c r="R1745" s="1"/>
      <c r="S1745" s="1"/>
      <c r="T1745" s="1">
        <v>502413</v>
      </c>
      <c r="U1745" s="1">
        <v>21</v>
      </c>
      <c r="V1745" s="36">
        <v>8.0168117380632356E-2</v>
      </c>
      <c r="W1745" s="1"/>
      <c r="X1745" s="1"/>
      <c r="Y1745" s="1"/>
      <c r="Z1745" s="1"/>
      <c r="AA1745" s="1"/>
      <c r="AB1745" s="1"/>
      <c r="AC1745" s="1">
        <v>59177</v>
      </c>
      <c r="AD1745" s="1"/>
      <c r="AE1745" s="1"/>
      <c r="AF1745" s="1"/>
      <c r="AG1745" s="1">
        <v>0</v>
      </c>
      <c r="AH1745" s="1">
        <v>0</v>
      </c>
      <c r="AI1745" s="1">
        <v>0</v>
      </c>
      <c r="AJ1745" s="1">
        <v>0</v>
      </c>
      <c r="AK1745" s="1"/>
      <c r="AL1745" s="1">
        <v>0</v>
      </c>
      <c r="AM1745" s="1">
        <v>520144.71743249992</v>
      </c>
      <c r="AN1745" s="1"/>
      <c r="AO1745" s="1">
        <v>0</v>
      </c>
      <c r="AP1745" s="1">
        <v>0</v>
      </c>
      <c r="AQ1745" s="1">
        <v>520144.71743249992</v>
      </c>
      <c r="AR1745" s="1">
        <v>0</v>
      </c>
      <c r="AS1745" s="1">
        <v>0</v>
      </c>
      <c r="AT1745" s="1">
        <v>0</v>
      </c>
      <c r="AU1745" s="1">
        <v>0</v>
      </c>
      <c r="AV1745" s="1"/>
      <c r="AW1745" s="1">
        <v>0</v>
      </c>
      <c r="AX1745" s="1">
        <v>153930.02885999999</v>
      </c>
      <c r="AY1745" s="1"/>
      <c r="AZ1745" s="1">
        <v>0</v>
      </c>
      <c r="BA1745" s="1">
        <v>0</v>
      </c>
      <c r="BB1745" s="1">
        <v>153930.02885999999</v>
      </c>
      <c r="BC1745" s="7">
        <v>0.97140932821999237</v>
      </c>
      <c r="BD1745" s="35" t="s">
        <v>552</v>
      </c>
      <c r="BE1745" s="35" t="s">
        <v>552</v>
      </c>
      <c r="BF1745" s="35" t="s">
        <v>552</v>
      </c>
      <c r="BG1745" s="35" t="s">
        <v>552</v>
      </c>
      <c r="BH1745" s="35" t="s">
        <v>552</v>
      </c>
      <c r="BI1745" s="35" t="s">
        <v>552</v>
      </c>
      <c r="BJ1745" s="35">
        <v>1.3416745711048479</v>
      </c>
      <c r="BK1745" s="35" t="s">
        <v>552</v>
      </c>
      <c r="BL1745" s="35" t="s">
        <v>552</v>
      </c>
      <c r="BM1745" s="35" t="s">
        <v>552</v>
      </c>
      <c r="BN1745" s="35">
        <v>1.3416745711048479</v>
      </c>
      <c r="BO1745" s="1">
        <v>0</v>
      </c>
      <c r="BP1745" s="1">
        <v>0</v>
      </c>
      <c r="BQ1745" s="1">
        <v>228408.80465519996</v>
      </c>
      <c r="BR1745" s="1">
        <v>10152.720235963001</v>
      </c>
      <c r="BS1745" s="1">
        <v>89714.836465697736</v>
      </c>
      <c r="BT1745" s="1">
        <v>228408.80465519996</v>
      </c>
      <c r="BU1745" s="1">
        <v>10152.720235963001</v>
      </c>
      <c r="BV1745" s="1">
        <v>26409.052823382237</v>
      </c>
      <c r="BW1745" s="35">
        <v>5.9768794429964478</v>
      </c>
      <c r="BX1745" s="1">
        <v>1136763.0844878561</v>
      </c>
      <c r="BY1745" s="1">
        <v>50528.864632858305</v>
      </c>
      <c r="BZ1745" s="1">
        <v>446499.92533791909</v>
      </c>
      <c r="CA1745" s="1">
        <v>1136763.0844878561</v>
      </c>
      <c r="CB1745" s="1">
        <v>50528.864632858305</v>
      </c>
      <c r="CC1745" s="1">
        <v>131434.67210569835</v>
      </c>
    </row>
    <row r="1746" spans="1:81" x14ac:dyDescent="0.25">
      <c r="A1746" t="s">
        <v>854</v>
      </c>
      <c r="B1746" t="s">
        <v>855</v>
      </c>
      <c r="C1746" t="s">
        <v>135</v>
      </c>
      <c r="D1746" t="s">
        <v>38</v>
      </c>
      <c r="E1746">
        <v>50198</v>
      </c>
      <c r="F1746" t="s">
        <v>39</v>
      </c>
      <c r="G1746" t="s">
        <v>55</v>
      </c>
      <c r="H1746" s="74">
        <v>0.53246165051848993</v>
      </c>
      <c r="I1746" s="1">
        <v>273749</v>
      </c>
      <c r="J1746" s="1"/>
      <c r="K1746" s="1"/>
      <c r="L1746" s="1">
        <v>252397</v>
      </c>
      <c r="M1746" s="1"/>
      <c r="N1746" s="1"/>
      <c r="O1746" s="1"/>
      <c r="P1746" s="1">
        <v>252121</v>
      </c>
      <c r="Q1746" s="1"/>
      <c r="R1746" s="1"/>
      <c r="S1746" s="1"/>
      <c r="T1746" s="1">
        <v>504518</v>
      </c>
      <c r="U1746" s="1">
        <v>15.619047619047619</v>
      </c>
      <c r="V1746" s="36">
        <v>0.10981174144379316</v>
      </c>
      <c r="W1746" s="1"/>
      <c r="X1746" s="1"/>
      <c r="Y1746" s="1">
        <v>5248</v>
      </c>
      <c r="Z1746" s="1"/>
      <c r="AA1746" s="1"/>
      <c r="AB1746" s="1"/>
      <c r="AC1746" s="1">
        <v>20838</v>
      </c>
      <c r="AD1746" s="1"/>
      <c r="AE1746" s="1"/>
      <c r="AF1746" s="1"/>
      <c r="AG1746" s="1">
        <v>0</v>
      </c>
      <c r="AH1746" s="1">
        <v>0</v>
      </c>
      <c r="AI1746" s="1">
        <v>56531.969937500005</v>
      </c>
      <c r="AJ1746" s="1">
        <v>0</v>
      </c>
      <c r="AK1746" s="1">
        <v>0</v>
      </c>
      <c r="AL1746" s="1">
        <v>0</v>
      </c>
      <c r="AM1746" s="1">
        <v>183244.00743583331</v>
      </c>
      <c r="AN1746" s="1">
        <v>0</v>
      </c>
      <c r="AO1746" s="1">
        <v>0</v>
      </c>
      <c r="AP1746" s="1">
        <v>0</v>
      </c>
      <c r="AQ1746" s="1">
        <v>239775.9773733333</v>
      </c>
      <c r="AR1746" s="1">
        <v>0</v>
      </c>
      <c r="AS1746" s="1">
        <v>0</v>
      </c>
      <c r="AT1746" s="1">
        <v>11377.765811199999</v>
      </c>
      <c r="AU1746" s="1">
        <v>0</v>
      </c>
      <c r="AV1746" s="1">
        <v>0</v>
      </c>
      <c r="AW1746" s="1">
        <v>0</v>
      </c>
      <c r="AX1746" s="1">
        <v>54203.38884</v>
      </c>
      <c r="AY1746" s="1">
        <v>0</v>
      </c>
      <c r="AZ1746" s="1">
        <v>0</v>
      </c>
      <c r="BA1746" s="1">
        <v>0</v>
      </c>
      <c r="BB1746" s="1">
        <v>65581.154651199991</v>
      </c>
      <c r="BC1746" s="7">
        <v>1.1154639177660313</v>
      </c>
      <c r="BD1746" s="35" t="s">
        <v>552</v>
      </c>
      <c r="BE1746" s="35" t="s">
        <v>552</v>
      </c>
      <c r="BF1746" s="35">
        <v>0.269059203353051</v>
      </c>
      <c r="BG1746" s="35" t="s">
        <v>552</v>
      </c>
      <c r="BH1746" s="35" t="s">
        <v>552</v>
      </c>
      <c r="BI1746" s="35" t="s">
        <v>552</v>
      </c>
      <c r="BJ1746" s="35">
        <v>0.94179935933870362</v>
      </c>
      <c r="BK1746" s="35" t="s">
        <v>552</v>
      </c>
      <c r="BL1746" s="35" t="s">
        <v>552</v>
      </c>
      <c r="BM1746" s="35" t="s">
        <v>552</v>
      </c>
      <c r="BN1746" s="35">
        <v>0.60524526780914312</v>
      </c>
      <c r="BO1746" s="1">
        <v>0</v>
      </c>
      <c r="BP1746" s="1"/>
      <c r="BQ1746" s="1">
        <v>90107.22083999998</v>
      </c>
      <c r="BR1746" s="1">
        <v>4005.2457951858019</v>
      </c>
      <c r="BS1746" s="1">
        <v>35392.482326775622</v>
      </c>
      <c r="BT1746" s="1">
        <v>90107.22083999998</v>
      </c>
      <c r="BU1746" s="1">
        <v>4005.2457951858019</v>
      </c>
      <c r="BV1746" s="1">
        <v>10418.365257521404</v>
      </c>
      <c r="BW1746" s="35">
        <v>5.9763460432766911</v>
      </c>
      <c r="BX1746" s="1">
        <v>448404.71189779288</v>
      </c>
      <c r="BY1746" s="1">
        <v>19931.489065223468</v>
      </c>
      <c r="BZ1746" s="1">
        <v>176125.23938859004</v>
      </c>
      <c r="CA1746" s="1">
        <v>448404.71189779288</v>
      </c>
      <c r="CB1746" s="1">
        <v>19931.489065223468</v>
      </c>
      <c r="CC1746" s="1">
        <v>51845.390726677979</v>
      </c>
    </row>
    <row r="1747" spans="1:81" x14ac:dyDescent="0.25">
      <c r="A1747" t="s">
        <v>854</v>
      </c>
      <c r="B1747" t="s">
        <v>855</v>
      </c>
      <c r="C1747" t="s">
        <v>135</v>
      </c>
      <c r="D1747" t="s">
        <v>28</v>
      </c>
      <c r="E1747">
        <v>50198</v>
      </c>
      <c r="F1747" t="s">
        <v>39</v>
      </c>
      <c r="G1747" t="s">
        <v>55</v>
      </c>
      <c r="H1747" s="74">
        <v>0.53246165051848993</v>
      </c>
      <c r="I1747" s="1">
        <v>640488</v>
      </c>
      <c r="J1747" s="1">
        <v>0</v>
      </c>
      <c r="K1747" s="1">
        <v>0</v>
      </c>
      <c r="L1747" s="1">
        <v>252397</v>
      </c>
      <c r="M1747" s="1">
        <v>0</v>
      </c>
      <c r="N1747" s="1">
        <v>0</v>
      </c>
      <c r="O1747" s="1">
        <v>0</v>
      </c>
      <c r="P1747" s="1">
        <v>308349</v>
      </c>
      <c r="Q1747" s="1">
        <v>0</v>
      </c>
      <c r="R1747" s="1">
        <v>0</v>
      </c>
      <c r="S1747" s="1">
        <v>0</v>
      </c>
      <c r="T1747" s="1">
        <v>560746</v>
      </c>
      <c r="U1747" s="1"/>
      <c r="V1747" s="36"/>
      <c r="W1747" s="1"/>
      <c r="X1747" s="1"/>
      <c r="Y1747" s="1">
        <v>28711</v>
      </c>
      <c r="Z1747" s="1"/>
      <c r="AA1747" s="1"/>
      <c r="AB1747" s="1"/>
      <c r="AC1747" s="1">
        <v>37554</v>
      </c>
      <c r="AD1747" s="1"/>
      <c r="AE1747" s="1"/>
      <c r="AF1747" s="1"/>
      <c r="AG1747" s="1">
        <v>0</v>
      </c>
      <c r="AH1747" s="1">
        <v>0</v>
      </c>
      <c r="AI1747" s="1">
        <v>296855.97077750001</v>
      </c>
      <c r="AJ1747" s="1">
        <v>0</v>
      </c>
      <c r="AK1747" s="1">
        <v>0</v>
      </c>
      <c r="AL1747" s="1">
        <v>0</v>
      </c>
      <c r="AM1747" s="1">
        <v>330074.35307249997</v>
      </c>
      <c r="AN1747" s="1">
        <v>0</v>
      </c>
      <c r="AO1747" s="1">
        <v>0</v>
      </c>
      <c r="AP1747" s="1">
        <v>0</v>
      </c>
      <c r="AQ1747" s="1">
        <v>626930.32385000004</v>
      </c>
      <c r="AR1747" s="1">
        <v>0</v>
      </c>
      <c r="AS1747" s="1">
        <v>0</v>
      </c>
      <c r="AT1747" s="1">
        <v>62246.004993399998</v>
      </c>
      <c r="AU1747" s="1">
        <v>0</v>
      </c>
      <c r="AV1747" s="1">
        <v>0</v>
      </c>
      <c r="AW1747" s="1">
        <v>0</v>
      </c>
      <c r="AX1747" s="1">
        <v>97684.71372</v>
      </c>
      <c r="AY1747" s="1">
        <v>0</v>
      </c>
      <c r="AZ1747" s="1">
        <v>0</v>
      </c>
      <c r="BA1747" s="1">
        <v>0</v>
      </c>
      <c r="BB1747" s="1">
        <v>159930.71871340001</v>
      </c>
      <c r="BC1747" s="7">
        <v>1.2285336221184471</v>
      </c>
      <c r="BD1747" s="35" t="s">
        <v>552</v>
      </c>
      <c r="BE1747" s="35" t="s">
        <v>552</v>
      </c>
      <c r="BF1747" s="35">
        <v>1.4227664186614739</v>
      </c>
      <c r="BG1747" s="35" t="s">
        <v>552</v>
      </c>
      <c r="BH1747" s="35" t="s">
        <v>552</v>
      </c>
      <c r="BI1747" s="35" t="s">
        <v>552</v>
      </c>
      <c r="BJ1747" s="35">
        <v>1.3872562154976988</v>
      </c>
      <c r="BK1747" s="35" t="s">
        <v>552</v>
      </c>
      <c r="BL1747" s="35" t="s">
        <v>552</v>
      </c>
      <c r="BM1747" s="35" t="s">
        <v>552</v>
      </c>
      <c r="BN1747" s="35">
        <v>1.4032396888491403</v>
      </c>
      <c r="BO1747" s="1">
        <v>0</v>
      </c>
      <c r="BP1747" s="1">
        <v>0</v>
      </c>
      <c r="BQ1747" s="1">
        <v>210823.03007999997</v>
      </c>
      <c r="BR1747" s="1">
        <v>9371.0364927980154</v>
      </c>
      <c r="BS1747" s="1">
        <v>82807.463115890321</v>
      </c>
      <c r="BT1747" s="1">
        <v>210823.03007999997</v>
      </c>
      <c r="BU1747" s="1">
        <v>9371.0364927980154</v>
      </c>
      <c r="BV1747" s="1">
        <v>24375.752704336341</v>
      </c>
      <c r="BW1747" s="35">
        <v>5.9763460432766911</v>
      </c>
      <c r="BX1747" s="1">
        <v>1049128.3515702107</v>
      </c>
      <c r="BY1747" s="1">
        <v>46633.520372336883</v>
      </c>
      <c r="BZ1747" s="1">
        <v>412078.59143054136</v>
      </c>
      <c r="CA1747" s="1">
        <v>1049128.3515702107</v>
      </c>
      <c r="CB1747" s="1">
        <v>46633.520372336883</v>
      </c>
      <c r="CC1747" s="1">
        <v>121302.18052211525</v>
      </c>
    </row>
    <row r="1748" spans="1:81" x14ac:dyDescent="0.25">
      <c r="A1748" t="s">
        <v>854</v>
      </c>
      <c r="B1748" t="s">
        <v>855</v>
      </c>
      <c r="C1748" t="s">
        <v>135</v>
      </c>
      <c r="D1748" t="s">
        <v>1730</v>
      </c>
      <c r="E1748">
        <v>50198</v>
      </c>
      <c r="F1748" t="s">
        <v>39</v>
      </c>
      <c r="G1748" t="s">
        <v>55</v>
      </c>
      <c r="H1748" s="74">
        <v>0.53246165051848993</v>
      </c>
      <c r="I1748" s="1">
        <v>366739</v>
      </c>
      <c r="J1748" s="1"/>
      <c r="K1748" s="1"/>
      <c r="L1748" s="1"/>
      <c r="M1748" s="1"/>
      <c r="N1748" s="1"/>
      <c r="O1748" s="1"/>
      <c r="P1748" s="1">
        <v>56228</v>
      </c>
      <c r="Q1748" s="1"/>
      <c r="R1748" s="1"/>
      <c r="S1748" s="1"/>
      <c r="T1748" s="1">
        <v>56228</v>
      </c>
      <c r="U1748" s="1">
        <v>5</v>
      </c>
      <c r="V1748" s="36">
        <v>0.28124479959508736</v>
      </c>
      <c r="W1748" s="1"/>
      <c r="X1748" s="1"/>
      <c r="Y1748" s="1">
        <v>23463</v>
      </c>
      <c r="Z1748" s="1"/>
      <c r="AA1748" s="1"/>
      <c r="AB1748" s="1"/>
      <c r="AC1748" s="1">
        <v>16716</v>
      </c>
      <c r="AD1748" s="1"/>
      <c r="AE1748" s="1"/>
      <c r="AF1748" s="1"/>
      <c r="AG1748" s="1">
        <v>0</v>
      </c>
      <c r="AH1748" s="1">
        <v>0</v>
      </c>
      <c r="AI1748" s="1">
        <v>240324.00084000002</v>
      </c>
      <c r="AJ1748" s="1">
        <v>0</v>
      </c>
      <c r="AK1748" s="1"/>
      <c r="AL1748" s="1">
        <v>0</v>
      </c>
      <c r="AM1748" s="1">
        <v>146830.34563666664</v>
      </c>
      <c r="AN1748" s="1"/>
      <c r="AO1748" s="1">
        <v>0</v>
      </c>
      <c r="AP1748" s="1">
        <v>0</v>
      </c>
      <c r="AQ1748" s="1">
        <v>387154.34647666663</v>
      </c>
      <c r="AR1748" s="1">
        <v>0</v>
      </c>
      <c r="AS1748" s="1">
        <v>0</v>
      </c>
      <c r="AT1748" s="1">
        <v>50868.239182199999</v>
      </c>
      <c r="AU1748" s="1">
        <v>0</v>
      </c>
      <c r="AV1748" s="1"/>
      <c r="AW1748" s="1">
        <v>0</v>
      </c>
      <c r="AX1748" s="1">
        <v>43481.32488</v>
      </c>
      <c r="AY1748" s="1"/>
      <c r="AZ1748" s="1">
        <v>0</v>
      </c>
      <c r="BA1748" s="1">
        <v>0</v>
      </c>
      <c r="BB1748" s="1">
        <v>94349.564062199992</v>
      </c>
      <c r="BC1748" s="7">
        <v>1.3129334773200196</v>
      </c>
      <c r="BD1748" s="35" t="s">
        <v>552</v>
      </c>
      <c r="BE1748" s="35" t="s">
        <v>552</v>
      </c>
      <c r="BF1748" s="35" t="s">
        <v>552</v>
      </c>
      <c r="BG1748" s="35" t="s">
        <v>552</v>
      </c>
      <c r="BH1748" s="35" t="s">
        <v>552</v>
      </c>
      <c r="BI1748" s="35" t="s">
        <v>552</v>
      </c>
      <c r="BJ1748" s="35">
        <v>3.3846423581963903</v>
      </c>
      <c r="BK1748" s="35" t="s">
        <v>552</v>
      </c>
      <c r="BL1748" s="35" t="s">
        <v>552</v>
      </c>
      <c r="BM1748" s="35" t="s">
        <v>552</v>
      </c>
      <c r="BN1748" s="35">
        <v>8.5634187689205845</v>
      </c>
      <c r="BO1748" s="1">
        <v>0</v>
      </c>
      <c r="BP1748" s="1">
        <v>0</v>
      </c>
      <c r="BQ1748" s="1">
        <v>120715.80923999999</v>
      </c>
      <c r="BR1748" s="1">
        <v>5365.790697612214</v>
      </c>
      <c r="BS1748" s="1">
        <v>47414.980789114721</v>
      </c>
      <c r="BT1748" s="1">
        <v>120715.80923999999</v>
      </c>
      <c r="BU1748" s="1">
        <v>5365.790697612214</v>
      </c>
      <c r="BV1748" s="1">
        <v>13957.387446814937</v>
      </c>
      <c r="BW1748" s="35">
        <v>5.9763460432766911</v>
      </c>
      <c r="BX1748" s="1">
        <v>600723.63967241778</v>
      </c>
      <c r="BY1748" s="1">
        <v>26702.031307113419</v>
      </c>
      <c r="BZ1748" s="1">
        <v>235953.35204195135</v>
      </c>
      <c r="CA1748" s="1">
        <v>600723.63967241778</v>
      </c>
      <c r="CB1748" s="1">
        <v>26702.031307113419</v>
      </c>
      <c r="CC1748" s="1">
        <v>69456.789795437275</v>
      </c>
    </row>
    <row r="1749" spans="1:81" x14ac:dyDescent="0.25">
      <c r="A1749" t="s">
        <v>282</v>
      </c>
      <c r="B1749" t="s">
        <v>283</v>
      </c>
      <c r="C1749" t="s">
        <v>135</v>
      </c>
      <c r="D1749" t="s">
        <v>38</v>
      </c>
      <c r="E1749">
        <v>50010</v>
      </c>
      <c r="F1749" t="s">
        <v>39</v>
      </c>
      <c r="G1749" t="s">
        <v>55</v>
      </c>
      <c r="H1749" s="74">
        <v>0.53246165051848993</v>
      </c>
      <c r="I1749" s="1">
        <v>21355560</v>
      </c>
      <c r="J1749" s="1"/>
      <c r="K1749" s="1">
        <v>3170963</v>
      </c>
      <c r="L1749" s="1">
        <v>1577874</v>
      </c>
      <c r="M1749" s="1"/>
      <c r="N1749" s="1"/>
      <c r="O1749" s="1"/>
      <c r="P1749" s="1"/>
      <c r="Q1749" s="1"/>
      <c r="R1749" s="1"/>
      <c r="S1749" s="1"/>
      <c r="T1749" s="1">
        <v>4748837</v>
      </c>
      <c r="U1749" s="1">
        <v>39.418918918918919</v>
      </c>
      <c r="V1749" s="36">
        <v>0.132849683596621</v>
      </c>
      <c r="W1749" s="1"/>
      <c r="X1749" s="1">
        <v>868589</v>
      </c>
      <c r="Y1749" s="1">
        <v>385595</v>
      </c>
      <c r="Z1749" s="1"/>
      <c r="AA1749" s="1"/>
      <c r="AB1749" s="1"/>
      <c r="AC1749" s="1"/>
      <c r="AD1749" s="1"/>
      <c r="AE1749" s="1"/>
      <c r="AF1749" s="1"/>
      <c r="AG1749" s="1">
        <v>0</v>
      </c>
      <c r="AH1749" s="1">
        <v>7248813.2123295031</v>
      </c>
      <c r="AI1749" s="1">
        <v>3955366.3523750002</v>
      </c>
      <c r="AJ1749" s="1">
        <v>0</v>
      </c>
      <c r="AK1749" s="1">
        <v>0</v>
      </c>
      <c r="AL1749" s="1">
        <v>0</v>
      </c>
      <c r="AM1749" s="1">
        <v>0</v>
      </c>
      <c r="AN1749" s="1">
        <v>0</v>
      </c>
      <c r="AO1749" s="1">
        <v>0</v>
      </c>
      <c r="AP1749" s="1">
        <v>0</v>
      </c>
      <c r="AQ1749" s="1">
        <v>11204179.564704504</v>
      </c>
      <c r="AR1749" s="1">
        <v>0</v>
      </c>
      <c r="AS1749" s="1">
        <v>1876401.0907485001</v>
      </c>
      <c r="AT1749" s="1">
        <v>835977.440543</v>
      </c>
      <c r="AU1749" s="1">
        <v>0</v>
      </c>
      <c r="AV1749" s="1">
        <v>0</v>
      </c>
      <c r="AW1749" s="1">
        <v>0</v>
      </c>
      <c r="AX1749" s="1">
        <v>0</v>
      </c>
      <c r="AY1749" s="1">
        <v>0</v>
      </c>
      <c r="AZ1749" s="1">
        <v>0</v>
      </c>
      <c r="BA1749" s="1">
        <v>0</v>
      </c>
      <c r="BB1749" s="1">
        <v>2712378.5312915002</v>
      </c>
      <c r="BC1749" s="7">
        <v>0.65165971278655321</v>
      </c>
      <c r="BD1749" s="35" t="s">
        <v>552</v>
      </c>
      <c r="BE1749" s="35">
        <v>2.8777422830471386</v>
      </c>
      <c r="BF1749" s="35">
        <v>3.0365820039610263</v>
      </c>
      <c r="BG1749" s="35" t="s">
        <v>552</v>
      </c>
      <c r="BH1749" s="35" t="s">
        <v>552</v>
      </c>
      <c r="BI1749" s="35" t="s">
        <v>552</v>
      </c>
      <c r="BJ1749" s="35" t="s">
        <v>552</v>
      </c>
      <c r="BK1749" s="35" t="s">
        <v>552</v>
      </c>
      <c r="BL1749" s="35" t="s">
        <v>552</v>
      </c>
      <c r="BM1749" s="35" t="s">
        <v>552</v>
      </c>
      <c r="BN1749" s="35">
        <v>2.9305192189152844</v>
      </c>
      <c r="BO1749" s="1">
        <v>0</v>
      </c>
      <c r="BP1749" s="1"/>
      <c r="BQ1749" s="1">
        <v>7029396.1295999987</v>
      </c>
      <c r="BR1749" s="1">
        <v>312455.08437962551</v>
      </c>
      <c r="BS1749" s="1">
        <v>2761019.3274802691</v>
      </c>
      <c r="BT1749" s="1">
        <v>7029396.1295999987</v>
      </c>
      <c r="BU1749" s="1">
        <v>312455.08437962551</v>
      </c>
      <c r="BV1749" s="1">
        <v>812751.91638659418</v>
      </c>
      <c r="BW1749" s="35">
        <v>6.0325040207221896</v>
      </c>
      <c r="BX1749" s="1">
        <v>35375464.285460994</v>
      </c>
      <c r="BY1749" s="1">
        <v>1572431.4684355566</v>
      </c>
      <c r="BZ1749" s="1">
        <v>13894840.866836134</v>
      </c>
      <c r="CA1749" s="1">
        <v>35375464.285460994</v>
      </c>
      <c r="CB1749" s="1">
        <v>1572431.4684355566</v>
      </c>
      <c r="CC1749" s="1">
        <v>4090177.287065201</v>
      </c>
    </row>
    <row r="1750" spans="1:81" x14ac:dyDescent="0.25">
      <c r="A1750" t="s">
        <v>282</v>
      </c>
      <c r="B1750" t="s">
        <v>283</v>
      </c>
      <c r="C1750" t="s">
        <v>135</v>
      </c>
      <c r="D1750" t="s">
        <v>28</v>
      </c>
      <c r="E1750">
        <v>50010</v>
      </c>
      <c r="F1750" t="s">
        <v>39</v>
      </c>
      <c r="G1750" t="s">
        <v>55</v>
      </c>
      <c r="H1750" s="74">
        <v>0.53246165051848993</v>
      </c>
      <c r="I1750" s="1">
        <v>23079221</v>
      </c>
      <c r="J1750" s="1">
        <v>0</v>
      </c>
      <c r="K1750" s="1">
        <v>3787918</v>
      </c>
      <c r="L1750" s="1">
        <v>2674383</v>
      </c>
      <c r="M1750" s="1">
        <v>0</v>
      </c>
      <c r="N1750" s="1">
        <v>0</v>
      </c>
      <c r="O1750" s="1">
        <v>0</v>
      </c>
      <c r="P1750" s="1">
        <v>0</v>
      </c>
      <c r="Q1750" s="1">
        <v>0</v>
      </c>
      <c r="R1750" s="1">
        <v>0</v>
      </c>
      <c r="S1750" s="1">
        <v>0</v>
      </c>
      <c r="T1750" s="1">
        <v>6462301</v>
      </c>
      <c r="U1750" s="1"/>
      <c r="V1750" s="36"/>
      <c r="W1750" s="1"/>
      <c r="X1750" s="1">
        <v>968861</v>
      </c>
      <c r="Y1750" s="1">
        <v>503599</v>
      </c>
      <c r="Z1750" s="1"/>
      <c r="AA1750" s="1"/>
      <c r="AB1750" s="1"/>
      <c r="AC1750" s="1">
        <v>57139</v>
      </c>
      <c r="AD1750" s="1"/>
      <c r="AE1750" s="1"/>
      <c r="AF1750" s="1"/>
      <c r="AG1750" s="1">
        <v>0</v>
      </c>
      <c r="AH1750" s="1">
        <v>8155949.6997904684</v>
      </c>
      <c r="AI1750" s="1">
        <v>5173002.6413125005</v>
      </c>
      <c r="AJ1750" s="1">
        <v>0</v>
      </c>
      <c r="AK1750" s="1">
        <v>0</v>
      </c>
      <c r="AL1750" s="1">
        <v>0</v>
      </c>
      <c r="AM1750" s="1">
        <v>503499.72576</v>
      </c>
      <c r="AN1750" s="1">
        <v>0</v>
      </c>
      <c r="AO1750" s="1">
        <v>0</v>
      </c>
      <c r="AP1750" s="1">
        <v>0</v>
      </c>
      <c r="AQ1750" s="1">
        <v>13832452.066862969</v>
      </c>
      <c r="AR1750" s="1">
        <v>0</v>
      </c>
      <c r="AS1750" s="1">
        <v>2093017.3386765001</v>
      </c>
      <c r="AT1750" s="1">
        <v>1091812.4018206</v>
      </c>
      <c r="AU1750" s="1">
        <v>0</v>
      </c>
      <c r="AV1750" s="1">
        <v>0</v>
      </c>
      <c r="AW1750" s="1">
        <v>0</v>
      </c>
      <c r="AX1750" s="1">
        <v>148628.82402</v>
      </c>
      <c r="AY1750" s="1">
        <v>0</v>
      </c>
      <c r="AZ1750" s="1">
        <v>0</v>
      </c>
      <c r="BA1750" s="1">
        <v>0</v>
      </c>
      <c r="BB1750" s="1">
        <v>3333458.5645171003</v>
      </c>
      <c r="BC1750" s="7">
        <v>0.74378206402114133</v>
      </c>
      <c r="BD1750" s="35" t="s">
        <v>552</v>
      </c>
      <c r="BE1750" s="35">
        <v>2.7056992887562421</v>
      </c>
      <c r="BF1750" s="35">
        <v>2.3425272457733617</v>
      </c>
      <c r="BG1750" s="35" t="s">
        <v>552</v>
      </c>
      <c r="BH1750" s="35" t="s">
        <v>552</v>
      </c>
      <c r="BI1750" s="35" t="s">
        <v>552</v>
      </c>
      <c r="BJ1750" s="35" t="s">
        <v>552</v>
      </c>
      <c r="BK1750" s="35" t="s">
        <v>552</v>
      </c>
      <c r="BL1750" s="35" t="s">
        <v>552</v>
      </c>
      <c r="BM1750" s="35" t="s">
        <v>552</v>
      </c>
      <c r="BN1750" s="35">
        <v>2.656315549427374</v>
      </c>
      <c r="BO1750" s="1">
        <v>0</v>
      </c>
      <c r="BP1750" s="1">
        <v>0</v>
      </c>
      <c r="BQ1750" s="1">
        <v>7596756.3843599986</v>
      </c>
      <c r="BR1750" s="1">
        <v>337674.12069601665</v>
      </c>
      <c r="BS1750" s="1">
        <v>2983868.1469457373</v>
      </c>
      <c r="BT1750" s="1">
        <v>7596756.3843599986</v>
      </c>
      <c r="BU1750" s="1">
        <v>337674.12069601665</v>
      </c>
      <c r="BV1750" s="1">
        <v>878351.16927206446</v>
      </c>
      <c r="BW1750" s="35">
        <v>6.0325040207221896</v>
      </c>
      <c r="BX1750" s="1">
        <v>38230707.048738658</v>
      </c>
      <c r="BY1750" s="1">
        <v>1699346.3700965338</v>
      </c>
      <c r="BZ1750" s="1">
        <v>15016328.446809296</v>
      </c>
      <c r="CA1750" s="1">
        <v>38230707.048738658</v>
      </c>
      <c r="CB1750" s="1">
        <v>1699346.3700965338</v>
      </c>
      <c r="CC1750" s="1">
        <v>4420305.7909677019</v>
      </c>
    </row>
    <row r="1751" spans="1:81" x14ac:dyDescent="0.25">
      <c r="A1751" t="s">
        <v>282</v>
      </c>
      <c r="B1751" t="s">
        <v>283</v>
      </c>
      <c r="C1751" t="s">
        <v>135</v>
      </c>
      <c r="D1751" t="s">
        <v>1730</v>
      </c>
      <c r="E1751">
        <v>50010</v>
      </c>
      <c r="F1751" t="s">
        <v>39</v>
      </c>
      <c r="G1751" t="s">
        <v>55</v>
      </c>
      <c r="H1751" s="74">
        <v>0.53246165051848993</v>
      </c>
      <c r="I1751" s="1">
        <v>1723661</v>
      </c>
      <c r="J1751" s="1"/>
      <c r="K1751" s="1">
        <v>616955</v>
      </c>
      <c r="L1751" s="1">
        <v>1096509</v>
      </c>
      <c r="M1751" s="1"/>
      <c r="N1751" s="1"/>
      <c r="O1751" s="1"/>
      <c r="P1751" s="1"/>
      <c r="Q1751" s="1"/>
      <c r="R1751" s="1"/>
      <c r="S1751" s="1"/>
      <c r="T1751" s="1">
        <v>1713464</v>
      </c>
      <c r="U1751" s="1">
        <v>11.208791208791208</v>
      </c>
      <c r="V1751" s="36">
        <v>7.9314392253706789E-2</v>
      </c>
      <c r="W1751" s="1"/>
      <c r="X1751" s="1">
        <v>100272</v>
      </c>
      <c r="Y1751" s="1">
        <v>118004</v>
      </c>
      <c r="Z1751" s="1"/>
      <c r="AA1751" s="1"/>
      <c r="AB1751" s="1"/>
      <c r="AC1751" s="1">
        <v>57139</v>
      </c>
      <c r="AD1751" s="1"/>
      <c r="AE1751" s="1"/>
      <c r="AF1751" s="1"/>
      <c r="AG1751" s="1">
        <v>0</v>
      </c>
      <c r="AH1751" s="1">
        <v>907136.48746096494</v>
      </c>
      <c r="AI1751" s="1">
        <v>1217636.2889375002</v>
      </c>
      <c r="AJ1751" s="1">
        <v>0</v>
      </c>
      <c r="AK1751" s="1"/>
      <c r="AL1751" s="1">
        <v>0</v>
      </c>
      <c r="AM1751" s="1">
        <v>503499.72576</v>
      </c>
      <c r="AN1751" s="1"/>
      <c r="AO1751" s="1">
        <v>0</v>
      </c>
      <c r="AP1751" s="1">
        <v>0</v>
      </c>
      <c r="AQ1751" s="1">
        <v>2628272.5021584649</v>
      </c>
      <c r="AR1751" s="1">
        <v>0</v>
      </c>
      <c r="AS1751" s="1">
        <v>216616.24792800003</v>
      </c>
      <c r="AT1751" s="1">
        <v>255834.9612776</v>
      </c>
      <c r="AU1751" s="1">
        <v>0</v>
      </c>
      <c r="AV1751" s="1"/>
      <c r="AW1751" s="1">
        <v>0</v>
      </c>
      <c r="AX1751" s="1">
        <v>148628.82402</v>
      </c>
      <c r="AY1751" s="1"/>
      <c r="AZ1751" s="1">
        <v>0</v>
      </c>
      <c r="BA1751" s="1">
        <v>0</v>
      </c>
      <c r="BB1751" s="1">
        <v>621080.03322560003</v>
      </c>
      <c r="BC1751" s="7">
        <v>1.8851459395925678</v>
      </c>
      <c r="BD1751" s="35" t="s">
        <v>552</v>
      </c>
      <c r="BE1751" s="35">
        <v>1.8214500820788628</v>
      </c>
      <c r="BF1751" s="35">
        <v>1.3437840001450969</v>
      </c>
      <c r="BG1751" s="35" t="s">
        <v>552</v>
      </c>
      <c r="BH1751" s="35" t="s">
        <v>552</v>
      </c>
      <c r="BI1751" s="35" t="s">
        <v>552</v>
      </c>
      <c r="BJ1751" s="35" t="s">
        <v>552</v>
      </c>
      <c r="BK1751" s="35" t="s">
        <v>552</v>
      </c>
      <c r="BL1751" s="35" t="s">
        <v>552</v>
      </c>
      <c r="BM1751" s="35" t="s">
        <v>552</v>
      </c>
      <c r="BN1751" s="35">
        <v>1.8963646364230968</v>
      </c>
      <c r="BO1751" s="1">
        <v>0</v>
      </c>
      <c r="BP1751" s="1">
        <v>0</v>
      </c>
      <c r="BQ1751" s="1">
        <v>567360.25475999992</v>
      </c>
      <c r="BR1751" s="1">
        <v>25219.036316391128</v>
      </c>
      <c r="BS1751" s="1">
        <v>222848.81946546794</v>
      </c>
      <c r="BT1751" s="1">
        <v>567360.25475999992</v>
      </c>
      <c r="BU1751" s="1">
        <v>25219.036316391128</v>
      </c>
      <c r="BV1751" s="1">
        <v>65599.252885470269</v>
      </c>
      <c r="BW1751" s="35">
        <v>6.0325040207221896</v>
      </c>
      <c r="BX1751" s="1">
        <v>2855242.7632776652</v>
      </c>
      <c r="BY1751" s="1">
        <v>126914.90166097727</v>
      </c>
      <c r="BZ1751" s="1">
        <v>1121487.579973161</v>
      </c>
      <c r="CA1751" s="1">
        <v>2855242.7632776652</v>
      </c>
      <c r="CB1751" s="1">
        <v>126914.90166097727</v>
      </c>
      <c r="CC1751" s="1">
        <v>330128.50390250084</v>
      </c>
    </row>
    <row r="1752" spans="1:81" x14ac:dyDescent="0.25">
      <c r="A1752" t="s">
        <v>1554</v>
      </c>
      <c r="B1752" t="s">
        <v>1555</v>
      </c>
      <c r="C1752" t="s">
        <v>135</v>
      </c>
      <c r="D1752" t="s">
        <v>28</v>
      </c>
      <c r="E1752">
        <v>50169</v>
      </c>
      <c r="F1752" t="s">
        <v>39</v>
      </c>
      <c r="G1752" t="s">
        <v>55</v>
      </c>
      <c r="H1752" s="74">
        <v>0.53246165051848993</v>
      </c>
      <c r="I1752" s="1">
        <v>381182</v>
      </c>
      <c r="J1752" s="1">
        <v>0</v>
      </c>
      <c r="K1752" s="1">
        <v>0</v>
      </c>
      <c r="L1752" s="1">
        <v>0</v>
      </c>
      <c r="M1752" s="1">
        <v>0</v>
      </c>
      <c r="N1752" s="1">
        <v>0</v>
      </c>
      <c r="O1752" s="1">
        <v>0</v>
      </c>
      <c r="P1752" s="1">
        <v>490381</v>
      </c>
      <c r="Q1752" s="1">
        <v>0</v>
      </c>
      <c r="R1752" s="1">
        <v>0</v>
      </c>
      <c r="S1752" s="1">
        <v>0</v>
      </c>
      <c r="T1752" s="1">
        <v>490381</v>
      </c>
      <c r="U1752" s="1"/>
      <c r="V1752" s="36"/>
      <c r="W1752" s="1"/>
      <c r="X1752" s="1"/>
      <c r="Y1752" s="1"/>
      <c r="Z1752" s="1"/>
      <c r="AA1752" s="1"/>
      <c r="AB1752" s="1"/>
      <c r="AC1752" s="1">
        <v>61927</v>
      </c>
      <c r="AD1752" s="1"/>
      <c r="AE1752" s="1"/>
      <c r="AF1752" s="1"/>
      <c r="AG1752" s="1">
        <v>0</v>
      </c>
      <c r="AH1752" s="1">
        <v>0</v>
      </c>
      <c r="AI1752" s="1">
        <v>0</v>
      </c>
      <c r="AJ1752" s="1">
        <v>0</v>
      </c>
      <c r="AK1752" s="1">
        <v>0</v>
      </c>
      <c r="AL1752" s="1">
        <v>0</v>
      </c>
      <c r="AM1752" s="1">
        <v>544276.05108583323</v>
      </c>
      <c r="AN1752" s="1">
        <v>0</v>
      </c>
      <c r="AO1752" s="1">
        <v>0</v>
      </c>
      <c r="AP1752" s="1">
        <v>0</v>
      </c>
      <c r="AQ1752" s="1">
        <v>544276.05108583323</v>
      </c>
      <c r="AR1752" s="1">
        <v>0</v>
      </c>
      <c r="AS1752" s="1">
        <v>0</v>
      </c>
      <c r="AT1752" s="1">
        <v>0</v>
      </c>
      <c r="AU1752" s="1">
        <v>0</v>
      </c>
      <c r="AV1752" s="1">
        <v>0</v>
      </c>
      <c r="AW1752" s="1">
        <v>0</v>
      </c>
      <c r="AX1752" s="1">
        <v>161083.27385999999</v>
      </c>
      <c r="AY1752" s="1">
        <v>0</v>
      </c>
      <c r="AZ1752" s="1">
        <v>0</v>
      </c>
      <c r="BA1752" s="1">
        <v>0</v>
      </c>
      <c r="BB1752" s="1">
        <v>161083.27385999999</v>
      </c>
      <c r="BC1752" s="7">
        <v>1.8504528675169163</v>
      </c>
      <c r="BD1752" s="35" t="s">
        <v>552</v>
      </c>
      <c r="BE1752" s="35" t="s">
        <v>552</v>
      </c>
      <c r="BF1752" s="35" t="s">
        <v>552</v>
      </c>
      <c r="BG1752" s="35" t="s">
        <v>552</v>
      </c>
      <c r="BH1752" s="35" t="s">
        <v>552</v>
      </c>
      <c r="BI1752" s="35" t="s">
        <v>552</v>
      </c>
      <c r="BJ1752" s="35">
        <v>1.4383904044933087</v>
      </c>
      <c r="BK1752" s="35" t="s">
        <v>552</v>
      </c>
      <c r="BL1752" s="35" t="s">
        <v>552</v>
      </c>
      <c r="BM1752" s="35" t="s">
        <v>552</v>
      </c>
      <c r="BN1752" s="35">
        <v>1.4383904044933087</v>
      </c>
      <c r="BO1752" s="1">
        <v>0</v>
      </c>
      <c r="BP1752" s="1">
        <v>0</v>
      </c>
      <c r="BQ1752" s="1">
        <v>125469.86711999998</v>
      </c>
      <c r="BR1752" s="1">
        <v>5577.1075061480205</v>
      </c>
      <c r="BS1752" s="1">
        <v>49282.288513510488</v>
      </c>
      <c r="BT1752" s="1">
        <v>125469.86711999998</v>
      </c>
      <c r="BU1752" s="1">
        <v>5577.1075061480205</v>
      </c>
      <c r="BV1752" s="1">
        <v>14507.060502842107</v>
      </c>
      <c r="BW1752" s="35">
        <v>5.978013764289881</v>
      </c>
      <c r="BX1752" s="1">
        <v>624590.72552698234</v>
      </c>
      <c r="BY1752" s="1">
        <v>27762.91793052926</v>
      </c>
      <c r="BZ1752" s="1">
        <v>245327.91055596038</v>
      </c>
      <c r="CA1752" s="1">
        <v>624590.72552698234</v>
      </c>
      <c r="CB1752" s="1">
        <v>27762.91793052926</v>
      </c>
      <c r="CC1752" s="1">
        <v>72216.34686253409</v>
      </c>
    </row>
    <row r="1753" spans="1:81" x14ac:dyDescent="0.25">
      <c r="A1753" t="s">
        <v>1554</v>
      </c>
      <c r="B1753" t="s">
        <v>1555</v>
      </c>
      <c r="C1753" t="s">
        <v>135</v>
      </c>
      <c r="D1753" t="s">
        <v>1730</v>
      </c>
      <c r="E1753">
        <v>50169</v>
      </c>
      <c r="F1753" t="s">
        <v>39</v>
      </c>
      <c r="G1753" t="s">
        <v>55</v>
      </c>
      <c r="H1753" s="74">
        <v>0.53246165051848993</v>
      </c>
      <c r="I1753" s="1">
        <v>381182</v>
      </c>
      <c r="J1753" s="1"/>
      <c r="K1753" s="1"/>
      <c r="L1753" s="1"/>
      <c r="M1753" s="1"/>
      <c r="N1753" s="1"/>
      <c r="O1753" s="1"/>
      <c r="P1753" s="1">
        <v>490381</v>
      </c>
      <c r="Q1753" s="1"/>
      <c r="R1753" s="1"/>
      <c r="S1753" s="1"/>
      <c r="T1753" s="1">
        <v>490381</v>
      </c>
      <c r="U1753" s="1">
        <v>11.583333333333334</v>
      </c>
      <c r="V1753" s="36">
        <v>7.8042148333047345E-2</v>
      </c>
      <c r="W1753" s="1"/>
      <c r="X1753" s="1"/>
      <c r="Y1753" s="1"/>
      <c r="Z1753" s="1"/>
      <c r="AA1753" s="1"/>
      <c r="AB1753" s="1"/>
      <c r="AC1753" s="1">
        <v>61927</v>
      </c>
      <c r="AD1753" s="1"/>
      <c r="AE1753" s="1"/>
      <c r="AF1753" s="1"/>
      <c r="AG1753" s="1">
        <v>0</v>
      </c>
      <c r="AH1753" s="1">
        <v>0</v>
      </c>
      <c r="AI1753" s="1">
        <v>0</v>
      </c>
      <c r="AJ1753" s="1">
        <v>0</v>
      </c>
      <c r="AK1753" s="1"/>
      <c r="AL1753" s="1">
        <v>0</v>
      </c>
      <c r="AM1753" s="1">
        <v>544276.05108583323</v>
      </c>
      <c r="AN1753" s="1"/>
      <c r="AO1753" s="1">
        <v>0</v>
      </c>
      <c r="AP1753" s="1">
        <v>0</v>
      </c>
      <c r="AQ1753" s="1">
        <v>544276.05108583323</v>
      </c>
      <c r="AR1753" s="1">
        <v>0</v>
      </c>
      <c r="AS1753" s="1">
        <v>0</v>
      </c>
      <c r="AT1753" s="1">
        <v>0</v>
      </c>
      <c r="AU1753" s="1">
        <v>0</v>
      </c>
      <c r="AV1753" s="1"/>
      <c r="AW1753" s="1">
        <v>0</v>
      </c>
      <c r="AX1753" s="1">
        <v>161083.27385999999</v>
      </c>
      <c r="AY1753" s="1"/>
      <c r="AZ1753" s="1">
        <v>0</v>
      </c>
      <c r="BA1753" s="1">
        <v>0</v>
      </c>
      <c r="BB1753" s="1">
        <v>161083.27385999999</v>
      </c>
      <c r="BC1753" s="7">
        <v>1.8504528675169163</v>
      </c>
      <c r="BD1753" s="35" t="s">
        <v>552</v>
      </c>
      <c r="BE1753" s="35" t="s">
        <v>552</v>
      </c>
      <c r="BF1753" s="35" t="s">
        <v>552</v>
      </c>
      <c r="BG1753" s="35" t="s">
        <v>552</v>
      </c>
      <c r="BH1753" s="35" t="s">
        <v>552</v>
      </c>
      <c r="BI1753" s="35" t="s">
        <v>552</v>
      </c>
      <c r="BJ1753" s="35">
        <v>1.4383904044933087</v>
      </c>
      <c r="BK1753" s="35" t="s">
        <v>552</v>
      </c>
      <c r="BL1753" s="35" t="s">
        <v>552</v>
      </c>
      <c r="BM1753" s="35" t="s">
        <v>552</v>
      </c>
      <c r="BN1753" s="35">
        <v>1.4383904044933087</v>
      </c>
      <c r="BO1753" s="1">
        <v>0</v>
      </c>
      <c r="BP1753" s="1">
        <v>0</v>
      </c>
      <c r="BQ1753" s="1">
        <v>125469.86711999998</v>
      </c>
      <c r="BR1753" s="1">
        <v>5577.1075061480205</v>
      </c>
      <c r="BS1753" s="1">
        <v>49282.288513510488</v>
      </c>
      <c r="BT1753" s="1">
        <v>125469.86711999998</v>
      </c>
      <c r="BU1753" s="1">
        <v>5577.1075061480205</v>
      </c>
      <c r="BV1753" s="1">
        <v>14507.060502842107</v>
      </c>
      <c r="BW1753" s="35">
        <v>5.978013764289881</v>
      </c>
      <c r="BX1753" s="1">
        <v>624590.72552698234</v>
      </c>
      <c r="BY1753" s="1">
        <v>27762.91793052926</v>
      </c>
      <c r="BZ1753" s="1">
        <v>245327.91055596038</v>
      </c>
      <c r="CA1753" s="1">
        <v>624590.72552698234</v>
      </c>
      <c r="CB1753" s="1">
        <v>27762.91793052926</v>
      </c>
      <c r="CC1753" s="1">
        <v>72216.34686253409</v>
      </c>
    </row>
    <row r="1754" spans="1:81" x14ac:dyDescent="0.25">
      <c r="A1754" t="s">
        <v>1562</v>
      </c>
      <c r="B1754" t="s">
        <v>134</v>
      </c>
      <c r="C1754" t="s">
        <v>135</v>
      </c>
      <c r="D1754" t="s">
        <v>28</v>
      </c>
      <c r="E1754">
        <v>50191</v>
      </c>
      <c r="F1754" t="s">
        <v>39</v>
      </c>
      <c r="G1754" t="s">
        <v>55</v>
      </c>
      <c r="H1754" s="74">
        <v>0.53246165051848993</v>
      </c>
      <c r="I1754" s="1">
        <v>3164097</v>
      </c>
      <c r="J1754" s="1">
        <v>0</v>
      </c>
      <c r="K1754" s="1">
        <v>0</v>
      </c>
      <c r="L1754" s="1">
        <v>0</v>
      </c>
      <c r="M1754" s="1">
        <v>0</v>
      </c>
      <c r="N1754" s="1">
        <v>0</v>
      </c>
      <c r="O1754" s="1">
        <v>0</v>
      </c>
      <c r="P1754" s="1">
        <v>666645</v>
      </c>
      <c r="Q1754" s="1">
        <v>0</v>
      </c>
      <c r="R1754" s="1">
        <v>0</v>
      </c>
      <c r="S1754" s="1">
        <v>0</v>
      </c>
      <c r="T1754" s="1">
        <v>666645</v>
      </c>
      <c r="U1754" s="1"/>
      <c r="V1754" s="36"/>
      <c r="W1754" s="1"/>
      <c r="X1754" s="1"/>
      <c r="Y1754" s="1"/>
      <c r="Z1754" s="1"/>
      <c r="AA1754" s="1"/>
      <c r="AB1754" s="1"/>
      <c r="AC1754" s="1">
        <v>33790</v>
      </c>
      <c r="AD1754" s="1"/>
      <c r="AE1754" s="1"/>
      <c r="AF1754" s="1"/>
      <c r="AG1754" s="1">
        <v>0</v>
      </c>
      <c r="AH1754" s="1">
        <v>0</v>
      </c>
      <c r="AI1754" s="1">
        <v>0</v>
      </c>
      <c r="AJ1754" s="1">
        <v>0</v>
      </c>
      <c r="AK1754" s="1">
        <v>0</v>
      </c>
      <c r="AL1754" s="1">
        <v>0</v>
      </c>
      <c r="AM1754" s="1">
        <v>297433.39761249995</v>
      </c>
      <c r="AN1754" s="1">
        <v>0</v>
      </c>
      <c r="AO1754" s="1">
        <v>0</v>
      </c>
      <c r="AP1754" s="1">
        <v>0</v>
      </c>
      <c r="AQ1754" s="1">
        <v>297433.39761249995</v>
      </c>
      <c r="AR1754" s="1">
        <v>0</v>
      </c>
      <c r="AS1754" s="1">
        <v>0</v>
      </c>
      <c r="AT1754" s="1">
        <v>0</v>
      </c>
      <c r="AU1754" s="1">
        <v>0</v>
      </c>
      <c r="AV1754" s="1">
        <v>0</v>
      </c>
      <c r="AW1754" s="1">
        <v>0</v>
      </c>
      <c r="AX1754" s="1">
        <v>87893.872199999998</v>
      </c>
      <c r="AY1754" s="1">
        <v>0</v>
      </c>
      <c r="AZ1754" s="1">
        <v>0</v>
      </c>
      <c r="BA1754" s="1">
        <v>0</v>
      </c>
      <c r="BB1754" s="1">
        <v>87893.872199999998</v>
      </c>
      <c r="BC1754" s="7">
        <v>0.1217811179026749</v>
      </c>
      <c r="BD1754" s="35" t="s">
        <v>552</v>
      </c>
      <c r="BE1754" s="35" t="s">
        <v>552</v>
      </c>
      <c r="BF1754" s="35" t="s">
        <v>552</v>
      </c>
      <c r="BG1754" s="35" t="s">
        <v>552</v>
      </c>
      <c r="BH1754" s="35" t="s">
        <v>552</v>
      </c>
      <c r="BI1754" s="35" t="s">
        <v>552</v>
      </c>
      <c r="BJ1754" s="35">
        <v>0.57800969003367597</v>
      </c>
      <c r="BK1754" s="35" t="s">
        <v>552</v>
      </c>
      <c r="BL1754" s="35" t="s">
        <v>552</v>
      </c>
      <c r="BM1754" s="35" t="s">
        <v>552</v>
      </c>
      <c r="BN1754" s="35">
        <v>0.57800969003367597</v>
      </c>
      <c r="BO1754" s="1">
        <v>0</v>
      </c>
      <c r="BP1754" s="1">
        <v>0</v>
      </c>
      <c r="BQ1754" s="1">
        <v>1041494.1685199998</v>
      </c>
      <c r="BR1754" s="1">
        <v>46294.18264472203</v>
      </c>
      <c r="BS1754" s="1">
        <v>409080.02276795078</v>
      </c>
      <c r="BT1754" s="1">
        <v>1041494.1685199998</v>
      </c>
      <c r="BU1754" s="1">
        <v>46294.18264472203</v>
      </c>
      <c r="BV1754" s="1">
        <v>120419.50201179805</v>
      </c>
      <c r="BW1754" s="35">
        <v>5.9837829111526188</v>
      </c>
      <c r="BX1754" s="1">
        <v>5190580.8391350806</v>
      </c>
      <c r="BY1754" s="1">
        <v>230720.15635054378</v>
      </c>
      <c r="BZ1754" s="1">
        <v>2038766.0267648369</v>
      </c>
      <c r="CA1754" s="1">
        <v>5190580.8391350806</v>
      </c>
      <c r="CB1754" s="1">
        <v>230720.15635054378</v>
      </c>
      <c r="CC1754" s="1">
        <v>600144.65629590745</v>
      </c>
    </row>
    <row r="1755" spans="1:81" x14ac:dyDescent="0.25">
      <c r="A1755" t="s">
        <v>1562</v>
      </c>
      <c r="B1755" t="s">
        <v>134</v>
      </c>
      <c r="C1755" t="s">
        <v>135</v>
      </c>
      <c r="D1755" t="s">
        <v>1730</v>
      </c>
      <c r="E1755">
        <v>50191</v>
      </c>
      <c r="F1755" t="s">
        <v>39</v>
      </c>
      <c r="G1755" t="s">
        <v>55</v>
      </c>
      <c r="H1755" s="74">
        <v>0.53246165051848993</v>
      </c>
      <c r="I1755" s="1">
        <v>3164097</v>
      </c>
      <c r="J1755" s="1"/>
      <c r="K1755" s="1"/>
      <c r="L1755" s="1"/>
      <c r="M1755" s="1"/>
      <c r="N1755" s="1"/>
      <c r="O1755" s="1"/>
      <c r="P1755" s="1">
        <v>666645</v>
      </c>
      <c r="Q1755" s="1"/>
      <c r="R1755" s="1"/>
      <c r="S1755" s="1"/>
      <c r="T1755" s="1">
        <v>666645</v>
      </c>
      <c r="U1755" s="1">
        <v>9.3333333333333339</v>
      </c>
      <c r="V1755" s="36">
        <v>0.53217836825165588</v>
      </c>
      <c r="W1755" s="1"/>
      <c r="X1755" s="1"/>
      <c r="Y1755" s="1"/>
      <c r="Z1755" s="1"/>
      <c r="AA1755" s="1"/>
      <c r="AB1755" s="1"/>
      <c r="AC1755" s="1">
        <v>33790</v>
      </c>
      <c r="AD1755" s="1"/>
      <c r="AE1755" s="1"/>
      <c r="AF1755" s="1"/>
      <c r="AG1755" s="1">
        <v>0</v>
      </c>
      <c r="AH1755" s="1">
        <v>0</v>
      </c>
      <c r="AI1755" s="1">
        <v>0</v>
      </c>
      <c r="AJ1755" s="1">
        <v>0</v>
      </c>
      <c r="AK1755" s="1"/>
      <c r="AL1755" s="1">
        <v>0</v>
      </c>
      <c r="AM1755" s="1">
        <v>297433.39761249995</v>
      </c>
      <c r="AN1755" s="1"/>
      <c r="AO1755" s="1">
        <v>0</v>
      </c>
      <c r="AP1755" s="1">
        <v>0</v>
      </c>
      <c r="AQ1755" s="1">
        <v>297433.39761249995</v>
      </c>
      <c r="AR1755" s="1">
        <v>0</v>
      </c>
      <c r="AS1755" s="1">
        <v>0</v>
      </c>
      <c r="AT1755" s="1">
        <v>0</v>
      </c>
      <c r="AU1755" s="1">
        <v>0</v>
      </c>
      <c r="AV1755" s="1"/>
      <c r="AW1755" s="1">
        <v>0</v>
      </c>
      <c r="AX1755" s="1">
        <v>87893.872199999998</v>
      </c>
      <c r="AY1755" s="1"/>
      <c r="AZ1755" s="1">
        <v>0</v>
      </c>
      <c r="BA1755" s="1">
        <v>0</v>
      </c>
      <c r="BB1755" s="1">
        <v>87893.872199999998</v>
      </c>
      <c r="BC1755" s="7">
        <v>0.1217811179026749</v>
      </c>
      <c r="BD1755" s="35" t="s">
        <v>552</v>
      </c>
      <c r="BE1755" s="35" t="s">
        <v>552</v>
      </c>
      <c r="BF1755" s="35" t="s">
        <v>552</v>
      </c>
      <c r="BG1755" s="35" t="s">
        <v>552</v>
      </c>
      <c r="BH1755" s="35" t="s">
        <v>552</v>
      </c>
      <c r="BI1755" s="35" t="s">
        <v>552</v>
      </c>
      <c r="BJ1755" s="35">
        <v>0.57800969003367597</v>
      </c>
      <c r="BK1755" s="35" t="s">
        <v>552</v>
      </c>
      <c r="BL1755" s="35" t="s">
        <v>552</v>
      </c>
      <c r="BM1755" s="35" t="s">
        <v>552</v>
      </c>
      <c r="BN1755" s="35">
        <v>0.57800969003367597</v>
      </c>
      <c r="BO1755" s="1">
        <v>0</v>
      </c>
      <c r="BP1755" s="1">
        <v>0</v>
      </c>
      <c r="BQ1755" s="1">
        <v>1041494.1685199998</v>
      </c>
      <c r="BR1755" s="1">
        <v>46294.18264472203</v>
      </c>
      <c r="BS1755" s="1">
        <v>409080.02276795078</v>
      </c>
      <c r="BT1755" s="1">
        <v>1041494.1685199998</v>
      </c>
      <c r="BU1755" s="1">
        <v>46294.18264472203</v>
      </c>
      <c r="BV1755" s="1">
        <v>120419.50201179805</v>
      </c>
      <c r="BW1755" s="35">
        <v>5.9837829111526188</v>
      </c>
      <c r="BX1755" s="1">
        <v>5190580.8391350806</v>
      </c>
      <c r="BY1755" s="1">
        <v>230720.15635054378</v>
      </c>
      <c r="BZ1755" s="1">
        <v>2038766.0267648369</v>
      </c>
      <c r="CA1755" s="1">
        <v>5190580.8391350806</v>
      </c>
      <c r="CB1755" s="1">
        <v>230720.15635054378</v>
      </c>
      <c r="CC1755" s="1">
        <v>600144.65629590745</v>
      </c>
    </row>
    <row r="1756" spans="1:81" x14ac:dyDescent="0.25">
      <c r="A1756" t="s">
        <v>756</v>
      </c>
      <c r="B1756" t="s">
        <v>757</v>
      </c>
      <c r="C1756" t="s">
        <v>135</v>
      </c>
      <c r="D1756" t="s">
        <v>38</v>
      </c>
      <c r="E1756">
        <v>50021</v>
      </c>
      <c r="F1756" t="s">
        <v>39</v>
      </c>
      <c r="G1756" t="s">
        <v>55</v>
      </c>
      <c r="H1756" s="74">
        <v>0.53246165051848993</v>
      </c>
      <c r="I1756" s="1">
        <v>2999437</v>
      </c>
      <c r="J1756" s="1"/>
      <c r="K1756" s="1">
        <v>47709</v>
      </c>
      <c r="L1756" s="1">
        <v>684792</v>
      </c>
      <c r="M1756" s="1"/>
      <c r="N1756" s="1"/>
      <c r="O1756" s="1"/>
      <c r="P1756" s="1"/>
      <c r="Q1756" s="1"/>
      <c r="R1756" s="1"/>
      <c r="S1756" s="1"/>
      <c r="T1756" s="1">
        <v>732501</v>
      </c>
      <c r="U1756" s="1">
        <v>31.242424242424242</v>
      </c>
      <c r="V1756" s="36">
        <v>0.11460837478937672</v>
      </c>
      <c r="W1756" s="1"/>
      <c r="X1756" s="1">
        <v>9636</v>
      </c>
      <c r="Y1756" s="1">
        <v>168139</v>
      </c>
      <c r="Z1756" s="1"/>
      <c r="AA1756" s="1"/>
      <c r="AB1756" s="1"/>
      <c r="AC1756" s="1">
        <v>7253</v>
      </c>
      <c r="AD1756" s="1"/>
      <c r="AE1756" s="1"/>
      <c r="AF1756" s="1"/>
      <c r="AG1756" s="1">
        <v>0</v>
      </c>
      <c r="AH1756" s="1">
        <v>83929.223235877187</v>
      </c>
      <c r="AI1756" s="1">
        <v>1724702.6965000003</v>
      </c>
      <c r="AJ1756" s="1">
        <v>0</v>
      </c>
      <c r="AK1756" s="1">
        <v>0</v>
      </c>
      <c r="AL1756" s="1">
        <v>0</v>
      </c>
      <c r="AM1756" s="1">
        <v>63912.275519999996</v>
      </c>
      <c r="AN1756" s="1">
        <v>0</v>
      </c>
      <c r="AO1756" s="1">
        <v>0</v>
      </c>
      <c r="AP1756" s="1">
        <v>0</v>
      </c>
      <c r="AQ1756" s="1">
        <v>1872544.1952558775</v>
      </c>
      <c r="AR1756" s="1">
        <v>0</v>
      </c>
      <c r="AS1756" s="1">
        <v>20816.520714000002</v>
      </c>
      <c r="AT1756" s="1">
        <v>364528.61389659997</v>
      </c>
      <c r="AU1756" s="1">
        <v>0</v>
      </c>
      <c r="AV1756" s="1">
        <v>0</v>
      </c>
      <c r="AW1756" s="1">
        <v>0</v>
      </c>
      <c r="AX1756" s="1">
        <v>18866.358539999997</v>
      </c>
      <c r="AY1756" s="1">
        <v>0</v>
      </c>
      <c r="AZ1756" s="1">
        <v>0</v>
      </c>
      <c r="BA1756" s="1">
        <v>0</v>
      </c>
      <c r="BB1756" s="1">
        <v>404211.49315059994</v>
      </c>
      <c r="BC1756" s="7">
        <v>0.75906101325231279</v>
      </c>
      <c r="BD1756" s="35" t="s">
        <v>552</v>
      </c>
      <c r="BE1756" s="35">
        <v>2.1955132983268815</v>
      </c>
      <c r="BF1756" s="35">
        <v>3.0508991203118616</v>
      </c>
      <c r="BG1756" s="35" t="s">
        <v>552</v>
      </c>
      <c r="BH1756" s="35" t="s">
        <v>552</v>
      </c>
      <c r="BI1756" s="35" t="s">
        <v>552</v>
      </c>
      <c r="BJ1756" s="35" t="s">
        <v>552</v>
      </c>
      <c r="BK1756" s="35" t="s">
        <v>552</v>
      </c>
      <c r="BL1756" s="35" t="s">
        <v>552</v>
      </c>
      <c r="BM1756" s="35" t="s">
        <v>552</v>
      </c>
      <c r="BN1756" s="35">
        <v>3.1081946487533494</v>
      </c>
      <c r="BO1756" s="1">
        <v>0</v>
      </c>
      <c r="BP1756" s="1"/>
      <c r="BQ1756" s="1">
        <v>987294.68291999982</v>
      </c>
      <c r="BR1756" s="1">
        <v>43885.02764274834</v>
      </c>
      <c r="BS1756" s="1">
        <v>387791.44768666499</v>
      </c>
      <c r="BT1756" s="1">
        <v>987294.68291999982</v>
      </c>
      <c r="BU1756" s="1">
        <v>43885.02764274834</v>
      </c>
      <c r="BV1756" s="1">
        <v>114152.85620376412</v>
      </c>
      <c r="BW1756" s="35">
        <v>5.9848930007071424</v>
      </c>
      <c r="BX1756" s="1">
        <v>4921558.3545232844</v>
      </c>
      <c r="BY1756" s="1">
        <v>218762.16713217567</v>
      </c>
      <c r="BZ1756" s="1">
        <v>1933098.8733073466</v>
      </c>
      <c r="CA1756" s="1">
        <v>4921558.3545232844</v>
      </c>
      <c r="CB1756" s="1">
        <v>218762.16713217567</v>
      </c>
      <c r="CC1756" s="1">
        <v>569039.77390087268</v>
      </c>
    </row>
    <row r="1757" spans="1:81" x14ac:dyDescent="0.25">
      <c r="A1757" t="s">
        <v>756</v>
      </c>
      <c r="B1757" t="s">
        <v>757</v>
      </c>
      <c r="C1757" t="s">
        <v>135</v>
      </c>
      <c r="D1757" t="s">
        <v>28</v>
      </c>
      <c r="E1757">
        <v>50021</v>
      </c>
      <c r="F1757" t="s">
        <v>39</v>
      </c>
      <c r="G1757" t="s">
        <v>55</v>
      </c>
      <c r="H1757" s="74">
        <v>0.53246165051848993</v>
      </c>
      <c r="I1757" s="1">
        <v>3696544</v>
      </c>
      <c r="J1757" s="1">
        <v>0</v>
      </c>
      <c r="K1757" s="1">
        <v>47709</v>
      </c>
      <c r="L1757" s="1">
        <v>1185411</v>
      </c>
      <c r="M1757" s="1">
        <v>0</v>
      </c>
      <c r="N1757" s="1">
        <v>0</v>
      </c>
      <c r="O1757" s="1">
        <v>0</v>
      </c>
      <c r="P1757" s="1">
        <v>382523</v>
      </c>
      <c r="Q1757" s="1">
        <v>0</v>
      </c>
      <c r="R1757" s="1">
        <v>0</v>
      </c>
      <c r="S1757" s="1">
        <v>0</v>
      </c>
      <c r="T1757" s="1">
        <v>1615643</v>
      </c>
      <c r="U1757" s="1"/>
      <c r="V1757" s="36"/>
      <c r="W1757" s="1"/>
      <c r="X1757" s="1">
        <v>9636</v>
      </c>
      <c r="Y1757" s="1">
        <v>222559</v>
      </c>
      <c r="Z1757" s="1"/>
      <c r="AA1757" s="1"/>
      <c r="AB1757" s="1"/>
      <c r="AC1757" s="1">
        <v>44254</v>
      </c>
      <c r="AD1757" s="1"/>
      <c r="AE1757" s="1"/>
      <c r="AF1757" s="1"/>
      <c r="AG1757" s="1">
        <v>0</v>
      </c>
      <c r="AH1757" s="1">
        <v>83929.223235877187</v>
      </c>
      <c r="AI1757" s="1">
        <v>2286181.8810625002</v>
      </c>
      <c r="AJ1757" s="1">
        <v>0</v>
      </c>
      <c r="AK1757" s="1">
        <v>0</v>
      </c>
      <c r="AL1757" s="1">
        <v>0</v>
      </c>
      <c r="AM1757" s="1">
        <v>389215.53789416666</v>
      </c>
      <c r="AN1757" s="1">
        <v>0</v>
      </c>
      <c r="AO1757" s="1">
        <v>0</v>
      </c>
      <c r="AP1757" s="1">
        <v>0</v>
      </c>
      <c r="AQ1757" s="1">
        <v>2759326.6421925439</v>
      </c>
      <c r="AR1757" s="1">
        <v>0</v>
      </c>
      <c r="AS1757" s="1">
        <v>20816.520714000002</v>
      </c>
      <c r="AT1757" s="1">
        <v>482512.22964459995</v>
      </c>
      <c r="AU1757" s="1">
        <v>0</v>
      </c>
      <c r="AV1757" s="1">
        <v>0</v>
      </c>
      <c r="AW1757" s="1">
        <v>0</v>
      </c>
      <c r="AX1757" s="1">
        <v>115112.61971999999</v>
      </c>
      <c r="AY1757" s="1">
        <v>0</v>
      </c>
      <c r="AZ1757" s="1">
        <v>0</v>
      </c>
      <c r="BA1757" s="1">
        <v>0</v>
      </c>
      <c r="BB1757" s="1">
        <v>618441.3700785999</v>
      </c>
      <c r="BC1757" s="7">
        <v>0.91376377834840972</v>
      </c>
      <c r="BD1757" s="35" t="s">
        <v>552</v>
      </c>
      <c r="BE1757" s="35">
        <v>2.1955132983268815</v>
      </c>
      <c r="BF1757" s="35">
        <v>2.3356406433777819</v>
      </c>
      <c r="BG1757" s="35" t="s">
        <v>552</v>
      </c>
      <c r="BH1757" s="35" t="s">
        <v>552</v>
      </c>
      <c r="BI1757" s="35" t="s">
        <v>552</v>
      </c>
      <c r="BJ1757" s="35">
        <v>1.318425709340789</v>
      </c>
      <c r="BK1757" s="35" t="s">
        <v>552</v>
      </c>
      <c r="BL1757" s="35" t="s">
        <v>552</v>
      </c>
      <c r="BM1757" s="35" t="s">
        <v>552</v>
      </c>
      <c r="BN1757" s="35">
        <v>2.0906648388729092</v>
      </c>
      <c r="BO1757" s="1">
        <v>0</v>
      </c>
      <c r="BP1757" s="1">
        <v>0</v>
      </c>
      <c r="BQ1757" s="1">
        <v>1216754.4230399998</v>
      </c>
      <c r="BR1757" s="1">
        <v>54084.461724862209</v>
      </c>
      <c r="BS1757" s="1">
        <v>477919.07254509954</v>
      </c>
      <c r="BT1757" s="1">
        <v>1216754.4230399998</v>
      </c>
      <c r="BU1757" s="1">
        <v>54084.461724862209</v>
      </c>
      <c r="BV1757" s="1">
        <v>140683.42014947708</v>
      </c>
      <c r="BW1757" s="35">
        <v>5.9848930007071424</v>
      </c>
      <c r="BX1757" s="1">
        <v>6065390.6069915518</v>
      </c>
      <c r="BY1757" s="1">
        <v>269605.25469927897</v>
      </c>
      <c r="BZ1757" s="1">
        <v>2382375.439634515</v>
      </c>
      <c r="CA1757" s="1">
        <v>6065390.6069915518</v>
      </c>
      <c r="CB1757" s="1">
        <v>269605.25469927897</v>
      </c>
      <c r="CC1757" s="1">
        <v>701291.79641867045</v>
      </c>
    </row>
    <row r="1758" spans="1:81" x14ac:dyDescent="0.25">
      <c r="A1758" t="s">
        <v>756</v>
      </c>
      <c r="B1758" t="s">
        <v>757</v>
      </c>
      <c r="C1758" t="s">
        <v>135</v>
      </c>
      <c r="D1758" t="s">
        <v>1730</v>
      </c>
      <c r="E1758">
        <v>50021</v>
      </c>
      <c r="F1758" t="s">
        <v>39</v>
      </c>
      <c r="G1758" t="s">
        <v>55</v>
      </c>
      <c r="H1758" s="74">
        <v>0.53246165051848993</v>
      </c>
      <c r="I1758" s="1">
        <v>697107</v>
      </c>
      <c r="J1758" s="1"/>
      <c r="K1758" s="1"/>
      <c r="L1758" s="1">
        <v>500619</v>
      </c>
      <c r="M1758" s="1"/>
      <c r="N1758" s="1"/>
      <c r="O1758" s="1"/>
      <c r="P1758" s="1">
        <v>382523</v>
      </c>
      <c r="Q1758" s="1"/>
      <c r="R1758" s="1"/>
      <c r="S1758" s="1"/>
      <c r="T1758" s="1">
        <v>883142</v>
      </c>
      <c r="U1758" s="1">
        <v>14.942857142857143</v>
      </c>
      <c r="V1758" s="36">
        <v>6.904574938686979E-2</v>
      </c>
      <c r="W1758" s="1"/>
      <c r="X1758" s="1"/>
      <c r="Y1758" s="1">
        <v>54420</v>
      </c>
      <c r="Z1758" s="1"/>
      <c r="AA1758" s="1"/>
      <c r="AB1758" s="1"/>
      <c r="AC1758" s="1">
        <v>37001</v>
      </c>
      <c r="AD1758" s="1"/>
      <c r="AE1758" s="1"/>
      <c r="AF1758" s="1"/>
      <c r="AG1758" s="1">
        <v>0</v>
      </c>
      <c r="AH1758" s="1">
        <v>0</v>
      </c>
      <c r="AI1758" s="1">
        <v>561479.18456249998</v>
      </c>
      <c r="AJ1758" s="1">
        <v>0</v>
      </c>
      <c r="AK1758" s="1"/>
      <c r="AL1758" s="1">
        <v>0</v>
      </c>
      <c r="AM1758" s="1">
        <v>325303.26237416663</v>
      </c>
      <c r="AN1758" s="1"/>
      <c r="AO1758" s="1">
        <v>0</v>
      </c>
      <c r="AP1758" s="1">
        <v>0</v>
      </c>
      <c r="AQ1758" s="1">
        <v>886782.44693666662</v>
      </c>
      <c r="AR1758" s="1">
        <v>0</v>
      </c>
      <c r="AS1758" s="1">
        <v>0</v>
      </c>
      <c r="AT1758" s="1">
        <v>117983.615748</v>
      </c>
      <c r="AU1758" s="1">
        <v>0</v>
      </c>
      <c r="AV1758" s="1"/>
      <c r="AW1758" s="1">
        <v>0</v>
      </c>
      <c r="AX1758" s="1">
        <v>96246.261179999987</v>
      </c>
      <c r="AY1758" s="1"/>
      <c r="AZ1758" s="1">
        <v>0</v>
      </c>
      <c r="BA1758" s="1">
        <v>0</v>
      </c>
      <c r="BB1758" s="1">
        <v>214229.87692799998</v>
      </c>
      <c r="BC1758" s="7">
        <v>1.5794021920087828</v>
      </c>
      <c r="BD1758" s="35" t="s">
        <v>552</v>
      </c>
      <c r="BE1758" s="35" t="s">
        <v>552</v>
      </c>
      <c r="BF1758" s="35">
        <v>1.3572453309013441</v>
      </c>
      <c r="BG1758" s="35" t="s">
        <v>552</v>
      </c>
      <c r="BH1758" s="35" t="s">
        <v>552</v>
      </c>
      <c r="BI1758" s="35" t="s">
        <v>552</v>
      </c>
      <c r="BJ1758" s="35">
        <v>1.1020239921629984</v>
      </c>
      <c r="BK1758" s="35" t="s">
        <v>552</v>
      </c>
      <c r="BL1758" s="35" t="s">
        <v>552</v>
      </c>
      <c r="BM1758" s="35" t="s">
        <v>552</v>
      </c>
      <c r="BN1758" s="35">
        <v>1.2466990856109963</v>
      </c>
      <c r="BO1758" s="1">
        <v>0</v>
      </c>
      <c r="BP1758" s="1">
        <v>0</v>
      </c>
      <c r="BQ1758" s="1">
        <v>229459.74011999997</v>
      </c>
      <c r="BR1758" s="1">
        <v>10199.434082113867</v>
      </c>
      <c r="BS1758" s="1">
        <v>90127.624858434443</v>
      </c>
      <c r="BT1758" s="1">
        <v>229459.74011999997</v>
      </c>
      <c r="BU1758" s="1">
        <v>10199.434082113867</v>
      </c>
      <c r="BV1758" s="1">
        <v>26530.563945712947</v>
      </c>
      <c r="BW1758" s="35">
        <v>5.9848930007071424</v>
      </c>
      <c r="BX1758" s="1">
        <v>1143832.2524682677</v>
      </c>
      <c r="BY1758" s="1">
        <v>50843.087567103292</v>
      </c>
      <c r="BZ1758" s="1">
        <v>449276.5663271689</v>
      </c>
      <c r="CA1758" s="1">
        <v>1143832.2524682677</v>
      </c>
      <c r="CB1758" s="1">
        <v>50843.087567103292</v>
      </c>
      <c r="CC1758" s="1">
        <v>132252.02251779774</v>
      </c>
    </row>
    <row r="1759" spans="1:81" x14ac:dyDescent="0.25">
      <c r="A1759" t="s">
        <v>940</v>
      </c>
      <c r="B1759" t="s">
        <v>941</v>
      </c>
      <c r="C1759" t="s">
        <v>135</v>
      </c>
      <c r="D1759" t="s">
        <v>38</v>
      </c>
      <c r="E1759">
        <v>50090</v>
      </c>
      <c r="F1759" t="s">
        <v>370</v>
      </c>
      <c r="G1759" t="s">
        <v>55</v>
      </c>
      <c r="H1759" s="74">
        <v>0.53246165051848993</v>
      </c>
      <c r="I1759" s="1">
        <v>908548.37</v>
      </c>
      <c r="J1759" s="1"/>
      <c r="K1759" s="1"/>
      <c r="L1759" s="1">
        <v>139780</v>
      </c>
      <c r="M1759" s="1"/>
      <c r="N1759" s="1"/>
      <c r="O1759" s="1"/>
      <c r="P1759" s="1">
        <v>226686</v>
      </c>
      <c r="Q1759" s="1"/>
      <c r="R1759" s="1"/>
      <c r="S1759" s="1"/>
      <c r="T1759" s="1">
        <v>366466</v>
      </c>
      <c r="U1759" s="1">
        <v>21.294117647058822</v>
      </c>
      <c r="V1759" s="36">
        <v>0.13722396626932043</v>
      </c>
      <c r="W1759" s="1"/>
      <c r="X1759" s="1"/>
      <c r="Y1759" s="1">
        <v>32431</v>
      </c>
      <c r="Z1759" s="1"/>
      <c r="AA1759" s="1"/>
      <c r="AB1759" s="1"/>
      <c r="AC1759" s="1">
        <v>26701</v>
      </c>
      <c r="AD1759" s="1"/>
      <c r="AE1759" s="1"/>
      <c r="AF1759" s="1"/>
      <c r="AG1759" s="1">
        <v>0</v>
      </c>
      <c r="AH1759" s="1">
        <v>0</v>
      </c>
      <c r="AI1759" s="1">
        <v>332754.18875000003</v>
      </c>
      <c r="AJ1759" s="1">
        <v>0</v>
      </c>
      <c r="AK1759" s="1">
        <v>0</v>
      </c>
      <c r="AL1759" s="1">
        <v>0</v>
      </c>
      <c r="AM1759" s="1">
        <v>234692.25751499998</v>
      </c>
      <c r="AN1759" s="1">
        <v>0</v>
      </c>
      <c r="AO1759" s="1">
        <v>0</v>
      </c>
      <c r="AP1759" s="1">
        <v>0</v>
      </c>
      <c r="AQ1759" s="1">
        <v>567446.44626500004</v>
      </c>
      <c r="AR1759" s="1">
        <v>0</v>
      </c>
      <c r="AS1759" s="1">
        <v>0</v>
      </c>
      <c r="AT1759" s="1">
        <v>70311.037161400003</v>
      </c>
      <c r="AU1759" s="1">
        <v>0</v>
      </c>
      <c r="AV1759" s="1">
        <v>0</v>
      </c>
      <c r="AW1759" s="1">
        <v>0</v>
      </c>
      <c r="AX1759" s="1">
        <v>69454.107179999992</v>
      </c>
      <c r="AY1759" s="1">
        <v>0</v>
      </c>
      <c r="AZ1759" s="1">
        <v>0</v>
      </c>
      <c r="BA1759" s="1">
        <v>0</v>
      </c>
      <c r="BB1759" s="1">
        <v>139765.14434140001</v>
      </c>
      <c r="BC1759" s="7">
        <v>0.77839729172195871</v>
      </c>
      <c r="BD1759" s="35" t="s">
        <v>552</v>
      </c>
      <c r="BE1759" s="35" t="s">
        <v>552</v>
      </c>
      <c r="BF1759" s="35">
        <v>2.8835686501030193</v>
      </c>
      <c r="BG1759" s="35" t="s">
        <v>552</v>
      </c>
      <c r="BH1759" s="35" t="s">
        <v>552</v>
      </c>
      <c r="BI1759" s="35" t="s">
        <v>552</v>
      </c>
      <c r="BJ1759" s="35">
        <v>1.3417077574045155</v>
      </c>
      <c r="BK1759" s="35" t="s">
        <v>552</v>
      </c>
      <c r="BL1759" s="35" t="s">
        <v>552</v>
      </c>
      <c r="BM1759" s="35" t="s">
        <v>552</v>
      </c>
      <c r="BN1759" s="35">
        <v>1.9298150186003613</v>
      </c>
      <c r="BO1759" s="1">
        <v>0</v>
      </c>
      <c r="BP1759" s="1"/>
      <c r="BQ1759" s="1">
        <v>299057.78146919998</v>
      </c>
      <c r="BR1759" s="1">
        <v>13293.05144006157</v>
      </c>
      <c r="BS1759" s="1">
        <v>117464.47339806099</v>
      </c>
      <c r="BT1759" s="1">
        <v>299057.78146919998</v>
      </c>
      <c r="BU1759" s="1">
        <v>13293.05144006157</v>
      </c>
      <c r="BV1759" s="1">
        <v>34577.61954485935</v>
      </c>
      <c r="BW1759" s="35">
        <v>6.0761119450142758</v>
      </c>
      <c r="BX1759" s="1">
        <v>1518050.7767652748</v>
      </c>
      <c r="BY1759" s="1">
        <v>67477.017200585746</v>
      </c>
      <c r="BZ1759" s="1">
        <v>596262.81653070892</v>
      </c>
      <c r="CA1759" s="1">
        <v>1518050.7767652748</v>
      </c>
      <c r="CB1759" s="1">
        <v>67477.017200585746</v>
      </c>
      <c r="CC1759" s="1">
        <v>175519.86760181963</v>
      </c>
    </row>
    <row r="1760" spans="1:81" x14ac:dyDescent="0.25">
      <c r="A1760" t="s">
        <v>940</v>
      </c>
      <c r="B1760" t="s">
        <v>941</v>
      </c>
      <c r="C1760" t="s">
        <v>135</v>
      </c>
      <c r="D1760" t="s">
        <v>28</v>
      </c>
      <c r="E1760">
        <v>50090</v>
      </c>
      <c r="F1760" t="s">
        <v>370</v>
      </c>
      <c r="G1760" t="s">
        <v>55</v>
      </c>
      <c r="H1760" s="74">
        <v>0.53246165051848993</v>
      </c>
      <c r="I1760" s="1">
        <v>1152695.6000000001</v>
      </c>
      <c r="J1760" s="1">
        <v>0</v>
      </c>
      <c r="K1760" s="1">
        <v>0</v>
      </c>
      <c r="L1760" s="1">
        <v>139780</v>
      </c>
      <c r="M1760" s="1">
        <v>0</v>
      </c>
      <c r="N1760" s="1">
        <v>0</v>
      </c>
      <c r="O1760" s="1">
        <v>0</v>
      </c>
      <c r="P1760" s="1">
        <v>238495</v>
      </c>
      <c r="Q1760" s="1">
        <v>0</v>
      </c>
      <c r="R1760" s="1">
        <v>0</v>
      </c>
      <c r="S1760" s="1">
        <v>0</v>
      </c>
      <c r="T1760" s="1">
        <v>378275</v>
      </c>
      <c r="U1760" s="1"/>
      <c r="V1760" s="36"/>
      <c r="W1760" s="1"/>
      <c r="X1760" s="1"/>
      <c r="Y1760" s="1">
        <v>32431</v>
      </c>
      <c r="Z1760" s="1"/>
      <c r="AA1760" s="1"/>
      <c r="AB1760" s="1"/>
      <c r="AC1760" s="1">
        <v>28091</v>
      </c>
      <c r="AD1760" s="1"/>
      <c r="AE1760" s="1"/>
      <c r="AF1760" s="1"/>
      <c r="AG1760" s="1">
        <v>0</v>
      </c>
      <c r="AH1760" s="1">
        <v>0</v>
      </c>
      <c r="AI1760" s="1">
        <v>332754.18875000003</v>
      </c>
      <c r="AJ1760" s="1">
        <v>0</v>
      </c>
      <c r="AK1760" s="1">
        <v>0</v>
      </c>
      <c r="AL1760" s="1">
        <v>0</v>
      </c>
      <c r="AM1760" s="1">
        <v>246909.8705708333</v>
      </c>
      <c r="AN1760" s="1">
        <v>0</v>
      </c>
      <c r="AO1760" s="1">
        <v>0</v>
      </c>
      <c r="AP1760" s="1">
        <v>0</v>
      </c>
      <c r="AQ1760" s="1">
        <v>579664.0593208333</v>
      </c>
      <c r="AR1760" s="1">
        <v>0</v>
      </c>
      <c r="AS1760" s="1">
        <v>0</v>
      </c>
      <c r="AT1760" s="1">
        <v>70311.037161400003</v>
      </c>
      <c r="AU1760" s="1">
        <v>0</v>
      </c>
      <c r="AV1760" s="1">
        <v>0</v>
      </c>
      <c r="AW1760" s="1">
        <v>0</v>
      </c>
      <c r="AX1760" s="1">
        <v>73069.747379999986</v>
      </c>
      <c r="AY1760" s="1">
        <v>0</v>
      </c>
      <c r="AZ1760" s="1">
        <v>0</v>
      </c>
      <c r="BA1760" s="1">
        <v>0</v>
      </c>
      <c r="BB1760" s="1">
        <v>143380.78454139997</v>
      </c>
      <c r="BC1760" s="7">
        <v>0.62726433922557978</v>
      </c>
      <c r="BD1760" s="35" t="s">
        <v>552</v>
      </c>
      <c r="BE1760" s="35" t="s">
        <v>552</v>
      </c>
      <c r="BF1760" s="35">
        <v>2.8835686501030193</v>
      </c>
      <c r="BG1760" s="35" t="s">
        <v>552</v>
      </c>
      <c r="BH1760" s="35" t="s">
        <v>552</v>
      </c>
      <c r="BI1760" s="35" t="s">
        <v>552</v>
      </c>
      <c r="BJ1760" s="35">
        <v>1.3416617453231023</v>
      </c>
      <c r="BK1760" s="35" t="s">
        <v>552</v>
      </c>
      <c r="BL1760" s="35" t="s">
        <v>552</v>
      </c>
      <c r="BM1760" s="35" t="s">
        <v>552</v>
      </c>
      <c r="BN1760" s="35">
        <v>1.9114264592220824</v>
      </c>
      <c r="BO1760" s="1">
        <v>0</v>
      </c>
      <c r="BP1760" s="1">
        <v>0</v>
      </c>
      <c r="BQ1760" s="1">
        <v>379421.283696</v>
      </c>
      <c r="BR1760" s="1">
        <v>16865.19112409242</v>
      </c>
      <c r="BS1760" s="1">
        <v>149029.79974776902</v>
      </c>
      <c r="BT1760" s="1">
        <v>379421.283696</v>
      </c>
      <c r="BU1760" s="1">
        <v>16865.19112409242</v>
      </c>
      <c r="BV1760" s="1">
        <v>43869.397848166722</v>
      </c>
      <c r="BW1760" s="35">
        <v>6.0761119450142758</v>
      </c>
      <c r="BX1760" s="1">
        <v>1925984.9103619158</v>
      </c>
      <c r="BY1760" s="1">
        <v>85609.598119954273</v>
      </c>
      <c r="BZ1760" s="1">
        <v>756491.94666273589</v>
      </c>
      <c r="CA1760" s="1">
        <v>1925984.9103619158</v>
      </c>
      <c r="CB1760" s="1">
        <v>85609.598119954273</v>
      </c>
      <c r="CC1760" s="1">
        <v>222685.97443766263</v>
      </c>
    </row>
    <row r="1761" spans="1:81" x14ac:dyDescent="0.25">
      <c r="A1761" t="s">
        <v>940</v>
      </c>
      <c r="B1761" t="s">
        <v>941</v>
      </c>
      <c r="C1761" t="s">
        <v>135</v>
      </c>
      <c r="D1761" t="s">
        <v>1730</v>
      </c>
      <c r="E1761">
        <v>50090</v>
      </c>
      <c r="F1761" t="s">
        <v>370</v>
      </c>
      <c r="G1761" t="s">
        <v>55</v>
      </c>
      <c r="H1761" s="74">
        <v>0.53246165051848993</v>
      </c>
      <c r="I1761" s="1">
        <v>244147.23</v>
      </c>
      <c r="J1761" s="1"/>
      <c r="K1761" s="1"/>
      <c r="L1761" s="1"/>
      <c r="M1761" s="1"/>
      <c r="N1761" s="1"/>
      <c r="O1761" s="1"/>
      <c r="P1761" s="1">
        <v>11809</v>
      </c>
      <c r="Q1761" s="1"/>
      <c r="R1761" s="1"/>
      <c r="S1761" s="1"/>
      <c r="T1761" s="1">
        <v>11809</v>
      </c>
      <c r="U1761" s="1">
        <v>17.333333333333332</v>
      </c>
      <c r="V1761" s="36">
        <v>0.21007020201614618</v>
      </c>
      <c r="W1761" s="1"/>
      <c r="X1761" s="1"/>
      <c r="Y1761" s="1"/>
      <c r="Z1761" s="1"/>
      <c r="AA1761" s="1"/>
      <c r="AB1761" s="1"/>
      <c r="AC1761" s="1">
        <v>1390</v>
      </c>
      <c r="AD1761" s="1"/>
      <c r="AE1761" s="1"/>
      <c r="AF1761" s="1"/>
      <c r="AG1761" s="1">
        <v>0</v>
      </c>
      <c r="AH1761" s="1">
        <v>0</v>
      </c>
      <c r="AI1761" s="1">
        <v>0</v>
      </c>
      <c r="AJ1761" s="1">
        <v>0</v>
      </c>
      <c r="AK1761" s="1"/>
      <c r="AL1761" s="1">
        <v>0</v>
      </c>
      <c r="AM1761" s="1">
        <v>12217.613055833332</v>
      </c>
      <c r="AN1761" s="1"/>
      <c r="AO1761" s="1">
        <v>0</v>
      </c>
      <c r="AP1761" s="1">
        <v>0</v>
      </c>
      <c r="AQ1761" s="1">
        <v>12217.613055833332</v>
      </c>
      <c r="AR1761" s="1">
        <v>0</v>
      </c>
      <c r="AS1761" s="1">
        <v>0</v>
      </c>
      <c r="AT1761" s="1">
        <v>0</v>
      </c>
      <c r="AU1761" s="1">
        <v>0</v>
      </c>
      <c r="AV1761" s="1"/>
      <c r="AW1761" s="1">
        <v>0</v>
      </c>
      <c r="AX1761" s="1">
        <v>3615.6401999999998</v>
      </c>
      <c r="AY1761" s="1"/>
      <c r="AZ1761" s="1">
        <v>0</v>
      </c>
      <c r="BA1761" s="1">
        <v>0</v>
      </c>
      <c r="BB1761" s="1">
        <v>3615.6401999999998</v>
      </c>
      <c r="BC1761" s="7">
        <v>6.4851250844964861E-2</v>
      </c>
      <c r="BD1761" s="35" t="s">
        <v>552</v>
      </c>
      <c r="BE1761" s="35" t="s">
        <v>552</v>
      </c>
      <c r="BF1761" s="35" t="s">
        <v>552</v>
      </c>
      <c r="BG1761" s="35" t="s">
        <v>552</v>
      </c>
      <c r="BH1761" s="35" t="s">
        <v>552</v>
      </c>
      <c r="BI1761" s="35" t="s">
        <v>552</v>
      </c>
      <c r="BJ1761" s="35">
        <v>1.340778495709487</v>
      </c>
      <c r="BK1761" s="35" t="s">
        <v>552</v>
      </c>
      <c r="BL1761" s="35" t="s">
        <v>552</v>
      </c>
      <c r="BM1761" s="35" t="s">
        <v>552</v>
      </c>
      <c r="BN1761" s="35">
        <v>1.340778495709487</v>
      </c>
      <c r="BO1761" s="1">
        <v>0</v>
      </c>
      <c r="BP1761" s="1">
        <v>0</v>
      </c>
      <c r="BQ1761" s="1">
        <v>80363.502226799988</v>
      </c>
      <c r="BR1761" s="1">
        <v>3572.1396840308489</v>
      </c>
      <c r="BS1761" s="1">
        <v>31565.326349708019</v>
      </c>
      <c r="BT1761" s="1">
        <v>80363.502226799988</v>
      </c>
      <c r="BU1761" s="1">
        <v>3572.1396840308489</v>
      </c>
      <c r="BV1761" s="1">
        <v>9291.7783033073629</v>
      </c>
      <c r="BW1761" s="35">
        <v>6.0761119450142758</v>
      </c>
      <c r="BX1761" s="1">
        <v>407934.13359664078</v>
      </c>
      <c r="BY1761" s="1">
        <v>18132.580919368513</v>
      </c>
      <c r="BZ1761" s="1">
        <v>160229.13013202677</v>
      </c>
      <c r="CA1761" s="1">
        <v>407934.13359664078</v>
      </c>
      <c r="CB1761" s="1">
        <v>18132.580919368513</v>
      </c>
      <c r="CC1761" s="1">
        <v>47166.106835842984</v>
      </c>
    </row>
    <row r="1762" spans="1:81" x14ac:dyDescent="0.25">
      <c r="A1762" t="s">
        <v>172</v>
      </c>
      <c r="B1762" t="s">
        <v>173</v>
      </c>
      <c r="C1762" t="s">
        <v>135</v>
      </c>
      <c r="D1762" t="s">
        <v>38</v>
      </c>
      <c r="E1762">
        <v>50012</v>
      </c>
      <c r="F1762" t="s">
        <v>39</v>
      </c>
      <c r="G1762" t="s">
        <v>55</v>
      </c>
      <c r="H1762" s="74">
        <v>0.53246165051848993</v>
      </c>
      <c r="I1762" s="1">
        <v>81723692</v>
      </c>
      <c r="J1762" s="1"/>
      <c r="K1762" s="1"/>
      <c r="L1762" s="1">
        <v>11728970</v>
      </c>
      <c r="M1762" s="1"/>
      <c r="N1762" s="1"/>
      <c r="O1762" s="1"/>
      <c r="P1762" s="1"/>
      <c r="Q1762" s="1"/>
      <c r="R1762" s="1"/>
      <c r="S1762" s="1"/>
      <c r="T1762" s="1">
        <v>11728970</v>
      </c>
      <c r="U1762" s="1">
        <v>42.861111111111114</v>
      </c>
      <c r="V1762" s="36">
        <v>0.19901155408083618</v>
      </c>
      <c r="W1762" s="1"/>
      <c r="X1762" s="1"/>
      <c r="Y1762" s="1">
        <v>2772341</v>
      </c>
      <c r="Z1762" s="1"/>
      <c r="AA1762" s="1"/>
      <c r="AB1762" s="1"/>
      <c r="AC1762" s="1"/>
      <c r="AD1762" s="1"/>
      <c r="AE1762" s="1"/>
      <c r="AF1762" s="1"/>
      <c r="AG1762" s="1">
        <v>0</v>
      </c>
      <c r="AH1762" s="1">
        <v>0</v>
      </c>
      <c r="AI1762" s="1">
        <v>28442683.946875002</v>
      </c>
      <c r="AJ1762" s="1">
        <v>0</v>
      </c>
      <c r="AK1762" s="1">
        <v>0</v>
      </c>
      <c r="AL1762" s="1">
        <v>0</v>
      </c>
      <c r="AM1762" s="1">
        <v>0</v>
      </c>
      <c r="AN1762" s="1">
        <v>0</v>
      </c>
      <c r="AO1762" s="1">
        <v>0</v>
      </c>
      <c r="AP1762" s="1">
        <v>0</v>
      </c>
      <c r="AQ1762" s="1">
        <v>28442683.946875002</v>
      </c>
      <c r="AR1762" s="1">
        <v>0</v>
      </c>
      <c r="AS1762" s="1">
        <v>0</v>
      </c>
      <c r="AT1762" s="1">
        <v>6010489.0714154001</v>
      </c>
      <c r="AU1762" s="1">
        <v>0</v>
      </c>
      <c r="AV1762" s="1">
        <v>0</v>
      </c>
      <c r="AW1762" s="1">
        <v>0</v>
      </c>
      <c r="AX1762" s="1">
        <v>0</v>
      </c>
      <c r="AY1762" s="1">
        <v>0</v>
      </c>
      <c r="AZ1762" s="1">
        <v>0</v>
      </c>
      <c r="BA1762" s="1">
        <v>0</v>
      </c>
      <c r="BB1762" s="1">
        <v>6010489.0714154001</v>
      </c>
      <c r="BC1762" s="7">
        <v>0.42158121072516402</v>
      </c>
      <c r="BD1762" s="35" t="s">
        <v>552</v>
      </c>
      <c r="BE1762" s="35" t="s">
        <v>552</v>
      </c>
      <c r="BF1762" s="35">
        <v>2.937442334517899</v>
      </c>
      <c r="BG1762" s="35" t="s">
        <v>552</v>
      </c>
      <c r="BH1762" s="35" t="s">
        <v>552</v>
      </c>
      <c r="BI1762" s="35" t="s">
        <v>552</v>
      </c>
      <c r="BJ1762" s="35" t="s">
        <v>552</v>
      </c>
      <c r="BK1762" s="35" t="s">
        <v>552</v>
      </c>
      <c r="BL1762" s="35" t="s">
        <v>552</v>
      </c>
      <c r="BM1762" s="35" t="s">
        <v>552</v>
      </c>
      <c r="BN1762" s="35">
        <v>2.937442334517899</v>
      </c>
      <c r="BO1762" s="1">
        <v>0</v>
      </c>
      <c r="BP1762" s="1"/>
      <c r="BQ1762" s="1">
        <v>26900170.458719995</v>
      </c>
      <c r="BR1762" s="1">
        <v>1195706.5550926563</v>
      </c>
      <c r="BS1762" s="1">
        <v>10565899.144065745</v>
      </c>
      <c r="BT1762" s="1">
        <v>26900170.458719995</v>
      </c>
      <c r="BU1762" s="1">
        <v>1195706.5550926563</v>
      </c>
      <c r="BV1762" s="1">
        <v>3110247.9769759155</v>
      </c>
      <c r="BW1762" s="35">
        <v>6.3302875561617071</v>
      </c>
      <c r="BX1762" s="1">
        <v>143385643.85474396</v>
      </c>
      <c r="BY1762" s="1">
        <v>6373459.7714313688</v>
      </c>
      <c r="BZ1762" s="1">
        <v>56319280.727273285</v>
      </c>
      <c r="CA1762" s="1">
        <v>143385643.85474396</v>
      </c>
      <c r="CB1762" s="1">
        <v>6373459.7714313688</v>
      </c>
      <c r="CC1762" s="1">
        <v>16578516.088251846</v>
      </c>
    </row>
    <row r="1763" spans="1:81" x14ac:dyDescent="0.25">
      <c r="A1763" t="s">
        <v>172</v>
      </c>
      <c r="B1763" t="s">
        <v>173</v>
      </c>
      <c r="C1763" t="s">
        <v>135</v>
      </c>
      <c r="D1763" t="s">
        <v>1729</v>
      </c>
      <c r="E1763">
        <v>50012</v>
      </c>
      <c r="F1763" t="s">
        <v>39</v>
      </c>
      <c r="G1763" t="s">
        <v>55</v>
      </c>
      <c r="H1763" s="74">
        <v>0.53246165051848993</v>
      </c>
      <c r="I1763" s="1">
        <v>799161</v>
      </c>
      <c r="J1763" s="1"/>
      <c r="K1763" s="1"/>
      <c r="L1763" s="1"/>
      <c r="M1763" s="1"/>
      <c r="N1763" s="1">
        <v>105535</v>
      </c>
      <c r="O1763" s="1"/>
      <c r="P1763" s="1"/>
      <c r="Q1763" s="1"/>
      <c r="R1763" s="1"/>
      <c r="S1763" s="1"/>
      <c r="T1763" s="1">
        <v>105535</v>
      </c>
      <c r="U1763" s="1">
        <v>38</v>
      </c>
      <c r="V1763" s="36">
        <v>0.22846383165579182</v>
      </c>
      <c r="W1763" s="1"/>
      <c r="X1763" s="1"/>
      <c r="Y1763" s="1"/>
      <c r="Z1763" s="1"/>
      <c r="AA1763" s="1">
        <v>1056948</v>
      </c>
      <c r="AB1763" s="1"/>
      <c r="AC1763" s="1"/>
      <c r="AD1763" s="1"/>
      <c r="AE1763" s="1"/>
      <c r="AF1763" s="1"/>
      <c r="AG1763" s="1"/>
      <c r="AH1763" s="1"/>
      <c r="AI1763" s="1"/>
      <c r="AJ1763" s="1"/>
      <c r="AK1763" s="1">
        <v>562784.27659221692</v>
      </c>
      <c r="AL1763" s="1"/>
      <c r="AM1763" s="1"/>
      <c r="AN1763" s="1"/>
      <c r="AO1763" s="1"/>
      <c r="AP1763" s="1"/>
      <c r="AQ1763" s="1">
        <v>562784.27659221692</v>
      </c>
      <c r="AR1763" s="1"/>
      <c r="AS1763" s="1"/>
      <c r="AT1763" s="1"/>
      <c r="AU1763" s="1"/>
      <c r="AV1763" s="1">
        <v>21247.054071960018</v>
      </c>
      <c r="AW1763" s="1"/>
      <c r="AX1763" s="1"/>
      <c r="AY1763" s="1"/>
      <c r="AZ1763" s="1"/>
      <c r="BA1763" s="1"/>
      <c r="BB1763" s="1">
        <v>21247.054071960018</v>
      </c>
      <c r="BC1763" s="7">
        <v>0.73080559569871018</v>
      </c>
      <c r="BD1763" s="35" t="s">
        <v>552</v>
      </c>
      <c r="BE1763" s="35" t="s">
        <v>552</v>
      </c>
      <c r="BF1763" s="35" t="s">
        <v>552</v>
      </c>
      <c r="BG1763" s="35" t="s">
        <v>552</v>
      </c>
      <c r="BH1763" s="35">
        <v>5.5340060706322731</v>
      </c>
      <c r="BI1763" s="35" t="s">
        <v>552</v>
      </c>
      <c r="BJ1763" s="35" t="s">
        <v>552</v>
      </c>
      <c r="BK1763" s="35" t="s">
        <v>552</v>
      </c>
      <c r="BL1763" s="35" t="s">
        <v>552</v>
      </c>
      <c r="BM1763" s="35" t="s">
        <v>552</v>
      </c>
      <c r="BN1763" s="35">
        <v>5.5340060706322731</v>
      </c>
      <c r="BO1763" s="1"/>
      <c r="BP1763" s="1"/>
      <c r="BQ1763" s="1">
        <v>263051.83475999994</v>
      </c>
      <c r="BR1763" s="1">
        <v>11692.595169028857</v>
      </c>
      <c r="BS1763" s="1">
        <v>103321.99046845222</v>
      </c>
      <c r="BT1763" s="1">
        <v>263051.83475999994</v>
      </c>
      <c r="BU1763" s="1">
        <v>11692.595169028857</v>
      </c>
      <c r="BV1763" s="1">
        <v>30414.544701774481</v>
      </c>
      <c r="BW1763" s="35">
        <v>6.3302875561617071</v>
      </c>
      <c r="BX1763" s="1">
        <v>1402141.9214467332</v>
      </c>
      <c r="BY1763" s="1">
        <v>62324.894528711004</v>
      </c>
      <c r="BZ1763" s="1">
        <v>550735.92007184937</v>
      </c>
      <c r="CA1763" s="1">
        <v>1402141.9214467332</v>
      </c>
      <c r="CB1763" s="1">
        <v>62324.894528711004</v>
      </c>
      <c r="CC1763" s="1">
        <v>162118.26915019247</v>
      </c>
    </row>
    <row r="1764" spans="1:81" x14ac:dyDescent="0.25">
      <c r="A1764" t="s">
        <v>172</v>
      </c>
      <c r="B1764" t="s">
        <v>173</v>
      </c>
      <c r="C1764" t="s">
        <v>135</v>
      </c>
      <c r="D1764" t="s">
        <v>28</v>
      </c>
      <c r="E1764">
        <v>50012</v>
      </c>
      <c r="F1764" t="s">
        <v>39</v>
      </c>
      <c r="G1764" t="s">
        <v>55</v>
      </c>
      <c r="H1764" s="74">
        <v>0.53246165051848993</v>
      </c>
      <c r="I1764" s="1">
        <v>85106562</v>
      </c>
      <c r="J1764" s="1">
        <v>0</v>
      </c>
      <c r="K1764" s="1">
        <v>0</v>
      </c>
      <c r="L1764" s="1">
        <v>13479321</v>
      </c>
      <c r="M1764" s="1">
        <v>0</v>
      </c>
      <c r="N1764" s="1">
        <v>105535</v>
      </c>
      <c r="O1764" s="1">
        <v>0</v>
      </c>
      <c r="P1764" s="1">
        <v>0</v>
      </c>
      <c r="Q1764" s="1">
        <v>0</v>
      </c>
      <c r="R1764" s="1">
        <v>0</v>
      </c>
      <c r="S1764" s="1">
        <v>0</v>
      </c>
      <c r="T1764" s="1">
        <v>13584856</v>
      </c>
      <c r="U1764" s="1"/>
      <c r="V1764" s="36"/>
      <c r="W1764" s="1"/>
      <c r="X1764" s="1"/>
      <c r="Y1764" s="1">
        <v>2961186</v>
      </c>
      <c r="Z1764" s="1"/>
      <c r="AA1764" s="1">
        <v>1056948</v>
      </c>
      <c r="AB1764" s="1"/>
      <c r="AC1764" s="1"/>
      <c r="AD1764" s="1"/>
      <c r="AE1764" s="1"/>
      <c r="AF1764" s="1"/>
      <c r="AG1764" s="1">
        <v>0</v>
      </c>
      <c r="AH1764" s="1">
        <v>0</v>
      </c>
      <c r="AI1764" s="1">
        <v>30391248.624187503</v>
      </c>
      <c r="AJ1764" s="1">
        <v>0</v>
      </c>
      <c r="AK1764" s="1">
        <v>562784.27659221692</v>
      </c>
      <c r="AL1764" s="1">
        <v>0</v>
      </c>
      <c r="AM1764" s="1">
        <v>0</v>
      </c>
      <c r="AN1764" s="1">
        <v>0</v>
      </c>
      <c r="AO1764" s="1">
        <v>0</v>
      </c>
      <c r="AP1764" s="1">
        <v>0</v>
      </c>
      <c r="AQ1764" s="1">
        <v>30954032.90077972</v>
      </c>
      <c r="AR1764" s="1">
        <v>0</v>
      </c>
      <c r="AS1764" s="1">
        <v>0</v>
      </c>
      <c r="AT1764" s="1">
        <v>6419908.6950083999</v>
      </c>
      <c r="AU1764" s="1">
        <v>0</v>
      </c>
      <c r="AV1764" s="1">
        <v>21247.054071960018</v>
      </c>
      <c r="AW1764" s="1">
        <v>0</v>
      </c>
      <c r="AX1764" s="1">
        <v>0</v>
      </c>
      <c r="AY1764" s="1">
        <v>0</v>
      </c>
      <c r="AZ1764" s="1">
        <v>0</v>
      </c>
      <c r="BA1764" s="1">
        <v>0</v>
      </c>
      <c r="BB1764" s="1">
        <v>6441155.7490803599</v>
      </c>
      <c r="BC1764" s="7">
        <v>0.43939254237364311</v>
      </c>
      <c r="BD1764" s="35" t="s">
        <v>552</v>
      </c>
      <c r="BE1764" s="35" t="s">
        <v>552</v>
      </c>
      <c r="BF1764" s="35">
        <v>2.7309355804491862</v>
      </c>
      <c r="BG1764" s="35" t="s">
        <v>552</v>
      </c>
      <c r="BH1764" s="35">
        <v>5.5340060706322731</v>
      </c>
      <c r="BI1764" s="35" t="s">
        <v>552</v>
      </c>
      <c r="BJ1764" s="35" t="s">
        <v>552</v>
      </c>
      <c r="BK1764" s="35" t="s">
        <v>552</v>
      </c>
      <c r="BL1764" s="35" t="s">
        <v>552</v>
      </c>
      <c r="BM1764" s="35" t="s">
        <v>552</v>
      </c>
      <c r="BN1764" s="35">
        <v>2.7527114494154437</v>
      </c>
      <c r="BO1764" s="1">
        <v>0</v>
      </c>
      <c r="BP1764" s="1">
        <v>0</v>
      </c>
      <c r="BQ1764" s="1">
        <v>28013675.947919995</v>
      </c>
      <c r="BR1764" s="1">
        <v>1245201.62482135</v>
      </c>
      <c r="BS1764" s="1">
        <v>11003263.907731656</v>
      </c>
      <c r="BT1764" s="1">
        <v>28013675.947919995</v>
      </c>
      <c r="BU1764" s="1">
        <v>1245201.62482135</v>
      </c>
      <c r="BV1764" s="1">
        <v>3238993.5624527987</v>
      </c>
      <c r="BW1764" s="35">
        <v>6.3302875561617071</v>
      </c>
      <c r="BX1764" s="1">
        <v>149320948.30754447</v>
      </c>
      <c r="BY1764" s="1">
        <v>6637282.7256975807</v>
      </c>
      <c r="BZ1764" s="1">
        <v>58650560.684545286</v>
      </c>
      <c r="CA1764" s="1">
        <v>149320948.30754447</v>
      </c>
      <c r="CB1764" s="1">
        <v>6637282.7256975807</v>
      </c>
      <c r="CC1764" s="1">
        <v>17264767.080430031</v>
      </c>
    </row>
    <row r="1765" spans="1:81" x14ac:dyDescent="0.25">
      <c r="A1765" t="s">
        <v>172</v>
      </c>
      <c r="B1765" t="s">
        <v>173</v>
      </c>
      <c r="C1765" t="s">
        <v>135</v>
      </c>
      <c r="D1765" t="s">
        <v>1730</v>
      </c>
      <c r="E1765">
        <v>50012</v>
      </c>
      <c r="F1765" t="s">
        <v>39</v>
      </c>
      <c r="G1765" t="s">
        <v>55</v>
      </c>
      <c r="H1765" s="74">
        <v>0.53246165051848993</v>
      </c>
      <c r="I1765" s="1">
        <v>2583709</v>
      </c>
      <c r="J1765" s="1"/>
      <c r="K1765" s="1"/>
      <c r="L1765" s="1">
        <v>1750351</v>
      </c>
      <c r="M1765" s="1"/>
      <c r="N1765" s="1"/>
      <c r="O1765" s="1"/>
      <c r="P1765" s="1"/>
      <c r="Q1765" s="1"/>
      <c r="R1765" s="1"/>
      <c r="S1765" s="1"/>
      <c r="T1765" s="1">
        <v>1750351</v>
      </c>
      <c r="U1765" s="1">
        <v>12</v>
      </c>
      <c r="V1765" s="36">
        <v>0.13795894938621645</v>
      </c>
      <c r="W1765" s="1"/>
      <c r="X1765" s="1"/>
      <c r="Y1765" s="1">
        <v>188845</v>
      </c>
      <c r="Z1765" s="1"/>
      <c r="AA1765" s="1"/>
      <c r="AB1765" s="1"/>
      <c r="AC1765" s="1"/>
      <c r="AD1765" s="1"/>
      <c r="AE1765" s="1"/>
      <c r="AF1765" s="1"/>
      <c r="AG1765" s="1">
        <v>0</v>
      </c>
      <c r="AH1765" s="1">
        <v>0</v>
      </c>
      <c r="AI1765" s="1">
        <v>1948564.6773125003</v>
      </c>
      <c r="AJ1765" s="1">
        <v>0</v>
      </c>
      <c r="AK1765" s="1"/>
      <c r="AL1765" s="1">
        <v>0</v>
      </c>
      <c r="AM1765" s="1">
        <v>0</v>
      </c>
      <c r="AN1765" s="1"/>
      <c r="AO1765" s="1">
        <v>0</v>
      </c>
      <c r="AP1765" s="1">
        <v>0</v>
      </c>
      <c r="AQ1765" s="1">
        <v>1948564.6773125003</v>
      </c>
      <c r="AR1765" s="1">
        <v>0</v>
      </c>
      <c r="AS1765" s="1">
        <v>0</v>
      </c>
      <c r="AT1765" s="1">
        <v>409419.623593</v>
      </c>
      <c r="AU1765" s="1">
        <v>0</v>
      </c>
      <c r="AV1765" s="1"/>
      <c r="AW1765" s="1">
        <v>0</v>
      </c>
      <c r="AX1765" s="1">
        <v>0</v>
      </c>
      <c r="AY1765" s="1"/>
      <c r="AZ1765" s="1">
        <v>0</v>
      </c>
      <c r="BA1765" s="1">
        <v>0</v>
      </c>
      <c r="BB1765" s="1">
        <v>409419.623593</v>
      </c>
      <c r="BC1765" s="7">
        <v>0.91263540162824086</v>
      </c>
      <c r="BD1765" s="35" t="s">
        <v>552</v>
      </c>
      <c r="BE1765" s="35" t="s">
        <v>552</v>
      </c>
      <c r="BF1765" s="35">
        <v>1.3471494008376037</v>
      </c>
      <c r="BG1765" s="35" t="s">
        <v>552</v>
      </c>
      <c r="BH1765" s="35" t="s">
        <v>552</v>
      </c>
      <c r="BI1765" s="35" t="s">
        <v>552</v>
      </c>
      <c r="BJ1765" s="35" t="s">
        <v>552</v>
      </c>
      <c r="BK1765" s="35" t="s">
        <v>552</v>
      </c>
      <c r="BL1765" s="35" t="s">
        <v>552</v>
      </c>
      <c r="BM1765" s="35" t="s">
        <v>552</v>
      </c>
      <c r="BN1765" s="35">
        <v>1.3471494008376037</v>
      </c>
      <c r="BO1765" s="1">
        <v>0</v>
      </c>
      <c r="BP1765" s="1">
        <v>0</v>
      </c>
      <c r="BQ1765" s="1">
        <v>850453.65443999984</v>
      </c>
      <c r="BR1765" s="1">
        <v>37802.474559664923</v>
      </c>
      <c r="BS1765" s="1">
        <v>334042.77319745859</v>
      </c>
      <c r="BT1765" s="1">
        <v>850453.65443999984</v>
      </c>
      <c r="BU1765" s="1">
        <v>37802.474559664923</v>
      </c>
      <c r="BV1765" s="1">
        <v>98331.040775109199</v>
      </c>
      <c r="BW1765" s="35">
        <v>6.3302875561617071</v>
      </c>
      <c r="BX1765" s="1">
        <v>4533162.5313537801</v>
      </c>
      <c r="BY1765" s="1">
        <v>201498.05973750146</v>
      </c>
      <c r="BZ1765" s="1">
        <v>1780544.037200161</v>
      </c>
      <c r="CA1765" s="1">
        <v>4533162.5313537801</v>
      </c>
      <c r="CB1765" s="1">
        <v>201498.05973750146</v>
      </c>
      <c r="CC1765" s="1">
        <v>524132.72302799404</v>
      </c>
    </row>
    <row r="1766" spans="1:81" x14ac:dyDescent="0.25">
      <c r="A1766" t="s">
        <v>436</v>
      </c>
      <c r="B1766" t="s">
        <v>437</v>
      </c>
      <c r="C1766" t="s">
        <v>135</v>
      </c>
      <c r="D1766" t="s">
        <v>38</v>
      </c>
      <c r="E1766">
        <v>50011</v>
      </c>
      <c r="F1766" t="s">
        <v>39</v>
      </c>
      <c r="G1766" t="s">
        <v>55</v>
      </c>
      <c r="H1766" s="74">
        <v>0.53246165051848993</v>
      </c>
      <c r="I1766" s="1">
        <v>15374255</v>
      </c>
      <c r="J1766" s="1">
        <v>9380.3119582608706</v>
      </c>
      <c r="K1766" s="1">
        <v>1019005</v>
      </c>
      <c r="L1766" s="1">
        <v>880078.68804173917</v>
      </c>
      <c r="M1766" s="1"/>
      <c r="N1766" s="1"/>
      <c r="O1766" s="1"/>
      <c r="P1766" s="1"/>
      <c r="Q1766" s="1">
        <v>143925</v>
      </c>
      <c r="R1766" s="1"/>
      <c r="S1766" s="1"/>
      <c r="T1766" s="1">
        <v>2052389</v>
      </c>
      <c r="U1766" s="1">
        <v>34.545454545454547</v>
      </c>
      <c r="V1766" s="36">
        <v>0.19193952378895415</v>
      </c>
      <c r="W1766" s="1">
        <v>2274</v>
      </c>
      <c r="X1766" s="1">
        <v>258486</v>
      </c>
      <c r="Y1766" s="1">
        <v>213351</v>
      </c>
      <c r="Z1766" s="1"/>
      <c r="AA1766" s="1"/>
      <c r="AB1766" s="1"/>
      <c r="AC1766" s="1"/>
      <c r="AD1766" s="1">
        <v>25652</v>
      </c>
      <c r="AE1766" s="1"/>
      <c r="AF1766" s="1"/>
      <c r="AG1766" s="1">
        <v>109.25249337786434</v>
      </c>
      <c r="AH1766" s="1">
        <v>2178313.6019390351</v>
      </c>
      <c r="AI1766" s="1">
        <v>2188599.6296664877</v>
      </c>
      <c r="AJ1766" s="1">
        <v>0</v>
      </c>
      <c r="AK1766" s="1">
        <v>0</v>
      </c>
      <c r="AL1766" s="1">
        <v>0</v>
      </c>
      <c r="AM1766" s="1">
        <v>0</v>
      </c>
      <c r="AN1766" s="1">
        <v>411913.74417159997</v>
      </c>
      <c r="AO1766" s="1">
        <v>0</v>
      </c>
      <c r="AP1766" s="1">
        <v>0</v>
      </c>
      <c r="AQ1766" s="1">
        <v>4778936.2282705</v>
      </c>
      <c r="AR1766" s="1">
        <v>8421.0995400000011</v>
      </c>
      <c r="AS1766" s="1">
        <v>558403.81623900007</v>
      </c>
      <c r="AT1766" s="1">
        <v>462549.10700939997</v>
      </c>
      <c r="AU1766" s="1">
        <v>0</v>
      </c>
      <c r="AV1766" s="1">
        <v>0</v>
      </c>
      <c r="AW1766" s="1">
        <v>0</v>
      </c>
      <c r="AX1766" s="1">
        <v>0</v>
      </c>
      <c r="AY1766" s="1">
        <v>0</v>
      </c>
      <c r="AZ1766" s="1">
        <v>0</v>
      </c>
      <c r="BA1766" s="1">
        <v>0</v>
      </c>
      <c r="BB1766" s="1">
        <v>1029374.0227884001</v>
      </c>
      <c r="BC1766" s="7">
        <v>0.37779458263563992</v>
      </c>
      <c r="BD1766" s="35">
        <v>0.90938894903868528</v>
      </c>
      <c r="BE1766" s="35">
        <v>2.6856761430788221</v>
      </c>
      <c r="BF1766" s="35">
        <v>3.0123996555068868</v>
      </c>
      <c r="BG1766" s="35" t="s">
        <v>552</v>
      </c>
      <c r="BH1766" s="35" t="s">
        <v>552</v>
      </c>
      <c r="BI1766" s="35" t="s">
        <v>552</v>
      </c>
      <c r="BJ1766" s="35" t="s">
        <v>552</v>
      </c>
      <c r="BK1766" s="35">
        <v>2.8620027387291991</v>
      </c>
      <c r="BL1766" s="35" t="s">
        <v>552</v>
      </c>
      <c r="BM1766" s="35" t="s">
        <v>552</v>
      </c>
      <c r="BN1766" s="35">
        <v>2.830024060282383</v>
      </c>
      <c r="BO1766" s="1">
        <v>21489.3</v>
      </c>
      <c r="BP1766" s="1"/>
      <c r="BQ1766" s="1">
        <v>5060589.775799999</v>
      </c>
      <c r="BR1766" s="1">
        <v>224942.0826847378</v>
      </c>
      <c r="BS1766" s="1">
        <v>1987707.8943661589</v>
      </c>
      <c r="BT1766" s="1">
        <v>5060589.775799999</v>
      </c>
      <c r="BU1766" s="1">
        <v>224942.0826847378</v>
      </c>
      <c r="BV1766" s="1">
        <v>585114.84663788625</v>
      </c>
      <c r="BW1766" s="35">
        <v>6.0166734511355484</v>
      </c>
      <c r="BX1766" s="1">
        <v>25387326.375343852</v>
      </c>
      <c r="BY1766" s="1">
        <v>1128460.9742476614</v>
      </c>
      <c r="BZ1766" s="1">
        <v>9971681.4222792517</v>
      </c>
      <c r="CA1766" s="1">
        <v>25387326.375343852</v>
      </c>
      <c r="CB1766" s="1">
        <v>1128460.9742476614</v>
      </c>
      <c r="CC1766" s="1">
        <v>2935330.1169935316</v>
      </c>
    </row>
    <row r="1767" spans="1:81" x14ac:dyDescent="0.25">
      <c r="A1767" t="s">
        <v>436</v>
      </c>
      <c r="B1767" t="s">
        <v>437</v>
      </c>
      <c r="C1767" t="s">
        <v>135</v>
      </c>
      <c r="D1767" t="s">
        <v>28</v>
      </c>
      <c r="E1767">
        <v>50011</v>
      </c>
      <c r="F1767" t="s">
        <v>39</v>
      </c>
      <c r="G1767" t="s">
        <v>55</v>
      </c>
      <c r="H1767" s="74">
        <v>0.53246165051848993</v>
      </c>
      <c r="I1767" s="1">
        <v>16799888</v>
      </c>
      <c r="J1767" s="1">
        <v>22200.493829565217</v>
      </c>
      <c r="K1767" s="1">
        <v>1795484</v>
      </c>
      <c r="L1767" s="1">
        <v>2082892.5061704349</v>
      </c>
      <c r="M1767" s="1">
        <v>0</v>
      </c>
      <c r="N1767" s="1">
        <v>0</v>
      </c>
      <c r="O1767" s="1">
        <v>0</v>
      </c>
      <c r="P1767" s="1">
        <v>0</v>
      </c>
      <c r="Q1767" s="1">
        <v>143925</v>
      </c>
      <c r="R1767" s="1">
        <v>0</v>
      </c>
      <c r="S1767" s="1">
        <v>0</v>
      </c>
      <c r="T1767" s="1">
        <v>4044502</v>
      </c>
      <c r="U1767" s="1"/>
      <c r="V1767" s="36"/>
      <c r="W1767" s="1">
        <v>3446</v>
      </c>
      <c r="X1767" s="1">
        <v>350071</v>
      </c>
      <c r="Y1767" s="1">
        <v>323259</v>
      </c>
      <c r="Z1767" s="1"/>
      <c r="AA1767" s="1"/>
      <c r="AB1767" s="1"/>
      <c r="AC1767" s="1"/>
      <c r="AD1767" s="1">
        <v>25652</v>
      </c>
      <c r="AE1767" s="1"/>
      <c r="AF1767" s="1"/>
      <c r="AG1767" s="1">
        <v>258.56915163294605</v>
      </c>
      <c r="AH1767" s="1">
        <v>3066549.9227921637</v>
      </c>
      <c r="AI1767" s="1">
        <v>3324818.1961658671</v>
      </c>
      <c r="AJ1767" s="1">
        <v>0</v>
      </c>
      <c r="AK1767" s="1">
        <v>0</v>
      </c>
      <c r="AL1767" s="1">
        <v>0</v>
      </c>
      <c r="AM1767" s="1">
        <v>0</v>
      </c>
      <c r="AN1767" s="1">
        <v>411913.74417159997</v>
      </c>
      <c r="AO1767" s="1">
        <v>0</v>
      </c>
      <c r="AP1767" s="1">
        <v>0</v>
      </c>
      <c r="AQ1767" s="1">
        <v>6803540.4322812641</v>
      </c>
      <c r="AR1767" s="1">
        <v>12761.26166</v>
      </c>
      <c r="AS1767" s="1">
        <v>756253.65534150007</v>
      </c>
      <c r="AT1767" s="1">
        <v>700831.7832245999</v>
      </c>
      <c r="AU1767" s="1">
        <v>0</v>
      </c>
      <c r="AV1767" s="1">
        <v>0</v>
      </c>
      <c r="AW1767" s="1">
        <v>0</v>
      </c>
      <c r="AX1767" s="1">
        <v>0</v>
      </c>
      <c r="AY1767" s="1">
        <v>0</v>
      </c>
      <c r="AZ1767" s="1">
        <v>0</v>
      </c>
      <c r="BA1767" s="1">
        <v>0</v>
      </c>
      <c r="BB1767" s="1">
        <v>1469846.7002260999</v>
      </c>
      <c r="BC1767" s="7">
        <v>0.49246680290412437</v>
      </c>
      <c r="BD1767" s="35">
        <v>0.58646581970595435</v>
      </c>
      <c r="BE1767" s="35">
        <v>2.1291214948914408</v>
      </c>
      <c r="BF1767" s="35">
        <v>1.9327209481356999</v>
      </c>
      <c r="BG1767" s="35" t="s">
        <v>552</v>
      </c>
      <c r="BH1767" s="35" t="s">
        <v>552</v>
      </c>
      <c r="BI1767" s="35" t="s">
        <v>552</v>
      </c>
      <c r="BJ1767" s="35" t="s">
        <v>552</v>
      </c>
      <c r="BK1767" s="35">
        <v>2.8620027387291991</v>
      </c>
      <c r="BL1767" s="35" t="s">
        <v>552</v>
      </c>
      <c r="BM1767" s="35" t="s">
        <v>552</v>
      </c>
      <c r="BN1767" s="35">
        <v>2.0455885872988477</v>
      </c>
      <c r="BO1767" s="1">
        <v>32564.699999999997</v>
      </c>
      <c r="BP1767" s="1">
        <v>0</v>
      </c>
      <c r="BQ1767" s="1">
        <v>5529851.1340799993</v>
      </c>
      <c r="BR1767" s="1">
        <v>245800.64501273946</v>
      </c>
      <c r="BS1767" s="1">
        <v>2172025.2462358214</v>
      </c>
      <c r="BT1767" s="1">
        <v>5529851.1340799993</v>
      </c>
      <c r="BU1767" s="1">
        <v>245800.64501273946</v>
      </c>
      <c r="BV1767" s="1">
        <v>639371.72179423762</v>
      </c>
      <c r="BW1767" s="35">
        <v>6.0166734511355484</v>
      </c>
      <c r="BX1767" s="1">
        <v>27741457.373070937</v>
      </c>
      <c r="BY1767" s="1">
        <v>1233101.5701074034</v>
      </c>
      <c r="BZ1767" s="1">
        <v>10896341.387987396</v>
      </c>
      <c r="CA1767" s="1">
        <v>27741457.373070937</v>
      </c>
      <c r="CB1767" s="1">
        <v>1233101.5701074034</v>
      </c>
      <c r="CC1767" s="1">
        <v>3207519.1421319754</v>
      </c>
    </row>
    <row r="1768" spans="1:81" x14ac:dyDescent="0.25">
      <c r="A1768" t="s">
        <v>436</v>
      </c>
      <c r="B1768" t="s">
        <v>437</v>
      </c>
      <c r="C1768" t="s">
        <v>135</v>
      </c>
      <c r="D1768" t="s">
        <v>1730</v>
      </c>
      <c r="E1768">
        <v>50011</v>
      </c>
      <c r="F1768" t="s">
        <v>39</v>
      </c>
      <c r="G1768" t="s">
        <v>55</v>
      </c>
      <c r="H1768" s="74">
        <v>0.53246165051848993</v>
      </c>
      <c r="I1768" s="1">
        <v>1425633</v>
      </c>
      <c r="J1768" s="1">
        <v>12820.181871304349</v>
      </c>
      <c r="K1768" s="1">
        <v>776479</v>
      </c>
      <c r="L1768" s="1">
        <v>1202813.8181286957</v>
      </c>
      <c r="M1768" s="1"/>
      <c r="N1768" s="1"/>
      <c r="O1768" s="1"/>
      <c r="P1768" s="1"/>
      <c r="Q1768" s="1"/>
      <c r="R1768" s="1"/>
      <c r="S1768" s="1"/>
      <c r="T1768" s="1">
        <v>1992113</v>
      </c>
      <c r="U1768" s="1">
        <v>14.153846153846153</v>
      </c>
      <c r="V1768" s="36">
        <v>7.8590967906479514E-2</v>
      </c>
      <c r="W1768" s="1">
        <v>1172</v>
      </c>
      <c r="X1768" s="1">
        <v>91585</v>
      </c>
      <c r="Y1768" s="1">
        <v>109908</v>
      </c>
      <c r="Z1768" s="1"/>
      <c r="AA1768" s="1"/>
      <c r="AB1768" s="1"/>
      <c r="AC1768" s="1"/>
      <c r="AD1768" s="1"/>
      <c r="AE1768" s="1"/>
      <c r="AF1768" s="1"/>
      <c r="AG1768" s="1">
        <v>149.31665825508173</v>
      </c>
      <c r="AH1768" s="1">
        <v>888236.32085312856</v>
      </c>
      <c r="AI1768" s="1">
        <v>1136218.5664993795</v>
      </c>
      <c r="AJ1768" s="1">
        <v>0</v>
      </c>
      <c r="AK1768" s="1"/>
      <c r="AL1768" s="1">
        <v>0</v>
      </c>
      <c r="AM1768" s="1">
        <v>0</v>
      </c>
      <c r="AN1768" s="1"/>
      <c r="AO1768" s="1">
        <v>0</v>
      </c>
      <c r="AP1768" s="1">
        <v>0</v>
      </c>
      <c r="AQ1768" s="1">
        <v>2024604.2040107632</v>
      </c>
      <c r="AR1768" s="1">
        <v>4340.16212</v>
      </c>
      <c r="AS1768" s="1">
        <v>197849.83910250003</v>
      </c>
      <c r="AT1768" s="1">
        <v>238282.67621519999</v>
      </c>
      <c r="AU1768" s="1">
        <v>0</v>
      </c>
      <c r="AV1768" s="1"/>
      <c r="AW1768" s="1">
        <v>0</v>
      </c>
      <c r="AX1768" s="1">
        <v>0</v>
      </c>
      <c r="AY1768" s="1"/>
      <c r="AZ1768" s="1">
        <v>0</v>
      </c>
      <c r="BA1768" s="1">
        <v>0</v>
      </c>
      <c r="BB1768" s="1">
        <v>440472.67743769998</v>
      </c>
      <c r="BC1768" s="7">
        <v>1.7291104242455548</v>
      </c>
      <c r="BD1768" s="35">
        <v>0.35018838448025186</v>
      </c>
      <c r="BE1768" s="35">
        <v>1.3987321742836942</v>
      </c>
      <c r="BF1768" s="35">
        <v>1.1427381544826201</v>
      </c>
      <c r="BG1768" s="35" t="s">
        <v>552</v>
      </c>
      <c r="BH1768" s="35" t="s">
        <v>552</v>
      </c>
      <c r="BI1768" s="35" t="s">
        <v>552</v>
      </c>
      <c r="BJ1768" s="35" t="s">
        <v>552</v>
      </c>
      <c r="BK1768" s="35" t="s">
        <v>552</v>
      </c>
      <c r="BL1768" s="35" t="s">
        <v>552</v>
      </c>
      <c r="BM1768" s="35" t="s">
        <v>552</v>
      </c>
      <c r="BN1768" s="35">
        <v>1.23741819939354</v>
      </c>
      <c r="BO1768" s="1">
        <v>11075.4</v>
      </c>
      <c r="BP1768" s="1">
        <v>0</v>
      </c>
      <c r="BQ1768" s="1">
        <v>469261.35827999993</v>
      </c>
      <c r="BR1768" s="1">
        <v>20858.562328001637</v>
      </c>
      <c r="BS1768" s="1">
        <v>184317.351869662</v>
      </c>
      <c r="BT1768" s="1">
        <v>469261.35827999993</v>
      </c>
      <c r="BU1768" s="1">
        <v>20858.562328001637</v>
      </c>
      <c r="BV1768" s="1">
        <v>54256.875156351292</v>
      </c>
      <c r="BW1768" s="35">
        <v>6.0166734511355484</v>
      </c>
      <c r="BX1768" s="1">
        <v>2354130.9977270826</v>
      </c>
      <c r="BY1768" s="1">
        <v>104640.59585974194</v>
      </c>
      <c r="BZ1768" s="1">
        <v>924659.96570814261</v>
      </c>
      <c r="CA1768" s="1">
        <v>2354130.9977270826</v>
      </c>
      <c r="CB1768" s="1">
        <v>104640.59585974194</v>
      </c>
      <c r="CC1768" s="1">
        <v>272189.02513844351</v>
      </c>
    </row>
    <row r="1769" spans="1:81" x14ac:dyDescent="0.25">
      <c r="A1769" t="s">
        <v>1542</v>
      </c>
      <c r="B1769" t="s">
        <v>1543</v>
      </c>
      <c r="C1769" t="s">
        <v>135</v>
      </c>
      <c r="D1769" t="s">
        <v>28</v>
      </c>
      <c r="E1769">
        <v>50142</v>
      </c>
      <c r="F1769" t="s">
        <v>370</v>
      </c>
      <c r="G1769" t="s">
        <v>55</v>
      </c>
      <c r="H1769" s="74">
        <v>0.53246165051848993</v>
      </c>
      <c r="I1769" s="1">
        <v>853031.39</v>
      </c>
      <c r="J1769" s="1">
        <v>0</v>
      </c>
      <c r="K1769" s="1">
        <v>0</v>
      </c>
      <c r="L1769" s="1">
        <v>11275</v>
      </c>
      <c r="M1769" s="1">
        <v>0</v>
      </c>
      <c r="N1769" s="1">
        <v>0</v>
      </c>
      <c r="O1769" s="1">
        <v>0</v>
      </c>
      <c r="P1769" s="1">
        <v>220916</v>
      </c>
      <c r="Q1769" s="1">
        <v>0</v>
      </c>
      <c r="R1769" s="1">
        <v>0</v>
      </c>
      <c r="S1769" s="1">
        <v>0</v>
      </c>
      <c r="T1769" s="1">
        <v>232191</v>
      </c>
      <c r="U1769" s="1"/>
      <c r="V1769" s="36"/>
      <c r="W1769" s="1"/>
      <c r="X1769" s="1"/>
      <c r="Y1769" s="1">
        <v>2616</v>
      </c>
      <c r="Z1769" s="1"/>
      <c r="AA1769" s="1"/>
      <c r="AB1769" s="1"/>
      <c r="AC1769" s="1">
        <v>26021</v>
      </c>
      <c r="AD1769" s="1"/>
      <c r="AE1769" s="1"/>
      <c r="AF1769" s="1"/>
      <c r="AG1769" s="1">
        <v>0</v>
      </c>
      <c r="AH1769" s="1">
        <v>0</v>
      </c>
      <c r="AI1769" s="1">
        <v>26841.1365625</v>
      </c>
      <c r="AJ1769" s="1">
        <v>0</v>
      </c>
      <c r="AK1769" s="1">
        <v>0</v>
      </c>
      <c r="AL1769" s="1">
        <v>0</v>
      </c>
      <c r="AM1769" s="1">
        <v>228715.30375666663</v>
      </c>
      <c r="AN1769" s="1">
        <v>0</v>
      </c>
      <c r="AO1769" s="1">
        <v>0</v>
      </c>
      <c r="AP1769" s="1">
        <v>0</v>
      </c>
      <c r="AQ1769" s="1">
        <v>255556.44031916664</v>
      </c>
      <c r="AR1769" s="1">
        <v>0</v>
      </c>
      <c r="AS1769" s="1">
        <v>0</v>
      </c>
      <c r="AT1769" s="1">
        <v>5671.5387504</v>
      </c>
      <c r="AU1769" s="1">
        <v>0</v>
      </c>
      <c r="AV1769" s="1">
        <v>0</v>
      </c>
      <c r="AW1769" s="1">
        <v>0</v>
      </c>
      <c r="AX1769" s="1">
        <v>67685.304779999991</v>
      </c>
      <c r="AY1769" s="1">
        <v>0</v>
      </c>
      <c r="AZ1769" s="1">
        <v>0</v>
      </c>
      <c r="BA1769" s="1">
        <v>0</v>
      </c>
      <c r="BB1769" s="1">
        <v>73356.843530399987</v>
      </c>
      <c r="BC1769" s="7">
        <v>0.38558168867568471</v>
      </c>
      <c r="BD1769" s="35" t="s">
        <v>552</v>
      </c>
      <c r="BE1769" s="35" t="s">
        <v>552</v>
      </c>
      <c r="BF1769" s="35">
        <v>2.8836075665543235</v>
      </c>
      <c r="BG1769" s="35" t="s">
        <v>552</v>
      </c>
      <c r="BH1769" s="35" t="s">
        <v>552</v>
      </c>
      <c r="BI1769" s="35" t="s">
        <v>552</v>
      </c>
      <c r="BJ1769" s="35">
        <v>1.341689187458883</v>
      </c>
      <c r="BK1769" s="35" t="s">
        <v>552</v>
      </c>
      <c r="BL1769" s="35" t="s">
        <v>552</v>
      </c>
      <c r="BM1769" s="35" t="s">
        <v>552</v>
      </c>
      <c r="BN1769" s="35">
        <v>1.4165634492704997</v>
      </c>
      <c r="BO1769" s="1">
        <v>0</v>
      </c>
      <c r="BP1769" s="1">
        <v>0</v>
      </c>
      <c r="BQ1769" s="1">
        <v>280783.81233239995</v>
      </c>
      <c r="BR1769" s="1">
        <v>12480.777602690785</v>
      </c>
      <c r="BS1769" s="1">
        <v>110286.78970429055</v>
      </c>
      <c r="BT1769" s="1">
        <v>280783.81233239995</v>
      </c>
      <c r="BU1769" s="1">
        <v>12480.777602690785</v>
      </c>
      <c r="BV1769" s="1">
        <v>32464.749084567215</v>
      </c>
      <c r="BW1769" s="35">
        <v>6.0541660724647546</v>
      </c>
      <c r="BX1769" s="1">
        <v>1419128.0179877267</v>
      </c>
      <c r="BY1769" s="1">
        <v>63079.922717497771</v>
      </c>
      <c r="BZ1769" s="1">
        <v>557407.75076448068</v>
      </c>
      <c r="CA1769" s="1">
        <v>1419128.0179877267</v>
      </c>
      <c r="CB1769" s="1">
        <v>63079.922717497771</v>
      </c>
      <c r="CC1769" s="1">
        <v>164082.23337430085</v>
      </c>
    </row>
    <row r="1770" spans="1:81" x14ac:dyDescent="0.25">
      <c r="A1770" t="s">
        <v>1542</v>
      </c>
      <c r="B1770" t="s">
        <v>1543</v>
      </c>
      <c r="C1770" t="s">
        <v>135</v>
      </c>
      <c r="D1770" t="s">
        <v>1730</v>
      </c>
      <c r="E1770">
        <v>50142</v>
      </c>
      <c r="F1770" t="s">
        <v>370</v>
      </c>
      <c r="G1770" t="s">
        <v>55</v>
      </c>
      <c r="H1770" s="74">
        <v>0.53246165051848993</v>
      </c>
      <c r="I1770" s="1">
        <v>853031.39</v>
      </c>
      <c r="J1770" s="1"/>
      <c r="K1770" s="1"/>
      <c r="L1770" s="1">
        <v>11275</v>
      </c>
      <c r="M1770" s="1"/>
      <c r="N1770" s="1"/>
      <c r="O1770" s="1"/>
      <c r="P1770" s="1">
        <v>220916</v>
      </c>
      <c r="Q1770" s="1"/>
      <c r="R1770" s="1"/>
      <c r="S1770" s="1"/>
      <c r="T1770" s="1">
        <v>232191</v>
      </c>
      <c r="U1770" s="1">
        <v>16</v>
      </c>
      <c r="V1770" s="36">
        <v>0.2283988650627391</v>
      </c>
      <c r="W1770" s="1"/>
      <c r="X1770" s="1"/>
      <c r="Y1770" s="1">
        <v>2616</v>
      </c>
      <c r="Z1770" s="1"/>
      <c r="AA1770" s="1"/>
      <c r="AB1770" s="1"/>
      <c r="AC1770" s="1">
        <v>26021</v>
      </c>
      <c r="AD1770" s="1"/>
      <c r="AE1770" s="1"/>
      <c r="AF1770" s="1"/>
      <c r="AG1770" s="1">
        <v>0</v>
      </c>
      <c r="AH1770" s="1">
        <v>0</v>
      </c>
      <c r="AI1770" s="1">
        <v>26841.1365625</v>
      </c>
      <c r="AJ1770" s="1">
        <v>0</v>
      </c>
      <c r="AK1770" s="1"/>
      <c r="AL1770" s="1">
        <v>0</v>
      </c>
      <c r="AM1770" s="1">
        <v>228715.30375666663</v>
      </c>
      <c r="AN1770" s="1"/>
      <c r="AO1770" s="1">
        <v>0</v>
      </c>
      <c r="AP1770" s="1">
        <v>0</v>
      </c>
      <c r="AQ1770" s="1">
        <v>255556.44031916664</v>
      </c>
      <c r="AR1770" s="1">
        <v>0</v>
      </c>
      <c r="AS1770" s="1">
        <v>0</v>
      </c>
      <c r="AT1770" s="1">
        <v>5671.5387504</v>
      </c>
      <c r="AU1770" s="1">
        <v>0</v>
      </c>
      <c r="AV1770" s="1"/>
      <c r="AW1770" s="1">
        <v>0</v>
      </c>
      <c r="AX1770" s="1">
        <v>67685.304779999991</v>
      </c>
      <c r="AY1770" s="1"/>
      <c r="AZ1770" s="1">
        <v>0</v>
      </c>
      <c r="BA1770" s="1">
        <v>0</v>
      </c>
      <c r="BB1770" s="1">
        <v>73356.843530399987</v>
      </c>
      <c r="BC1770" s="7">
        <v>0.38558168867568471</v>
      </c>
      <c r="BD1770" s="35" t="s">
        <v>552</v>
      </c>
      <c r="BE1770" s="35" t="s">
        <v>552</v>
      </c>
      <c r="BF1770" s="35">
        <v>2.8836075665543235</v>
      </c>
      <c r="BG1770" s="35" t="s">
        <v>552</v>
      </c>
      <c r="BH1770" s="35" t="s">
        <v>552</v>
      </c>
      <c r="BI1770" s="35" t="s">
        <v>552</v>
      </c>
      <c r="BJ1770" s="35">
        <v>1.341689187458883</v>
      </c>
      <c r="BK1770" s="35" t="s">
        <v>552</v>
      </c>
      <c r="BL1770" s="35" t="s">
        <v>552</v>
      </c>
      <c r="BM1770" s="35" t="s">
        <v>552</v>
      </c>
      <c r="BN1770" s="35">
        <v>1.4165634492704997</v>
      </c>
      <c r="BO1770" s="1">
        <v>0</v>
      </c>
      <c r="BP1770" s="1">
        <v>0</v>
      </c>
      <c r="BQ1770" s="1">
        <v>280783.81233239995</v>
      </c>
      <c r="BR1770" s="1">
        <v>12480.777602690785</v>
      </c>
      <c r="BS1770" s="1">
        <v>110286.78970429055</v>
      </c>
      <c r="BT1770" s="1">
        <v>280783.81233239995</v>
      </c>
      <c r="BU1770" s="1">
        <v>12480.777602690785</v>
      </c>
      <c r="BV1770" s="1">
        <v>32464.749084567215</v>
      </c>
      <c r="BW1770" s="35">
        <v>6.0541660724647546</v>
      </c>
      <c r="BX1770" s="1">
        <v>1419128.0179877267</v>
      </c>
      <c r="BY1770" s="1">
        <v>63079.922717497771</v>
      </c>
      <c r="BZ1770" s="1">
        <v>557407.75076448068</v>
      </c>
      <c r="CA1770" s="1">
        <v>1419128.0179877267</v>
      </c>
      <c r="CB1770" s="1">
        <v>63079.922717497771</v>
      </c>
      <c r="CC1770" s="1">
        <v>164082.23337430085</v>
      </c>
    </row>
    <row r="1771" spans="1:81" x14ac:dyDescent="0.25">
      <c r="A1771" t="s">
        <v>154</v>
      </c>
      <c r="B1771" t="s">
        <v>155</v>
      </c>
      <c r="C1771" t="s">
        <v>135</v>
      </c>
      <c r="D1771" t="s">
        <v>38</v>
      </c>
      <c r="E1771">
        <v>50015</v>
      </c>
      <c r="F1771" t="s">
        <v>39</v>
      </c>
      <c r="G1771" t="s">
        <v>55</v>
      </c>
      <c r="H1771" s="74">
        <v>0.53246165051848993</v>
      </c>
      <c r="I1771" s="1">
        <v>107795723</v>
      </c>
      <c r="J1771" s="1"/>
      <c r="K1771" s="1">
        <v>5513771</v>
      </c>
      <c r="L1771" s="1">
        <v>8167527</v>
      </c>
      <c r="M1771" s="1"/>
      <c r="N1771" s="1"/>
      <c r="O1771" s="1"/>
      <c r="P1771" s="1">
        <v>1456378</v>
      </c>
      <c r="Q1771" s="1"/>
      <c r="R1771" s="1"/>
      <c r="S1771" s="1"/>
      <c r="T1771" s="1">
        <v>15137676</v>
      </c>
      <c r="U1771" s="1">
        <v>39.536992840095465</v>
      </c>
      <c r="V1771" s="36">
        <v>0.21290975285845559</v>
      </c>
      <c r="W1771" s="1"/>
      <c r="X1771" s="1">
        <v>1421519</v>
      </c>
      <c r="Y1771" s="1">
        <v>2270455</v>
      </c>
      <c r="Z1771" s="1"/>
      <c r="AA1771" s="1"/>
      <c r="AB1771" s="1"/>
      <c r="AC1771" s="1">
        <v>168601</v>
      </c>
      <c r="AD1771" s="1"/>
      <c r="AE1771" s="1"/>
      <c r="AF1771" s="1"/>
      <c r="AG1771" s="1">
        <v>0</v>
      </c>
      <c r="AH1771" s="1">
        <v>11954161.299958276</v>
      </c>
      <c r="AI1771" s="1">
        <v>23276803.521812502</v>
      </c>
      <c r="AJ1771" s="1">
        <v>0</v>
      </c>
      <c r="AK1771" s="1">
        <v>0</v>
      </c>
      <c r="AL1771" s="1">
        <v>0</v>
      </c>
      <c r="AM1771" s="1">
        <v>1481970.9826783331</v>
      </c>
      <c r="AN1771" s="1">
        <v>0</v>
      </c>
      <c r="AO1771" s="1">
        <v>0</v>
      </c>
      <c r="AP1771" s="1">
        <v>0</v>
      </c>
      <c r="AQ1771" s="1">
        <v>36712935.804449111</v>
      </c>
      <c r="AR1771" s="1">
        <v>0</v>
      </c>
      <c r="AS1771" s="1">
        <v>3070888.3051935001</v>
      </c>
      <c r="AT1771" s="1">
        <v>4922390.486827</v>
      </c>
      <c r="AU1771" s="1">
        <v>0</v>
      </c>
      <c r="AV1771" s="1">
        <v>0</v>
      </c>
      <c r="AW1771" s="1">
        <v>0</v>
      </c>
      <c r="AX1771" s="1">
        <v>438561.54917999997</v>
      </c>
      <c r="AY1771" s="1">
        <v>0</v>
      </c>
      <c r="AZ1771" s="1">
        <v>0</v>
      </c>
      <c r="BA1771" s="1">
        <v>0</v>
      </c>
      <c r="BB1771" s="1">
        <v>8431840.3412004989</v>
      </c>
      <c r="BC1771" s="7">
        <v>0.41879932607019676</v>
      </c>
      <c r="BD1771" s="35" t="s">
        <v>552</v>
      </c>
      <c r="BE1771" s="35">
        <v>2.7250042856607166</v>
      </c>
      <c r="BF1771" s="35">
        <v>3.4525988109545893</v>
      </c>
      <c r="BG1771" s="35" t="s">
        <v>552</v>
      </c>
      <c r="BH1771" s="35" t="s">
        <v>552</v>
      </c>
      <c r="BI1771" s="35" t="s">
        <v>552</v>
      </c>
      <c r="BJ1771" s="35">
        <v>1.3187047125528764</v>
      </c>
      <c r="BK1771" s="35" t="s">
        <v>552</v>
      </c>
      <c r="BL1771" s="35" t="s">
        <v>552</v>
      </c>
      <c r="BM1771" s="35" t="s">
        <v>552</v>
      </c>
      <c r="BN1771" s="35">
        <v>2.9822791917101155</v>
      </c>
      <c r="BO1771" s="1">
        <v>0</v>
      </c>
      <c r="BP1771" s="1"/>
      <c r="BQ1771" s="1">
        <v>35482040.182679996</v>
      </c>
      <c r="BR1771" s="1">
        <v>1577168.7432091569</v>
      </c>
      <c r="BS1771" s="1">
        <v>13936701.946598893</v>
      </c>
      <c r="BT1771" s="1">
        <v>35482040.182679996</v>
      </c>
      <c r="BU1771" s="1">
        <v>1577168.7432091569</v>
      </c>
      <c r="BV1771" s="1">
        <v>4102499.7914607944</v>
      </c>
      <c r="BW1771" s="35">
        <v>6.4558121288428065</v>
      </c>
      <c r="BX1771" s="1">
        <v>193583345.18475336</v>
      </c>
      <c r="BY1771" s="1">
        <v>8604736.3584322836</v>
      </c>
      <c r="BZ1771" s="1">
        <v>76036027.516321391</v>
      </c>
      <c r="CA1771" s="1">
        <v>193583345.18475336</v>
      </c>
      <c r="CB1771" s="1">
        <v>8604736.3584322836</v>
      </c>
      <c r="CC1771" s="1">
        <v>22382468.120826885</v>
      </c>
    </row>
    <row r="1772" spans="1:81" x14ac:dyDescent="0.25">
      <c r="A1772" t="s">
        <v>154</v>
      </c>
      <c r="B1772" t="s">
        <v>155</v>
      </c>
      <c r="C1772" t="s">
        <v>135</v>
      </c>
      <c r="D1772" t="s">
        <v>1728</v>
      </c>
      <c r="E1772">
        <v>50015</v>
      </c>
      <c r="F1772" t="s">
        <v>39</v>
      </c>
      <c r="G1772" t="s">
        <v>55</v>
      </c>
      <c r="H1772" s="74">
        <v>0.53246165051848993</v>
      </c>
      <c r="I1772" s="1">
        <v>42165745</v>
      </c>
      <c r="J1772" s="1"/>
      <c r="K1772" s="1"/>
      <c r="L1772" s="1"/>
      <c r="M1772" s="1"/>
      <c r="N1772" s="1">
        <v>1885914</v>
      </c>
      <c r="O1772" s="1"/>
      <c r="P1772" s="1"/>
      <c r="Q1772" s="1"/>
      <c r="R1772" s="1"/>
      <c r="S1772" s="1"/>
      <c r="T1772" s="1">
        <v>1885914</v>
      </c>
      <c r="U1772" s="1">
        <v>78.538461538461533</v>
      </c>
      <c r="V1772" s="36">
        <v>0.25406161057224202</v>
      </c>
      <c r="W1772" s="1"/>
      <c r="X1772" s="1"/>
      <c r="Y1772" s="1"/>
      <c r="Z1772" s="1"/>
      <c r="AA1772" s="1">
        <v>19061544</v>
      </c>
      <c r="AB1772" s="1"/>
      <c r="AC1772" s="1"/>
      <c r="AD1772" s="1"/>
      <c r="AE1772" s="1"/>
      <c r="AF1772" s="1"/>
      <c r="AG1772" s="1"/>
      <c r="AH1772" s="1"/>
      <c r="AI1772" s="1"/>
      <c r="AJ1772" s="1"/>
      <c r="AK1772" s="1">
        <v>10149541.179670818</v>
      </c>
      <c r="AL1772" s="1"/>
      <c r="AM1772" s="1"/>
      <c r="AN1772" s="1"/>
      <c r="AO1772" s="1"/>
      <c r="AP1772" s="1"/>
      <c r="AQ1772" s="1">
        <v>10149541.179670818</v>
      </c>
      <c r="AR1772" s="1"/>
      <c r="AS1772" s="1"/>
      <c r="AT1772" s="1"/>
      <c r="AU1772" s="1"/>
      <c r="AV1772" s="1">
        <v>383180.30410488031</v>
      </c>
      <c r="AW1772" s="1"/>
      <c r="AX1772" s="1"/>
      <c r="AY1772" s="1"/>
      <c r="AZ1772" s="1"/>
      <c r="BA1772" s="1"/>
      <c r="BB1772" s="1">
        <v>383180.30410488031</v>
      </c>
      <c r="BC1772" s="7">
        <v>0.24979332118466535</v>
      </c>
      <c r="BD1772" s="35" t="s">
        <v>552</v>
      </c>
      <c r="BE1772" s="35" t="s">
        <v>552</v>
      </c>
      <c r="BF1772" s="35" t="s">
        <v>552</v>
      </c>
      <c r="BG1772" s="35" t="s">
        <v>552</v>
      </c>
      <c r="BH1772" s="35">
        <v>5.5849426239879962</v>
      </c>
      <c r="BI1772" s="35" t="s">
        <v>552</v>
      </c>
      <c r="BJ1772" s="35" t="s">
        <v>552</v>
      </c>
      <c r="BK1772" s="35" t="s">
        <v>552</v>
      </c>
      <c r="BL1772" s="35" t="s">
        <v>552</v>
      </c>
      <c r="BM1772" s="35" t="s">
        <v>552</v>
      </c>
      <c r="BN1772" s="35">
        <v>5.5849426239879962</v>
      </c>
      <c r="BO1772" s="1"/>
      <c r="BP1772" s="1"/>
      <c r="BQ1772" s="1">
        <v>13879276.624199998</v>
      </c>
      <c r="BR1772" s="1">
        <v>616930.73896937247</v>
      </c>
      <c r="BS1772" s="1">
        <v>5451528.168898616</v>
      </c>
      <c r="BT1772" s="1">
        <v>13879276.624199998</v>
      </c>
      <c r="BU1772" s="1">
        <v>616930.73896937247</v>
      </c>
      <c r="BV1772" s="1">
        <v>1604747.8995923521</v>
      </c>
      <c r="BW1772" s="35">
        <v>6.4558121288428065</v>
      </c>
      <c r="BX1772" s="1">
        <v>75722725.745874792</v>
      </c>
      <c r="BY1772" s="1">
        <v>3365858.2083250582</v>
      </c>
      <c r="BZ1772" s="1">
        <v>29742513.50460529</v>
      </c>
      <c r="CA1772" s="1">
        <v>75722725.745874792</v>
      </c>
      <c r="CB1772" s="1">
        <v>3365858.2083250582</v>
      </c>
      <c r="CC1772" s="1">
        <v>8755203.0543309748</v>
      </c>
    </row>
    <row r="1773" spans="1:81" x14ac:dyDescent="0.25">
      <c r="A1773" t="s">
        <v>154</v>
      </c>
      <c r="B1773" t="s">
        <v>155</v>
      </c>
      <c r="C1773" t="s">
        <v>135</v>
      </c>
      <c r="D1773" t="s">
        <v>1729</v>
      </c>
      <c r="E1773">
        <v>50015</v>
      </c>
      <c r="F1773" t="s">
        <v>39</v>
      </c>
      <c r="G1773" t="s">
        <v>55</v>
      </c>
      <c r="H1773" s="74">
        <v>0.53246165051848993</v>
      </c>
      <c r="I1773" s="1">
        <v>9580135</v>
      </c>
      <c r="J1773" s="1"/>
      <c r="K1773" s="1"/>
      <c r="L1773" s="1"/>
      <c r="M1773" s="1"/>
      <c r="N1773" s="1">
        <v>710715</v>
      </c>
      <c r="O1773" s="1"/>
      <c r="P1773" s="1"/>
      <c r="Q1773" s="1"/>
      <c r="R1773" s="1"/>
      <c r="S1773" s="1"/>
      <c r="T1773" s="1">
        <v>710715</v>
      </c>
      <c r="U1773" s="1">
        <v>72</v>
      </c>
      <c r="V1773" s="36">
        <v>0.19493994713335691</v>
      </c>
      <c r="W1773" s="1"/>
      <c r="X1773" s="1"/>
      <c r="Y1773" s="1"/>
      <c r="Z1773" s="1"/>
      <c r="AA1773" s="1">
        <v>14106087</v>
      </c>
      <c r="AB1773" s="1"/>
      <c r="AC1773" s="1"/>
      <c r="AD1773" s="1"/>
      <c r="AE1773" s="1"/>
      <c r="AF1773" s="1"/>
      <c r="AG1773" s="1"/>
      <c r="AH1773" s="1"/>
      <c r="AI1773" s="1"/>
      <c r="AJ1773" s="1"/>
      <c r="AK1773" s="1">
        <v>7510950.3663774142</v>
      </c>
      <c r="AL1773" s="1"/>
      <c r="AM1773" s="1"/>
      <c r="AN1773" s="1"/>
      <c r="AO1773" s="1"/>
      <c r="AP1773" s="1"/>
      <c r="AQ1773" s="1">
        <v>7510950.3663774142</v>
      </c>
      <c r="AR1773" s="1"/>
      <c r="AS1773" s="1"/>
      <c r="AT1773" s="1"/>
      <c r="AU1773" s="1"/>
      <c r="AV1773" s="1">
        <v>283564.36951749021</v>
      </c>
      <c r="AW1773" s="1"/>
      <c r="AX1773" s="1"/>
      <c r="AY1773" s="1"/>
      <c r="AZ1773" s="1"/>
      <c r="BA1773" s="1"/>
      <c r="BB1773" s="1">
        <v>283564.36951749021</v>
      </c>
      <c r="BC1773" s="7">
        <v>0.81361220232229547</v>
      </c>
      <c r="BD1773" s="35" t="s">
        <v>552</v>
      </c>
      <c r="BE1773" s="35" t="s">
        <v>552</v>
      </c>
      <c r="BF1773" s="35" t="s">
        <v>552</v>
      </c>
      <c r="BG1773" s="35" t="s">
        <v>552</v>
      </c>
      <c r="BH1773" s="35">
        <v>10.967145390057764</v>
      </c>
      <c r="BI1773" s="35" t="s">
        <v>552</v>
      </c>
      <c r="BJ1773" s="35" t="s">
        <v>552</v>
      </c>
      <c r="BK1773" s="35" t="s">
        <v>552</v>
      </c>
      <c r="BL1773" s="35" t="s">
        <v>552</v>
      </c>
      <c r="BM1773" s="35" t="s">
        <v>552</v>
      </c>
      <c r="BN1773" s="35">
        <v>10.967145390057764</v>
      </c>
      <c r="BO1773" s="1"/>
      <c r="BP1773" s="1"/>
      <c r="BQ1773" s="1">
        <v>3153397.2365999995</v>
      </c>
      <c r="BR1773" s="1">
        <v>140167.80125612271</v>
      </c>
      <c r="BS1773" s="1">
        <v>1238597.2503118715</v>
      </c>
      <c r="BT1773" s="1">
        <v>3153397.2365999995</v>
      </c>
      <c r="BU1773" s="1">
        <v>140167.80125612271</v>
      </c>
      <c r="BV1773" s="1">
        <v>364601.68127140123</v>
      </c>
      <c r="BW1773" s="35">
        <v>6.4558121288428065</v>
      </c>
      <c r="BX1773" s="1">
        <v>17204342.890501667</v>
      </c>
      <c r="BY1773" s="1">
        <v>764729.19016638224</v>
      </c>
      <c r="BZ1773" s="1">
        <v>6757553.9010028588</v>
      </c>
      <c r="CA1773" s="1">
        <v>17204342.890501667</v>
      </c>
      <c r="CB1773" s="1">
        <v>764729.19016638224</v>
      </c>
      <c r="CC1773" s="1">
        <v>1989198.2748769901</v>
      </c>
    </row>
    <row r="1774" spans="1:81" x14ac:dyDescent="0.25">
      <c r="A1774" t="s">
        <v>154</v>
      </c>
      <c r="B1774" t="s">
        <v>155</v>
      </c>
      <c r="C1774" t="s">
        <v>135</v>
      </c>
      <c r="D1774" t="s">
        <v>28</v>
      </c>
      <c r="E1774">
        <v>50015</v>
      </c>
      <c r="F1774" t="s">
        <v>39</v>
      </c>
      <c r="G1774" t="s">
        <v>55</v>
      </c>
      <c r="H1774" s="74">
        <v>0.53246165051848993</v>
      </c>
      <c r="I1774" s="1">
        <v>164600139</v>
      </c>
      <c r="J1774" s="1">
        <v>0</v>
      </c>
      <c r="K1774" s="1">
        <v>5513771</v>
      </c>
      <c r="L1774" s="1">
        <v>8605581</v>
      </c>
      <c r="M1774" s="1">
        <v>0</v>
      </c>
      <c r="N1774" s="1">
        <v>2596629</v>
      </c>
      <c r="O1774" s="1">
        <v>0</v>
      </c>
      <c r="P1774" s="1">
        <v>5377900</v>
      </c>
      <c r="Q1774" s="1">
        <v>0</v>
      </c>
      <c r="R1774" s="1">
        <v>0</v>
      </c>
      <c r="S1774" s="1">
        <v>698144</v>
      </c>
      <c r="T1774" s="1">
        <v>22792025</v>
      </c>
      <c r="U1774" s="1"/>
      <c r="V1774" s="36"/>
      <c r="W1774" s="1"/>
      <c r="X1774" s="1">
        <v>1421519</v>
      </c>
      <c r="Y1774" s="1">
        <v>2313683</v>
      </c>
      <c r="Z1774" s="1"/>
      <c r="AA1774" s="1">
        <v>33167631</v>
      </c>
      <c r="AB1774" s="1"/>
      <c r="AC1774" s="1">
        <v>615364</v>
      </c>
      <c r="AD1774" s="1"/>
      <c r="AE1774" s="1"/>
      <c r="AF1774" s="1">
        <v>141487</v>
      </c>
      <c r="AG1774" s="1">
        <v>0</v>
      </c>
      <c r="AH1774" s="1">
        <v>11954161.299958276</v>
      </c>
      <c r="AI1774" s="1">
        <v>23723281.157937501</v>
      </c>
      <c r="AJ1774" s="1">
        <v>0</v>
      </c>
      <c r="AK1774" s="1">
        <v>17660491.546048231</v>
      </c>
      <c r="AL1774" s="1">
        <v>0</v>
      </c>
      <c r="AM1774" s="1">
        <v>5409004.3180833338</v>
      </c>
      <c r="AN1774" s="1">
        <v>0</v>
      </c>
      <c r="AO1774" s="1">
        <v>0</v>
      </c>
      <c r="AP1774" s="1">
        <v>807455.93180799996</v>
      </c>
      <c r="AQ1774" s="1">
        <v>59554394.253835343</v>
      </c>
      <c r="AR1774" s="1">
        <v>0</v>
      </c>
      <c r="AS1774" s="1">
        <v>3070888.3051935001</v>
      </c>
      <c r="AT1774" s="1">
        <v>5016109.6294502001</v>
      </c>
      <c r="AU1774" s="1">
        <v>0</v>
      </c>
      <c r="AV1774" s="1">
        <v>666744.67362237046</v>
      </c>
      <c r="AW1774" s="1">
        <v>0</v>
      </c>
      <c r="AX1774" s="1">
        <v>1600672.5295199999</v>
      </c>
      <c r="AY1774" s="1">
        <v>0</v>
      </c>
      <c r="AZ1774" s="1">
        <v>0</v>
      </c>
      <c r="BA1774" s="1">
        <v>181451.17749210002</v>
      </c>
      <c r="BB1774" s="1">
        <v>10535866.315278171</v>
      </c>
      <c r="BC1774" s="7">
        <v>0.4258213935597801</v>
      </c>
      <c r="BD1774" s="35" t="s">
        <v>552</v>
      </c>
      <c r="BE1774" s="35">
        <v>2.7250042856607166</v>
      </c>
      <c r="BF1774" s="35">
        <v>3.3396223668556138</v>
      </c>
      <c r="BG1774" s="35" t="s">
        <v>552</v>
      </c>
      <c r="BH1774" s="35">
        <v>7.0580880902395382</v>
      </c>
      <c r="BI1774" s="35" t="s">
        <v>552</v>
      </c>
      <c r="BJ1774" s="35">
        <v>1.3034226831297224</v>
      </c>
      <c r="BK1774" s="35" t="s">
        <v>552</v>
      </c>
      <c r="BL1774" s="35" t="s">
        <v>552</v>
      </c>
      <c r="BM1774" s="35">
        <v>1.4164801377654181</v>
      </c>
      <c r="BN1774" s="35">
        <v>3.0752098845588978</v>
      </c>
      <c r="BO1774" s="1">
        <v>0</v>
      </c>
      <c r="BP1774" s="1">
        <v>0</v>
      </c>
      <c r="BQ1774" s="1">
        <v>54179781.753239997</v>
      </c>
      <c r="BR1774" s="1">
        <v>2408279.1703960514</v>
      </c>
      <c r="BS1774" s="1">
        <v>21280835.767591156</v>
      </c>
      <c r="BT1774" s="1">
        <v>54179781.753239997</v>
      </c>
      <c r="BU1774" s="1">
        <v>2408279.1703960514</v>
      </c>
      <c r="BV1774" s="1">
        <v>6264367.6124508008</v>
      </c>
      <c r="BW1774" s="35">
        <v>6.4558121288428065</v>
      </c>
      <c r="BX1774" s="1">
        <v>295594710.42738295</v>
      </c>
      <c r="BY1774" s="1">
        <v>13139118.707486268</v>
      </c>
      <c r="BZ1774" s="1">
        <v>116104241.89273563</v>
      </c>
      <c r="CA1774" s="1">
        <v>295594710.42738295</v>
      </c>
      <c r="CB1774" s="1">
        <v>13139118.707486268</v>
      </c>
      <c r="CC1774" s="1">
        <v>34177212.799539126</v>
      </c>
    </row>
    <row r="1775" spans="1:81" x14ac:dyDescent="0.25">
      <c r="A1775" t="s">
        <v>154</v>
      </c>
      <c r="B1775" t="s">
        <v>155</v>
      </c>
      <c r="C1775" t="s">
        <v>135</v>
      </c>
      <c r="D1775" t="s">
        <v>1730</v>
      </c>
      <c r="E1775">
        <v>50015</v>
      </c>
      <c r="F1775" t="s">
        <v>39</v>
      </c>
      <c r="G1775" t="s">
        <v>55</v>
      </c>
      <c r="H1775" s="74">
        <v>0.53246165051848993</v>
      </c>
      <c r="I1775" s="1">
        <v>5058536</v>
      </c>
      <c r="J1775" s="1"/>
      <c r="K1775" s="1"/>
      <c r="L1775" s="1">
        <v>438054</v>
      </c>
      <c r="M1775" s="1"/>
      <c r="N1775" s="1"/>
      <c r="O1775" s="1"/>
      <c r="P1775" s="1">
        <v>3921522</v>
      </c>
      <c r="Q1775" s="1"/>
      <c r="R1775" s="1"/>
      <c r="S1775" s="1">
        <v>698144</v>
      </c>
      <c r="T1775" s="1">
        <v>5057720</v>
      </c>
      <c r="U1775" s="1">
        <v>7.4771573604060917</v>
      </c>
      <c r="V1775" s="36">
        <v>0.11843862554119666</v>
      </c>
      <c r="W1775" s="1"/>
      <c r="X1775" s="1"/>
      <c r="Y1775" s="1">
        <v>43228</v>
      </c>
      <c r="Z1775" s="1"/>
      <c r="AA1775" s="1"/>
      <c r="AB1775" s="1"/>
      <c r="AC1775" s="1">
        <v>446763</v>
      </c>
      <c r="AD1775" s="1"/>
      <c r="AE1775" s="1"/>
      <c r="AF1775" s="1">
        <v>141487</v>
      </c>
      <c r="AG1775" s="1">
        <v>0</v>
      </c>
      <c r="AH1775" s="1">
        <v>0</v>
      </c>
      <c r="AI1775" s="1">
        <v>446477.63612500002</v>
      </c>
      <c r="AJ1775" s="1">
        <v>0</v>
      </c>
      <c r="AK1775" s="1"/>
      <c r="AL1775" s="1">
        <v>0</v>
      </c>
      <c r="AM1775" s="1">
        <v>3927033.3354049996</v>
      </c>
      <c r="AN1775" s="1"/>
      <c r="AO1775" s="1">
        <v>0</v>
      </c>
      <c r="AP1775" s="1">
        <v>807455.93180799996</v>
      </c>
      <c r="AQ1775" s="1">
        <v>5180966.9033380002</v>
      </c>
      <c r="AR1775" s="1">
        <v>0</v>
      </c>
      <c r="AS1775" s="1">
        <v>0</v>
      </c>
      <c r="AT1775" s="1">
        <v>93719.142623199994</v>
      </c>
      <c r="AU1775" s="1">
        <v>0</v>
      </c>
      <c r="AV1775" s="1"/>
      <c r="AW1775" s="1">
        <v>0</v>
      </c>
      <c r="AX1775" s="1">
        <v>1162110.98034</v>
      </c>
      <c r="AY1775" s="1"/>
      <c r="AZ1775" s="1">
        <v>0</v>
      </c>
      <c r="BA1775" s="1">
        <v>181451.17749210002</v>
      </c>
      <c r="BB1775" s="1">
        <v>1437281.3004553001</v>
      </c>
      <c r="BC1775" s="7">
        <v>1.3083327278472072</v>
      </c>
      <c r="BD1775" s="35" t="s">
        <v>552</v>
      </c>
      <c r="BE1775" s="35" t="s">
        <v>552</v>
      </c>
      <c r="BF1775" s="35">
        <v>1.233173943733421</v>
      </c>
      <c r="BG1775" s="35" t="s">
        <v>552</v>
      </c>
      <c r="BH1775" s="35" t="s">
        <v>552</v>
      </c>
      <c r="BI1775" s="35" t="s">
        <v>552</v>
      </c>
      <c r="BJ1775" s="35">
        <v>1.6876733584035231</v>
      </c>
      <c r="BK1775" s="35" t="s">
        <v>552</v>
      </c>
      <c r="BL1775" s="35" t="s">
        <v>552</v>
      </c>
      <c r="BM1775" s="35">
        <v>1.4164801377654181</v>
      </c>
      <c r="BN1775" s="35">
        <v>1.308543811004425</v>
      </c>
      <c r="BO1775" s="1">
        <v>0</v>
      </c>
      <c r="BP1775" s="1">
        <v>0</v>
      </c>
      <c r="BQ1775" s="1">
        <v>1665067.7097599998</v>
      </c>
      <c r="BR1775" s="1">
        <v>74011.886961398966</v>
      </c>
      <c r="BS1775" s="1">
        <v>654008.40178177168</v>
      </c>
      <c r="BT1775" s="1">
        <v>1665067.7097599998</v>
      </c>
      <c r="BU1775" s="1">
        <v>74011.886961398966</v>
      </c>
      <c r="BV1775" s="1">
        <v>192518.24012625174</v>
      </c>
      <c r="BW1775" s="35">
        <v>6.4558121288428065</v>
      </c>
      <c r="BX1775" s="1">
        <v>9084296.606253121</v>
      </c>
      <c r="BY1775" s="1">
        <v>403794.95056254329</v>
      </c>
      <c r="BZ1775" s="1">
        <v>3568146.9708060897</v>
      </c>
      <c r="CA1775" s="1">
        <v>9084296.606253121</v>
      </c>
      <c r="CB1775" s="1">
        <v>403794.95056254329</v>
      </c>
      <c r="CC1775" s="1">
        <v>1050343.3495042762</v>
      </c>
    </row>
    <row r="1776" spans="1:81" x14ac:dyDescent="0.25">
      <c r="A1776" t="s">
        <v>293</v>
      </c>
      <c r="B1776" t="s">
        <v>294</v>
      </c>
      <c r="C1776" t="s">
        <v>135</v>
      </c>
      <c r="D1776" t="s">
        <v>38</v>
      </c>
      <c r="E1776">
        <v>50022</v>
      </c>
      <c r="F1776" t="s">
        <v>39</v>
      </c>
      <c r="G1776" t="s">
        <v>55</v>
      </c>
      <c r="H1776" s="74">
        <v>0.53246165051848993</v>
      </c>
      <c r="I1776" s="1">
        <v>9512713</v>
      </c>
      <c r="J1776" s="1">
        <v>4219211</v>
      </c>
      <c r="K1776" s="1"/>
      <c r="L1776" s="1"/>
      <c r="M1776" s="1"/>
      <c r="N1776" s="1"/>
      <c r="O1776" s="1"/>
      <c r="P1776" s="1"/>
      <c r="Q1776" s="1"/>
      <c r="R1776" s="1"/>
      <c r="S1776" s="1"/>
      <c r="T1776" s="1">
        <v>4219211</v>
      </c>
      <c r="U1776" s="1">
        <v>27.333333333333332</v>
      </c>
      <c r="V1776" s="36">
        <v>0.11853543598726783</v>
      </c>
      <c r="W1776" s="1">
        <v>802366</v>
      </c>
      <c r="X1776" s="1"/>
      <c r="Y1776" s="1"/>
      <c r="Z1776" s="1"/>
      <c r="AA1776" s="1"/>
      <c r="AB1776" s="1"/>
      <c r="AC1776" s="1">
        <v>133</v>
      </c>
      <c r="AD1776" s="1"/>
      <c r="AE1776" s="1"/>
      <c r="AF1776" s="1"/>
      <c r="AG1776" s="1">
        <v>49141.150516999995</v>
      </c>
      <c r="AH1776" s="1">
        <v>0</v>
      </c>
      <c r="AI1776" s="1">
        <v>0</v>
      </c>
      <c r="AJ1776" s="1">
        <v>0</v>
      </c>
      <c r="AK1776" s="1">
        <v>0</v>
      </c>
      <c r="AL1776" s="1">
        <v>0</v>
      </c>
      <c r="AM1776" s="1">
        <v>1171.9747199999999</v>
      </c>
      <c r="AN1776" s="1">
        <v>0</v>
      </c>
      <c r="AO1776" s="1">
        <v>0</v>
      </c>
      <c r="AP1776" s="1">
        <v>0</v>
      </c>
      <c r="AQ1776" s="1">
        <v>50313.125236999993</v>
      </c>
      <c r="AR1776" s="1">
        <v>2971329.7948600003</v>
      </c>
      <c r="AS1776" s="1">
        <v>0</v>
      </c>
      <c r="AT1776" s="1">
        <v>0</v>
      </c>
      <c r="AU1776" s="1">
        <v>0</v>
      </c>
      <c r="AV1776" s="1">
        <v>0</v>
      </c>
      <c r="AW1776" s="1">
        <v>0</v>
      </c>
      <c r="AX1776" s="1">
        <v>345.95693999999997</v>
      </c>
      <c r="AY1776" s="1">
        <v>0</v>
      </c>
      <c r="AZ1776" s="1">
        <v>0</v>
      </c>
      <c r="BA1776" s="1">
        <v>0</v>
      </c>
      <c r="BB1776" s="1">
        <v>2971675.7518000002</v>
      </c>
      <c r="BC1776" s="7">
        <v>0.31767897097673403</v>
      </c>
      <c r="BD1776" s="35">
        <v>0.71588525565016781</v>
      </c>
      <c r="BE1776" s="35" t="s">
        <v>552</v>
      </c>
      <c r="BF1776" s="35" t="s">
        <v>552</v>
      </c>
      <c r="BG1776" s="35" t="s">
        <v>552</v>
      </c>
      <c r="BH1776" s="35" t="s">
        <v>552</v>
      </c>
      <c r="BI1776" s="35" t="s">
        <v>552</v>
      </c>
      <c r="BJ1776" s="35" t="s">
        <v>552</v>
      </c>
      <c r="BK1776" s="35" t="s">
        <v>552</v>
      </c>
      <c r="BL1776" s="35" t="s">
        <v>552</v>
      </c>
      <c r="BM1776" s="35" t="s">
        <v>552</v>
      </c>
      <c r="BN1776" s="35">
        <v>0.7162450223601049</v>
      </c>
      <c r="BO1776" s="1">
        <v>7582358.6999999993</v>
      </c>
      <c r="BP1776" s="1"/>
      <c r="BQ1776" s="1">
        <v>3131204.6110799997</v>
      </c>
      <c r="BR1776" s="1">
        <v>139181.34401973823</v>
      </c>
      <c r="BS1776" s="1">
        <v>1229880.3894523403</v>
      </c>
      <c r="BT1776" s="1">
        <v>3131204.6110799997</v>
      </c>
      <c r="BU1776" s="1">
        <v>139181.34401973823</v>
      </c>
      <c r="BV1776" s="1">
        <v>362035.72843726265</v>
      </c>
      <c r="BW1776" s="35">
        <v>6.1348768724473866</v>
      </c>
      <c r="BX1776" s="1">
        <v>16078350.140335305</v>
      </c>
      <c r="BY1776" s="1">
        <v>714679.06448309717</v>
      </c>
      <c r="BZ1776" s="1">
        <v>6315284.3676754069</v>
      </c>
      <c r="CA1776" s="1">
        <v>16078350.140335305</v>
      </c>
      <c r="CB1776" s="1">
        <v>714679.06448309717</v>
      </c>
      <c r="CC1776" s="1">
        <v>1859008.8889521426</v>
      </c>
    </row>
    <row r="1777" spans="1:81" x14ac:dyDescent="0.25">
      <c r="A1777" t="s">
        <v>293</v>
      </c>
      <c r="B1777" t="s">
        <v>294</v>
      </c>
      <c r="C1777" t="s">
        <v>135</v>
      </c>
      <c r="D1777" t="s">
        <v>28</v>
      </c>
      <c r="E1777">
        <v>50022</v>
      </c>
      <c r="F1777" t="s">
        <v>39</v>
      </c>
      <c r="G1777" t="s">
        <v>55</v>
      </c>
      <c r="H1777" s="74">
        <v>0.53246165051848993</v>
      </c>
      <c r="I1777" s="1">
        <v>12206994</v>
      </c>
      <c r="J1777" s="1">
        <v>4949731</v>
      </c>
      <c r="K1777" s="1">
        <v>0</v>
      </c>
      <c r="L1777" s="1">
        <v>4928</v>
      </c>
      <c r="M1777" s="1">
        <v>0</v>
      </c>
      <c r="N1777" s="1">
        <v>0</v>
      </c>
      <c r="O1777" s="1">
        <v>0</v>
      </c>
      <c r="P1777" s="1">
        <v>575</v>
      </c>
      <c r="Q1777" s="1">
        <v>0</v>
      </c>
      <c r="R1777" s="1">
        <v>0</v>
      </c>
      <c r="S1777" s="1">
        <v>0</v>
      </c>
      <c r="T1777" s="1">
        <v>4955234</v>
      </c>
      <c r="U1777" s="1"/>
      <c r="V1777" s="36"/>
      <c r="W1777" s="1">
        <v>987494</v>
      </c>
      <c r="X1777" s="1"/>
      <c r="Y1777" s="1"/>
      <c r="Z1777" s="1"/>
      <c r="AA1777" s="1"/>
      <c r="AB1777" s="1"/>
      <c r="AC1777" s="1">
        <v>24183</v>
      </c>
      <c r="AD1777" s="1"/>
      <c r="AE1777" s="1"/>
      <c r="AF1777" s="1"/>
      <c r="AG1777" s="1">
        <v>57649.516956999993</v>
      </c>
      <c r="AH1777" s="1">
        <v>0</v>
      </c>
      <c r="AI1777" s="1">
        <v>57.595999999999997</v>
      </c>
      <c r="AJ1777" s="1">
        <v>0</v>
      </c>
      <c r="AK1777" s="1">
        <v>0</v>
      </c>
      <c r="AL1777" s="1">
        <v>0</v>
      </c>
      <c r="AM1777" s="1">
        <v>212331.62782416664</v>
      </c>
      <c r="AN1777" s="1">
        <v>0</v>
      </c>
      <c r="AO1777" s="1">
        <v>0</v>
      </c>
      <c r="AP1777" s="1">
        <v>0</v>
      </c>
      <c r="AQ1777" s="1">
        <v>270038.74078116665</v>
      </c>
      <c r="AR1777" s="1">
        <v>3656897.6557400003</v>
      </c>
      <c r="AS1777" s="1">
        <v>0</v>
      </c>
      <c r="AT1777" s="1">
        <v>0</v>
      </c>
      <c r="AU1777" s="1">
        <v>0</v>
      </c>
      <c r="AV1777" s="1">
        <v>0</v>
      </c>
      <c r="AW1777" s="1">
        <v>0</v>
      </c>
      <c r="AX1777" s="1">
        <v>62904.33593999999</v>
      </c>
      <c r="AY1777" s="1">
        <v>0</v>
      </c>
      <c r="AZ1777" s="1">
        <v>0</v>
      </c>
      <c r="BA1777" s="1">
        <v>0</v>
      </c>
      <c r="BB1777" s="1">
        <v>3719801.9916800004</v>
      </c>
      <c r="BC1777" s="7">
        <v>0.32684875018871695</v>
      </c>
      <c r="BD1777" s="35">
        <v>0.75045435250865156</v>
      </c>
      <c r="BE1777" s="35" t="s">
        <v>552</v>
      </c>
      <c r="BF1777" s="35">
        <v>1.16875E-2</v>
      </c>
      <c r="BG1777" s="35" t="s">
        <v>552</v>
      </c>
      <c r="BH1777" s="35" t="s">
        <v>552</v>
      </c>
      <c r="BI1777" s="35" t="s">
        <v>552</v>
      </c>
      <c r="BJ1777" s="35">
        <v>478.67124132898545</v>
      </c>
      <c r="BK1777" s="35" t="s">
        <v>552</v>
      </c>
      <c r="BL1777" s="35" t="s">
        <v>552</v>
      </c>
      <c r="BM1777" s="35" t="s">
        <v>552</v>
      </c>
      <c r="BN1777" s="35">
        <v>0.805177057725461</v>
      </c>
      <c r="BO1777" s="1">
        <v>9331818.2999999989</v>
      </c>
      <c r="BP1777" s="1">
        <v>0</v>
      </c>
      <c r="BQ1777" s="1">
        <v>4018054.1450399999</v>
      </c>
      <c r="BR1777" s="1">
        <v>178601.60727658667</v>
      </c>
      <c r="BS1777" s="1">
        <v>1578218.8041163844</v>
      </c>
      <c r="BT1777" s="1">
        <v>4018054.1450399999</v>
      </c>
      <c r="BU1777" s="1">
        <v>178601.60727658667</v>
      </c>
      <c r="BV1777" s="1">
        <v>464574.9288157117</v>
      </c>
      <c r="BW1777" s="35">
        <v>6.1348768724473866</v>
      </c>
      <c r="BX1777" s="1">
        <v>20632213.301607251</v>
      </c>
      <c r="BY1777" s="1">
        <v>917097.26258647558</v>
      </c>
      <c r="BZ1777" s="1">
        <v>8103959.2369187931</v>
      </c>
      <c r="CA1777" s="1">
        <v>20632213.301607251</v>
      </c>
      <c r="CB1777" s="1">
        <v>917097.26258647558</v>
      </c>
      <c r="CC1777" s="1">
        <v>2385535.0574946883</v>
      </c>
    </row>
    <row r="1778" spans="1:81" x14ac:dyDescent="0.25">
      <c r="A1778" t="s">
        <v>293</v>
      </c>
      <c r="B1778" t="s">
        <v>294</v>
      </c>
      <c r="C1778" t="s">
        <v>135</v>
      </c>
      <c r="D1778" t="s">
        <v>1730</v>
      </c>
      <c r="E1778">
        <v>50022</v>
      </c>
      <c r="F1778" t="s">
        <v>39</v>
      </c>
      <c r="G1778" t="s">
        <v>55</v>
      </c>
      <c r="H1778" s="74">
        <v>0.53246165051848993</v>
      </c>
      <c r="I1778" s="1">
        <v>2694281</v>
      </c>
      <c r="J1778" s="1">
        <v>730520</v>
      </c>
      <c r="K1778" s="1"/>
      <c r="L1778" s="1">
        <v>4928</v>
      </c>
      <c r="M1778" s="1"/>
      <c r="N1778" s="1"/>
      <c r="O1778" s="1"/>
      <c r="P1778" s="1">
        <v>575</v>
      </c>
      <c r="Q1778" s="1"/>
      <c r="R1778" s="1"/>
      <c r="S1778" s="1"/>
      <c r="T1778" s="1">
        <v>736023</v>
      </c>
      <c r="U1778" s="1">
        <v>12.333333333333334</v>
      </c>
      <c r="V1778" s="36">
        <v>0.10859984669429175</v>
      </c>
      <c r="W1778" s="1">
        <v>185128</v>
      </c>
      <c r="X1778" s="1"/>
      <c r="Y1778" s="1"/>
      <c r="Z1778" s="1"/>
      <c r="AA1778" s="1"/>
      <c r="AB1778" s="1"/>
      <c r="AC1778" s="1">
        <v>24050</v>
      </c>
      <c r="AD1778" s="1"/>
      <c r="AE1778" s="1"/>
      <c r="AF1778" s="1"/>
      <c r="AG1778" s="1">
        <v>8508.366439999998</v>
      </c>
      <c r="AH1778" s="1">
        <v>0</v>
      </c>
      <c r="AI1778" s="1">
        <v>57.595999999999997</v>
      </c>
      <c r="AJ1778" s="1">
        <v>0</v>
      </c>
      <c r="AK1778" s="1"/>
      <c r="AL1778" s="1">
        <v>0</v>
      </c>
      <c r="AM1778" s="1">
        <v>211159.65310416665</v>
      </c>
      <c r="AN1778" s="1"/>
      <c r="AO1778" s="1">
        <v>0</v>
      </c>
      <c r="AP1778" s="1">
        <v>0</v>
      </c>
      <c r="AQ1778" s="1">
        <v>219725.61554416665</v>
      </c>
      <c r="AR1778" s="1">
        <v>685567.86088000005</v>
      </c>
      <c r="AS1778" s="1">
        <v>0</v>
      </c>
      <c r="AT1778" s="1">
        <v>0</v>
      </c>
      <c r="AU1778" s="1">
        <v>0</v>
      </c>
      <c r="AV1778" s="1"/>
      <c r="AW1778" s="1">
        <v>0</v>
      </c>
      <c r="AX1778" s="1">
        <v>62558.378999999994</v>
      </c>
      <c r="AY1778" s="1"/>
      <c r="AZ1778" s="1">
        <v>0</v>
      </c>
      <c r="BA1778" s="1">
        <v>0</v>
      </c>
      <c r="BB1778" s="1">
        <v>748126.23988000001</v>
      </c>
      <c r="BC1778" s="7">
        <v>0.35922454095328832</v>
      </c>
      <c r="BD1778" s="35">
        <v>0.95011255998466859</v>
      </c>
      <c r="BE1778" s="35" t="s">
        <v>552</v>
      </c>
      <c r="BF1778" s="35">
        <v>1.16875E-2</v>
      </c>
      <c r="BG1778" s="35" t="s">
        <v>552</v>
      </c>
      <c r="BH1778" s="35" t="s">
        <v>552</v>
      </c>
      <c r="BI1778" s="35" t="s">
        <v>552</v>
      </c>
      <c r="BJ1778" s="35">
        <v>476.03136018115936</v>
      </c>
      <c r="BK1778" s="35" t="s">
        <v>552</v>
      </c>
      <c r="BL1778" s="35" t="s">
        <v>552</v>
      </c>
      <c r="BM1778" s="35" t="s">
        <v>552</v>
      </c>
      <c r="BN1778" s="35">
        <v>1.3149750149440529</v>
      </c>
      <c r="BO1778" s="1">
        <v>1749459.5999999999</v>
      </c>
      <c r="BP1778" s="1">
        <v>0</v>
      </c>
      <c r="BQ1778" s="1">
        <v>886849.53395999991</v>
      </c>
      <c r="BR1778" s="1">
        <v>39420.263256848419</v>
      </c>
      <c r="BS1778" s="1">
        <v>348338.41466404381</v>
      </c>
      <c r="BT1778" s="1">
        <v>886849.53395999991</v>
      </c>
      <c r="BU1778" s="1">
        <v>39420.263256848419</v>
      </c>
      <c r="BV1778" s="1">
        <v>102539.20037844896</v>
      </c>
      <c r="BW1778" s="35">
        <v>6.1348768724473866</v>
      </c>
      <c r="BX1778" s="1">
        <v>4553863.1612719465</v>
      </c>
      <c r="BY1778" s="1">
        <v>202418.19810337844</v>
      </c>
      <c r="BZ1778" s="1">
        <v>1788674.8692433862</v>
      </c>
      <c r="CA1778" s="1">
        <v>4553863.1612719465</v>
      </c>
      <c r="CB1778" s="1">
        <v>202418.19810337844</v>
      </c>
      <c r="CC1778" s="1">
        <v>526526.16854254587</v>
      </c>
    </row>
    <row r="1779" spans="1:81" x14ac:dyDescent="0.25">
      <c r="A1779" t="s">
        <v>589</v>
      </c>
      <c r="B1779" t="s">
        <v>590</v>
      </c>
      <c r="C1779" t="s">
        <v>135</v>
      </c>
      <c r="D1779" t="s">
        <v>38</v>
      </c>
      <c r="E1779">
        <v>50024</v>
      </c>
      <c r="F1779" t="s">
        <v>39</v>
      </c>
      <c r="G1779" t="s">
        <v>55</v>
      </c>
      <c r="H1779" s="74">
        <v>0.53246165051848993</v>
      </c>
      <c r="I1779" s="1">
        <v>5802678</v>
      </c>
      <c r="J1779" s="1">
        <v>43212.412686518161</v>
      </c>
      <c r="K1779" s="1"/>
      <c r="L1779" s="1">
        <v>1146031.5873134818</v>
      </c>
      <c r="M1779" s="1"/>
      <c r="N1779" s="1"/>
      <c r="O1779" s="1"/>
      <c r="P1779" s="1"/>
      <c r="Q1779" s="1"/>
      <c r="R1779" s="1"/>
      <c r="S1779" s="1"/>
      <c r="T1779" s="1">
        <v>1189244</v>
      </c>
      <c r="U1779" s="1">
        <v>31.651162790697676</v>
      </c>
      <c r="V1779" s="36">
        <v>0.13879572670274237</v>
      </c>
      <c r="W1779" s="1">
        <v>9407</v>
      </c>
      <c r="X1779" s="1"/>
      <c r="Y1779" s="1">
        <v>249482</v>
      </c>
      <c r="Z1779" s="1"/>
      <c r="AA1779" s="1"/>
      <c r="AB1779" s="1"/>
      <c r="AC1779" s="1">
        <v>18403</v>
      </c>
      <c r="AD1779" s="1"/>
      <c r="AE1779" s="1"/>
      <c r="AF1779" s="1"/>
      <c r="AG1779" s="1">
        <v>503.29497055987696</v>
      </c>
      <c r="AH1779" s="1">
        <v>0</v>
      </c>
      <c r="AI1779" s="1">
        <v>2560605.4641767265</v>
      </c>
      <c r="AJ1779" s="1">
        <v>0</v>
      </c>
      <c r="AK1779" s="1">
        <v>0</v>
      </c>
      <c r="AL1779" s="1">
        <v>0</v>
      </c>
      <c r="AM1779" s="1">
        <v>162164.29152</v>
      </c>
      <c r="AN1779" s="1">
        <v>0</v>
      </c>
      <c r="AO1779" s="1">
        <v>0</v>
      </c>
      <c r="AP1779" s="1">
        <v>0</v>
      </c>
      <c r="AQ1779" s="1">
        <v>2723273.0506672864</v>
      </c>
      <c r="AR1779" s="1">
        <v>34836.096470000004</v>
      </c>
      <c r="AS1779" s="1">
        <v>0</v>
      </c>
      <c r="AT1779" s="1">
        <v>540881.81595079997</v>
      </c>
      <c r="AU1779" s="1">
        <v>0</v>
      </c>
      <c r="AV1779" s="1">
        <v>0</v>
      </c>
      <c r="AW1779" s="1">
        <v>0</v>
      </c>
      <c r="AX1779" s="1">
        <v>47869.51554</v>
      </c>
      <c r="AY1779" s="1">
        <v>0</v>
      </c>
      <c r="AZ1779" s="1">
        <v>0</v>
      </c>
      <c r="BA1779" s="1">
        <v>0</v>
      </c>
      <c r="BB1779" s="1">
        <v>623587.42796080001</v>
      </c>
      <c r="BC1779" s="7">
        <v>0.57677859750757954</v>
      </c>
      <c r="BD1779" s="35">
        <v>0.81780648761566188</v>
      </c>
      <c r="BE1779" s="35" t="s">
        <v>552</v>
      </c>
      <c r="BF1779" s="35">
        <v>2.7062842895962476</v>
      </c>
      <c r="BG1779" s="35" t="s">
        <v>552</v>
      </c>
      <c r="BH1779" s="35" t="s">
        <v>552</v>
      </c>
      <c r="BI1779" s="35" t="s">
        <v>552</v>
      </c>
      <c r="BJ1779" s="35" t="s">
        <v>552</v>
      </c>
      <c r="BK1779" s="35" t="s">
        <v>552</v>
      </c>
      <c r="BL1779" s="35" t="s">
        <v>552</v>
      </c>
      <c r="BM1779" s="35" t="s">
        <v>552</v>
      </c>
      <c r="BN1779" s="35">
        <v>2.8142756899577264</v>
      </c>
      <c r="BO1779" s="1">
        <v>88896.15</v>
      </c>
      <c r="BP1779" s="1"/>
      <c r="BQ1779" s="1">
        <v>1910009.4904799997</v>
      </c>
      <c r="BR1779" s="1">
        <v>84899.494282416228</v>
      </c>
      <c r="BS1779" s="1">
        <v>750217.09143401333</v>
      </c>
      <c r="BT1779" s="1">
        <v>1910009.4904799997</v>
      </c>
      <c r="BU1779" s="1">
        <v>84899.494282416228</v>
      </c>
      <c r="BV1779" s="1">
        <v>220838.86653753542</v>
      </c>
      <c r="BW1779" s="35">
        <v>6.0803042976094259</v>
      </c>
      <c r="BX1779" s="1">
        <v>9703429.4229603317</v>
      </c>
      <c r="BY1779" s="1">
        <v>431315.265667826</v>
      </c>
      <c r="BZ1779" s="1">
        <v>3811331.1137522603</v>
      </c>
      <c r="CA1779" s="1">
        <v>9703429.4229603317</v>
      </c>
      <c r="CB1779" s="1">
        <v>431315.265667826</v>
      </c>
      <c r="CC1779" s="1">
        <v>1121928.6427498355</v>
      </c>
    </row>
    <row r="1780" spans="1:81" x14ac:dyDescent="0.25">
      <c r="A1780" t="s">
        <v>589</v>
      </c>
      <c r="B1780" t="s">
        <v>590</v>
      </c>
      <c r="C1780" t="s">
        <v>135</v>
      </c>
      <c r="D1780" t="s">
        <v>28</v>
      </c>
      <c r="E1780">
        <v>50024</v>
      </c>
      <c r="F1780" t="s">
        <v>39</v>
      </c>
      <c r="G1780" t="s">
        <v>55</v>
      </c>
      <c r="H1780" s="74">
        <v>0.53246165051848993</v>
      </c>
      <c r="I1780" s="1">
        <v>6179157</v>
      </c>
      <c r="J1780" s="1">
        <v>49430.998207726094</v>
      </c>
      <c r="K1780" s="1">
        <v>0</v>
      </c>
      <c r="L1780" s="1">
        <v>1310954.0017922739</v>
      </c>
      <c r="M1780" s="1">
        <v>0</v>
      </c>
      <c r="N1780" s="1">
        <v>0</v>
      </c>
      <c r="O1780" s="1">
        <v>0</v>
      </c>
      <c r="P1780" s="1">
        <v>563748</v>
      </c>
      <c r="Q1780" s="1">
        <v>0</v>
      </c>
      <c r="R1780" s="1">
        <v>0</v>
      </c>
      <c r="S1780" s="1">
        <v>0</v>
      </c>
      <c r="T1780" s="1">
        <v>1924133</v>
      </c>
      <c r="U1780" s="1"/>
      <c r="V1780" s="36"/>
      <c r="W1780" s="1">
        <v>9407</v>
      </c>
      <c r="X1780" s="1"/>
      <c r="Y1780" s="1">
        <v>259670</v>
      </c>
      <c r="Z1780" s="1"/>
      <c r="AA1780" s="1"/>
      <c r="AB1780" s="1"/>
      <c r="AC1780" s="1">
        <v>57095</v>
      </c>
      <c r="AD1780" s="1"/>
      <c r="AE1780" s="1"/>
      <c r="AF1780" s="1"/>
      <c r="AG1780" s="1">
        <v>575.7228361253857</v>
      </c>
      <c r="AH1780" s="1">
        <v>0</v>
      </c>
      <c r="AI1780" s="1">
        <v>2666552.4748959476</v>
      </c>
      <c r="AJ1780" s="1">
        <v>0</v>
      </c>
      <c r="AK1780" s="1">
        <v>0</v>
      </c>
      <c r="AL1780" s="1">
        <v>0</v>
      </c>
      <c r="AM1780" s="1">
        <v>502520.37529</v>
      </c>
      <c r="AN1780" s="1">
        <v>0</v>
      </c>
      <c r="AO1780" s="1">
        <v>0</v>
      </c>
      <c r="AP1780" s="1">
        <v>0</v>
      </c>
      <c r="AQ1780" s="1">
        <v>3169648.5730220727</v>
      </c>
      <c r="AR1780" s="1">
        <v>34836.096470000004</v>
      </c>
      <c r="AS1780" s="1">
        <v>0</v>
      </c>
      <c r="AT1780" s="1">
        <v>562969.59759799996</v>
      </c>
      <c r="AU1780" s="1">
        <v>0</v>
      </c>
      <c r="AV1780" s="1">
        <v>0</v>
      </c>
      <c r="AW1780" s="1">
        <v>0</v>
      </c>
      <c r="AX1780" s="1">
        <v>148514.37210000001</v>
      </c>
      <c r="AY1780" s="1">
        <v>0</v>
      </c>
      <c r="AZ1780" s="1">
        <v>0</v>
      </c>
      <c r="BA1780" s="1">
        <v>0</v>
      </c>
      <c r="BB1780" s="1">
        <v>746320.06616799999</v>
      </c>
      <c r="BC1780" s="7">
        <v>0.63373833019456738</v>
      </c>
      <c r="BD1780" s="35">
        <v>0.71638891768506718</v>
      </c>
      <c r="BE1780" s="35" t="s">
        <v>552</v>
      </c>
      <c r="BF1780" s="35">
        <v>2.4634899989463386</v>
      </c>
      <c r="BG1780" s="35" t="s">
        <v>552</v>
      </c>
      <c r="BH1780" s="35" t="s">
        <v>552</v>
      </c>
      <c r="BI1780" s="35" t="s">
        <v>552</v>
      </c>
      <c r="BJ1780" s="35">
        <v>1.1548329171722118</v>
      </c>
      <c r="BK1780" s="35" t="s">
        <v>552</v>
      </c>
      <c r="BL1780" s="35" t="s">
        <v>552</v>
      </c>
      <c r="BM1780" s="35" t="s">
        <v>552</v>
      </c>
      <c r="BN1780" s="35">
        <v>2.0351860496078351</v>
      </c>
      <c r="BO1780" s="1">
        <v>88896.15</v>
      </c>
      <c r="BP1780" s="1">
        <v>0</v>
      </c>
      <c r="BQ1780" s="1">
        <v>2033931.3181199997</v>
      </c>
      <c r="BR1780" s="1">
        <v>90407.79178021806</v>
      </c>
      <c r="BS1780" s="1">
        <v>798891.33811218245</v>
      </c>
      <c r="BT1780" s="1">
        <v>2033931.3181199997</v>
      </c>
      <c r="BU1780" s="1">
        <v>90407.79178021806</v>
      </c>
      <c r="BV1780" s="1">
        <v>235166.9398228676</v>
      </c>
      <c r="BW1780" s="35">
        <v>6.0803042976094259</v>
      </c>
      <c r="BX1780" s="1">
        <v>10332990.01648744</v>
      </c>
      <c r="BY1780" s="1">
        <v>459299.09311842005</v>
      </c>
      <c r="BZ1780" s="1">
        <v>4058611.0983342668</v>
      </c>
      <c r="CA1780" s="1">
        <v>10332990.01648744</v>
      </c>
      <c r="CB1780" s="1">
        <v>459299.09311842005</v>
      </c>
      <c r="CC1780" s="1">
        <v>1194719.6150377719</v>
      </c>
    </row>
    <row r="1781" spans="1:81" x14ac:dyDescent="0.25">
      <c r="A1781" t="s">
        <v>589</v>
      </c>
      <c r="B1781" t="s">
        <v>590</v>
      </c>
      <c r="C1781" t="s">
        <v>135</v>
      </c>
      <c r="D1781" t="s">
        <v>1730</v>
      </c>
      <c r="E1781">
        <v>50024</v>
      </c>
      <c r="F1781" t="s">
        <v>39</v>
      </c>
      <c r="G1781" t="s">
        <v>55</v>
      </c>
      <c r="H1781" s="74">
        <v>0.53246165051848993</v>
      </c>
      <c r="I1781" s="1">
        <v>376479</v>
      </c>
      <c r="J1781" s="1">
        <v>6218.5855212079305</v>
      </c>
      <c r="K1781" s="1"/>
      <c r="L1781" s="1">
        <v>164922.41447879208</v>
      </c>
      <c r="M1781" s="1"/>
      <c r="N1781" s="1"/>
      <c r="O1781" s="1"/>
      <c r="P1781" s="1">
        <v>563748</v>
      </c>
      <c r="Q1781" s="1"/>
      <c r="R1781" s="1"/>
      <c r="S1781" s="1"/>
      <c r="T1781" s="1">
        <v>734889</v>
      </c>
      <c r="U1781" s="1">
        <v>15</v>
      </c>
      <c r="V1781" s="36">
        <v>5.9958003167679158E-2</v>
      </c>
      <c r="W1781" s="1"/>
      <c r="X1781" s="1"/>
      <c r="Y1781" s="1">
        <v>10188</v>
      </c>
      <c r="Z1781" s="1"/>
      <c r="AA1781" s="1"/>
      <c r="AB1781" s="1"/>
      <c r="AC1781" s="1">
        <v>38692</v>
      </c>
      <c r="AD1781" s="1"/>
      <c r="AE1781" s="1"/>
      <c r="AF1781" s="1"/>
      <c r="AG1781" s="1">
        <v>72.427865565508753</v>
      </c>
      <c r="AH1781" s="1">
        <v>0</v>
      </c>
      <c r="AI1781" s="1">
        <v>105947.01071922088</v>
      </c>
      <c r="AJ1781" s="1">
        <v>0</v>
      </c>
      <c r="AK1781" s="1"/>
      <c r="AL1781" s="1">
        <v>0</v>
      </c>
      <c r="AM1781" s="1">
        <v>340356.08376999997</v>
      </c>
      <c r="AN1781" s="1"/>
      <c r="AO1781" s="1">
        <v>0</v>
      </c>
      <c r="AP1781" s="1">
        <v>0</v>
      </c>
      <c r="AQ1781" s="1">
        <v>446375.52235478634</v>
      </c>
      <c r="AR1781" s="1">
        <v>0</v>
      </c>
      <c r="AS1781" s="1">
        <v>0</v>
      </c>
      <c r="AT1781" s="1">
        <v>22087.781647199998</v>
      </c>
      <c r="AU1781" s="1">
        <v>0</v>
      </c>
      <c r="AV1781" s="1"/>
      <c r="AW1781" s="1">
        <v>0</v>
      </c>
      <c r="AX1781" s="1">
        <v>100644.85656</v>
      </c>
      <c r="AY1781" s="1"/>
      <c r="AZ1781" s="1">
        <v>0</v>
      </c>
      <c r="BA1781" s="1">
        <v>0</v>
      </c>
      <c r="BB1781" s="1">
        <v>122732.6382072</v>
      </c>
      <c r="BC1781" s="7">
        <v>1.511659775344671</v>
      </c>
      <c r="BD1781" s="35">
        <v>1.1646999999999998E-2</v>
      </c>
      <c r="BE1781" s="35" t="s">
        <v>552</v>
      </c>
      <c r="BF1781" s="35">
        <v>0.77633348245022993</v>
      </c>
      <c r="BG1781" s="35" t="s">
        <v>552</v>
      </c>
      <c r="BH1781" s="35" t="s">
        <v>552</v>
      </c>
      <c r="BI1781" s="35" t="s">
        <v>552</v>
      </c>
      <c r="BJ1781" s="35">
        <v>0.7822660840127148</v>
      </c>
      <c r="BK1781" s="35" t="s">
        <v>552</v>
      </c>
      <c r="BL1781" s="35" t="s">
        <v>552</v>
      </c>
      <c r="BM1781" s="35" t="s">
        <v>552</v>
      </c>
      <c r="BN1781" s="35">
        <v>0.77441376937467621</v>
      </c>
      <c r="BO1781" s="1">
        <v>0</v>
      </c>
      <c r="BP1781" s="1">
        <v>0</v>
      </c>
      <c r="BQ1781" s="1">
        <v>123921.82763999999</v>
      </c>
      <c r="BR1781" s="1">
        <v>5508.2974978018392</v>
      </c>
      <c r="BS1781" s="1">
        <v>48674.246678169264</v>
      </c>
      <c r="BT1781" s="1">
        <v>123921.82763999999</v>
      </c>
      <c r="BU1781" s="1">
        <v>5508.2974978018392</v>
      </c>
      <c r="BV1781" s="1">
        <v>14328.073285332188</v>
      </c>
      <c r="BW1781" s="35">
        <v>6.0803042976094259</v>
      </c>
      <c r="BX1781" s="1">
        <v>629560.59352710645</v>
      </c>
      <c r="BY1781" s="1">
        <v>27983.82745059393</v>
      </c>
      <c r="BZ1781" s="1">
        <v>247279.98458200463</v>
      </c>
      <c r="CA1781" s="1">
        <v>629560.59352710645</v>
      </c>
      <c r="CB1781" s="1">
        <v>27983.82745059393</v>
      </c>
      <c r="CC1781" s="1">
        <v>72790.972287935918</v>
      </c>
    </row>
    <row r="1782" spans="1:81" x14ac:dyDescent="0.25">
      <c r="A1782" t="s">
        <v>366</v>
      </c>
      <c r="B1782" t="s">
        <v>367</v>
      </c>
      <c r="C1782" t="s">
        <v>368</v>
      </c>
      <c r="D1782" t="s">
        <v>38</v>
      </c>
      <c r="E1782">
        <v>60017</v>
      </c>
      <c r="F1782" t="s">
        <v>39</v>
      </c>
      <c r="G1782" t="s">
        <v>369</v>
      </c>
      <c r="H1782" s="74">
        <v>0.53187107325275007</v>
      </c>
      <c r="I1782" s="1">
        <v>14805352</v>
      </c>
      <c r="J1782" s="1"/>
      <c r="K1782" s="1">
        <v>884895</v>
      </c>
      <c r="L1782" s="1">
        <v>1850015</v>
      </c>
      <c r="M1782" s="1"/>
      <c r="N1782" s="1"/>
      <c r="O1782" s="1"/>
      <c r="P1782" s="1"/>
      <c r="Q1782" s="1"/>
      <c r="R1782" s="1"/>
      <c r="S1782" s="1"/>
      <c r="T1782" s="1">
        <v>2734910</v>
      </c>
      <c r="U1782" s="1">
        <v>34.254237288135592</v>
      </c>
      <c r="V1782" s="36">
        <v>0.15222992595822549</v>
      </c>
      <c r="W1782" s="1"/>
      <c r="X1782" s="1">
        <v>152282</v>
      </c>
      <c r="Y1782" s="1">
        <v>447929</v>
      </c>
      <c r="Z1782" s="1"/>
      <c r="AA1782" s="1"/>
      <c r="AB1782" s="1"/>
      <c r="AC1782" s="1"/>
      <c r="AD1782" s="1"/>
      <c r="AE1782" s="1"/>
      <c r="AF1782" s="1"/>
      <c r="AG1782" s="1">
        <v>0</v>
      </c>
      <c r="AH1782" s="1">
        <v>1363065.5523796785</v>
      </c>
      <c r="AI1782" s="1">
        <v>4594977.1403125003</v>
      </c>
      <c r="AJ1782" s="1">
        <v>0</v>
      </c>
      <c r="AK1782" s="1">
        <v>0</v>
      </c>
      <c r="AL1782" s="1">
        <v>0</v>
      </c>
      <c r="AM1782" s="1">
        <v>0</v>
      </c>
      <c r="AN1782" s="1">
        <v>0</v>
      </c>
      <c r="AO1782" s="1">
        <v>0</v>
      </c>
      <c r="AP1782" s="1">
        <v>0</v>
      </c>
      <c r="AQ1782" s="1">
        <v>5958042.6926921792</v>
      </c>
      <c r="AR1782" s="1">
        <v>0</v>
      </c>
      <c r="AS1782" s="1">
        <v>328972.74879300001</v>
      </c>
      <c r="AT1782" s="1">
        <v>971118.76182259992</v>
      </c>
      <c r="AU1782" s="1">
        <v>0</v>
      </c>
      <c r="AV1782" s="1">
        <v>0</v>
      </c>
      <c r="AW1782" s="1">
        <v>0</v>
      </c>
      <c r="AX1782" s="1">
        <v>0</v>
      </c>
      <c r="AY1782" s="1">
        <v>0</v>
      </c>
      <c r="AZ1782" s="1">
        <v>0</v>
      </c>
      <c r="BA1782" s="1">
        <v>0</v>
      </c>
      <c r="BB1782" s="1">
        <v>1300091.5106155998</v>
      </c>
      <c r="BC1782" s="7">
        <v>0.49023719282782197</v>
      </c>
      <c r="BD1782" s="35" t="s">
        <v>552</v>
      </c>
      <c r="BE1782" s="35">
        <v>1.9121345483618717</v>
      </c>
      <c r="BF1782" s="35">
        <v>3.0086760929695706</v>
      </c>
      <c r="BG1782" s="35" t="s">
        <v>552</v>
      </c>
      <c r="BH1782" s="35" t="s">
        <v>552</v>
      </c>
      <c r="BI1782" s="35" t="s">
        <v>552</v>
      </c>
      <c r="BJ1782" s="35" t="s">
        <v>552</v>
      </c>
      <c r="BK1782" s="35" t="s">
        <v>552</v>
      </c>
      <c r="BL1782" s="35" t="s">
        <v>552</v>
      </c>
      <c r="BM1782" s="35" t="s">
        <v>552</v>
      </c>
      <c r="BN1782" s="35">
        <v>2.6538841143978336</v>
      </c>
      <c r="BO1782" s="1">
        <v>0</v>
      </c>
      <c r="BP1782" s="1"/>
      <c r="BQ1782" s="1">
        <v>4873329.6643199995</v>
      </c>
      <c r="BR1782" s="1">
        <v>216618.4126489803</v>
      </c>
      <c r="BS1782" s="1">
        <v>1914155.5183825039</v>
      </c>
      <c r="BT1782" s="1">
        <v>4873329.6643199995</v>
      </c>
      <c r="BU1782" s="1">
        <v>216618.4126489803</v>
      </c>
      <c r="BV1782" s="1">
        <v>563463.4826142746</v>
      </c>
      <c r="BW1782" s="35">
        <v>6.0933364507813046</v>
      </c>
      <c r="BX1782" s="1">
        <v>24821507.615954872</v>
      </c>
      <c r="BY1782" s="1">
        <v>1103310.4570554374</v>
      </c>
      <c r="BZ1782" s="1">
        <v>9749438.0742417909</v>
      </c>
      <c r="CA1782" s="1">
        <v>24821507.615954872</v>
      </c>
      <c r="CB1782" s="1">
        <v>1103310.4570554374</v>
      </c>
      <c r="CC1782" s="1">
        <v>2869909.0946834623</v>
      </c>
    </row>
    <row r="1783" spans="1:81" x14ac:dyDescent="0.25">
      <c r="A1783" t="s">
        <v>366</v>
      </c>
      <c r="B1783" t="s">
        <v>367</v>
      </c>
      <c r="C1783" t="s">
        <v>368</v>
      </c>
      <c r="D1783" t="s">
        <v>1727</v>
      </c>
      <c r="E1783">
        <v>60017</v>
      </c>
      <c r="F1783" t="s">
        <v>39</v>
      </c>
      <c r="G1783" t="s">
        <v>369</v>
      </c>
      <c r="H1783" s="74">
        <v>0.53187107325275007</v>
      </c>
      <c r="I1783" s="1">
        <v>21082</v>
      </c>
      <c r="J1783" s="1"/>
      <c r="K1783" s="1"/>
      <c r="L1783" s="1">
        <v>3650</v>
      </c>
      <c r="M1783" s="1"/>
      <c r="N1783" s="1"/>
      <c r="O1783" s="1"/>
      <c r="P1783" s="1"/>
      <c r="Q1783" s="1"/>
      <c r="R1783" s="1"/>
      <c r="S1783" s="1"/>
      <c r="T1783" s="1">
        <v>3650</v>
      </c>
      <c r="U1783" s="1">
        <v>49</v>
      </c>
      <c r="V1783" s="36">
        <v>0.11787531450936539</v>
      </c>
      <c r="W1783" s="1"/>
      <c r="X1783" s="1"/>
      <c r="Y1783" s="1">
        <v>4599</v>
      </c>
      <c r="Z1783" s="1"/>
      <c r="AA1783" s="1"/>
      <c r="AB1783" s="1"/>
      <c r="AC1783" s="1"/>
      <c r="AD1783" s="1"/>
      <c r="AE1783" s="1"/>
      <c r="AF1783" s="1"/>
      <c r="AG1783" s="1">
        <v>0</v>
      </c>
      <c r="AH1783" s="1"/>
      <c r="AI1783" s="1">
        <v>47605.076820000002</v>
      </c>
      <c r="AJ1783" s="1"/>
      <c r="AK1783" s="1"/>
      <c r="AL1783" s="1"/>
      <c r="AM1783" s="1"/>
      <c r="AN1783" s="1"/>
      <c r="AO1783" s="1"/>
      <c r="AP1783" s="1"/>
      <c r="AQ1783" s="1">
        <v>47605.076820000002</v>
      </c>
      <c r="AR1783" s="1">
        <v>0</v>
      </c>
      <c r="AS1783" s="1"/>
      <c r="AT1783" s="1">
        <v>9970.7212206000004</v>
      </c>
      <c r="AU1783" s="1"/>
      <c r="AV1783" s="1"/>
      <c r="AW1783" s="1"/>
      <c r="AX1783" s="1"/>
      <c r="AY1783" s="1"/>
      <c r="AZ1783" s="1"/>
      <c r="BA1783" s="1"/>
      <c r="BB1783" s="1">
        <v>9970.7212206000004</v>
      </c>
      <c r="BC1783" s="7">
        <v>2.7310406052841287</v>
      </c>
      <c r="BD1783" s="35" t="s">
        <v>552</v>
      </c>
      <c r="BE1783" s="35" t="s">
        <v>552</v>
      </c>
      <c r="BF1783" s="35">
        <v>15.774191243999999</v>
      </c>
      <c r="BG1783" s="35" t="s">
        <v>552</v>
      </c>
      <c r="BH1783" s="35" t="s">
        <v>552</v>
      </c>
      <c r="BI1783" s="35" t="s">
        <v>552</v>
      </c>
      <c r="BJ1783" s="35" t="s">
        <v>552</v>
      </c>
      <c r="BK1783" s="35" t="s">
        <v>552</v>
      </c>
      <c r="BL1783" s="35" t="s">
        <v>552</v>
      </c>
      <c r="BM1783" s="35" t="s">
        <v>552</v>
      </c>
      <c r="BN1783" s="35">
        <v>15.774191243999999</v>
      </c>
      <c r="BO1783" s="1">
        <v>0</v>
      </c>
      <c r="BP1783" s="1"/>
      <c r="BQ1783" s="1">
        <v>6939.3511199999994</v>
      </c>
      <c r="BR1783" s="1">
        <v>308.45260386013132</v>
      </c>
      <c r="BS1783" s="1">
        <v>2725.6512806004175</v>
      </c>
      <c r="BT1783" s="1">
        <v>6939.3511199999994</v>
      </c>
      <c r="BU1783" s="1">
        <v>308.45260386013132</v>
      </c>
      <c r="BV1783" s="1">
        <v>802.34074410889627</v>
      </c>
      <c r="BW1783" s="35">
        <v>6.0933364507813046</v>
      </c>
      <c r="BX1783" s="1">
        <v>35344.450004266066</v>
      </c>
      <c r="BY1783" s="1">
        <v>1571.0528905792128</v>
      </c>
      <c r="BZ1783" s="1">
        <v>13882.659019600846</v>
      </c>
      <c r="CA1783" s="1">
        <v>35344.450004266066</v>
      </c>
      <c r="CB1783" s="1">
        <v>1571.0528905792128</v>
      </c>
      <c r="CC1783" s="1">
        <v>4086.5913579168364</v>
      </c>
    </row>
    <row r="1784" spans="1:81" x14ac:dyDescent="0.25">
      <c r="A1784" t="s">
        <v>366</v>
      </c>
      <c r="B1784" t="s">
        <v>367</v>
      </c>
      <c r="C1784" t="s">
        <v>368</v>
      </c>
      <c r="D1784" t="s">
        <v>28</v>
      </c>
      <c r="E1784">
        <v>60017</v>
      </c>
      <c r="F1784" t="s">
        <v>39</v>
      </c>
      <c r="G1784" t="s">
        <v>369</v>
      </c>
      <c r="H1784" s="74">
        <v>0.53187107325275007</v>
      </c>
      <c r="I1784" s="1">
        <v>15409491</v>
      </c>
      <c r="J1784" s="1">
        <v>0</v>
      </c>
      <c r="K1784" s="1">
        <v>884895</v>
      </c>
      <c r="L1784" s="1">
        <v>2536766</v>
      </c>
      <c r="M1784" s="1">
        <v>0</v>
      </c>
      <c r="N1784" s="1">
        <v>0</v>
      </c>
      <c r="O1784" s="1">
        <v>0</v>
      </c>
      <c r="P1784" s="1">
        <v>30875</v>
      </c>
      <c r="Q1784" s="1">
        <v>0</v>
      </c>
      <c r="R1784" s="1">
        <v>0</v>
      </c>
      <c r="S1784" s="1">
        <v>0</v>
      </c>
      <c r="T1784" s="1">
        <v>3452536</v>
      </c>
      <c r="U1784" s="1"/>
      <c r="V1784" s="36"/>
      <c r="W1784" s="1"/>
      <c r="X1784" s="1">
        <v>152282</v>
      </c>
      <c r="Y1784" s="1">
        <v>521659</v>
      </c>
      <c r="Z1784" s="1"/>
      <c r="AA1784" s="1"/>
      <c r="AB1784" s="1"/>
      <c r="AC1784" s="1">
        <v>1597</v>
      </c>
      <c r="AD1784" s="1"/>
      <c r="AE1784" s="1"/>
      <c r="AF1784" s="1"/>
      <c r="AG1784" s="1">
        <v>0</v>
      </c>
      <c r="AH1784" s="1">
        <v>1363065.5523796785</v>
      </c>
      <c r="AI1784" s="1">
        <v>5356393.4700700007</v>
      </c>
      <c r="AJ1784" s="1">
        <v>0</v>
      </c>
      <c r="AK1784" s="1">
        <v>0</v>
      </c>
      <c r="AL1784" s="1">
        <v>0</v>
      </c>
      <c r="AM1784" s="1">
        <v>14056.728854166666</v>
      </c>
      <c r="AN1784" s="1">
        <v>0</v>
      </c>
      <c r="AO1784" s="1">
        <v>0</v>
      </c>
      <c r="AP1784" s="1">
        <v>0</v>
      </c>
      <c r="AQ1784" s="1">
        <v>6733515.751303846</v>
      </c>
      <c r="AR1784" s="1">
        <v>0</v>
      </c>
      <c r="AS1784" s="1">
        <v>328972.74879300001</v>
      </c>
      <c r="AT1784" s="1">
        <v>1130966.8321845999</v>
      </c>
      <c r="AU1784" s="1">
        <v>0</v>
      </c>
      <c r="AV1784" s="1">
        <v>0</v>
      </c>
      <c r="AW1784" s="1">
        <v>0</v>
      </c>
      <c r="AX1784" s="1">
        <v>4154.08446</v>
      </c>
      <c r="AY1784" s="1">
        <v>0</v>
      </c>
      <c r="AZ1784" s="1">
        <v>0</v>
      </c>
      <c r="BA1784" s="1">
        <v>0</v>
      </c>
      <c r="BB1784" s="1">
        <v>1464093.6654376001</v>
      </c>
      <c r="BC1784" s="7">
        <v>0.53198443846986543</v>
      </c>
      <c r="BD1784" s="35" t="s">
        <v>552</v>
      </c>
      <c r="BE1784" s="35">
        <v>1.9121345483618717</v>
      </c>
      <c r="BF1784" s="35">
        <v>2.5573349304802258</v>
      </c>
      <c r="BG1784" s="35" t="s">
        <v>552</v>
      </c>
      <c r="BH1784" s="35" t="s">
        <v>552</v>
      </c>
      <c r="BI1784" s="35" t="s">
        <v>552</v>
      </c>
      <c r="BJ1784" s="35">
        <v>0.5898239130094467</v>
      </c>
      <c r="BK1784" s="35" t="s">
        <v>552</v>
      </c>
      <c r="BL1784" s="35" t="s">
        <v>552</v>
      </c>
      <c r="BM1784" s="35" t="s">
        <v>552</v>
      </c>
      <c r="BN1784" s="35">
        <v>2.3743733350619505</v>
      </c>
      <c r="BO1784" s="1">
        <v>0</v>
      </c>
      <c r="BP1784" s="1">
        <v>0</v>
      </c>
      <c r="BQ1784" s="1">
        <v>5072188.0575599996</v>
      </c>
      <c r="BR1784" s="1">
        <v>225457.62371261069</v>
      </c>
      <c r="BS1784" s="1">
        <v>1992263.4891163365</v>
      </c>
      <c r="BT1784" s="1">
        <v>5072188.0575599996</v>
      </c>
      <c r="BU1784" s="1">
        <v>225457.62371261069</v>
      </c>
      <c r="BV1784" s="1">
        <v>586455.86164876865</v>
      </c>
      <c r="BW1784" s="35">
        <v>6.0933364507813046</v>
      </c>
      <c r="BX1784" s="1">
        <v>25834360.318787966</v>
      </c>
      <c r="BY1784" s="1">
        <v>1148331.5329619753</v>
      </c>
      <c r="BZ1784" s="1">
        <v>10147268.24867698</v>
      </c>
      <c r="CA1784" s="1">
        <v>25834360.318787966</v>
      </c>
      <c r="CB1784" s="1">
        <v>1148331.5329619753</v>
      </c>
      <c r="CC1784" s="1">
        <v>2987017.016910031</v>
      </c>
    </row>
    <row r="1785" spans="1:81" x14ac:dyDescent="0.25">
      <c r="A1785" t="s">
        <v>366</v>
      </c>
      <c r="B1785" t="s">
        <v>367</v>
      </c>
      <c r="C1785" t="s">
        <v>368</v>
      </c>
      <c r="D1785" t="s">
        <v>1730</v>
      </c>
      <c r="E1785">
        <v>60017</v>
      </c>
      <c r="F1785" t="s">
        <v>39</v>
      </c>
      <c r="G1785" t="s">
        <v>369</v>
      </c>
      <c r="H1785" s="74">
        <v>0.53187107325275007</v>
      </c>
      <c r="I1785" s="1">
        <v>583057</v>
      </c>
      <c r="J1785" s="1"/>
      <c r="K1785" s="1"/>
      <c r="L1785" s="1">
        <v>683101</v>
      </c>
      <c r="M1785" s="1"/>
      <c r="N1785" s="1"/>
      <c r="O1785" s="1"/>
      <c r="P1785" s="1">
        <v>30875</v>
      </c>
      <c r="Q1785" s="1"/>
      <c r="R1785" s="1"/>
      <c r="S1785" s="1"/>
      <c r="T1785" s="1">
        <v>713976</v>
      </c>
      <c r="U1785" s="1">
        <v>14.038461538461538</v>
      </c>
      <c r="V1785" s="36">
        <v>7.4133859173570432E-2</v>
      </c>
      <c r="W1785" s="1"/>
      <c r="X1785" s="1"/>
      <c r="Y1785" s="1">
        <v>69131</v>
      </c>
      <c r="Z1785" s="1"/>
      <c r="AA1785" s="1"/>
      <c r="AB1785" s="1"/>
      <c r="AC1785" s="1">
        <v>1597</v>
      </c>
      <c r="AD1785" s="1"/>
      <c r="AE1785" s="1"/>
      <c r="AF1785" s="1"/>
      <c r="AG1785" s="1">
        <v>0</v>
      </c>
      <c r="AH1785" s="1">
        <v>0</v>
      </c>
      <c r="AI1785" s="1">
        <v>713811.25293750002</v>
      </c>
      <c r="AJ1785" s="1">
        <v>0</v>
      </c>
      <c r="AK1785" s="1"/>
      <c r="AL1785" s="1">
        <v>0</v>
      </c>
      <c r="AM1785" s="1">
        <v>14056.728854166666</v>
      </c>
      <c r="AN1785" s="1"/>
      <c r="AO1785" s="1">
        <v>0</v>
      </c>
      <c r="AP1785" s="1">
        <v>0</v>
      </c>
      <c r="AQ1785" s="1">
        <v>727867.98179166671</v>
      </c>
      <c r="AR1785" s="1">
        <v>0</v>
      </c>
      <c r="AS1785" s="1">
        <v>0</v>
      </c>
      <c r="AT1785" s="1">
        <v>149877.34914139999</v>
      </c>
      <c r="AU1785" s="1">
        <v>0</v>
      </c>
      <c r="AV1785" s="1"/>
      <c r="AW1785" s="1">
        <v>0</v>
      </c>
      <c r="AX1785" s="1">
        <v>4154.08446</v>
      </c>
      <c r="AY1785" s="1"/>
      <c r="AZ1785" s="1">
        <v>0</v>
      </c>
      <c r="BA1785" s="1">
        <v>0</v>
      </c>
      <c r="BB1785" s="1">
        <v>154031.4336014</v>
      </c>
      <c r="BC1785" s="7">
        <v>1.51254408298514</v>
      </c>
      <c r="BD1785" s="35" t="s">
        <v>552</v>
      </c>
      <c r="BE1785" s="35" t="s">
        <v>552</v>
      </c>
      <c r="BF1785" s="35">
        <v>1.2643644235316593</v>
      </c>
      <c r="BG1785" s="35" t="s">
        <v>552</v>
      </c>
      <c r="BH1785" s="35" t="s">
        <v>552</v>
      </c>
      <c r="BI1785" s="35" t="s">
        <v>552</v>
      </c>
      <c r="BJ1785" s="35">
        <v>0.5898239130094467</v>
      </c>
      <c r="BK1785" s="35" t="s">
        <v>552</v>
      </c>
      <c r="BL1785" s="35" t="s">
        <v>552</v>
      </c>
      <c r="BM1785" s="35" t="s">
        <v>552</v>
      </c>
      <c r="BN1785" s="35">
        <v>1.2351947619990962</v>
      </c>
      <c r="BO1785" s="1">
        <v>0</v>
      </c>
      <c r="BP1785" s="1">
        <v>0</v>
      </c>
      <c r="BQ1785" s="1">
        <v>191919.04211999997</v>
      </c>
      <c r="BR1785" s="1">
        <v>8530.7584597702571</v>
      </c>
      <c r="BS1785" s="1">
        <v>75382.319453232005</v>
      </c>
      <c r="BT1785" s="1">
        <v>191919.04211999997</v>
      </c>
      <c r="BU1785" s="1">
        <v>8530.7584597702571</v>
      </c>
      <c r="BV1785" s="1">
        <v>22190.038290385197</v>
      </c>
      <c r="BW1785" s="35">
        <v>6.0933364507813046</v>
      </c>
      <c r="BX1785" s="1">
        <v>977508.25282882841</v>
      </c>
      <c r="BY1785" s="1">
        <v>43450.023015958832</v>
      </c>
      <c r="BZ1785" s="1">
        <v>383947.51541558729</v>
      </c>
      <c r="CA1785" s="1">
        <v>977508.25282882841</v>
      </c>
      <c r="CB1785" s="1">
        <v>43450.023015958832</v>
      </c>
      <c r="CC1785" s="1">
        <v>113021.33086865178</v>
      </c>
    </row>
    <row r="1786" spans="1:81" x14ac:dyDescent="0.25">
      <c r="A1786" t="s">
        <v>1093</v>
      </c>
      <c r="B1786" t="s">
        <v>1094</v>
      </c>
      <c r="C1786" t="s">
        <v>368</v>
      </c>
      <c r="D1786" t="s">
        <v>38</v>
      </c>
      <c r="E1786">
        <v>60118</v>
      </c>
      <c r="F1786" t="s">
        <v>370</v>
      </c>
      <c r="G1786" t="s">
        <v>369</v>
      </c>
      <c r="H1786" s="74">
        <v>0.53187107325275007</v>
      </c>
      <c r="I1786" s="1">
        <v>823966.68</v>
      </c>
      <c r="J1786" s="1"/>
      <c r="K1786" s="1">
        <v>24446</v>
      </c>
      <c r="L1786" s="1">
        <v>71440</v>
      </c>
      <c r="M1786" s="1"/>
      <c r="N1786" s="1"/>
      <c r="O1786" s="1"/>
      <c r="P1786" s="1">
        <v>51439</v>
      </c>
      <c r="Q1786" s="1"/>
      <c r="R1786" s="1"/>
      <c r="S1786" s="1"/>
      <c r="T1786" s="1">
        <v>147325</v>
      </c>
      <c r="U1786" s="1">
        <v>27</v>
      </c>
      <c r="V1786" s="36">
        <v>0.13285077529785011</v>
      </c>
      <c r="W1786" s="1"/>
      <c r="X1786" s="1">
        <v>7639</v>
      </c>
      <c r="Y1786" s="1">
        <v>16575</v>
      </c>
      <c r="Z1786" s="1"/>
      <c r="AA1786" s="1"/>
      <c r="AB1786" s="1"/>
      <c r="AC1786" s="1">
        <v>6059</v>
      </c>
      <c r="AD1786" s="1"/>
      <c r="AE1786" s="1"/>
      <c r="AF1786" s="1"/>
      <c r="AG1786" s="1">
        <v>0</v>
      </c>
      <c r="AH1786" s="1">
        <v>62786.707195847957</v>
      </c>
      <c r="AI1786" s="1">
        <v>170065.70500000002</v>
      </c>
      <c r="AJ1786" s="1">
        <v>0</v>
      </c>
      <c r="AK1786" s="1">
        <v>0</v>
      </c>
      <c r="AL1786" s="1">
        <v>0</v>
      </c>
      <c r="AM1786" s="1">
        <v>53256.446130833334</v>
      </c>
      <c r="AN1786" s="1">
        <v>0</v>
      </c>
      <c r="AO1786" s="1">
        <v>0</v>
      </c>
      <c r="AP1786" s="1">
        <v>0</v>
      </c>
      <c r="AQ1786" s="1">
        <v>286108.85832668131</v>
      </c>
      <c r="AR1786" s="1">
        <v>0</v>
      </c>
      <c r="AS1786" s="1">
        <v>16502.428573500001</v>
      </c>
      <c r="AT1786" s="1">
        <v>35934.921555000001</v>
      </c>
      <c r="AU1786" s="1">
        <v>0</v>
      </c>
      <c r="AV1786" s="1">
        <v>0</v>
      </c>
      <c r="AW1786" s="1">
        <v>0</v>
      </c>
      <c r="AX1786" s="1">
        <v>15760.54962</v>
      </c>
      <c r="AY1786" s="1">
        <v>0</v>
      </c>
      <c r="AZ1786" s="1">
        <v>0</v>
      </c>
      <c r="BA1786" s="1">
        <v>0</v>
      </c>
      <c r="BB1786" s="1">
        <v>68197.8997485</v>
      </c>
      <c r="BC1786" s="7">
        <v>0.43000131762024801</v>
      </c>
      <c r="BD1786" s="35" t="s">
        <v>552</v>
      </c>
      <c r="BE1786" s="35">
        <v>3.2434400625602531</v>
      </c>
      <c r="BF1786" s="35">
        <v>2.8835474041853306</v>
      </c>
      <c r="BG1786" s="35" t="s">
        <v>552</v>
      </c>
      <c r="BH1786" s="35" t="s">
        <v>552</v>
      </c>
      <c r="BI1786" s="35" t="s">
        <v>552</v>
      </c>
      <c r="BJ1786" s="35">
        <v>1.3417250675719461</v>
      </c>
      <c r="BK1786" s="35" t="s">
        <v>552</v>
      </c>
      <c r="BL1786" s="35" t="s">
        <v>552</v>
      </c>
      <c r="BM1786" s="35" t="s">
        <v>552</v>
      </c>
      <c r="BN1786" s="35">
        <v>2.4049330261339303</v>
      </c>
      <c r="BO1786" s="1">
        <v>0</v>
      </c>
      <c r="BP1786" s="1"/>
      <c r="BQ1786" s="1">
        <v>271216.87238879997</v>
      </c>
      <c r="BR1786" s="1">
        <v>12055.529263826371</v>
      </c>
      <c r="BS1786" s="1">
        <v>106529.06918290837</v>
      </c>
      <c r="BT1786" s="1">
        <v>271216.87238879997</v>
      </c>
      <c r="BU1786" s="1">
        <v>12055.529263826371</v>
      </c>
      <c r="BV1786" s="1">
        <v>31358.601610479876</v>
      </c>
      <c r="BW1786" s="35">
        <v>5.9821535915173252</v>
      </c>
      <c r="BX1786" s="1">
        <v>1351244.1148519558</v>
      </c>
      <c r="BY1786" s="1">
        <v>60062.498419414769</v>
      </c>
      <c r="BZ1786" s="1">
        <v>530744.18463062448</v>
      </c>
      <c r="CA1786" s="1">
        <v>1351244.1148519558</v>
      </c>
      <c r="CB1786" s="1">
        <v>60062.498419414769</v>
      </c>
      <c r="CC1786" s="1">
        <v>156233.36963861331</v>
      </c>
    </row>
    <row r="1787" spans="1:81" x14ac:dyDescent="0.25">
      <c r="A1787" t="s">
        <v>1093</v>
      </c>
      <c r="B1787" t="s">
        <v>1094</v>
      </c>
      <c r="C1787" t="s">
        <v>368</v>
      </c>
      <c r="D1787" t="s">
        <v>28</v>
      </c>
      <c r="E1787">
        <v>60118</v>
      </c>
      <c r="F1787" t="s">
        <v>370</v>
      </c>
      <c r="G1787" t="s">
        <v>369</v>
      </c>
      <c r="H1787" s="74">
        <v>0.53187107325275007</v>
      </c>
      <c r="I1787" s="1">
        <v>996189.83000000007</v>
      </c>
      <c r="J1787" s="1">
        <v>0</v>
      </c>
      <c r="K1787" s="1">
        <v>40538</v>
      </c>
      <c r="L1787" s="1">
        <v>95578</v>
      </c>
      <c r="M1787" s="1">
        <v>0</v>
      </c>
      <c r="N1787" s="1">
        <v>0</v>
      </c>
      <c r="O1787" s="1">
        <v>0</v>
      </c>
      <c r="P1787" s="1">
        <v>110382.79999999999</v>
      </c>
      <c r="Q1787" s="1">
        <v>0</v>
      </c>
      <c r="R1787" s="1">
        <v>0</v>
      </c>
      <c r="S1787" s="1">
        <v>34877.200000000004</v>
      </c>
      <c r="T1787" s="1">
        <v>281376</v>
      </c>
      <c r="U1787" s="1"/>
      <c r="V1787" s="36"/>
      <c r="W1787" s="1"/>
      <c r="X1787" s="1">
        <v>12668</v>
      </c>
      <c r="Y1787" s="1">
        <v>22175</v>
      </c>
      <c r="Z1787" s="1"/>
      <c r="AA1787" s="1"/>
      <c r="AB1787" s="1"/>
      <c r="AC1787" s="1">
        <v>13002</v>
      </c>
      <c r="AD1787" s="1"/>
      <c r="AE1787" s="1"/>
      <c r="AF1787" s="1">
        <v>8149</v>
      </c>
      <c r="AG1787" s="1">
        <v>0</v>
      </c>
      <c r="AH1787" s="1">
        <v>104120.77531853801</v>
      </c>
      <c r="AI1787" s="1">
        <v>227523.81787500001</v>
      </c>
      <c r="AJ1787" s="1">
        <v>0</v>
      </c>
      <c r="AK1787" s="1">
        <v>0</v>
      </c>
      <c r="AL1787" s="1">
        <v>0</v>
      </c>
      <c r="AM1787" s="1">
        <v>114282.93646366666</v>
      </c>
      <c r="AN1787" s="1">
        <v>0</v>
      </c>
      <c r="AO1787" s="1">
        <v>0</v>
      </c>
      <c r="AP1787" s="1">
        <v>46476.644880400003</v>
      </c>
      <c r="AQ1787" s="1">
        <v>492404.17453760467</v>
      </c>
      <c r="AR1787" s="1">
        <v>0</v>
      </c>
      <c r="AS1787" s="1">
        <v>27366.509382000004</v>
      </c>
      <c r="AT1787" s="1">
        <v>48075.830195000002</v>
      </c>
      <c r="AU1787" s="1">
        <v>0</v>
      </c>
      <c r="AV1787" s="1">
        <v>0</v>
      </c>
      <c r="AW1787" s="1">
        <v>0</v>
      </c>
      <c r="AX1787" s="1">
        <v>33820.542359999999</v>
      </c>
      <c r="AY1787" s="1">
        <v>0</v>
      </c>
      <c r="AZ1787" s="1">
        <v>0</v>
      </c>
      <c r="BA1787" s="1">
        <v>10450.7526867</v>
      </c>
      <c r="BB1787" s="1">
        <v>119713.6346237</v>
      </c>
      <c r="BC1787" s="7">
        <v>0.61445900241854978</v>
      </c>
      <c r="BD1787" s="35" t="s">
        <v>552</v>
      </c>
      <c r="BE1787" s="35">
        <v>3.243556285473828</v>
      </c>
      <c r="BF1787" s="35">
        <v>2.88350507512189</v>
      </c>
      <c r="BG1787" s="35" t="s">
        <v>552</v>
      </c>
      <c r="BH1787" s="35" t="s">
        <v>552</v>
      </c>
      <c r="BI1787" s="35" t="s">
        <v>552</v>
      </c>
      <c r="BJ1787" s="35">
        <v>1.3417260553606782</v>
      </c>
      <c r="BK1787" s="35" t="s">
        <v>552</v>
      </c>
      <c r="BL1787" s="35" t="s">
        <v>552</v>
      </c>
      <c r="BM1787" s="35">
        <v>1.6322238473013886</v>
      </c>
      <c r="BN1787" s="35">
        <v>2.1754442779814367</v>
      </c>
      <c r="BO1787" s="1">
        <v>0</v>
      </c>
      <c r="BP1787" s="1">
        <v>0</v>
      </c>
      <c r="BQ1787" s="1">
        <v>327905.84444279998</v>
      </c>
      <c r="BR1787" s="1">
        <v>14575.341381390834</v>
      </c>
      <c r="BS1787" s="1">
        <v>128795.46939856808</v>
      </c>
      <c r="BT1787" s="1">
        <v>327905.84444279998</v>
      </c>
      <c r="BU1787" s="1">
        <v>14575.341381390834</v>
      </c>
      <c r="BV1787" s="1">
        <v>37913.086494446208</v>
      </c>
      <c r="BW1787" s="35">
        <v>5.9821535915173252</v>
      </c>
      <c r="BX1787" s="1">
        <v>1633677.2805702174</v>
      </c>
      <c r="BY1787" s="1">
        <v>72616.589410887434</v>
      </c>
      <c r="BZ1787" s="1">
        <v>641678.81043523573</v>
      </c>
      <c r="CA1787" s="1">
        <v>1633677.2805702174</v>
      </c>
      <c r="CB1787" s="1">
        <v>72616.589410887434</v>
      </c>
      <c r="CC1787" s="1">
        <v>188888.82004381216</v>
      </c>
    </row>
    <row r="1788" spans="1:81" x14ac:dyDescent="0.25">
      <c r="A1788" t="s">
        <v>1093</v>
      </c>
      <c r="B1788" t="s">
        <v>1094</v>
      </c>
      <c r="C1788" t="s">
        <v>368</v>
      </c>
      <c r="D1788" t="s">
        <v>1730</v>
      </c>
      <c r="E1788">
        <v>60118</v>
      </c>
      <c r="F1788" t="s">
        <v>370</v>
      </c>
      <c r="G1788" t="s">
        <v>369</v>
      </c>
      <c r="H1788" s="74">
        <v>0.53187107325275007</v>
      </c>
      <c r="I1788" s="1">
        <v>172223.15</v>
      </c>
      <c r="J1788" s="1"/>
      <c r="K1788" s="1">
        <v>16092</v>
      </c>
      <c r="L1788" s="1">
        <v>24138</v>
      </c>
      <c r="M1788" s="1"/>
      <c r="N1788" s="1"/>
      <c r="O1788" s="1"/>
      <c r="P1788" s="1">
        <v>58943.799999999996</v>
      </c>
      <c r="Q1788" s="1"/>
      <c r="R1788" s="1"/>
      <c r="S1788" s="1">
        <v>34877.200000000004</v>
      </c>
      <c r="T1788" s="1">
        <v>134051</v>
      </c>
      <c r="U1788" s="1">
        <v>14.714285714285714</v>
      </c>
      <c r="V1788" s="36">
        <v>0.27982418289973454</v>
      </c>
      <c r="W1788" s="1"/>
      <c r="X1788" s="1">
        <v>5029</v>
      </c>
      <c r="Y1788" s="1">
        <v>5600</v>
      </c>
      <c r="Z1788" s="1"/>
      <c r="AA1788" s="1"/>
      <c r="AB1788" s="1"/>
      <c r="AC1788" s="1">
        <v>6943</v>
      </c>
      <c r="AD1788" s="1"/>
      <c r="AE1788" s="1"/>
      <c r="AF1788" s="1">
        <v>8149</v>
      </c>
      <c r="AG1788" s="1">
        <v>0</v>
      </c>
      <c r="AH1788" s="1">
        <v>41334.068122690063</v>
      </c>
      <c r="AI1788" s="1">
        <v>57458.112875000006</v>
      </c>
      <c r="AJ1788" s="1">
        <v>0</v>
      </c>
      <c r="AK1788" s="1"/>
      <c r="AL1788" s="1">
        <v>0</v>
      </c>
      <c r="AM1788" s="1">
        <v>61026.490332833324</v>
      </c>
      <c r="AN1788" s="1"/>
      <c r="AO1788" s="1">
        <v>0</v>
      </c>
      <c r="AP1788" s="1">
        <v>46476.644880400003</v>
      </c>
      <c r="AQ1788" s="1">
        <v>206295.3162109234</v>
      </c>
      <c r="AR1788" s="1">
        <v>0</v>
      </c>
      <c r="AS1788" s="1">
        <v>10864.080808500001</v>
      </c>
      <c r="AT1788" s="1">
        <v>12140.90864</v>
      </c>
      <c r="AU1788" s="1">
        <v>0</v>
      </c>
      <c r="AV1788" s="1"/>
      <c r="AW1788" s="1">
        <v>0</v>
      </c>
      <c r="AX1788" s="1">
        <v>18059.992739999998</v>
      </c>
      <c r="AY1788" s="1"/>
      <c r="AZ1788" s="1">
        <v>0</v>
      </c>
      <c r="BA1788" s="1">
        <v>10450.7526867</v>
      </c>
      <c r="BB1788" s="1">
        <v>51515.734875199996</v>
      </c>
      <c r="BC1788" s="7">
        <v>1.4969593291385241</v>
      </c>
      <c r="BD1788" s="35" t="s">
        <v>552</v>
      </c>
      <c r="BE1788" s="35">
        <v>3.2437328443443989</v>
      </c>
      <c r="BF1788" s="35">
        <v>2.8833797959648688</v>
      </c>
      <c r="BG1788" s="35" t="s">
        <v>552</v>
      </c>
      <c r="BH1788" s="35" t="s">
        <v>552</v>
      </c>
      <c r="BI1788" s="35" t="s">
        <v>552</v>
      </c>
      <c r="BJ1788" s="35">
        <v>1.3417269173828854</v>
      </c>
      <c r="BK1788" s="35" t="s">
        <v>552</v>
      </c>
      <c r="BL1788" s="35" t="s">
        <v>552</v>
      </c>
      <c r="BM1788" s="35">
        <v>1.6322238473013886</v>
      </c>
      <c r="BN1788" s="35">
        <v>1.9232310917943425</v>
      </c>
      <c r="BO1788" s="1">
        <v>0</v>
      </c>
      <c r="BP1788" s="1">
        <v>0</v>
      </c>
      <c r="BQ1788" s="1">
        <v>56688.972053999991</v>
      </c>
      <c r="BR1788" s="1">
        <v>2519.812117564461</v>
      </c>
      <c r="BS1788" s="1">
        <v>22266.400215659694</v>
      </c>
      <c r="BT1788" s="1">
        <v>56688.972053999991</v>
      </c>
      <c r="BU1788" s="1">
        <v>2519.812117564461</v>
      </c>
      <c r="BV1788" s="1">
        <v>6554.4848839663246</v>
      </c>
      <c r="BW1788" s="35">
        <v>5.9821535915173252</v>
      </c>
      <c r="BX1788" s="1">
        <v>282433.16571826133</v>
      </c>
      <c r="BY1788" s="1">
        <v>12554.090991472656</v>
      </c>
      <c r="BZ1788" s="1">
        <v>110934.62580461109</v>
      </c>
      <c r="CA1788" s="1">
        <v>282433.16571826133</v>
      </c>
      <c r="CB1788" s="1">
        <v>12554.090991472656</v>
      </c>
      <c r="CC1788" s="1">
        <v>32655.450405198841</v>
      </c>
    </row>
    <row r="1789" spans="1:81" x14ac:dyDescent="0.25">
      <c r="A1789" t="s">
        <v>891</v>
      </c>
      <c r="B1789" t="s">
        <v>892</v>
      </c>
      <c r="C1789" t="s">
        <v>368</v>
      </c>
      <c r="D1789" t="s">
        <v>38</v>
      </c>
      <c r="E1789">
        <v>60094</v>
      </c>
      <c r="F1789" t="s">
        <v>370</v>
      </c>
      <c r="G1789" t="s">
        <v>369</v>
      </c>
      <c r="H1789" s="74">
        <v>0.53187107325275007</v>
      </c>
      <c r="I1789" s="1">
        <v>1404623.25</v>
      </c>
      <c r="J1789" s="1"/>
      <c r="K1789" s="1"/>
      <c r="L1789" s="1">
        <v>462796</v>
      </c>
      <c r="M1789" s="1"/>
      <c r="N1789" s="1"/>
      <c r="O1789" s="1"/>
      <c r="P1789" s="1"/>
      <c r="Q1789" s="1"/>
      <c r="R1789" s="1"/>
      <c r="S1789" s="1"/>
      <c r="T1789" s="1">
        <v>462796</v>
      </c>
      <c r="U1789" s="1">
        <v>25.666666666666668</v>
      </c>
      <c r="V1789" s="36">
        <v>0.10375638916211072</v>
      </c>
      <c r="W1789" s="1"/>
      <c r="X1789" s="1"/>
      <c r="Y1789" s="1">
        <v>107377</v>
      </c>
      <c r="Z1789" s="1"/>
      <c r="AA1789" s="1"/>
      <c r="AB1789" s="1"/>
      <c r="AC1789" s="1"/>
      <c r="AD1789" s="1"/>
      <c r="AE1789" s="1"/>
      <c r="AF1789" s="1"/>
      <c r="AG1789" s="1">
        <v>0</v>
      </c>
      <c r="AH1789" s="1">
        <v>0</v>
      </c>
      <c r="AI1789" s="1">
        <v>1101728.09825</v>
      </c>
      <c r="AJ1789" s="1">
        <v>0</v>
      </c>
      <c r="AK1789" s="1">
        <v>0</v>
      </c>
      <c r="AL1789" s="1">
        <v>0</v>
      </c>
      <c r="AM1789" s="1">
        <v>0</v>
      </c>
      <c r="AN1789" s="1">
        <v>0</v>
      </c>
      <c r="AO1789" s="1">
        <v>0</v>
      </c>
      <c r="AP1789" s="1">
        <v>0</v>
      </c>
      <c r="AQ1789" s="1">
        <v>1101728.09825</v>
      </c>
      <c r="AR1789" s="1">
        <v>0</v>
      </c>
      <c r="AS1789" s="1">
        <v>0</v>
      </c>
      <c r="AT1789" s="1">
        <v>232795.41911379999</v>
      </c>
      <c r="AU1789" s="1">
        <v>0</v>
      </c>
      <c r="AV1789" s="1">
        <v>0</v>
      </c>
      <c r="AW1789" s="1">
        <v>0</v>
      </c>
      <c r="AX1789" s="1">
        <v>0</v>
      </c>
      <c r="AY1789" s="1">
        <v>0</v>
      </c>
      <c r="AZ1789" s="1">
        <v>0</v>
      </c>
      <c r="BA1789" s="1">
        <v>0</v>
      </c>
      <c r="BB1789" s="1">
        <v>232795.41911379999</v>
      </c>
      <c r="BC1789" s="7">
        <v>0.95009356947765178</v>
      </c>
      <c r="BD1789" s="35" t="s">
        <v>552</v>
      </c>
      <c r="BE1789" s="35" t="s">
        <v>552</v>
      </c>
      <c r="BF1789" s="35">
        <v>2.8836107428841218</v>
      </c>
      <c r="BG1789" s="35" t="s">
        <v>552</v>
      </c>
      <c r="BH1789" s="35" t="s">
        <v>552</v>
      </c>
      <c r="BI1789" s="35" t="s">
        <v>552</v>
      </c>
      <c r="BJ1789" s="35" t="s">
        <v>552</v>
      </c>
      <c r="BK1789" s="35" t="s">
        <v>552</v>
      </c>
      <c r="BL1789" s="35" t="s">
        <v>552</v>
      </c>
      <c r="BM1789" s="35" t="s">
        <v>552</v>
      </c>
      <c r="BN1789" s="35">
        <v>2.8836107428841218</v>
      </c>
      <c r="BO1789" s="1">
        <v>0</v>
      </c>
      <c r="BP1789" s="1"/>
      <c r="BQ1789" s="1">
        <v>462345.78896999994</v>
      </c>
      <c r="BR1789" s="1">
        <v>20551.166820272279</v>
      </c>
      <c r="BS1789" s="1">
        <v>181601.04165276632</v>
      </c>
      <c r="BT1789" s="1">
        <v>462345.78896999994</v>
      </c>
      <c r="BU1789" s="1">
        <v>20551.166820272279</v>
      </c>
      <c r="BV1789" s="1">
        <v>53457.284109555847</v>
      </c>
      <c r="BW1789" s="35">
        <v>6.0885331425511531</v>
      </c>
      <c r="BX1789" s="1">
        <v>2352661.8704928057</v>
      </c>
      <c r="BY1789" s="1">
        <v>104575.29348305307</v>
      </c>
      <c r="BZ1789" s="1">
        <v>924082.91917191376</v>
      </c>
      <c r="CA1789" s="1">
        <v>2352661.8704928057</v>
      </c>
      <c r="CB1789" s="1">
        <v>104575.29348305307</v>
      </c>
      <c r="CC1789" s="1">
        <v>272019.16190224799</v>
      </c>
    </row>
    <row r="1790" spans="1:81" x14ac:dyDescent="0.25">
      <c r="A1790" t="s">
        <v>891</v>
      </c>
      <c r="B1790" t="s">
        <v>892</v>
      </c>
      <c r="C1790" t="s">
        <v>368</v>
      </c>
      <c r="D1790" t="s">
        <v>28</v>
      </c>
      <c r="E1790">
        <v>60094</v>
      </c>
      <c r="F1790" t="s">
        <v>370</v>
      </c>
      <c r="G1790" t="s">
        <v>369</v>
      </c>
      <c r="H1790" s="74">
        <v>0.53187107325275007</v>
      </c>
      <c r="I1790" s="1">
        <v>1621949.56</v>
      </c>
      <c r="J1790" s="1">
        <v>0</v>
      </c>
      <c r="K1790" s="1">
        <v>0</v>
      </c>
      <c r="L1790" s="1">
        <v>479181</v>
      </c>
      <c r="M1790" s="1">
        <v>0</v>
      </c>
      <c r="N1790" s="1">
        <v>0</v>
      </c>
      <c r="O1790" s="1">
        <v>0</v>
      </c>
      <c r="P1790" s="1">
        <v>144791</v>
      </c>
      <c r="Q1790" s="1">
        <v>0</v>
      </c>
      <c r="R1790" s="1">
        <v>0</v>
      </c>
      <c r="S1790" s="1">
        <v>0</v>
      </c>
      <c r="T1790" s="1">
        <v>623972</v>
      </c>
      <c r="U1790" s="1"/>
      <c r="V1790" s="36"/>
      <c r="W1790" s="1"/>
      <c r="X1790" s="1"/>
      <c r="Y1790" s="1">
        <v>111179</v>
      </c>
      <c r="Z1790" s="1"/>
      <c r="AA1790" s="1"/>
      <c r="AB1790" s="1"/>
      <c r="AC1790" s="1">
        <v>17054</v>
      </c>
      <c r="AD1790" s="1"/>
      <c r="AE1790" s="1"/>
      <c r="AF1790" s="1"/>
      <c r="AG1790" s="1">
        <v>0</v>
      </c>
      <c r="AH1790" s="1">
        <v>0</v>
      </c>
      <c r="AI1790" s="1">
        <v>1140738.0179375</v>
      </c>
      <c r="AJ1790" s="1">
        <v>0</v>
      </c>
      <c r="AK1790" s="1">
        <v>0</v>
      </c>
      <c r="AL1790" s="1">
        <v>0</v>
      </c>
      <c r="AM1790" s="1">
        <v>149898.57844416666</v>
      </c>
      <c r="AN1790" s="1">
        <v>0</v>
      </c>
      <c r="AO1790" s="1">
        <v>0</v>
      </c>
      <c r="AP1790" s="1">
        <v>0</v>
      </c>
      <c r="AQ1790" s="1">
        <v>1290636.5963816666</v>
      </c>
      <c r="AR1790" s="1">
        <v>0</v>
      </c>
      <c r="AS1790" s="1">
        <v>0</v>
      </c>
      <c r="AT1790" s="1">
        <v>241038.22887259998</v>
      </c>
      <c r="AU1790" s="1">
        <v>0</v>
      </c>
      <c r="AV1790" s="1">
        <v>0</v>
      </c>
      <c r="AW1790" s="1">
        <v>0</v>
      </c>
      <c r="AX1790" s="1">
        <v>44360.523719999997</v>
      </c>
      <c r="AY1790" s="1">
        <v>0</v>
      </c>
      <c r="AZ1790" s="1">
        <v>0</v>
      </c>
      <c r="BA1790" s="1">
        <v>0</v>
      </c>
      <c r="BB1790" s="1">
        <v>285398.75259259995</v>
      </c>
      <c r="BC1790" s="7">
        <v>0.97169196123106716</v>
      </c>
      <c r="BD1790" s="35" t="s">
        <v>552</v>
      </c>
      <c r="BE1790" s="35" t="s">
        <v>552</v>
      </c>
      <c r="BF1790" s="35">
        <v>2.8836206919934222</v>
      </c>
      <c r="BG1790" s="35" t="s">
        <v>552</v>
      </c>
      <c r="BH1790" s="35" t="s">
        <v>552</v>
      </c>
      <c r="BI1790" s="35" t="s">
        <v>552</v>
      </c>
      <c r="BJ1790" s="35">
        <v>1.3416517750700434</v>
      </c>
      <c r="BK1790" s="35" t="s">
        <v>552</v>
      </c>
      <c r="BL1790" s="35" t="s">
        <v>552</v>
      </c>
      <c r="BM1790" s="35" t="s">
        <v>552</v>
      </c>
      <c r="BN1790" s="35">
        <v>2.5258110123118769</v>
      </c>
      <c r="BO1790" s="1">
        <v>0</v>
      </c>
      <c r="BP1790" s="1">
        <v>0</v>
      </c>
      <c r="BQ1790" s="1">
        <v>533880.91716959991</v>
      </c>
      <c r="BR1790" s="1">
        <v>23730.887255089376</v>
      </c>
      <c r="BS1790" s="1">
        <v>209698.74277977814</v>
      </c>
      <c r="BT1790" s="1">
        <v>533880.91716959991</v>
      </c>
      <c r="BU1790" s="1">
        <v>23730.887255089376</v>
      </c>
      <c r="BV1790" s="1">
        <v>61728.309310193377</v>
      </c>
      <c r="BW1790" s="35">
        <v>6.0885331425511531</v>
      </c>
      <c r="BX1790" s="1">
        <v>2716670.7411931162</v>
      </c>
      <c r="BY1790" s="1">
        <v>120755.40629966705</v>
      </c>
      <c r="BZ1790" s="1">
        <v>1067059.0025862104</v>
      </c>
      <c r="CA1790" s="1">
        <v>2716670.7411931162</v>
      </c>
      <c r="CB1790" s="1">
        <v>120755.40629966705</v>
      </c>
      <c r="CC1790" s="1">
        <v>314106.5477585679</v>
      </c>
    </row>
    <row r="1791" spans="1:81" x14ac:dyDescent="0.25">
      <c r="A1791" t="s">
        <v>891</v>
      </c>
      <c r="B1791" t="s">
        <v>892</v>
      </c>
      <c r="C1791" t="s">
        <v>368</v>
      </c>
      <c r="D1791" t="s">
        <v>1730</v>
      </c>
      <c r="E1791">
        <v>60094</v>
      </c>
      <c r="F1791" t="s">
        <v>370</v>
      </c>
      <c r="G1791" t="s">
        <v>369</v>
      </c>
      <c r="H1791" s="74">
        <v>0.53187107325275007</v>
      </c>
      <c r="I1791" s="1">
        <v>217326.31</v>
      </c>
      <c r="J1791" s="1"/>
      <c r="K1791" s="1"/>
      <c r="L1791" s="1">
        <v>16385</v>
      </c>
      <c r="M1791" s="1"/>
      <c r="N1791" s="1"/>
      <c r="O1791" s="1"/>
      <c r="P1791" s="1">
        <v>144791</v>
      </c>
      <c r="Q1791" s="1"/>
      <c r="R1791" s="1"/>
      <c r="S1791" s="1"/>
      <c r="T1791" s="1">
        <v>161176</v>
      </c>
      <c r="U1791" s="1">
        <v>8.8571428571428577</v>
      </c>
      <c r="V1791" s="36">
        <v>0.31591550620727576</v>
      </c>
      <c r="W1791" s="1"/>
      <c r="X1791" s="1"/>
      <c r="Y1791" s="1">
        <v>3802</v>
      </c>
      <c r="Z1791" s="1"/>
      <c r="AA1791" s="1"/>
      <c r="AB1791" s="1"/>
      <c r="AC1791" s="1">
        <v>17054</v>
      </c>
      <c r="AD1791" s="1"/>
      <c r="AE1791" s="1"/>
      <c r="AF1791" s="1"/>
      <c r="AG1791" s="1">
        <v>0</v>
      </c>
      <c r="AH1791" s="1">
        <v>0</v>
      </c>
      <c r="AI1791" s="1">
        <v>39009.919687500005</v>
      </c>
      <c r="AJ1791" s="1">
        <v>0</v>
      </c>
      <c r="AK1791" s="1"/>
      <c r="AL1791" s="1">
        <v>0</v>
      </c>
      <c r="AM1791" s="1">
        <v>149898.57844416666</v>
      </c>
      <c r="AN1791" s="1"/>
      <c r="AO1791" s="1">
        <v>0</v>
      </c>
      <c r="AP1791" s="1">
        <v>0</v>
      </c>
      <c r="AQ1791" s="1">
        <v>188908.49813166668</v>
      </c>
      <c r="AR1791" s="1">
        <v>0</v>
      </c>
      <c r="AS1791" s="1">
        <v>0</v>
      </c>
      <c r="AT1791" s="1">
        <v>8242.8097588000001</v>
      </c>
      <c r="AU1791" s="1">
        <v>0</v>
      </c>
      <c r="AV1791" s="1"/>
      <c r="AW1791" s="1">
        <v>0</v>
      </c>
      <c r="AX1791" s="1">
        <v>44360.523719999997</v>
      </c>
      <c r="AY1791" s="1"/>
      <c r="AZ1791" s="1">
        <v>0</v>
      </c>
      <c r="BA1791" s="1">
        <v>0</v>
      </c>
      <c r="BB1791" s="1">
        <v>52603.333478799999</v>
      </c>
      <c r="BC1791" s="7">
        <v>1.111286671229391</v>
      </c>
      <c r="BD1791" s="35" t="s">
        <v>552</v>
      </c>
      <c r="BE1791" s="35" t="s">
        <v>552</v>
      </c>
      <c r="BF1791" s="35">
        <v>2.8839017056026859</v>
      </c>
      <c r="BG1791" s="35" t="s">
        <v>552</v>
      </c>
      <c r="BH1791" s="35" t="s">
        <v>552</v>
      </c>
      <c r="BI1791" s="35" t="s">
        <v>552</v>
      </c>
      <c r="BJ1791" s="35">
        <v>1.3416517750700434</v>
      </c>
      <c r="BK1791" s="35" t="s">
        <v>552</v>
      </c>
      <c r="BL1791" s="35" t="s">
        <v>552</v>
      </c>
      <c r="BM1791" s="35" t="s">
        <v>552</v>
      </c>
      <c r="BN1791" s="35">
        <v>1.4984354470297481</v>
      </c>
      <c r="BO1791" s="1">
        <v>0</v>
      </c>
      <c r="BP1791" s="1">
        <v>0</v>
      </c>
      <c r="BQ1791" s="1">
        <v>71535.128199599989</v>
      </c>
      <c r="BR1791" s="1">
        <v>3179.7204348170994</v>
      </c>
      <c r="BS1791" s="1">
        <v>28097.701127011824</v>
      </c>
      <c r="BT1791" s="1">
        <v>71535.128199599989</v>
      </c>
      <c r="BU1791" s="1">
        <v>3179.7204348170994</v>
      </c>
      <c r="BV1791" s="1">
        <v>8271.0252006375413</v>
      </c>
      <c r="BW1791" s="35">
        <v>6.0885331425511531</v>
      </c>
      <c r="BX1791" s="1">
        <v>364008.87070031016</v>
      </c>
      <c r="BY1791" s="1">
        <v>16180.112816613973</v>
      </c>
      <c r="BZ1791" s="1">
        <v>142976.08341429653</v>
      </c>
      <c r="CA1791" s="1">
        <v>364008.87070031016</v>
      </c>
      <c r="CB1791" s="1">
        <v>16180.112816613973</v>
      </c>
      <c r="CC1791" s="1">
        <v>42087.385856319932</v>
      </c>
    </row>
    <row r="1792" spans="1:81" x14ac:dyDescent="0.25">
      <c r="A1792" t="s">
        <v>380</v>
      </c>
      <c r="B1792" t="s">
        <v>381</v>
      </c>
      <c r="C1792" t="s">
        <v>368</v>
      </c>
      <c r="D1792" t="s">
        <v>38</v>
      </c>
      <c r="E1792">
        <v>60018</v>
      </c>
      <c r="F1792" t="s">
        <v>39</v>
      </c>
      <c r="G1792" t="s">
        <v>369</v>
      </c>
      <c r="H1792" s="74">
        <v>0.53187107325275007</v>
      </c>
      <c r="I1792" s="1">
        <v>14812717</v>
      </c>
      <c r="J1792" s="1"/>
      <c r="K1792" s="1">
        <v>1668026</v>
      </c>
      <c r="L1792" s="1">
        <v>913799</v>
      </c>
      <c r="M1792" s="1"/>
      <c r="N1792" s="1"/>
      <c r="O1792" s="1"/>
      <c r="P1792" s="1"/>
      <c r="Q1792" s="1"/>
      <c r="R1792" s="1"/>
      <c r="S1792" s="1"/>
      <c r="T1792" s="1">
        <v>2581825</v>
      </c>
      <c r="U1792" s="1">
        <v>34.96875</v>
      </c>
      <c r="V1792" s="36">
        <v>0.14709028712843128</v>
      </c>
      <c r="W1792" s="1"/>
      <c r="X1792" s="1">
        <v>311085</v>
      </c>
      <c r="Y1792" s="1">
        <v>234406</v>
      </c>
      <c r="Z1792" s="1"/>
      <c r="AA1792" s="1"/>
      <c r="AB1792" s="1"/>
      <c r="AC1792" s="1"/>
      <c r="AD1792" s="1"/>
      <c r="AE1792" s="1"/>
      <c r="AF1792" s="1"/>
      <c r="AG1792" s="1">
        <v>0</v>
      </c>
      <c r="AH1792" s="1">
        <v>2745359.1911005261</v>
      </c>
      <c r="AI1792" s="1">
        <v>2403965.2858125004</v>
      </c>
      <c r="AJ1792" s="1">
        <v>0</v>
      </c>
      <c r="AK1792" s="1">
        <v>0</v>
      </c>
      <c r="AL1792" s="1">
        <v>0</v>
      </c>
      <c r="AM1792" s="1">
        <v>0</v>
      </c>
      <c r="AN1792" s="1">
        <v>0</v>
      </c>
      <c r="AO1792" s="1">
        <v>0</v>
      </c>
      <c r="AP1792" s="1">
        <v>0</v>
      </c>
      <c r="AQ1792" s="1">
        <v>5149324.4769130265</v>
      </c>
      <c r="AR1792" s="1">
        <v>0</v>
      </c>
      <c r="AS1792" s="1">
        <v>672032.72585250007</v>
      </c>
      <c r="AT1792" s="1">
        <v>508196.75547639997</v>
      </c>
      <c r="AU1792" s="1">
        <v>0</v>
      </c>
      <c r="AV1792" s="1">
        <v>0</v>
      </c>
      <c r="AW1792" s="1">
        <v>0</v>
      </c>
      <c r="AX1792" s="1">
        <v>0</v>
      </c>
      <c r="AY1792" s="1">
        <v>0</v>
      </c>
      <c r="AZ1792" s="1">
        <v>0</v>
      </c>
      <c r="BA1792" s="1">
        <v>0</v>
      </c>
      <c r="BB1792" s="1">
        <v>1180229.4813289</v>
      </c>
      <c r="BC1792" s="7">
        <v>0.42730539969419024</v>
      </c>
      <c r="BD1792" s="35" t="s">
        <v>552</v>
      </c>
      <c r="BE1792" s="35">
        <v>2.0487641781081507</v>
      </c>
      <c r="BF1792" s="35">
        <v>3.1868737449799136</v>
      </c>
      <c r="BG1792" s="35" t="s">
        <v>552</v>
      </c>
      <c r="BH1792" s="35" t="s">
        <v>552</v>
      </c>
      <c r="BI1792" s="35" t="s">
        <v>552</v>
      </c>
      <c r="BJ1792" s="35" t="s">
        <v>552</v>
      </c>
      <c r="BK1792" s="35" t="s">
        <v>552</v>
      </c>
      <c r="BL1792" s="35" t="s">
        <v>552</v>
      </c>
      <c r="BM1792" s="35" t="s">
        <v>552</v>
      </c>
      <c r="BN1792" s="35">
        <v>2.4515813264810458</v>
      </c>
      <c r="BO1792" s="1">
        <v>0</v>
      </c>
      <c r="BP1792" s="1"/>
      <c r="BQ1792" s="1">
        <v>4875753.9277199991</v>
      </c>
      <c r="BR1792" s="1">
        <v>216726.1706144214</v>
      </c>
      <c r="BS1792" s="1">
        <v>1915107.7250840319</v>
      </c>
      <c r="BT1792" s="1">
        <v>4875753.9277199991</v>
      </c>
      <c r="BU1792" s="1">
        <v>216726.1706144214</v>
      </c>
      <c r="BV1792" s="1">
        <v>563743.78047882055</v>
      </c>
      <c r="BW1792" s="35">
        <v>6.1343047879818071</v>
      </c>
      <c r="BX1792" s="1">
        <v>25033606.736113895</v>
      </c>
      <c r="BY1792" s="1">
        <v>1112738.2154665859</v>
      </c>
      <c r="BZ1792" s="1">
        <v>9832746.7623998933</v>
      </c>
      <c r="CA1792" s="1">
        <v>25033606.736113895</v>
      </c>
      <c r="CB1792" s="1">
        <v>1112738.2154665859</v>
      </c>
      <c r="CC1792" s="1">
        <v>2894432.391307374</v>
      </c>
    </row>
    <row r="1793" spans="1:81" x14ac:dyDescent="0.25">
      <c r="A1793" t="s">
        <v>380</v>
      </c>
      <c r="B1793" t="s">
        <v>381</v>
      </c>
      <c r="C1793" t="s">
        <v>368</v>
      </c>
      <c r="D1793" t="s">
        <v>28</v>
      </c>
      <c r="E1793">
        <v>60018</v>
      </c>
      <c r="F1793" t="s">
        <v>39</v>
      </c>
      <c r="G1793" t="s">
        <v>369</v>
      </c>
      <c r="H1793" s="74">
        <v>0.53187107325275007</v>
      </c>
      <c r="I1793" s="1">
        <v>15706533</v>
      </c>
      <c r="J1793" s="1">
        <v>0</v>
      </c>
      <c r="K1793" s="1">
        <v>3071551</v>
      </c>
      <c r="L1793" s="1">
        <v>913799</v>
      </c>
      <c r="M1793" s="1">
        <v>0</v>
      </c>
      <c r="N1793" s="1">
        <v>0</v>
      </c>
      <c r="O1793" s="1">
        <v>0</v>
      </c>
      <c r="P1793" s="1">
        <v>0</v>
      </c>
      <c r="Q1793" s="1">
        <v>0</v>
      </c>
      <c r="R1793" s="1">
        <v>0</v>
      </c>
      <c r="S1793" s="1">
        <v>0</v>
      </c>
      <c r="T1793" s="1">
        <v>3985350</v>
      </c>
      <c r="U1793" s="1"/>
      <c r="V1793" s="36"/>
      <c r="W1793" s="1"/>
      <c r="X1793" s="1">
        <v>533530</v>
      </c>
      <c r="Y1793" s="1">
        <v>234406</v>
      </c>
      <c r="Z1793" s="1"/>
      <c r="AA1793" s="1"/>
      <c r="AB1793" s="1"/>
      <c r="AC1793" s="1"/>
      <c r="AD1793" s="1"/>
      <c r="AE1793" s="1"/>
      <c r="AF1793" s="1"/>
      <c r="AG1793" s="1">
        <v>0</v>
      </c>
      <c r="AH1793" s="1">
        <v>4767535.8644068129</v>
      </c>
      <c r="AI1793" s="1">
        <v>2403965.2858125004</v>
      </c>
      <c r="AJ1793" s="1">
        <v>0</v>
      </c>
      <c r="AK1793" s="1">
        <v>0</v>
      </c>
      <c r="AL1793" s="1">
        <v>0</v>
      </c>
      <c r="AM1793" s="1">
        <v>0</v>
      </c>
      <c r="AN1793" s="1">
        <v>0</v>
      </c>
      <c r="AO1793" s="1">
        <v>0</v>
      </c>
      <c r="AP1793" s="1">
        <v>0</v>
      </c>
      <c r="AQ1793" s="1">
        <v>7171501.1502193138</v>
      </c>
      <c r="AR1793" s="1">
        <v>0</v>
      </c>
      <c r="AS1793" s="1">
        <v>1152577.656345</v>
      </c>
      <c r="AT1793" s="1">
        <v>508196.75547639997</v>
      </c>
      <c r="AU1793" s="1">
        <v>0</v>
      </c>
      <c r="AV1793" s="1">
        <v>0</v>
      </c>
      <c r="AW1793" s="1">
        <v>0</v>
      </c>
      <c r="AX1793" s="1">
        <v>0</v>
      </c>
      <c r="AY1793" s="1">
        <v>0</v>
      </c>
      <c r="AZ1793" s="1">
        <v>0</v>
      </c>
      <c r="BA1793" s="1">
        <v>0</v>
      </c>
      <c r="BB1793" s="1">
        <v>1660774.4118214</v>
      </c>
      <c r="BC1793" s="7">
        <v>0.56233132811937014</v>
      </c>
      <c r="BD1793" s="35" t="s">
        <v>552</v>
      </c>
      <c r="BE1793" s="35">
        <v>1.9274019935699631</v>
      </c>
      <c r="BF1793" s="35">
        <v>3.1868737449799136</v>
      </c>
      <c r="BG1793" s="35" t="s">
        <v>552</v>
      </c>
      <c r="BH1793" s="35" t="s">
        <v>552</v>
      </c>
      <c r="BI1793" s="35" t="s">
        <v>552</v>
      </c>
      <c r="BJ1793" s="35" t="s">
        <v>552</v>
      </c>
      <c r="BK1793" s="35" t="s">
        <v>552</v>
      </c>
      <c r="BL1793" s="35" t="s">
        <v>552</v>
      </c>
      <c r="BM1793" s="35" t="s">
        <v>552</v>
      </c>
      <c r="BN1793" s="35">
        <v>2.216185670528489</v>
      </c>
      <c r="BO1793" s="1">
        <v>0</v>
      </c>
      <c r="BP1793" s="1">
        <v>0</v>
      </c>
      <c r="BQ1793" s="1">
        <v>5169962.4022799991</v>
      </c>
      <c r="BR1793" s="1">
        <v>229803.67144792143</v>
      </c>
      <c r="BS1793" s="1">
        <v>2030667.4786662895</v>
      </c>
      <c r="BT1793" s="1">
        <v>5169962.4022799991</v>
      </c>
      <c r="BU1793" s="1">
        <v>229803.67144792143</v>
      </c>
      <c r="BV1793" s="1">
        <v>597760.71409690427</v>
      </c>
      <c r="BW1793" s="35">
        <v>6.1343047879818071</v>
      </c>
      <c r="BX1793" s="1">
        <v>26544162.715712126</v>
      </c>
      <c r="BY1793" s="1">
        <v>1179882.0906108611</v>
      </c>
      <c r="BZ1793" s="1">
        <v>10426065.758515274</v>
      </c>
      <c r="CA1793" s="1">
        <v>26544162.715712126</v>
      </c>
      <c r="CB1793" s="1">
        <v>1179882.0906108611</v>
      </c>
      <c r="CC1793" s="1">
        <v>3069085.6964551592</v>
      </c>
    </row>
    <row r="1794" spans="1:81" x14ac:dyDescent="0.25">
      <c r="A1794" t="s">
        <v>380</v>
      </c>
      <c r="B1794" t="s">
        <v>381</v>
      </c>
      <c r="C1794" t="s">
        <v>368</v>
      </c>
      <c r="D1794" t="s">
        <v>1730</v>
      </c>
      <c r="E1794">
        <v>60018</v>
      </c>
      <c r="F1794" t="s">
        <v>39</v>
      </c>
      <c r="G1794" t="s">
        <v>369</v>
      </c>
      <c r="H1794" s="74">
        <v>0.53187107325275007</v>
      </c>
      <c r="I1794" s="1">
        <v>893816</v>
      </c>
      <c r="J1794" s="1"/>
      <c r="K1794" s="1">
        <v>1403525</v>
      </c>
      <c r="L1794" s="1"/>
      <c r="M1794" s="1"/>
      <c r="N1794" s="1"/>
      <c r="O1794" s="1"/>
      <c r="P1794" s="1"/>
      <c r="Q1794" s="1"/>
      <c r="R1794" s="1"/>
      <c r="S1794" s="1"/>
      <c r="T1794" s="1">
        <v>1403525</v>
      </c>
      <c r="U1794" s="1">
        <v>10.859154929577464</v>
      </c>
      <c r="V1794" s="36">
        <v>9.2095203592905683E-2</v>
      </c>
      <c r="W1794" s="1"/>
      <c r="X1794" s="1">
        <v>222445</v>
      </c>
      <c r="Y1794" s="1"/>
      <c r="Z1794" s="1"/>
      <c r="AA1794" s="1"/>
      <c r="AB1794" s="1"/>
      <c r="AC1794" s="1"/>
      <c r="AD1794" s="1"/>
      <c r="AE1794" s="1"/>
      <c r="AF1794" s="1"/>
      <c r="AG1794" s="1">
        <v>0</v>
      </c>
      <c r="AH1794" s="1">
        <v>2022176.6733062866</v>
      </c>
      <c r="AI1794" s="1">
        <v>0</v>
      </c>
      <c r="AJ1794" s="1">
        <v>0</v>
      </c>
      <c r="AK1794" s="1"/>
      <c r="AL1794" s="1">
        <v>0</v>
      </c>
      <c r="AM1794" s="1">
        <v>0</v>
      </c>
      <c r="AN1794" s="1"/>
      <c r="AO1794" s="1">
        <v>0</v>
      </c>
      <c r="AP1794" s="1">
        <v>0</v>
      </c>
      <c r="AQ1794" s="1">
        <v>2022176.6733062866</v>
      </c>
      <c r="AR1794" s="1">
        <v>0</v>
      </c>
      <c r="AS1794" s="1">
        <v>480544.93049250008</v>
      </c>
      <c r="AT1794" s="1">
        <v>0</v>
      </c>
      <c r="AU1794" s="1">
        <v>0</v>
      </c>
      <c r="AV1794" s="1"/>
      <c r="AW1794" s="1">
        <v>0</v>
      </c>
      <c r="AX1794" s="1">
        <v>0</v>
      </c>
      <c r="AY1794" s="1"/>
      <c r="AZ1794" s="1">
        <v>0</v>
      </c>
      <c r="BA1794" s="1">
        <v>0</v>
      </c>
      <c r="BB1794" s="1">
        <v>480544.93049250008</v>
      </c>
      <c r="BC1794" s="7">
        <v>2.8000411760348736</v>
      </c>
      <c r="BD1794" s="35" t="s">
        <v>552</v>
      </c>
      <c r="BE1794" s="35">
        <v>1.7831685248205673</v>
      </c>
      <c r="BF1794" s="35" t="s">
        <v>552</v>
      </c>
      <c r="BG1794" s="35" t="s">
        <v>552</v>
      </c>
      <c r="BH1794" s="35" t="s">
        <v>552</v>
      </c>
      <c r="BI1794" s="35" t="s">
        <v>552</v>
      </c>
      <c r="BJ1794" s="35" t="s">
        <v>552</v>
      </c>
      <c r="BK1794" s="35" t="s">
        <v>552</v>
      </c>
      <c r="BL1794" s="35" t="s">
        <v>552</v>
      </c>
      <c r="BM1794" s="35" t="s">
        <v>552</v>
      </c>
      <c r="BN1794" s="35">
        <v>1.7831685248205673</v>
      </c>
      <c r="BO1794" s="1">
        <v>0</v>
      </c>
      <c r="BP1794" s="1">
        <v>0</v>
      </c>
      <c r="BQ1794" s="1">
        <v>294208.47455999994</v>
      </c>
      <c r="BR1794" s="1">
        <v>13077.500833500004</v>
      </c>
      <c r="BS1794" s="1">
        <v>115559.75358225701</v>
      </c>
      <c r="BT1794" s="1">
        <v>294208.47455999994</v>
      </c>
      <c r="BU1794" s="1">
        <v>13077.500833500004</v>
      </c>
      <c r="BV1794" s="1">
        <v>34016.933618083538</v>
      </c>
      <c r="BW1794" s="35">
        <v>6.1343047879818071</v>
      </c>
      <c r="BX1794" s="1">
        <v>1510555.9795982314</v>
      </c>
      <c r="BY1794" s="1">
        <v>67143.875144275138</v>
      </c>
      <c r="BZ1794" s="1">
        <v>593318.99611537985</v>
      </c>
      <c r="CA1794" s="1">
        <v>1510555.9795982314</v>
      </c>
      <c r="CB1794" s="1">
        <v>67143.875144275138</v>
      </c>
      <c r="CC1794" s="1">
        <v>174653.30514778561</v>
      </c>
    </row>
    <row r="1795" spans="1:81" x14ac:dyDescent="0.25">
      <c r="A1795" t="s">
        <v>875</v>
      </c>
      <c r="B1795" t="s">
        <v>876</v>
      </c>
      <c r="C1795" t="s">
        <v>368</v>
      </c>
      <c r="D1795" t="s">
        <v>38</v>
      </c>
      <c r="E1795">
        <v>60096</v>
      </c>
      <c r="F1795" t="s">
        <v>370</v>
      </c>
      <c r="G1795" t="s">
        <v>369</v>
      </c>
      <c r="H1795" s="74">
        <v>0.53187107325275007</v>
      </c>
      <c r="I1795" s="1">
        <v>4613028.12</v>
      </c>
      <c r="J1795" s="1"/>
      <c r="K1795" s="1">
        <v>263955</v>
      </c>
      <c r="L1795" s="1">
        <v>214537</v>
      </c>
      <c r="M1795" s="1"/>
      <c r="N1795" s="1"/>
      <c r="O1795" s="1"/>
      <c r="P1795" s="1"/>
      <c r="Q1795" s="1"/>
      <c r="R1795" s="1"/>
      <c r="S1795" s="1"/>
      <c r="T1795" s="1">
        <v>478492</v>
      </c>
      <c r="U1795" s="1">
        <v>32.409090909090907</v>
      </c>
      <c r="V1795" s="36">
        <v>0.26105328000247069</v>
      </c>
      <c r="W1795" s="1"/>
      <c r="X1795" s="1">
        <v>82486</v>
      </c>
      <c r="Y1795" s="1">
        <v>49776</v>
      </c>
      <c r="Z1795" s="1"/>
      <c r="AA1795" s="1"/>
      <c r="AB1795" s="1"/>
      <c r="AC1795" s="1"/>
      <c r="AD1795" s="1"/>
      <c r="AE1795" s="1"/>
      <c r="AF1795" s="1"/>
      <c r="AG1795" s="1">
        <v>0</v>
      </c>
      <c r="AH1795" s="1">
        <v>677967.81778260227</v>
      </c>
      <c r="AI1795" s="1">
        <v>510720.36118750001</v>
      </c>
      <c r="AJ1795" s="1">
        <v>0</v>
      </c>
      <c r="AK1795" s="1">
        <v>0</v>
      </c>
      <c r="AL1795" s="1">
        <v>0</v>
      </c>
      <c r="AM1795" s="1">
        <v>0</v>
      </c>
      <c r="AN1795" s="1">
        <v>0</v>
      </c>
      <c r="AO1795" s="1">
        <v>0</v>
      </c>
      <c r="AP1795" s="1">
        <v>0</v>
      </c>
      <c r="AQ1795" s="1">
        <v>1188688.1789701022</v>
      </c>
      <c r="AR1795" s="1">
        <v>0</v>
      </c>
      <c r="AS1795" s="1">
        <v>178193.39223900001</v>
      </c>
      <c r="AT1795" s="1">
        <v>107915.33365439999</v>
      </c>
      <c r="AU1795" s="1">
        <v>0</v>
      </c>
      <c r="AV1795" s="1">
        <v>0</v>
      </c>
      <c r="AW1795" s="1">
        <v>0</v>
      </c>
      <c r="AX1795" s="1">
        <v>0</v>
      </c>
      <c r="AY1795" s="1">
        <v>0</v>
      </c>
      <c r="AZ1795" s="1">
        <v>0</v>
      </c>
      <c r="BA1795" s="1">
        <v>0</v>
      </c>
      <c r="BB1795" s="1">
        <v>286108.72589340003</v>
      </c>
      <c r="BC1795" s="7">
        <v>0.31970256120257562</v>
      </c>
      <c r="BD1795" s="35" t="s">
        <v>552</v>
      </c>
      <c r="BE1795" s="35">
        <v>3.2435877707245639</v>
      </c>
      <c r="BF1795" s="35">
        <v>2.8835850918112027</v>
      </c>
      <c r="BG1795" s="35" t="s">
        <v>552</v>
      </c>
      <c r="BH1795" s="35" t="s">
        <v>552</v>
      </c>
      <c r="BI1795" s="35" t="s">
        <v>552</v>
      </c>
      <c r="BJ1795" s="35" t="s">
        <v>552</v>
      </c>
      <c r="BK1795" s="35" t="s">
        <v>552</v>
      </c>
      <c r="BL1795" s="35" t="s">
        <v>552</v>
      </c>
      <c r="BM1795" s="35" t="s">
        <v>552</v>
      </c>
      <c r="BN1795" s="35">
        <v>3.0821767236725011</v>
      </c>
      <c r="BO1795" s="1">
        <v>0</v>
      </c>
      <c r="BP1795" s="1"/>
      <c r="BQ1795" s="1">
        <v>1518424.3359791997</v>
      </c>
      <c r="BR1795" s="1">
        <v>67493.621824020782</v>
      </c>
      <c r="BS1795" s="1">
        <v>596409.54381575435</v>
      </c>
      <c r="BT1795" s="1">
        <v>1518424.3359791997</v>
      </c>
      <c r="BU1795" s="1">
        <v>67493.621824020782</v>
      </c>
      <c r="BV1795" s="1">
        <v>175563.05921620637</v>
      </c>
      <c r="BW1795" s="35">
        <v>6.3143891834679167</v>
      </c>
      <c r="BX1795" s="1">
        <v>8069497.8670423133</v>
      </c>
      <c r="BY1795" s="1">
        <v>358687.37377465022</v>
      </c>
      <c r="BZ1795" s="1">
        <v>3169552.4285714799</v>
      </c>
      <c r="CA1795" s="1">
        <v>8069497.8670423133</v>
      </c>
      <c r="CB1795" s="1">
        <v>358687.37377465022</v>
      </c>
      <c r="CC1795" s="1">
        <v>933010.42291514459</v>
      </c>
    </row>
    <row r="1796" spans="1:81" x14ac:dyDescent="0.25">
      <c r="A1796" t="s">
        <v>875</v>
      </c>
      <c r="B1796" t="s">
        <v>876</v>
      </c>
      <c r="C1796" t="s">
        <v>368</v>
      </c>
      <c r="D1796" t="s">
        <v>28</v>
      </c>
      <c r="E1796">
        <v>60096</v>
      </c>
      <c r="F1796" t="s">
        <v>370</v>
      </c>
      <c r="G1796" t="s">
        <v>369</v>
      </c>
      <c r="H1796" s="74">
        <v>0.53187107325275007</v>
      </c>
      <c r="I1796" s="1">
        <v>5206598.2</v>
      </c>
      <c r="J1796" s="1">
        <v>0</v>
      </c>
      <c r="K1796" s="1">
        <v>658124</v>
      </c>
      <c r="L1796" s="1">
        <v>235583</v>
      </c>
      <c r="M1796" s="1">
        <v>0</v>
      </c>
      <c r="N1796" s="1">
        <v>0</v>
      </c>
      <c r="O1796" s="1">
        <v>49905</v>
      </c>
      <c r="P1796" s="1">
        <v>0</v>
      </c>
      <c r="Q1796" s="1">
        <v>0</v>
      </c>
      <c r="R1796" s="1">
        <v>0</v>
      </c>
      <c r="S1796" s="1">
        <v>0</v>
      </c>
      <c r="T1796" s="1">
        <v>943612</v>
      </c>
      <c r="U1796" s="1"/>
      <c r="V1796" s="36"/>
      <c r="W1796" s="1"/>
      <c r="X1796" s="1">
        <v>205664</v>
      </c>
      <c r="Y1796" s="1">
        <v>54659</v>
      </c>
      <c r="Z1796" s="1"/>
      <c r="AA1796" s="1"/>
      <c r="AB1796" s="1">
        <v>4537</v>
      </c>
      <c r="AC1796" s="1"/>
      <c r="AD1796" s="1"/>
      <c r="AE1796" s="1"/>
      <c r="AF1796" s="1"/>
      <c r="AG1796" s="1">
        <v>0</v>
      </c>
      <c r="AH1796" s="1">
        <v>1690390.6882401169</v>
      </c>
      <c r="AI1796" s="1">
        <v>560821.7663125</v>
      </c>
      <c r="AJ1796" s="1">
        <v>0</v>
      </c>
      <c r="AK1796" s="1">
        <v>0</v>
      </c>
      <c r="AL1796" s="1">
        <v>453.93588</v>
      </c>
      <c r="AM1796" s="1">
        <v>0</v>
      </c>
      <c r="AN1796" s="1">
        <v>0</v>
      </c>
      <c r="AO1796" s="1">
        <v>0</v>
      </c>
      <c r="AP1796" s="1">
        <v>0</v>
      </c>
      <c r="AQ1796" s="1">
        <v>2251666.3904326167</v>
      </c>
      <c r="AR1796" s="1">
        <v>0</v>
      </c>
      <c r="AS1796" s="1">
        <v>444293.16273600003</v>
      </c>
      <c r="AT1796" s="1">
        <v>118501.77238459999</v>
      </c>
      <c r="AU1796" s="1">
        <v>0</v>
      </c>
      <c r="AV1796" s="1">
        <v>0</v>
      </c>
      <c r="AW1796" s="1">
        <v>18518.94512</v>
      </c>
      <c r="AX1796" s="1">
        <v>0</v>
      </c>
      <c r="AY1796" s="1">
        <v>0</v>
      </c>
      <c r="AZ1796" s="1">
        <v>0</v>
      </c>
      <c r="BA1796" s="1">
        <v>0</v>
      </c>
      <c r="BB1796" s="1">
        <v>581313.88024060009</v>
      </c>
      <c r="BC1796" s="7">
        <v>0.54411348098134726</v>
      </c>
      <c r="BD1796" s="35" t="s">
        <v>552</v>
      </c>
      <c r="BE1796" s="35">
        <v>3.243589127544531</v>
      </c>
      <c r="BF1796" s="35">
        <v>2.883584718324752</v>
      </c>
      <c r="BG1796" s="35" t="s">
        <v>552</v>
      </c>
      <c r="BH1796" s="35" t="s">
        <v>552</v>
      </c>
      <c r="BI1796" s="35">
        <v>0.38017996192766257</v>
      </c>
      <c r="BJ1796" s="35" t="s">
        <v>552</v>
      </c>
      <c r="BK1796" s="35" t="s">
        <v>552</v>
      </c>
      <c r="BL1796" s="35" t="s">
        <v>552</v>
      </c>
      <c r="BM1796" s="35" t="s">
        <v>552</v>
      </c>
      <c r="BN1796" s="35">
        <v>3.002272407168642</v>
      </c>
      <c r="BO1796" s="1">
        <v>0</v>
      </c>
      <c r="BP1796" s="1">
        <v>26087.75</v>
      </c>
      <c r="BQ1796" s="1">
        <v>1713803.8635119996</v>
      </c>
      <c r="BR1796" s="1">
        <v>76178.198085735348</v>
      </c>
      <c r="BS1796" s="1">
        <v>673151.07918612205</v>
      </c>
      <c r="BT1796" s="1">
        <v>1713803.8635119996</v>
      </c>
      <c r="BU1796" s="1">
        <v>76178.198085735348</v>
      </c>
      <c r="BV1796" s="1">
        <v>198153.20529665306</v>
      </c>
      <c r="BW1796" s="35">
        <v>6.3143891834679167</v>
      </c>
      <c r="BX1796" s="1">
        <v>9107820.7148336954</v>
      </c>
      <c r="BY1796" s="1">
        <v>404840.59192290821</v>
      </c>
      <c r="BZ1796" s="1">
        <v>3577386.8140664822</v>
      </c>
      <c r="CA1796" s="1">
        <v>9107820.7148336954</v>
      </c>
      <c r="CB1796" s="1">
        <v>404840.59192290821</v>
      </c>
      <c r="CC1796" s="1">
        <v>1053063.2508980304</v>
      </c>
    </row>
    <row r="1797" spans="1:81" x14ac:dyDescent="0.25">
      <c r="A1797" t="s">
        <v>875</v>
      </c>
      <c r="B1797" t="s">
        <v>876</v>
      </c>
      <c r="C1797" t="s">
        <v>368</v>
      </c>
      <c r="D1797" t="s">
        <v>1730</v>
      </c>
      <c r="E1797">
        <v>60096</v>
      </c>
      <c r="F1797" t="s">
        <v>370</v>
      </c>
      <c r="G1797" t="s">
        <v>369</v>
      </c>
      <c r="H1797" s="74">
        <v>0.53187107325275007</v>
      </c>
      <c r="I1797" s="1">
        <v>593570.07999999996</v>
      </c>
      <c r="J1797" s="1"/>
      <c r="K1797" s="1">
        <v>394169</v>
      </c>
      <c r="L1797" s="1">
        <v>21046</v>
      </c>
      <c r="M1797" s="1"/>
      <c r="N1797" s="1"/>
      <c r="O1797" s="1">
        <v>49905</v>
      </c>
      <c r="P1797" s="1"/>
      <c r="Q1797" s="1"/>
      <c r="R1797" s="1"/>
      <c r="S1797" s="1"/>
      <c r="T1797" s="1">
        <v>465120</v>
      </c>
      <c r="U1797" s="1">
        <v>15</v>
      </c>
      <c r="V1797" s="36">
        <v>0.18774565128346246</v>
      </c>
      <c r="W1797" s="1"/>
      <c r="X1797" s="1">
        <v>123178</v>
      </c>
      <c r="Y1797" s="1">
        <v>4883</v>
      </c>
      <c r="Z1797" s="1"/>
      <c r="AA1797" s="1"/>
      <c r="AB1797" s="1">
        <v>4537</v>
      </c>
      <c r="AC1797" s="1"/>
      <c r="AD1797" s="1"/>
      <c r="AE1797" s="1"/>
      <c r="AF1797" s="1"/>
      <c r="AG1797" s="1">
        <v>0</v>
      </c>
      <c r="AH1797" s="1">
        <v>1012422.8704575145</v>
      </c>
      <c r="AI1797" s="1">
        <v>50101.405125000005</v>
      </c>
      <c r="AJ1797" s="1">
        <v>0</v>
      </c>
      <c r="AK1797" s="1"/>
      <c r="AL1797" s="1">
        <v>453.93588</v>
      </c>
      <c r="AM1797" s="1">
        <v>0</v>
      </c>
      <c r="AN1797" s="1"/>
      <c r="AO1797" s="1">
        <v>0</v>
      </c>
      <c r="AP1797" s="1">
        <v>0</v>
      </c>
      <c r="AQ1797" s="1">
        <v>1062978.2114625145</v>
      </c>
      <c r="AR1797" s="1">
        <v>0</v>
      </c>
      <c r="AS1797" s="1">
        <v>266099.77049700002</v>
      </c>
      <c r="AT1797" s="1">
        <v>10586.4387302</v>
      </c>
      <c r="AU1797" s="1">
        <v>0</v>
      </c>
      <c r="AV1797" s="1"/>
      <c r="AW1797" s="1">
        <v>18518.94512</v>
      </c>
      <c r="AX1797" s="1">
        <v>0</v>
      </c>
      <c r="AY1797" s="1"/>
      <c r="AZ1797" s="1">
        <v>0</v>
      </c>
      <c r="BA1797" s="1">
        <v>0</v>
      </c>
      <c r="BB1797" s="1">
        <v>295205.1543472</v>
      </c>
      <c r="BC1797" s="7">
        <v>2.2881600868590186</v>
      </c>
      <c r="BD1797" s="35" t="s">
        <v>552</v>
      </c>
      <c r="BE1797" s="35">
        <v>3.2435900361380892</v>
      </c>
      <c r="BF1797" s="35">
        <v>2.8835809111089992</v>
      </c>
      <c r="BG1797" s="35" t="s">
        <v>552</v>
      </c>
      <c r="BH1797" s="35" t="s">
        <v>552</v>
      </c>
      <c r="BI1797" s="35">
        <v>0.38017996192766257</v>
      </c>
      <c r="BJ1797" s="35" t="s">
        <v>552</v>
      </c>
      <c r="BK1797" s="35" t="s">
        <v>552</v>
      </c>
      <c r="BL1797" s="35" t="s">
        <v>552</v>
      </c>
      <c r="BM1797" s="35" t="s">
        <v>552</v>
      </c>
      <c r="BN1797" s="35">
        <v>2.9200708759238787</v>
      </c>
      <c r="BO1797" s="1">
        <v>0</v>
      </c>
      <c r="BP1797" s="1">
        <v>26087.75</v>
      </c>
      <c r="BQ1797" s="1">
        <v>195379.52753279996</v>
      </c>
      <c r="BR1797" s="1">
        <v>8684.5762617145629</v>
      </c>
      <c r="BS1797" s="1">
        <v>76741.535370367696</v>
      </c>
      <c r="BT1797" s="1">
        <v>195379.52753279996</v>
      </c>
      <c r="BU1797" s="1">
        <v>8684.5762617145629</v>
      </c>
      <c r="BV1797" s="1">
        <v>22590.146080446684</v>
      </c>
      <c r="BW1797" s="35">
        <v>6.3143891834679167</v>
      </c>
      <c r="BX1797" s="1">
        <v>1038322.8477913841</v>
      </c>
      <c r="BY1797" s="1">
        <v>46153.218148258107</v>
      </c>
      <c r="BZ1797" s="1">
        <v>407834.38549500261</v>
      </c>
      <c r="CA1797" s="1">
        <v>1038322.8477913841</v>
      </c>
      <c r="CB1797" s="1">
        <v>46153.218148258107</v>
      </c>
      <c r="CC1797" s="1">
        <v>120052.82798288601</v>
      </c>
    </row>
    <row r="1798" spans="1:81" x14ac:dyDescent="0.25">
      <c r="A1798" t="s">
        <v>1263</v>
      </c>
      <c r="B1798" t="s">
        <v>904</v>
      </c>
      <c r="C1798" t="s">
        <v>104</v>
      </c>
      <c r="D1798" t="s">
        <v>38</v>
      </c>
      <c r="E1798">
        <v>65</v>
      </c>
      <c r="F1798" t="s">
        <v>370</v>
      </c>
      <c r="G1798" t="s">
        <v>62</v>
      </c>
      <c r="H1798" s="74">
        <v>0.29175696267717999</v>
      </c>
      <c r="I1798" s="1">
        <v>40889.25</v>
      </c>
      <c r="J1798" s="1"/>
      <c r="K1798" s="1"/>
      <c r="L1798" s="1">
        <v>4320</v>
      </c>
      <c r="M1798" s="1"/>
      <c r="N1798" s="1"/>
      <c r="O1798" s="1"/>
      <c r="P1798" s="1"/>
      <c r="Q1798" s="1"/>
      <c r="R1798" s="1"/>
      <c r="S1798" s="1"/>
      <c r="T1798" s="1">
        <v>4320</v>
      </c>
      <c r="U1798" s="1">
        <v>26</v>
      </c>
      <c r="V1798" s="36">
        <v>1.1179330244949114E-2</v>
      </c>
      <c r="W1798" s="1"/>
      <c r="X1798" s="1"/>
      <c r="Y1798" s="1">
        <v>1002</v>
      </c>
      <c r="Z1798" s="1"/>
      <c r="AA1798" s="1"/>
      <c r="AB1798" s="1"/>
      <c r="AC1798" s="1"/>
      <c r="AD1798" s="1"/>
      <c r="AE1798" s="1"/>
      <c r="AF1798" s="1"/>
      <c r="AG1798" s="1">
        <v>0</v>
      </c>
      <c r="AH1798" s="1">
        <v>0</v>
      </c>
      <c r="AI1798" s="1">
        <v>10280.91</v>
      </c>
      <c r="AJ1798" s="1">
        <v>0</v>
      </c>
      <c r="AK1798" s="1">
        <v>0</v>
      </c>
      <c r="AL1798" s="1">
        <v>0</v>
      </c>
      <c r="AM1798" s="1">
        <v>0</v>
      </c>
      <c r="AN1798" s="1">
        <v>0</v>
      </c>
      <c r="AO1798" s="1">
        <v>0</v>
      </c>
      <c r="AP1798" s="1">
        <v>0</v>
      </c>
      <c r="AQ1798" s="1">
        <v>10280.91</v>
      </c>
      <c r="AR1798" s="1">
        <v>0</v>
      </c>
      <c r="AS1798" s="1">
        <v>0</v>
      </c>
      <c r="AT1798" s="1">
        <v>2172.3554387999998</v>
      </c>
      <c r="AU1798" s="1">
        <v>0</v>
      </c>
      <c r="AV1798" s="1">
        <v>0</v>
      </c>
      <c r="AW1798" s="1">
        <v>0</v>
      </c>
      <c r="AX1798" s="1">
        <v>0</v>
      </c>
      <c r="AY1798" s="1">
        <v>0</v>
      </c>
      <c r="AZ1798" s="1">
        <v>0</v>
      </c>
      <c r="BA1798" s="1">
        <v>0</v>
      </c>
      <c r="BB1798" s="1">
        <v>2172.3554387999998</v>
      </c>
      <c r="BC1798" s="7">
        <v>0.30456086719125441</v>
      </c>
      <c r="BD1798" s="35" t="s">
        <v>552</v>
      </c>
      <c r="BE1798" s="35" t="s">
        <v>552</v>
      </c>
      <c r="BF1798" s="35">
        <v>2.8827003330555554</v>
      </c>
      <c r="BG1798" s="35" t="s">
        <v>552</v>
      </c>
      <c r="BH1798" s="35" t="s">
        <v>552</v>
      </c>
      <c r="BI1798" s="35" t="s">
        <v>552</v>
      </c>
      <c r="BJ1798" s="35" t="s">
        <v>552</v>
      </c>
      <c r="BK1798" s="35" t="s">
        <v>552</v>
      </c>
      <c r="BL1798" s="35" t="s">
        <v>552</v>
      </c>
      <c r="BM1798" s="35" t="s">
        <v>552</v>
      </c>
      <c r="BN1798" s="35">
        <v>2.8827003330555554</v>
      </c>
      <c r="BO1798" s="1">
        <v>0</v>
      </c>
      <c r="BP1798" s="1"/>
      <c r="BQ1798" s="1">
        <v>13459.105529999999</v>
      </c>
      <c r="BR1798" s="1">
        <v>598.25422789051674</v>
      </c>
      <c r="BS1798" s="1">
        <v>5286.4925825486489</v>
      </c>
      <c r="BT1798" s="1">
        <v>13459.105529999999</v>
      </c>
      <c r="BU1798" s="1">
        <v>598.25422789051674</v>
      </c>
      <c r="BV1798" s="1">
        <v>1556.1669325042542</v>
      </c>
      <c r="BW1798" s="35">
        <v>6.1349729328100961</v>
      </c>
      <c r="BX1798" s="1">
        <v>69112.14259638467</v>
      </c>
      <c r="BY1798" s="1">
        <v>3072.0192671570062</v>
      </c>
      <c r="BZ1798" s="1">
        <v>27145.996320888651</v>
      </c>
      <c r="CA1798" s="1">
        <v>69112.14259638467</v>
      </c>
      <c r="CB1798" s="1">
        <v>3072.0192671570062</v>
      </c>
      <c r="CC1798" s="1">
        <v>7990.8750773434613</v>
      </c>
    </row>
    <row r="1799" spans="1:81" x14ac:dyDescent="0.25">
      <c r="A1799" t="s">
        <v>1263</v>
      </c>
      <c r="B1799" t="s">
        <v>904</v>
      </c>
      <c r="C1799" t="s">
        <v>104</v>
      </c>
      <c r="D1799" t="s">
        <v>28</v>
      </c>
      <c r="E1799">
        <v>65</v>
      </c>
      <c r="F1799" t="s">
        <v>370</v>
      </c>
      <c r="G1799" t="s">
        <v>62</v>
      </c>
      <c r="H1799" s="74">
        <v>0.29175696267717999</v>
      </c>
      <c r="I1799" s="1">
        <v>1502175.56</v>
      </c>
      <c r="J1799" s="1">
        <v>0</v>
      </c>
      <c r="K1799" s="1">
        <v>0</v>
      </c>
      <c r="L1799" s="1">
        <v>198338</v>
      </c>
      <c r="M1799" s="1">
        <v>0</v>
      </c>
      <c r="N1799" s="1">
        <v>0</v>
      </c>
      <c r="O1799" s="1">
        <v>0</v>
      </c>
      <c r="P1799" s="1">
        <v>546820</v>
      </c>
      <c r="Q1799" s="1">
        <v>0</v>
      </c>
      <c r="R1799" s="1">
        <v>0</v>
      </c>
      <c r="S1799" s="1">
        <v>0</v>
      </c>
      <c r="T1799" s="1">
        <v>745158</v>
      </c>
      <c r="U1799" s="1"/>
      <c r="V1799" s="36"/>
      <c r="W1799" s="1"/>
      <c r="X1799" s="1"/>
      <c r="Y1799" s="1">
        <v>46017</v>
      </c>
      <c r="Z1799" s="1"/>
      <c r="AA1799" s="1"/>
      <c r="AB1799" s="1"/>
      <c r="AC1799" s="1">
        <v>64407</v>
      </c>
      <c r="AD1799" s="1"/>
      <c r="AE1799" s="1"/>
      <c r="AF1799" s="1"/>
      <c r="AG1799" s="1">
        <v>0</v>
      </c>
      <c r="AH1799" s="1">
        <v>0</v>
      </c>
      <c r="AI1799" s="1">
        <v>472151.64537500002</v>
      </c>
      <c r="AJ1799" s="1">
        <v>0</v>
      </c>
      <c r="AK1799" s="1">
        <v>0</v>
      </c>
      <c r="AL1799" s="1">
        <v>0</v>
      </c>
      <c r="AM1799" s="1">
        <v>566114.55638333329</v>
      </c>
      <c r="AN1799" s="1">
        <v>0</v>
      </c>
      <c r="AO1799" s="1">
        <v>0</v>
      </c>
      <c r="AP1799" s="1">
        <v>0</v>
      </c>
      <c r="AQ1799" s="1">
        <v>1038266.2017583332</v>
      </c>
      <c r="AR1799" s="1">
        <v>0</v>
      </c>
      <c r="AS1799" s="1">
        <v>0</v>
      </c>
      <c r="AT1799" s="1">
        <v>99765.748729800005</v>
      </c>
      <c r="AU1799" s="1">
        <v>0</v>
      </c>
      <c r="AV1799" s="1">
        <v>0</v>
      </c>
      <c r="AW1799" s="1">
        <v>0</v>
      </c>
      <c r="AX1799" s="1">
        <v>167534.20025999998</v>
      </c>
      <c r="AY1799" s="1">
        <v>0</v>
      </c>
      <c r="AZ1799" s="1">
        <v>0</v>
      </c>
      <c r="BA1799" s="1">
        <v>0</v>
      </c>
      <c r="BB1799" s="1">
        <v>267299.9489898</v>
      </c>
      <c r="BC1799" s="7">
        <v>0.86911688987146962</v>
      </c>
      <c r="BD1799" s="35" t="s">
        <v>552</v>
      </c>
      <c r="BE1799" s="35" t="s">
        <v>552</v>
      </c>
      <c r="BF1799" s="35">
        <v>2.8835492649154477</v>
      </c>
      <c r="BG1799" s="35" t="s">
        <v>552</v>
      </c>
      <c r="BH1799" s="35" t="s">
        <v>552</v>
      </c>
      <c r="BI1799" s="35" t="s">
        <v>552</v>
      </c>
      <c r="BJ1799" s="35">
        <v>1.3416640880789532</v>
      </c>
      <c r="BK1799" s="35" t="s">
        <v>552</v>
      </c>
      <c r="BL1799" s="35" t="s">
        <v>552</v>
      </c>
      <c r="BM1799" s="35" t="s">
        <v>552</v>
      </c>
      <c r="BN1799" s="35">
        <v>1.7520662070971971</v>
      </c>
      <c r="BO1799" s="1">
        <v>0</v>
      </c>
      <c r="BP1799" s="1">
        <v>0</v>
      </c>
      <c r="BQ1799" s="1">
        <v>494456.10732959997</v>
      </c>
      <c r="BR1799" s="1">
        <v>21978.463283229812</v>
      </c>
      <c r="BS1799" s="1">
        <v>194213.39241061802</v>
      </c>
      <c r="BT1799" s="1">
        <v>494456.10732959997</v>
      </c>
      <c r="BU1799" s="1">
        <v>21978.463283229812</v>
      </c>
      <c r="BV1799" s="1">
        <v>57169.939123071716</v>
      </c>
      <c r="BW1799" s="35">
        <v>6.1349729328100961</v>
      </c>
      <c r="BX1799" s="1">
        <v>2539018.7276001396</v>
      </c>
      <c r="BY1799" s="1">
        <v>112858.8140641456</v>
      </c>
      <c r="BZ1799" s="1">
        <v>997280.51321774919</v>
      </c>
      <c r="CA1799" s="1">
        <v>2539018.7276001396</v>
      </c>
      <c r="CB1799" s="1">
        <v>112858.8140641456</v>
      </c>
      <c r="CC1799" s="1">
        <v>293566.08996737422</v>
      </c>
    </row>
    <row r="1800" spans="1:81" x14ac:dyDescent="0.25">
      <c r="A1800" t="s">
        <v>1263</v>
      </c>
      <c r="B1800" t="s">
        <v>904</v>
      </c>
      <c r="C1800" t="s">
        <v>104</v>
      </c>
      <c r="D1800" t="s">
        <v>1730</v>
      </c>
      <c r="E1800">
        <v>65</v>
      </c>
      <c r="F1800" t="s">
        <v>370</v>
      </c>
      <c r="G1800" t="s">
        <v>62</v>
      </c>
      <c r="H1800" s="74">
        <v>0.29175696267717999</v>
      </c>
      <c r="I1800" s="1">
        <v>1461286.31</v>
      </c>
      <c r="J1800" s="1"/>
      <c r="K1800" s="1"/>
      <c r="L1800" s="1">
        <v>194018</v>
      </c>
      <c r="M1800" s="1"/>
      <c r="N1800" s="1"/>
      <c r="O1800" s="1"/>
      <c r="P1800" s="1">
        <v>546820</v>
      </c>
      <c r="Q1800" s="1"/>
      <c r="R1800" s="1"/>
      <c r="S1800" s="1"/>
      <c r="T1800" s="1">
        <v>740838</v>
      </c>
      <c r="U1800" s="1">
        <v>9.1025641025641022</v>
      </c>
      <c r="V1800" s="36">
        <v>0.4371827157221731</v>
      </c>
      <c r="W1800" s="1"/>
      <c r="X1800" s="1"/>
      <c r="Y1800" s="1">
        <v>45015</v>
      </c>
      <c r="Z1800" s="1"/>
      <c r="AA1800" s="1"/>
      <c r="AB1800" s="1"/>
      <c r="AC1800" s="1">
        <v>64407</v>
      </c>
      <c r="AD1800" s="1"/>
      <c r="AE1800" s="1"/>
      <c r="AF1800" s="1"/>
      <c r="AG1800" s="1">
        <v>0</v>
      </c>
      <c r="AH1800" s="1">
        <v>0</v>
      </c>
      <c r="AI1800" s="1">
        <v>461870.73537500005</v>
      </c>
      <c r="AJ1800" s="1">
        <v>0</v>
      </c>
      <c r="AK1800" s="1"/>
      <c r="AL1800" s="1">
        <v>0</v>
      </c>
      <c r="AM1800" s="1">
        <v>566114.55638333329</v>
      </c>
      <c r="AN1800" s="1"/>
      <c r="AO1800" s="1">
        <v>0</v>
      </c>
      <c r="AP1800" s="1">
        <v>0</v>
      </c>
      <c r="AQ1800" s="1">
        <v>1027985.2917583333</v>
      </c>
      <c r="AR1800" s="1">
        <v>0</v>
      </c>
      <c r="AS1800" s="1">
        <v>0</v>
      </c>
      <c r="AT1800" s="1">
        <v>97593.393291</v>
      </c>
      <c r="AU1800" s="1">
        <v>0</v>
      </c>
      <c r="AV1800" s="1"/>
      <c r="AW1800" s="1">
        <v>0</v>
      </c>
      <c r="AX1800" s="1">
        <v>167534.20025999998</v>
      </c>
      <c r="AY1800" s="1"/>
      <c r="AZ1800" s="1">
        <v>0</v>
      </c>
      <c r="BA1800" s="1">
        <v>0</v>
      </c>
      <c r="BB1800" s="1">
        <v>265127.593551</v>
      </c>
      <c r="BC1800" s="7">
        <v>0.8849141174184636</v>
      </c>
      <c r="BD1800" s="35" t="s">
        <v>552</v>
      </c>
      <c r="BE1800" s="35" t="s">
        <v>552</v>
      </c>
      <c r="BF1800" s="35">
        <v>2.8835681672112901</v>
      </c>
      <c r="BG1800" s="35" t="s">
        <v>552</v>
      </c>
      <c r="BH1800" s="35" t="s">
        <v>552</v>
      </c>
      <c r="BI1800" s="35" t="s">
        <v>552</v>
      </c>
      <c r="BJ1800" s="35">
        <v>1.3416640880789532</v>
      </c>
      <c r="BK1800" s="35" t="s">
        <v>552</v>
      </c>
      <c r="BL1800" s="35" t="s">
        <v>552</v>
      </c>
      <c r="BM1800" s="35" t="s">
        <v>552</v>
      </c>
      <c r="BN1800" s="35">
        <v>1.7454732145345317</v>
      </c>
      <c r="BO1800" s="1">
        <v>0</v>
      </c>
      <c r="BP1800" s="1">
        <v>0</v>
      </c>
      <c r="BQ1800" s="1">
        <v>480997.00179959997</v>
      </c>
      <c r="BR1800" s="1">
        <v>21380.209055339295</v>
      </c>
      <c r="BS1800" s="1">
        <v>188926.89982806938</v>
      </c>
      <c r="BT1800" s="1">
        <v>480997.00179959997</v>
      </c>
      <c r="BU1800" s="1">
        <v>21380.209055339295</v>
      </c>
      <c r="BV1800" s="1">
        <v>55613.772190567463</v>
      </c>
      <c r="BW1800" s="35">
        <v>6.1349729328100961</v>
      </c>
      <c r="BX1800" s="1">
        <v>2469906.5850037551</v>
      </c>
      <c r="BY1800" s="1">
        <v>109786.7947969886</v>
      </c>
      <c r="BZ1800" s="1">
        <v>970134.51689686056</v>
      </c>
      <c r="CA1800" s="1">
        <v>2469906.5850037551</v>
      </c>
      <c r="CB1800" s="1">
        <v>109786.7947969886</v>
      </c>
      <c r="CC1800" s="1">
        <v>285575.21489003079</v>
      </c>
    </row>
    <row r="1801" spans="1:81" x14ac:dyDescent="0.25">
      <c r="A1801" t="s">
        <v>1201</v>
      </c>
      <c r="B1801" t="s">
        <v>1202</v>
      </c>
      <c r="C1801" t="s">
        <v>104</v>
      </c>
      <c r="D1801" t="s">
        <v>38</v>
      </c>
      <c r="E1801">
        <v>57</v>
      </c>
      <c r="F1801" t="s">
        <v>39</v>
      </c>
      <c r="G1801" t="s">
        <v>62</v>
      </c>
      <c r="H1801" s="74">
        <v>0.29175696267717999</v>
      </c>
      <c r="I1801" s="1">
        <v>4520209</v>
      </c>
      <c r="J1801" s="1"/>
      <c r="K1801" s="1"/>
      <c r="L1801" s="1">
        <v>36157</v>
      </c>
      <c r="M1801" s="1"/>
      <c r="N1801" s="1"/>
      <c r="O1801" s="1"/>
      <c r="P1801" s="1"/>
      <c r="Q1801" s="1"/>
      <c r="R1801" s="1"/>
      <c r="S1801" s="1"/>
      <c r="T1801" s="1">
        <v>36157</v>
      </c>
      <c r="U1801" s="1">
        <v>35</v>
      </c>
      <c r="V1801" s="36">
        <v>0.12276469608112199</v>
      </c>
      <c r="W1801" s="1"/>
      <c r="X1801" s="1"/>
      <c r="Y1801" s="1">
        <v>101940</v>
      </c>
      <c r="Z1801" s="1"/>
      <c r="AA1801" s="1"/>
      <c r="AB1801" s="1"/>
      <c r="AC1801" s="1">
        <v>18122</v>
      </c>
      <c r="AD1801" s="1"/>
      <c r="AE1801" s="1"/>
      <c r="AF1801" s="1"/>
      <c r="AG1801" s="1">
        <v>0</v>
      </c>
      <c r="AH1801" s="1">
        <v>0</v>
      </c>
      <c r="AI1801" s="1">
        <v>1041229.9849375001</v>
      </c>
      <c r="AJ1801" s="1">
        <v>0</v>
      </c>
      <c r="AK1801" s="1">
        <v>0</v>
      </c>
      <c r="AL1801" s="1">
        <v>0</v>
      </c>
      <c r="AM1801" s="1">
        <v>159688.16447999998</v>
      </c>
      <c r="AN1801" s="1">
        <v>0</v>
      </c>
      <c r="AO1801" s="1">
        <v>0</v>
      </c>
      <c r="AP1801" s="1">
        <v>0</v>
      </c>
      <c r="AQ1801" s="1">
        <v>1200918.1494175</v>
      </c>
      <c r="AR1801" s="1">
        <v>0</v>
      </c>
      <c r="AS1801" s="1">
        <v>0</v>
      </c>
      <c r="AT1801" s="1">
        <v>221007.89763599998</v>
      </c>
      <c r="AU1801" s="1">
        <v>0</v>
      </c>
      <c r="AV1801" s="1">
        <v>0</v>
      </c>
      <c r="AW1801" s="1">
        <v>0</v>
      </c>
      <c r="AX1801" s="1">
        <v>47138.583959999996</v>
      </c>
      <c r="AY1801" s="1">
        <v>0</v>
      </c>
      <c r="AZ1801" s="1">
        <v>0</v>
      </c>
      <c r="BA1801" s="1">
        <v>0</v>
      </c>
      <c r="BB1801" s="1">
        <v>268146.48159599997</v>
      </c>
      <c r="BC1801" s="7">
        <v>0.32499927127562023</v>
      </c>
      <c r="BD1801" s="35" t="s">
        <v>552</v>
      </c>
      <c r="BE1801" s="35" t="s">
        <v>552</v>
      </c>
      <c r="BF1801" s="35">
        <v>34.909917376261859</v>
      </c>
      <c r="BG1801" s="35" t="s">
        <v>552</v>
      </c>
      <c r="BH1801" s="35" t="s">
        <v>552</v>
      </c>
      <c r="BI1801" s="35" t="s">
        <v>552</v>
      </c>
      <c r="BJ1801" s="35" t="s">
        <v>552</v>
      </c>
      <c r="BK1801" s="35" t="s">
        <v>552</v>
      </c>
      <c r="BL1801" s="35" t="s">
        <v>552</v>
      </c>
      <c r="BM1801" s="35" t="s">
        <v>552</v>
      </c>
      <c r="BN1801" s="35">
        <v>40.630158226996159</v>
      </c>
      <c r="BO1801" s="1">
        <v>0</v>
      </c>
      <c r="BP1801" s="1"/>
      <c r="BQ1801" s="1">
        <v>1487871.9944399998</v>
      </c>
      <c r="BR1801" s="1">
        <v>66135.577081965661</v>
      </c>
      <c r="BS1801" s="1">
        <v>584409.13810034771</v>
      </c>
      <c r="BT1801" s="1">
        <v>1487871.9944399998</v>
      </c>
      <c r="BU1801" s="1">
        <v>66135.577081965661</v>
      </c>
      <c r="BV1801" s="1">
        <v>172030.54039406742</v>
      </c>
      <c r="BW1801" s="35">
        <v>6.3648529166954226</v>
      </c>
      <c r="BX1801" s="1">
        <v>7982214.4090408692</v>
      </c>
      <c r="BY1801" s="1">
        <v>354807.6436055185</v>
      </c>
      <c r="BZ1801" s="1">
        <v>3135269.069081109</v>
      </c>
      <c r="CA1801" s="1">
        <v>7982214.4090408692</v>
      </c>
      <c r="CB1801" s="1">
        <v>354807.6436055185</v>
      </c>
      <c r="CC1801" s="1">
        <v>922918.54639380251</v>
      </c>
    </row>
    <row r="1802" spans="1:81" x14ac:dyDescent="0.25">
      <c r="A1802" t="s">
        <v>1201</v>
      </c>
      <c r="B1802" t="s">
        <v>1202</v>
      </c>
      <c r="C1802" t="s">
        <v>104</v>
      </c>
      <c r="D1802" t="s">
        <v>28</v>
      </c>
      <c r="E1802">
        <v>57</v>
      </c>
      <c r="F1802" t="s">
        <v>39</v>
      </c>
      <c r="G1802" t="s">
        <v>62</v>
      </c>
      <c r="H1802" s="74">
        <v>0.29175696267717999</v>
      </c>
      <c r="I1802" s="1">
        <v>4799953</v>
      </c>
      <c r="J1802" s="1">
        <v>0</v>
      </c>
      <c r="K1802" s="1">
        <v>0</v>
      </c>
      <c r="L1802" s="1">
        <v>798950</v>
      </c>
      <c r="M1802" s="1">
        <v>0</v>
      </c>
      <c r="N1802" s="1">
        <v>0</v>
      </c>
      <c r="O1802" s="1">
        <v>0</v>
      </c>
      <c r="P1802" s="1">
        <v>646693</v>
      </c>
      <c r="Q1802" s="1">
        <v>0</v>
      </c>
      <c r="R1802" s="1">
        <v>0</v>
      </c>
      <c r="S1802" s="1">
        <v>0</v>
      </c>
      <c r="T1802" s="1">
        <v>1445643</v>
      </c>
      <c r="U1802" s="1"/>
      <c r="V1802" s="36"/>
      <c r="W1802" s="1"/>
      <c r="X1802" s="1"/>
      <c r="Y1802" s="1">
        <v>101940</v>
      </c>
      <c r="Z1802" s="1"/>
      <c r="AA1802" s="1"/>
      <c r="AB1802" s="1"/>
      <c r="AC1802" s="1">
        <v>74285</v>
      </c>
      <c r="AD1802" s="1"/>
      <c r="AE1802" s="1"/>
      <c r="AF1802" s="1"/>
      <c r="AG1802" s="1">
        <v>0</v>
      </c>
      <c r="AH1802" s="1">
        <v>0</v>
      </c>
      <c r="AI1802" s="1">
        <v>1050145.128125</v>
      </c>
      <c r="AJ1802" s="1">
        <v>0</v>
      </c>
      <c r="AK1802" s="1">
        <v>0</v>
      </c>
      <c r="AL1802" s="1">
        <v>0</v>
      </c>
      <c r="AM1802" s="1">
        <v>653533.8399458332</v>
      </c>
      <c r="AN1802" s="1">
        <v>0</v>
      </c>
      <c r="AO1802" s="1">
        <v>0</v>
      </c>
      <c r="AP1802" s="1">
        <v>0</v>
      </c>
      <c r="AQ1802" s="1">
        <v>1703678.9680708332</v>
      </c>
      <c r="AR1802" s="1">
        <v>0</v>
      </c>
      <c r="AS1802" s="1">
        <v>0</v>
      </c>
      <c r="AT1802" s="1">
        <v>221007.89763599998</v>
      </c>
      <c r="AU1802" s="1">
        <v>0</v>
      </c>
      <c r="AV1802" s="1">
        <v>0</v>
      </c>
      <c r="AW1802" s="1">
        <v>0</v>
      </c>
      <c r="AX1802" s="1">
        <v>193228.65629999997</v>
      </c>
      <c r="AY1802" s="1">
        <v>0</v>
      </c>
      <c r="AZ1802" s="1">
        <v>0</v>
      </c>
      <c r="BA1802" s="1">
        <v>0</v>
      </c>
      <c r="BB1802" s="1">
        <v>414236.55393599998</v>
      </c>
      <c r="BC1802" s="7">
        <v>0.44123672086098198</v>
      </c>
      <c r="BD1802" s="35" t="s">
        <v>552</v>
      </c>
      <c r="BE1802" s="35" t="s">
        <v>552</v>
      </c>
      <c r="BF1802" s="35">
        <v>1.5910295084310659</v>
      </c>
      <c r="BG1802" s="35" t="s">
        <v>552</v>
      </c>
      <c r="BH1802" s="35" t="s">
        <v>552</v>
      </c>
      <c r="BI1802" s="35" t="s">
        <v>552</v>
      </c>
      <c r="BJ1802" s="35">
        <v>1.3093732207490001</v>
      </c>
      <c r="BK1802" s="35" t="s">
        <v>552</v>
      </c>
      <c r="BL1802" s="35" t="s">
        <v>552</v>
      </c>
      <c r="BM1802" s="35" t="s">
        <v>552</v>
      </c>
      <c r="BN1802" s="35">
        <v>1.4650335677666153</v>
      </c>
      <c r="BO1802" s="1">
        <v>0</v>
      </c>
      <c r="BP1802" s="1">
        <v>0</v>
      </c>
      <c r="BQ1802" s="1">
        <v>1579952.5294799998</v>
      </c>
      <c r="BR1802" s="1">
        <v>70228.536251600832</v>
      </c>
      <c r="BS1802" s="1">
        <v>620576.70246047876</v>
      </c>
      <c r="BT1802" s="1">
        <v>1579952.5294799998</v>
      </c>
      <c r="BU1802" s="1">
        <v>70228.536251600832</v>
      </c>
      <c r="BV1802" s="1">
        <v>182677.06392693904</v>
      </c>
      <c r="BW1802" s="35">
        <v>6.3648529166954226</v>
      </c>
      <c r="BX1802" s="1">
        <v>8476212.9360210877</v>
      </c>
      <c r="BY1802" s="1">
        <v>376765.76754465094</v>
      </c>
      <c r="BZ1802" s="1">
        <v>3329302.7322283266</v>
      </c>
      <c r="CA1802" s="1">
        <v>8476212.9360210877</v>
      </c>
      <c r="CB1802" s="1">
        <v>376765.76754465094</v>
      </c>
      <c r="CC1802" s="1">
        <v>980035.57922179508</v>
      </c>
    </row>
    <row r="1803" spans="1:81" x14ac:dyDescent="0.25">
      <c r="A1803" t="s">
        <v>1201</v>
      </c>
      <c r="B1803" t="s">
        <v>1202</v>
      </c>
      <c r="C1803" t="s">
        <v>104</v>
      </c>
      <c r="D1803" t="s">
        <v>1730</v>
      </c>
      <c r="E1803">
        <v>57</v>
      </c>
      <c r="F1803" t="s">
        <v>39</v>
      </c>
      <c r="G1803" t="s">
        <v>62</v>
      </c>
      <c r="H1803" s="74">
        <v>0.29175696267717999</v>
      </c>
      <c r="I1803" s="1">
        <v>279744</v>
      </c>
      <c r="J1803" s="1"/>
      <c r="K1803" s="1"/>
      <c r="L1803" s="1">
        <v>762793</v>
      </c>
      <c r="M1803" s="1"/>
      <c r="N1803" s="1"/>
      <c r="O1803" s="1"/>
      <c r="P1803" s="1">
        <v>646693</v>
      </c>
      <c r="Q1803" s="1"/>
      <c r="R1803" s="1"/>
      <c r="S1803" s="1"/>
      <c r="T1803" s="1">
        <v>1409486</v>
      </c>
      <c r="U1803" s="1">
        <v>23.365079365079364</v>
      </c>
      <c r="V1803" s="36">
        <v>3.6000009412689979E-2</v>
      </c>
      <c r="W1803" s="1"/>
      <c r="X1803" s="1"/>
      <c r="Y1803" s="1"/>
      <c r="Z1803" s="1"/>
      <c r="AA1803" s="1"/>
      <c r="AB1803" s="1"/>
      <c r="AC1803" s="1">
        <v>56163</v>
      </c>
      <c r="AD1803" s="1"/>
      <c r="AE1803" s="1"/>
      <c r="AF1803" s="1"/>
      <c r="AG1803" s="1">
        <v>0</v>
      </c>
      <c r="AH1803" s="1">
        <v>0</v>
      </c>
      <c r="AI1803" s="1">
        <v>8915.143187499998</v>
      </c>
      <c r="AJ1803" s="1">
        <v>0</v>
      </c>
      <c r="AK1803" s="1"/>
      <c r="AL1803" s="1">
        <v>0</v>
      </c>
      <c r="AM1803" s="1">
        <v>493845.67546583328</v>
      </c>
      <c r="AN1803" s="1"/>
      <c r="AO1803" s="1">
        <v>0</v>
      </c>
      <c r="AP1803" s="1">
        <v>0</v>
      </c>
      <c r="AQ1803" s="1">
        <v>502760.81865333329</v>
      </c>
      <c r="AR1803" s="1">
        <v>0</v>
      </c>
      <c r="AS1803" s="1">
        <v>0</v>
      </c>
      <c r="AT1803" s="1">
        <v>0</v>
      </c>
      <c r="AU1803" s="1">
        <v>0</v>
      </c>
      <c r="AV1803" s="1"/>
      <c r="AW1803" s="1">
        <v>0</v>
      </c>
      <c r="AX1803" s="1">
        <v>146090.07233999998</v>
      </c>
      <c r="AY1803" s="1"/>
      <c r="AZ1803" s="1">
        <v>0</v>
      </c>
      <c r="BA1803" s="1">
        <v>0</v>
      </c>
      <c r="BB1803" s="1">
        <v>146090.07233999998</v>
      </c>
      <c r="BC1803" s="7">
        <v>2.3194452463442765</v>
      </c>
      <c r="BD1803" s="35" t="s">
        <v>552</v>
      </c>
      <c r="BE1803" s="35" t="s">
        <v>552</v>
      </c>
      <c r="BF1803" s="35">
        <v>1.1687499999999998E-2</v>
      </c>
      <c r="BG1803" s="35" t="s">
        <v>552</v>
      </c>
      <c r="BH1803" s="35" t="s">
        <v>552</v>
      </c>
      <c r="BI1803" s="35" t="s">
        <v>552</v>
      </c>
      <c r="BJ1803" s="35">
        <v>0.98955106643466562</v>
      </c>
      <c r="BK1803" s="35" t="s">
        <v>552</v>
      </c>
      <c r="BL1803" s="35" t="s">
        <v>552</v>
      </c>
      <c r="BM1803" s="35" t="s">
        <v>552</v>
      </c>
      <c r="BN1803" s="35">
        <v>0.46034575085764123</v>
      </c>
      <c r="BO1803" s="1">
        <v>0</v>
      </c>
      <c r="BP1803" s="1">
        <v>0</v>
      </c>
      <c r="BQ1803" s="1">
        <v>92080.535039999988</v>
      </c>
      <c r="BR1803" s="1">
        <v>4092.9591696351658</v>
      </c>
      <c r="BS1803" s="1">
        <v>36167.564360131058</v>
      </c>
      <c r="BT1803" s="1">
        <v>92080.535039999988</v>
      </c>
      <c r="BU1803" s="1">
        <v>4092.9591696351658</v>
      </c>
      <c r="BV1803" s="1">
        <v>10646.523532871601</v>
      </c>
      <c r="BW1803" s="35">
        <v>6.3648529166954226</v>
      </c>
      <c r="BX1803" s="1">
        <v>493998.52698021894</v>
      </c>
      <c r="BY1803" s="1">
        <v>21958.123939132493</v>
      </c>
      <c r="BZ1803" s="1">
        <v>194033.66314721853</v>
      </c>
      <c r="CA1803" s="1">
        <v>493998.52698021894</v>
      </c>
      <c r="CB1803" s="1">
        <v>21958.123939132493</v>
      </c>
      <c r="CC1803" s="1">
        <v>57117.032827992654</v>
      </c>
    </row>
    <row r="1804" spans="1:81" x14ac:dyDescent="0.25">
      <c r="A1804" t="s">
        <v>800</v>
      </c>
      <c r="B1804" t="s">
        <v>204</v>
      </c>
      <c r="C1804" t="s">
        <v>104</v>
      </c>
      <c r="D1804" t="s">
        <v>38</v>
      </c>
      <c r="E1804">
        <v>61</v>
      </c>
      <c r="F1804" t="s">
        <v>370</v>
      </c>
      <c r="G1804" t="s">
        <v>62</v>
      </c>
      <c r="H1804" s="74">
        <v>0.29175696267717999</v>
      </c>
      <c r="I1804" s="1">
        <v>731980.03</v>
      </c>
      <c r="J1804" s="1"/>
      <c r="K1804" s="1"/>
      <c r="L1804" s="1">
        <v>202160</v>
      </c>
      <c r="M1804" s="1"/>
      <c r="N1804" s="1"/>
      <c r="O1804" s="1"/>
      <c r="P1804" s="1"/>
      <c r="Q1804" s="1"/>
      <c r="R1804" s="1"/>
      <c r="S1804" s="1"/>
      <c r="T1804" s="1">
        <v>202160</v>
      </c>
      <c r="U1804" s="1">
        <v>37.25</v>
      </c>
      <c r="V1804" s="36">
        <v>0.10708644968706899</v>
      </c>
      <c r="W1804" s="1"/>
      <c r="X1804" s="1"/>
      <c r="Y1804" s="1">
        <v>46904</v>
      </c>
      <c r="Z1804" s="1"/>
      <c r="AA1804" s="1"/>
      <c r="AB1804" s="1"/>
      <c r="AC1804" s="1"/>
      <c r="AD1804" s="1"/>
      <c r="AE1804" s="1"/>
      <c r="AF1804" s="1"/>
      <c r="AG1804" s="1">
        <v>0</v>
      </c>
      <c r="AH1804" s="1">
        <v>0</v>
      </c>
      <c r="AI1804" s="1">
        <v>481252.58500000002</v>
      </c>
      <c r="AJ1804" s="1">
        <v>0</v>
      </c>
      <c r="AK1804" s="1">
        <v>0</v>
      </c>
      <c r="AL1804" s="1">
        <v>0</v>
      </c>
      <c r="AM1804" s="1">
        <v>0</v>
      </c>
      <c r="AN1804" s="1">
        <v>0</v>
      </c>
      <c r="AO1804" s="1">
        <v>0</v>
      </c>
      <c r="AP1804" s="1">
        <v>0</v>
      </c>
      <c r="AQ1804" s="1">
        <v>481252.58500000002</v>
      </c>
      <c r="AR1804" s="1">
        <v>0</v>
      </c>
      <c r="AS1804" s="1">
        <v>0</v>
      </c>
      <c r="AT1804" s="1">
        <v>101688.7819376</v>
      </c>
      <c r="AU1804" s="1">
        <v>0</v>
      </c>
      <c r="AV1804" s="1">
        <v>0</v>
      </c>
      <c r="AW1804" s="1">
        <v>0</v>
      </c>
      <c r="AX1804" s="1">
        <v>0</v>
      </c>
      <c r="AY1804" s="1">
        <v>0</v>
      </c>
      <c r="AZ1804" s="1">
        <v>0</v>
      </c>
      <c r="BA1804" s="1">
        <v>0</v>
      </c>
      <c r="BB1804" s="1">
        <v>101688.7819376</v>
      </c>
      <c r="BC1804" s="7">
        <v>0.79638971426255989</v>
      </c>
      <c r="BD1804" s="35" t="s">
        <v>552</v>
      </c>
      <c r="BE1804" s="35" t="s">
        <v>552</v>
      </c>
      <c r="BF1804" s="35">
        <v>2.8835643398179664</v>
      </c>
      <c r="BG1804" s="35" t="s">
        <v>552</v>
      </c>
      <c r="BH1804" s="35" t="s">
        <v>552</v>
      </c>
      <c r="BI1804" s="35" t="s">
        <v>552</v>
      </c>
      <c r="BJ1804" s="35" t="s">
        <v>552</v>
      </c>
      <c r="BK1804" s="35" t="s">
        <v>552</v>
      </c>
      <c r="BL1804" s="35" t="s">
        <v>552</v>
      </c>
      <c r="BM1804" s="35" t="s">
        <v>552</v>
      </c>
      <c r="BN1804" s="35">
        <v>2.8835643398179664</v>
      </c>
      <c r="BO1804" s="1">
        <v>0</v>
      </c>
      <c r="BP1804" s="1"/>
      <c r="BQ1804" s="1">
        <v>240938.54667479999</v>
      </c>
      <c r="BR1804" s="1">
        <v>10709.664463860974</v>
      </c>
      <c r="BS1804" s="1">
        <v>94636.291914592162</v>
      </c>
      <c r="BT1804" s="1">
        <v>240938.54667479999</v>
      </c>
      <c r="BU1804" s="1">
        <v>10709.664463860974</v>
      </c>
      <c r="BV1804" s="1">
        <v>27857.765010105886</v>
      </c>
      <c r="BW1804" s="35">
        <v>6.0341119132232341</v>
      </c>
      <c r="BX1804" s="1">
        <v>1212911.6081703031</v>
      </c>
      <c r="BY1804" s="1">
        <v>53913.649464146052</v>
      </c>
      <c r="BZ1804" s="1">
        <v>476409.68455052009</v>
      </c>
      <c r="CA1804" s="1">
        <v>1212911.6081703031</v>
      </c>
      <c r="CB1804" s="1">
        <v>53913.649464146052</v>
      </c>
      <c r="CC1804" s="1">
        <v>140239.10671314743</v>
      </c>
    </row>
    <row r="1805" spans="1:81" x14ac:dyDescent="0.25">
      <c r="A1805" t="s">
        <v>800</v>
      </c>
      <c r="B1805" t="s">
        <v>204</v>
      </c>
      <c r="C1805" t="s">
        <v>104</v>
      </c>
      <c r="D1805" t="s">
        <v>28</v>
      </c>
      <c r="E1805">
        <v>61</v>
      </c>
      <c r="F1805" t="s">
        <v>370</v>
      </c>
      <c r="G1805" t="s">
        <v>62</v>
      </c>
      <c r="H1805" s="74">
        <v>0.29175696267717999</v>
      </c>
      <c r="I1805" s="1">
        <v>1077194.6499999999</v>
      </c>
      <c r="J1805" s="1">
        <v>0</v>
      </c>
      <c r="K1805" s="1">
        <v>0</v>
      </c>
      <c r="L1805" s="1">
        <v>202160</v>
      </c>
      <c r="M1805" s="1">
        <v>0</v>
      </c>
      <c r="N1805" s="1">
        <v>0</v>
      </c>
      <c r="O1805" s="1">
        <v>0</v>
      </c>
      <c r="P1805" s="1">
        <v>108072</v>
      </c>
      <c r="Q1805" s="1">
        <v>0</v>
      </c>
      <c r="R1805" s="1">
        <v>0</v>
      </c>
      <c r="S1805" s="1">
        <v>0</v>
      </c>
      <c r="T1805" s="1">
        <v>310232</v>
      </c>
      <c r="U1805" s="1"/>
      <c r="V1805" s="36"/>
      <c r="W1805" s="1"/>
      <c r="X1805" s="1"/>
      <c r="Y1805" s="1">
        <v>46904</v>
      </c>
      <c r="Z1805" s="1"/>
      <c r="AA1805" s="1"/>
      <c r="AB1805" s="1"/>
      <c r="AC1805" s="1">
        <v>12728</v>
      </c>
      <c r="AD1805" s="1"/>
      <c r="AE1805" s="1"/>
      <c r="AF1805" s="1"/>
      <c r="AG1805" s="1">
        <v>0</v>
      </c>
      <c r="AH1805" s="1">
        <v>0</v>
      </c>
      <c r="AI1805" s="1">
        <v>481252.58500000002</v>
      </c>
      <c r="AJ1805" s="1">
        <v>0</v>
      </c>
      <c r="AK1805" s="1">
        <v>0</v>
      </c>
      <c r="AL1805" s="1">
        <v>0</v>
      </c>
      <c r="AM1805" s="1">
        <v>111874.59177999999</v>
      </c>
      <c r="AN1805" s="1">
        <v>0</v>
      </c>
      <c r="AO1805" s="1">
        <v>0</v>
      </c>
      <c r="AP1805" s="1">
        <v>0</v>
      </c>
      <c r="AQ1805" s="1">
        <v>593127.17677999998</v>
      </c>
      <c r="AR1805" s="1">
        <v>0</v>
      </c>
      <c r="AS1805" s="1">
        <v>0</v>
      </c>
      <c r="AT1805" s="1">
        <v>101688.7819376</v>
      </c>
      <c r="AU1805" s="1">
        <v>0</v>
      </c>
      <c r="AV1805" s="1">
        <v>0</v>
      </c>
      <c r="AW1805" s="1">
        <v>0</v>
      </c>
      <c r="AX1805" s="1">
        <v>33107.819039999995</v>
      </c>
      <c r="AY1805" s="1">
        <v>0</v>
      </c>
      <c r="AZ1805" s="1">
        <v>0</v>
      </c>
      <c r="BA1805" s="1">
        <v>0</v>
      </c>
      <c r="BB1805" s="1">
        <v>134796.6009776</v>
      </c>
      <c r="BC1805" s="7">
        <v>0.6757588127248868</v>
      </c>
      <c r="BD1805" s="35" t="s">
        <v>552</v>
      </c>
      <c r="BE1805" s="35" t="s">
        <v>552</v>
      </c>
      <c r="BF1805" s="35">
        <v>2.8835643398179664</v>
      </c>
      <c r="BG1805" s="35" t="s">
        <v>552</v>
      </c>
      <c r="BH1805" s="35" t="s">
        <v>552</v>
      </c>
      <c r="BI1805" s="35" t="s">
        <v>552</v>
      </c>
      <c r="BJ1805" s="35">
        <v>1.3415353728995483</v>
      </c>
      <c r="BK1805" s="35" t="s">
        <v>552</v>
      </c>
      <c r="BL1805" s="35" t="s">
        <v>552</v>
      </c>
      <c r="BM1805" s="35" t="s">
        <v>552</v>
      </c>
      <c r="BN1805" s="35">
        <v>2.346385214154568</v>
      </c>
      <c r="BO1805" s="1">
        <v>0</v>
      </c>
      <c r="BP1805" s="1">
        <v>0</v>
      </c>
      <c r="BQ1805" s="1">
        <v>354569.39099399996</v>
      </c>
      <c r="BR1805" s="1">
        <v>15760.530056764195</v>
      </c>
      <c r="BS1805" s="1">
        <v>139268.42696273685</v>
      </c>
      <c r="BT1805" s="1">
        <v>354569.39099399996</v>
      </c>
      <c r="BU1805" s="1">
        <v>15760.530056764195</v>
      </c>
      <c r="BV1805" s="1">
        <v>40995.975573053889</v>
      </c>
      <c r="BW1805" s="35">
        <v>6.0341119132232341</v>
      </c>
      <c r="BX1805" s="1">
        <v>1784941.9952672019</v>
      </c>
      <c r="BY1805" s="1">
        <v>79340.272117469489</v>
      </c>
      <c r="BZ1805" s="1">
        <v>701092.84730897343</v>
      </c>
      <c r="CA1805" s="1">
        <v>1784941.9952672019</v>
      </c>
      <c r="CB1805" s="1">
        <v>79340.272117469489</v>
      </c>
      <c r="CC1805" s="1">
        <v>206378.32902651926</v>
      </c>
    </row>
    <row r="1806" spans="1:81" x14ac:dyDescent="0.25">
      <c r="A1806" t="s">
        <v>800</v>
      </c>
      <c r="B1806" t="s">
        <v>204</v>
      </c>
      <c r="C1806" t="s">
        <v>104</v>
      </c>
      <c r="D1806" t="s">
        <v>1730</v>
      </c>
      <c r="E1806">
        <v>61</v>
      </c>
      <c r="F1806" t="s">
        <v>370</v>
      </c>
      <c r="G1806" t="s">
        <v>62</v>
      </c>
      <c r="H1806" s="74">
        <v>0.29175696267717999</v>
      </c>
      <c r="I1806" s="1">
        <v>345214.62</v>
      </c>
      <c r="J1806" s="1"/>
      <c r="K1806" s="1"/>
      <c r="L1806" s="1"/>
      <c r="M1806" s="1"/>
      <c r="N1806" s="1"/>
      <c r="O1806" s="1"/>
      <c r="P1806" s="1">
        <v>108072</v>
      </c>
      <c r="Q1806" s="1"/>
      <c r="R1806" s="1"/>
      <c r="S1806" s="1"/>
      <c r="T1806" s="1">
        <v>108072</v>
      </c>
      <c r="U1806" s="1">
        <v>7.9</v>
      </c>
      <c r="V1806" s="36">
        <v>0.41259220632943661</v>
      </c>
      <c r="W1806" s="1"/>
      <c r="X1806" s="1"/>
      <c r="Y1806" s="1"/>
      <c r="Z1806" s="1"/>
      <c r="AA1806" s="1"/>
      <c r="AB1806" s="1"/>
      <c r="AC1806" s="1">
        <v>12728</v>
      </c>
      <c r="AD1806" s="1"/>
      <c r="AE1806" s="1"/>
      <c r="AF1806" s="1"/>
      <c r="AG1806" s="1">
        <v>0</v>
      </c>
      <c r="AH1806" s="1">
        <v>0</v>
      </c>
      <c r="AI1806" s="1">
        <v>0</v>
      </c>
      <c r="AJ1806" s="1">
        <v>0</v>
      </c>
      <c r="AK1806" s="1"/>
      <c r="AL1806" s="1">
        <v>0</v>
      </c>
      <c r="AM1806" s="1">
        <v>111874.59177999999</v>
      </c>
      <c r="AN1806" s="1"/>
      <c r="AO1806" s="1">
        <v>0</v>
      </c>
      <c r="AP1806" s="1">
        <v>0</v>
      </c>
      <c r="AQ1806" s="1">
        <v>111874.59177999999</v>
      </c>
      <c r="AR1806" s="1">
        <v>0</v>
      </c>
      <c r="AS1806" s="1">
        <v>0</v>
      </c>
      <c r="AT1806" s="1">
        <v>0</v>
      </c>
      <c r="AU1806" s="1">
        <v>0</v>
      </c>
      <c r="AV1806" s="1"/>
      <c r="AW1806" s="1">
        <v>0</v>
      </c>
      <c r="AX1806" s="1">
        <v>33107.819039999995</v>
      </c>
      <c r="AY1806" s="1"/>
      <c r="AZ1806" s="1">
        <v>0</v>
      </c>
      <c r="BA1806" s="1">
        <v>0</v>
      </c>
      <c r="BB1806" s="1">
        <v>33107.819039999995</v>
      </c>
      <c r="BC1806" s="7">
        <v>0.41997760934922163</v>
      </c>
      <c r="BD1806" s="35" t="s">
        <v>552</v>
      </c>
      <c r="BE1806" s="35" t="s">
        <v>552</v>
      </c>
      <c r="BF1806" s="35" t="s">
        <v>552</v>
      </c>
      <c r="BG1806" s="35" t="s">
        <v>552</v>
      </c>
      <c r="BH1806" s="35" t="s">
        <v>552</v>
      </c>
      <c r="BI1806" s="35" t="s">
        <v>552</v>
      </c>
      <c r="BJ1806" s="35">
        <v>1.3415353728995483</v>
      </c>
      <c r="BK1806" s="35" t="s">
        <v>552</v>
      </c>
      <c r="BL1806" s="35" t="s">
        <v>552</v>
      </c>
      <c r="BM1806" s="35" t="s">
        <v>552</v>
      </c>
      <c r="BN1806" s="35">
        <v>1.3415353728995483</v>
      </c>
      <c r="BO1806" s="1">
        <v>0</v>
      </c>
      <c r="BP1806" s="1">
        <v>0</v>
      </c>
      <c r="BQ1806" s="1">
        <v>113630.84431919998</v>
      </c>
      <c r="BR1806" s="1">
        <v>5050.8655929032229</v>
      </c>
      <c r="BS1806" s="1">
        <v>44632.135048144686</v>
      </c>
      <c r="BT1806" s="1">
        <v>113630.84431919998</v>
      </c>
      <c r="BU1806" s="1">
        <v>5050.8655929032229</v>
      </c>
      <c r="BV1806" s="1">
        <v>13138.210562948005</v>
      </c>
      <c r="BW1806" s="35">
        <v>6.0341119132232341</v>
      </c>
      <c r="BX1806" s="1">
        <v>572030.38709689921</v>
      </c>
      <c r="BY1806" s="1">
        <v>25426.622653323448</v>
      </c>
      <c r="BZ1806" s="1">
        <v>224683.1627584534</v>
      </c>
      <c r="CA1806" s="1">
        <v>572030.38709689921</v>
      </c>
      <c r="CB1806" s="1">
        <v>25426.622653323448</v>
      </c>
      <c r="CC1806" s="1">
        <v>66139.22231337188</v>
      </c>
    </row>
    <row r="1807" spans="1:81" x14ac:dyDescent="0.25">
      <c r="A1807" t="s">
        <v>903</v>
      </c>
      <c r="B1807" t="s">
        <v>904</v>
      </c>
      <c r="C1807" t="s">
        <v>104</v>
      </c>
      <c r="D1807" t="s">
        <v>38</v>
      </c>
      <c r="E1807">
        <v>47</v>
      </c>
      <c r="F1807" t="s">
        <v>39</v>
      </c>
      <c r="G1807" t="s">
        <v>62</v>
      </c>
      <c r="H1807" s="74">
        <v>0.29175696267717999</v>
      </c>
      <c r="I1807" s="1">
        <v>3638715</v>
      </c>
      <c r="J1807" s="1">
        <v>443362</v>
      </c>
      <c r="K1807" s="1"/>
      <c r="L1807" s="1"/>
      <c r="M1807" s="1"/>
      <c r="N1807" s="1"/>
      <c r="O1807" s="1"/>
      <c r="P1807" s="1"/>
      <c r="Q1807" s="1"/>
      <c r="R1807" s="1"/>
      <c r="S1807" s="1"/>
      <c r="T1807" s="1">
        <v>443362</v>
      </c>
      <c r="U1807" s="1">
        <v>31.578947368421051</v>
      </c>
      <c r="V1807" s="36">
        <v>0.2683161947741366</v>
      </c>
      <c r="W1807" s="1">
        <v>92904</v>
      </c>
      <c r="X1807" s="1"/>
      <c r="Y1807" s="1"/>
      <c r="Z1807" s="1"/>
      <c r="AA1807" s="1"/>
      <c r="AB1807" s="1"/>
      <c r="AC1807" s="1"/>
      <c r="AD1807" s="1"/>
      <c r="AE1807" s="1"/>
      <c r="AF1807" s="1"/>
      <c r="AG1807" s="1">
        <v>5163.8372140000001</v>
      </c>
      <c r="AH1807" s="1">
        <v>0</v>
      </c>
      <c r="AI1807" s="1">
        <v>0</v>
      </c>
      <c r="AJ1807" s="1">
        <v>0</v>
      </c>
      <c r="AK1807" s="1">
        <v>0</v>
      </c>
      <c r="AL1807" s="1">
        <v>0</v>
      </c>
      <c r="AM1807" s="1">
        <v>0</v>
      </c>
      <c r="AN1807" s="1">
        <v>0</v>
      </c>
      <c r="AO1807" s="1">
        <v>0</v>
      </c>
      <c r="AP1807" s="1">
        <v>0</v>
      </c>
      <c r="AQ1807" s="1">
        <v>5163.8372140000001</v>
      </c>
      <c r="AR1807" s="1">
        <v>344043.02184000006</v>
      </c>
      <c r="AS1807" s="1">
        <v>0</v>
      </c>
      <c r="AT1807" s="1">
        <v>0</v>
      </c>
      <c r="AU1807" s="1">
        <v>0</v>
      </c>
      <c r="AV1807" s="1">
        <v>0</v>
      </c>
      <c r="AW1807" s="1">
        <v>0</v>
      </c>
      <c r="AX1807" s="1">
        <v>0</v>
      </c>
      <c r="AY1807" s="1">
        <v>0</v>
      </c>
      <c r="AZ1807" s="1">
        <v>0</v>
      </c>
      <c r="BA1807" s="1">
        <v>0</v>
      </c>
      <c r="BB1807" s="1">
        <v>344043.02184000006</v>
      </c>
      <c r="BC1807" s="7">
        <v>9.596982974868877E-2</v>
      </c>
      <c r="BD1807" s="35">
        <v>0.78763371478385624</v>
      </c>
      <c r="BE1807" s="35" t="s">
        <v>552</v>
      </c>
      <c r="BF1807" s="35" t="s">
        <v>552</v>
      </c>
      <c r="BG1807" s="35" t="s">
        <v>552</v>
      </c>
      <c r="BH1807" s="35" t="s">
        <v>552</v>
      </c>
      <c r="BI1807" s="35" t="s">
        <v>552</v>
      </c>
      <c r="BJ1807" s="35" t="s">
        <v>552</v>
      </c>
      <c r="BK1807" s="35" t="s">
        <v>552</v>
      </c>
      <c r="BL1807" s="35" t="s">
        <v>552</v>
      </c>
      <c r="BM1807" s="35" t="s">
        <v>552</v>
      </c>
      <c r="BN1807" s="35">
        <v>0.78763371478385624</v>
      </c>
      <c r="BO1807" s="1">
        <v>877942.79999999993</v>
      </c>
      <c r="BP1807" s="1"/>
      <c r="BQ1807" s="1">
        <v>1197719.4293999998</v>
      </c>
      <c r="BR1807" s="1">
        <v>53238.360518685018</v>
      </c>
      <c r="BS1807" s="1">
        <v>470442.47222701577</v>
      </c>
      <c r="BT1807" s="1">
        <v>1197719.4293999998</v>
      </c>
      <c r="BU1807" s="1">
        <v>53238.360518685018</v>
      </c>
      <c r="BV1807" s="1">
        <v>138482.55861399308</v>
      </c>
      <c r="BW1807" s="35">
        <v>6.3719228454949945</v>
      </c>
      <c r="BX1807" s="1">
        <v>6434056.3652870879</v>
      </c>
      <c r="BY1807" s="1">
        <v>285992.36512702279</v>
      </c>
      <c r="BZ1807" s="1">
        <v>2527180.6640474503</v>
      </c>
      <c r="CA1807" s="1">
        <v>6434056.3652870879</v>
      </c>
      <c r="CB1807" s="1">
        <v>285992.36512702279</v>
      </c>
      <c r="CC1807" s="1">
        <v>743917.62032110908</v>
      </c>
    </row>
    <row r="1808" spans="1:81" x14ac:dyDescent="0.25">
      <c r="A1808" t="s">
        <v>903</v>
      </c>
      <c r="B1808" t="s">
        <v>904</v>
      </c>
      <c r="C1808" t="s">
        <v>104</v>
      </c>
      <c r="D1808" t="s">
        <v>28</v>
      </c>
      <c r="E1808">
        <v>47</v>
      </c>
      <c r="F1808" t="s">
        <v>39</v>
      </c>
      <c r="G1808" t="s">
        <v>62</v>
      </c>
      <c r="H1808" s="74">
        <v>0.29175696267717999</v>
      </c>
      <c r="I1808" s="1">
        <v>3638715</v>
      </c>
      <c r="J1808" s="1">
        <v>443362</v>
      </c>
      <c r="K1808" s="1">
        <v>0</v>
      </c>
      <c r="L1808" s="1">
        <v>0</v>
      </c>
      <c r="M1808" s="1">
        <v>0</v>
      </c>
      <c r="N1808" s="1">
        <v>0</v>
      </c>
      <c r="O1808" s="1">
        <v>0</v>
      </c>
      <c r="P1808" s="1">
        <v>0</v>
      </c>
      <c r="Q1808" s="1">
        <v>0</v>
      </c>
      <c r="R1808" s="1">
        <v>0</v>
      </c>
      <c r="S1808" s="1">
        <v>0</v>
      </c>
      <c r="T1808" s="1">
        <v>443362</v>
      </c>
      <c r="U1808" s="1"/>
      <c r="V1808" s="36"/>
      <c r="W1808" s="1">
        <v>92904</v>
      </c>
      <c r="X1808" s="1"/>
      <c r="Y1808" s="1"/>
      <c r="Z1808" s="1"/>
      <c r="AA1808" s="1"/>
      <c r="AB1808" s="1"/>
      <c r="AC1808" s="1"/>
      <c r="AD1808" s="1"/>
      <c r="AE1808" s="1"/>
      <c r="AF1808" s="1"/>
      <c r="AG1808" s="1">
        <v>5163.8372140000001</v>
      </c>
      <c r="AH1808" s="1">
        <v>0</v>
      </c>
      <c r="AI1808" s="1">
        <v>0</v>
      </c>
      <c r="AJ1808" s="1">
        <v>0</v>
      </c>
      <c r="AK1808" s="1">
        <v>0</v>
      </c>
      <c r="AL1808" s="1">
        <v>0</v>
      </c>
      <c r="AM1808" s="1">
        <v>0</v>
      </c>
      <c r="AN1808" s="1">
        <v>0</v>
      </c>
      <c r="AO1808" s="1">
        <v>0</v>
      </c>
      <c r="AP1808" s="1">
        <v>0</v>
      </c>
      <c r="AQ1808" s="1">
        <v>5163.8372140000001</v>
      </c>
      <c r="AR1808" s="1">
        <v>344043.02184000006</v>
      </c>
      <c r="AS1808" s="1">
        <v>0</v>
      </c>
      <c r="AT1808" s="1">
        <v>0</v>
      </c>
      <c r="AU1808" s="1">
        <v>0</v>
      </c>
      <c r="AV1808" s="1">
        <v>0</v>
      </c>
      <c r="AW1808" s="1">
        <v>0</v>
      </c>
      <c r="AX1808" s="1">
        <v>0</v>
      </c>
      <c r="AY1808" s="1">
        <v>0</v>
      </c>
      <c r="AZ1808" s="1">
        <v>0</v>
      </c>
      <c r="BA1808" s="1">
        <v>0</v>
      </c>
      <c r="BB1808" s="1">
        <v>344043.02184000006</v>
      </c>
      <c r="BC1808" s="7">
        <v>9.596982974868877E-2</v>
      </c>
      <c r="BD1808" s="35">
        <v>0.78763371478385624</v>
      </c>
      <c r="BE1808" s="35" t="s">
        <v>552</v>
      </c>
      <c r="BF1808" s="35" t="s">
        <v>552</v>
      </c>
      <c r="BG1808" s="35" t="s">
        <v>552</v>
      </c>
      <c r="BH1808" s="35" t="s">
        <v>552</v>
      </c>
      <c r="BI1808" s="35" t="s">
        <v>552</v>
      </c>
      <c r="BJ1808" s="35" t="s">
        <v>552</v>
      </c>
      <c r="BK1808" s="35" t="s">
        <v>552</v>
      </c>
      <c r="BL1808" s="35" t="s">
        <v>552</v>
      </c>
      <c r="BM1808" s="35" t="s">
        <v>552</v>
      </c>
      <c r="BN1808" s="35">
        <v>0.78763371478385624</v>
      </c>
      <c r="BO1808" s="1">
        <v>877942.79999999993</v>
      </c>
      <c r="BP1808" s="1">
        <v>0</v>
      </c>
      <c r="BQ1808" s="1">
        <v>1197719.4293999998</v>
      </c>
      <c r="BR1808" s="1">
        <v>53238.360518685018</v>
      </c>
      <c r="BS1808" s="1">
        <v>470442.47222701577</v>
      </c>
      <c r="BT1808" s="1">
        <v>1197719.4293999998</v>
      </c>
      <c r="BU1808" s="1">
        <v>53238.360518685018</v>
      </c>
      <c r="BV1808" s="1">
        <v>138482.55861399308</v>
      </c>
      <c r="BW1808" s="35">
        <v>6.3719228454949945</v>
      </c>
      <c r="BX1808" s="1">
        <v>6434056.3652870879</v>
      </c>
      <c r="BY1808" s="1">
        <v>285992.36512702279</v>
      </c>
      <c r="BZ1808" s="1">
        <v>2527180.6640474503</v>
      </c>
      <c r="CA1808" s="1">
        <v>6434056.3652870879</v>
      </c>
      <c r="CB1808" s="1">
        <v>285992.36512702279</v>
      </c>
      <c r="CC1808" s="1">
        <v>743917.62032110908</v>
      </c>
    </row>
    <row r="1809" spans="1:81" x14ac:dyDescent="0.25">
      <c r="A1809" t="s">
        <v>1317</v>
      </c>
      <c r="B1809" t="s">
        <v>1318</v>
      </c>
      <c r="C1809" t="s">
        <v>104</v>
      </c>
      <c r="D1809" t="s">
        <v>28</v>
      </c>
      <c r="E1809">
        <v>63</v>
      </c>
      <c r="F1809" t="s">
        <v>370</v>
      </c>
      <c r="G1809" t="s">
        <v>62</v>
      </c>
      <c r="H1809" s="74">
        <v>0.29175696267717999</v>
      </c>
      <c r="I1809" s="1">
        <v>19954.47</v>
      </c>
      <c r="J1809" s="1">
        <v>0</v>
      </c>
      <c r="K1809" s="1">
        <v>0</v>
      </c>
      <c r="L1809" s="1">
        <v>0</v>
      </c>
      <c r="M1809" s="1">
        <v>0</v>
      </c>
      <c r="N1809" s="1">
        <v>0</v>
      </c>
      <c r="O1809" s="1">
        <v>0</v>
      </c>
      <c r="P1809" s="1">
        <v>24472</v>
      </c>
      <c r="Q1809" s="1">
        <v>0</v>
      </c>
      <c r="R1809" s="1">
        <v>0</v>
      </c>
      <c r="S1809" s="1">
        <v>0</v>
      </c>
      <c r="T1809" s="1">
        <v>24472</v>
      </c>
      <c r="U1809" s="1"/>
      <c r="V1809" s="36"/>
      <c r="W1809" s="1"/>
      <c r="X1809" s="1"/>
      <c r="Y1809" s="1"/>
      <c r="Z1809" s="1"/>
      <c r="AA1809" s="1"/>
      <c r="AB1809" s="1"/>
      <c r="AC1809" s="1">
        <v>2883</v>
      </c>
      <c r="AD1809" s="1"/>
      <c r="AE1809" s="1"/>
      <c r="AF1809" s="1"/>
      <c r="AG1809" s="1">
        <v>0</v>
      </c>
      <c r="AH1809" s="1">
        <v>0</v>
      </c>
      <c r="AI1809" s="1">
        <v>0</v>
      </c>
      <c r="AJ1809" s="1">
        <v>0</v>
      </c>
      <c r="AK1809" s="1">
        <v>0</v>
      </c>
      <c r="AL1809" s="1">
        <v>0</v>
      </c>
      <c r="AM1809" s="1">
        <v>25340.536113333332</v>
      </c>
      <c r="AN1809" s="1">
        <v>0</v>
      </c>
      <c r="AO1809" s="1">
        <v>0</v>
      </c>
      <c r="AP1809" s="1">
        <v>0</v>
      </c>
      <c r="AQ1809" s="1">
        <v>25340.536113333332</v>
      </c>
      <c r="AR1809" s="1">
        <v>0</v>
      </c>
      <c r="AS1809" s="1">
        <v>0</v>
      </c>
      <c r="AT1809" s="1">
        <v>0</v>
      </c>
      <c r="AU1809" s="1">
        <v>0</v>
      </c>
      <c r="AV1809" s="1">
        <v>0</v>
      </c>
      <c r="AW1809" s="1">
        <v>0</v>
      </c>
      <c r="AX1809" s="1">
        <v>7499.2019399999999</v>
      </c>
      <c r="AY1809" s="1">
        <v>0</v>
      </c>
      <c r="AZ1809" s="1">
        <v>0</v>
      </c>
      <c r="BA1809" s="1">
        <v>0</v>
      </c>
      <c r="BB1809" s="1">
        <v>7499.2019399999999</v>
      </c>
      <c r="BC1809" s="7">
        <v>1.6457334147854257</v>
      </c>
      <c r="BD1809" s="35" t="s">
        <v>552</v>
      </c>
      <c r="BE1809" s="35" t="s">
        <v>552</v>
      </c>
      <c r="BF1809" s="35" t="s">
        <v>552</v>
      </c>
      <c r="BG1809" s="35" t="s">
        <v>552</v>
      </c>
      <c r="BH1809" s="35" t="s">
        <v>552</v>
      </c>
      <c r="BI1809" s="35" t="s">
        <v>552</v>
      </c>
      <c r="BJ1809" s="35">
        <v>1.3419311071156153</v>
      </c>
      <c r="BK1809" s="35" t="s">
        <v>552</v>
      </c>
      <c r="BL1809" s="35" t="s">
        <v>552</v>
      </c>
      <c r="BM1809" s="35" t="s">
        <v>552</v>
      </c>
      <c r="BN1809" s="35">
        <v>1.3419311071156153</v>
      </c>
      <c r="BO1809" s="1">
        <v>0</v>
      </c>
      <c r="BP1809" s="1">
        <v>0</v>
      </c>
      <c r="BQ1809" s="1">
        <v>6568.2133451999998</v>
      </c>
      <c r="BR1809" s="1">
        <v>291.95561285214279</v>
      </c>
      <c r="BS1809" s="1">
        <v>2579.8750929324829</v>
      </c>
      <c r="BT1809" s="1">
        <v>6568.2133451999998</v>
      </c>
      <c r="BU1809" s="1">
        <v>291.95561285214279</v>
      </c>
      <c r="BV1809" s="1">
        <v>759.42910103873669</v>
      </c>
      <c r="BW1809" s="35">
        <v>5.9769046057422708</v>
      </c>
      <c r="BX1809" s="1">
        <v>32689.371249223732</v>
      </c>
      <c r="BY1809" s="1">
        <v>1453.0352342761371</v>
      </c>
      <c r="BZ1809" s="1">
        <v>12839.792232255448</v>
      </c>
      <c r="CA1809" s="1">
        <v>32689.371249223732</v>
      </c>
      <c r="CB1809" s="1">
        <v>1453.0352342761371</v>
      </c>
      <c r="CC1809" s="1">
        <v>3779.6061906944019</v>
      </c>
    </row>
    <row r="1810" spans="1:81" x14ac:dyDescent="0.25">
      <c r="A1810" t="s">
        <v>1317</v>
      </c>
      <c r="B1810" t="s">
        <v>1318</v>
      </c>
      <c r="C1810" t="s">
        <v>104</v>
      </c>
      <c r="D1810" t="s">
        <v>1730</v>
      </c>
      <c r="E1810">
        <v>63</v>
      </c>
      <c r="F1810" t="s">
        <v>370</v>
      </c>
      <c r="G1810" t="s">
        <v>62</v>
      </c>
      <c r="H1810" s="74">
        <v>0.29175696267717999</v>
      </c>
      <c r="I1810" s="1">
        <v>19954.47</v>
      </c>
      <c r="J1810" s="1"/>
      <c r="K1810" s="1"/>
      <c r="L1810" s="1"/>
      <c r="M1810" s="1"/>
      <c r="N1810" s="1"/>
      <c r="O1810" s="1"/>
      <c r="P1810" s="1">
        <v>24472</v>
      </c>
      <c r="Q1810" s="1"/>
      <c r="R1810" s="1"/>
      <c r="S1810" s="1"/>
      <c r="T1810" s="1">
        <v>24472</v>
      </c>
      <c r="U1810" s="1">
        <v>13</v>
      </c>
      <c r="V1810" s="36">
        <v>7.0859534242878358E-2</v>
      </c>
      <c r="W1810" s="1"/>
      <c r="X1810" s="1"/>
      <c r="Y1810" s="1"/>
      <c r="Z1810" s="1"/>
      <c r="AA1810" s="1"/>
      <c r="AB1810" s="1"/>
      <c r="AC1810" s="1">
        <v>2883</v>
      </c>
      <c r="AD1810" s="1"/>
      <c r="AE1810" s="1"/>
      <c r="AF1810" s="1"/>
      <c r="AG1810" s="1">
        <v>0</v>
      </c>
      <c r="AH1810" s="1">
        <v>0</v>
      </c>
      <c r="AI1810" s="1">
        <v>0</v>
      </c>
      <c r="AJ1810" s="1">
        <v>0</v>
      </c>
      <c r="AK1810" s="1"/>
      <c r="AL1810" s="1">
        <v>0</v>
      </c>
      <c r="AM1810" s="1">
        <v>25340.536113333332</v>
      </c>
      <c r="AN1810" s="1"/>
      <c r="AO1810" s="1">
        <v>0</v>
      </c>
      <c r="AP1810" s="1">
        <v>0</v>
      </c>
      <c r="AQ1810" s="1">
        <v>25340.536113333332</v>
      </c>
      <c r="AR1810" s="1">
        <v>0</v>
      </c>
      <c r="AS1810" s="1">
        <v>0</v>
      </c>
      <c r="AT1810" s="1">
        <v>0</v>
      </c>
      <c r="AU1810" s="1">
        <v>0</v>
      </c>
      <c r="AV1810" s="1"/>
      <c r="AW1810" s="1">
        <v>0</v>
      </c>
      <c r="AX1810" s="1">
        <v>7499.2019399999999</v>
      </c>
      <c r="AY1810" s="1"/>
      <c r="AZ1810" s="1">
        <v>0</v>
      </c>
      <c r="BA1810" s="1">
        <v>0</v>
      </c>
      <c r="BB1810" s="1">
        <v>7499.2019399999999</v>
      </c>
      <c r="BC1810" s="7">
        <v>1.6457334147854257</v>
      </c>
      <c r="BD1810" s="35" t="s">
        <v>552</v>
      </c>
      <c r="BE1810" s="35" t="s">
        <v>552</v>
      </c>
      <c r="BF1810" s="35" t="s">
        <v>552</v>
      </c>
      <c r="BG1810" s="35" t="s">
        <v>552</v>
      </c>
      <c r="BH1810" s="35" t="s">
        <v>552</v>
      </c>
      <c r="BI1810" s="35" t="s">
        <v>552</v>
      </c>
      <c r="BJ1810" s="35">
        <v>1.3419311071156153</v>
      </c>
      <c r="BK1810" s="35" t="s">
        <v>552</v>
      </c>
      <c r="BL1810" s="35" t="s">
        <v>552</v>
      </c>
      <c r="BM1810" s="35" t="s">
        <v>552</v>
      </c>
      <c r="BN1810" s="35">
        <v>1.3419311071156153</v>
      </c>
      <c r="BO1810" s="1">
        <v>0</v>
      </c>
      <c r="BP1810" s="1">
        <v>0</v>
      </c>
      <c r="BQ1810" s="1">
        <v>6568.2133451999998</v>
      </c>
      <c r="BR1810" s="1">
        <v>291.95561285214279</v>
      </c>
      <c r="BS1810" s="1">
        <v>2579.8750929324829</v>
      </c>
      <c r="BT1810" s="1">
        <v>6568.2133451999998</v>
      </c>
      <c r="BU1810" s="1">
        <v>291.95561285214279</v>
      </c>
      <c r="BV1810" s="1">
        <v>759.42910103873669</v>
      </c>
      <c r="BW1810" s="35">
        <v>5.9769046057422708</v>
      </c>
      <c r="BX1810" s="1">
        <v>32689.371249223732</v>
      </c>
      <c r="BY1810" s="1">
        <v>1453.0352342761371</v>
      </c>
      <c r="BZ1810" s="1">
        <v>12839.792232255448</v>
      </c>
      <c r="CA1810" s="1">
        <v>32689.371249223732</v>
      </c>
      <c r="CB1810" s="1">
        <v>1453.0352342761371</v>
      </c>
      <c r="CC1810" s="1">
        <v>3779.6061906944019</v>
      </c>
    </row>
    <row r="1811" spans="1:81" x14ac:dyDescent="0.25">
      <c r="A1811" t="s">
        <v>1316</v>
      </c>
      <c r="B1811" t="s">
        <v>103</v>
      </c>
      <c r="C1811" t="s">
        <v>104</v>
      </c>
      <c r="D1811" t="s">
        <v>1729</v>
      </c>
      <c r="E1811">
        <v>58</v>
      </c>
      <c r="F1811" t="s">
        <v>39</v>
      </c>
      <c r="G1811" t="s">
        <v>62</v>
      </c>
      <c r="H1811" s="74">
        <v>0.29175696267717999</v>
      </c>
      <c r="I1811" s="1">
        <v>10171647</v>
      </c>
      <c r="J1811" s="1"/>
      <c r="K1811" s="1"/>
      <c r="L1811" s="1"/>
      <c r="M1811" s="1"/>
      <c r="N1811" s="1">
        <v>466862</v>
      </c>
      <c r="O1811" s="1"/>
      <c r="P1811" s="1"/>
      <c r="Q1811" s="1"/>
      <c r="R1811" s="1"/>
      <c r="S1811" s="1"/>
      <c r="T1811" s="1">
        <v>466862</v>
      </c>
      <c r="U1811" s="1">
        <v>27.421052631578949</v>
      </c>
      <c r="V1811" s="36">
        <v>0.86687149355271431</v>
      </c>
      <c r="W1811" s="1"/>
      <c r="X1811" s="1"/>
      <c r="Y1811" s="1"/>
      <c r="Z1811" s="1"/>
      <c r="AA1811" s="1">
        <v>2671183</v>
      </c>
      <c r="AB1811" s="1"/>
      <c r="AC1811" s="1"/>
      <c r="AD1811" s="1"/>
      <c r="AE1811" s="1"/>
      <c r="AF1811" s="1"/>
      <c r="AG1811" s="1"/>
      <c r="AH1811" s="1"/>
      <c r="AI1811" s="1"/>
      <c r="AJ1811" s="1"/>
      <c r="AK1811" s="1">
        <v>779336.23883491766</v>
      </c>
      <c r="AL1811" s="1"/>
      <c r="AM1811" s="1"/>
      <c r="AN1811" s="1"/>
      <c r="AO1811" s="1"/>
      <c r="AP1811" s="1"/>
      <c r="AQ1811" s="1">
        <v>779336.23883491766</v>
      </c>
      <c r="AR1811" s="1"/>
      <c r="AS1811" s="1"/>
      <c r="AT1811" s="1"/>
      <c r="AU1811" s="1"/>
      <c r="AV1811" s="1">
        <v>53696.841885410046</v>
      </c>
      <c r="AW1811" s="1"/>
      <c r="AX1811" s="1"/>
      <c r="AY1811" s="1"/>
      <c r="AZ1811" s="1"/>
      <c r="BA1811" s="1"/>
      <c r="BB1811" s="1">
        <v>53696.841885410046</v>
      </c>
      <c r="BC1811" s="7">
        <v>8.1897561006622391E-2</v>
      </c>
      <c r="BD1811" s="35" t="s">
        <v>552</v>
      </c>
      <c r="BE1811" s="35" t="s">
        <v>552</v>
      </c>
      <c r="BF1811" s="35" t="s">
        <v>552</v>
      </c>
      <c r="BG1811" s="35" t="s">
        <v>552</v>
      </c>
      <c r="BH1811" s="35">
        <v>1.7843240202036741</v>
      </c>
      <c r="BI1811" s="35" t="s">
        <v>552</v>
      </c>
      <c r="BJ1811" s="35" t="s">
        <v>552</v>
      </c>
      <c r="BK1811" s="35" t="s">
        <v>552</v>
      </c>
      <c r="BL1811" s="35" t="s">
        <v>552</v>
      </c>
      <c r="BM1811" s="35" t="s">
        <v>552</v>
      </c>
      <c r="BN1811" s="35">
        <v>1.7843240202036741</v>
      </c>
      <c r="BO1811" s="1"/>
      <c r="BP1811" s="1"/>
      <c r="BQ1811" s="1">
        <v>3348099.3265199997</v>
      </c>
      <c r="BR1811" s="1">
        <v>148822.26556759761</v>
      </c>
      <c r="BS1811" s="1">
        <v>1315072.7004726967</v>
      </c>
      <c r="BT1811" s="1">
        <v>3348099.3265199997</v>
      </c>
      <c r="BU1811" s="1">
        <v>148822.26556759761</v>
      </c>
      <c r="BV1811" s="1">
        <v>387113.50074912352</v>
      </c>
      <c r="BW1811" s="35">
        <v>6.0107813379747492</v>
      </c>
      <c r="BX1811" s="1">
        <v>16776593.623012241</v>
      </c>
      <c r="BY1811" s="1">
        <v>745715.83098124026</v>
      </c>
      <c r="BZ1811" s="1">
        <v>6589541.7456086455</v>
      </c>
      <c r="CA1811" s="1">
        <v>16776593.623012241</v>
      </c>
      <c r="CB1811" s="1">
        <v>745715.83098124026</v>
      </c>
      <c r="CC1811" s="1">
        <v>1939741.1052317824</v>
      </c>
    </row>
    <row r="1812" spans="1:81" x14ac:dyDescent="0.25">
      <c r="A1812" t="s">
        <v>1316</v>
      </c>
      <c r="B1812" t="s">
        <v>103</v>
      </c>
      <c r="C1812" t="s">
        <v>104</v>
      </c>
      <c r="D1812" t="s">
        <v>28</v>
      </c>
      <c r="E1812">
        <v>58</v>
      </c>
      <c r="F1812" t="s">
        <v>39</v>
      </c>
      <c r="G1812" t="s">
        <v>62</v>
      </c>
      <c r="H1812" s="74">
        <v>0.29175696267717999</v>
      </c>
      <c r="I1812" s="1">
        <v>10171647</v>
      </c>
      <c r="J1812" s="1">
        <v>0</v>
      </c>
      <c r="K1812" s="1">
        <v>0</v>
      </c>
      <c r="L1812" s="1">
        <v>0</v>
      </c>
      <c r="M1812" s="1">
        <v>0</v>
      </c>
      <c r="N1812" s="1">
        <v>466862</v>
      </c>
      <c r="O1812" s="1">
        <v>0</v>
      </c>
      <c r="P1812" s="1">
        <v>0</v>
      </c>
      <c r="Q1812" s="1">
        <v>0</v>
      </c>
      <c r="R1812" s="1">
        <v>0</v>
      </c>
      <c r="S1812" s="1">
        <v>0</v>
      </c>
      <c r="T1812" s="1">
        <v>466862</v>
      </c>
      <c r="U1812" s="1"/>
      <c r="V1812" s="36"/>
      <c r="W1812" s="1"/>
      <c r="X1812" s="1"/>
      <c r="Y1812" s="1"/>
      <c r="Z1812" s="1"/>
      <c r="AA1812" s="1">
        <v>2671183</v>
      </c>
      <c r="AB1812" s="1"/>
      <c r="AC1812" s="1"/>
      <c r="AD1812" s="1"/>
      <c r="AE1812" s="1"/>
      <c r="AF1812" s="1"/>
      <c r="AG1812" s="1">
        <v>0</v>
      </c>
      <c r="AH1812" s="1">
        <v>0</v>
      </c>
      <c r="AI1812" s="1">
        <v>0</v>
      </c>
      <c r="AJ1812" s="1">
        <v>0</v>
      </c>
      <c r="AK1812" s="1">
        <v>779336.23883491766</v>
      </c>
      <c r="AL1812" s="1">
        <v>0</v>
      </c>
      <c r="AM1812" s="1">
        <v>0</v>
      </c>
      <c r="AN1812" s="1">
        <v>0</v>
      </c>
      <c r="AO1812" s="1">
        <v>0</v>
      </c>
      <c r="AP1812" s="1">
        <v>0</v>
      </c>
      <c r="AQ1812" s="1">
        <v>779336.23883491766</v>
      </c>
      <c r="AR1812" s="1">
        <v>0</v>
      </c>
      <c r="AS1812" s="1">
        <v>0</v>
      </c>
      <c r="AT1812" s="1">
        <v>0</v>
      </c>
      <c r="AU1812" s="1">
        <v>0</v>
      </c>
      <c r="AV1812" s="1">
        <v>53696.841885410046</v>
      </c>
      <c r="AW1812" s="1">
        <v>0</v>
      </c>
      <c r="AX1812" s="1">
        <v>0</v>
      </c>
      <c r="AY1812" s="1">
        <v>0</v>
      </c>
      <c r="AZ1812" s="1">
        <v>0</v>
      </c>
      <c r="BA1812" s="1">
        <v>0</v>
      </c>
      <c r="BB1812" s="1">
        <v>53696.841885410046</v>
      </c>
      <c r="BC1812" s="7">
        <v>8.1897561006622391E-2</v>
      </c>
      <c r="BD1812" s="35" t="s">
        <v>552</v>
      </c>
      <c r="BE1812" s="35" t="s">
        <v>552</v>
      </c>
      <c r="BF1812" s="35" t="s">
        <v>552</v>
      </c>
      <c r="BG1812" s="35" t="s">
        <v>552</v>
      </c>
      <c r="BH1812" s="35">
        <v>1.7843240202036741</v>
      </c>
      <c r="BI1812" s="35" t="s">
        <v>552</v>
      </c>
      <c r="BJ1812" s="35" t="s">
        <v>552</v>
      </c>
      <c r="BK1812" s="35" t="s">
        <v>552</v>
      </c>
      <c r="BL1812" s="35" t="s">
        <v>552</v>
      </c>
      <c r="BM1812" s="35" t="s">
        <v>552</v>
      </c>
      <c r="BN1812" s="35">
        <v>1.7843240202036741</v>
      </c>
      <c r="BO1812" s="1">
        <v>0</v>
      </c>
      <c r="BP1812" s="1">
        <v>0</v>
      </c>
      <c r="BQ1812" s="1">
        <v>3348099.3265199997</v>
      </c>
      <c r="BR1812" s="1">
        <v>148822.26556759761</v>
      </c>
      <c r="BS1812" s="1">
        <v>1315072.7004726967</v>
      </c>
      <c r="BT1812" s="1">
        <v>3348099.3265199997</v>
      </c>
      <c r="BU1812" s="1">
        <v>148822.26556759761</v>
      </c>
      <c r="BV1812" s="1">
        <v>387113.50074912352</v>
      </c>
      <c r="BW1812" s="35">
        <v>6.0107813379747492</v>
      </c>
      <c r="BX1812" s="1">
        <v>16776593.623012241</v>
      </c>
      <c r="BY1812" s="1">
        <v>745715.83098124026</v>
      </c>
      <c r="BZ1812" s="1">
        <v>6589541.7456086455</v>
      </c>
      <c r="CA1812" s="1">
        <v>16776593.623012241</v>
      </c>
      <c r="CB1812" s="1">
        <v>745715.83098124026</v>
      </c>
      <c r="CC1812" s="1">
        <v>1939741.1052317824</v>
      </c>
    </row>
    <row r="1813" spans="1:81" x14ac:dyDescent="0.25">
      <c r="A1813" t="s">
        <v>1072</v>
      </c>
      <c r="B1813" t="s">
        <v>1073</v>
      </c>
      <c r="C1813" t="s">
        <v>104</v>
      </c>
      <c r="D1813" t="s">
        <v>38</v>
      </c>
      <c r="E1813">
        <v>46</v>
      </c>
      <c r="F1813" t="s">
        <v>39</v>
      </c>
      <c r="G1813" t="s">
        <v>62</v>
      </c>
      <c r="H1813" s="74">
        <v>0.29175696267717999</v>
      </c>
      <c r="I1813" s="1">
        <v>2027080</v>
      </c>
      <c r="J1813" s="1"/>
      <c r="K1813" s="1"/>
      <c r="L1813" s="1">
        <v>169067</v>
      </c>
      <c r="M1813" s="1"/>
      <c r="N1813" s="1"/>
      <c r="O1813" s="1"/>
      <c r="P1813" s="1"/>
      <c r="Q1813" s="1"/>
      <c r="R1813" s="1"/>
      <c r="S1813" s="1"/>
      <c r="T1813" s="1">
        <v>169067</v>
      </c>
      <c r="U1813" s="1">
        <v>32.5</v>
      </c>
      <c r="V1813" s="36">
        <v>0.12187326912743356</v>
      </c>
      <c r="W1813" s="1"/>
      <c r="X1813" s="1">
        <v>7215</v>
      </c>
      <c r="Y1813" s="1">
        <v>45016</v>
      </c>
      <c r="Z1813" s="1"/>
      <c r="AA1813" s="1"/>
      <c r="AB1813" s="1"/>
      <c r="AC1813" s="1">
        <v>32197</v>
      </c>
      <c r="AD1813" s="1"/>
      <c r="AE1813" s="1"/>
      <c r="AF1813" s="1"/>
      <c r="AG1813" s="1">
        <v>0</v>
      </c>
      <c r="AH1813" s="1">
        <v>52884.381264912277</v>
      </c>
      <c r="AI1813" s="1">
        <v>461589.33056250005</v>
      </c>
      <c r="AJ1813" s="1">
        <v>0</v>
      </c>
      <c r="AK1813" s="1">
        <v>0</v>
      </c>
      <c r="AL1813" s="1">
        <v>0</v>
      </c>
      <c r="AM1813" s="1">
        <v>283714.81248000002</v>
      </c>
      <c r="AN1813" s="1">
        <v>0</v>
      </c>
      <c r="AO1813" s="1">
        <v>0</v>
      </c>
      <c r="AP1813" s="1">
        <v>0</v>
      </c>
      <c r="AQ1813" s="1">
        <v>798188.52430741233</v>
      </c>
      <c r="AR1813" s="1">
        <v>0</v>
      </c>
      <c r="AS1813" s="1">
        <v>15586.467097500001</v>
      </c>
      <c r="AT1813" s="1">
        <v>97595.561310399993</v>
      </c>
      <c r="AU1813" s="1">
        <v>0</v>
      </c>
      <c r="AV1813" s="1">
        <v>0</v>
      </c>
      <c r="AW1813" s="1">
        <v>0</v>
      </c>
      <c r="AX1813" s="1">
        <v>83750.192459999991</v>
      </c>
      <c r="AY1813" s="1">
        <v>0</v>
      </c>
      <c r="AZ1813" s="1">
        <v>0</v>
      </c>
      <c r="BA1813" s="1">
        <v>0</v>
      </c>
      <c r="BB1813" s="1">
        <v>196932.2208679</v>
      </c>
      <c r="BC1813" s="7">
        <v>0.49091340508283454</v>
      </c>
      <c r="BD1813" s="35" t="s">
        <v>552</v>
      </c>
      <c r="BE1813" s="35" t="s">
        <v>552</v>
      </c>
      <c r="BF1813" s="35">
        <v>3.3074750949203575</v>
      </c>
      <c r="BG1813" s="35" t="s">
        <v>552</v>
      </c>
      <c r="BH1813" s="35" t="s">
        <v>552</v>
      </c>
      <c r="BI1813" s="35" t="s">
        <v>552</v>
      </c>
      <c r="BJ1813" s="35" t="s">
        <v>552</v>
      </c>
      <c r="BK1813" s="35" t="s">
        <v>552</v>
      </c>
      <c r="BL1813" s="35" t="s">
        <v>552</v>
      </c>
      <c r="BM1813" s="35" t="s">
        <v>552</v>
      </c>
      <c r="BN1813" s="35">
        <v>5.8859549478923281</v>
      </c>
      <c r="BO1813" s="1">
        <v>0</v>
      </c>
      <c r="BP1813" s="1"/>
      <c r="BQ1813" s="1">
        <v>667233.65279999992</v>
      </c>
      <c r="BR1813" s="1">
        <v>29658.386501887628</v>
      </c>
      <c r="BS1813" s="1">
        <v>262077.27909493851</v>
      </c>
      <c r="BT1813" s="1">
        <v>667233.65279999992</v>
      </c>
      <c r="BU1813" s="1">
        <v>29658.386501887628</v>
      </c>
      <c r="BV1813" s="1">
        <v>77146.801800980058</v>
      </c>
      <c r="BW1813" s="35">
        <v>5.9813218675509372</v>
      </c>
      <c r="BX1813" s="1">
        <v>3323705.5854585292</v>
      </c>
      <c r="BY1813" s="1">
        <v>147737.96923813038</v>
      </c>
      <c r="BZ1813" s="1">
        <v>1305491.2813438673</v>
      </c>
      <c r="CA1813" s="1">
        <v>3323705.5854585292</v>
      </c>
      <c r="CB1813" s="1">
        <v>147737.96923813038</v>
      </c>
      <c r="CC1813" s="1">
        <v>384293.05082283996</v>
      </c>
    </row>
    <row r="1814" spans="1:81" x14ac:dyDescent="0.25">
      <c r="A1814" t="s">
        <v>1072</v>
      </c>
      <c r="B1814" t="s">
        <v>1073</v>
      </c>
      <c r="C1814" t="s">
        <v>104</v>
      </c>
      <c r="D1814" t="s">
        <v>28</v>
      </c>
      <c r="E1814">
        <v>46</v>
      </c>
      <c r="F1814" t="s">
        <v>39</v>
      </c>
      <c r="G1814" t="s">
        <v>62</v>
      </c>
      <c r="H1814" s="74">
        <v>0.29175696267717999</v>
      </c>
      <c r="I1814" s="1">
        <v>2148758</v>
      </c>
      <c r="J1814" s="1">
        <v>0</v>
      </c>
      <c r="K1814" s="1">
        <v>92104</v>
      </c>
      <c r="L1814" s="1">
        <v>244701</v>
      </c>
      <c r="M1814" s="1">
        <v>0</v>
      </c>
      <c r="N1814" s="1">
        <v>0</v>
      </c>
      <c r="O1814" s="1">
        <v>0</v>
      </c>
      <c r="P1814" s="1">
        <v>64246</v>
      </c>
      <c r="Q1814" s="1">
        <v>0</v>
      </c>
      <c r="R1814" s="1">
        <v>0</v>
      </c>
      <c r="S1814" s="1">
        <v>0</v>
      </c>
      <c r="T1814" s="1">
        <v>401051</v>
      </c>
      <c r="U1814" s="1"/>
      <c r="V1814" s="36"/>
      <c r="W1814" s="1"/>
      <c r="X1814" s="1">
        <v>9018</v>
      </c>
      <c r="Y1814" s="1">
        <v>45230</v>
      </c>
      <c r="Z1814" s="1"/>
      <c r="AA1814" s="1"/>
      <c r="AB1814" s="1"/>
      <c r="AC1814" s="1">
        <v>40246</v>
      </c>
      <c r="AD1814" s="1"/>
      <c r="AE1814" s="1"/>
      <c r="AF1814" s="1"/>
      <c r="AG1814" s="1">
        <v>0</v>
      </c>
      <c r="AH1814" s="1">
        <v>91900.086368771925</v>
      </c>
      <c r="AI1814" s="1">
        <v>464658.24293750006</v>
      </c>
      <c r="AJ1814" s="1">
        <v>0</v>
      </c>
      <c r="AK1814" s="1">
        <v>0</v>
      </c>
      <c r="AL1814" s="1">
        <v>0</v>
      </c>
      <c r="AM1814" s="1">
        <v>354458.00522833335</v>
      </c>
      <c r="AN1814" s="1">
        <v>0</v>
      </c>
      <c r="AO1814" s="1">
        <v>0</v>
      </c>
      <c r="AP1814" s="1">
        <v>0</v>
      </c>
      <c r="AQ1814" s="1">
        <v>911016.33453460527</v>
      </c>
      <c r="AR1814" s="1">
        <v>0</v>
      </c>
      <c r="AS1814" s="1">
        <v>19481.463657</v>
      </c>
      <c r="AT1814" s="1">
        <v>98059.517461999989</v>
      </c>
      <c r="AU1814" s="1">
        <v>0</v>
      </c>
      <c r="AV1814" s="1">
        <v>0</v>
      </c>
      <c r="AW1814" s="1">
        <v>0</v>
      </c>
      <c r="AX1814" s="1">
        <v>104687.09027999999</v>
      </c>
      <c r="AY1814" s="1">
        <v>0</v>
      </c>
      <c r="AZ1814" s="1">
        <v>0</v>
      </c>
      <c r="BA1814" s="1">
        <v>0</v>
      </c>
      <c r="BB1814" s="1">
        <v>222228.07139899998</v>
      </c>
      <c r="BC1814" s="7">
        <v>0.52739508401299973</v>
      </c>
      <c r="BD1814" s="35" t="s">
        <v>552</v>
      </c>
      <c r="BE1814" s="35">
        <v>1.2093019849927464</v>
      </c>
      <c r="BF1814" s="35">
        <v>2.2996136525780444</v>
      </c>
      <c r="BG1814" s="35" t="s">
        <v>552</v>
      </c>
      <c r="BH1814" s="35" t="s">
        <v>552</v>
      </c>
      <c r="BI1814" s="35" t="s">
        <v>552</v>
      </c>
      <c r="BJ1814" s="35">
        <v>7.1466720964469905</v>
      </c>
      <c r="BK1814" s="35" t="s">
        <v>552</v>
      </c>
      <c r="BL1814" s="35" t="s">
        <v>552</v>
      </c>
      <c r="BM1814" s="35" t="s">
        <v>552</v>
      </c>
      <c r="BN1814" s="35">
        <v>2.825686523493534</v>
      </c>
      <c r="BO1814" s="1">
        <v>0</v>
      </c>
      <c r="BP1814" s="1">
        <v>0</v>
      </c>
      <c r="BQ1814" s="1">
        <v>707285.18327999988</v>
      </c>
      <c r="BR1814" s="1">
        <v>31438.668065899248</v>
      </c>
      <c r="BS1814" s="1">
        <v>277808.79396643536</v>
      </c>
      <c r="BT1814" s="1">
        <v>707285.18327999988</v>
      </c>
      <c r="BU1814" s="1">
        <v>31438.668065899248</v>
      </c>
      <c r="BV1814" s="1">
        <v>81777.634599655794</v>
      </c>
      <c r="BW1814" s="35">
        <v>5.9813218675509372</v>
      </c>
      <c r="BX1814" s="1">
        <v>3523215.150067436</v>
      </c>
      <c r="BY1814" s="1">
        <v>156606.12472333928</v>
      </c>
      <c r="BZ1814" s="1">
        <v>1383855.0203829575</v>
      </c>
      <c r="CA1814" s="1">
        <v>3523215.150067436</v>
      </c>
      <c r="CB1814" s="1">
        <v>156606.12472333928</v>
      </c>
      <c r="CC1814" s="1">
        <v>407360.71950785565</v>
      </c>
    </row>
    <row r="1815" spans="1:81" x14ac:dyDescent="0.25">
      <c r="A1815" t="s">
        <v>1072</v>
      </c>
      <c r="B1815" t="s">
        <v>1073</v>
      </c>
      <c r="C1815" t="s">
        <v>104</v>
      </c>
      <c r="D1815" t="s">
        <v>1730</v>
      </c>
      <c r="E1815">
        <v>46</v>
      </c>
      <c r="F1815" t="s">
        <v>39</v>
      </c>
      <c r="G1815" t="s">
        <v>62</v>
      </c>
      <c r="H1815" s="74">
        <v>0.29175696267717999</v>
      </c>
      <c r="I1815" s="1">
        <v>121678</v>
      </c>
      <c r="J1815" s="1"/>
      <c r="K1815" s="1">
        <v>92104</v>
      </c>
      <c r="L1815" s="1">
        <v>75634</v>
      </c>
      <c r="M1815" s="1"/>
      <c r="N1815" s="1"/>
      <c r="O1815" s="1"/>
      <c r="P1815" s="1">
        <v>64246</v>
      </c>
      <c r="Q1815" s="1"/>
      <c r="R1815" s="1"/>
      <c r="S1815" s="1"/>
      <c r="T1815" s="1">
        <v>231984</v>
      </c>
      <c r="U1815" s="1">
        <v>16.428571428571427</v>
      </c>
      <c r="V1815" s="36">
        <v>8.6891843503152807E-2</v>
      </c>
      <c r="W1815" s="1"/>
      <c r="X1815" s="1">
        <v>1803</v>
      </c>
      <c r="Y1815" s="1">
        <v>214</v>
      </c>
      <c r="Z1815" s="1"/>
      <c r="AA1815" s="1"/>
      <c r="AB1815" s="1"/>
      <c r="AC1815" s="1">
        <v>8049</v>
      </c>
      <c r="AD1815" s="1"/>
      <c r="AE1815" s="1"/>
      <c r="AF1815" s="1"/>
      <c r="AG1815" s="1">
        <v>0</v>
      </c>
      <c r="AH1815" s="1">
        <v>39015.705103859647</v>
      </c>
      <c r="AI1815" s="1">
        <v>3068.9123749999999</v>
      </c>
      <c r="AJ1815" s="1">
        <v>0</v>
      </c>
      <c r="AK1815" s="1"/>
      <c r="AL1815" s="1">
        <v>0</v>
      </c>
      <c r="AM1815" s="1">
        <v>70743.192748333327</v>
      </c>
      <c r="AN1815" s="1"/>
      <c r="AO1815" s="1">
        <v>0</v>
      </c>
      <c r="AP1815" s="1">
        <v>0</v>
      </c>
      <c r="AQ1815" s="1">
        <v>112827.81022719297</v>
      </c>
      <c r="AR1815" s="1">
        <v>0</v>
      </c>
      <c r="AS1815" s="1">
        <v>3894.9965595000003</v>
      </c>
      <c r="AT1815" s="1">
        <v>463.9561516</v>
      </c>
      <c r="AU1815" s="1">
        <v>0</v>
      </c>
      <c r="AV1815" s="1"/>
      <c r="AW1815" s="1">
        <v>0</v>
      </c>
      <c r="AX1815" s="1">
        <v>20936.897819999998</v>
      </c>
      <c r="AY1815" s="1"/>
      <c r="AZ1815" s="1">
        <v>0</v>
      </c>
      <c r="BA1815" s="1">
        <v>0</v>
      </c>
      <c r="BB1815" s="1">
        <v>25295.850531099997</v>
      </c>
      <c r="BC1815" s="7">
        <v>1.1351572244636907</v>
      </c>
      <c r="BD1815" s="35" t="s">
        <v>552</v>
      </c>
      <c r="BE1815" s="35">
        <v>0.46589400746286425</v>
      </c>
      <c r="BF1815" s="35">
        <v>4.6710057997725887E-2</v>
      </c>
      <c r="BG1815" s="35" t="s">
        <v>552</v>
      </c>
      <c r="BH1815" s="35" t="s">
        <v>552</v>
      </c>
      <c r="BI1815" s="35" t="s">
        <v>552</v>
      </c>
      <c r="BJ1815" s="35">
        <v>1.427016321145804</v>
      </c>
      <c r="BK1815" s="35" t="s">
        <v>552</v>
      </c>
      <c r="BL1815" s="35" t="s">
        <v>552</v>
      </c>
      <c r="BM1815" s="35" t="s">
        <v>552</v>
      </c>
      <c r="BN1815" s="35">
        <v>0.59540166890084223</v>
      </c>
      <c r="BO1815" s="1">
        <v>0</v>
      </c>
      <c r="BP1815" s="1">
        <v>0</v>
      </c>
      <c r="BQ1815" s="1">
        <v>40051.530479999994</v>
      </c>
      <c r="BR1815" s="1">
        <v>1780.2815640116239</v>
      </c>
      <c r="BS1815" s="1">
        <v>15731.514871496896</v>
      </c>
      <c r="BT1815" s="1">
        <v>40051.530479999994</v>
      </c>
      <c r="BU1815" s="1">
        <v>1780.2815640116239</v>
      </c>
      <c r="BV1815" s="1">
        <v>4630.8327986757558</v>
      </c>
      <c r="BW1815" s="35">
        <v>5.9813218675509372</v>
      </c>
      <c r="BX1815" s="1">
        <v>199509.56460890686</v>
      </c>
      <c r="BY1815" s="1">
        <v>8868.1554852088866</v>
      </c>
      <c r="BZ1815" s="1">
        <v>78363.739039090258</v>
      </c>
      <c r="CA1815" s="1">
        <v>199509.56460890686</v>
      </c>
      <c r="CB1815" s="1">
        <v>8868.1554852088866</v>
      </c>
      <c r="CC1815" s="1">
        <v>23067.668685015651</v>
      </c>
    </row>
    <row r="1816" spans="1:81" x14ac:dyDescent="0.25">
      <c r="A1816" t="s">
        <v>996</v>
      </c>
      <c r="B1816" t="s">
        <v>997</v>
      </c>
      <c r="C1816" t="s">
        <v>104</v>
      </c>
      <c r="D1816" t="s">
        <v>38</v>
      </c>
      <c r="E1816">
        <v>59</v>
      </c>
      <c r="F1816" t="s">
        <v>370</v>
      </c>
      <c r="G1816" t="s">
        <v>62</v>
      </c>
      <c r="H1816" s="74">
        <v>0.29175696267717999</v>
      </c>
      <c r="I1816" s="1">
        <v>836540.51</v>
      </c>
      <c r="J1816" s="1"/>
      <c r="K1816" s="1"/>
      <c r="L1816" s="1">
        <v>99736</v>
      </c>
      <c r="M1816" s="1"/>
      <c r="N1816" s="1"/>
      <c r="O1816" s="1"/>
      <c r="P1816" s="1">
        <v>170584</v>
      </c>
      <c r="Q1816" s="1"/>
      <c r="R1816" s="1"/>
      <c r="S1816" s="1"/>
      <c r="T1816" s="1">
        <v>270320</v>
      </c>
      <c r="U1816" s="1">
        <v>27</v>
      </c>
      <c r="V1816" s="36">
        <v>8.2916245662842891E-2</v>
      </c>
      <c r="W1816" s="1"/>
      <c r="X1816" s="1"/>
      <c r="Y1816" s="1">
        <v>23140</v>
      </c>
      <c r="Z1816" s="1"/>
      <c r="AA1816" s="1"/>
      <c r="AB1816" s="1"/>
      <c r="AC1816" s="1">
        <v>20092</v>
      </c>
      <c r="AD1816" s="1"/>
      <c r="AE1816" s="1"/>
      <c r="AF1816" s="1"/>
      <c r="AG1816" s="1">
        <v>0</v>
      </c>
      <c r="AH1816" s="1">
        <v>0</v>
      </c>
      <c r="AI1816" s="1">
        <v>237425.06450000004</v>
      </c>
      <c r="AJ1816" s="1">
        <v>0</v>
      </c>
      <c r="AK1816" s="1">
        <v>0</v>
      </c>
      <c r="AL1816" s="1">
        <v>0</v>
      </c>
      <c r="AM1816" s="1">
        <v>176601.51499333332</v>
      </c>
      <c r="AN1816" s="1">
        <v>0</v>
      </c>
      <c r="AO1816" s="1">
        <v>0</v>
      </c>
      <c r="AP1816" s="1">
        <v>0</v>
      </c>
      <c r="AQ1816" s="1">
        <v>414026.57949333335</v>
      </c>
      <c r="AR1816" s="1">
        <v>0</v>
      </c>
      <c r="AS1816" s="1">
        <v>0</v>
      </c>
      <c r="AT1816" s="1">
        <v>50167.968915999998</v>
      </c>
      <c r="AU1816" s="1">
        <v>0</v>
      </c>
      <c r="AV1816" s="1">
        <v>0</v>
      </c>
      <c r="AW1816" s="1">
        <v>0</v>
      </c>
      <c r="AX1816" s="1">
        <v>52262.908559999996</v>
      </c>
      <c r="AY1816" s="1">
        <v>0</v>
      </c>
      <c r="AZ1816" s="1">
        <v>0</v>
      </c>
      <c r="BA1816" s="1">
        <v>0</v>
      </c>
      <c r="BB1816" s="1">
        <v>102430.87747599999</v>
      </c>
      <c r="BC1816" s="7">
        <v>0.61737291953659645</v>
      </c>
      <c r="BD1816" s="35" t="s">
        <v>552</v>
      </c>
      <c r="BE1816" s="35" t="s">
        <v>552</v>
      </c>
      <c r="BF1816" s="35">
        <v>2.8835428873826907</v>
      </c>
      <c r="BG1816" s="35" t="s">
        <v>552</v>
      </c>
      <c r="BH1816" s="35" t="s">
        <v>552</v>
      </c>
      <c r="BI1816" s="35" t="s">
        <v>552</v>
      </c>
      <c r="BJ1816" s="35">
        <v>1.3416523446122339</v>
      </c>
      <c r="BK1816" s="35" t="s">
        <v>552</v>
      </c>
      <c r="BL1816" s="35" t="s">
        <v>552</v>
      </c>
      <c r="BM1816" s="35" t="s">
        <v>552</v>
      </c>
      <c r="BN1816" s="35">
        <v>1.9105410512331065</v>
      </c>
      <c r="BO1816" s="1">
        <v>0</v>
      </c>
      <c r="BP1816" s="1"/>
      <c r="BQ1816" s="1">
        <v>275355.67427159997</v>
      </c>
      <c r="BR1816" s="1">
        <v>12239.498081016138</v>
      </c>
      <c r="BS1816" s="1">
        <v>108154.71550875752</v>
      </c>
      <c r="BT1816" s="1">
        <v>275355.67427159997</v>
      </c>
      <c r="BU1816" s="1">
        <v>12239.498081016138</v>
      </c>
      <c r="BV1816" s="1">
        <v>31837.137618377554</v>
      </c>
      <c r="BW1816" s="35">
        <v>6.1224303511599665</v>
      </c>
      <c r="BX1816" s="1">
        <v>1410490.263252961</v>
      </c>
      <c r="BY1816" s="1">
        <v>62695.976453161216</v>
      </c>
      <c r="BZ1816" s="1">
        <v>554014.99734313099</v>
      </c>
      <c r="CA1816" s="1">
        <v>1410490.263252961</v>
      </c>
      <c r="CB1816" s="1">
        <v>62695.976453161216</v>
      </c>
      <c r="CC1816" s="1">
        <v>163083.52003043389</v>
      </c>
    </row>
    <row r="1817" spans="1:81" x14ac:dyDescent="0.25">
      <c r="A1817" t="s">
        <v>996</v>
      </c>
      <c r="B1817" t="s">
        <v>997</v>
      </c>
      <c r="C1817" t="s">
        <v>104</v>
      </c>
      <c r="D1817" t="s">
        <v>28</v>
      </c>
      <c r="E1817">
        <v>59</v>
      </c>
      <c r="F1817" t="s">
        <v>370</v>
      </c>
      <c r="G1817" t="s">
        <v>62</v>
      </c>
      <c r="H1817" s="74">
        <v>0.29175696267717999</v>
      </c>
      <c r="I1817" s="1">
        <v>1121844.5900000001</v>
      </c>
      <c r="J1817" s="1">
        <v>0</v>
      </c>
      <c r="K1817" s="1">
        <v>0</v>
      </c>
      <c r="L1817" s="1">
        <v>99736</v>
      </c>
      <c r="M1817" s="1">
        <v>0</v>
      </c>
      <c r="N1817" s="1">
        <v>0</v>
      </c>
      <c r="O1817" s="1">
        <v>0</v>
      </c>
      <c r="P1817" s="1">
        <v>300884</v>
      </c>
      <c r="Q1817" s="1">
        <v>0</v>
      </c>
      <c r="R1817" s="1">
        <v>0</v>
      </c>
      <c r="S1817" s="1">
        <v>0</v>
      </c>
      <c r="T1817" s="1">
        <v>400620</v>
      </c>
      <c r="U1817" s="1"/>
      <c r="V1817" s="36"/>
      <c r="W1817" s="1"/>
      <c r="X1817" s="1"/>
      <c r="Y1817" s="1">
        <v>23140</v>
      </c>
      <c r="Z1817" s="1"/>
      <c r="AA1817" s="1"/>
      <c r="AB1817" s="1"/>
      <c r="AC1817" s="1">
        <v>35439</v>
      </c>
      <c r="AD1817" s="1"/>
      <c r="AE1817" s="1"/>
      <c r="AF1817" s="1"/>
      <c r="AG1817" s="1">
        <v>0</v>
      </c>
      <c r="AH1817" s="1">
        <v>0</v>
      </c>
      <c r="AI1817" s="1">
        <v>237425.06450000004</v>
      </c>
      <c r="AJ1817" s="1">
        <v>0</v>
      </c>
      <c r="AK1817" s="1">
        <v>0</v>
      </c>
      <c r="AL1817" s="1">
        <v>0</v>
      </c>
      <c r="AM1817" s="1">
        <v>311496.17407666665</v>
      </c>
      <c r="AN1817" s="1">
        <v>0</v>
      </c>
      <c r="AO1817" s="1">
        <v>0</v>
      </c>
      <c r="AP1817" s="1">
        <v>0</v>
      </c>
      <c r="AQ1817" s="1">
        <v>548921.23857666668</v>
      </c>
      <c r="AR1817" s="1">
        <v>0</v>
      </c>
      <c r="AS1817" s="1">
        <v>0</v>
      </c>
      <c r="AT1817" s="1">
        <v>50167.968915999998</v>
      </c>
      <c r="AU1817" s="1">
        <v>0</v>
      </c>
      <c r="AV1817" s="1">
        <v>0</v>
      </c>
      <c r="AW1817" s="1">
        <v>0</v>
      </c>
      <c r="AX1817" s="1">
        <v>92183.21802</v>
      </c>
      <c r="AY1817" s="1">
        <v>0</v>
      </c>
      <c r="AZ1817" s="1">
        <v>0</v>
      </c>
      <c r="BA1817" s="1">
        <v>0</v>
      </c>
      <c r="BB1817" s="1">
        <v>142351.18693600001</v>
      </c>
      <c r="BC1817" s="7">
        <v>0.61619268094225654</v>
      </c>
      <c r="BD1817" s="35" t="s">
        <v>552</v>
      </c>
      <c r="BE1817" s="35" t="s">
        <v>552</v>
      </c>
      <c r="BF1817" s="35">
        <v>2.8835428873826907</v>
      </c>
      <c r="BG1817" s="35" t="s">
        <v>552</v>
      </c>
      <c r="BH1817" s="35" t="s">
        <v>552</v>
      </c>
      <c r="BI1817" s="35" t="s">
        <v>552</v>
      </c>
      <c r="BJ1817" s="35">
        <v>1.3416445942511619</v>
      </c>
      <c r="BK1817" s="35" t="s">
        <v>552</v>
      </c>
      <c r="BL1817" s="35" t="s">
        <v>552</v>
      </c>
      <c r="BM1817" s="35" t="s">
        <v>552</v>
      </c>
      <c r="BN1817" s="35">
        <v>1.7255065286622402</v>
      </c>
      <c r="BO1817" s="1">
        <v>0</v>
      </c>
      <c r="BP1817" s="1">
        <v>0</v>
      </c>
      <c r="BQ1817" s="1">
        <v>369266.36524439999</v>
      </c>
      <c r="BR1817" s="1">
        <v>16413.807272170641</v>
      </c>
      <c r="BS1817" s="1">
        <v>145041.13193094349</v>
      </c>
      <c r="BT1817" s="1">
        <v>369266.36524439999</v>
      </c>
      <c r="BU1817" s="1">
        <v>16413.807272170641</v>
      </c>
      <c r="BV1817" s="1">
        <v>42695.267200224829</v>
      </c>
      <c r="BW1817" s="35">
        <v>6.1224303511599665</v>
      </c>
      <c r="BX1817" s="1">
        <v>1891541.2369904362</v>
      </c>
      <c r="BY1817" s="1">
        <v>84078.584549057065</v>
      </c>
      <c r="BZ1817" s="1">
        <v>742963.09636966174</v>
      </c>
      <c r="CA1817" s="1">
        <v>1891541.2369904362</v>
      </c>
      <c r="CB1817" s="1">
        <v>84078.584549057065</v>
      </c>
      <c r="CC1817" s="1">
        <v>218703.53255731624</v>
      </c>
    </row>
    <row r="1818" spans="1:81" x14ac:dyDescent="0.25">
      <c r="A1818" t="s">
        <v>996</v>
      </c>
      <c r="B1818" t="s">
        <v>997</v>
      </c>
      <c r="C1818" t="s">
        <v>104</v>
      </c>
      <c r="D1818" t="s">
        <v>1730</v>
      </c>
      <c r="E1818">
        <v>59</v>
      </c>
      <c r="F1818" t="s">
        <v>370</v>
      </c>
      <c r="G1818" t="s">
        <v>62</v>
      </c>
      <c r="H1818" s="74">
        <v>0.29175696267717999</v>
      </c>
      <c r="I1818" s="1">
        <v>285304.08</v>
      </c>
      <c r="J1818" s="1"/>
      <c r="K1818" s="1"/>
      <c r="L1818" s="1"/>
      <c r="M1818" s="1"/>
      <c r="N1818" s="1"/>
      <c r="O1818" s="1"/>
      <c r="P1818" s="1">
        <v>130300</v>
      </c>
      <c r="Q1818" s="1"/>
      <c r="R1818" s="1"/>
      <c r="S1818" s="1"/>
      <c r="T1818" s="1">
        <v>130300</v>
      </c>
      <c r="U1818" s="1">
        <v>10</v>
      </c>
      <c r="V1818" s="36">
        <v>0.33539932286278568</v>
      </c>
      <c r="W1818" s="1"/>
      <c r="X1818" s="1"/>
      <c r="Y1818" s="1"/>
      <c r="Z1818" s="1"/>
      <c r="AA1818" s="1"/>
      <c r="AB1818" s="1"/>
      <c r="AC1818" s="1">
        <v>15347</v>
      </c>
      <c r="AD1818" s="1"/>
      <c r="AE1818" s="1"/>
      <c r="AF1818" s="1"/>
      <c r="AG1818" s="1">
        <v>0</v>
      </c>
      <c r="AH1818" s="1">
        <v>0</v>
      </c>
      <c r="AI1818" s="1">
        <v>0</v>
      </c>
      <c r="AJ1818" s="1">
        <v>0</v>
      </c>
      <c r="AK1818" s="1"/>
      <c r="AL1818" s="1">
        <v>0</v>
      </c>
      <c r="AM1818" s="1">
        <v>134894.65908333333</v>
      </c>
      <c r="AN1818" s="1"/>
      <c r="AO1818" s="1">
        <v>0</v>
      </c>
      <c r="AP1818" s="1">
        <v>0</v>
      </c>
      <c r="AQ1818" s="1">
        <v>134894.65908333333</v>
      </c>
      <c r="AR1818" s="1">
        <v>0</v>
      </c>
      <c r="AS1818" s="1">
        <v>0</v>
      </c>
      <c r="AT1818" s="1">
        <v>0</v>
      </c>
      <c r="AU1818" s="1">
        <v>0</v>
      </c>
      <c r="AV1818" s="1"/>
      <c r="AW1818" s="1">
        <v>0</v>
      </c>
      <c r="AX1818" s="1">
        <v>39920.309459999997</v>
      </c>
      <c r="AY1818" s="1"/>
      <c r="AZ1818" s="1">
        <v>0</v>
      </c>
      <c r="BA1818" s="1">
        <v>0</v>
      </c>
      <c r="BB1818" s="1">
        <v>39920.309459999997</v>
      </c>
      <c r="BC1818" s="7">
        <v>0.61273210163462544</v>
      </c>
      <c r="BD1818" s="35" t="s">
        <v>552</v>
      </c>
      <c r="BE1818" s="35" t="s">
        <v>552</v>
      </c>
      <c r="BF1818" s="35" t="s">
        <v>552</v>
      </c>
      <c r="BG1818" s="35" t="s">
        <v>552</v>
      </c>
      <c r="BH1818" s="35" t="s">
        <v>552</v>
      </c>
      <c r="BI1818" s="35" t="s">
        <v>552</v>
      </c>
      <c r="BJ1818" s="35">
        <v>1.3416344477615758</v>
      </c>
      <c r="BK1818" s="35" t="s">
        <v>552</v>
      </c>
      <c r="BL1818" s="35" t="s">
        <v>552</v>
      </c>
      <c r="BM1818" s="35" t="s">
        <v>552</v>
      </c>
      <c r="BN1818" s="35">
        <v>1.3416344477615758</v>
      </c>
      <c r="BO1818" s="1">
        <v>0</v>
      </c>
      <c r="BP1818" s="1">
        <v>0</v>
      </c>
      <c r="BQ1818" s="1">
        <v>93910.690972799988</v>
      </c>
      <c r="BR1818" s="1">
        <v>4174.3091911545016</v>
      </c>
      <c r="BS1818" s="1">
        <v>36886.416422185932</v>
      </c>
      <c r="BT1818" s="1">
        <v>93910.690972799988</v>
      </c>
      <c r="BU1818" s="1">
        <v>4174.3091911545016</v>
      </c>
      <c r="BV1818" s="1">
        <v>10858.129581847266</v>
      </c>
      <c r="BW1818" s="35">
        <v>6.1224303511599665</v>
      </c>
      <c r="BX1818" s="1">
        <v>481050.97373747488</v>
      </c>
      <c r="BY1818" s="1">
        <v>21382.608095895826</v>
      </c>
      <c r="BZ1818" s="1">
        <v>188948.09902653063</v>
      </c>
      <c r="CA1818" s="1">
        <v>481050.97373747488</v>
      </c>
      <c r="CB1818" s="1">
        <v>21382.608095895826</v>
      </c>
      <c r="CC1818" s="1">
        <v>55620.012526882303</v>
      </c>
    </row>
    <row r="1819" spans="1:81" x14ac:dyDescent="0.25">
      <c r="A1819" t="s">
        <v>299</v>
      </c>
      <c r="B1819" t="s">
        <v>300</v>
      </c>
      <c r="C1819" t="s">
        <v>104</v>
      </c>
      <c r="D1819" t="s">
        <v>38</v>
      </c>
      <c r="E1819">
        <v>7</v>
      </c>
      <c r="F1819" t="s">
        <v>39</v>
      </c>
      <c r="G1819" t="s">
        <v>62</v>
      </c>
      <c r="H1819" s="74">
        <v>0.29175696267717999</v>
      </c>
      <c r="I1819" s="1">
        <v>35799679</v>
      </c>
      <c r="J1819" s="1"/>
      <c r="K1819" s="1"/>
      <c r="L1819" s="1">
        <v>4001370</v>
      </c>
      <c r="M1819" s="1"/>
      <c r="N1819" s="1"/>
      <c r="O1819" s="1"/>
      <c r="P1819" s="1"/>
      <c r="Q1819" s="1"/>
      <c r="R1819" s="1"/>
      <c r="S1819" s="1"/>
      <c r="T1819" s="1">
        <v>4001370</v>
      </c>
      <c r="U1819" s="1">
        <v>42.947826086956525</v>
      </c>
      <c r="V1819" s="36">
        <v>0.21916113790888248</v>
      </c>
      <c r="W1819" s="1"/>
      <c r="X1819" s="1"/>
      <c r="Y1819" s="1">
        <v>929887</v>
      </c>
      <c r="Z1819" s="1"/>
      <c r="AA1819" s="1"/>
      <c r="AB1819" s="1"/>
      <c r="AC1819" s="1">
        <v>5033</v>
      </c>
      <c r="AD1819" s="1"/>
      <c r="AE1819" s="1"/>
      <c r="AF1819" s="1"/>
      <c r="AG1819" s="1">
        <v>0</v>
      </c>
      <c r="AH1819" s="1">
        <v>0</v>
      </c>
      <c r="AI1819" s="1">
        <v>9540912.2818750013</v>
      </c>
      <c r="AJ1819" s="1">
        <v>0</v>
      </c>
      <c r="AK1819" s="1">
        <v>0</v>
      </c>
      <c r="AL1819" s="1">
        <v>0</v>
      </c>
      <c r="AM1819" s="1">
        <v>44349.990719999994</v>
      </c>
      <c r="AN1819" s="1">
        <v>0</v>
      </c>
      <c r="AO1819" s="1">
        <v>0</v>
      </c>
      <c r="AP1819" s="1">
        <v>0</v>
      </c>
      <c r="AQ1819" s="1">
        <v>9585262.2725950014</v>
      </c>
      <c r="AR1819" s="1">
        <v>0</v>
      </c>
      <c r="AS1819" s="1">
        <v>0</v>
      </c>
      <c r="AT1819" s="1">
        <v>2016013.0558078</v>
      </c>
      <c r="AU1819" s="1">
        <v>0</v>
      </c>
      <c r="AV1819" s="1">
        <v>0</v>
      </c>
      <c r="AW1819" s="1">
        <v>0</v>
      </c>
      <c r="AX1819" s="1">
        <v>13091.738939999999</v>
      </c>
      <c r="AY1819" s="1">
        <v>0</v>
      </c>
      <c r="AZ1819" s="1">
        <v>0</v>
      </c>
      <c r="BA1819" s="1">
        <v>0</v>
      </c>
      <c r="BB1819" s="1">
        <v>2029104.7947478001</v>
      </c>
      <c r="BC1819" s="7">
        <v>0.32442657006345788</v>
      </c>
      <c r="BD1819" s="35" t="s">
        <v>552</v>
      </c>
      <c r="BE1819" s="35" t="s">
        <v>552</v>
      </c>
      <c r="BF1819" s="35">
        <v>2.8882421114975125</v>
      </c>
      <c r="BG1819" s="35" t="s">
        <v>552</v>
      </c>
      <c r="BH1819" s="35" t="s">
        <v>552</v>
      </c>
      <c r="BI1819" s="35" t="s">
        <v>552</v>
      </c>
      <c r="BJ1819" s="35" t="s">
        <v>552</v>
      </c>
      <c r="BK1819" s="35" t="s">
        <v>552</v>
      </c>
      <c r="BL1819" s="35" t="s">
        <v>552</v>
      </c>
      <c r="BM1819" s="35" t="s">
        <v>552</v>
      </c>
      <c r="BN1819" s="35">
        <v>2.9025976271484017</v>
      </c>
      <c r="BO1819" s="1">
        <v>0</v>
      </c>
      <c r="BP1819" s="1"/>
      <c r="BQ1819" s="1">
        <v>11783822.339639999</v>
      </c>
      <c r="BR1819" s="1">
        <v>523788.26510325691</v>
      </c>
      <c r="BS1819" s="1">
        <v>4628471.7252364038</v>
      </c>
      <c r="BT1819" s="1">
        <v>11783822.339639999</v>
      </c>
      <c r="BU1819" s="1">
        <v>523788.26510325691</v>
      </c>
      <c r="BV1819" s="1">
        <v>1362467.5594212897</v>
      </c>
      <c r="BW1819" s="35">
        <v>6.5367679527855227</v>
      </c>
      <c r="BX1819" s="1">
        <v>65244289.891436867</v>
      </c>
      <c r="BY1819" s="1">
        <v>2900094.0802688403</v>
      </c>
      <c r="BZ1819" s="1">
        <v>25626773.918662842</v>
      </c>
      <c r="CA1819" s="1">
        <v>65244289.891436867</v>
      </c>
      <c r="CB1819" s="1">
        <v>2900094.0802688403</v>
      </c>
      <c r="CC1819" s="1">
        <v>7543666.7197137019</v>
      </c>
    </row>
    <row r="1820" spans="1:81" x14ac:dyDescent="0.25">
      <c r="A1820" t="s">
        <v>299</v>
      </c>
      <c r="B1820" t="s">
        <v>300</v>
      </c>
      <c r="C1820" t="s">
        <v>104</v>
      </c>
      <c r="D1820" t="s">
        <v>28</v>
      </c>
      <c r="E1820">
        <v>7</v>
      </c>
      <c r="F1820" t="s">
        <v>39</v>
      </c>
      <c r="G1820" t="s">
        <v>62</v>
      </c>
      <c r="H1820" s="74">
        <v>0.29175696267717999</v>
      </c>
      <c r="I1820" s="1">
        <v>39309964</v>
      </c>
      <c r="J1820" s="1">
        <v>0</v>
      </c>
      <c r="K1820" s="1">
        <v>0</v>
      </c>
      <c r="L1820" s="1">
        <v>4001370</v>
      </c>
      <c r="M1820" s="1">
        <v>0</v>
      </c>
      <c r="N1820" s="1">
        <v>0</v>
      </c>
      <c r="O1820" s="1">
        <v>0</v>
      </c>
      <c r="P1820" s="1">
        <v>1434291</v>
      </c>
      <c r="Q1820" s="1">
        <v>0</v>
      </c>
      <c r="R1820" s="1">
        <v>0</v>
      </c>
      <c r="S1820" s="1">
        <v>0</v>
      </c>
      <c r="T1820" s="1">
        <v>5435661</v>
      </c>
      <c r="U1820" s="1"/>
      <c r="V1820" s="36"/>
      <c r="W1820" s="1"/>
      <c r="X1820" s="1"/>
      <c r="Y1820" s="1">
        <v>929887</v>
      </c>
      <c r="Z1820" s="1"/>
      <c r="AA1820" s="1"/>
      <c r="AB1820" s="1"/>
      <c r="AC1820" s="1">
        <v>164685</v>
      </c>
      <c r="AD1820" s="1"/>
      <c r="AE1820" s="1"/>
      <c r="AF1820" s="1"/>
      <c r="AG1820" s="1">
        <v>0</v>
      </c>
      <c r="AH1820" s="1">
        <v>0</v>
      </c>
      <c r="AI1820" s="1">
        <v>9540912.2818750013</v>
      </c>
      <c r="AJ1820" s="1">
        <v>0</v>
      </c>
      <c r="AK1820" s="1">
        <v>0</v>
      </c>
      <c r="AL1820" s="1">
        <v>0</v>
      </c>
      <c r="AM1820" s="1">
        <v>1447723.6662474999</v>
      </c>
      <c r="AN1820" s="1">
        <v>0</v>
      </c>
      <c r="AO1820" s="1">
        <v>0</v>
      </c>
      <c r="AP1820" s="1">
        <v>0</v>
      </c>
      <c r="AQ1820" s="1">
        <v>10988635.948122501</v>
      </c>
      <c r="AR1820" s="1">
        <v>0</v>
      </c>
      <c r="AS1820" s="1">
        <v>0</v>
      </c>
      <c r="AT1820" s="1">
        <v>2016013.0558078</v>
      </c>
      <c r="AU1820" s="1">
        <v>0</v>
      </c>
      <c r="AV1820" s="1">
        <v>0</v>
      </c>
      <c r="AW1820" s="1">
        <v>0</v>
      </c>
      <c r="AX1820" s="1">
        <v>428375.32829999999</v>
      </c>
      <c r="AY1820" s="1">
        <v>0</v>
      </c>
      <c r="AZ1820" s="1">
        <v>0</v>
      </c>
      <c r="BA1820" s="1">
        <v>0</v>
      </c>
      <c r="BB1820" s="1">
        <v>2444388.3841078002</v>
      </c>
      <c r="BC1820" s="7">
        <v>0.34172059613766886</v>
      </c>
      <c r="BD1820" s="35" t="s">
        <v>552</v>
      </c>
      <c r="BE1820" s="35" t="s">
        <v>552</v>
      </c>
      <c r="BF1820" s="35">
        <v>2.8882421114975125</v>
      </c>
      <c r="BG1820" s="35" t="s">
        <v>552</v>
      </c>
      <c r="BH1820" s="35" t="s">
        <v>552</v>
      </c>
      <c r="BI1820" s="35" t="s">
        <v>552</v>
      </c>
      <c r="BJ1820" s="35">
        <v>1.3080323271550194</v>
      </c>
      <c r="BK1820" s="35" t="s">
        <v>552</v>
      </c>
      <c r="BL1820" s="35" t="s">
        <v>552</v>
      </c>
      <c r="BM1820" s="35" t="s">
        <v>552</v>
      </c>
      <c r="BN1820" s="35">
        <v>2.4712770594469196</v>
      </c>
      <c r="BO1820" s="1">
        <v>0</v>
      </c>
      <c r="BP1820" s="1">
        <v>0</v>
      </c>
      <c r="BQ1820" s="1">
        <v>12939267.750239998</v>
      </c>
      <c r="BR1820" s="1">
        <v>575147.55494962633</v>
      </c>
      <c r="BS1820" s="1">
        <v>5082309.7294827951</v>
      </c>
      <c r="BT1820" s="1">
        <v>12939267.750239998</v>
      </c>
      <c r="BU1820" s="1">
        <v>575147.55494962633</v>
      </c>
      <c r="BV1820" s="1">
        <v>1496062.3169838688</v>
      </c>
      <c r="BW1820" s="35">
        <v>6.5367679527855227</v>
      </c>
      <c r="BX1820" s="1">
        <v>71641723.012040049</v>
      </c>
      <c r="BY1820" s="1">
        <v>3184458.5503680413</v>
      </c>
      <c r="BZ1820" s="1">
        <v>28139569.6363304</v>
      </c>
      <c r="CA1820" s="1">
        <v>71641723.012040049</v>
      </c>
      <c r="CB1820" s="1">
        <v>3184458.5503680413</v>
      </c>
      <c r="CC1820" s="1">
        <v>8283349.8920463407</v>
      </c>
    </row>
    <row r="1821" spans="1:81" x14ac:dyDescent="0.25">
      <c r="A1821" t="s">
        <v>299</v>
      </c>
      <c r="B1821" t="s">
        <v>300</v>
      </c>
      <c r="C1821" t="s">
        <v>104</v>
      </c>
      <c r="D1821" t="s">
        <v>1730</v>
      </c>
      <c r="E1821">
        <v>7</v>
      </c>
      <c r="F1821" t="s">
        <v>39</v>
      </c>
      <c r="G1821" t="s">
        <v>62</v>
      </c>
      <c r="H1821" s="74">
        <v>0.29175696267717999</v>
      </c>
      <c r="I1821" s="1">
        <v>3510285</v>
      </c>
      <c r="J1821" s="1"/>
      <c r="K1821" s="1"/>
      <c r="L1821" s="1"/>
      <c r="M1821" s="1"/>
      <c r="N1821" s="1"/>
      <c r="O1821" s="1"/>
      <c r="P1821" s="1">
        <v>1434291</v>
      </c>
      <c r="Q1821" s="1"/>
      <c r="R1821" s="1"/>
      <c r="S1821" s="1"/>
      <c r="T1821" s="1">
        <v>1434291</v>
      </c>
      <c r="U1821" s="1">
        <v>12.465753424657533</v>
      </c>
      <c r="V1821" s="36">
        <v>0.18520225746713101</v>
      </c>
      <c r="W1821" s="1"/>
      <c r="X1821" s="1"/>
      <c r="Y1821" s="1"/>
      <c r="Z1821" s="1"/>
      <c r="AA1821" s="1"/>
      <c r="AB1821" s="1"/>
      <c r="AC1821" s="1">
        <v>159652</v>
      </c>
      <c r="AD1821" s="1"/>
      <c r="AE1821" s="1"/>
      <c r="AF1821" s="1"/>
      <c r="AG1821" s="1">
        <v>0</v>
      </c>
      <c r="AH1821" s="1">
        <v>0</v>
      </c>
      <c r="AI1821" s="1">
        <v>0</v>
      </c>
      <c r="AJ1821" s="1">
        <v>0</v>
      </c>
      <c r="AK1821" s="1"/>
      <c r="AL1821" s="1">
        <v>0</v>
      </c>
      <c r="AM1821" s="1">
        <v>1403373.6755275</v>
      </c>
      <c r="AN1821" s="1"/>
      <c r="AO1821" s="1">
        <v>0</v>
      </c>
      <c r="AP1821" s="1">
        <v>0</v>
      </c>
      <c r="AQ1821" s="1">
        <v>1403373.6755275</v>
      </c>
      <c r="AR1821" s="1">
        <v>0</v>
      </c>
      <c r="AS1821" s="1">
        <v>0</v>
      </c>
      <c r="AT1821" s="1">
        <v>0</v>
      </c>
      <c r="AU1821" s="1">
        <v>0</v>
      </c>
      <c r="AV1821" s="1"/>
      <c r="AW1821" s="1">
        <v>0</v>
      </c>
      <c r="AX1821" s="1">
        <v>415283.58935999998</v>
      </c>
      <c r="AY1821" s="1"/>
      <c r="AZ1821" s="1">
        <v>0</v>
      </c>
      <c r="BA1821" s="1">
        <v>0</v>
      </c>
      <c r="BB1821" s="1">
        <v>415283.58935999998</v>
      </c>
      <c r="BC1821" s="7">
        <v>0.51809390544856049</v>
      </c>
      <c r="BD1821" s="35" t="s">
        <v>552</v>
      </c>
      <c r="BE1821" s="35" t="s">
        <v>552</v>
      </c>
      <c r="BF1821" s="35" t="s">
        <v>552</v>
      </c>
      <c r="BG1821" s="35" t="s">
        <v>552</v>
      </c>
      <c r="BH1821" s="35" t="s">
        <v>552</v>
      </c>
      <c r="BI1821" s="35" t="s">
        <v>552</v>
      </c>
      <c r="BJ1821" s="35">
        <v>1.2679834600422788</v>
      </c>
      <c r="BK1821" s="35" t="s">
        <v>552</v>
      </c>
      <c r="BL1821" s="35" t="s">
        <v>552</v>
      </c>
      <c r="BM1821" s="35" t="s">
        <v>552</v>
      </c>
      <c r="BN1821" s="35">
        <v>1.2679834600422788</v>
      </c>
      <c r="BO1821" s="1">
        <v>0</v>
      </c>
      <c r="BP1821" s="1">
        <v>0</v>
      </c>
      <c r="BQ1821" s="1">
        <v>1155445.4105999998</v>
      </c>
      <c r="BR1821" s="1">
        <v>51359.289846369458</v>
      </c>
      <c r="BS1821" s="1">
        <v>453838.00424639194</v>
      </c>
      <c r="BT1821" s="1">
        <v>1155445.4105999998</v>
      </c>
      <c r="BU1821" s="1">
        <v>51359.289846369458</v>
      </c>
      <c r="BV1821" s="1">
        <v>133594.7575625793</v>
      </c>
      <c r="BW1821" s="35">
        <v>6.5367679527855227</v>
      </c>
      <c r="BX1821" s="1">
        <v>6397433.1206031889</v>
      </c>
      <c r="BY1821" s="1">
        <v>284364.47009920131</v>
      </c>
      <c r="BZ1821" s="1">
        <v>2512795.7176675629</v>
      </c>
      <c r="CA1821" s="1">
        <v>6397433.1206031889</v>
      </c>
      <c r="CB1821" s="1">
        <v>284364.47009920131</v>
      </c>
      <c r="CC1821" s="1">
        <v>739683.17233264039</v>
      </c>
    </row>
    <row r="1822" spans="1:81" x14ac:dyDescent="0.25">
      <c r="A1822" t="s">
        <v>1300</v>
      </c>
      <c r="B1822" t="s">
        <v>103</v>
      </c>
      <c r="C1822" t="s">
        <v>104</v>
      </c>
      <c r="D1822" t="s">
        <v>38</v>
      </c>
      <c r="E1822">
        <v>376</v>
      </c>
      <c r="F1822" t="s">
        <v>39</v>
      </c>
      <c r="G1822" t="s">
        <v>62</v>
      </c>
      <c r="H1822" s="74">
        <v>0.29175696267717999</v>
      </c>
      <c r="I1822" s="1">
        <v>338179</v>
      </c>
      <c r="J1822" s="1"/>
      <c r="K1822" s="1"/>
      <c r="L1822" s="1"/>
      <c r="M1822" s="1"/>
      <c r="N1822" s="1"/>
      <c r="O1822" s="1"/>
      <c r="P1822" s="1"/>
      <c r="Q1822" s="1"/>
      <c r="R1822" s="1"/>
      <c r="S1822" s="1"/>
      <c r="T1822" s="1">
        <v>0</v>
      </c>
      <c r="U1822" s="1">
        <v>0</v>
      </c>
      <c r="V1822" s="36" t="s">
        <v>552</v>
      </c>
      <c r="W1822" s="1"/>
      <c r="X1822" s="1"/>
      <c r="Y1822" s="1"/>
      <c r="Z1822" s="1"/>
      <c r="AA1822" s="1"/>
      <c r="AB1822" s="1"/>
      <c r="AC1822" s="1">
        <v>29121</v>
      </c>
      <c r="AD1822" s="1"/>
      <c r="AE1822" s="1"/>
      <c r="AF1822" s="1"/>
      <c r="AG1822" s="1">
        <v>0</v>
      </c>
      <c r="AH1822" s="1">
        <v>0</v>
      </c>
      <c r="AI1822" s="1">
        <v>0</v>
      </c>
      <c r="AJ1822" s="1">
        <v>0</v>
      </c>
      <c r="AK1822" s="1">
        <v>0</v>
      </c>
      <c r="AL1822" s="1">
        <v>0</v>
      </c>
      <c r="AM1822" s="1">
        <v>256609.59263999999</v>
      </c>
      <c r="AN1822" s="1">
        <v>0</v>
      </c>
      <c r="AO1822" s="1">
        <v>0</v>
      </c>
      <c r="AP1822" s="1">
        <v>0</v>
      </c>
      <c r="AQ1822" s="1">
        <v>256609.59263999999</v>
      </c>
      <c r="AR1822" s="1">
        <v>0</v>
      </c>
      <c r="AS1822" s="1">
        <v>0</v>
      </c>
      <c r="AT1822" s="1">
        <v>0</v>
      </c>
      <c r="AU1822" s="1">
        <v>0</v>
      </c>
      <c r="AV1822" s="1">
        <v>0</v>
      </c>
      <c r="AW1822" s="1">
        <v>0</v>
      </c>
      <c r="AX1822" s="1">
        <v>75748.962780000002</v>
      </c>
      <c r="AY1822" s="1">
        <v>0</v>
      </c>
      <c r="AZ1822" s="1">
        <v>0</v>
      </c>
      <c r="BA1822" s="1">
        <v>0</v>
      </c>
      <c r="BB1822" s="1">
        <v>75748.962780000002</v>
      </c>
      <c r="BC1822" s="7">
        <v>0.98278886453623671</v>
      </c>
      <c r="BD1822" s="35" t="s">
        <v>552</v>
      </c>
      <c r="BE1822" s="35" t="s">
        <v>552</v>
      </c>
      <c r="BF1822" s="35" t="s">
        <v>552</v>
      </c>
      <c r="BG1822" s="35" t="s">
        <v>552</v>
      </c>
      <c r="BH1822" s="35" t="s">
        <v>552</v>
      </c>
      <c r="BI1822" s="35" t="s">
        <v>552</v>
      </c>
      <c r="BJ1822" s="35" t="s">
        <v>552</v>
      </c>
      <c r="BK1822" s="35" t="s">
        <v>552</v>
      </c>
      <c r="BL1822" s="35" t="s">
        <v>552</v>
      </c>
      <c r="BM1822" s="35" t="s">
        <v>552</v>
      </c>
      <c r="BN1822" s="35" t="s">
        <v>552</v>
      </c>
      <c r="BO1822" s="1">
        <v>0</v>
      </c>
      <c r="BP1822" s="1"/>
      <c r="BQ1822" s="1">
        <v>111314.99963999998</v>
      </c>
      <c r="BR1822" s="1">
        <v>4947.9268153313415</v>
      </c>
      <c r="BS1822" s="1">
        <v>43722.513254063582</v>
      </c>
      <c r="BT1822" s="1">
        <v>111314.99963999998</v>
      </c>
      <c r="BU1822" s="1">
        <v>4947.9268153313415</v>
      </c>
      <c r="BV1822" s="1">
        <v>12870.448273503578</v>
      </c>
      <c r="BW1822" s="35">
        <v>5.9764886240498125</v>
      </c>
      <c r="BX1822" s="1">
        <v>553957.82939456892</v>
      </c>
      <c r="BY1822" s="1">
        <v>24623.301509127439</v>
      </c>
      <c r="BZ1822" s="1">
        <v>217584.58982371457</v>
      </c>
      <c r="CA1822" s="1">
        <v>553957.82939456892</v>
      </c>
      <c r="CB1822" s="1">
        <v>24623.301509127439</v>
      </c>
      <c r="CC1822" s="1">
        <v>64049.63941951211</v>
      </c>
    </row>
    <row r="1823" spans="1:81" x14ac:dyDescent="0.25">
      <c r="A1823" t="s">
        <v>1300</v>
      </c>
      <c r="B1823" t="s">
        <v>103</v>
      </c>
      <c r="C1823" t="s">
        <v>104</v>
      </c>
      <c r="D1823" t="s">
        <v>28</v>
      </c>
      <c r="E1823">
        <v>376</v>
      </c>
      <c r="F1823" t="s">
        <v>39</v>
      </c>
      <c r="G1823" t="s">
        <v>62</v>
      </c>
      <c r="H1823" s="74">
        <v>0.29175696267717999</v>
      </c>
      <c r="I1823" s="1">
        <v>544311</v>
      </c>
      <c r="J1823" s="1">
        <v>0</v>
      </c>
      <c r="K1823" s="1">
        <v>0</v>
      </c>
      <c r="L1823" s="1">
        <v>0</v>
      </c>
      <c r="M1823" s="1">
        <v>0</v>
      </c>
      <c r="N1823" s="1">
        <v>0</v>
      </c>
      <c r="O1823" s="1">
        <v>0</v>
      </c>
      <c r="P1823" s="1">
        <v>541312</v>
      </c>
      <c r="Q1823" s="1">
        <v>0</v>
      </c>
      <c r="R1823" s="1">
        <v>0</v>
      </c>
      <c r="S1823" s="1">
        <v>0</v>
      </c>
      <c r="T1823" s="1">
        <v>541312</v>
      </c>
      <c r="U1823" s="1"/>
      <c r="V1823" s="36"/>
      <c r="W1823" s="1"/>
      <c r="X1823" s="1"/>
      <c r="Y1823" s="1"/>
      <c r="Z1823" s="1"/>
      <c r="AA1823" s="1"/>
      <c r="AB1823" s="1"/>
      <c r="AC1823" s="1">
        <v>60732</v>
      </c>
      <c r="AD1823" s="1"/>
      <c r="AE1823" s="1"/>
      <c r="AF1823" s="1"/>
      <c r="AG1823" s="1">
        <v>0</v>
      </c>
      <c r="AH1823" s="1">
        <v>0</v>
      </c>
      <c r="AI1823" s="1">
        <v>0</v>
      </c>
      <c r="AJ1823" s="1">
        <v>0</v>
      </c>
      <c r="AK1823" s="1">
        <v>0</v>
      </c>
      <c r="AL1823" s="1">
        <v>0</v>
      </c>
      <c r="AM1823" s="1">
        <v>534769.01285333326</v>
      </c>
      <c r="AN1823" s="1">
        <v>0</v>
      </c>
      <c r="AO1823" s="1">
        <v>0</v>
      </c>
      <c r="AP1823" s="1">
        <v>0</v>
      </c>
      <c r="AQ1823" s="1">
        <v>534769.01285333326</v>
      </c>
      <c r="AR1823" s="1">
        <v>0</v>
      </c>
      <c r="AS1823" s="1">
        <v>0</v>
      </c>
      <c r="AT1823" s="1">
        <v>0</v>
      </c>
      <c r="AU1823" s="1">
        <v>0</v>
      </c>
      <c r="AV1823" s="1">
        <v>0</v>
      </c>
      <c r="AW1823" s="1">
        <v>0</v>
      </c>
      <c r="AX1823" s="1">
        <v>157974.86375999998</v>
      </c>
      <c r="AY1823" s="1">
        <v>0</v>
      </c>
      <c r="AZ1823" s="1">
        <v>0</v>
      </c>
      <c r="BA1823" s="1">
        <v>0</v>
      </c>
      <c r="BB1823" s="1">
        <v>157974.86375999998</v>
      </c>
      <c r="BC1823" s="7">
        <v>1.2726986531841782</v>
      </c>
      <c r="BD1823" s="35" t="s">
        <v>552</v>
      </c>
      <c r="BE1823" s="35" t="s">
        <v>552</v>
      </c>
      <c r="BF1823" s="35" t="s">
        <v>552</v>
      </c>
      <c r="BG1823" s="35" t="s">
        <v>552</v>
      </c>
      <c r="BH1823" s="35" t="s">
        <v>552</v>
      </c>
      <c r="BI1823" s="35" t="s">
        <v>552</v>
      </c>
      <c r="BJ1823" s="35">
        <v>1.2797497129443522</v>
      </c>
      <c r="BK1823" s="35" t="s">
        <v>552</v>
      </c>
      <c r="BL1823" s="35" t="s">
        <v>552</v>
      </c>
      <c r="BM1823" s="35" t="s">
        <v>552</v>
      </c>
      <c r="BN1823" s="35">
        <v>1.2797497129443522</v>
      </c>
      <c r="BO1823" s="1">
        <v>0</v>
      </c>
      <c r="BP1823" s="1">
        <v>0</v>
      </c>
      <c r="BQ1823" s="1">
        <v>179165.40875999996</v>
      </c>
      <c r="BR1823" s="1">
        <v>7963.8623119111999</v>
      </c>
      <c r="BS1823" s="1">
        <v>70372.92354591089</v>
      </c>
      <c r="BT1823" s="1">
        <v>179165.40875999996</v>
      </c>
      <c r="BU1823" s="1">
        <v>7963.8623119111999</v>
      </c>
      <c r="BV1823" s="1">
        <v>20715.439368497173</v>
      </c>
      <c r="BW1823" s="35">
        <v>5.9764886240498125</v>
      </c>
      <c r="BX1823" s="1">
        <v>891614.61851737439</v>
      </c>
      <c r="BY1823" s="1">
        <v>39632.070198725123</v>
      </c>
      <c r="BZ1823" s="1">
        <v>350210.05346735282</v>
      </c>
      <c r="CA1823" s="1">
        <v>891614.61851737439</v>
      </c>
      <c r="CB1823" s="1">
        <v>39632.070198725123</v>
      </c>
      <c r="CC1823" s="1">
        <v>103090.14835951981</v>
      </c>
    </row>
    <row r="1824" spans="1:81" x14ac:dyDescent="0.25">
      <c r="A1824" t="s">
        <v>1300</v>
      </c>
      <c r="B1824" t="s">
        <v>103</v>
      </c>
      <c r="C1824" t="s">
        <v>104</v>
      </c>
      <c r="D1824" t="s">
        <v>1730</v>
      </c>
      <c r="E1824">
        <v>376</v>
      </c>
      <c r="F1824" t="s">
        <v>39</v>
      </c>
      <c r="G1824" t="s">
        <v>62</v>
      </c>
      <c r="H1824" s="74">
        <v>0.29175696267717999</v>
      </c>
      <c r="I1824" s="1">
        <v>206132</v>
      </c>
      <c r="J1824" s="1"/>
      <c r="K1824" s="1"/>
      <c r="L1824" s="1"/>
      <c r="M1824" s="1"/>
      <c r="N1824" s="1"/>
      <c r="O1824" s="1"/>
      <c r="P1824" s="1">
        <v>541312</v>
      </c>
      <c r="Q1824" s="1"/>
      <c r="R1824" s="1"/>
      <c r="S1824" s="1"/>
      <c r="T1824" s="1">
        <v>541312</v>
      </c>
      <c r="U1824" s="1">
        <v>10.358490566037736</v>
      </c>
      <c r="V1824" s="36">
        <v>5.4125873949874677E-2</v>
      </c>
      <c r="W1824" s="1"/>
      <c r="X1824" s="1"/>
      <c r="Y1824" s="1"/>
      <c r="Z1824" s="1"/>
      <c r="AA1824" s="1"/>
      <c r="AB1824" s="1"/>
      <c r="AC1824" s="1">
        <v>31611</v>
      </c>
      <c r="AD1824" s="1"/>
      <c r="AE1824" s="1"/>
      <c r="AF1824" s="1"/>
      <c r="AG1824" s="1">
        <v>0</v>
      </c>
      <c r="AH1824" s="1">
        <v>0</v>
      </c>
      <c r="AI1824" s="1">
        <v>0</v>
      </c>
      <c r="AJ1824" s="1">
        <v>0</v>
      </c>
      <c r="AK1824" s="1"/>
      <c r="AL1824" s="1">
        <v>0</v>
      </c>
      <c r="AM1824" s="1">
        <v>278159.42021333327</v>
      </c>
      <c r="AN1824" s="1"/>
      <c r="AO1824" s="1">
        <v>0</v>
      </c>
      <c r="AP1824" s="1">
        <v>0</v>
      </c>
      <c r="AQ1824" s="1">
        <v>278159.42021333327</v>
      </c>
      <c r="AR1824" s="1">
        <v>0</v>
      </c>
      <c r="AS1824" s="1">
        <v>0</v>
      </c>
      <c r="AT1824" s="1">
        <v>0</v>
      </c>
      <c r="AU1824" s="1">
        <v>0</v>
      </c>
      <c r="AV1824" s="1"/>
      <c r="AW1824" s="1">
        <v>0</v>
      </c>
      <c r="AX1824" s="1">
        <v>82225.900979999991</v>
      </c>
      <c r="AY1824" s="1"/>
      <c r="AZ1824" s="1">
        <v>0</v>
      </c>
      <c r="BA1824" s="1">
        <v>0</v>
      </c>
      <c r="BB1824" s="1">
        <v>82225.900979999991</v>
      </c>
      <c r="BC1824" s="7">
        <v>1.7483230221088102</v>
      </c>
      <c r="BD1824" s="35" t="s">
        <v>552</v>
      </c>
      <c r="BE1824" s="35" t="s">
        <v>552</v>
      </c>
      <c r="BF1824" s="35" t="s">
        <v>552</v>
      </c>
      <c r="BG1824" s="35" t="s">
        <v>552</v>
      </c>
      <c r="BH1824" s="35" t="s">
        <v>552</v>
      </c>
      <c r="BI1824" s="35" t="s">
        <v>552</v>
      </c>
      <c r="BJ1824" s="35">
        <v>0.66576266772828474</v>
      </c>
      <c r="BK1824" s="35" t="s">
        <v>552</v>
      </c>
      <c r="BL1824" s="35" t="s">
        <v>552</v>
      </c>
      <c r="BM1824" s="35" t="s">
        <v>552</v>
      </c>
      <c r="BN1824" s="35">
        <v>0.66576266772828474</v>
      </c>
      <c r="BO1824" s="1">
        <v>0</v>
      </c>
      <c r="BP1824" s="1">
        <v>0</v>
      </c>
      <c r="BQ1824" s="1">
        <v>67850.409119999997</v>
      </c>
      <c r="BR1824" s="1">
        <v>3015.9354965798589</v>
      </c>
      <c r="BS1824" s="1">
        <v>26650.410291847322</v>
      </c>
      <c r="BT1824" s="1">
        <v>67850.409119999997</v>
      </c>
      <c r="BU1824" s="1">
        <v>3015.9354965798589</v>
      </c>
      <c r="BV1824" s="1">
        <v>7844.9910949935966</v>
      </c>
      <c r="BW1824" s="35">
        <v>5.9764886240498125</v>
      </c>
      <c r="BX1824" s="1">
        <v>337656.78912280558</v>
      </c>
      <c r="BY1824" s="1">
        <v>15008.768689597688</v>
      </c>
      <c r="BZ1824" s="1">
        <v>132625.46364363821</v>
      </c>
      <c r="CA1824" s="1">
        <v>337656.78912280558</v>
      </c>
      <c r="CB1824" s="1">
        <v>15008.768689597688</v>
      </c>
      <c r="CC1824" s="1">
        <v>39040.508940007712</v>
      </c>
    </row>
    <row r="1825" spans="1:81" x14ac:dyDescent="0.25">
      <c r="A1825" t="s">
        <v>683</v>
      </c>
      <c r="B1825" t="s">
        <v>684</v>
      </c>
      <c r="C1825" t="s">
        <v>104</v>
      </c>
      <c r="D1825" t="s">
        <v>38</v>
      </c>
      <c r="E1825">
        <v>34</v>
      </c>
      <c r="F1825" t="s">
        <v>39</v>
      </c>
      <c r="G1825" t="s">
        <v>62</v>
      </c>
      <c r="H1825" s="74">
        <v>0.29175696267717999</v>
      </c>
      <c r="I1825" s="1">
        <v>6464994</v>
      </c>
      <c r="J1825" s="1"/>
      <c r="K1825" s="1">
        <v>675449</v>
      </c>
      <c r="L1825" s="1">
        <v>249892</v>
      </c>
      <c r="M1825" s="1"/>
      <c r="N1825" s="1"/>
      <c r="O1825" s="1"/>
      <c r="P1825" s="1"/>
      <c r="Q1825" s="1"/>
      <c r="R1825" s="1"/>
      <c r="S1825" s="1"/>
      <c r="T1825" s="1">
        <v>925341</v>
      </c>
      <c r="U1825" s="1">
        <v>30.222222222222221</v>
      </c>
      <c r="V1825" s="36">
        <v>0.23275868772958266</v>
      </c>
      <c r="W1825" s="1"/>
      <c r="X1825" s="1">
        <v>173552</v>
      </c>
      <c r="Y1825" s="1">
        <v>52976</v>
      </c>
      <c r="Z1825" s="1"/>
      <c r="AA1825" s="1"/>
      <c r="AB1825" s="1"/>
      <c r="AC1825" s="1"/>
      <c r="AD1825" s="1"/>
      <c r="AE1825" s="1"/>
      <c r="AF1825" s="1"/>
      <c r="AG1825" s="1">
        <v>0</v>
      </c>
      <c r="AH1825" s="1">
        <v>1460111.3235756434</v>
      </c>
      <c r="AI1825" s="1">
        <v>543805.57275000005</v>
      </c>
      <c r="AJ1825" s="1">
        <v>0</v>
      </c>
      <c r="AK1825" s="1">
        <v>0</v>
      </c>
      <c r="AL1825" s="1">
        <v>0</v>
      </c>
      <c r="AM1825" s="1">
        <v>0</v>
      </c>
      <c r="AN1825" s="1">
        <v>0</v>
      </c>
      <c r="AO1825" s="1">
        <v>0</v>
      </c>
      <c r="AP1825" s="1">
        <v>0</v>
      </c>
      <c r="AQ1825" s="1">
        <v>2003916.8963256434</v>
      </c>
      <c r="AR1825" s="1">
        <v>0</v>
      </c>
      <c r="AS1825" s="1">
        <v>374922.04264800006</v>
      </c>
      <c r="AT1825" s="1">
        <v>114852.9957344</v>
      </c>
      <c r="AU1825" s="1">
        <v>0</v>
      </c>
      <c r="AV1825" s="1">
        <v>0</v>
      </c>
      <c r="AW1825" s="1">
        <v>0</v>
      </c>
      <c r="AX1825" s="1">
        <v>0</v>
      </c>
      <c r="AY1825" s="1">
        <v>0</v>
      </c>
      <c r="AZ1825" s="1">
        <v>0</v>
      </c>
      <c r="BA1825" s="1">
        <v>0</v>
      </c>
      <c r="BB1825" s="1">
        <v>489775.03838240006</v>
      </c>
      <c r="BC1825" s="7">
        <v>0.3857222349638752</v>
      </c>
      <c r="BD1825" s="35" t="s">
        <v>552</v>
      </c>
      <c r="BE1825" s="35">
        <v>2.7167608009244866</v>
      </c>
      <c r="BF1825" s="35">
        <v>2.635772927842428</v>
      </c>
      <c r="BG1825" s="35" t="s">
        <v>552</v>
      </c>
      <c r="BH1825" s="35" t="s">
        <v>552</v>
      </c>
      <c r="BI1825" s="35" t="s">
        <v>552</v>
      </c>
      <c r="BJ1825" s="35" t="s">
        <v>552</v>
      </c>
      <c r="BK1825" s="35" t="s">
        <v>552</v>
      </c>
      <c r="BL1825" s="35" t="s">
        <v>552</v>
      </c>
      <c r="BM1825" s="35" t="s">
        <v>552</v>
      </c>
      <c r="BN1825" s="35">
        <v>2.6948897052092615</v>
      </c>
      <c r="BO1825" s="1">
        <v>0</v>
      </c>
      <c r="BP1825" s="1"/>
      <c r="BQ1825" s="1">
        <v>2128017.4250399997</v>
      </c>
      <c r="BR1825" s="1">
        <v>94589.898170957473</v>
      </c>
      <c r="BS1825" s="1">
        <v>835846.65473740688</v>
      </c>
      <c r="BT1825" s="1">
        <v>2128017.4250399997</v>
      </c>
      <c r="BU1825" s="1">
        <v>94589.898170957473</v>
      </c>
      <c r="BV1825" s="1">
        <v>246045.35132433113</v>
      </c>
      <c r="BW1825" s="35">
        <v>6.2757447377324835</v>
      </c>
      <c r="BX1825" s="1">
        <v>11226876.731957808</v>
      </c>
      <c r="BY1825" s="1">
        <v>499032.15751808038</v>
      </c>
      <c r="BZ1825" s="1">
        <v>4409713.5902821748</v>
      </c>
      <c r="CA1825" s="1">
        <v>11226876.731957808</v>
      </c>
      <c r="CB1825" s="1">
        <v>499032.15751808038</v>
      </c>
      <c r="CC1825" s="1">
        <v>1298072.4674928803</v>
      </c>
    </row>
    <row r="1826" spans="1:81" x14ac:dyDescent="0.25">
      <c r="A1826" t="s">
        <v>683</v>
      </c>
      <c r="B1826" t="s">
        <v>684</v>
      </c>
      <c r="C1826" t="s">
        <v>104</v>
      </c>
      <c r="D1826" t="s">
        <v>28</v>
      </c>
      <c r="E1826">
        <v>34</v>
      </c>
      <c r="F1826" t="s">
        <v>39</v>
      </c>
      <c r="G1826" t="s">
        <v>62</v>
      </c>
      <c r="H1826" s="74">
        <v>0.29175696267717999</v>
      </c>
      <c r="I1826" s="1">
        <v>6868264</v>
      </c>
      <c r="J1826" s="1">
        <v>0</v>
      </c>
      <c r="K1826" s="1">
        <v>675449</v>
      </c>
      <c r="L1826" s="1">
        <v>249892</v>
      </c>
      <c r="M1826" s="1">
        <v>0</v>
      </c>
      <c r="N1826" s="1">
        <v>0</v>
      </c>
      <c r="O1826" s="1">
        <v>0</v>
      </c>
      <c r="P1826" s="1">
        <v>542122</v>
      </c>
      <c r="Q1826" s="1">
        <v>0</v>
      </c>
      <c r="R1826" s="1">
        <v>0</v>
      </c>
      <c r="S1826" s="1">
        <v>0</v>
      </c>
      <c r="T1826" s="1">
        <v>1467463</v>
      </c>
      <c r="U1826" s="1"/>
      <c r="V1826" s="36"/>
      <c r="W1826" s="1"/>
      <c r="X1826" s="1">
        <v>173552</v>
      </c>
      <c r="Y1826" s="1">
        <v>52976</v>
      </c>
      <c r="Z1826" s="1"/>
      <c r="AA1826" s="1"/>
      <c r="AB1826" s="1"/>
      <c r="AC1826" s="1">
        <v>52649</v>
      </c>
      <c r="AD1826" s="1"/>
      <c r="AE1826" s="1"/>
      <c r="AF1826" s="1"/>
      <c r="AG1826" s="1">
        <v>0</v>
      </c>
      <c r="AH1826" s="1">
        <v>1460111.3235756434</v>
      </c>
      <c r="AI1826" s="1">
        <v>543805.57275000005</v>
      </c>
      <c r="AJ1826" s="1">
        <v>0</v>
      </c>
      <c r="AK1826" s="1">
        <v>0</v>
      </c>
      <c r="AL1826" s="1">
        <v>0</v>
      </c>
      <c r="AM1826" s="1">
        <v>462873.98023833334</v>
      </c>
      <c r="AN1826" s="1">
        <v>0</v>
      </c>
      <c r="AO1826" s="1">
        <v>0</v>
      </c>
      <c r="AP1826" s="1">
        <v>0</v>
      </c>
      <c r="AQ1826" s="1">
        <v>2466790.8765639765</v>
      </c>
      <c r="AR1826" s="1">
        <v>0</v>
      </c>
      <c r="AS1826" s="1">
        <v>374922.04264800006</v>
      </c>
      <c r="AT1826" s="1">
        <v>114852.9957344</v>
      </c>
      <c r="AU1826" s="1">
        <v>0</v>
      </c>
      <c r="AV1826" s="1">
        <v>0</v>
      </c>
      <c r="AW1826" s="1">
        <v>0</v>
      </c>
      <c r="AX1826" s="1">
        <v>136949.52581999998</v>
      </c>
      <c r="AY1826" s="1">
        <v>0</v>
      </c>
      <c r="AZ1826" s="1">
        <v>0</v>
      </c>
      <c r="BA1826" s="1">
        <v>0</v>
      </c>
      <c r="BB1826" s="1">
        <v>626724.56420240004</v>
      </c>
      <c r="BC1826" s="7">
        <v>0.45040718306203381</v>
      </c>
      <c r="BD1826" s="35" t="s">
        <v>552</v>
      </c>
      <c r="BE1826" s="35">
        <v>2.7167608009244866</v>
      </c>
      <c r="BF1826" s="35">
        <v>2.635772927842428</v>
      </c>
      <c r="BG1826" s="35" t="s">
        <v>552</v>
      </c>
      <c r="BH1826" s="35" t="s">
        <v>552</v>
      </c>
      <c r="BI1826" s="35" t="s">
        <v>552</v>
      </c>
      <c r="BJ1826" s="35">
        <v>1.1064363852755161</v>
      </c>
      <c r="BK1826" s="35" t="s">
        <v>552</v>
      </c>
      <c r="BL1826" s="35" t="s">
        <v>552</v>
      </c>
      <c r="BM1826" s="35" t="s">
        <v>552</v>
      </c>
      <c r="BN1826" s="35">
        <v>2.1080704867968572</v>
      </c>
      <c r="BO1826" s="1">
        <v>0</v>
      </c>
      <c r="BP1826" s="1">
        <v>0</v>
      </c>
      <c r="BQ1826" s="1">
        <v>2260757.7782399994</v>
      </c>
      <c r="BR1826" s="1">
        <v>100490.17715581067</v>
      </c>
      <c r="BS1826" s="1">
        <v>887984.6583389499</v>
      </c>
      <c r="BT1826" s="1">
        <v>2260757.7782399994</v>
      </c>
      <c r="BU1826" s="1">
        <v>100490.17715581067</v>
      </c>
      <c r="BV1826" s="1">
        <v>261393.03901415158</v>
      </c>
      <c r="BW1826" s="35">
        <v>6.2757447377324835</v>
      </c>
      <c r="BX1826" s="1">
        <v>11927180.951837458</v>
      </c>
      <c r="BY1826" s="1">
        <v>530160.52332357317</v>
      </c>
      <c r="BZ1826" s="1">
        <v>4684780.3884188915</v>
      </c>
      <c r="CA1826" s="1">
        <v>11927180.951837458</v>
      </c>
      <c r="CB1826" s="1">
        <v>530160.52332357317</v>
      </c>
      <c r="CC1826" s="1">
        <v>1379042.950058812</v>
      </c>
    </row>
    <row r="1827" spans="1:81" x14ac:dyDescent="0.25">
      <c r="A1827" t="s">
        <v>683</v>
      </c>
      <c r="B1827" t="s">
        <v>684</v>
      </c>
      <c r="C1827" t="s">
        <v>104</v>
      </c>
      <c r="D1827" t="s">
        <v>1730</v>
      </c>
      <c r="E1827">
        <v>34</v>
      </c>
      <c r="F1827" t="s">
        <v>39</v>
      </c>
      <c r="G1827" t="s">
        <v>62</v>
      </c>
      <c r="H1827" s="74">
        <v>0.29175696267717999</v>
      </c>
      <c r="I1827" s="1">
        <v>403270</v>
      </c>
      <c r="J1827" s="1"/>
      <c r="K1827" s="1"/>
      <c r="L1827" s="1"/>
      <c r="M1827" s="1"/>
      <c r="N1827" s="1"/>
      <c r="O1827" s="1"/>
      <c r="P1827" s="1">
        <v>542122</v>
      </c>
      <c r="Q1827" s="1"/>
      <c r="R1827" s="1"/>
      <c r="S1827" s="1"/>
      <c r="T1827" s="1">
        <v>542122</v>
      </c>
      <c r="U1827" s="1">
        <v>7.0588235294117645</v>
      </c>
      <c r="V1827" s="36">
        <v>0.12812472199982208</v>
      </c>
      <c r="W1827" s="1"/>
      <c r="X1827" s="1"/>
      <c r="Y1827" s="1"/>
      <c r="Z1827" s="1"/>
      <c r="AA1827" s="1"/>
      <c r="AB1827" s="1"/>
      <c r="AC1827" s="1">
        <v>52649</v>
      </c>
      <c r="AD1827" s="1"/>
      <c r="AE1827" s="1"/>
      <c r="AF1827" s="1"/>
      <c r="AG1827" s="1">
        <v>0</v>
      </c>
      <c r="AH1827" s="1">
        <v>0</v>
      </c>
      <c r="AI1827" s="1">
        <v>0</v>
      </c>
      <c r="AJ1827" s="1">
        <v>0</v>
      </c>
      <c r="AK1827" s="1"/>
      <c r="AL1827" s="1">
        <v>0</v>
      </c>
      <c r="AM1827" s="1">
        <v>462873.98023833334</v>
      </c>
      <c r="AN1827" s="1"/>
      <c r="AO1827" s="1">
        <v>0</v>
      </c>
      <c r="AP1827" s="1">
        <v>0</v>
      </c>
      <c r="AQ1827" s="1">
        <v>462873.98023833334</v>
      </c>
      <c r="AR1827" s="1">
        <v>0</v>
      </c>
      <c r="AS1827" s="1">
        <v>0</v>
      </c>
      <c r="AT1827" s="1">
        <v>0</v>
      </c>
      <c r="AU1827" s="1">
        <v>0</v>
      </c>
      <c r="AV1827" s="1"/>
      <c r="AW1827" s="1">
        <v>0</v>
      </c>
      <c r="AX1827" s="1">
        <v>136949.52581999998</v>
      </c>
      <c r="AY1827" s="1"/>
      <c r="AZ1827" s="1">
        <v>0</v>
      </c>
      <c r="BA1827" s="1">
        <v>0</v>
      </c>
      <c r="BB1827" s="1">
        <v>136949.52581999998</v>
      </c>
      <c r="BC1827" s="7">
        <v>1.48739927606401</v>
      </c>
      <c r="BD1827" s="35" t="s">
        <v>552</v>
      </c>
      <c r="BE1827" s="35" t="s">
        <v>552</v>
      </c>
      <c r="BF1827" s="35" t="s">
        <v>552</v>
      </c>
      <c r="BG1827" s="35" t="s">
        <v>552</v>
      </c>
      <c r="BH1827" s="35" t="s">
        <v>552</v>
      </c>
      <c r="BI1827" s="35" t="s">
        <v>552</v>
      </c>
      <c r="BJ1827" s="35">
        <v>1.1064363852755161</v>
      </c>
      <c r="BK1827" s="35" t="s">
        <v>552</v>
      </c>
      <c r="BL1827" s="35" t="s">
        <v>552</v>
      </c>
      <c r="BM1827" s="35" t="s">
        <v>552</v>
      </c>
      <c r="BN1827" s="35">
        <v>1.1064363852755161</v>
      </c>
      <c r="BO1827" s="1">
        <v>0</v>
      </c>
      <c r="BP1827" s="1">
        <v>0</v>
      </c>
      <c r="BQ1827" s="1">
        <v>132740.35319999998</v>
      </c>
      <c r="BR1827" s="1">
        <v>5900.2789848531993</v>
      </c>
      <c r="BS1827" s="1">
        <v>52138.003601543031</v>
      </c>
      <c r="BT1827" s="1">
        <v>132740.35319999998</v>
      </c>
      <c r="BU1827" s="1">
        <v>5900.2789848531993</v>
      </c>
      <c r="BV1827" s="1">
        <v>15347.687689820445</v>
      </c>
      <c r="BW1827" s="35">
        <v>6.2757447377324835</v>
      </c>
      <c r="BX1827" s="1">
        <v>700304.21987965109</v>
      </c>
      <c r="BY1827" s="1">
        <v>31128.365805492824</v>
      </c>
      <c r="BZ1827" s="1">
        <v>275066.79813671793</v>
      </c>
      <c r="CA1827" s="1">
        <v>700304.21987965109</v>
      </c>
      <c r="CB1827" s="1">
        <v>31128.365805492824</v>
      </c>
      <c r="CC1827" s="1">
        <v>80970.482565931816</v>
      </c>
    </row>
    <row r="1828" spans="1:81" x14ac:dyDescent="0.25">
      <c r="A1828" t="s">
        <v>374</v>
      </c>
      <c r="B1828" t="s">
        <v>375</v>
      </c>
      <c r="C1828" t="s">
        <v>104</v>
      </c>
      <c r="D1828" t="s">
        <v>38</v>
      </c>
      <c r="E1828">
        <v>25</v>
      </c>
      <c r="F1828" t="s">
        <v>39</v>
      </c>
      <c r="G1828" t="s">
        <v>62</v>
      </c>
      <c r="H1828" s="74">
        <v>0.29175696267717999</v>
      </c>
      <c r="I1828" s="1">
        <v>9215585</v>
      </c>
      <c r="J1828" s="1">
        <v>1409978</v>
      </c>
      <c r="K1828" s="1">
        <v>1112423</v>
      </c>
      <c r="L1828" s="1"/>
      <c r="M1828" s="1"/>
      <c r="N1828" s="1"/>
      <c r="O1828" s="1"/>
      <c r="P1828" s="1">
        <v>140838</v>
      </c>
      <c r="Q1828" s="1"/>
      <c r="R1828" s="1"/>
      <c r="S1828" s="1"/>
      <c r="T1828" s="1">
        <v>2663239</v>
      </c>
      <c r="U1828" s="1">
        <v>33.209876543209873</v>
      </c>
      <c r="V1828" s="36">
        <v>0.12925696271696763</v>
      </c>
      <c r="W1828" s="1">
        <v>248992</v>
      </c>
      <c r="X1828" s="1">
        <v>324456</v>
      </c>
      <c r="Y1828" s="1"/>
      <c r="Z1828" s="1"/>
      <c r="AA1828" s="1"/>
      <c r="AB1828" s="1"/>
      <c r="AC1828" s="1"/>
      <c r="AD1828" s="1"/>
      <c r="AE1828" s="1"/>
      <c r="AF1828" s="1"/>
      <c r="AG1828" s="1">
        <v>16422.013765999996</v>
      </c>
      <c r="AH1828" s="1">
        <v>2687550.1134985085</v>
      </c>
      <c r="AI1828" s="1">
        <v>0</v>
      </c>
      <c r="AJ1828" s="1">
        <v>0</v>
      </c>
      <c r="AK1828" s="1">
        <v>0</v>
      </c>
      <c r="AL1828" s="1">
        <v>0</v>
      </c>
      <c r="AM1828" s="1">
        <v>159.96849500000002</v>
      </c>
      <c r="AN1828" s="1">
        <v>0</v>
      </c>
      <c r="AO1828" s="1">
        <v>0</v>
      </c>
      <c r="AP1828" s="1">
        <v>0</v>
      </c>
      <c r="AQ1828" s="1">
        <v>2704132.0957595087</v>
      </c>
      <c r="AR1828" s="1">
        <v>922069.6643200001</v>
      </c>
      <c r="AS1828" s="1">
        <v>700917.9166440001</v>
      </c>
      <c r="AT1828" s="1">
        <v>0</v>
      </c>
      <c r="AU1828" s="1">
        <v>0</v>
      </c>
      <c r="AV1828" s="1">
        <v>0</v>
      </c>
      <c r="AW1828" s="1">
        <v>0</v>
      </c>
      <c r="AX1828" s="1">
        <v>0</v>
      </c>
      <c r="AY1828" s="1">
        <v>0</v>
      </c>
      <c r="AZ1828" s="1">
        <v>0</v>
      </c>
      <c r="BA1828" s="1">
        <v>0</v>
      </c>
      <c r="BB1828" s="1">
        <v>1622987.5809640002</v>
      </c>
      <c r="BC1828" s="7">
        <v>0.46954367809786457</v>
      </c>
      <c r="BD1828" s="35">
        <v>0.66560732017520852</v>
      </c>
      <c r="BE1828" s="35">
        <v>3.0460247856638243</v>
      </c>
      <c r="BF1828" s="35" t="s">
        <v>552</v>
      </c>
      <c r="BG1828" s="35" t="s">
        <v>552</v>
      </c>
      <c r="BH1828" s="35" t="s">
        <v>552</v>
      </c>
      <c r="BI1828" s="35" t="s">
        <v>552</v>
      </c>
      <c r="BJ1828" s="35">
        <v>1.1358333333333335E-3</v>
      </c>
      <c r="BK1828" s="35" t="s">
        <v>552</v>
      </c>
      <c r="BL1828" s="35" t="s">
        <v>552</v>
      </c>
      <c r="BM1828" s="35" t="s">
        <v>552</v>
      </c>
      <c r="BN1828" s="35">
        <v>1.6247583024743588</v>
      </c>
      <c r="BO1828" s="1">
        <v>2352974.4</v>
      </c>
      <c r="BP1828" s="1"/>
      <c r="BQ1828" s="1">
        <v>3033401.9585999995</v>
      </c>
      <c r="BR1828" s="1">
        <v>134834.03801083236</v>
      </c>
      <c r="BS1828" s="1">
        <v>1191465.2811275965</v>
      </c>
      <c r="BT1828" s="1">
        <v>3033401.9585999995</v>
      </c>
      <c r="BU1828" s="1">
        <v>134834.03801083236</v>
      </c>
      <c r="BV1828" s="1">
        <v>350727.60299301689</v>
      </c>
      <c r="BW1828" s="35">
        <v>6.0233097749230096</v>
      </c>
      <c r="BX1828" s="1">
        <v>15237717.709905978</v>
      </c>
      <c r="BY1828" s="1">
        <v>677313.14113215473</v>
      </c>
      <c r="BZ1828" s="1">
        <v>5985099.1931696469</v>
      </c>
      <c r="CA1828" s="1">
        <v>15237717.709905978</v>
      </c>
      <c r="CB1828" s="1">
        <v>677313.14113215473</v>
      </c>
      <c r="CC1828" s="1">
        <v>1761813.3964501382</v>
      </c>
    </row>
    <row r="1829" spans="1:81" x14ac:dyDescent="0.25">
      <c r="A1829" t="s">
        <v>374</v>
      </c>
      <c r="B1829" t="s">
        <v>375</v>
      </c>
      <c r="C1829" t="s">
        <v>104</v>
      </c>
      <c r="D1829" t="s">
        <v>28</v>
      </c>
      <c r="E1829">
        <v>25</v>
      </c>
      <c r="F1829" t="s">
        <v>39</v>
      </c>
      <c r="G1829" t="s">
        <v>62</v>
      </c>
      <c r="H1829" s="74">
        <v>0.29175696267717999</v>
      </c>
      <c r="I1829" s="1">
        <v>15421986</v>
      </c>
      <c r="J1829" s="1">
        <v>1409978</v>
      </c>
      <c r="K1829" s="1">
        <v>1112423</v>
      </c>
      <c r="L1829" s="1">
        <v>0</v>
      </c>
      <c r="M1829" s="1">
        <v>0</v>
      </c>
      <c r="N1829" s="1">
        <v>0</v>
      </c>
      <c r="O1829" s="1">
        <v>0</v>
      </c>
      <c r="P1829" s="1">
        <v>1093463</v>
      </c>
      <c r="Q1829" s="1">
        <v>0</v>
      </c>
      <c r="R1829" s="1">
        <v>0</v>
      </c>
      <c r="S1829" s="1">
        <v>0</v>
      </c>
      <c r="T1829" s="1">
        <v>3615864</v>
      </c>
      <c r="U1829" s="1"/>
      <c r="V1829" s="36"/>
      <c r="W1829" s="1">
        <v>248992</v>
      </c>
      <c r="X1829" s="1">
        <v>324456</v>
      </c>
      <c r="Y1829" s="1">
        <v>39016</v>
      </c>
      <c r="Z1829" s="1"/>
      <c r="AA1829" s="1"/>
      <c r="AB1829" s="1"/>
      <c r="AC1829" s="1">
        <v>357183</v>
      </c>
      <c r="AD1829" s="1"/>
      <c r="AE1829" s="1"/>
      <c r="AF1829" s="1"/>
      <c r="AG1829" s="1">
        <v>16422.013765999996</v>
      </c>
      <c r="AH1829" s="1">
        <v>2687550.1134985085</v>
      </c>
      <c r="AI1829" s="1">
        <v>399628.40288000001</v>
      </c>
      <c r="AJ1829" s="1">
        <v>0</v>
      </c>
      <c r="AK1829" s="1">
        <v>0</v>
      </c>
      <c r="AL1829" s="1">
        <v>0</v>
      </c>
      <c r="AM1829" s="1">
        <v>3137308.7317241668</v>
      </c>
      <c r="AN1829" s="1">
        <v>0</v>
      </c>
      <c r="AO1829" s="1">
        <v>0</v>
      </c>
      <c r="AP1829" s="1">
        <v>0</v>
      </c>
      <c r="AQ1829" s="1">
        <v>6240909.2618686752</v>
      </c>
      <c r="AR1829" s="1">
        <v>922069.6643200001</v>
      </c>
      <c r="AS1829" s="1">
        <v>700917.9166440001</v>
      </c>
      <c r="AT1829" s="1">
        <v>84587.444910399994</v>
      </c>
      <c r="AU1829" s="1">
        <v>0</v>
      </c>
      <c r="AV1829" s="1">
        <v>0</v>
      </c>
      <c r="AW1829" s="1">
        <v>0</v>
      </c>
      <c r="AX1829" s="1">
        <v>929097.27593999996</v>
      </c>
      <c r="AY1829" s="1">
        <v>0</v>
      </c>
      <c r="AZ1829" s="1">
        <v>0</v>
      </c>
      <c r="BA1829" s="1">
        <v>0</v>
      </c>
      <c r="BB1829" s="1">
        <v>2636672.3018144001</v>
      </c>
      <c r="BC1829" s="7">
        <v>0.57564450931826006</v>
      </c>
      <c r="BD1829" s="35">
        <v>0.66560732017520852</v>
      </c>
      <c r="BE1829" s="35">
        <v>3.0460247856638243</v>
      </c>
      <c r="BF1829" s="35" t="s">
        <v>552</v>
      </c>
      <c r="BG1829" s="35" t="s">
        <v>552</v>
      </c>
      <c r="BH1829" s="35" t="s">
        <v>552</v>
      </c>
      <c r="BI1829" s="35" t="s">
        <v>552</v>
      </c>
      <c r="BJ1829" s="35">
        <v>3.7188327430047168</v>
      </c>
      <c r="BK1829" s="35" t="s">
        <v>552</v>
      </c>
      <c r="BL1829" s="35" t="s">
        <v>552</v>
      </c>
      <c r="BM1829" s="35" t="s">
        <v>552</v>
      </c>
      <c r="BN1829" s="35">
        <v>2.4551757377166497</v>
      </c>
      <c r="BO1829" s="1">
        <v>2352974.4</v>
      </c>
      <c r="BP1829" s="1">
        <v>0</v>
      </c>
      <c r="BQ1829" s="1">
        <v>5076300.9117599996</v>
      </c>
      <c r="BR1829" s="1">
        <v>225640.43916110857</v>
      </c>
      <c r="BS1829" s="1">
        <v>1993878.9436629214</v>
      </c>
      <c r="BT1829" s="1">
        <v>5076300.9117599996</v>
      </c>
      <c r="BU1829" s="1">
        <v>225640.43916110857</v>
      </c>
      <c r="BV1829" s="1">
        <v>586931.39753709233</v>
      </c>
      <c r="BW1829" s="35">
        <v>6.0233097749230096</v>
      </c>
      <c r="BX1829" s="1">
        <v>25499831.990494594</v>
      </c>
      <c r="BY1829" s="1">
        <v>1133461.8236559175</v>
      </c>
      <c r="BZ1829" s="1">
        <v>10015871.587715117</v>
      </c>
      <c r="CA1829" s="1">
        <v>25499831.990494594</v>
      </c>
      <c r="CB1829" s="1">
        <v>1133461.8236559175</v>
      </c>
      <c r="CC1829" s="1">
        <v>2948338.2264572992</v>
      </c>
    </row>
    <row r="1830" spans="1:81" x14ac:dyDescent="0.25">
      <c r="A1830" t="s">
        <v>374</v>
      </c>
      <c r="B1830" t="s">
        <v>375</v>
      </c>
      <c r="C1830" t="s">
        <v>104</v>
      </c>
      <c r="D1830" t="s">
        <v>1730</v>
      </c>
      <c r="E1830">
        <v>25</v>
      </c>
      <c r="F1830" t="s">
        <v>39</v>
      </c>
      <c r="G1830" t="s">
        <v>62</v>
      </c>
      <c r="H1830" s="74">
        <v>0.29175696267717999</v>
      </c>
      <c r="I1830" s="1">
        <v>6206401</v>
      </c>
      <c r="J1830" s="1"/>
      <c r="K1830" s="1"/>
      <c r="L1830" s="1"/>
      <c r="M1830" s="1"/>
      <c r="N1830" s="1"/>
      <c r="O1830" s="1"/>
      <c r="P1830" s="1">
        <v>952625</v>
      </c>
      <c r="Q1830" s="1"/>
      <c r="R1830" s="1"/>
      <c r="S1830" s="1"/>
      <c r="T1830" s="1">
        <v>952625</v>
      </c>
      <c r="U1830" s="1">
        <v>11.396825396825397</v>
      </c>
      <c r="V1830" s="36">
        <v>0.12927267778103096</v>
      </c>
      <c r="W1830" s="1"/>
      <c r="X1830" s="1"/>
      <c r="Y1830" s="1">
        <v>39016</v>
      </c>
      <c r="Z1830" s="1"/>
      <c r="AA1830" s="1"/>
      <c r="AB1830" s="1"/>
      <c r="AC1830" s="1">
        <v>357183</v>
      </c>
      <c r="AD1830" s="1"/>
      <c r="AE1830" s="1"/>
      <c r="AF1830" s="1"/>
      <c r="AG1830" s="1">
        <v>0</v>
      </c>
      <c r="AH1830" s="1">
        <v>0</v>
      </c>
      <c r="AI1830" s="1">
        <v>399628.40288000001</v>
      </c>
      <c r="AJ1830" s="1">
        <v>0</v>
      </c>
      <c r="AK1830" s="1"/>
      <c r="AL1830" s="1">
        <v>0</v>
      </c>
      <c r="AM1830" s="1">
        <v>3137148.7632291666</v>
      </c>
      <c r="AN1830" s="1"/>
      <c r="AO1830" s="1">
        <v>0</v>
      </c>
      <c r="AP1830" s="1">
        <v>0</v>
      </c>
      <c r="AQ1830" s="1">
        <v>3536777.1661091666</v>
      </c>
      <c r="AR1830" s="1">
        <v>0</v>
      </c>
      <c r="AS1830" s="1">
        <v>0</v>
      </c>
      <c r="AT1830" s="1">
        <v>84587.444910399994</v>
      </c>
      <c r="AU1830" s="1">
        <v>0</v>
      </c>
      <c r="AV1830" s="1"/>
      <c r="AW1830" s="1">
        <v>0</v>
      </c>
      <c r="AX1830" s="1">
        <v>929097.27593999996</v>
      </c>
      <c r="AY1830" s="1"/>
      <c r="AZ1830" s="1">
        <v>0</v>
      </c>
      <c r="BA1830" s="1">
        <v>0</v>
      </c>
      <c r="BB1830" s="1">
        <v>1013684.7208503999</v>
      </c>
      <c r="BC1830" s="7">
        <v>0.73318850763261456</v>
      </c>
      <c r="BD1830" s="35" t="s">
        <v>552</v>
      </c>
      <c r="BE1830" s="35" t="s">
        <v>552</v>
      </c>
      <c r="BF1830" s="35" t="s">
        <v>552</v>
      </c>
      <c r="BG1830" s="35" t="s">
        <v>552</v>
      </c>
      <c r="BH1830" s="35" t="s">
        <v>552</v>
      </c>
      <c r="BI1830" s="35" t="s">
        <v>552</v>
      </c>
      <c r="BJ1830" s="35">
        <v>4.2684645470874338</v>
      </c>
      <c r="BK1830" s="35" t="s">
        <v>552</v>
      </c>
      <c r="BL1830" s="35" t="s">
        <v>552</v>
      </c>
      <c r="BM1830" s="35" t="s">
        <v>552</v>
      </c>
      <c r="BN1830" s="35">
        <v>4.776760936317614</v>
      </c>
      <c r="BO1830" s="1">
        <v>0</v>
      </c>
      <c r="BP1830" s="1">
        <v>0</v>
      </c>
      <c r="BQ1830" s="1">
        <v>2042898.9531599998</v>
      </c>
      <c r="BR1830" s="1">
        <v>90806.4011502762</v>
      </c>
      <c r="BS1830" s="1">
        <v>802413.66253532458</v>
      </c>
      <c r="BT1830" s="1">
        <v>2042898.9531599998</v>
      </c>
      <c r="BU1830" s="1">
        <v>90806.4011502762</v>
      </c>
      <c r="BV1830" s="1">
        <v>236203.79454407544</v>
      </c>
      <c r="BW1830" s="35">
        <v>6.0233097749230096</v>
      </c>
      <c r="BX1830" s="1">
        <v>10262114.280588612</v>
      </c>
      <c r="BY1830" s="1">
        <v>456148.68252376252</v>
      </c>
      <c r="BZ1830" s="1">
        <v>4030772.394545469</v>
      </c>
      <c r="CA1830" s="1">
        <v>10262114.280588612</v>
      </c>
      <c r="CB1830" s="1">
        <v>456148.68252376252</v>
      </c>
      <c r="CC1830" s="1">
        <v>1186524.8300071605</v>
      </c>
    </row>
    <row r="1831" spans="1:81" x14ac:dyDescent="0.25">
      <c r="A1831" t="s">
        <v>102</v>
      </c>
      <c r="B1831" t="s">
        <v>103</v>
      </c>
      <c r="C1831" t="s">
        <v>104</v>
      </c>
      <c r="D1831" t="s">
        <v>38</v>
      </c>
      <c r="E1831">
        <v>8</v>
      </c>
      <c r="F1831" t="s">
        <v>39</v>
      </c>
      <c r="G1831" t="s">
        <v>62</v>
      </c>
      <c r="H1831" s="74">
        <v>0.29175696267717999</v>
      </c>
      <c r="I1831" s="1">
        <v>203723813</v>
      </c>
      <c r="J1831" s="1">
        <v>25021412</v>
      </c>
      <c r="K1831" s="1"/>
      <c r="L1831" s="1"/>
      <c r="M1831" s="1"/>
      <c r="N1831" s="1"/>
      <c r="O1831" s="1"/>
      <c r="P1831" s="1"/>
      <c r="Q1831" s="1"/>
      <c r="R1831" s="1"/>
      <c r="S1831" s="1"/>
      <c r="T1831" s="1">
        <v>25021412</v>
      </c>
      <c r="U1831" s="1">
        <v>38.495702005730656</v>
      </c>
      <c r="V1831" s="36">
        <v>0.24813379393926002</v>
      </c>
      <c r="W1831" s="1">
        <v>5176421</v>
      </c>
      <c r="X1831" s="1"/>
      <c r="Y1831" s="1"/>
      <c r="Z1831" s="1"/>
      <c r="AA1831" s="1"/>
      <c r="AB1831" s="1"/>
      <c r="AC1831" s="1"/>
      <c r="AD1831" s="1"/>
      <c r="AE1831" s="1"/>
      <c r="AF1831" s="1"/>
      <c r="AG1831" s="1">
        <v>291424.385564</v>
      </c>
      <c r="AH1831" s="1">
        <v>0</v>
      </c>
      <c r="AI1831" s="1">
        <v>0</v>
      </c>
      <c r="AJ1831" s="1">
        <v>0</v>
      </c>
      <c r="AK1831" s="1">
        <v>0</v>
      </c>
      <c r="AL1831" s="1">
        <v>0</v>
      </c>
      <c r="AM1831" s="1">
        <v>0</v>
      </c>
      <c r="AN1831" s="1">
        <v>0</v>
      </c>
      <c r="AO1831" s="1">
        <v>0</v>
      </c>
      <c r="AP1831" s="1">
        <v>0</v>
      </c>
      <c r="AQ1831" s="1">
        <v>291424.385564</v>
      </c>
      <c r="AR1831" s="1">
        <v>19169374.011410002</v>
      </c>
      <c r="AS1831" s="1">
        <v>0</v>
      </c>
      <c r="AT1831" s="1">
        <v>0</v>
      </c>
      <c r="AU1831" s="1">
        <v>0</v>
      </c>
      <c r="AV1831" s="1">
        <v>0</v>
      </c>
      <c r="AW1831" s="1">
        <v>0</v>
      </c>
      <c r="AX1831" s="1">
        <v>0</v>
      </c>
      <c r="AY1831" s="1">
        <v>0</v>
      </c>
      <c r="AZ1831" s="1">
        <v>0</v>
      </c>
      <c r="BA1831" s="1">
        <v>0</v>
      </c>
      <c r="BB1831" s="1">
        <v>19169374.011410002</v>
      </c>
      <c r="BC1831" s="7">
        <v>9.5525398383221896E-2</v>
      </c>
      <c r="BD1831" s="35">
        <v>0.77776579503083199</v>
      </c>
      <c r="BE1831" s="35" t="s">
        <v>552</v>
      </c>
      <c r="BF1831" s="35" t="s">
        <v>552</v>
      </c>
      <c r="BG1831" s="35" t="s">
        <v>552</v>
      </c>
      <c r="BH1831" s="35" t="s">
        <v>552</v>
      </c>
      <c r="BI1831" s="35" t="s">
        <v>552</v>
      </c>
      <c r="BJ1831" s="35" t="s">
        <v>552</v>
      </c>
      <c r="BK1831" s="35" t="s">
        <v>552</v>
      </c>
      <c r="BL1831" s="35" t="s">
        <v>552</v>
      </c>
      <c r="BM1831" s="35" t="s">
        <v>552</v>
      </c>
      <c r="BN1831" s="35">
        <v>0.77776579503083199</v>
      </c>
      <c r="BO1831" s="1">
        <v>48917178.449999996</v>
      </c>
      <c r="BP1831" s="1"/>
      <c r="BQ1831" s="1">
        <v>67057730.28707999</v>
      </c>
      <c r="BR1831" s="1">
        <v>2980701.0999034466</v>
      </c>
      <c r="BS1831" s="1">
        <v>26339060.420844786</v>
      </c>
      <c r="BT1831" s="1">
        <v>67057730.28707999</v>
      </c>
      <c r="BU1831" s="1">
        <v>2980701.0999034466</v>
      </c>
      <c r="BV1831" s="1">
        <v>7753340.0870468467</v>
      </c>
      <c r="BW1831" s="35">
        <v>7.7448054278697107</v>
      </c>
      <c r="BX1831" s="1">
        <v>452291343.22092021</v>
      </c>
      <c r="BY1831" s="1">
        <v>20104248.957485985</v>
      </c>
      <c r="BZ1831" s="1">
        <v>177651837.69150221</v>
      </c>
      <c r="CA1831" s="1">
        <v>452291343.22092021</v>
      </c>
      <c r="CB1831" s="1">
        <v>20104248.957485985</v>
      </c>
      <c r="CC1831" s="1">
        <v>52294770.303233393</v>
      </c>
    </row>
    <row r="1832" spans="1:81" x14ac:dyDescent="0.25">
      <c r="A1832" t="s">
        <v>102</v>
      </c>
      <c r="B1832" t="s">
        <v>103</v>
      </c>
      <c r="C1832" t="s">
        <v>104</v>
      </c>
      <c r="D1832" t="s">
        <v>1726</v>
      </c>
      <c r="E1832">
        <v>8</v>
      </c>
      <c r="F1832" t="s">
        <v>39</v>
      </c>
      <c r="G1832" t="s">
        <v>62</v>
      </c>
      <c r="H1832" s="74">
        <v>0.29175696267717999</v>
      </c>
      <c r="I1832" s="1">
        <v>3534689</v>
      </c>
      <c r="J1832" s="1">
        <v>165524</v>
      </c>
      <c r="K1832" s="1"/>
      <c r="L1832" s="1"/>
      <c r="M1832" s="1"/>
      <c r="N1832" s="1"/>
      <c r="O1832" s="1"/>
      <c r="P1832" s="1"/>
      <c r="Q1832" s="1"/>
      <c r="R1832" s="1"/>
      <c r="S1832" s="1"/>
      <c r="T1832" s="1">
        <v>165524</v>
      </c>
      <c r="U1832" s="1">
        <v>73</v>
      </c>
      <c r="V1832" s="36">
        <v>0.29981113205497095</v>
      </c>
      <c r="W1832" s="1">
        <v>106771</v>
      </c>
      <c r="X1832" s="1"/>
      <c r="Y1832" s="1"/>
      <c r="Z1832" s="1"/>
      <c r="AA1832" s="1"/>
      <c r="AB1832" s="1"/>
      <c r="AC1832" s="1"/>
      <c r="AD1832" s="1"/>
      <c r="AE1832" s="1"/>
      <c r="AF1832" s="1"/>
      <c r="AG1832" s="1">
        <v>1927.8580279999999</v>
      </c>
      <c r="AH1832" s="1"/>
      <c r="AI1832" s="1">
        <v>0</v>
      </c>
      <c r="AJ1832" s="1"/>
      <c r="AK1832" s="1">
        <v>0</v>
      </c>
      <c r="AL1832" s="1"/>
      <c r="AM1832" s="1"/>
      <c r="AN1832" s="1"/>
      <c r="AO1832" s="1"/>
      <c r="AP1832" s="1"/>
      <c r="AQ1832" s="1">
        <v>1927.8580279999999</v>
      </c>
      <c r="AR1832" s="1">
        <v>395395.43491000001</v>
      </c>
      <c r="AS1832" s="1"/>
      <c r="AT1832" s="1">
        <v>0</v>
      </c>
      <c r="AU1832" s="1"/>
      <c r="AV1832" s="1">
        <v>0</v>
      </c>
      <c r="AW1832" s="1"/>
      <c r="AX1832" s="1"/>
      <c r="AY1832" s="1"/>
      <c r="AZ1832" s="1"/>
      <c r="BA1832" s="1"/>
      <c r="BB1832" s="1">
        <v>395395.43491000001</v>
      </c>
      <c r="BC1832" s="7">
        <v>0.11240686038800018</v>
      </c>
      <c r="BD1832" s="35">
        <v>2.4003968786278729</v>
      </c>
      <c r="BE1832" s="35" t="s">
        <v>552</v>
      </c>
      <c r="BF1832" s="35" t="s">
        <v>552</v>
      </c>
      <c r="BG1832" s="35" t="s">
        <v>552</v>
      </c>
      <c r="BH1832" s="35" t="s">
        <v>552</v>
      </c>
      <c r="BI1832" s="35" t="s">
        <v>552</v>
      </c>
      <c r="BJ1832" s="35" t="s">
        <v>552</v>
      </c>
      <c r="BK1832" s="35" t="s">
        <v>552</v>
      </c>
      <c r="BL1832" s="35" t="s">
        <v>552</v>
      </c>
      <c r="BM1832" s="35" t="s">
        <v>552</v>
      </c>
      <c r="BN1832" s="35">
        <v>2.4003968786278729</v>
      </c>
      <c r="BO1832" s="1">
        <v>1008985.95</v>
      </c>
      <c r="BP1832" s="1"/>
      <c r="BQ1832" s="1">
        <v>1163478.2312399999</v>
      </c>
      <c r="BR1832" s="1">
        <v>51716.346925612546</v>
      </c>
      <c r="BS1832" s="1">
        <v>456993.15052529215</v>
      </c>
      <c r="BT1832" s="1">
        <v>1163478.2312399999</v>
      </c>
      <c r="BU1832" s="1">
        <v>51716.346925612546</v>
      </c>
      <c r="BV1832" s="1">
        <v>134523.52729596483</v>
      </c>
      <c r="BW1832" s="35">
        <v>7.7448054278697107</v>
      </c>
      <c r="BX1832" s="1">
        <v>7847434.2892758017</v>
      </c>
      <c r="BY1832" s="1">
        <v>348816.6974534645</v>
      </c>
      <c r="BZ1832" s="1">
        <v>3082329.8821622701</v>
      </c>
      <c r="CA1832" s="1">
        <v>7847434.2892758017</v>
      </c>
      <c r="CB1832" s="1">
        <v>348816.6974534645</v>
      </c>
      <c r="CC1832" s="1">
        <v>907335.01708200271</v>
      </c>
    </row>
    <row r="1833" spans="1:81" x14ac:dyDescent="0.25">
      <c r="A1833" t="s">
        <v>102</v>
      </c>
      <c r="B1833" t="s">
        <v>103</v>
      </c>
      <c r="C1833" t="s">
        <v>104</v>
      </c>
      <c r="D1833" t="s">
        <v>1729</v>
      </c>
      <c r="E1833">
        <v>8</v>
      </c>
      <c r="F1833" t="s">
        <v>39</v>
      </c>
      <c r="G1833" t="s">
        <v>62</v>
      </c>
      <c r="H1833" s="74">
        <v>0.29175696267717999</v>
      </c>
      <c r="I1833" s="1">
        <v>210180550</v>
      </c>
      <c r="J1833" s="1"/>
      <c r="K1833" s="1"/>
      <c r="L1833" s="1"/>
      <c r="M1833" s="1"/>
      <c r="N1833" s="1">
        <v>9121033</v>
      </c>
      <c r="O1833" s="1"/>
      <c r="P1833" s="1"/>
      <c r="Q1833" s="1"/>
      <c r="R1833" s="1"/>
      <c r="S1833" s="1"/>
      <c r="T1833" s="1">
        <v>9121033</v>
      </c>
      <c r="U1833" s="1">
        <v>67.255172413793105</v>
      </c>
      <c r="V1833" s="36">
        <v>0.3498617260249407</v>
      </c>
      <c r="W1833" s="1"/>
      <c r="X1833" s="1"/>
      <c r="Y1833" s="1"/>
      <c r="Z1833" s="1"/>
      <c r="AA1833" s="1">
        <v>55759837</v>
      </c>
      <c r="AB1833" s="1"/>
      <c r="AC1833" s="1"/>
      <c r="AD1833" s="1"/>
      <c r="AE1833" s="1"/>
      <c r="AF1833" s="1"/>
      <c r="AG1833" s="1"/>
      <c r="AH1833" s="1"/>
      <c r="AI1833" s="1"/>
      <c r="AJ1833" s="1"/>
      <c r="AK1833" s="1">
        <v>16268320.68249464</v>
      </c>
      <c r="AL1833" s="1"/>
      <c r="AM1833" s="1"/>
      <c r="AN1833" s="1"/>
      <c r="AO1833" s="1"/>
      <c r="AP1833" s="1"/>
      <c r="AQ1833" s="1">
        <v>16268320.68249464</v>
      </c>
      <c r="AR1833" s="1"/>
      <c r="AS1833" s="1"/>
      <c r="AT1833" s="1"/>
      <c r="AU1833" s="1"/>
      <c r="AV1833" s="1">
        <v>1120899.2985299909</v>
      </c>
      <c r="AW1833" s="1"/>
      <c r="AX1833" s="1"/>
      <c r="AY1833" s="1"/>
      <c r="AZ1833" s="1"/>
      <c r="BA1833" s="1"/>
      <c r="BB1833" s="1">
        <v>1120899.2985299909</v>
      </c>
      <c r="BC1833" s="7">
        <v>8.2734677309696969E-2</v>
      </c>
      <c r="BD1833" s="35" t="s">
        <v>552</v>
      </c>
      <c r="BE1833" s="35" t="s">
        <v>552</v>
      </c>
      <c r="BF1833" s="35" t="s">
        <v>552</v>
      </c>
      <c r="BG1833" s="35" t="s">
        <v>552</v>
      </c>
      <c r="BH1833" s="35">
        <v>1.9064967730107576</v>
      </c>
      <c r="BI1833" s="35" t="s">
        <v>552</v>
      </c>
      <c r="BJ1833" s="35" t="s">
        <v>552</v>
      </c>
      <c r="BK1833" s="35" t="s">
        <v>552</v>
      </c>
      <c r="BL1833" s="35" t="s">
        <v>552</v>
      </c>
      <c r="BM1833" s="35" t="s">
        <v>552</v>
      </c>
      <c r="BN1833" s="35">
        <v>1.9064967730107576</v>
      </c>
      <c r="BO1833" s="1"/>
      <c r="BP1833" s="1"/>
      <c r="BQ1833" s="1">
        <v>69183029.837999985</v>
      </c>
      <c r="BR1833" s="1">
        <v>3075170.1891781855</v>
      </c>
      <c r="BS1833" s="1">
        <v>27173839.543914236</v>
      </c>
      <c r="BT1833" s="1">
        <v>69183029.837999985</v>
      </c>
      <c r="BU1833" s="1">
        <v>3075170.1891781855</v>
      </c>
      <c r="BV1833" s="1">
        <v>7999071.1926865121</v>
      </c>
      <c r="BW1833" s="35">
        <v>7.7448054278697107</v>
      </c>
      <c r="BX1833" s="1">
        <v>466626075.16781443</v>
      </c>
      <c r="BY1833" s="1">
        <v>20741424.58359215</v>
      </c>
      <c r="BZ1833" s="1">
        <v>183282260.45185331</v>
      </c>
      <c r="CA1833" s="1">
        <v>466626075.16781443</v>
      </c>
      <c r="CB1833" s="1">
        <v>20741424.58359215</v>
      </c>
      <c r="CC1833" s="1">
        <v>53952178.798348226</v>
      </c>
    </row>
    <row r="1834" spans="1:81" x14ac:dyDescent="0.25">
      <c r="A1834" t="s">
        <v>102</v>
      </c>
      <c r="B1834" t="s">
        <v>103</v>
      </c>
      <c r="C1834" t="s">
        <v>104</v>
      </c>
      <c r="D1834" t="s">
        <v>28</v>
      </c>
      <c r="E1834">
        <v>8</v>
      </c>
      <c r="F1834" t="s">
        <v>39</v>
      </c>
      <c r="G1834" t="s">
        <v>62</v>
      </c>
      <c r="H1834" s="74">
        <v>0.29175696267717999</v>
      </c>
      <c r="I1834" s="1">
        <v>425745833</v>
      </c>
      <c r="J1834" s="1">
        <v>31978442</v>
      </c>
      <c r="K1834" s="1">
        <v>0</v>
      </c>
      <c r="L1834" s="1">
        <v>0</v>
      </c>
      <c r="M1834" s="1">
        <v>0</v>
      </c>
      <c r="N1834" s="1">
        <v>9121033</v>
      </c>
      <c r="O1834" s="1">
        <v>0</v>
      </c>
      <c r="P1834" s="1">
        <v>0</v>
      </c>
      <c r="Q1834" s="1">
        <v>0</v>
      </c>
      <c r="R1834" s="1">
        <v>0</v>
      </c>
      <c r="S1834" s="1">
        <v>0</v>
      </c>
      <c r="T1834" s="1">
        <v>41099475</v>
      </c>
      <c r="U1834" s="1"/>
      <c r="V1834" s="36"/>
      <c r="W1834" s="1">
        <v>5970111</v>
      </c>
      <c r="X1834" s="1"/>
      <c r="Y1834" s="1"/>
      <c r="Z1834" s="1"/>
      <c r="AA1834" s="1">
        <v>55759837</v>
      </c>
      <c r="AB1834" s="1"/>
      <c r="AC1834" s="1">
        <v>24632</v>
      </c>
      <c r="AD1834" s="1"/>
      <c r="AE1834" s="1"/>
      <c r="AF1834" s="1"/>
      <c r="AG1834" s="1">
        <v>372452.91397399997</v>
      </c>
      <c r="AH1834" s="1">
        <v>0</v>
      </c>
      <c r="AI1834" s="1">
        <v>0</v>
      </c>
      <c r="AJ1834" s="1">
        <v>0</v>
      </c>
      <c r="AK1834" s="1">
        <v>16268320.68249464</v>
      </c>
      <c r="AL1834" s="1">
        <v>0</v>
      </c>
      <c r="AM1834" s="1">
        <v>217053.24287999998</v>
      </c>
      <c r="AN1834" s="1">
        <v>0</v>
      </c>
      <c r="AO1834" s="1">
        <v>0</v>
      </c>
      <c r="AP1834" s="1">
        <v>0</v>
      </c>
      <c r="AQ1834" s="1">
        <v>16857826.83934864</v>
      </c>
      <c r="AR1834" s="1">
        <v>22108574.756310001</v>
      </c>
      <c r="AS1834" s="1">
        <v>0</v>
      </c>
      <c r="AT1834" s="1">
        <v>0</v>
      </c>
      <c r="AU1834" s="1">
        <v>0</v>
      </c>
      <c r="AV1834" s="1">
        <v>1120899.2985299909</v>
      </c>
      <c r="AW1834" s="1">
        <v>0</v>
      </c>
      <c r="AX1834" s="1">
        <v>64072.265759999995</v>
      </c>
      <c r="AY1834" s="1">
        <v>0</v>
      </c>
      <c r="AZ1834" s="1">
        <v>0</v>
      </c>
      <c r="BA1834" s="1">
        <v>0</v>
      </c>
      <c r="BB1834" s="1">
        <v>23293546.320599992</v>
      </c>
      <c r="BC1834" s="7">
        <v>9.4308317422683099E-2</v>
      </c>
      <c r="BD1834" s="35">
        <v>0.70300572086294888</v>
      </c>
      <c r="BE1834" s="35" t="s">
        <v>552</v>
      </c>
      <c r="BF1834" s="35" t="s">
        <v>552</v>
      </c>
      <c r="BG1834" s="35" t="s">
        <v>552</v>
      </c>
      <c r="BH1834" s="35">
        <v>1.9064967730107576</v>
      </c>
      <c r="BI1834" s="35" t="s">
        <v>552</v>
      </c>
      <c r="BJ1834" s="35" t="s">
        <v>552</v>
      </c>
      <c r="BK1834" s="35" t="s">
        <v>552</v>
      </c>
      <c r="BL1834" s="35" t="s">
        <v>552</v>
      </c>
      <c r="BM1834" s="35" t="s">
        <v>552</v>
      </c>
      <c r="BN1834" s="35">
        <v>0.97693153403902677</v>
      </c>
      <c r="BO1834" s="1">
        <v>56417548.949999996</v>
      </c>
      <c r="BP1834" s="1">
        <v>0</v>
      </c>
      <c r="BQ1834" s="1">
        <v>140138498.39027995</v>
      </c>
      <c r="BR1834" s="1">
        <v>6229124.8824329088</v>
      </c>
      <c r="BS1834" s="1">
        <v>55043860.873102225</v>
      </c>
      <c r="BT1834" s="1">
        <v>140138498.39027995</v>
      </c>
      <c r="BU1834" s="1">
        <v>6229124.8824329088</v>
      </c>
      <c r="BV1834" s="1">
        <v>16203075.061686832</v>
      </c>
      <c r="BW1834" s="35">
        <v>7.7448054278697107</v>
      </c>
      <c r="BX1834" s="1">
        <v>945206904.5962708</v>
      </c>
      <c r="BY1834" s="1">
        <v>42014235.317911752</v>
      </c>
      <c r="BZ1834" s="1">
        <v>371260131.58780503</v>
      </c>
      <c r="CA1834" s="1">
        <v>945206904.5962708</v>
      </c>
      <c r="CB1834" s="1">
        <v>42014235.317911752</v>
      </c>
      <c r="CC1834" s="1">
        <v>109286588.62424569</v>
      </c>
    </row>
    <row r="1835" spans="1:81" x14ac:dyDescent="0.25">
      <c r="A1835" t="s">
        <v>102</v>
      </c>
      <c r="B1835" t="s">
        <v>103</v>
      </c>
      <c r="C1835" t="s">
        <v>104</v>
      </c>
      <c r="D1835" t="s">
        <v>1730</v>
      </c>
      <c r="E1835">
        <v>8</v>
      </c>
      <c r="F1835" t="s">
        <v>39</v>
      </c>
      <c r="G1835" t="s">
        <v>62</v>
      </c>
      <c r="H1835" s="74">
        <v>0.29175696267717999</v>
      </c>
      <c r="I1835" s="1">
        <v>8306781</v>
      </c>
      <c r="J1835" s="1">
        <v>6791506</v>
      </c>
      <c r="K1835" s="1"/>
      <c r="L1835" s="1"/>
      <c r="M1835" s="1"/>
      <c r="N1835" s="1"/>
      <c r="O1835" s="1"/>
      <c r="P1835" s="1"/>
      <c r="Q1835" s="1"/>
      <c r="R1835" s="1"/>
      <c r="S1835" s="1"/>
      <c r="T1835" s="1">
        <v>6791506</v>
      </c>
      <c r="U1835" s="1">
        <v>10.665413533834586</v>
      </c>
      <c r="V1835" s="36">
        <v>0.13093951871448509</v>
      </c>
      <c r="W1835" s="1">
        <v>686919</v>
      </c>
      <c r="X1835" s="1"/>
      <c r="Y1835" s="1"/>
      <c r="Z1835" s="1"/>
      <c r="AA1835" s="1"/>
      <c r="AB1835" s="1"/>
      <c r="AC1835" s="1">
        <v>24632</v>
      </c>
      <c r="AD1835" s="1"/>
      <c r="AE1835" s="1"/>
      <c r="AF1835" s="1"/>
      <c r="AG1835" s="1">
        <v>79100.670381999997</v>
      </c>
      <c r="AH1835" s="1">
        <v>0</v>
      </c>
      <c r="AI1835" s="1">
        <v>0</v>
      </c>
      <c r="AJ1835" s="1">
        <v>0</v>
      </c>
      <c r="AK1835" s="1"/>
      <c r="AL1835" s="1">
        <v>0</v>
      </c>
      <c r="AM1835" s="1">
        <v>217053.24287999998</v>
      </c>
      <c r="AN1835" s="1"/>
      <c r="AO1835" s="1">
        <v>0</v>
      </c>
      <c r="AP1835" s="1">
        <v>0</v>
      </c>
      <c r="AQ1835" s="1">
        <v>296153.91326199996</v>
      </c>
      <c r="AR1835" s="1">
        <v>2543805.3099900004</v>
      </c>
      <c r="AS1835" s="1">
        <v>0</v>
      </c>
      <c r="AT1835" s="1">
        <v>0</v>
      </c>
      <c r="AU1835" s="1">
        <v>0</v>
      </c>
      <c r="AV1835" s="1"/>
      <c r="AW1835" s="1">
        <v>0</v>
      </c>
      <c r="AX1835" s="1">
        <v>64072.265759999995</v>
      </c>
      <c r="AY1835" s="1"/>
      <c r="AZ1835" s="1">
        <v>0</v>
      </c>
      <c r="BA1835" s="1">
        <v>0</v>
      </c>
      <c r="BB1835" s="1">
        <v>2607877.5757500003</v>
      </c>
      <c r="BC1835" s="7">
        <v>0.34959769482450542</v>
      </c>
      <c r="BD1835" s="35">
        <v>0.38620388178586612</v>
      </c>
      <c r="BE1835" s="35" t="s">
        <v>552</v>
      </c>
      <c r="BF1835" s="35" t="s">
        <v>552</v>
      </c>
      <c r="BG1835" s="35" t="s">
        <v>552</v>
      </c>
      <c r="BH1835" s="35" t="s">
        <v>552</v>
      </c>
      <c r="BI1835" s="35" t="s">
        <v>552</v>
      </c>
      <c r="BJ1835" s="35" t="s">
        <v>552</v>
      </c>
      <c r="BK1835" s="35" t="s">
        <v>552</v>
      </c>
      <c r="BL1835" s="35" t="s">
        <v>552</v>
      </c>
      <c r="BM1835" s="35" t="s">
        <v>552</v>
      </c>
      <c r="BN1835" s="35">
        <v>0.42759757394192099</v>
      </c>
      <c r="BO1835" s="1">
        <v>6491384.5499999998</v>
      </c>
      <c r="BP1835" s="1">
        <v>0</v>
      </c>
      <c r="BQ1835" s="1">
        <v>2734260.0339599997</v>
      </c>
      <c r="BR1835" s="1">
        <v>121537.24642566479</v>
      </c>
      <c r="BS1835" s="1">
        <v>1073967.7578179117</v>
      </c>
      <c r="BT1835" s="1">
        <v>2734260.0339599997</v>
      </c>
      <c r="BU1835" s="1">
        <v>121537.24642566479</v>
      </c>
      <c r="BV1835" s="1">
        <v>316140.25465751073</v>
      </c>
      <c r="BW1835" s="35">
        <v>7.7448054278697107</v>
      </c>
      <c r="BX1835" s="1">
        <v>18442051.918260626</v>
      </c>
      <c r="BY1835" s="1">
        <v>819745.07938016264</v>
      </c>
      <c r="BZ1835" s="1">
        <v>7243703.5622873139</v>
      </c>
      <c r="CA1835" s="1">
        <v>18442051.918260626</v>
      </c>
      <c r="CB1835" s="1">
        <v>819745.07938016264</v>
      </c>
      <c r="CC1835" s="1">
        <v>2132304.5055820914</v>
      </c>
    </row>
    <row r="1836" spans="1:81" x14ac:dyDescent="0.25">
      <c r="A1836" t="s">
        <v>1406</v>
      </c>
      <c r="B1836" t="s">
        <v>97</v>
      </c>
      <c r="C1836" t="s">
        <v>65</v>
      </c>
      <c r="D1836" t="s">
        <v>28</v>
      </c>
      <c r="E1836">
        <v>30990</v>
      </c>
      <c r="F1836" t="s">
        <v>370</v>
      </c>
      <c r="G1836" t="s">
        <v>55</v>
      </c>
      <c r="H1836" s="74">
        <v>0.53246165051848993</v>
      </c>
      <c r="I1836" s="1">
        <v>1451245.92</v>
      </c>
      <c r="J1836" s="1">
        <v>0</v>
      </c>
      <c r="K1836" s="1">
        <v>0</v>
      </c>
      <c r="L1836" s="1">
        <v>0</v>
      </c>
      <c r="M1836" s="1">
        <v>0</v>
      </c>
      <c r="N1836" s="1">
        <v>0</v>
      </c>
      <c r="O1836" s="1">
        <v>0</v>
      </c>
      <c r="P1836" s="1">
        <v>171839</v>
      </c>
      <c r="Q1836" s="1">
        <v>0</v>
      </c>
      <c r="R1836" s="1">
        <v>0</v>
      </c>
      <c r="S1836" s="1">
        <v>0</v>
      </c>
      <c r="T1836" s="1">
        <v>171839</v>
      </c>
      <c r="U1836" s="1"/>
      <c r="V1836" s="36"/>
      <c r="W1836" s="1"/>
      <c r="X1836" s="1"/>
      <c r="Y1836" s="1"/>
      <c r="Z1836" s="1"/>
      <c r="AA1836" s="1"/>
      <c r="AB1836" s="1"/>
      <c r="AC1836" s="1">
        <v>20241</v>
      </c>
      <c r="AD1836" s="1"/>
      <c r="AE1836" s="1"/>
      <c r="AF1836" s="1"/>
      <c r="AG1836" s="1">
        <v>0</v>
      </c>
      <c r="AH1836" s="1">
        <v>0</v>
      </c>
      <c r="AI1836" s="1">
        <v>0</v>
      </c>
      <c r="AJ1836" s="1">
        <v>0</v>
      </c>
      <c r="AK1836" s="1">
        <v>0</v>
      </c>
      <c r="AL1836" s="1">
        <v>0</v>
      </c>
      <c r="AM1836" s="1">
        <v>177911.16046416666</v>
      </c>
      <c r="AN1836" s="1">
        <v>0</v>
      </c>
      <c r="AO1836" s="1">
        <v>0</v>
      </c>
      <c r="AP1836" s="1">
        <v>0</v>
      </c>
      <c r="AQ1836" s="1">
        <v>177911.16046416666</v>
      </c>
      <c r="AR1836" s="1">
        <v>0</v>
      </c>
      <c r="AS1836" s="1">
        <v>0</v>
      </c>
      <c r="AT1836" s="1">
        <v>0</v>
      </c>
      <c r="AU1836" s="1">
        <v>0</v>
      </c>
      <c r="AV1836" s="1">
        <v>0</v>
      </c>
      <c r="AW1836" s="1">
        <v>0</v>
      </c>
      <c r="AX1836" s="1">
        <v>52650.484379999994</v>
      </c>
      <c r="AY1836" s="1">
        <v>0</v>
      </c>
      <c r="AZ1836" s="1">
        <v>0</v>
      </c>
      <c r="BA1836" s="1">
        <v>0</v>
      </c>
      <c r="BB1836" s="1">
        <v>52650.484379999994</v>
      </c>
      <c r="BC1836" s="7">
        <v>0.15887151975191541</v>
      </c>
      <c r="BD1836" s="35" t="s">
        <v>552</v>
      </c>
      <c r="BE1836" s="35" t="s">
        <v>552</v>
      </c>
      <c r="BF1836" s="35" t="s">
        <v>552</v>
      </c>
      <c r="BG1836" s="35" t="s">
        <v>552</v>
      </c>
      <c r="BH1836" s="35" t="s">
        <v>552</v>
      </c>
      <c r="BI1836" s="35" t="s">
        <v>552</v>
      </c>
      <c r="BJ1836" s="35">
        <v>1.3417306015756996</v>
      </c>
      <c r="BK1836" s="35" t="s">
        <v>552</v>
      </c>
      <c r="BL1836" s="35" t="s">
        <v>552</v>
      </c>
      <c r="BM1836" s="35" t="s">
        <v>552</v>
      </c>
      <c r="BN1836" s="35">
        <v>1.3417306015756996</v>
      </c>
      <c r="BO1836" s="1">
        <v>0</v>
      </c>
      <c r="BP1836" s="1">
        <v>0</v>
      </c>
      <c r="BQ1836" s="1">
        <v>477692.10702719993</v>
      </c>
      <c r="BR1836" s="1">
        <v>21233.307222530679</v>
      </c>
      <c r="BS1836" s="1">
        <v>187628.79709297649</v>
      </c>
      <c r="BT1836" s="1">
        <v>477692.10702719993</v>
      </c>
      <c r="BU1836" s="1">
        <v>21233.307222530679</v>
      </c>
      <c r="BV1836" s="1">
        <v>55231.654081102344</v>
      </c>
      <c r="BW1836" s="35">
        <v>5.9800545021111153</v>
      </c>
      <c r="BX1836" s="1">
        <v>2378932.7282237518</v>
      </c>
      <c r="BY1836" s="1">
        <v>105743.02722827237</v>
      </c>
      <c r="BZ1836" s="1">
        <v>934401.63568857056</v>
      </c>
      <c r="CA1836" s="1">
        <v>2378932.7282237518</v>
      </c>
      <c r="CB1836" s="1">
        <v>105743.02722827237</v>
      </c>
      <c r="CC1836" s="1">
        <v>275056.64756563754</v>
      </c>
    </row>
    <row r="1837" spans="1:81" x14ac:dyDescent="0.25">
      <c r="A1837" t="s">
        <v>1406</v>
      </c>
      <c r="B1837" t="s">
        <v>97</v>
      </c>
      <c r="C1837" t="s">
        <v>65</v>
      </c>
      <c r="D1837" t="s">
        <v>1730</v>
      </c>
      <c r="E1837">
        <v>30990</v>
      </c>
      <c r="F1837" t="s">
        <v>370</v>
      </c>
      <c r="G1837" t="s">
        <v>55</v>
      </c>
      <c r="H1837" s="74">
        <v>0.53246165051848993</v>
      </c>
      <c r="I1837" s="1">
        <v>1451245.92</v>
      </c>
      <c r="J1837" s="1"/>
      <c r="K1837" s="1"/>
      <c r="L1837" s="1"/>
      <c r="M1837" s="1"/>
      <c r="N1837" s="1"/>
      <c r="O1837" s="1"/>
      <c r="P1837" s="1">
        <v>171839</v>
      </c>
      <c r="Q1837" s="1"/>
      <c r="R1837" s="1"/>
      <c r="S1837" s="1"/>
      <c r="T1837" s="1">
        <v>171839</v>
      </c>
      <c r="U1837" s="1">
        <v>22.4</v>
      </c>
      <c r="V1837" s="36">
        <v>0.41173778716326637</v>
      </c>
      <c r="W1837" s="1"/>
      <c r="X1837" s="1"/>
      <c r="Y1837" s="1"/>
      <c r="Z1837" s="1"/>
      <c r="AA1837" s="1"/>
      <c r="AB1837" s="1"/>
      <c r="AC1837" s="1">
        <v>20241</v>
      </c>
      <c r="AD1837" s="1"/>
      <c r="AE1837" s="1"/>
      <c r="AF1837" s="1"/>
      <c r="AG1837" s="1">
        <v>0</v>
      </c>
      <c r="AH1837" s="1">
        <v>0</v>
      </c>
      <c r="AI1837" s="1">
        <v>0</v>
      </c>
      <c r="AJ1837" s="1">
        <v>0</v>
      </c>
      <c r="AK1837" s="1"/>
      <c r="AL1837" s="1">
        <v>0</v>
      </c>
      <c r="AM1837" s="1">
        <v>177911.16046416666</v>
      </c>
      <c r="AN1837" s="1"/>
      <c r="AO1837" s="1">
        <v>0</v>
      </c>
      <c r="AP1837" s="1">
        <v>0</v>
      </c>
      <c r="AQ1837" s="1">
        <v>177911.16046416666</v>
      </c>
      <c r="AR1837" s="1">
        <v>0</v>
      </c>
      <c r="AS1837" s="1">
        <v>0</v>
      </c>
      <c r="AT1837" s="1">
        <v>0</v>
      </c>
      <c r="AU1837" s="1">
        <v>0</v>
      </c>
      <c r="AV1837" s="1"/>
      <c r="AW1837" s="1">
        <v>0</v>
      </c>
      <c r="AX1837" s="1">
        <v>52650.484379999994</v>
      </c>
      <c r="AY1837" s="1"/>
      <c r="AZ1837" s="1">
        <v>0</v>
      </c>
      <c r="BA1837" s="1">
        <v>0</v>
      </c>
      <c r="BB1837" s="1">
        <v>52650.484379999994</v>
      </c>
      <c r="BC1837" s="7">
        <v>0.15887151975191541</v>
      </c>
      <c r="BD1837" s="35" t="s">
        <v>552</v>
      </c>
      <c r="BE1837" s="35" t="s">
        <v>552</v>
      </c>
      <c r="BF1837" s="35" t="s">
        <v>552</v>
      </c>
      <c r="BG1837" s="35" t="s">
        <v>552</v>
      </c>
      <c r="BH1837" s="35" t="s">
        <v>552</v>
      </c>
      <c r="BI1837" s="35" t="s">
        <v>552</v>
      </c>
      <c r="BJ1837" s="35">
        <v>1.3417306015756996</v>
      </c>
      <c r="BK1837" s="35" t="s">
        <v>552</v>
      </c>
      <c r="BL1837" s="35" t="s">
        <v>552</v>
      </c>
      <c r="BM1837" s="35" t="s">
        <v>552</v>
      </c>
      <c r="BN1837" s="35">
        <v>1.3417306015756996</v>
      </c>
      <c r="BO1837" s="1">
        <v>0</v>
      </c>
      <c r="BP1837" s="1">
        <v>0</v>
      </c>
      <c r="BQ1837" s="1">
        <v>477692.10702719993</v>
      </c>
      <c r="BR1837" s="1">
        <v>21233.307222530679</v>
      </c>
      <c r="BS1837" s="1">
        <v>187628.79709297649</v>
      </c>
      <c r="BT1837" s="1">
        <v>477692.10702719993</v>
      </c>
      <c r="BU1837" s="1">
        <v>21233.307222530679</v>
      </c>
      <c r="BV1837" s="1">
        <v>55231.654081102344</v>
      </c>
      <c r="BW1837" s="35">
        <v>5.9800545021111153</v>
      </c>
      <c r="BX1837" s="1">
        <v>2378932.7282237518</v>
      </c>
      <c r="BY1837" s="1">
        <v>105743.02722827237</v>
      </c>
      <c r="BZ1837" s="1">
        <v>934401.63568857056</v>
      </c>
      <c r="CA1837" s="1">
        <v>2378932.7282237518</v>
      </c>
      <c r="CB1837" s="1">
        <v>105743.02722827237</v>
      </c>
      <c r="CC1837" s="1">
        <v>275056.64756563754</v>
      </c>
    </row>
    <row r="1838" spans="1:81" x14ac:dyDescent="0.25">
      <c r="A1838" t="s">
        <v>830</v>
      </c>
      <c r="B1838" t="s">
        <v>831</v>
      </c>
      <c r="C1838" t="s">
        <v>65</v>
      </c>
      <c r="D1838" t="s">
        <v>38</v>
      </c>
      <c r="E1838">
        <v>30011</v>
      </c>
      <c r="F1838" t="s">
        <v>39</v>
      </c>
      <c r="G1838" t="s">
        <v>47</v>
      </c>
      <c r="H1838" s="74">
        <v>0.32649306637178005</v>
      </c>
      <c r="I1838" s="1">
        <v>2423745</v>
      </c>
      <c r="J1838" s="1"/>
      <c r="K1838" s="1">
        <v>21295</v>
      </c>
      <c r="L1838" s="1">
        <v>539774</v>
      </c>
      <c r="M1838" s="1"/>
      <c r="N1838" s="1"/>
      <c r="O1838" s="1"/>
      <c r="P1838" s="1"/>
      <c r="Q1838" s="1"/>
      <c r="R1838" s="1"/>
      <c r="S1838" s="1"/>
      <c r="T1838" s="1">
        <v>561069</v>
      </c>
      <c r="U1838" s="1">
        <v>30.5</v>
      </c>
      <c r="V1838" s="36">
        <v>0.16911624951122775</v>
      </c>
      <c r="W1838" s="1"/>
      <c r="X1838" s="1">
        <v>1483</v>
      </c>
      <c r="Y1838" s="1">
        <v>136026</v>
      </c>
      <c r="Z1838" s="1"/>
      <c r="AA1838" s="1"/>
      <c r="AB1838" s="1"/>
      <c r="AC1838" s="1"/>
      <c r="AD1838" s="1"/>
      <c r="AE1838" s="1"/>
      <c r="AF1838" s="1"/>
      <c r="AG1838" s="1">
        <v>0</v>
      </c>
      <c r="AH1838" s="1">
        <v>16827.272180847955</v>
      </c>
      <c r="AI1838" s="1">
        <v>1395134.0686250001</v>
      </c>
      <c r="AJ1838" s="1">
        <v>0</v>
      </c>
      <c r="AK1838" s="1">
        <v>0</v>
      </c>
      <c r="AL1838" s="1">
        <v>0</v>
      </c>
      <c r="AM1838" s="1">
        <v>0</v>
      </c>
      <c r="AN1838" s="1">
        <v>0</v>
      </c>
      <c r="AO1838" s="1">
        <v>0</v>
      </c>
      <c r="AP1838" s="1">
        <v>0</v>
      </c>
      <c r="AQ1838" s="1">
        <v>1411961.3408058481</v>
      </c>
      <c r="AR1838" s="1">
        <v>0</v>
      </c>
      <c r="AS1838" s="1">
        <v>3203.7048795000005</v>
      </c>
      <c r="AT1838" s="1">
        <v>294907.00690440001</v>
      </c>
      <c r="AU1838" s="1">
        <v>0</v>
      </c>
      <c r="AV1838" s="1">
        <v>0</v>
      </c>
      <c r="AW1838" s="1">
        <v>0</v>
      </c>
      <c r="AX1838" s="1">
        <v>0</v>
      </c>
      <c r="AY1838" s="1">
        <v>0</v>
      </c>
      <c r="AZ1838" s="1">
        <v>0</v>
      </c>
      <c r="BA1838" s="1">
        <v>0</v>
      </c>
      <c r="BB1838" s="1">
        <v>298110.71178389998</v>
      </c>
      <c r="BC1838" s="7">
        <v>0.7055494916295848</v>
      </c>
      <c r="BD1838" s="35" t="s">
        <v>552</v>
      </c>
      <c r="BE1838" s="35">
        <v>0.9406422662760251</v>
      </c>
      <c r="BF1838" s="35">
        <v>3.1310160836375966</v>
      </c>
      <c r="BG1838" s="35" t="s">
        <v>552</v>
      </c>
      <c r="BH1838" s="35" t="s">
        <v>552</v>
      </c>
      <c r="BI1838" s="35" t="s">
        <v>552</v>
      </c>
      <c r="BJ1838" s="35" t="s">
        <v>552</v>
      </c>
      <c r="BK1838" s="35" t="s">
        <v>552</v>
      </c>
      <c r="BL1838" s="35" t="s">
        <v>552</v>
      </c>
      <c r="BM1838" s="35" t="s">
        <v>552</v>
      </c>
      <c r="BN1838" s="35">
        <v>3.0478819050593566</v>
      </c>
      <c r="BO1838" s="1">
        <v>0</v>
      </c>
      <c r="BP1838" s="1"/>
      <c r="BQ1838" s="1">
        <v>797799.90419999987</v>
      </c>
      <c r="BR1838" s="1">
        <v>35462.027148419213</v>
      </c>
      <c r="BS1838" s="1">
        <v>313361.33493496146</v>
      </c>
      <c r="BT1838" s="1">
        <v>797799.90419999987</v>
      </c>
      <c r="BU1838" s="1">
        <v>35462.027148419213</v>
      </c>
      <c r="BV1838" s="1">
        <v>92243.115777925079</v>
      </c>
      <c r="BW1838" s="35">
        <v>6.1830312580089393</v>
      </c>
      <c r="BX1838" s="1">
        <v>4135021.841105137</v>
      </c>
      <c r="BY1838" s="1">
        <v>183800.79518261843</v>
      </c>
      <c r="BZ1838" s="1">
        <v>1624161.594019314</v>
      </c>
      <c r="CA1838" s="1">
        <v>4135021.841105137</v>
      </c>
      <c r="CB1838" s="1">
        <v>183800.79518261843</v>
      </c>
      <c r="CC1838" s="1">
        <v>478098.95241312339</v>
      </c>
    </row>
    <row r="1839" spans="1:81" x14ac:dyDescent="0.25">
      <c r="A1839" t="s">
        <v>830</v>
      </c>
      <c r="B1839" t="s">
        <v>831</v>
      </c>
      <c r="C1839" t="s">
        <v>65</v>
      </c>
      <c r="D1839" t="s">
        <v>28</v>
      </c>
      <c r="E1839">
        <v>30011</v>
      </c>
      <c r="F1839" t="s">
        <v>39</v>
      </c>
      <c r="G1839" t="s">
        <v>47</v>
      </c>
      <c r="H1839" s="74">
        <v>0.32649306637178005</v>
      </c>
      <c r="I1839" s="1">
        <v>2487900</v>
      </c>
      <c r="J1839" s="1">
        <v>0</v>
      </c>
      <c r="K1839" s="1">
        <v>21295</v>
      </c>
      <c r="L1839" s="1">
        <v>539774</v>
      </c>
      <c r="M1839" s="1">
        <v>0</v>
      </c>
      <c r="N1839" s="1">
        <v>0</v>
      </c>
      <c r="O1839" s="1">
        <v>0</v>
      </c>
      <c r="P1839" s="1">
        <v>0</v>
      </c>
      <c r="Q1839" s="1">
        <v>0</v>
      </c>
      <c r="R1839" s="1">
        <v>0</v>
      </c>
      <c r="S1839" s="1">
        <v>0</v>
      </c>
      <c r="T1839" s="1">
        <v>561069</v>
      </c>
      <c r="U1839" s="1"/>
      <c r="V1839" s="36"/>
      <c r="W1839" s="1"/>
      <c r="X1839" s="1">
        <v>1483</v>
      </c>
      <c r="Y1839" s="1">
        <v>136316</v>
      </c>
      <c r="Z1839" s="1"/>
      <c r="AA1839" s="1"/>
      <c r="AB1839" s="1"/>
      <c r="AC1839" s="1">
        <v>9248</v>
      </c>
      <c r="AD1839" s="1"/>
      <c r="AE1839" s="1"/>
      <c r="AF1839" s="1"/>
      <c r="AG1839" s="1">
        <v>0</v>
      </c>
      <c r="AH1839" s="1">
        <v>16827.272180847955</v>
      </c>
      <c r="AI1839" s="1">
        <v>1398104.4458250001</v>
      </c>
      <c r="AJ1839" s="1">
        <v>0</v>
      </c>
      <c r="AK1839" s="1">
        <v>0</v>
      </c>
      <c r="AL1839" s="1">
        <v>0</v>
      </c>
      <c r="AM1839" s="1">
        <v>81491.896319999985</v>
      </c>
      <c r="AN1839" s="1">
        <v>0</v>
      </c>
      <c r="AO1839" s="1">
        <v>0</v>
      </c>
      <c r="AP1839" s="1">
        <v>0</v>
      </c>
      <c r="AQ1839" s="1">
        <v>1496423.6143258482</v>
      </c>
      <c r="AR1839" s="1">
        <v>0</v>
      </c>
      <c r="AS1839" s="1">
        <v>3203.7048795000005</v>
      </c>
      <c r="AT1839" s="1">
        <v>295535.73253040004</v>
      </c>
      <c r="AU1839" s="1">
        <v>0</v>
      </c>
      <c r="AV1839" s="1">
        <v>0</v>
      </c>
      <c r="AW1839" s="1">
        <v>0</v>
      </c>
      <c r="AX1839" s="1">
        <v>24055.712639999998</v>
      </c>
      <c r="AY1839" s="1">
        <v>0</v>
      </c>
      <c r="AZ1839" s="1">
        <v>0</v>
      </c>
      <c r="BA1839" s="1">
        <v>0</v>
      </c>
      <c r="BB1839" s="1">
        <v>322795.1500499</v>
      </c>
      <c r="BC1839" s="7">
        <v>0.73122664270097193</v>
      </c>
      <c r="BD1839" s="35" t="s">
        <v>552</v>
      </c>
      <c r="BE1839" s="35">
        <v>0.9406422662760251</v>
      </c>
      <c r="BF1839" s="35">
        <v>3.1376838794669619</v>
      </c>
      <c r="BG1839" s="35" t="s">
        <v>552</v>
      </c>
      <c r="BH1839" s="35" t="s">
        <v>552</v>
      </c>
      <c r="BI1839" s="35" t="s">
        <v>552</v>
      </c>
      <c r="BJ1839" s="35" t="s">
        <v>552</v>
      </c>
      <c r="BK1839" s="35" t="s">
        <v>552</v>
      </c>
      <c r="BL1839" s="35" t="s">
        <v>552</v>
      </c>
      <c r="BM1839" s="35" t="s">
        <v>552</v>
      </c>
      <c r="BN1839" s="35">
        <v>3.2424153969935037</v>
      </c>
      <c r="BO1839" s="1">
        <v>0</v>
      </c>
      <c r="BP1839" s="1">
        <v>0</v>
      </c>
      <c r="BQ1839" s="1">
        <v>818917.16399999987</v>
      </c>
      <c r="BR1839" s="1">
        <v>36400.684619278087</v>
      </c>
      <c r="BS1839" s="1">
        <v>321655.81164053595</v>
      </c>
      <c r="BT1839" s="1">
        <v>818917.16399999987</v>
      </c>
      <c r="BU1839" s="1">
        <v>36400.684619278087</v>
      </c>
      <c r="BV1839" s="1">
        <v>94684.732817973767</v>
      </c>
      <c r="BW1839" s="35">
        <v>6.1830312580089393</v>
      </c>
      <c r="BX1839" s="1">
        <v>4244473.258732032</v>
      </c>
      <c r="BY1839" s="1">
        <v>188665.88619464354</v>
      </c>
      <c r="BZ1839" s="1">
        <v>1667152.126053133</v>
      </c>
      <c r="CA1839" s="1">
        <v>4244473.258732032</v>
      </c>
      <c r="CB1839" s="1">
        <v>188665.88619464354</v>
      </c>
      <c r="CC1839" s="1">
        <v>490753.92985178286</v>
      </c>
    </row>
    <row r="1840" spans="1:81" x14ac:dyDescent="0.25">
      <c r="A1840" t="s">
        <v>830</v>
      </c>
      <c r="B1840" t="s">
        <v>831</v>
      </c>
      <c r="C1840" t="s">
        <v>65</v>
      </c>
      <c r="D1840" t="s">
        <v>1730</v>
      </c>
      <c r="E1840">
        <v>30011</v>
      </c>
      <c r="F1840" t="s">
        <v>39</v>
      </c>
      <c r="G1840" t="s">
        <v>47</v>
      </c>
      <c r="H1840" s="74">
        <v>0.32649306637178005</v>
      </c>
      <c r="I1840" s="1">
        <v>64155</v>
      </c>
      <c r="J1840" s="1"/>
      <c r="K1840" s="1"/>
      <c r="L1840" s="1"/>
      <c r="M1840" s="1"/>
      <c r="N1840" s="1"/>
      <c r="O1840" s="1"/>
      <c r="P1840" s="1"/>
      <c r="Q1840" s="1"/>
      <c r="R1840" s="1"/>
      <c r="S1840" s="1"/>
      <c r="T1840" s="1">
        <v>0</v>
      </c>
      <c r="U1840" s="1">
        <v>0</v>
      </c>
      <c r="V1840" s="36" t="s">
        <v>552</v>
      </c>
      <c r="W1840" s="1"/>
      <c r="X1840" s="1"/>
      <c r="Y1840" s="1">
        <v>290</v>
      </c>
      <c r="Z1840" s="1"/>
      <c r="AA1840" s="1"/>
      <c r="AB1840" s="1"/>
      <c r="AC1840" s="1">
        <v>9248</v>
      </c>
      <c r="AD1840" s="1"/>
      <c r="AE1840" s="1"/>
      <c r="AF1840" s="1"/>
      <c r="AG1840" s="1">
        <v>0</v>
      </c>
      <c r="AH1840" s="1">
        <v>0</v>
      </c>
      <c r="AI1840" s="1">
        <v>2970.3772000000004</v>
      </c>
      <c r="AJ1840" s="1">
        <v>0</v>
      </c>
      <c r="AK1840" s="1"/>
      <c r="AL1840" s="1">
        <v>0</v>
      </c>
      <c r="AM1840" s="1">
        <v>81491.896319999985</v>
      </c>
      <c r="AN1840" s="1"/>
      <c r="AO1840" s="1">
        <v>0</v>
      </c>
      <c r="AP1840" s="1">
        <v>0</v>
      </c>
      <c r="AQ1840" s="1">
        <v>84462.273519999988</v>
      </c>
      <c r="AR1840" s="1">
        <v>0</v>
      </c>
      <c r="AS1840" s="1">
        <v>0</v>
      </c>
      <c r="AT1840" s="1">
        <v>628.72562600000003</v>
      </c>
      <c r="AU1840" s="1">
        <v>0</v>
      </c>
      <c r="AV1840" s="1"/>
      <c r="AW1840" s="1">
        <v>0</v>
      </c>
      <c r="AX1840" s="1">
        <v>24055.712639999998</v>
      </c>
      <c r="AY1840" s="1"/>
      <c r="AZ1840" s="1">
        <v>0</v>
      </c>
      <c r="BA1840" s="1">
        <v>0</v>
      </c>
      <c r="BB1840" s="1">
        <v>24684.438265999997</v>
      </c>
      <c r="BC1840" s="7">
        <v>1.7012970428805234</v>
      </c>
      <c r="BD1840" s="35" t="s">
        <v>552</v>
      </c>
      <c r="BE1840" s="35" t="s">
        <v>552</v>
      </c>
      <c r="BF1840" s="35" t="s">
        <v>552</v>
      </c>
      <c r="BG1840" s="35" t="s">
        <v>552</v>
      </c>
      <c r="BH1840" s="35" t="s">
        <v>552</v>
      </c>
      <c r="BI1840" s="35" t="s">
        <v>552</v>
      </c>
      <c r="BJ1840" s="35" t="s">
        <v>552</v>
      </c>
      <c r="BK1840" s="35" t="s">
        <v>552</v>
      </c>
      <c r="BL1840" s="35" t="s">
        <v>552</v>
      </c>
      <c r="BM1840" s="35" t="s">
        <v>552</v>
      </c>
      <c r="BN1840" s="35" t="s">
        <v>552</v>
      </c>
      <c r="BO1840" s="1">
        <v>0</v>
      </c>
      <c r="BP1840" s="1">
        <v>0</v>
      </c>
      <c r="BQ1840" s="1">
        <v>21117.259799999996</v>
      </c>
      <c r="BR1840" s="1">
        <v>938.65747085887119</v>
      </c>
      <c r="BS1840" s="1">
        <v>8294.4767055744123</v>
      </c>
      <c r="BT1840" s="1">
        <v>21117.259799999996</v>
      </c>
      <c r="BU1840" s="1">
        <v>938.65747085887119</v>
      </c>
      <c r="BV1840" s="1">
        <v>2441.6170400486785</v>
      </c>
      <c r="BW1840" s="35">
        <v>6.1830312580089393</v>
      </c>
      <c r="BX1840" s="1">
        <v>109451.41762689558</v>
      </c>
      <c r="BY1840" s="1">
        <v>4865.0910120251438</v>
      </c>
      <c r="BZ1840" s="1">
        <v>42990.532033819174</v>
      </c>
      <c r="CA1840" s="1">
        <v>109451.41762689558</v>
      </c>
      <c r="CB1840" s="1">
        <v>4865.0910120251438</v>
      </c>
      <c r="CC1840" s="1">
        <v>12654.977438659562</v>
      </c>
    </row>
    <row r="1841" spans="1:81" x14ac:dyDescent="0.25">
      <c r="A1841" t="s">
        <v>584</v>
      </c>
      <c r="B1841" t="s">
        <v>254</v>
      </c>
      <c r="C1841" t="s">
        <v>65</v>
      </c>
      <c r="D1841" t="s">
        <v>38</v>
      </c>
      <c r="E1841">
        <v>30023</v>
      </c>
      <c r="F1841" t="s">
        <v>39</v>
      </c>
      <c r="G1841" t="s">
        <v>55</v>
      </c>
      <c r="H1841" s="74">
        <v>0.53246165051848993</v>
      </c>
      <c r="I1841" s="1">
        <v>9526532</v>
      </c>
      <c r="J1841" s="1"/>
      <c r="K1841" s="1">
        <v>126139</v>
      </c>
      <c r="L1841" s="1">
        <v>533871</v>
      </c>
      <c r="M1841" s="1"/>
      <c r="N1841" s="1"/>
      <c r="O1841" s="1"/>
      <c r="P1841" s="1">
        <v>547968</v>
      </c>
      <c r="Q1841" s="1"/>
      <c r="R1841" s="1"/>
      <c r="S1841" s="1"/>
      <c r="T1841" s="1">
        <v>1207978</v>
      </c>
      <c r="U1841" s="1">
        <v>30.695652173913043</v>
      </c>
      <c r="V1841" s="36">
        <v>0.40321481346803378</v>
      </c>
      <c r="W1841" s="1"/>
      <c r="X1841" s="1">
        <v>27142</v>
      </c>
      <c r="Y1841" s="1">
        <v>213714</v>
      </c>
      <c r="Z1841" s="1"/>
      <c r="AA1841" s="1"/>
      <c r="AB1841" s="1"/>
      <c r="AC1841" s="1">
        <v>2937</v>
      </c>
      <c r="AD1841" s="1"/>
      <c r="AE1841" s="1"/>
      <c r="AF1841" s="1"/>
      <c r="AG1841" s="1">
        <v>0</v>
      </c>
      <c r="AH1841" s="1">
        <v>234095.27689347955</v>
      </c>
      <c r="AI1841" s="1">
        <v>2188259.5573125007</v>
      </c>
      <c r="AJ1841" s="1">
        <v>0</v>
      </c>
      <c r="AK1841" s="1">
        <v>0</v>
      </c>
      <c r="AL1841" s="1">
        <v>0</v>
      </c>
      <c r="AM1841" s="1">
        <v>26409.260319999994</v>
      </c>
      <c r="AN1841" s="1">
        <v>0</v>
      </c>
      <c r="AO1841" s="1">
        <v>0</v>
      </c>
      <c r="AP1841" s="1">
        <v>0</v>
      </c>
      <c r="AQ1841" s="1">
        <v>2448764.0945259803</v>
      </c>
      <c r="AR1841" s="1">
        <v>0</v>
      </c>
      <c r="AS1841" s="1">
        <v>58634.496183000003</v>
      </c>
      <c r="AT1841" s="1">
        <v>463336.09805159998</v>
      </c>
      <c r="AU1841" s="1">
        <v>0</v>
      </c>
      <c r="AV1841" s="1">
        <v>0</v>
      </c>
      <c r="AW1841" s="1">
        <v>0</v>
      </c>
      <c r="AX1841" s="1">
        <v>7639.6656599999997</v>
      </c>
      <c r="AY1841" s="1">
        <v>0</v>
      </c>
      <c r="AZ1841" s="1">
        <v>0</v>
      </c>
      <c r="BA1841" s="1">
        <v>0</v>
      </c>
      <c r="BB1841" s="1">
        <v>529610.25989460002</v>
      </c>
      <c r="BC1841" s="7">
        <v>0.31263993596206685</v>
      </c>
      <c r="BD1841" s="35" t="s">
        <v>552</v>
      </c>
      <c r="BE1841" s="35">
        <v>2.3206920387547036</v>
      </c>
      <c r="BF1841" s="35">
        <v>4.9667347643234052</v>
      </c>
      <c r="BG1841" s="35" t="s">
        <v>552</v>
      </c>
      <c r="BH1841" s="35" t="s">
        <v>552</v>
      </c>
      <c r="BI1841" s="35" t="s">
        <v>552</v>
      </c>
      <c r="BJ1841" s="35">
        <v>6.2136705026570885E-2</v>
      </c>
      <c r="BK1841" s="35" t="s">
        <v>552</v>
      </c>
      <c r="BL1841" s="35" t="s">
        <v>552</v>
      </c>
      <c r="BM1841" s="35" t="s">
        <v>552</v>
      </c>
      <c r="BN1841" s="35">
        <v>2.4655865871899825</v>
      </c>
      <c r="BO1841" s="1">
        <v>0</v>
      </c>
      <c r="BP1841" s="1"/>
      <c r="BQ1841" s="1">
        <v>3135753.2731199996</v>
      </c>
      <c r="BR1841" s="1">
        <v>139383.53102916537</v>
      </c>
      <c r="BS1841" s="1">
        <v>1231667.021415466</v>
      </c>
      <c r="BT1841" s="1">
        <v>3135753.2731199996</v>
      </c>
      <c r="BU1841" s="1">
        <v>139383.53102916537</v>
      </c>
      <c r="BV1841" s="1">
        <v>362561.65324244439</v>
      </c>
      <c r="BW1841" s="35">
        <v>6.0139627974681833</v>
      </c>
      <c r="BX1841" s="1">
        <v>15722550.253462767</v>
      </c>
      <c r="BY1841" s="1">
        <v>698863.8391599874</v>
      </c>
      <c r="BZ1841" s="1">
        <v>6175532.6242455952</v>
      </c>
      <c r="CA1841" s="1">
        <v>15722550.253462767</v>
      </c>
      <c r="CB1841" s="1">
        <v>698863.8391599874</v>
      </c>
      <c r="CC1841" s="1">
        <v>1817870.6411461758</v>
      </c>
    </row>
    <row r="1842" spans="1:81" x14ac:dyDescent="0.25">
      <c r="A1842" t="s">
        <v>584</v>
      </c>
      <c r="B1842" t="s">
        <v>254</v>
      </c>
      <c r="C1842" t="s">
        <v>65</v>
      </c>
      <c r="D1842" t="s">
        <v>28</v>
      </c>
      <c r="E1842">
        <v>30023</v>
      </c>
      <c r="F1842" t="s">
        <v>39</v>
      </c>
      <c r="G1842" t="s">
        <v>55</v>
      </c>
      <c r="H1842" s="74">
        <v>0.53246165051848993</v>
      </c>
      <c r="I1842" s="1">
        <v>10367679</v>
      </c>
      <c r="J1842" s="1">
        <v>0</v>
      </c>
      <c r="K1842" s="1">
        <v>126139</v>
      </c>
      <c r="L1842" s="1">
        <v>533871</v>
      </c>
      <c r="M1842" s="1">
        <v>0</v>
      </c>
      <c r="N1842" s="1">
        <v>0</v>
      </c>
      <c r="O1842" s="1">
        <v>0</v>
      </c>
      <c r="P1842" s="1">
        <v>547968</v>
      </c>
      <c r="Q1842" s="1">
        <v>0</v>
      </c>
      <c r="R1842" s="1">
        <v>0</v>
      </c>
      <c r="S1842" s="1">
        <v>0</v>
      </c>
      <c r="T1842" s="1">
        <v>1207978</v>
      </c>
      <c r="U1842" s="1"/>
      <c r="V1842" s="36"/>
      <c r="W1842" s="1"/>
      <c r="X1842" s="1">
        <v>27142</v>
      </c>
      <c r="Y1842" s="1">
        <v>215450</v>
      </c>
      <c r="Z1842" s="1"/>
      <c r="AA1842" s="1"/>
      <c r="AB1842" s="1"/>
      <c r="AC1842" s="1">
        <v>76781</v>
      </c>
      <c r="AD1842" s="1"/>
      <c r="AE1842" s="1"/>
      <c r="AF1842" s="1"/>
      <c r="AG1842" s="1">
        <v>0</v>
      </c>
      <c r="AH1842" s="1">
        <v>234095.27689347955</v>
      </c>
      <c r="AI1842" s="1">
        <v>2206040.8497925005</v>
      </c>
      <c r="AJ1842" s="1">
        <v>0</v>
      </c>
      <c r="AK1842" s="1">
        <v>0</v>
      </c>
      <c r="AL1842" s="1">
        <v>0</v>
      </c>
      <c r="AM1842" s="1">
        <v>677110.77327999996</v>
      </c>
      <c r="AN1842" s="1">
        <v>0</v>
      </c>
      <c r="AO1842" s="1">
        <v>0</v>
      </c>
      <c r="AP1842" s="1">
        <v>0</v>
      </c>
      <c r="AQ1842" s="1">
        <v>3117246.8999659801</v>
      </c>
      <c r="AR1842" s="1">
        <v>0</v>
      </c>
      <c r="AS1842" s="1">
        <v>58634.496183000003</v>
      </c>
      <c r="AT1842" s="1">
        <v>467099.77973000001</v>
      </c>
      <c r="AU1842" s="1">
        <v>0</v>
      </c>
      <c r="AV1842" s="1">
        <v>0</v>
      </c>
      <c r="AW1842" s="1">
        <v>0</v>
      </c>
      <c r="AX1842" s="1">
        <v>199721.20157999999</v>
      </c>
      <c r="AY1842" s="1">
        <v>0</v>
      </c>
      <c r="AZ1842" s="1">
        <v>0</v>
      </c>
      <c r="BA1842" s="1">
        <v>0</v>
      </c>
      <c r="BB1842" s="1">
        <v>725455.47749299998</v>
      </c>
      <c r="BC1842" s="7">
        <v>0.37064249167619678</v>
      </c>
      <c r="BD1842" s="35" t="s">
        <v>552</v>
      </c>
      <c r="BE1842" s="35">
        <v>2.3206920387547036</v>
      </c>
      <c r="BF1842" s="35">
        <v>5.007090906834236</v>
      </c>
      <c r="BG1842" s="35" t="s">
        <v>552</v>
      </c>
      <c r="BH1842" s="35" t="s">
        <v>552</v>
      </c>
      <c r="BI1842" s="35" t="s">
        <v>552</v>
      </c>
      <c r="BJ1842" s="35">
        <v>1.6001517878051272</v>
      </c>
      <c r="BK1842" s="35" t="s">
        <v>552</v>
      </c>
      <c r="BL1842" s="35" t="s">
        <v>552</v>
      </c>
      <c r="BM1842" s="35" t="s">
        <v>552</v>
      </c>
      <c r="BN1842" s="35">
        <v>3.1811029484468927</v>
      </c>
      <c r="BO1842" s="1">
        <v>0</v>
      </c>
      <c r="BP1842" s="1">
        <v>0</v>
      </c>
      <c r="BQ1842" s="1">
        <v>3412625.2196399993</v>
      </c>
      <c r="BR1842" s="1">
        <v>151690.42707219438</v>
      </c>
      <c r="BS1842" s="1">
        <v>1340417.3011670643</v>
      </c>
      <c r="BT1842" s="1">
        <v>3412625.2196399993</v>
      </c>
      <c r="BU1842" s="1">
        <v>151690.42707219438</v>
      </c>
      <c r="BV1842" s="1">
        <v>394574.10509165056</v>
      </c>
      <c r="BW1842" s="35">
        <v>6.0139627974681833</v>
      </c>
      <c r="BX1842" s="1">
        <v>17110775.892976645</v>
      </c>
      <c r="BY1842" s="1">
        <v>760570.15807204321</v>
      </c>
      <c r="BZ1842" s="1">
        <v>6720802.4811343662</v>
      </c>
      <c r="CA1842" s="1">
        <v>17110775.892976645</v>
      </c>
      <c r="CB1842" s="1">
        <v>760570.15807204321</v>
      </c>
      <c r="CC1842" s="1">
        <v>1978379.8837738372</v>
      </c>
    </row>
    <row r="1843" spans="1:81" x14ac:dyDescent="0.25">
      <c r="A1843" t="s">
        <v>584</v>
      </c>
      <c r="B1843" t="s">
        <v>254</v>
      </c>
      <c r="C1843" t="s">
        <v>65</v>
      </c>
      <c r="D1843" t="s">
        <v>1730</v>
      </c>
      <c r="E1843">
        <v>30023</v>
      </c>
      <c r="F1843" t="s">
        <v>39</v>
      </c>
      <c r="G1843" t="s">
        <v>55</v>
      </c>
      <c r="H1843" s="74">
        <v>0.53246165051848993</v>
      </c>
      <c r="I1843" s="1">
        <v>841147</v>
      </c>
      <c r="J1843" s="1"/>
      <c r="K1843" s="1"/>
      <c r="L1843" s="1"/>
      <c r="M1843" s="1"/>
      <c r="N1843" s="1"/>
      <c r="O1843" s="1"/>
      <c r="P1843" s="1"/>
      <c r="Q1843" s="1"/>
      <c r="R1843" s="1"/>
      <c r="S1843" s="1"/>
      <c r="T1843" s="1">
        <v>0</v>
      </c>
      <c r="U1843" s="1">
        <v>0</v>
      </c>
      <c r="V1843" s="36" t="s">
        <v>552</v>
      </c>
      <c r="W1843" s="1"/>
      <c r="X1843" s="1"/>
      <c r="Y1843" s="1">
        <v>1736</v>
      </c>
      <c r="Z1843" s="1"/>
      <c r="AA1843" s="1"/>
      <c r="AB1843" s="1"/>
      <c r="AC1843" s="1">
        <v>73844</v>
      </c>
      <c r="AD1843" s="1"/>
      <c r="AE1843" s="1"/>
      <c r="AF1843" s="1"/>
      <c r="AG1843" s="1">
        <v>0</v>
      </c>
      <c r="AH1843" s="1">
        <v>0</v>
      </c>
      <c r="AI1843" s="1">
        <v>17781.29248</v>
      </c>
      <c r="AJ1843" s="1">
        <v>0</v>
      </c>
      <c r="AK1843" s="1"/>
      <c r="AL1843" s="1">
        <v>0</v>
      </c>
      <c r="AM1843" s="1">
        <v>650701.51295999996</v>
      </c>
      <c r="AN1843" s="1"/>
      <c r="AO1843" s="1">
        <v>0</v>
      </c>
      <c r="AP1843" s="1">
        <v>0</v>
      </c>
      <c r="AQ1843" s="1">
        <v>668482.80543999991</v>
      </c>
      <c r="AR1843" s="1">
        <v>0</v>
      </c>
      <c r="AS1843" s="1">
        <v>0</v>
      </c>
      <c r="AT1843" s="1">
        <v>3763.6816783999998</v>
      </c>
      <c r="AU1843" s="1">
        <v>0</v>
      </c>
      <c r="AV1843" s="1"/>
      <c r="AW1843" s="1">
        <v>0</v>
      </c>
      <c r="AX1843" s="1">
        <v>192081.53591999999</v>
      </c>
      <c r="AY1843" s="1"/>
      <c r="AZ1843" s="1">
        <v>0</v>
      </c>
      <c r="BA1843" s="1">
        <v>0</v>
      </c>
      <c r="BB1843" s="1">
        <v>195845.21759839999</v>
      </c>
      <c r="BC1843" s="7">
        <v>1.0275588250786127</v>
      </c>
      <c r="BD1843" s="35" t="s">
        <v>552</v>
      </c>
      <c r="BE1843" s="35" t="s">
        <v>552</v>
      </c>
      <c r="BF1843" s="35" t="s">
        <v>552</v>
      </c>
      <c r="BG1843" s="35" t="s">
        <v>552</v>
      </c>
      <c r="BH1843" s="35" t="s">
        <v>552</v>
      </c>
      <c r="BI1843" s="35" t="s">
        <v>552</v>
      </c>
      <c r="BJ1843" s="35" t="s">
        <v>552</v>
      </c>
      <c r="BK1843" s="35" t="s">
        <v>552</v>
      </c>
      <c r="BL1843" s="35" t="s">
        <v>552</v>
      </c>
      <c r="BM1843" s="35" t="s">
        <v>552</v>
      </c>
      <c r="BN1843" s="35" t="s">
        <v>552</v>
      </c>
      <c r="BO1843" s="1">
        <v>0</v>
      </c>
      <c r="BP1843" s="1">
        <v>0</v>
      </c>
      <c r="BQ1843" s="1">
        <v>276871.94651999994</v>
      </c>
      <c r="BR1843" s="1">
        <v>12306.896043029021</v>
      </c>
      <c r="BS1843" s="1">
        <v>108750.27975159846</v>
      </c>
      <c r="BT1843" s="1">
        <v>276871.94651999994</v>
      </c>
      <c r="BU1843" s="1">
        <v>12306.896043029021</v>
      </c>
      <c r="BV1843" s="1">
        <v>32012.451849206227</v>
      </c>
      <c r="BW1843" s="35">
        <v>6.0139627974681833</v>
      </c>
      <c r="BX1843" s="1">
        <v>1388225.63951388</v>
      </c>
      <c r="BY1843" s="1">
        <v>61706.318912055904</v>
      </c>
      <c r="BZ1843" s="1">
        <v>545269.8568887721</v>
      </c>
      <c r="CA1843" s="1">
        <v>1388225.63951388</v>
      </c>
      <c r="CB1843" s="1">
        <v>61706.318912055904</v>
      </c>
      <c r="CC1843" s="1">
        <v>160509.24262766156</v>
      </c>
    </row>
    <row r="1844" spans="1:81" x14ac:dyDescent="0.25">
      <c r="A1844" t="s">
        <v>998</v>
      </c>
      <c r="B1844" t="s">
        <v>999</v>
      </c>
      <c r="C1844" t="s">
        <v>65</v>
      </c>
      <c r="D1844" t="s">
        <v>38</v>
      </c>
      <c r="E1844">
        <v>30077</v>
      </c>
      <c r="F1844" t="s">
        <v>39</v>
      </c>
      <c r="G1844" t="s">
        <v>47</v>
      </c>
      <c r="H1844" s="74">
        <v>0.32649306637178005</v>
      </c>
      <c r="I1844" s="1">
        <v>267940</v>
      </c>
      <c r="J1844" s="1"/>
      <c r="K1844" s="1"/>
      <c r="L1844" s="1">
        <v>268144</v>
      </c>
      <c r="M1844" s="1"/>
      <c r="N1844" s="1"/>
      <c r="O1844" s="1"/>
      <c r="P1844" s="1"/>
      <c r="Q1844" s="1"/>
      <c r="R1844" s="1"/>
      <c r="S1844" s="1"/>
      <c r="T1844" s="1">
        <v>268144</v>
      </c>
      <c r="U1844" s="1">
        <v>31</v>
      </c>
      <c r="V1844" s="36">
        <v>3.2969780613266962E-2</v>
      </c>
      <c r="W1844" s="1"/>
      <c r="X1844" s="1"/>
      <c r="Y1844" s="1">
        <v>72895</v>
      </c>
      <c r="Z1844" s="1"/>
      <c r="AA1844" s="1"/>
      <c r="AB1844" s="1"/>
      <c r="AC1844" s="1"/>
      <c r="AD1844" s="1"/>
      <c r="AE1844" s="1"/>
      <c r="AF1844" s="1"/>
      <c r="AG1844" s="1">
        <v>0</v>
      </c>
      <c r="AH1844" s="1">
        <v>0</v>
      </c>
      <c r="AI1844" s="1">
        <v>747391.88300000003</v>
      </c>
      <c r="AJ1844" s="1">
        <v>0</v>
      </c>
      <c r="AK1844" s="1">
        <v>0</v>
      </c>
      <c r="AL1844" s="1">
        <v>0</v>
      </c>
      <c r="AM1844" s="1">
        <v>0</v>
      </c>
      <c r="AN1844" s="1">
        <v>0</v>
      </c>
      <c r="AO1844" s="1">
        <v>0</v>
      </c>
      <c r="AP1844" s="1">
        <v>0</v>
      </c>
      <c r="AQ1844" s="1">
        <v>747391.88300000003</v>
      </c>
      <c r="AR1844" s="1">
        <v>0</v>
      </c>
      <c r="AS1844" s="1">
        <v>0</v>
      </c>
      <c r="AT1844" s="1">
        <v>158037.77416299999</v>
      </c>
      <c r="AU1844" s="1">
        <v>0</v>
      </c>
      <c r="AV1844" s="1">
        <v>0</v>
      </c>
      <c r="AW1844" s="1">
        <v>0</v>
      </c>
      <c r="AX1844" s="1">
        <v>0</v>
      </c>
      <c r="AY1844" s="1">
        <v>0</v>
      </c>
      <c r="AZ1844" s="1">
        <v>0</v>
      </c>
      <c r="BA1844" s="1">
        <v>0</v>
      </c>
      <c r="BB1844" s="1">
        <v>158037.77416299999</v>
      </c>
      <c r="BC1844" s="7">
        <v>3.3792254130141077</v>
      </c>
      <c r="BD1844" s="35" t="s">
        <v>552</v>
      </c>
      <c r="BE1844" s="35" t="s">
        <v>552</v>
      </c>
      <c r="BF1844" s="35">
        <v>3.376654548164419</v>
      </c>
      <c r="BG1844" s="35" t="s">
        <v>552</v>
      </c>
      <c r="BH1844" s="35" t="s">
        <v>552</v>
      </c>
      <c r="BI1844" s="35" t="s">
        <v>552</v>
      </c>
      <c r="BJ1844" s="35" t="s">
        <v>552</v>
      </c>
      <c r="BK1844" s="35" t="s">
        <v>552</v>
      </c>
      <c r="BL1844" s="35" t="s">
        <v>552</v>
      </c>
      <c r="BM1844" s="35" t="s">
        <v>552</v>
      </c>
      <c r="BN1844" s="35">
        <v>3.376654548164419</v>
      </c>
      <c r="BO1844" s="1">
        <v>0</v>
      </c>
      <c r="BP1844" s="1"/>
      <c r="BQ1844" s="1">
        <v>88195.130399999995</v>
      </c>
      <c r="BR1844" s="1">
        <v>3920.2538031630579</v>
      </c>
      <c r="BS1844" s="1">
        <v>34641.447876106431</v>
      </c>
      <c r="BT1844" s="1">
        <v>88195.130399999995</v>
      </c>
      <c r="BU1844" s="1">
        <v>3920.2538031630579</v>
      </c>
      <c r="BV1844" s="1">
        <v>10197.285787711682</v>
      </c>
      <c r="BW1844" s="35">
        <v>5.9918218279571667</v>
      </c>
      <c r="BX1844" s="1">
        <v>440254.37705024867</v>
      </c>
      <c r="BY1844" s="1">
        <v>19569.208505761449</v>
      </c>
      <c r="BZ1844" s="1">
        <v>172923.93565998849</v>
      </c>
      <c r="CA1844" s="1">
        <v>440254.37705024867</v>
      </c>
      <c r="CB1844" s="1">
        <v>19569.208505761449</v>
      </c>
      <c r="CC1844" s="1">
        <v>50903.033781016566</v>
      </c>
    </row>
    <row r="1845" spans="1:81" x14ac:dyDescent="0.25">
      <c r="A1845" t="s">
        <v>998</v>
      </c>
      <c r="B1845" t="s">
        <v>999</v>
      </c>
      <c r="C1845" t="s">
        <v>65</v>
      </c>
      <c r="D1845" t="s">
        <v>28</v>
      </c>
      <c r="E1845">
        <v>30077</v>
      </c>
      <c r="F1845" t="s">
        <v>39</v>
      </c>
      <c r="G1845" t="s">
        <v>47</v>
      </c>
      <c r="H1845" s="74">
        <v>0.32649306637178005</v>
      </c>
      <c r="I1845" s="1">
        <v>282716</v>
      </c>
      <c r="J1845" s="1">
        <v>0</v>
      </c>
      <c r="K1845" s="1">
        <v>0</v>
      </c>
      <c r="L1845" s="1">
        <v>268144</v>
      </c>
      <c r="M1845" s="1">
        <v>0</v>
      </c>
      <c r="N1845" s="1">
        <v>0</v>
      </c>
      <c r="O1845" s="1">
        <v>0</v>
      </c>
      <c r="P1845" s="1">
        <v>22099</v>
      </c>
      <c r="Q1845" s="1">
        <v>0</v>
      </c>
      <c r="R1845" s="1">
        <v>0</v>
      </c>
      <c r="S1845" s="1">
        <v>0</v>
      </c>
      <c r="T1845" s="1">
        <v>290243</v>
      </c>
      <c r="U1845" s="1"/>
      <c r="V1845" s="36"/>
      <c r="W1845" s="1"/>
      <c r="X1845" s="1"/>
      <c r="Y1845" s="1">
        <v>72895</v>
      </c>
      <c r="Z1845" s="1"/>
      <c r="AA1845" s="1"/>
      <c r="AB1845" s="1"/>
      <c r="AC1845" s="1">
        <v>2210</v>
      </c>
      <c r="AD1845" s="1"/>
      <c r="AE1845" s="1"/>
      <c r="AF1845" s="1"/>
      <c r="AG1845" s="1">
        <v>0</v>
      </c>
      <c r="AH1845" s="1">
        <v>0</v>
      </c>
      <c r="AI1845" s="1">
        <v>747391.88300000003</v>
      </c>
      <c r="AJ1845" s="1">
        <v>0</v>
      </c>
      <c r="AK1845" s="1">
        <v>0</v>
      </c>
      <c r="AL1845" s="1">
        <v>0</v>
      </c>
      <c r="AM1845" s="1">
        <v>19428.90078083333</v>
      </c>
      <c r="AN1845" s="1">
        <v>0</v>
      </c>
      <c r="AO1845" s="1">
        <v>0</v>
      </c>
      <c r="AP1845" s="1">
        <v>0</v>
      </c>
      <c r="AQ1845" s="1">
        <v>766820.78378083336</v>
      </c>
      <c r="AR1845" s="1">
        <v>0</v>
      </c>
      <c r="AS1845" s="1">
        <v>0</v>
      </c>
      <c r="AT1845" s="1">
        <v>158037.77416299999</v>
      </c>
      <c r="AU1845" s="1">
        <v>0</v>
      </c>
      <c r="AV1845" s="1">
        <v>0</v>
      </c>
      <c r="AW1845" s="1">
        <v>0</v>
      </c>
      <c r="AX1845" s="1">
        <v>5748.6077999999998</v>
      </c>
      <c r="AY1845" s="1">
        <v>0</v>
      </c>
      <c r="AZ1845" s="1">
        <v>0</v>
      </c>
      <c r="BA1845" s="1">
        <v>0</v>
      </c>
      <c r="BB1845" s="1">
        <v>163786.38196299999</v>
      </c>
      <c r="BC1845" s="7">
        <v>3.2916678424420032</v>
      </c>
      <c r="BD1845" s="35" t="s">
        <v>552</v>
      </c>
      <c r="BE1845" s="35" t="s">
        <v>552</v>
      </c>
      <c r="BF1845" s="35">
        <v>3.376654548164419</v>
      </c>
      <c r="BG1845" s="35" t="s">
        <v>552</v>
      </c>
      <c r="BH1845" s="35" t="s">
        <v>552</v>
      </c>
      <c r="BI1845" s="35" t="s">
        <v>552</v>
      </c>
      <c r="BJ1845" s="35">
        <v>1.1393053342157262</v>
      </c>
      <c r="BK1845" s="35" t="s">
        <v>552</v>
      </c>
      <c r="BL1845" s="35" t="s">
        <v>552</v>
      </c>
      <c r="BM1845" s="35" t="s">
        <v>552</v>
      </c>
      <c r="BN1845" s="35">
        <v>3.2063035654394194</v>
      </c>
      <c r="BO1845" s="1">
        <v>0</v>
      </c>
      <c r="BP1845" s="1">
        <v>0</v>
      </c>
      <c r="BQ1845" s="1">
        <v>93058.798559999996</v>
      </c>
      <c r="BR1845" s="1">
        <v>4136.4427641078119</v>
      </c>
      <c r="BS1845" s="1">
        <v>36551.808530795352</v>
      </c>
      <c r="BT1845" s="1">
        <v>93058.798559999996</v>
      </c>
      <c r="BU1845" s="1">
        <v>4136.4427641078119</v>
      </c>
      <c r="BV1845" s="1">
        <v>10759.632189141957</v>
      </c>
      <c r="BW1845" s="35">
        <v>5.9918218279571667</v>
      </c>
      <c r="BX1845" s="1">
        <v>464532.94193527685</v>
      </c>
      <c r="BY1845" s="1">
        <v>20648.385279968847</v>
      </c>
      <c r="BZ1845" s="1">
        <v>182460.11567533517</v>
      </c>
      <c r="CA1845" s="1">
        <v>464532.94193527685</v>
      </c>
      <c r="CB1845" s="1">
        <v>20648.385279968847</v>
      </c>
      <c r="CC1845" s="1">
        <v>53710.166822549363</v>
      </c>
    </row>
    <row r="1846" spans="1:81" x14ac:dyDescent="0.25">
      <c r="A1846" t="s">
        <v>998</v>
      </c>
      <c r="B1846" t="s">
        <v>999</v>
      </c>
      <c r="C1846" t="s">
        <v>65</v>
      </c>
      <c r="D1846" t="s">
        <v>1730</v>
      </c>
      <c r="E1846">
        <v>30077</v>
      </c>
      <c r="F1846" t="s">
        <v>39</v>
      </c>
      <c r="G1846" t="s">
        <v>47</v>
      </c>
      <c r="H1846" s="74">
        <v>0.32649306637178005</v>
      </c>
      <c r="I1846" s="1">
        <v>14776</v>
      </c>
      <c r="J1846" s="1"/>
      <c r="K1846" s="1"/>
      <c r="L1846" s="1"/>
      <c r="M1846" s="1"/>
      <c r="N1846" s="1"/>
      <c r="O1846" s="1"/>
      <c r="P1846" s="1">
        <v>22099</v>
      </c>
      <c r="Q1846" s="1"/>
      <c r="R1846" s="1"/>
      <c r="S1846" s="1"/>
      <c r="T1846" s="1">
        <v>22099</v>
      </c>
      <c r="U1846" s="1">
        <v>15</v>
      </c>
      <c r="V1846" s="36">
        <v>6.5535670724946218E-2</v>
      </c>
      <c r="W1846" s="1"/>
      <c r="X1846" s="1"/>
      <c r="Y1846" s="1"/>
      <c r="Z1846" s="1"/>
      <c r="AA1846" s="1"/>
      <c r="AB1846" s="1"/>
      <c r="AC1846" s="1">
        <v>2210</v>
      </c>
      <c r="AD1846" s="1"/>
      <c r="AE1846" s="1"/>
      <c r="AF1846" s="1"/>
      <c r="AG1846" s="1">
        <v>0</v>
      </c>
      <c r="AH1846" s="1">
        <v>0</v>
      </c>
      <c r="AI1846" s="1">
        <v>0</v>
      </c>
      <c r="AJ1846" s="1">
        <v>0</v>
      </c>
      <c r="AK1846" s="1"/>
      <c r="AL1846" s="1">
        <v>0</v>
      </c>
      <c r="AM1846" s="1">
        <v>19428.90078083333</v>
      </c>
      <c r="AN1846" s="1"/>
      <c r="AO1846" s="1">
        <v>0</v>
      </c>
      <c r="AP1846" s="1">
        <v>0</v>
      </c>
      <c r="AQ1846" s="1">
        <v>19428.90078083333</v>
      </c>
      <c r="AR1846" s="1">
        <v>0</v>
      </c>
      <c r="AS1846" s="1">
        <v>0</v>
      </c>
      <c r="AT1846" s="1">
        <v>0</v>
      </c>
      <c r="AU1846" s="1">
        <v>0</v>
      </c>
      <c r="AV1846" s="1"/>
      <c r="AW1846" s="1">
        <v>0</v>
      </c>
      <c r="AX1846" s="1">
        <v>5748.6077999999998</v>
      </c>
      <c r="AY1846" s="1"/>
      <c r="AZ1846" s="1">
        <v>0</v>
      </c>
      <c r="BA1846" s="1">
        <v>0</v>
      </c>
      <c r="BB1846" s="1">
        <v>5748.6077999999998</v>
      </c>
      <c r="BC1846" s="7">
        <v>1.7039461681668471</v>
      </c>
      <c r="BD1846" s="35" t="s">
        <v>552</v>
      </c>
      <c r="BE1846" s="35" t="s">
        <v>552</v>
      </c>
      <c r="BF1846" s="35" t="s">
        <v>552</v>
      </c>
      <c r="BG1846" s="35" t="s">
        <v>552</v>
      </c>
      <c r="BH1846" s="35" t="s">
        <v>552</v>
      </c>
      <c r="BI1846" s="35" t="s">
        <v>552</v>
      </c>
      <c r="BJ1846" s="35">
        <v>1.1393053342157262</v>
      </c>
      <c r="BK1846" s="35" t="s">
        <v>552</v>
      </c>
      <c r="BL1846" s="35" t="s">
        <v>552</v>
      </c>
      <c r="BM1846" s="35" t="s">
        <v>552</v>
      </c>
      <c r="BN1846" s="35">
        <v>1.1393053342157262</v>
      </c>
      <c r="BO1846" s="1">
        <v>0</v>
      </c>
      <c r="BP1846" s="1">
        <v>0</v>
      </c>
      <c r="BQ1846" s="1">
        <v>4863.6681599999993</v>
      </c>
      <c r="BR1846" s="1">
        <v>216.1889609447538</v>
      </c>
      <c r="BS1846" s="1">
        <v>1910.3606546889175</v>
      </c>
      <c r="BT1846" s="1">
        <v>4863.6681599999993</v>
      </c>
      <c r="BU1846" s="1">
        <v>216.1889609447538</v>
      </c>
      <c r="BV1846" s="1">
        <v>562.34640143027468</v>
      </c>
      <c r="BW1846" s="35">
        <v>5.9918218279571667</v>
      </c>
      <c r="BX1846" s="1">
        <v>24278.564885028267</v>
      </c>
      <c r="BY1846" s="1">
        <v>1079.1767742074016</v>
      </c>
      <c r="BZ1846" s="1">
        <v>9536.1800153466829</v>
      </c>
      <c r="CA1846" s="1">
        <v>24278.564885028267</v>
      </c>
      <c r="CB1846" s="1">
        <v>1079.1767742074016</v>
      </c>
      <c r="CC1846" s="1">
        <v>2807.1330415328089</v>
      </c>
    </row>
    <row r="1847" spans="1:81" x14ac:dyDescent="0.25">
      <c r="A1847" t="s">
        <v>1030</v>
      </c>
      <c r="B1847" t="s">
        <v>1031</v>
      </c>
      <c r="C1847" t="s">
        <v>65</v>
      </c>
      <c r="D1847" t="s">
        <v>38</v>
      </c>
      <c r="E1847">
        <v>30141</v>
      </c>
      <c r="F1847" t="s">
        <v>370</v>
      </c>
      <c r="G1847" t="s">
        <v>47</v>
      </c>
      <c r="H1847" s="74">
        <v>0.32649306637178005</v>
      </c>
      <c r="I1847" s="1">
        <v>893304</v>
      </c>
      <c r="J1847" s="1"/>
      <c r="K1847" s="1">
        <v>114914</v>
      </c>
      <c r="L1847" s="1">
        <v>111313</v>
      </c>
      <c r="M1847" s="1"/>
      <c r="N1847" s="1"/>
      <c r="O1847" s="1"/>
      <c r="P1847" s="1"/>
      <c r="Q1847" s="1"/>
      <c r="R1847" s="1"/>
      <c r="S1847" s="1"/>
      <c r="T1847" s="1">
        <v>226227</v>
      </c>
      <c r="U1847" s="1">
        <v>40.6</v>
      </c>
      <c r="V1847" s="36">
        <v>9.4102035687697511E-2</v>
      </c>
      <c r="W1847" s="1"/>
      <c r="X1847" s="1">
        <v>35910</v>
      </c>
      <c r="Y1847" s="1">
        <v>25826</v>
      </c>
      <c r="Z1847" s="1"/>
      <c r="AA1847" s="1"/>
      <c r="AB1847" s="1"/>
      <c r="AC1847" s="1"/>
      <c r="AD1847" s="1"/>
      <c r="AE1847" s="1"/>
      <c r="AF1847" s="1"/>
      <c r="AG1847" s="1">
        <v>0</v>
      </c>
      <c r="AH1847" s="1">
        <v>295151.57221000001</v>
      </c>
      <c r="AI1847" s="1">
        <v>264984.43068749999</v>
      </c>
      <c r="AJ1847" s="1">
        <v>0</v>
      </c>
      <c r="AK1847" s="1">
        <v>0</v>
      </c>
      <c r="AL1847" s="1">
        <v>0</v>
      </c>
      <c r="AM1847" s="1">
        <v>0</v>
      </c>
      <c r="AN1847" s="1">
        <v>0</v>
      </c>
      <c r="AO1847" s="1">
        <v>0</v>
      </c>
      <c r="AP1847" s="1">
        <v>0</v>
      </c>
      <c r="AQ1847" s="1">
        <v>560136.00289750006</v>
      </c>
      <c r="AR1847" s="1">
        <v>0</v>
      </c>
      <c r="AS1847" s="1">
        <v>77575.888215000014</v>
      </c>
      <c r="AT1847" s="1">
        <v>55991.269024399997</v>
      </c>
      <c r="AU1847" s="1">
        <v>0</v>
      </c>
      <c r="AV1847" s="1">
        <v>0</v>
      </c>
      <c r="AW1847" s="1">
        <v>0</v>
      </c>
      <c r="AX1847" s="1">
        <v>0</v>
      </c>
      <c r="AY1847" s="1">
        <v>0</v>
      </c>
      <c r="AZ1847" s="1">
        <v>0</v>
      </c>
      <c r="BA1847" s="1">
        <v>0</v>
      </c>
      <c r="BB1847" s="1">
        <v>133567.15723940002</v>
      </c>
      <c r="BC1847" s="7">
        <v>0.77655888716148158</v>
      </c>
      <c r="BD1847" s="35" t="s">
        <v>552</v>
      </c>
      <c r="BE1847" s="35">
        <v>3.2435339508240952</v>
      </c>
      <c r="BF1847" s="35">
        <v>2.8835419017715807</v>
      </c>
      <c r="BG1847" s="35" t="s">
        <v>552</v>
      </c>
      <c r="BH1847" s="35" t="s">
        <v>552</v>
      </c>
      <c r="BI1847" s="35" t="s">
        <v>552</v>
      </c>
      <c r="BJ1847" s="35" t="s">
        <v>552</v>
      </c>
      <c r="BK1847" s="35" t="s">
        <v>552</v>
      </c>
      <c r="BL1847" s="35" t="s">
        <v>552</v>
      </c>
      <c r="BM1847" s="35" t="s">
        <v>552</v>
      </c>
      <c r="BN1847" s="35">
        <v>3.066403038262012</v>
      </c>
      <c r="BO1847" s="1">
        <v>0</v>
      </c>
      <c r="BP1847" s="1"/>
      <c r="BQ1847" s="1">
        <v>294039.94463999994</v>
      </c>
      <c r="BR1847" s="1">
        <v>13070.009716282644</v>
      </c>
      <c r="BS1847" s="1">
        <v>115493.55808583031</v>
      </c>
      <c r="BT1847" s="1">
        <v>294039.94463999994</v>
      </c>
      <c r="BU1847" s="1">
        <v>13070.009716282644</v>
      </c>
      <c r="BV1847" s="1">
        <v>33997.447873800083</v>
      </c>
      <c r="BW1847" s="35">
        <v>5.9779400876326214</v>
      </c>
      <c r="BX1847" s="1">
        <v>1463713.2277887326</v>
      </c>
      <c r="BY1847" s="1">
        <v>65061.725312431248</v>
      </c>
      <c r="BZ1847" s="1">
        <v>574920.01265878149</v>
      </c>
      <c r="CA1847" s="1">
        <v>1463713.2277887326</v>
      </c>
      <c r="CB1847" s="1">
        <v>65061.725312431248</v>
      </c>
      <c r="CC1847" s="1">
        <v>169237.25864818989</v>
      </c>
    </row>
    <row r="1848" spans="1:81" x14ac:dyDescent="0.25">
      <c r="A1848" t="s">
        <v>1030</v>
      </c>
      <c r="B1848" t="s">
        <v>1031</v>
      </c>
      <c r="C1848" t="s">
        <v>65</v>
      </c>
      <c r="D1848" t="s">
        <v>28</v>
      </c>
      <c r="E1848">
        <v>30141</v>
      </c>
      <c r="F1848" t="s">
        <v>370</v>
      </c>
      <c r="G1848" t="s">
        <v>47</v>
      </c>
      <c r="H1848" s="74">
        <v>0.32649306637178005</v>
      </c>
      <c r="I1848" s="1">
        <v>893304</v>
      </c>
      <c r="J1848" s="1">
        <v>0</v>
      </c>
      <c r="K1848" s="1">
        <v>114914</v>
      </c>
      <c r="L1848" s="1">
        <v>111313</v>
      </c>
      <c r="M1848" s="1">
        <v>0</v>
      </c>
      <c r="N1848" s="1">
        <v>0</v>
      </c>
      <c r="O1848" s="1">
        <v>0</v>
      </c>
      <c r="P1848" s="1">
        <v>0</v>
      </c>
      <c r="Q1848" s="1">
        <v>0</v>
      </c>
      <c r="R1848" s="1">
        <v>0</v>
      </c>
      <c r="S1848" s="1">
        <v>0</v>
      </c>
      <c r="T1848" s="1">
        <v>226227</v>
      </c>
      <c r="U1848" s="1"/>
      <c r="V1848" s="36"/>
      <c r="W1848" s="1"/>
      <c r="X1848" s="1">
        <v>35910</v>
      </c>
      <c r="Y1848" s="1">
        <v>25826</v>
      </c>
      <c r="Z1848" s="1"/>
      <c r="AA1848" s="1"/>
      <c r="AB1848" s="1"/>
      <c r="AC1848" s="1"/>
      <c r="AD1848" s="1"/>
      <c r="AE1848" s="1"/>
      <c r="AF1848" s="1"/>
      <c r="AG1848" s="1">
        <v>0</v>
      </c>
      <c r="AH1848" s="1">
        <v>295151.57221000001</v>
      </c>
      <c r="AI1848" s="1">
        <v>264984.43068749999</v>
      </c>
      <c r="AJ1848" s="1">
        <v>0</v>
      </c>
      <c r="AK1848" s="1">
        <v>0</v>
      </c>
      <c r="AL1848" s="1">
        <v>0</v>
      </c>
      <c r="AM1848" s="1">
        <v>0</v>
      </c>
      <c r="AN1848" s="1">
        <v>0</v>
      </c>
      <c r="AO1848" s="1">
        <v>0</v>
      </c>
      <c r="AP1848" s="1">
        <v>0</v>
      </c>
      <c r="AQ1848" s="1">
        <v>560136.00289750006</v>
      </c>
      <c r="AR1848" s="1">
        <v>0</v>
      </c>
      <c r="AS1848" s="1">
        <v>77575.888215000014</v>
      </c>
      <c r="AT1848" s="1">
        <v>55991.269024399997</v>
      </c>
      <c r="AU1848" s="1">
        <v>0</v>
      </c>
      <c r="AV1848" s="1">
        <v>0</v>
      </c>
      <c r="AW1848" s="1">
        <v>0</v>
      </c>
      <c r="AX1848" s="1">
        <v>0</v>
      </c>
      <c r="AY1848" s="1">
        <v>0</v>
      </c>
      <c r="AZ1848" s="1">
        <v>0</v>
      </c>
      <c r="BA1848" s="1">
        <v>0</v>
      </c>
      <c r="BB1848" s="1">
        <v>133567.15723940002</v>
      </c>
      <c r="BC1848" s="7">
        <v>0.77655888716148158</v>
      </c>
      <c r="BD1848" s="35" t="s">
        <v>552</v>
      </c>
      <c r="BE1848" s="35">
        <v>3.2435339508240952</v>
      </c>
      <c r="BF1848" s="35">
        <v>2.8835419017715807</v>
      </c>
      <c r="BG1848" s="35" t="s">
        <v>552</v>
      </c>
      <c r="BH1848" s="35" t="s">
        <v>552</v>
      </c>
      <c r="BI1848" s="35" t="s">
        <v>552</v>
      </c>
      <c r="BJ1848" s="35" t="s">
        <v>552</v>
      </c>
      <c r="BK1848" s="35" t="s">
        <v>552</v>
      </c>
      <c r="BL1848" s="35" t="s">
        <v>552</v>
      </c>
      <c r="BM1848" s="35" t="s">
        <v>552</v>
      </c>
      <c r="BN1848" s="35">
        <v>3.066403038262012</v>
      </c>
      <c r="BO1848" s="1">
        <v>0</v>
      </c>
      <c r="BP1848" s="1">
        <v>0</v>
      </c>
      <c r="BQ1848" s="1">
        <v>294039.94463999994</v>
      </c>
      <c r="BR1848" s="1">
        <v>13070.009716282644</v>
      </c>
      <c r="BS1848" s="1">
        <v>115493.55808583031</v>
      </c>
      <c r="BT1848" s="1">
        <v>294039.94463999994</v>
      </c>
      <c r="BU1848" s="1">
        <v>13070.009716282644</v>
      </c>
      <c r="BV1848" s="1">
        <v>33997.447873800083</v>
      </c>
      <c r="BW1848" s="35">
        <v>5.9779400876326214</v>
      </c>
      <c r="BX1848" s="1">
        <v>1463713.2277887326</v>
      </c>
      <c r="BY1848" s="1">
        <v>65061.725312431248</v>
      </c>
      <c r="BZ1848" s="1">
        <v>574920.01265878149</v>
      </c>
      <c r="CA1848" s="1">
        <v>1463713.2277887326</v>
      </c>
      <c r="CB1848" s="1">
        <v>65061.725312431248</v>
      </c>
      <c r="CC1848" s="1">
        <v>169237.25864818989</v>
      </c>
    </row>
    <row r="1849" spans="1:81" x14ac:dyDescent="0.25">
      <c r="A1849" t="s">
        <v>706</v>
      </c>
      <c r="B1849" t="s">
        <v>707</v>
      </c>
      <c r="C1849" t="s">
        <v>65</v>
      </c>
      <c r="D1849" t="s">
        <v>38</v>
      </c>
      <c r="E1849">
        <v>30012</v>
      </c>
      <c r="F1849" t="s">
        <v>39</v>
      </c>
      <c r="G1849" t="s">
        <v>47</v>
      </c>
      <c r="H1849" s="74">
        <v>0.32649306637178005</v>
      </c>
      <c r="I1849" s="1">
        <v>3514593</v>
      </c>
      <c r="J1849" s="1"/>
      <c r="K1849" s="1">
        <v>97958</v>
      </c>
      <c r="L1849" s="1">
        <v>733978</v>
      </c>
      <c r="M1849" s="1"/>
      <c r="N1849" s="1"/>
      <c r="O1849" s="1"/>
      <c r="P1849" s="1">
        <v>27257</v>
      </c>
      <c r="Q1849" s="1"/>
      <c r="R1849" s="1"/>
      <c r="S1849" s="1"/>
      <c r="T1849" s="1">
        <v>859193</v>
      </c>
      <c r="U1849" s="1">
        <v>29.055555555555557</v>
      </c>
      <c r="V1849" s="36">
        <v>0.11586360077553756</v>
      </c>
      <c r="W1849" s="1"/>
      <c r="X1849" s="1">
        <v>22392</v>
      </c>
      <c r="Y1849" s="1">
        <v>175092</v>
      </c>
      <c r="Z1849" s="1"/>
      <c r="AA1849" s="1"/>
      <c r="AB1849" s="1"/>
      <c r="AC1849" s="1">
        <v>35863</v>
      </c>
      <c r="AD1849" s="1"/>
      <c r="AE1849" s="1"/>
      <c r="AF1849" s="1"/>
      <c r="AG1849" s="1">
        <v>0</v>
      </c>
      <c r="AH1849" s="1">
        <v>191416.01781736841</v>
      </c>
      <c r="AI1849" s="1">
        <v>1796267.6878750001</v>
      </c>
      <c r="AJ1849" s="1">
        <v>0</v>
      </c>
      <c r="AK1849" s="1">
        <v>0</v>
      </c>
      <c r="AL1849" s="1">
        <v>0</v>
      </c>
      <c r="AM1849" s="1">
        <v>314908.09940916667</v>
      </c>
      <c r="AN1849" s="1">
        <v>0</v>
      </c>
      <c r="AO1849" s="1">
        <v>0</v>
      </c>
      <c r="AP1849" s="1">
        <v>0</v>
      </c>
      <c r="AQ1849" s="1">
        <v>2302591.8051015353</v>
      </c>
      <c r="AR1849" s="1">
        <v>0</v>
      </c>
      <c r="AS1849" s="1">
        <v>48373.135308000004</v>
      </c>
      <c r="AT1849" s="1">
        <v>379602.85278479999</v>
      </c>
      <c r="AU1849" s="1">
        <v>0</v>
      </c>
      <c r="AV1849" s="1">
        <v>0</v>
      </c>
      <c r="AW1849" s="1">
        <v>0</v>
      </c>
      <c r="AX1849" s="1">
        <v>93286.118340000001</v>
      </c>
      <c r="AY1849" s="1">
        <v>0</v>
      </c>
      <c r="AZ1849" s="1">
        <v>0</v>
      </c>
      <c r="BA1849" s="1">
        <v>0</v>
      </c>
      <c r="BB1849" s="1">
        <v>521262.10643280001</v>
      </c>
      <c r="BC1849" s="7">
        <v>0.80346541165202778</v>
      </c>
      <c r="BD1849" s="35" t="s">
        <v>552</v>
      </c>
      <c r="BE1849" s="35">
        <v>2.4478771833374346</v>
      </c>
      <c r="BF1849" s="35">
        <v>2.9644901354806277</v>
      </c>
      <c r="BG1849" s="35" t="s">
        <v>552</v>
      </c>
      <c r="BH1849" s="35" t="s">
        <v>552</v>
      </c>
      <c r="BI1849" s="35" t="s">
        <v>552</v>
      </c>
      <c r="BJ1849" s="35">
        <v>14.975757337534089</v>
      </c>
      <c r="BK1849" s="35" t="s">
        <v>552</v>
      </c>
      <c r="BL1849" s="35" t="s">
        <v>552</v>
      </c>
      <c r="BM1849" s="35" t="s">
        <v>552</v>
      </c>
      <c r="BN1849" s="35">
        <v>3.2866351466251884</v>
      </c>
      <c r="BO1849" s="1">
        <v>0</v>
      </c>
      <c r="BP1849" s="1"/>
      <c r="BQ1849" s="1">
        <v>1156863.4318799998</v>
      </c>
      <c r="BR1849" s="1">
        <v>51422.320574831152</v>
      </c>
      <c r="BS1849" s="1">
        <v>454394.9772905446</v>
      </c>
      <c r="BT1849" s="1">
        <v>1156863.4318799998</v>
      </c>
      <c r="BU1849" s="1">
        <v>51422.320574831152</v>
      </c>
      <c r="BV1849" s="1">
        <v>133758.7118328393</v>
      </c>
      <c r="BW1849" s="35">
        <v>6.3970669399970781</v>
      </c>
      <c r="BX1849" s="1">
        <v>6243669.3822911084</v>
      </c>
      <c r="BY1849" s="1">
        <v>277529.70635235275</v>
      </c>
      <c r="BZ1849" s="1">
        <v>2452400.1096355212</v>
      </c>
      <c r="CA1849" s="1">
        <v>6243669.3822911084</v>
      </c>
      <c r="CB1849" s="1">
        <v>277529.70635235275</v>
      </c>
      <c r="CC1849" s="1">
        <v>721904.72156961286</v>
      </c>
    </row>
    <row r="1850" spans="1:81" x14ac:dyDescent="0.25">
      <c r="A1850" t="s">
        <v>706</v>
      </c>
      <c r="B1850" t="s">
        <v>707</v>
      </c>
      <c r="C1850" t="s">
        <v>65</v>
      </c>
      <c r="D1850" t="s">
        <v>1729</v>
      </c>
      <c r="E1850">
        <v>30012</v>
      </c>
      <c r="F1850" t="s">
        <v>39</v>
      </c>
      <c r="G1850" t="s">
        <v>47</v>
      </c>
      <c r="H1850" s="74">
        <v>0.32649306637178005</v>
      </c>
      <c r="I1850" s="1">
        <v>8752</v>
      </c>
      <c r="J1850" s="1"/>
      <c r="K1850" s="1"/>
      <c r="L1850" s="1"/>
      <c r="M1850" s="1"/>
      <c r="N1850" s="1">
        <v>1988</v>
      </c>
      <c r="O1850" s="1"/>
      <c r="P1850" s="1"/>
      <c r="Q1850" s="1"/>
      <c r="R1850" s="1"/>
      <c r="S1850" s="1"/>
      <c r="T1850" s="1">
        <v>1988</v>
      </c>
      <c r="U1850" s="1">
        <v>12</v>
      </c>
      <c r="V1850" s="36">
        <v>0.36686787391012743</v>
      </c>
      <c r="W1850" s="1"/>
      <c r="X1850" s="1"/>
      <c r="Y1850" s="1"/>
      <c r="Z1850" s="1"/>
      <c r="AA1850" s="1">
        <v>91600</v>
      </c>
      <c r="AB1850" s="1"/>
      <c r="AC1850" s="1"/>
      <c r="AD1850" s="1"/>
      <c r="AE1850" s="1"/>
      <c r="AF1850" s="1"/>
      <c r="AG1850" s="1"/>
      <c r="AH1850" s="1"/>
      <c r="AI1850" s="1"/>
      <c r="AJ1850" s="1"/>
      <c r="AK1850" s="1">
        <v>29906.764879655053</v>
      </c>
      <c r="AL1850" s="1"/>
      <c r="AM1850" s="1"/>
      <c r="AN1850" s="1"/>
      <c r="AO1850" s="1"/>
      <c r="AP1850" s="1"/>
      <c r="AQ1850" s="1">
        <v>29906.764879655053</v>
      </c>
      <c r="AR1850" s="1"/>
      <c r="AS1850" s="1"/>
      <c r="AT1850" s="1"/>
      <c r="AU1850" s="1"/>
      <c r="AV1850" s="1">
        <v>1841.3679320000015</v>
      </c>
      <c r="AW1850" s="1"/>
      <c r="AX1850" s="1"/>
      <c r="AY1850" s="1"/>
      <c r="AZ1850" s="1"/>
      <c r="BA1850" s="1"/>
      <c r="BB1850" s="1">
        <v>1841.3679320000015</v>
      </c>
      <c r="BC1850" s="7">
        <v>3.6275288861580273</v>
      </c>
      <c r="BD1850" s="35" t="s">
        <v>552</v>
      </c>
      <c r="BE1850" s="35" t="s">
        <v>552</v>
      </c>
      <c r="BF1850" s="35" t="s">
        <v>552</v>
      </c>
      <c r="BG1850" s="35" t="s">
        <v>552</v>
      </c>
      <c r="BH1850" s="35">
        <v>15.969885720148417</v>
      </c>
      <c r="BI1850" s="35" t="s">
        <v>552</v>
      </c>
      <c r="BJ1850" s="35" t="s">
        <v>552</v>
      </c>
      <c r="BK1850" s="35" t="s">
        <v>552</v>
      </c>
      <c r="BL1850" s="35" t="s">
        <v>552</v>
      </c>
      <c r="BM1850" s="35" t="s">
        <v>552</v>
      </c>
      <c r="BN1850" s="35">
        <v>15.969885720148417</v>
      </c>
      <c r="BO1850" s="1"/>
      <c r="BP1850" s="1"/>
      <c r="BQ1850" s="1">
        <v>2880.8083199999996</v>
      </c>
      <c r="BR1850" s="1">
        <v>128.0512849342505</v>
      </c>
      <c r="BS1850" s="1">
        <v>1131.5292670436793</v>
      </c>
      <c r="BT1850" s="1">
        <v>2880.8083199999996</v>
      </c>
      <c r="BU1850" s="1">
        <v>128.0512849342505</v>
      </c>
      <c r="BV1850" s="1">
        <v>333.08444134527372</v>
      </c>
      <c r="BW1850" s="35">
        <v>6.3970669399970781</v>
      </c>
      <c r="BX1850" s="1">
        <v>15547.915344340519</v>
      </c>
      <c r="BY1850" s="1">
        <v>691.10135654278918</v>
      </c>
      <c r="BZ1850" s="1">
        <v>6106.9391988005664</v>
      </c>
      <c r="CA1850" s="1">
        <v>15547.915344340519</v>
      </c>
      <c r="CB1850" s="1">
        <v>691.10135654278918</v>
      </c>
      <c r="CC1850" s="1">
        <v>1797.6790266119722</v>
      </c>
    </row>
    <row r="1851" spans="1:81" x14ac:dyDescent="0.25">
      <c r="A1851" t="s">
        <v>706</v>
      </c>
      <c r="B1851" t="s">
        <v>707</v>
      </c>
      <c r="C1851" t="s">
        <v>65</v>
      </c>
      <c r="D1851" t="s">
        <v>28</v>
      </c>
      <c r="E1851">
        <v>30012</v>
      </c>
      <c r="F1851" t="s">
        <v>39</v>
      </c>
      <c r="G1851" t="s">
        <v>47</v>
      </c>
      <c r="H1851" s="74">
        <v>0.32649306637178005</v>
      </c>
      <c r="I1851" s="1">
        <v>4266769</v>
      </c>
      <c r="J1851" s="1">
        <v>0</v>
      </c>
      <c r="K1851" s="1">
        <v>198109</v>
      </c>
      <c r="L1851" s="1">
        <v>736168</v>
      </c>
      <c r="M1851" s="1">
        <v>0</v>
      </c>
      <c r="N1851" s="1">
        <v>1988</v>
      </c>
      <c r="O1851" s="1">
        <v>0</v>
      </c>
      <c r="P1851" s="1">
        <v>614726</v>
      </c>
      <c r="Q1851" s="1">
        <v>0</v>
      </c>
      <c r="R1851" s="1">
        <v>0</v>
      </c>
      <c r="S1851" s="1">
        <v>0</v>
      </c>
      <c r="T1851" s="1">
        <v>1550991</v>
      </c>
      <c r="U1851" s="1"/>
      <c r="V1851" s="36"/>
      <c r="W1851" s="1"/>
      <c r="X1851" s="1">
        <v>29219</v>
      </c>
      <c r="Y1851" s="1">
        <v>177124</v>
      </c>
      <c r="Z1851" s="1"/>
      <c r="AA1851" s="1">
        <v>91600</v>
      </c>
      <c r="AB1851" s="1"/>
      <c r="AC1851" s="1">
        <v>83331</v>
      </c>
      <c r="AD1851" s="1"/>
      <c r="AE1851" s="1"/>
      <c r="AF1851" s="1"/>
      <c r="AG1851" s="1">
        <v>0</v>
      </c>
      <c r="AH1851" s="1">
        <v>269474.4474230117</v>
      </c>
      <c r="AI1851" s="1">
        <v>1817040.0035000001</v>
      </c>
      <c r="AJ1851" s="1">
        <v>0</v>
      </c>
      <c r="AK1851" s="1">
        <v>29906.764879655053</v>
      </c>
      <c r="AL1851" s="1">
        <v>0</v>
      </c>
      <c r="AM1851" s="1">
        <v>732344.4062816666</v>
      </c>
      <c r="AN1851" s="1">
        <v>0</v>
      </c>
      <c r="AO1851" s="1">
        <v>0</v>
      </c>
      <c r="AP1851" s="1">
        <v>0</v>
      </c>
      <c r="AQ1851" s="1">
        <v>2848765.6220843336</v>
      </c>
      <c r="AR1851" s="1">
        <v>0</v>
      </c>
      <c r="AS1851" s="1">
        <v>63121.411243500006</v>
      </c>
      <c r="AT1851" s="1">
        <v>384008.26820559998</v>
      </c>
      <c r="AU1851" s="1">
        <v>0</v>
      </c>
      <c r="AV1851" s="1">
        <v>1841.3679320000015</v>
      </c>
      <c r="AW1851" s="1">
        <v>0</v>
      </c>
      <c r="AX1851" s="1">
        <v>216758.93057999999</v>
      </c>
      <c r="AY1851" s="1">
        <v>0</v>
      </c>
      <c r="AZ1851" s="1">
        <v>0</v>
      </c>
      <c r="BA1851" s="1">
        <v>0</v>
      </c>
      <c r="BB1851" s="1">
        <v>665729.97796109994</v>
      </c>
      <c r="BC1851" s="7">
        <v>0.82369015056719341</v>
      </c>
      <c r="BD1851" s="35" t="s">
        <v>552</v>
      </c>
      <c r="BE1851" s="35">
        <v>1.6788528470009525</v>
      </c>
      <c r="BF1851" s="35">
        <v>2.9898722461525087</v>
      </c>
      <c r="BG1851" s="35" t="s">
        <v>552</v>
      </c>
      <c r="BH1851" s="35">
        <v>15.969885720148417</v>
      </c>
      <c r="BI1851" s="35" t="s">
        <v>552</v>
      </c>
      <c r="BJ1851" s="35">
        <v>1.5439453298895223</v>
      </c>
      <c r="BK1851" s="35" t="s">
        <v>552</v>
      </c>
      <c r="BL1851" s="35" t="s">
        <v>552</v>
      </c>
      <c r="BM1851" s="35" t="s">
        <v>552</v>
      </c>
      <c r="BN1851" s="35">
        <v>2.2659677587074545</v>
      </c>
      <c r="BO1851" s="1">
        <v>0</v>
      </c>
      <c r="BP1851" s="1">
        <v>0</v>
      </c>
      <c r="BQ1851" s="1">
        <v>1404449.6840399997</v>
      </c>
      <c r="BR1851" s="1">
        <v>62427.474059372376</v>
      </c>
      <c r="BS1851" s="1">
        <v>551642.3673691377</v>
      </c>
      <c r="BT1851" s="1">
        <v>1404449.6840399997</v>
      </c>
      <c r="BU1851" s="1">
        <v>62427.474059372376</v>
      </c>
      <c r="BV1851" s="1">
        <v>162385.09697375822</v>
      </c>
      <c r="BW1851" s="35">
        <v>6.3970669399970781</v>
      </c>
      <c r="BX1851" s="1">
        <v>7579908.9586216239</v>
      </c>
      <c r="BY1851" s="1">
        <v>336925.25639336382</v>
      </c>
      <c r="BZ1851" s="1">
        <v>2977250.7836296954</v>
      </c>
      <c r="CA1851" s="1">
        <v>7579908.9586216239</v>
      </c>
      <c r="CB1851" s="1">
        <v>336925.25639336382</v>
      </c>
      <c r="CC1851" s="1">
        <v>876403.23842528998</v>
      </c>
    </row>
    <row r="1852" spans="1:81" x14ac:dyDescent="0.25">
      <c r="A1852" t="s">
        <v>706</v>
      </c>
      <c r="B1852" t="s">
        <v>707</v>
      </c>
      <c r="C1852" t="s">
        <v>65</v>
      </c>
      <c r="D1852" t="s">
        <v>1730</v>
      </c>
      <c r="E1852">
        <v>30012</v>
      </c>
      <c r="F1852" t="s">
        <v>39</v>
      </c>
      <c r="G1852" t="s">
        <v>47</v>
      </c>
      <c r="H1852" s="74">
        <v>0.32649306637178005</v>
      </c>
      <c r="I1852" s="1">
        <v>743424</v>
      </c>
      <c r="J1852" s="1"/>
      <c r="K1852" s="1">
        <v>100151</v>
      </c>
      <c r="L1852" s="1">
        <v>2190</v>
      </c>
      <c r="M1852" s="1"/>
      <c r="N1852" s="1"/>
      <c r="O1852" s="1"/>
      <c r="P1852" s="1">
        <v>587469</v>
      </c>
      <c r="Q1852" s="1"/>
      <c r="R1852" s="1"/>
      <c r="S1852" s="1"/>
      <c r="T1852" s="1">
        <v>689810</v>
      </c>
      <c r="U1852" s="1">
        <v>15.125</v>
      </c>
      <c r="V1852" s="36">
        <v>0.12861561327395188</v>
      </c>
      <c r="W1852" s="1"/>
      <c r="X1852" s="1">
        <v>6827</v>
      </c>
      <c r="Y1852" s="1">
        <v>2032</v>
      </c>
      <c r="Z1852" s="1"/>
      <c r="AA1852" s="1"/>
      <c r="AB1852" s="1"/>
      <c r="AC1852" s="1">
        <v>47468</v>
      </c>
      <c r="AD1852" s="1"/>
      <c r="AE1852" s="1"/>
      <c r="AF1852" s="1"/>
      <c r="AG1852" s="1">
        <v>0</v>
      </c>
      <c r="AH1852" s="1">
        <v>78058.42960564328</v>
      </c>
      <c r="AI1852" s="1">
        <v>20772.315624999999</v>
      </c>
      <c r="AJ1852" s="1">
        <v>0</v>
      </c>
      <c r="AK1852" s="1"/>
      <c r="AL1852" s="1">
        <v>0</v>
      </c>
      <c r="AM1852" s="1">
        <v>417436.30687249999</v>
      </c>
      <c r="AN1852" s="1"/>
      <c r="AO1852" s="1">
        <v>0</v>
      </c>
      <c r="AP1852" s="1">
        <v>0</v>
      </c>
      <c r="AQ1852" s="1">
        <v>516267.0521031433</v>
      </c>
      <c r="AR1852" s="1">
        <v>0</v>
      </c>
      <c r="AS1852" s="1">
        <v>14748.275935500002</v>
      </c>
      <c r="AT1852" s="1">
        <v>4405.4154208</v>
      </c>
      <c r="AU1852" s="1">
        <v>0</v>
      </c>
      <c r="AV1852" s="1"/>
      <c r="AW1852" s="1">
        <v>0</v>
      </c>
      <c r="AX1852" s="1">
        <v>123472.81223999998</v>
      </c>
      <c r="AY1852" s="1"/>
      <c r="AZ1852" s="1">
        <v>0</v>
      </c>
      <c r="BA1852" s="1">
        <v>0</v>
      </c>
      <c r="BB1852" s="1">
        <v>142626.5035963</v>
      </c>
      <c r="BC1852" s="7">
        <v>0.8862957823522557</v>
      </c>
      <c r="BD1852" s="35" t="s">
        <v>552</v>
      </c>
      <c r="BE1852" s="35">
        <v>0.92666778705298281</v>
      </c>
      <c r="BF1852" s="35">
        <v>11.496680842831051</v>
      </c>
      <c r="BG1852" s="35" t="s">
        <v>552</v>
      </c>
      <c r="BH1852" s="35" t="s">
        <v>552</v>
      </c>
      <c r="BI1852" s="35" t="s">
        <v>552</v>
      </c>
      <c r="BJ1852" s="35">
        <v>0.92074495694666436</v>
      </c>
      <c r="BK1852" s="35" t="s">
        <v>552</v>
      </c>
      <c r="BL1852" s="35" t="s">
        <v>552</v>
      </c>
      <c r="BM1852" s="35" t="s">
        <v>552</v>
      </c>
      <c r="BN1852" s="35">
        <v>0.95518121758084595</v>
      </c>
      <c r="BO1852" s="1">
        <v>0</v>
      </c>
      <c r="BP1852" s="1">
        <v>0</v>
      </c>
      <c r="BQ1852" s="1">
        <v>244705.44383999996</v>
      </c>
      <c r="BR1852" s="1">
        <v>10877.102199606974</v>
      </c>
      <c r="BS1852" s="1">
        <v>96115.860811549399</v>
      </c>
      <c r="BT1852" s="1">
        <v>244705.44383999996</v>
      </c>
      <c r="BU1852" s="1">
        <v>10877.102199606974</v>
      </c>
      <c r="BV1852" s="1">
        <v>28293.300699573665</v>
      </c>
      <c r="BW1852" s="35">
        <v>6.3970669399970781</v>
      </c>
      <c r="BX1852" s="1">
        <v>1320691.6609861753</v>
      </c>
      <c r="BY1852" s="1">
        <v>58704.448684468298</v>
      </c>
      <c r="BZ1852" s="1">
        <v>518743.73479537392</v>
      </c>
      <c r="CA1852" s="1">
        <v>1320691.6609861753</v>
      </c>
      <c r="CB1852" s="1">
        <v>58704.448684468298</v>
      </c>
      <c r="CC1852" s="1">
        <v>152700.83782906525</v>
      </c>
    </row>
    <row r="1853" spans="1:81" x14ac:dyDescent="0.25">
      <c r="A1853" t="s">
        <v>553</v>
      </c>
      <c r="B1853" t="s">
        <v>554</v>
      </c>
      <c r="C1853" t="s">
        <v>65</v>
      </c>
      <c r="D1853" t="s">
        <v>38</v>
      </c>
      <c r="E1853">
        <v>30027</v>
      </c>
      <c r="F1853" t="s">
        <v>39</v>
      </c>
      <c r="G1853" t="s">
        <v>47</v>
      </c>
      <c r="H1853" s="74">
        <v>0.32649306637178005</v>
      </c>
      <c r="I1853" s="1">
        <v>7936304</v>
      </c>
      <c r="J1853" s="1"/>
      <c r="K1853" s="1">
        <v>413236</v>
      </c>
      <c r="L1853" s="1">
        <v>937313</v>
      </c>
      <c r="M1853" s="1"/>
      <c r="N1853" s="1"/>
      <c r="O1853" s="1"/>
      <c r="P1853" s="1"/>
      <c r="Q1853" s="1"/>
      <c r="R1853" s="1"/>
      <c r="S1853" s="1"/>
      <c r="T1853" s="1">
        <v>1350549</v>
      </c>
      <c r="U1853" s="1">
        <v>35.081632653061227</v>
      </c>
      <c r="V1853" s="36">
        <v>0.13678383178130288</v>
      </c>
      <c r="W1853" s="1"/>
      <c r="X1853" s="1">
        <v>106065</v>
      </c>
      <c r="Y1853" s="1">
        <v>212817</v>
      </c>
      <c r="Z1853" s="1"/>
      <c r="AA1853" s="1"/>
      <c r="AB1853" s="1"/>
      <c r="AC1853" s="1">
        <v>73383</v>
      </c>
      <c r="AD1853" s="1"/>
      <c r="AE1853" s="1"/>
      <c r="AF1853" s="1"/>
      <c r="AG1853" s="1">
        <v>0</v>
      </c>
      <c r="AH1853" s="1">
        <v>892459.49280315789</v>
      </c>
      <c r="AI1853" s="1">
        <v>2183816.4156875</v>
      </c>
      <c r="AJ1853" s="1">
        <v>0</v>
      </c>
      <c r="AK1853" s="1">
        <v>0</v>
      </c>
      <c r="AL1853" s="1">
        <v>0</v>
      </c>
      <c r="AM1853" s="1">
        <v>646639.25471999997</v>
      </c>
      <c r="AN1853" s="1">
        <v>0</v>
      </c>
      <c r="AO1853" s="1">
        <v>0</v>
      </c>
      <c r="AP1853" s="1">
        <v>0</v>
      </c>
      <c r="AQ1853" s="1">
        <v>3722915.1632106579</v>
      </c>
      <c r="AR1853" s="1">
        <v>0</v>
      </c>
      <c r="AS1853" s="1">
        <v>229130.78762250004</v>
      </c>
      <c r="AT1853" s="1">
        <v>461391.38464979996</v>
      </c>
      <c r="AU1853" s="1">
        <v>0</v>
      </c>
      <c r="AV1853" s="1">
        <v>0</v>
      </c>
      <c r="AW1853" s="1">
        <v>0</v>
      </c>
      <c r="AX1853" s="1">
        <v>190882.39194</v>
      </c>
      <c r="AY1853" s="1">
        <v>0</v>
      </c>
      <c r="AZ1853" s="1">
        <v>0</v>
      </c>
      <c r="BA1853" s="1">
        <v>0</v>
      </c>
      <c r="BB1853" s="1">
        <v>881404.5642123</v>
      </c>
      <c r="BC1853" s="7">
        <v>0.58015919342592703</v>
      </c>
      <c r="BD1853" s="35" t="s">
        <v>552</v>
      </c>
      <c r="BE1853" s="35">
        <v>2.7141640138459815</v>
      </c>
      <c r="BF1853" s="35">
        <v>2.8221179054779997</v>
      </c>
      <c r="BG1853" s="35" t="s">
        <v>552</v>
      </c>
      <c r="BH1853" s="35" t="s">
        <v>552</v>
      </c>
      <c r="BI1853" s="35" t="s">
        <v>552</v>
      </c>
      <c r="BJ1853" s="35" t="s">
        <v>552</v>
      </c>
      <c r="BK1853" s="35" t="s">
        <v>552</v>
      </c>
      <c r="BL1853" s="35" t="s">
        <v>552</v>
      </c>
      <c r="BM1853" s="35" t="s">
        <v>552</v>
      </c>
      <c r="BN1853" s="35">
        <v>3.4092207890442761</v>
      </c>
      <c r="BO1853" s="1">
        <v>0</v>
      </c>
      <c r="BP1853" s="1"/>
      <c r="BQ1853" s="1">
        <v>2612313.8246399998</v>
      </c>
      <c r="BR1853" s="1">
        <v>116116.76471993054</v>
      </c>
      <c r="BS1853" s="1">
        <v>1026069.4981896506</v>
      </c>
      <c r="BT1853" s="1">
        <v>2612313.8246399998</v>
      </c>
      <c r="BU1853" s="1">
        <v>116116.76471993054</v>
      </c>
      <c r="BV1853" s="1">
        <v>302040.60605418892</v>
      </c>
      <c r="BW1853" s="35">
        <v>6.0059358221888353</v>
      </c>
      <c r="BX1853" s="1">
        <v>13077075.353564497</v>
      </c>
      <c r="BY1853" s="1">
        <v>581273.07206817297</v>
      </c>
      <c r="BZ1853" s="1">
        <v>5136438.057042894</v>
      </c>
      <c r="CA1853" s="1">
        <v>13077075.353564497</v>
      </c>
      <c r="CB1853" s="1">
        <v>581273.07206817297</v>
      </c>
      <c r="CC1853" s="1">
        <v>1511995.88960229</v>
      </c>
    </row>
    <row r="1854" spans="1:81" x14ac:dyDescent="0.25">
      <c r="A1854" t="s">
        <v>553</v>
      </c>
      <c r="B1854" t="s">
        <v>554</v>
      </c>
      <c r="C1854" t="s">
        <v>65</v>
      </c>
      <c r="D1854" t="s">
        <v>28</v>
      </c>
      <c r="E1854">
        <v>30027</v>
      </c>
      <c r="F1854" t="s">
        <v>39</v>
      </c>
      <c r="G1854" t="s">
        <v>47</v>
      </c>
      <c r="H1854" s="74">
        <v>0.32649306637178005</v>
      </c>
      <c r="I1854" s="1">
        <v>16211812</v>
      </c>
      <c r="J1854" s="1">
        <v>0</v>
      </c>
      <c r="K1854" s="1">
        <v>413236</v>
      </c>
      <c r="L1854" s="1">
        <v>1216374</v>
      </c>
      <c r="M1854" s="1">
        <v>0</v>
      </c>
      <c r="N1854" s="1">
        <v>0</v>
      </c>
      <c r="O1854" s="1">
        <v>0</v>
      </c>
      <c r="P1854" s="1">
        <v>6669716</v>
      </c>
      <c r="Q1854" s="1">
        <v>0</v>
      </c>
      <c r="R1854" s="1">
        <v>0</v>
      </c>
      <c r="S1854" s="1">
        <v>0</v>
      </c>
      <c r="T1854" s="1">
        <v>8299326</v>
      </c>
      <c r="U1854" s="1"/>
      <c r="V1854" s="36"/>
      <c r="W1854" s="1"/>
      <c r="X1854" s="1">
        <v>106065</v>
      </c>
      <c r="Y1854" s="1">
        <v>226511</v>
      </c>
      <c r="Z1854" s="1"/>
      <c r="AA1854" s="1"/>
      <c r="AB1854" s="1"/>
      <c r="AC1854" s="1">
        <v>857542</v>
      </c>
      <c r="AD1854" s="1"/>
      <c r="AE1854" s="1"/>
      <c r="AF1854" s="1"/>
      <c r="AG1854" s="1">
        <v>0</v>
      </c>
      <c r="AH1854" s="1">
        <v>892459.49280315789</v>
      </c>
      <c r="AI1854" s="1">
        <v>2326893.6811250001</v>
      </c>
      <c r="AJ1854" s="1">
        <v>0</v>
      </c>
      <c r="AK1854" s="1">
        <v>0</v>
      </c>
      <c r="AL1854" s="1">
        <v>0</v>
      </c>
      <c r="AM1854" s="1">
        <v>7539130.9604766658</v>
      </c>
      <c r="AN1854" s="1">
        <v>0</v>
      </c>
      <c r="AO1854" s="1">
        <v>0</v>
      </c>
      <c r="AP1854" s="1">
        <v>0</v>
      </c>
      <c r="AQ1854" s="1">
        <v>10758484.134404823</v>
      </c>
      <c r="AR1854" s="1">
        <v>0</v>
      </c>
      <c r="AS1854" s="1">
        <v>229130.78762250004</v>
      </c>
      <c r="AT1854" s="1">
        <v>491080.24231339997</v>
      </c>
      <c r="AU1854" s="1">
        <v>0</v>
      </c>
      <c r="AV1854" s="1">
        <v>0</v>
      </c>
      <c r="AW1854" s="1">
        <v>0</v>
      </c>
      <c r="AX1854" s="1">
        <v>2230621.09956</v>
      </c>
      <c r="AY1854" s="1">
        <v>0</v>
      </c>
      <c r="AZ1854" s="1">
        <v>0</v>
      </c>
      <c r="BA1854" s="1">
        <v>0</v>
      </c>
      <c r="BB1854" s="1">
        <v>2950832.1294959001</v>
      </c>
      <c r="BC1854" s="7">
        <v>0.84563750578286523</v>
      </c>
      <c r="BD1854" s="35" t="s">
        <v>552</v>
      </c>
      <c r="BE1854" s="35">
        <v>2.7141640138459815</v>
      </c>
      <c r="BF1854" s="35">
        <v>2.3167002282508506</v>
      </c>
      <c r="BG1854" s="35" t="s">
        <v>552</v>
      </c>
      <c r="BH1854" s="35" t="s">
        <v>552</v>
      </c>
      <c r="BI1854" s="35" t="s">
        <v>552</v>
      </c>
      <c r="BJ1854" s="35">
        <v>1.4647928127729377</v>
      </c>
      <c r="BK1854" s="35" t="s">
        <v>552</v>
      </c>
      <c r="BL1854" s="35" t="s">
        <v>552</v>
      </c>
      <c r="BM1854" s="35" t="s">
        <v>552</v>
      </c>
      <c r="BN1854" s="35">
        <v>1.6518589899831291</v>
      </c>
      <c r="BO1854" s="1">
        <v>0</v>
      </c>
      <c r="BP1854" s="1">
        <v>0</v>
      </c>
      <c r="BQ1854" s="1">
        <v>5336280.03792</v>
      </c>
      <c r="BR1854" s="1">
        <v>237196.45312071548</v>
      </c>
      <c r="BS1854" s="1">
        <v>2095994.0299142974</v>
      </c>
      <c r="BT1854" s="1">
        <v>5336280.03792</v>
      </c>
      <c r="BU1854" s="1">
        <v>237196.45312071548</v>
      </c>
      <c r="BV1854" s="1">
        <v>616990.66992854269</v>
      </c>
      <c r="BW1854" s="35">
        <v>6.0059358221888353</v>
      </c>
      <c r="BX1854" s="1">
        <v>26713075.399054922</v>
      </c>
      <c r="BY1854" s="1">
        <v>1187390.2215731242</v>
      </c>
      <c r="BZ1854" s="1">
        <v>10492411.597441917</v>
      </c>
      <c r="CA1854" s="1">
        <v>26713075.399054922</v>
      </c>
      <c r="CB1854" s="1">
        <v>1187390.2215731242</v>
      </c>
      <c r="CC1854" s="1">
        <v>3088615.6965515791</v>
      </c>
    </row>
    <row r="1855" spans="1:81" x14ac:dyDescent="0.25">
      <c r="A1855" t="s">
        <v>553</v>
      </c>
      <c r="B1855" t="s">
        <v>554</v>
      </c>
      <c r="C1855" t="s">
        <v>65</v>
      </c>
      <c r="D1855" t="s">
        <v>1730</v>
      </c>
      <c r="E1855">
        <v>30027</v>
      </c>
      <c r="F1855" t="s">
        <v>39</v>
      </c>
      <c r="G1855" t="s">
        <v>47</v>
      </c>
      <c r="H1855" s="74">
        <v>0.32649306637178005</v>
      </c>
      <c r="I1855" s="1">
        <v>8275508</v>
      </c>
      <c r="J1855" s="1"/>
      <c r="K1855" s="1"/>
      <c r="L1855" s="1">
        <v>279061</v>
      </c>
      <c r="M1855" s="1"/>
      <c r="N1855" s="1"/>
      <c r="O1855" s="1"/>
      <c r="P1855" s="1">
        <v>6669716</v>
      </c>
      <c r="Q1855" s="1"/>
      <c r="R1855" s="1"/>
      <c r="S1855" s="1"/>
      <c r="T1855" s="1">
        <v>6948777</v>
      </c>
      <c r="U1855" s="1">
        <v>13.215999999999999</v>
      </c>
      <c r="V1855" s="36">
        <v>0.10716160237013482</v>
      </c>
      <c r="W1855" s="1"/>
      <c r="X1855" s="1"/>
      <c r="Y1855" s="1">
        <v>13694</v>
      </c>
      <c r="Z1855" s="1"/>
      <c r="AA1855" s="1"/>
      <c r="AB1855" s="1"/>
      <c r="AC1855" s="1">
        <v>784159</v>
      </c>
      <c r="AD1855" s="1"/>
      <c r="AE1855" s="1"/>
      <c r="AF1855" s="1"/>
      <c r="AG1855" s="1">
        <v>0</v>
      </c>
      <c r="AH1855" s="1">
        <v>0</v>
      </c>
      <c r="AI1855" s="1">
        <v>143077.26543750003</v>
      </c>
      <c r="AJ1855" s="1">
        <v>0</v>
      </c>
      <c r="AK1855" s="1"/>
      <c r="AL1855" s="1">
        <v>0</v>
      </c>
      <c r="AM1855" s="1">
        <v>6892491.7057566661</v>
      </c>
      <c r="AN1855" s="1"/>
      <c r="AO1855" s="1">
        <v>0</v>
      </c>
      <c r="AP1855" s="1">
        <v>0</v>
      </c>
      <c r="AQ1855" s="1">
        <v>7035568.9711941658</v>
      </c>
      <c r="AR1855" s="1">
        <v>0</v>
      </c>
      <c r="AS1855" s="1">
        <v>0</v>
      </c>
      <c r="AT1855" s="1">
        <v>29688.8576636</v>
      </c>
      <c r="AU1855" s="1">
        <v>0</v>
      </c>
      <c r="AV1855" s="1"/>
      <c r="AW1855" s="1">
        <v>0</v>
      </c>
      <c r="AX1855" s="1">
        <v>2039738.7076199998</v>
      </c>
      <c r="AY1855" s="1"/>
      <c r="AZ1855" s="1">
        <v>0</v>
      </c>
      <c r="BA1855" s="1">
        <v>0</v>
      </c>
      <c r="BB1855" s="1">
        <v>2069427.5652835998</v>
      </c>
      <c r="BC1855" s="7">
        <v>1.1002341531755833</v>
      </c>
      <c r="BD1855" s="35" t="s">
        <v>552</v>
      </c>
      <c r="BE1855" s="35" t="s">
        <v>552</v>
      </c>
      <c r="BF1855" s="35">
        <v>0.61909805777625693</v>
      </c>
      <c r="BG1855" s="35" t="s">
        <v>552</v>
      </c>
      <c r="BH1855" s="35" t="s">
        <v>552</v>
      </c>
      <c r="BI1855" s="35" t="s">
        <v>552</v>
      </c>
      <c r="BJ1855" s="35">
        <v>1.339222001862848</v>
      </c>
      <c r="BK1855" s="35" t="s">
        <v>552</v>
      </c>
      <c r="BL1855" s="35" t="s">
        <v>552</v>
      </c>
      <c r="BM1855" s="35" t="s">
        <v>552</v>
      </c>
      <c r="BN1855" s="35">
        <v>1.3103020195464274</v>
      </c>
      <c r="BO1855" s="1">
        <v>0</v>
      </c>
      <c r="BP1855" s="1">
        <v>0</v>
      </c>
      <c r="BQ1855" s="1">
        <v>2723966.2132799998</v>
      </c>
      <c r="BR1855" s="1">
        <v>121079.68840078491</v>
      </c>
      <c r="BS1855" s="1">
        <v>1069924.5317246465</v>
      </c>
      <c r="BT1855" s="1">
        <v>2723966.2132799998</v>
      </c>
      <c r="BU1855" s="1">
        <v>121079.68840078491</v>
      </c>
      <c r="BV1855" s="1">
        <v>314950.06387435365</v>
      </c>
      <c r="BW1855" s="35">
        <v>6.0059358221888353</v>
      </c>
      <c r="BX1855" s="1">
        <v>13636000.045490423</v>
      </c>
      <c r="BY1855" s="1">
        <v>606117.1495049512</v>
      </c>
      <c r="BZ1855" s="1">
        <v>5355973.5403990233</v>
      </c>
      <c r="CA1855" s="1">
        <v>13636000.045490423</v>
      </c>
      <c r="CB1855" s="1">
        <v>606117.1495049512</v>
      </c>
      <c r="CC1855" s="1">
        <v>1576619.8069492888</v>
      </c>
    </row>
    <row r="1856" spans="1:81" x14ac:dyDescent="0.25">
      <c r="A1856" t="s">
        <v>456</v>
      </c>
      <c r="B1856" t="s">
        <v>457</v>
      </c>
      <c r="C1856" t="s">
        <v>65</v>
      </c>
      <c r="D1856" t="s">
        <v>38</v>
      </c>
      <c r="E1856">
        <v>30054</v>
      </c>
      <c r="F1856" t="s">
        <v>39</v>
      </c>
      <c r="G1856" t="s">
        <v>47</v>
      </c>
      <c r="H1856" s="74">
        <v>0.32649306637178005</v>
      </c>
      <c r="I1856" s="1">
        <v>16782827</v>
      </c>
      <c r="J1856" s="1"/>
      <c r="K1856" s="1">
        <v>1907996</v>
      </c>
      <c r="L1856" s="1"/>
      <c r="M1856" s="1"/>
      <c r="N1856" s="1"/>
      <c r="O1856" s="1"/>
      <c r="P1856" s="1"/>
      <c r="Q1856" s="1"/>
      <c r="R1856" s="1"/>
      <c r="S1856" s="1"/>
      <c r="T1856" s="1">
        <v>1907996</v>
      </c>
      <c r="U1856" s="1">
        <v>36.303030303030305</v>
      </c>
      <c r="V1856" s="36">
        <v>0.26101880695710827</v>
      </c>
      <c r="W1856" s="1"/>
      <c r="X1856" s="1">
        <v>616761</v>
      </c>
      <c r="Y1856" s="1"/>
      <c r="Z1856" s="1"/>
      <c r="AA1856" s="1"/>
      <c r="AB1856" s="1"/>
      <c r="AC1856" s="1"/>
      <c r="AD1856" s="1"/>
      <c r="AE1856" s="1"/>
      <c r="AF1856" s="1"/>
      <c r="AG1856" s="1">
        <v>0</v>
      </c>
      <c r="AH1856" s="1">
        <v>5050877.7347294744</v>
      </c>
      <c r="AI1856" s="1">
        <v>0</v>
      </c>
      <c r="AJ1856" s="1">
        <v>0</v>
      </c>
      <c r="AK1856" s="1">
        <v>0</v>
      </c>
      <c r="AL1856" s="1">
        <v>0</v>
      </c>
      <c r="AM1856" s="1">
        <v>0</v>
      </c>
      <c r="AN1856" s="1">
        <v>0</v>
      </c>
      <c r="AO1856" s="1">
        <v>0</v>
      </c>
      <c r="AP1856" s="1">
        <v>0</v>
      </c>
      <c r="AQ1856" s="1">
        <v>5050877.7347294744</v>
      </c>
      <c r="AR1856" s="1">
        <v>0</v>
      </c>
      <c r="AS1856" s="1">
        <v>1332380.4620265001</v>
      </c>
      <c r="AT1856" s="1">
        <v>0</v>
      </c>
      <c r="AU1856" s="1">
        <v>0</v>
      </c>
      <c r="AV1856" s="1">
        <v>0</v>
      </c>
      <c r="AW1856" s="1">
        <v>0</v>
      </c>
      <c r="AX1856" s="1">
        <v>0</v>
      </c>
      <c r="AY1856" s="1">
        <v>0</v>
      </c>
      <c r="AZ1856" s="1">
        <v>0</v>
      </c>
      <c r="BA1856" s="1">
        <v>0</v>
      </c>
      <c r="BB1856" s="1">
        <v>1332380.4620265001</v>
      </c>
      <c r="BC1856" s="7">
        <v>0.3803446342356967</v>
      </c>
      <c r="BD1856" s="35" t="s">
        <v>552</v>
      </c>
      <c r="BE1856" s="35">
        <v>3.3455301776083255</v>
      </c>
      <c r="BF1856" s="35" t="s">
        <v>552</v>
      </c>
      <c r="BG1856" s="35" t="s">
        <v>552</v>
      </c>
      <c r="BH1856" s="35" t="s">
        <v>552</v>
      </c>
      <c r="BI1856" s="35" t="s">
        <v>552</v>
      </c>
      <c r="BJ1856" s="35" t="s">
        <v>552</v>
      </c>
      <c r="BK1856" s="35" t="s">
        <v>552</v>
      </c>
      <c r="BL1856" s="35" t="s">
        <v>552</v>
      </c>
      <c r="BM1856" s="35" t="s">
        <v>552</v>
      </c>
      <c r="BN1856" s="35">
        <v>3.3455301776083255</v>
      </c>
      <c r="BO1856" s="1">
        <v>0</v>
      </c>
      <c r="BP1856" s="1"/>
      <c r="BQ1856" s="1">
        <v>5524235.3353199996</v>
      </c>
      <c r="BR1856" s="1">
        <v>245551.02401499459</v>
      </c>
      <c r="BS1856" s="1">
        <v>2169819.4623207124</v>
      </c>
      <c r="BT1856" s="1">
        <v>5524235.3353199996</v>
      </c>
      <c r="BU1856" s="1">
        <v>245551.02401499459</v>
      </c>
      <c r="BV1856" s="1">
        <v>638722.41264732357</v>
      </c>
      <c r="BW1856" s="35">
        <v>8.1464876608390053</v>
      </c>
      <c r="BX1856" s="1">
        <v>39478879.659435198</v>
      </c>
      <c r="BY1856" s="1">
        <v>1754827.3632295409</v>
      </c>
      <c r="BZ1856" s="1">
        <v>15506588.013723293</v>
      </c>
      <c r="CA1856" s="1">
        <v>39478879.659435198</v>
      </c>
      <c r="CB1856" s="1">
        <v>1754827.3632295409</v>
      </c>
      <c r="CC1856" s="1">
        <v>4564621.8406854169</v>
      </c>
    </row>
    <row r="1857" spans="1:81" x14ac:dyDescent="0.25">
      <c r="A1857" t="s">
        <v>456</v>
      </c>
      <c r="B1857" t="s">
        <v>457</v>
      </c>
      <c r="C1857" t="s">
        <v>65</v>
      </c>
      <c r="D1857" t="s">
        <v>28</v>
      </c>
      <c r="E1857">
        <v>30054</v>
      </c>
      <c r="F1857" t="s">
        <v>39</v>
      </c>
      <c r="G1857" t="s">
        <v>47</v>
      </c>
      <c r="H1857" s="74">
        <v>0.32649306637178005</v>
      </c>
      <c r="I1857" s="1">
        <v>23899720</v>
      </c>
      <c r="J1857" s="1">
        <v>0</v>
      </c>
      <c r="K1857" s="1">
        <v>1999761</v>
      </c>
      <c r="L1857" s="1">
        <v>91554</v>
      </c>
      <c r="M1857" s="1">
        <v>0</v>
      </c>
      <c r="N1857" s="1">
        <v>0</v>
      </c>
      <c r="O1857" s="1">
        <v>0</v>
      </c>
      <c r="P1857" s="1">
        <v>894644</v>
      </c>
      <c r="Q1857" s="1">
        <v>0</v>
      </c>
      <c r="R1857" s="1">
        <v>0</v>
      </c>
      <c r="S1857" s="1">
        <v>0</v>
      </c>
      <c r="T1857" s="1">
        <v>2985959</v>
      </c>
      <c r="U1857" s="1"/>
      <c r="V1857" s="36"/>
      <c r="W1857" s="1"/>
      <c r="X1857" s="1">
        <v>616761</v>
      </c>
      <c r="Y1857" s="1">
        <v>5809</v>
      </c>
      <c r="Z1857" s="1"/>
      <c r="AA1857" s="1"/>
      <c r="AB1857" s="1"/>
      <c r="AC1857" s="1">
        <v>79999</v>
      </c>
      <c r="AD1857" s="1"/>
      <c r="AE1857" s="1"/>
      <c r="AF1857" s="1"/>
      <c r="AG1857" s="1">
        <v>0</v>
      </c>
      <c r="AH1857" s="1">
        <v>5076596.2524544746</v>
      </c>
      <c r="AI1857" s="1">
        <v>60379.927375000007</v>
      </c>
      <c r="AJ1857" s="1">
        <v>0</v>
      </c>
      <c r="AK1857" s="1">
        <v>0</v>
      </c>
      <c r="AL1857" s="1">
        <v>0</v>
      </c>
      <c r="AM1857" s="1">
        <v>703407.38647666667</v>
      </c>
      <c r="AN1857" s="1">
        <v>0</v>
      </c>
      <c r="AO1857" s="1">
        <v>0</v>
      </c>
      <c r="AP1857" s="1">
        <v>0</v>
      </c>
      <c r="AQ1857" s="1">
        <v>5840383.5663061412</v>
      </c>
      <c r="AR1857" s="1">
        <v>0</v>
      </c>
      <c r="AS1857" s="1">
        <v>1332380.4620265001</v>
      </c>
      <c r="AT1857" s="1">
        <v>12594.024694599999</v>
      </c>
      <c r="AU1857" s="1">
        <v>0</v>
      </c>
      <c r="AV1857" s="1">
        <v>0</v>
      </c>
      <c r="AW1857" s="1">
        <v>0</v>
      </c>
      <c r="AX1857" s="1">
        <v>208091.79882</v>
      </c>
      <c r="AY1857" s="1">
        <v>0</v>
      </c>
      <c r="AZ1857" s="1">
        <v>0</v>
      </c>
      <c r="BA1857" s="1">
        <v>0</v>
      </c>
      <c r="BB1857" s="1">
        <v>1553066.2855411</v>
      </c>
      <c r="BC1857" s="7">
        <v>0.30935299040521147</v>
      </c>
      <c r="BD1857" s="35" t="s">
        <v>552</v>
      </c>
      <c r="BE1857" s="35">
        <v>3.2048713393655417</v>
      </c>
      <c r="BF1857" s="35">
        <v>0.79705913526006522</v>
      </c>
      <c r="BG1857" s="35" t="s">
        <v>552</v>
      </c>
      <c r="BH1857" s="35" t="s">
        <v>552</v>
      </c>
      <c r="BI1857" s="35" t="s">
        <v>552</v>
      </c>
      <c r="BJ1857" s="35">
        <v>1.0188401032105137</v>
      </c>
      <c r="BK1857" s="35" t="s">
        <v>552</v>
      </c>
      <c r="BL1857" s="35" t="s">
        <v>552</v>
      </c>
      <c r="BM1857" s="35" t="s">
        <v>552</v>
      </c>
      <c r="BN1857" s="35">
        <v>2.4760721268601613</v>
      </c>
      <c r="BO1857" s="1">
        <v>0</v>
      </c>
      <c r="BP1857" s="1">
        <v>0</v>
      </c>
      <c r="BQ1857" s="1">
        <v>7866831.8351999987</v>
      </c>
      <c r="BR1857" s="1">
        <v>349678.91402751429</v>
      </c>
      <c r="BS1857" s="1">
        <v>3089948.8864430035</v>
      </c>
      <c r="BT1857" s="1">
        <v>7866831.8351999987</v>
      </c>
      <c r="BU1857" s="1">
        <v>349678.91402751429</v>
      </c>
      <c r="BV1857" s="1">
        <v>909577.7975900895</v>
      </c>
      <c r="BW1857" s="35">
        <v>8.1464876608390053</v>
      </c>
      <c r="BX1857" s="1">
        <v>56220216.640152261</v>
      </c>
      <c r="BY1857" s="1">
        <v>2498976.0443532146</v>
      </c>
      <c r="BZ1857" s="1">
        <v>22082281.58958815</v>
      </c>
      <c r="CA1857" s="1">
        <v>56220216.640152261</v>
      </c>
      <c r="CB1857" s="1">
        <v>2498976.0443532146</v>
      </c>
      <c r="CC1857" s="1">
        <v>6500286.507050694</v>
      </c>
    </row>
    <row r="1858" spans="1:81" x14ac:dyDescent="0.25">
      <c r="A1858" t="s">
        <v>456</v>
      </c>
      <c r="B1858" t="s">
        <v>457</v>
      </c>
      <c r="C1858" t="s">
        <v>65</v>
      </c>
      <c r="D1858" t="s">
        <v>1730</v>
      </c>
      <c r="E1858">
        <v>30054</v>
      </c>
      <c r="F1858" t="s">
        <v>39</v>
      </c>
      <c r="G1858" t="s">
        <v>47</v>
      </c>
      <c r="H1858" s="74">
        <v>0.32649306637178005</v>
      </c>
      <c r="I1858" s="1">
        <v>7116893</v>
      </c>
      <c r="J1858" s="1"/>
      <c r="K1858" s="1">
        <v>91765</v>
      </c>
      <c r="L1858" s="1">
        <v>91554</v>
      </c>
      <c r="M1858" s="1"/>
      <c r="N1858" s="1"/>
      <c r="O1858" s="1"/>
      <c r="P1858" s="1">
        <v>894644</v>
      </c>
      <c r="Q1858" s="1"/>
      <c r="R1858" s="1"/>
      <c r="S1858" s="1"/>
      <c r="T1858" s="1">
        <v>1077963</v>
      </c>
      <c r="U1858" s="1">
        <v>14.184210526315789</v>
      </c>
      <c r="V1858" s="36">
        <v>0.44918846530471862</v>
      </c>
      <c r="W1858" s="1"/>
      <c r="X1858" s="1"/>
      <c r="Y1858" s="1">
        <v>5809</v>
      </c>
      <c r="Z1858" s="1"/>
      <c r="AA1858" s="1"/>
      <c r="AB1858" s="1"/>
      <c r="AC1858" s="1">
        <v>79999</v>
      </c>
      <c r="AD1858" s="1"/>
      <c r="AE1858" s="1"/>
      <c r="AF1858" s="1"/>
      <c r="AG1858" s="1">
        <v>0</v>
      </c>
      <c r="AH1858" s="1">
        <v>25718.517725000002</v>
      </c>
      <c r="AI1858" s="1">
        <v>60379.927375000007</v>
      </c>
      <c r="AJ1858" s="1">
        <v>0</v>
      </c>
      <c r="AK1858" s="1"/>
      <c r="AL1858" s="1">
        <v>0</v>
      </c>
      <c r="AM1858" s="1">
        <v>703407.38647666667</v>
      </c>
      <c r="AN1858" s="1"/>
      <c r="AO1858" s="1">
        <v>0</v>
      </c>
      <c r="AP1858" s="1">
        <v>0</v>
      </c>
      <c r="AQ1858" s="1">
        <v>789505.83157666668</v>
      </c>
      <c r="AR1858" s="1">
        <v>0</v>
      </c>
      <c r="AS1858" s="1">
        <v>0</v>
      </c>
      <c r="AT1858" s="1">
        <v>12594.024694599999</v>
      </c>
      <c r="AU1858" s="1">
        <v>0</v>
      </c>
      <c r="AV1858" s="1"/>
      <c r="AW1858" s="1">
        <v>0</v>
      </c>
      <c r="AX1858" s="1">
        <v>208091.79882</v>
      </c>
      <c r="AY1858" s="1"/>
      <c r="AZ1858" s="1">
        <v>0</v>
      </c>
      <c r="BA1858" s="1">
        <v>0</v>
      </c>
      <c r="BB1858" s="1">
        <v>220685.82351459999</v>
      </c>
      <c r="BC1858" s="7">
        <v>0.14194279091891177</v>
      </c>
      <c r="BD1858" s="35" t="s">
        <v>552</v>
      </c>
      <c r="BE1858" s="35">
        <v>0.28026500000000004</v>
      </c>
      <c r="BF1858" s="35">
        <v>0.79705913526006522</v>
      </c>
      <c r="BG1858" s="35" t="s">
        <v>552</v>
      </c>
      <c r="BH1858" s="35" t="s">
        <v>552</v>
      </c>
      <c r="BI1858" s="35" t="s">
        <v>552</v>
      </c>
      <c r="BJ1858" s="35">
        <v>1.0188401032105137</v>
      </c>
      <c r="BK1858" s="35" t="s">
        <v>552</v>
      </c>
      <c r="BL1858" s="35" t="s">
        <v>552</v>
      </c>
      <c r="BM1858" s="35" t="s">
        <v>552</v>
      </c>
      <c r="BN1858" s="35">
        <v>0.93713017523910058</v>
      </c>
      <c r="BO1858" s="1">
        <v>0</v>
      </c>
      <c r="BP1858" s="1">
        <v>0</v>
      </c>
      <c r="BQ1858" s="1">
        <v>2342596.4998799996</v>
      </c>
      <c r="BR1858" s="1">
        <v>104127.89001251974</v>
      </c>
      <c r="BS1858" s="1">
        <v>920129.42412229115</v>
      </c>
      <c r="BT1858" s="1">
        <v>2342596.4998799996</v>
      </c>
      <c r="BU1858" s="1">
        <v>104127.89001251974</v>
      </c>
      <c r="BV1858" s="1">
        <v>270855.3849427661</v>
      </c>
      <c r="BW1858" s="35">
        <v>8.1464876608390053</v>
      </c>
      <c r="BX1858" s="1">
        <v>16741336.980717061</v>
      </c>
      <c r="BY1858" s="1">
        <v>744148.68112367357</v>
      </c>
      <c r="BZ1858" s="1">
        <v>6575693.5758648552</v>
      </c>
      <c r="CA1858" s="1">
        <v>16741336.980717061</v>
      </c>
      <c r="CB1858" s="1">
        <v>744148.68112367357</v>
      </c>
      <c r="CC1858" s="1">
        <v>1935664.666365277</v>
      </c>
    </row>
    <row r="1859" spans="1:81" x14ac:dyDescent="0.25">
      <c r="A1859" t="s">
        <v>950</v>
      </c>
      <c r="B1859" t="s">
        <v>951</v>
      </c>
      <c r="C1859" t="s">
        <v>65</v>
      </c>
      <c r="D1859" t="s">
        <v>38</v>
      </c>
      <c r="E1859">
        <v>30093</v>
      </c>
      <c r="F1859" t="s">
        <v>370</v>
      </c>
      <c r="G1859" t="s">
        <v>47</v>
      </c>
      <c r="H1859" s="74">
        <v>0.32649306637178005</v>
      </c>
      <c r="I1859" s="1">
        <v>800556.83</v>
      </c>
      <c r="J1859" s="1"/>
      <c r="K1859" s="1"/>
      <c r="L1859" s="1">
        <v>351916</v>
      </c>
      <c r="M1859" s="1"/>
      <c r="N1859" s="1"/>
      <c r="O1859" s="1"/>
      <c r="P1859" s="1"/>
      <c r="Q1859" s="1"/>
      <c r="R1859" s="1"/>
      <c r="S1859" s="1"/>
      <c r="T1859" s="1">
        <v>351916</v>
      </c>
      <c r="U1859" s="1">
        <v>30.3</v>
      </c>
      <c r="V1859" s="36">
        <v>6.960409255183006E-2</v>
      </c>
      <c r="W1859" s="1"/>
      <c r="X1859" s="1"/>
      <c r="Y1859" s="1">
        <v>81651</v>
      </c>
      <c r="Z1859" s="1"/>
      <c r="AA1859" s="1"/>
      <c r="AB1859" s="1"/>
      <c r="AC1859" s="1"/>
      <c r="AD1859" s="1"/>
      <c r="AE1859" s="1"/>
      <c r="AF1859" s="1"/>
      <c r="AG1859" s="1">
        <v>0</v>
      </c>
      <c r="AH1859" s="1">
        <v>0</v>
      </c>
      <c r="AI1859" s="1">
        <v>837769.72825000016</v>
      </c>
      <c r="AJ1859" s="1">
        <v>0</v>
      </c>
      <c r="AK1859" s="1">
        <v>0</v>
      </c>
      <c r="AL1859" s="1">
        <v>0</v>
      </c>
      <c r="AM1859" s="1">
        <v>0</v>
      </c>
      <c r="AN1859" s="1">
        <v>0</v>
      </c>
      <c r="AO1859" s="1">
        <v>0</v>
      </c>
      <c r="AP1859" s="1">
        <v>0</v>
      </c>
      <c r="AQ1859" s="1">
        <v>837769.72825000016</v>
      </c>
      <c r="AR1859" s="1">
        <v>0</v>
      </c>
      <c r="AS1859" s="1">
        <v>0</v>
      </c>
      <c r="AT1859" s="1">
        <v>177020.95202939998</v>
      </c>
      <c r="AU1859" s="1">
        <v>0</v>
      </c>
      <c r="AV1859" s="1">
        <v>0</v>
      </c>
      <c r="AW1859" s="1">
        <v>0</v>
      </c>
      <c r="AX1859" s="1">
        <v>0</v>
      </c>
      <c r="AY1859" s="1">
        <v>0</v>
      </c>
      <c r="AZ1859" s="1">
        <v>0</v>
      </c>
      <c r="BA1859" s="1">
        <v>0</v>
      </c>
      <c r="BB1859" s="1">
        <v>177020.95202939998</v>
      </c>
      <c r="BC1859" s="7">
        <v>1.2676060490039167</v>
      </c>
      <c r="BD1859" s="35" t="s">
        <v>552</v>
      </c>
      <c r="BE1859" s="35" t="s">
        <v>552</v>
      </c>
      <c r="BF1859" s="35">
        <v>2.8836162046607718</v>
      </c>
      <c r="BG1859" s="35" t="s">
        <v>552</v>
      </c>
      <c r="BH1859" s="35" t="s">
        <v>552</v>
      </c>
      <c r="BI1859" s="35" t="s">
        <v>552</v>
      </c>
      <c r="BJ1859" s="35" t="s">
        <v>552</v>
      </c>
      <c r="BK1859" s="35" t="s">
        <v>552</v>
      </c>
      <c r="BL1859" s="35" t="s">
        <v>552</v>
      </c>
      <c r="BM1859" s="35" t="s">
        <v>552</v>
      </c>
      <c r="BN1859" s="35">
        <v>2.8836162046607718</v>
      </c>
      <c r="BO1859" s="1">
        <v>0</v>
      </c>
      <c r="BP1859" s="1"/>
      <c r="BQ1859" s="1">
        <v>263511.28616279992</v>
      </c>
      <c r="BR1859" s="1">
        <v>11713.017681031801</v>
      </c>
      <c r="BS1859" s="1">
        <v>103502.45464770467</v>
      </c>
      <c r="BT1859" s="1">
        <v>263511.28616279992</v>
      </c>
      <c r="BU1859" s="1">
        <v>11713.017681031801</v>
      </c>
      <c r="BV1859" s="1">
        <v>30467.667331546298</v>
      </c>
      <c r="BW1859" s="35">
        <v>6.0803702976829381</v>
      </c>
      <c r="BX1859" s="1">
        <v>1338734.9113257178</v>
      </c>
      <c r="BY1859" s="1">
        <v>59506.467122949049</v>
      </c>
      <c r="BZ1859" s="1">
        <v>525830.79632947419</v>
      </c>
      <c r="CA1859" s="1">
        <v>1338734.9113257178</v>
      </c>
      <c r="CB1859" s="1">
        <v>59506.467122949049</v>
      </c>
      <c r="CC1859" s="1">
        <v>154787.0321508726</v>
      </c>
    </row>
    <row r="1860" spans="1:81" x14ac:dyDescent="0.25">
      <c r="A1860" t="s">
        <v>950</v>
      </c>
      <c r="B1860" t="s">
        <v>951</v>
      </c>
      <c r="C1860" t="s">
        <v>65</v>
      </c>
      <c r="D1860" t="s">
        <v>28</v>
      </c>
      <c r="E1860">
        <v>30093</v>
      </c>
      <c r="F1860" t="s">
        <v>370</v>
      </c>
      <c r="G1860" t="s">
        <v>47</v>
      </c>
      <c r="H1860" s="74">
        <v>0.32649306637178005</v>
      </c>
      <c r="I1860" s="1">
        <v>906618.21</v>
      </c>
      <c r="J1860" s="1">
        <v>0</v>
      </c>
      <c r="K1860" s="1">
        <v>0</v>
      </c>
      <c r="L1860" s="1">
        <v>352157</v>
      </c>
      <c r="M1860" s="1">
        <v>0</v>
      </c>
      <c r="N1860" s="1">
        <v>0</v>
      </c>
      <c r="O1860" s="1">
        <v>0</v>
      </c>
      <c r="P1860" s="1">
        <v>85331</v>
      </c>
      <c r="Q1860" s="1">
        <v>0</v>
      </c>
      <c r="R1860" s="1">
        <v>0</v>
      </c>
      <c r="S1860" s="1">
        <v>0</v>
      </c>
      <c r="T1860" s="1">
        <v>437488</v>
      </c>
      <c r="U1860" s="1"/>
      <c r="V1860" s="36"/>
      <c r="W1860" s="1"/>
      <c r="X1860" s="1"/>
      <c r="Y1860" s="1">
        <v>81707</v>
      </c>
      <c r="Z1860" s="1"/>
      <c r="AA1860" s="1"/>
      <c r="AB1860" s="1"/>
      <c r="AC1860" s="1">
        <v>10051</v>
      </c>
      <c r="AD1860" s="1"/>
      <c r="AE1860" s="1"/>
      <c r="AF1860" s="1"/>
      <c r="AG1860" s="1">
        <v>0</v>
      </c>
      <c r="AH1860" s="1">
        <v>0</v>
      </c>
      <c r="AI1860" s="1">
        <v>838344.30493750016</v>
      </c>
      <c r="AJ1860" s="1">
        <v>0</v>
      </c>
      <c r="AK1860" s="1">
        <v>0</v>
      </c>
      <c r="AL1860" s="1">
        <v>0</v>
      </c>
      <c r="AM1860" s="1">
        <v>88344.701794166671</v>
      </c>
      <c r="AN1860" s="1">
        <v>0</v>
      </c>
      <c r="AO1860" s="1">
        <v>0</v>
      </c>
      <c r="AP1860" s="1">
        <v>0</v>
      </c>
      <c r="AQ1860" s="1">
        <v>926689.00673166686</v>
      </c>
      <c r="AR1860" s="1">
        <v>0</v>
      </c>
      <c r="AS1860" s="1">
        <v>0</v>
      </c>
      <c r="AT1860" s="1">
        <v>177142.36111579998</v>
      </c>
      <c r="AU1860" s="1">
        <v>0</v>
      </c>
      <c r="AV1860" s="1">
        <v>0</v>
      </c>
      <c r="AW1860" s="1">
        <v>0</v>
      </c>
      <c r="AX1860" s="1">
        <v>26144.460179999998</v>
      </c>
      <c r="AY1860" s="1">
        <v>0</v>
      </c>
      <c r="AZ1860" s="1">
        <v>0</v>
      </c>
      <c r="BA1860" s="1">
        <v>0</v>
      </c>
      <c r="BB1860" s="1">
        <v>203286.82129579998</v>
      </c>
      <c r="BC1860" s="7">
        <v>1.2463634808608872</v>
      </c>
      <c r="BD1860" s="35" t="s">
        <v>552</v>
      </c>
      <c r="BE1860" s="35" t="s">
        <v>552</v>
      </c>
      <c r="BF1860" s="35">
        <v>2.8836191416138259</v>
      </c>
      <c r="BG1860" s="35" t="s">
        <v>552</v>
      </c>
      <c r="BH1860" s="35" t="s">
        <v>552</v>
      </c>
      <c r="BI1860" s="35" t="s">
        <v>552</v>
      </c>
      <c r="BJ1860" s="35">
        <v>1.3417065541733564</v>
      </c>
      <c r="BK1860" s="35" t="s">
        <v>552</v>
      </c>
      <c r="BL1860" s="35" t="s">
        <v>552</v>
      </c>
      <c r="BM1860" s="35" t="s">
        <v>552</v>
      </c>
      <c r="BN1860" s="35">
        <v>2.5828727371435716</v>
      </c>
      <c r="BO1860" s="1">
        <v>0</v>
      </c>
      <c r="BP1860" s="1">
        <v>0</v>
      </c>
      <c r="BQ1860" s="1">
        <v>298422.45000359992</v>
      </c>
      <c r="BR1860" s="1">
        <v>13264.811098639184</v>
      </c>
      <c r="BS1860" s="1">
        <v>117214.92671957867</v>
      </c>
      <c r="BT1860" s="1">
        <v>298422.45000359992</v>
      </c>
      <c r="BU1860" s="1">
        <v>13264.811098639184</v>
      </c>
      <c r="BV1860" s="1">
        <v>34504.161333558273</v>
      </c>
      <c r="BW1860" s="35">
        <v>6.0803702976829381</v>
      </c>
      <c r="BX1860" s="1">
        <v>1516096.5511600606</v>
      </c>
      <c r="BY1860" s="1">
        <v>67390.152309901488</v>
      </c>
      <c r="BZ1860" s="1">
        <v>595495.23215122952</v>
      </c>
      <c r="CA1860" s="1">
        <v>1516096.5511600606</v>
      </c>
      <c r="CB1860" s="1">
        <v>67390.152309901488</v>
      </c>
      <c r="CC1860" s="1">
        <v>175293.91638546955</v>
      </c>
    </row>
    <row r="1861" spans="1:81" x14ac:dyDescent="0.25">
      <c r="A1861" t="s">
        <v>950</v>
      </c>
      <c r="B1861" t="s">
        <v>951</v>
      </c>
      <c r="C1861" t="s">
        <v>65</v>
      </c>
      <c r="D1861" t="s">
        <v>1730</v>
      </c>
      <c r="E1861">
        <v>30093</v>
      </c>
      <c r="F1861" t="s">
        <v>370</v>
      </c>
      <c r="G1861" t="s">
        <v>47</v>
      </c>
      <c r="H1861" s="74">
        <v>0.32649306637178005</v>
      </c>
      <c r="I1861" s="1">
        <v>106061.38</v>
      </c>
      <c r="J1861" s="1"/>
      <c r="K1861" s="1"/>
      <c r="L1861" s="1">
        <v>241</v>
      </c>
      <c r="M1861" s="1"/>
      <c r="N1861" s="1"/>
      <c r="O1861" s="1"/>
      <c r="P1861" s="1">
        <v>85331</v>
      </c>
      <c r="Q1861" s="1"/>
      <c r="R1861" s="1"/>
      <c r="S1861" s="1"/>
      <c r="T1861" s="1">
        <v>85572</v>
      </c>
      <c r="U1861" s="1">
        <v>14</v>
      </c>
      <c r="V1861" s="36">
        <v>0.17347071022950306</v>
      </c>
      <c r="W1861" s="1"/>
      <c r="X1861" s="1"/>
      <c r="Y1861" s="1">
        <v>56</v>
      </c>
      <c r="Z1861" s="1"/>
      <c r="AA1861" s="1"/>
      <c r="AB1861" s="1"/>
      <c r="AC1861" s="1">
        <v>10051</v>
      </c>
      <c r="AD1861" s="1"/>
      <c r="AE1861" s="1"/>
      <c r="AF1861" s="1"/>
      <c r="AG1861" s="1">
        <v>0</v>
      </c>
      <c r="AH1861" s="1">
        <v>0</v>
      </c>
      <c r="AI1861" s="1">
        <v>574.57668750000005</v>
      </c>
      <c r="AJ1861" s="1">
        <v>0</v>
      </c>
      <c r="AK1861" s="1"/>
      <c r="AL1861" s="1">
        <v>0</v>
      </c>
      <c r="AM1861" s="1">
        <v>88344.701794166671</v>
      </c>
      <c r="AN1861" s="1"/>
      <c r="AO1861" s="1">
        <v>0</v>
      </c>
      <c r="AP1861" s="1">
        <v>0</v>
      </c>
      <c r="AQ1861" s="1">
        <v>88919.278481666668</v>
      </c>
      <c r="AR1861" s="1">
        <v>0</v>
      </c>
      <c r="AS1861" s="1">
        <v>0</v>
      </c>
      <c r="AT1861" s="1">
        <v>121.40908639999999</v>
      </c>
      <c r="AU1861" s="1">
        <v>0</v>
      </c>
      <c r="AV1861" s="1"/>
      <c r="AW1861" s="1">
        <v>0</v>
      </c>
      <c r="AX1861" s="1">
        <v>26144.460179999998</v>
      </c>
      <c r="AY1861" s="1"/>
      <c r="AZ1861" s="1">
        <v>0</v>
      </c>
      <c r="BA1861" s="1">
        <v>0</v>
      </c>
      <c r="BB1861" s="1">
        <v>26265.869266399997</v>
      </c>
      <c r="BC1861" s="7">
        <v>1.0860234681848064</v>
      </c>
      <c r="BD1861" s="35" t="s">
        <v>552</v>
      </c>
      <c r="BE1861" s="35" t="s">
        <v>552</v>
      </c>
      <c r="BF1861" s="35">
        <v>2.8879077755186722</v>
      </c>
      <c r="BG1861" s="35" t="s">
        <v>552</v>
      </c>
      <c r="BH1861" s="35" t="s">
        <v>552</v>
      </c>
      <c r="BI1861" s="35" t="s">
        <v>552</v>
      </c>
      <c r="BJ1861" s="35">
        <v>1.3417065541733564</v>
      </c>
      <c r="BK1861" s="35" t="s">
        <v>552</v>
      </c>
      <c r="BL1861" s="35" t="s">
        <v>552</v>
      </c>
      <c r="BM1861" s="35" t="s">
        <v>552</v>
      </c>
      <c r="BN1861" s="35">
        <v>1.3460611852950342</v>
      </c>
      <c r="BO1861" s="1">
        <v>0</v>
      </c>
      <c r="BP1861" s="1">
        <v>0</v>
      </c>
      <c r="BQ1861" s="1">
        <v>34911.1638408</v>
      </c>
      <c r="BR1861" s="1">
        <v>1551.7934176073834</v>
      </c>
      <c r="BS1861" s="1">
        <v>13712.472071873992</v>
      </c>
      <c r="BT1861" s="1">
        <v>34911.1638408</v>
      </c>
      <c r="BU1861" s="1">
        <v>1551.7934176073834</v>
      </c>
      <c r="BV1861" s="1">
        <v>4036.4940020119734</v>
      </c>
      <c r="BW1861" s="35">
        <v>6.0803702976829381</v>
      </c>
      <c r="BX1861" s="1">
        <v>177361.63983434293</v>
      </c>
      <c r="BY1861" s="1">
        <v>7883.6851869524462</v>
      </c>
      <c r="BZ1861" s="1">
        <v>69664.435821755455</v>
      </c>
      <c r="CA1861" s="1">
        <v>177361.63983434293</v>
      </c>
      <c r="CB1861" s="1">
        <v>7883.6851869524462</v>
      </c>
      <c r="CC1861" s="1">
        <v>20506.884234596964</v>
      </c>
    </row>
    <row r="1862" spans="1:81" x14ac:dyDescent="0.25">
      <c r="A1862" t="s">
        <v>1089</v>
      </c>
      <c r="B1862" t="s">
        <v>1090</v>
      </c>
      <c r="C1862" t="s">
        <v>65</v>
      </c>
      <c r="D1862" t="s">
        <v>38</v>
      </c>
      <c r="E1862">
        <v>30055</v>
      </c>
      <c r="F1862" t="s">
        <v>370</v>
      </c>
      <c r="G1862" t="s">
        <v>55</v>
      </c>
      <c r="H1862" s="74">
        <v>0.53246165051848993</v>
      </c>
      <c r="I1862" s="1">
        <v>334595.95</v>
      </c>
      <c r="J1862" s="1"/>
      <c r="K1862" s="1"/>
      <c r="L1862" s="1">
        <v>151184</v>
      </c>
      <c r="M1862" s="1"/>
      <c r="N1862" s="1"/>
      <c r="O1862" s="1"/>
      <c r="P1862" s="1"/>
      <c r="Q1862" s="1"/>
      <c r="R1862" s="1"/>
      <c r="S1862" s="1"/>
      <c r="T1862" s="1">
        <v>151184</v>
      </c>
      <c r="U1862" s="1">
        <v>28</v>
      </c>
      <c r="V1862" s="36">
        <v>7.7248344196561319E-2</v>
      </c>
      <c r="W1862" s="1"/>
      <c r="X1862" s="1"/>
      <c r="Y1862" s="1">
        <v>35079</v>
      </c>
      <c r="Z1862" s="1"/>
      <c r="AA1862" s="1"/>
      <c r="AB1862" s="1"/>
      <c r="AC1862" s="1"/>
      <c r="AD1862" s="1"/>
      <c r="AE1862" s="1"/>
      <c r="AF1862" s="1"/>
      <c r="AG1862" s="1">
        <v>0</v>
      </c>
      <c r="AH1862" s="1">
        <v>0</v>
      </c>
      <c r="AI1862" s="1">
        <v>359923.55300000001</v>
      </c>
      <c r="AJ1862" s="1">
        <v>0</v>
      </c>
      <c r="AK1862" s="1">
        <v>0</v>
      </c>
      <c r="AL1862" s="1">
        <v>0</v>
      </c>
      <c r="AM1862" s="1">
        <v>0</v>
      </c>
      <c r="AN1862" s="1">
        <v>0</v>
      </c>
      <c r="AO1862" s="1">
        <v>0</v>
      </c>
      <c r="AP1862" s="1">
        <v>0</v>
      </c>
      <c r="AQ1862" s="1">
        <v>359923.55300000001</v>
      </c>
      <c r="AR1862" s="1">
        <v>0</v>
      </c>
      <c r="AS1862" s="1">
        <v>0</v>
      </c>
      <c r="AT1862" s="1">
        <v>76051.9525326</v>
      </c>
      <c r="AU1862" s="1">
        <v>0</v>
      </c>
      <c r="AV1862" s="1">
        <v>0</v>
      </c>
      <c r="AW1862" s="1">
        <v>0</v>
      </c>
      <c r="AX1862" s="1">
        <v>0</v>
      </c>
      <c r="AY1862" s="1">
        <v>0</v>
      </c>
      <c r="AZ1862" s="1">
        <v>0</v>
      </c>
      <c r="BA1862" s="1">
        <v>0</v>
      </c>
      <c r="BB1862" s="1">
        <v>76051.9525326</v>
      </c>
      <c r="BC1862" s="7">
        <v>1.3029909822058514</v>
      </c>
      <c r="BD1862" s="35" t="s">
        <v>552</v>
      </c>
      <c r="BE1862" s="35" t="s">
        <v>552</v>
      </c>
      <c r="BF1862" s="35">
        <v>2.8837410409342259</v>
      </c>
      <c r="BG1862" s="35" t="s">
        <v>552</v>
      </c>
      <c r="BH1862" s="35" t="s">
        <v>552</v>
      </c>
      <c r="BI1862" s="35" t="s">
        <v>552</v>
      </c>
      <c r="BJ1862" s="35" t="s">
        <v>552</v>
      </c>
      <c r="BK1862" s="35" t="s">
        <v>552</v>
      </c>
      <c r="BL1862" s="35" t="s">
        <v>552</v>
      </c>
      <c r="BM1862" s="35" t="s">
        <v>552</v>
      </c>
      <c r="BN1862" s="35">
        <v>2.8837410409342259</v>
      </c>
      <c r="BO1862" s="1">
        <v>0</v>
      </c>
      <c r="BP1862" s="1"/>
      <c r="BQ1862" s="1">
        <v>110135.60290199998</v>
      </c>
      <c r="BR1862" s="1">
        <v>4895.5028943437192</v>
      </c>
      <c r="BS1862" s="1">
        <v>43259.267602751788</v>
      </c>
      <c r="BT1862" s="1">
        <v>110135.60290199998</v>
      </c>
      <c r="BU1862" s="1">
        <v>4895.5028943437192</v>
      </c>
      <c r="BV1862" s="1">
        <v>12734.084218708995</v>
      </c>
      <c r="BW1862" s="35">
        <v>6.0075713989308399</v>
      </c>
      <c r="BX1862" s="1">
        <v>551511.89509605954</v>
      </c>
      <c r="BY1862" s="1">
        <v>24514.580277098758</v>
      </c>
      <c r="BZ1862" s="1">
        <v>216623.87118623534</v>
      </c>
      <c r="CA1862" s="1">
        <v>551511.89509605954</v>
      </c>
      <c r="CB1862" s="1">
        <v>24514.580277098758</v>
      </c>
      <c r="CC1862" s="1">
        <v>63766.835925183739</v>
      </c>
    </row>
    <row r="1863" spans="1:81" x14ac:dyDescent="0.25">
      <c r="A1863" t="s">
        <v>1089</v>
      </c>
      <c r="B1863" t="s">
        <v>1090</v>
      </c>
      <c r="C1863" t="s">
        <v>65</v>
      </c>
      <c r="D1863" t="s">
        <v>28</v>
      </c>
      <c r="E1863">
        <v>30055</v>
      </c>
      <c r="F1863" t="s">
        <v>370</v>
      </c>
      <c r="G1863" t="s">
        <v>55</v>
      </c>
      <c r="H1863" s="74">
        <v>0.53246165051848993</v>
      </c>
      <c r="I1863" s="1">
        <v>1942716.3299999998</v>
      </c>
      <c r="J1863" s="1">
        <v>0</v>
      </c>
      <c r="K1863" s="1">
        <v>0</v>
      </c>
      <c r="L1863" s="1">
        <v>159442</v>
      </c>
      <c r="M1863" s="1">
        <v>0</v>
      </c>
      <c r="N1863" s="1">
        <v>0</v>
      </c>
      <c r="O1863" s="1">
        <v>0</v>
      </c>
      <c r="P1863" s="1">
        <v>788969</v>
      </c>
      <c r="Q1863" s="1">
        <v>0</v>
      </c>
      <c r="R1863" s="1">
        <v>0</v>
      </c>
      <c r="S1863" s="1">
        <v>0</v>
      </c>
      <c r="T1863" s="1">
        <v>948411</v>
      </c>
      <c r="U1863" s="1"/>
      <c r="V1863" s="36"/>
      <c r="W1863" s="1"/>
      <c r="X1863" s="1"/>
      <c r="Y1863" s="1">
        <v>36995</v>
      </c>
      <c r="Z1863" s="1"/>
      <c r="AA1863" s="1"/>
      <c r="AB1863" s="1"/>
      <c r="AC1863" s="1">
        <v>92930</v>
      </c>
      <c r="AD1863" s="1"/>
      <c r="AE1863" s="1"/>
      <c r="AF1863" s="1"/>
      <c r="AG1863" s="1">
        <v>0</v>
      </c>
      <c r="AH1863" s="1">
        <v>0</v>
      </c>
      <c r="AI1863" s="1">
        <v>379582.42837500002</v>
      </c>
      <c r="AJ1863" s="1">
        <v>0</v>
      </c>
      <c r="AK1863" s="1">
        <v>0</v>
      </c>
      <c r="AL1863" s="1">
        <v>0</v>
      </c>
      <c r="AM1863" s="1">
        <v>816821.53728916659</v>
      </c>
      <c r="AN1863" s="1">
        <v>0</v>
      </c>
      <c r="AO1863" s="1">
        <v>0</v>
      </c>
      <c r="AP1863" s="1">
        <v>0</v>
      </c>
      <c r="AQ1863" s="1">
        <v>1196403.9656641665</v>
      </c>
      <c r="AR1863" s="1">
        <v>0</v>
      </c>
      <c r="AS1863" s="1">
        <v>0</v>
      </c>
      <c r="AT1863" s="1">
        <v>80205.877703000006</v>
      </c>
      <c r="AU1863" s="1">
        <v>0</v>
      </c>
      <c r="AV1863" s="1">
        <v>0</v>
      </c>
      <c r="AW1863" s="1">
        <v>0</v>
      </c>
      <c r="AX1863" s="1">
        <v>241727.6574</v>
      </c>
      <c r="AY1863" s="1">
        <v>0</v>
      </c>
      <c r="AZ1863" s="1">
        <v>0</v>
      </c>
      <c r="BA1863" s="1">
        <v>0</v>
      </c>
      <c r="BB1863" s="1">
        <v>321933.535103</v>
      </c>
      <c r="BC1863" s="7">
        <v>0.78155388788396429</v>
      </c>
      <c r="BD1863" s="35" t="s">
        <v>552</v>
      </c>
      <c r="BE1863" s="35" t="s">
        <v>552</v>
      </c>
      <c r="BF1863" s="35">
        <v>2.8837339350861129</v>
      </c>
      <c r="BG1863" s="35" t="s">
        <v>552</v>
      </c>
      <c r="BH1863" s="35" t="s">
        <v>552</v>
      </c>
      <c r="BI1863" s="35" t="s">
        <v>552</v>
      </c>
      <c r="BJ1863" s="35">
        <v>1.3416866755083743</v>
      </c>
      <c r="BK1863" s="35" t="s">
        <v>552</v>
      </c>
      <c r="BL1863" s="35" t="s">
        <v>552</v>
      </c>
      <c r="BM1863" s="35" t="s">
        <v>552</v>
      </c>
      <c r="BN1863" s="35">
        <v>1.6009277631397849</v>
      </c>
      <c r="BO1863" s="1">
        <v>0</v>
      </c>
      <c r="BP1863" s="1">
        <v>0</v>
      </c>
      <c r="BQ1863" s="1">
        <v>639464.50718279986</v>
      </c>
      <c r="BR1863" s="1">
        <v>28424.054195526896</v>
      </c>
      <c r="BS1863" s="1">
        <v>251170.06226676036</v>
      </c>
      <c r="BT1863" s="1">
        <v>639464.50718279986</v>
      </c>
      <c r="BU1863" s="1">
        <v>28424.054195526896</v>
      </c>
      <c r="BV1863" s="1">
        <v>73936.081292320654</v>
      </c>
      <c r="BW1863" s="35">
        <v>6.0075713989308399</v>
      </c>
      <c r="BX1863" s="1">
        <v>3202164.1767999935</v>
      </c>
      <c r="BY1863" s="1">
        <v>142335.48083118064</v>
      </c>
      <c r="BZ1863" s="1">
        <v>1257752.0200747075</v>
      </c>
      <c r="CA1863" s="1">
        <v>3202164.1767999935</v>
      </c>
      <c r="CB1863" s="1">
        <v>142335.48083118064</v>
      </c>
      <c r="CC1863" s="1">
        <v>370240.20602845046</v>
      </c>
    </row>
    <row r="1864" spans="1:81" x14ac:dyDescent="0.25">
      <c r="A1864" t="s">
        <v>1089</v>
      </c>
      <c r="B1864" t="s">
        <v>1090</v>
      </c>
      <c r="C1864" t="s">
        <v>65</v>
      </c>
      <c r="D1864" t="s">
        <v>1730</v>
      </c>
      <c r="E1864">
        <v>30055</v>
      </c>
      <c r="F1864" t="s">
        <v>370</v>
      </c>
      <c r="G1864" t="s">
        <v>55</v>
      </c>
      <c r="H1864" s="74">
        <v>0.53246165051848993</v>
      </c>
      <c r="I1864" s="1">
        <v>1608120.38</v>
      </c>
      <c r="J1864" s="1"/>
      <c r="K1864" s="1"/>
      <c r="L1864" s="1">
        <v>8258</v>
      </c>
      <c r="M1864" s="1"/>
      <c r="N1864" s="1"/>
      <c r="O1864" s="1"/>
      <c r="P1864" s="1">
        <v>788969</v>
      </c>
      <c r="Q1864" s="1"/>
      <c r="R1864" s="1"/>
      <c r="S1864" s="1"/>
      <c r="T1864" s="1">
        <v>797227</v>
      </c>
      <c r="U1864" s="1">
        <v>14.4</v>
      </c>
      <c r="V1864" s="36">
        <v>0.19195767802837357</v>
      </c>
      <c r="W1864" s="1"/>
      <c r="X1864" s="1"/>
      <c r="Y1864" s="1">
        <v>1916</v>
      </c>
      <c r="Z1864" s="1"/>
      <c r="AA1864" s="1"/>
      <c r="AB1864" s="1"/>
      <c r="AC1864" s="1">
        <v>92930</v>
      </c>
      <c r="AD1864" s="1"/>
      <c r="AE1864" s="1"/>
      <c r="AF1864" s="1"/>
      <c r="AG1864" s="1">
        <v>0</v>
      </c>
      <c r="AH1864" s="1">
        <v>0</v>
      </c>
      <c r="AI1864" s="1">
        <v>19658.875375000003</v>
      </c>
      <c r="AJ1864" s="1">
        <v>0</v>
      </c>
      <c r="AK1864" s="1"/>
      <c r="AL1864" s="1">
        <v>0</v>
      </c>
      <c r="AM1864" s="1">
        <v>816821.53728916659</v>
      </c>
      <c r="AN1864" s="1"/>
      <c r="AO1864" s="1">
        <v>0</v>
      </c>
      <c r="AP1864" s="1">
        <v>0</v>
      </c>
      <c r="AQ1864" s="1">
        <v>836480.41266416665</v>
      </c>
      <c r="AR1864" s="1">
        <v>0</v>
      </c>
      <c r="AS1864" s="1">
        <v>0</v>
      </c>
      <c r="AT1864" s="1">
        <v>4153.9251703999998</v>
      </c>
      <c r="AU1864" s="1">
        <v>0</v>
      </c>
      <c r="AV1864" s="1"/>
      <c r="AW1864" s="1">
        <v>0</v>
      </c>
      <c r="AX1864" s="1">
        <v>241727.6574</v>
      </c>
      <c r="AY1864" s="1"/>
      <c r="AZ1864" s="1">
        <v>0</v>
      </c>
      <c r="BA1864" s="1">
        <v>0</v>
      </c>
      <c r="BB1864" s="1">
        <v>245881.5825704</v>
      </c>
      <c r="BC1864" s="7">
        <v>0.67306030611624168</v>
      </c>
      <c r="BD1864" s="35" t="s">
        <v>552</v>
      </c>
      <c r="BE1864" s="35" t="s">
        <v>552</v>
      </c>
      <c r="BF1864" s="35">
        <v>2.8836038441995644</v>
      </c>
      <c r="BG1864" s="35" t="s">
        <v>552</v>
      </c>
      <c r="BH1864" s="35" t="s">
        <v>552</v>
      </c>
      <c r="BI1864" s="35" t="s">
        <v>552</v>
      </c>
      <c r="BJ1864" s="35">
        <v>1.3416866755083743</v>
      </c>
      <c r="BK1864" s="35" t="s">
        <v>552</v>
      </c>
      <c r="BL1864" s="35" t="s">
        <v>552</v>
      </c>
      <c r="BM1864" s="35" t="s">
        <v>552</v>
      </c>
      <c r="BN1864" s="35">
        <v>1.3576584777416805</v>
      </c>
      <c r="BO1864" s="1">
        <v>0</v>
      </c>
      <c r="BP1864" s="1">
        <v>0</v>
      </c>
      <c r="BQ1864" s="1">
        <v>529328.90428079991</v>
      </c>
      <c r="BR1864" s="1">
        <v>23528.551301183179</v>
      </c>
      <c r="BS1864" s="1">
        <v>207910.7946640086</v>
      </c>
      <c r="BT1864" s="1">
        <v>529328.90428079991</v>
      </c>
      <c r="BU1864" s="1">
        <v>23528.551301183179</v>
      </c>
      <c r="BV1864" s="1">
        <v>61201.997073611659</v>
      </c>
      <c r="BW1864" s="35">
        <v>6.0075713989308399</v>
      </c>
      <c r="BX1864" s="1">
        <v>2650652.2817039341</v>
      </c>
      <c r="BY1864" s="1">
        <v>117820.90055408189</v>
      </c>
      <c r="BZ1864" s="1">
        <v>1041128.1488884721</v>
      </c>
      <c r="CA1864" s="1">
        <v>2650652.2817039341</v>
      </c>
      <c r="CB1864" s="1">
        <v>117820.90055408189</v>
      </c>
      <c r="CC1864" s="1">
        <v>306473.37010326673</v>
      </c>
    </row>
    <row r="1865" spans="1:81" x14ac:dyDescent="0.25">
      <c r="A1865" t="s">
        <v>670</v>
      </c>
      <c r="B1865" t="s">
        <v>671</v>
      </c>
      <c r="C1865" t="s">
        <v>65</v>
      </c>
      <c r="D1865" t="s">
        <v>38</v>
      </c>
      <c r="E1865">
        <v>30026</v>
      </c>
      <c r="F1865" t="s">
        <v>39</v>
      </c>
      <c r="G1865" t="s">
        <v>47</v>
      </c>
      <c r="H1865" s="74">
        <v>0.32649306637178005</v>
      </c>
      <c r="I1865" s="1">
        <v>6437785</v>
      </c>
      <c r="J1865" s="1"/>
      <c r="K1865" s="1">
        <v>602691</v>
      </c>
      <c r="L1865" s="1">
        <v>374492</v>
      </c>
      <c r="M1865" s="1"/>
      <c r="N1865" s="1"/>
      <c r="O1865" s="1"/>
      <c r="P1865" s="1"/>
      <c r="Q1865" s="1"/>
      <c r="R1865" s="1"/>
      <c r="S1865" s="1"/>
      <c r="T1865" s="1">
        <v>977183</v>
      </c>
      <c r="U1865" s="1">
        <v>33.315789473684212</v>
      </c>
      <c r="V1865" s="36">
        <v>0.22153070514003409</v>
      </c>
      <c r="W1865" s="1"/>
      <c r="X1865" s="1">
        <v>129988</v>
      </c>
      <c r="Y1865" s="1">
        <v>96979</v>
      </c>
      <c r="Z1865" s="1"/>
      <c r="AA1865" s="1"/>
      <c r="AB1865" s="1"/>
      <c r="AC1865" s="1">
        <v>3833</v>
      </c>
      <c r="AD1865" s="1"/>
      <c r="AE1865" s="1"/>
      <c r="AF1865" s="1"/>
      <c r="AG1865" s="1">
        <v>0</v>
      </c>
      <c r="AH1865" s="1">
        <v>1120729.418612076</v>
      </c>
      <c r="AI1865" s="1">
        <v>994532.46525000001</v>
      </c>
      <c r="AJ1865" s="1">
        <v>0</v>
      </c>
      <c r="AK1865" s="1">
        <v>0</v>
      </c>
      <c r="AL1865" s="1">
        <v>0</v>
      </c>
      <c r="AM1865" s="1">
        <v>33775.782719999996</v>
      </c>
      <c r="AN1865" s="1">
        <v>0</v>
      </c>
      <c r="AO1865" s="1">
        <v>0</v>
      </c>
      <c r="AP1865" s="1">
        <v>0</v>
      </c>
      <c r="AQ1865" s="1">
        <v>2149037.6665820759</v>
      </c>
      <c r="AR1865" s="1">
        <v>0</v>
      </c>
      <c r="AS1865" s="1">
        <v>280811.32156200003</v>
      </c>
      <c r="AT1865" s="1">
        <v>210252.35339259999</v>
      </c>
      <c r="AU1865" s="1">
        <v>0</v>
      </c>
      <c r="AV1865" s="1">
        <v>0</v>
      </c>
      <c r="AW1865" s="1">
        <v>0</v>
      </c>
      <c r="AX1865" s="1">
        <v>9970.32294</v>
      </c>
      <c r="AY1865" s="1">
        <v>0</v>
      </c>
      <c r="AZ1865" s="1">
        <v>0</v>
      </c>
      <c r="BA1865" s="1">
        <v>0</v>
      </c>
      <c r="BB1865" s="1">
        <v>501033.99789460003</v>
      </c>
      <c r="BC1865" s="7">
        <v>0.41164339357040908</v>
      </c>
      <c r="BD1865" s="35" t="s">
        <v>552</v>
      </c>
      <c r="BE1865" s="35">
        <v>2.3254714939729912</v>
      </c>
      <c r="BF1865" s="35">
        <v>3.2171176384077631</v>
      </c>
      <c r="BG1865" s="35" t="s">
        <v>552</v>
      </c>
      <c r="BH1865" s="35" t="s">
        <v>552</v>
      </c>
      <c r="BI1865" s="35" t="s">
        <v>552</v>
      </c>
      <c r="BJ1865" s="35" t="s">
        <v>552</v>
      </c>
      <c r="BK1865" s="35" t="s">
        <v>552</v>
      </c>
      <c r="BL1865" s="35" t="s">
        <v>552</v>
      </c>
      <c r="BM1865" s="35" t="s">
        <v>552</v>
      </c>
      <c r="BN1865" s="35">
        <v>2.7119502329417067</v>
      </c>
      <c r="BO1865" s="1">
        <v>0</v>
      </c>
      <c r="BP1865" s="1"/>
      <c r="BQ1865" s="1">
        <v>2119061.3105999995</v>
      </c>
      <c r="BR1865" s="1">
        <v>94191.800888990372</v>
      </c>
      <c r="BS1865" s="1">
        <v>832328.8553970285</v>
      </c>
      <c r="BT1865" s="1">
        <v>2119061.3105999995</v>
      </c>
      <c r="BU1865" s="1">
        <v>94191.800888990372</v>
      </c>
      <c r="BV1865" s="1">
        <v>245009.82863642395</v>
      </c>
      <c r="BW1865" s="35">
        <v>6.7871105110483718</v>
      </c>
      <c r="BX1865" s="1">
        <v>12263241.984129196</v>
      </c>
      <c r="BY1865" s="1">
        <v>545098.36097925156</v>
      </c>
      <c r="BZ1865" s="1">
        <v>4816779.0677170036</v>
      </c>
      <c r="CA1865" s="1">
        <v>12263241.984129196</v>
      </c>
      <c r="CB1865" s="1">
        <v>545098.36097925156</v>
      </c>
      <c r="CC1865" s="1">
        <v>1417898.9546120095</v>
      </c>
    </row>
    <row r="1866" spans="1:81" x14ac:dyDescent="0.25">
      <c r="A1866" t="s">
        <v>670</v>
      </c>
      <c r="B1866" t="s">
        <v>671</v>
      </c>
      <c r="C1866" t="s">
        <v>65</v>
      </c>
      <c r="D1866" t="s">
        <v>28</v>
      </c>
      <c r="E1866">
        <v>30026</v>
      </c>
      <c r="F1866" t="s">
        <v>39</v>
      </c>
      <c r="G1866" t="s">
        <v>47</v>
      </c>
      <c r="H1866" s="74">
        <v>0.32649306637178005</v>
      </c>
      <c r="I1866" s="1">
        <v>6441206</v>
      </c>
      <c r="J1866" s="1">
        <v>0</v>
      </c>
      <c r="K1866" s="1">
        <v>602691</v>
      </c>
      <c r="L1866" s="1">
        <v>391419</v>
      </c>
      <c r="M1866" s="1">
        <v>0</v>
      </c>
      <c r="N1866" s="1">
        <v>0</v>
      </c>
      <c r="O1866" s="1">
        <v>0</v>
      </c>
      <c r="P1866" s="1">
        <v>26585</v>
      </c>
      <c r="Q1866" s="1">
        <v>0</v>
      </c>
      <c r="R1866" s="1">
        <v>0</v>
      </c>
      <c r="S1866" s="1">
        <v>0</v>
      </c>
      <c r="T1866" s="1">
        <v>1020695</v>
      </c>
      <c r="U1866" s="1"/>
      <c r="V1866" s="36"/>
      <c r="W1866" s="1"/>
      <c r="X1866" s="1">
        <v>129988</v>
      </c>
      <c r="Y1866" s="1">
        <v>96979</v>
      </c>
      <c r="Z1866" s="1"/>
      <c r="AA1866" s="1"/>
      <c r="AB1866" s="1"/>
      <c r="AC1866" s="1">
        <v>4284</v>
      </c>
      <c r="AD1866" s="1"/>
      <c r="AE1866" s="1"/>
      <c r="AF1866" s="1"/>
      <c r="AG1866" s="1">
        <v>0</v>
      </c>
      <c r="AH1866" s="1">
        <v>1120729.418612076</v>
      </c>
      <c r="AI1866" s="1">
        <v>994730.29956249997</v>
      </c>
      <c r="AJ1866" s="1">
        <v>0</v>
      </c>
      <c r="AK1866" s="1">
        <v>0</v>
      </c>
      <c r="AL1866" s="1">
        <v>0</v>
      </c>
      <c r="AM1866" s="1">
        <v>37765.758849166661</v>
      </c>
      <c r="AN1866" s="1">
        <v>0</v>
      </c>
      <c r="AO1866" s="1">
        <v>0</v>
      </c>
      <c r="AP1866" s="1">
        <v>0</v>
      </c>
      <c r="AQ1866" s="1">
        <v>2153225.4770237426</v>
      </c>
      <c r="AR1866" s="1">
        <v>0</v>
      </c>
      <c r="AS1866" s="1">
        <v>280811.32156200003</v>
      </c>
      <c r="AT1866" s="1">
        <v>210252.35339259999</v>
      </c>
      <c r="AU1866" s="1">
        <v>0</v>
      </c>
      <c r="AV1866" s="1">
        <v>0</v>
      </c>
      <c r="AW1866" s="1">
        <v>0</v>
      </c>
      <c r="AX1866" s="1">
        <v>11143.455120000001</v>
      </c>
      <c r="AY1866" s="1">
        <v>0</v>
      </c>
      <c r="AZ1866" s="1">
        <v>0</v>
      </c>
      <c r="BA1866" s="1">
        <v>0</v>
      </c>
      <c r="BB1866" s="1">
        <v>502207.13007460005</v>
      </c>
      <c r="BC1866" s="7">
        <v>0.41225705358567055</v>
      </c>
      <c r="BD1866" s="35" t="s">
        <v>552</v>
      </c>
      <c r="BE1866" s="35">
        <v>2.3254714939729912</v>
      </c>
      <c r="BF1866" s="35">
        <v>3.0784981131603217</v>
      </c>
      <c r="BG1866" s="35" t="s">
        <v>552</v>
      </c>
      <c r="BH1866" s="35" t="s">
        <v>552</v>
      </c>
      <c r="BI1866" s="35" t="s">
        <v>552</v>
      </c>
      <c r="BJ1866" s="35">
        <v>1.8397296960378657</v>
      </c>
      <c r="BK1866" s="35" t="s">
        <v>552</v>
      </c>
      <c r="BL1866" s="35" t="s">
        <v>552</v>
      </c>
      <c r="BM1866" s="35" t="s">
        <v>552</v>
      </c>
      <c r="BN1866" s="35">
        <v>2.6015926472632303</v>
      </c>
      <c r="BO1866" s="1">
        <v>0</v>
      </c>
      <c r="BP1866" s="1">
        <v>0</v>
      </c>
      <c r="BQ1866" s="1">
        <v>2120187.3669599993</v>
      </c>
      <c r="BR1866" s="1">
        <v>94241.853842116514</v>
      </c>
      <c r="BS1866" s="1">
        <v>832771.1499151449</v>
      </c>
      <c r="BT1866" s="1">
        <v>2120187.3669599993</v>
      </c>
      <c r="BU1866" s="1">
        <v>94241.853842116514</v>
      </c>
      <c r="BV1866" s="1">
        <v>245140.02537703663</v>
      </c>
      <c r="BW1866" s="35">
        <v>6.7871105110483718</v>
      </c>
      <c r="BX1866" s="1">
        <v>12269758.596726183</v>
      </c>
      <c r="BY1866" s="1">
        <v>545388.02295039687</v>
      </c>
      <c r="BZ1866" s="1">
        <v>4819338.6749717752</v>
      </c>
      <c r="CA1866" s="1">
        <v>12269758.596726183</v>
      </c>
      <c r="CB1866" s="1">
        <v>545388.02295039687</v>
      </c>
      <c r="CC1866" s="1">
        <v>1418652.4175381132</v>
      </c>
    </row>
    <row r="1867" spans="1:81" x14ac:dyDescent="0.25">
      <c r="A1867" t="s">
        <v>670</v>
      </c>
      <c r="B1867" t="s">
        <v>671</v>
      </c>
      <c r="C1867" t="s">
        <v>65</v>
      </c>
      <c r="D1867" t="s">
        <v>1730</v>
      </c>
      <c r="E1867">
        <v>30026</v>
      </c>
      <c r="F1867" t="s">
        <v>39</v>
      </c>
      <c r="G1867" t="s">
        <v>47</v>
      </c>
      <c r="H1867" s="74">
        <v>0.32649306637178005</v>
      </c>
      <c r="I1867" s="1">
        <v>3421</v>
      </c>
      <c r="J1867" s="1"/>
      <c r="K1867" s="1"/>
      <c r="L1867" s="1">
        <v>16927</v>
      </c>
      <c r="M1867" s="1"/>
      <c r="N1867" s="1"/>
      <c r="O1867" s="1"/>
      <c r="P1867" s="1">
        <v>26585</v>
      </c>
      <c r="Q1867" s="1"/>
      <c r="R1867" s="1"/>
      <c r="S1867" s="1"/>
      <c r="T1867" s="1">
        <v>43512</v>
      </c>
      <c r="U1867" s="1">
        <v>12.25</v>
      </c>
      <c r="V1867" s="36">
        <v>8.1632653061224483E-2</v>
      </c>
      <c r="W1867" s="1"/>
      <c r="X1867" s="1"/>
      <c r="Y1867" s="1"/>
      <c r="Z1867" s="1"/>
      <c r="AA1867" s="1"/>
      <c r="AB1867" s="1"/>
      <c r="AC1867" s="1">
        <v>451</v>
      </c>
      <c r="AD1867" s="1"/>
      <c r="AE1867" s="1"/>
      <c r="AF1867" s="1"/>
      <c r="AG1867" s="1">
        <v>0</v>
      </c>
      <c r="AH1867" s="1">
        <v>0</v>
      </c>
      <c r="AI1867" s="1">
        <v>197.83431249999998</v>
      </c>
      <c r="AJ1867" s="1">
        <v>0</v>
      </c>
      <c r="AK1867" s="1"/>
      <c r="AL1867" s="1">
        <v>0</v>
      </c>
      <c r="AM1867" s="1">
        <v>3989.9761291666664</v>
      </c>
      <c r="AN1867" s="1"/>
      <c r="AO1867" s="1">
        <v>0</v>
      </c>
      <c r="AP1867" s="1">
        <v>0</v>
      </c>
      <c r="AQ1867" s="1">
        <v>4187.8104416666665</v>
      </c>
      <c r="AR1867" s="1">
        <v>0</v>
      </c>
      <c r="AS1867" s="1">
        <v>0</v>
      </c>
      <c r="AT1867" s="1">
        <v>0</v>
      </c>
      <c r="AU1867" s="1">
        <v>0</v>
      </c>
      <c r="AV1867" s="1"/>
      <c r="AW1867" s="1">
        <v>0</v>
      </c>
      <c r="AX1867" s="1">
        <v>1173.1321799999998</v>
      </c>
      <c r="AY1867" s="1"/>
      <c r="AZ1867" s="1">
        <v>0</v>
      </c>
      <c r="BA1867" s="1">
        <v>0</v>
      </c>
      <c r="BB1867" s="1">
        <v>1173.1321799999998</v>
      </c>
      <c r="BC1867" s="7">
        <v>1.5670688750852575</v>
      </c>
      <c r="BD1867" s="35" t="s">
        <v>552</v>
      </c>
      <c r="BE1867" s="35" t="s">
        <v>552</v>
      </c>
      <c r="BF1867" s="35">
        <v>1.1687499999999998E-2</v>
      </c>
      <c r="BG1867" s="35" t="s">
        <v>552</v>
      </c>
      <c r="BH1867" s="35" t="s">
        <v>552</v>
      </c>
      <c r="BI1867" s="35" t="s">
        <v>552</v>
      </c>
      <c r="BJ1867" s="35">
        <v>0.19421133380352326</v>
      </c>
      <c r="BK1867" s="35" t="s">
        <v>552</v>
      </c>
      <c r="BL1867" s="35" t="s">
        <v>552</v>
      </c>
      <c r="BM1867" s="35" t="s">
        <v>552</v>
      </c>
      <c r="BN1867" s="35">
        <v>0.12320607238616166</v>
      </c>
      <c r="BO1867" s="1">
        <v>0</v>
      </c>
      <c r="BP1867" s="1">
        <v>0</v>
      </c>
      <c r="BQ1867" s="1">
        <v>1126.0563599999998</v>
      </c>
      <c r="BR1867" s="1">
        <v>50.052953126150705</v>
      </c>
      <c r="BS1867" s="1">
        <v>442.29451811659362</v>
      </c>
      <c r="BT1867" s="1">
        <v>1126.0563599999998</v>
      </c>
      <c r="BU1867" s="1">
        <v>50.052953126150705</v>
      </c>
      <c r="BV1867" s="1">
        <v>130.19674061268068</v>
      </c>
      <c r="BW1867" s="35">
        <v>6.7871105110483718</v>
      </c>
      <c r="BX1867" s="1">
        <v>6516.6125969888681</v>
      </c>
      <c r="BY1867" s="1">
        <v>289.66197114535817</v>
      </c>
      <c r="BZ1867" s="1">
        <v>2559.607254771613</v>
      </c>
      <c r="CA1867" s="1">
        <v>6516.6125969888681</v>
      </c>
      <c r="CB1867" s="1">
        <v>289.66197114535817</v>
      </c>
      <c r="CC1867" s="1">
        <v>753.46292610388275</v>
      </c>
    </row>
    <row r="1868" spans="1:81" x14ac:dyDescent="0.25">
      <c r="A1868" t="s">
        <v>1400</v>
      </c>
      <c r="B1868" t="s">
        <v>1401</v>
      </c>
      <c r="C1868" t="s">
        <v>65</v>
      </c>
      <c r="D1868" t="s">
        <v>28</v>
      </c>
      <c r="E1868">
        <v>30167</v>
      </c>
      <c r="F1868" t="s">
        <v>370</v>
      </c>
      <c r="G1868" t="s">
        <v>47</v>
      </c>
      <c r="H1868" s="74">
        <v>0.32649306637178005</v>
      </c>
      <c r="I1868" s="1">
        <v>844505.54999999993</v>
      </c>
      <c r="J1868" s="1">
        <v>0</v>
      </c>
      <c r="K1868" s="1">
        <v>0</v>
      </c>
      <c r="L1868" s="1">
        <v>14021</v>
      </c>
      <c r="M1868" s="1">
        <v>0</v>
      </c>
      <c r="N1868" s="1">
        <v>0</v>
      </c>
      <c r="O1868" s="1">
        <v>0</v>
      </c>
      <c r="P1868" s="1">
        <v>547903</v>
      </c>
      <c r="Q1868" s="1">
        <v>0</v>
      </c>
      <c r="R1868" s="1">
        <v>0</v>
      </c>
      <c r="S1868" s="1">
        <v>0</v>
      </c>
      <c r="T1868" s="1">
        <v>561924</v>
      </c>
      <c r="U1868" s="1"/>
      <c r="V1868" s="36"/>
      <c r="W1868" s="1"/>
      <c r="X1868" s="1"/>
      <c r="Y1868" s="1">
        <v>3253</v>
      </c>
      <c r="Z1868" s="1"/>
      <c r="AA1868" s="1"/>
      <c r="AB1868" s="1"/>
      <c r="AC1868" s="1">
        <v>64536</v>
      </c>
      <c r="AD1868" s="1"/>
      <c r="AE1868" s="1"/>
      <c r="AF1868" s="1"/>
      <c r="AG1868" s="1">
        <v>0</v>
      </c>
      <c r="AH1868" s="1">
        <v>0</v>
      </c>
      <c r="AI1868" s="1">
        <v>33377.000437500006</v>
      </c>
      <c r="AJ1868" s="1">
        <v>0</v>
      </c>
      <c r="AK1868" s="1">
        <v>0</v>
      </c>
      <c r="AL1868" s="1">
        <v>0</v>
      </c>
      <c r="AM1868" s="1">
        <v>567248.40649083327</v>
      </c>
      <c r="AN1868" s="1">
        <v>0</v>
      </c>
      <c r="AO1868" s="1">
        <v>0</v>
      </c>
      <c r="AP1868" s="1">
        <v>0</v>
      </c>
      <c r="AQ1868" s="1">
        <v>600625.40692833322</v>
      </c>
      <c r="AR1868" s="1">
        <v>0</v>
      </c>
      <c r="AS1868" s="1">
        <v>0</v>
      </c>
      <c r="AT1868" s="1">
        <v>7052.5671081999999</v>
      </c>
      <c r="AU1868" s="1">
        <v>0</v>
      </c>
      <c r="AV1868" s="1">
        <v>0</v>
      </c>
      <c r="AW1868" s="1">
        <v>0</v>
      </c>
      <c r="AX1868" s="1">
        <v>167869.75248</v>
      </c>
      <c r="AY1868" s="1">
        <v>0</v>
      </c>
      <c r="AZ1868" s="1">
        <v>0</v>
      </c>
      <c r="BA1868" s="1">
        <v>0</v>
      </c>
      <c r="BB1868" s="1">
        <v>174922.31958819999</v>
      </c>
      <c r="BC1868" s="7">
        <v>0.91834532824151749</v>
      </c>
      <c r="BD1868" s="35" t="s">
        <v>552</v>
      </c>
      <c r="BE1868" s="35" t="s">
        <v>552</v>
      </c>
      <c r="BF1868" s="35">
        <v>2.8835010017616436</v>
      </c>
      <c r="BG1868" s="35" t="s">
        <v>552</v>
      </c>
      <c r="BH1868" s="35" t="s">
        <v>552</v>
      </c>
      <c r="BI1868" s="35" t="s">
        <v>552</v>
      </c>
      <c r="BJ1868" s="35">
        <v>1.3416939841008961</v>
      </c>
      <c r="BK1868" s="35" t="s">
        <v>552</v>
      </c>
      <c r="BL1868" s="35" t="s">
        <v>552</v>
      </c>
      <c r="BM1868" s="35" t="s">
        <v>552</v>
      </c>
      <c r="BN1868" s="35">
        <v>1.3801648025649966</v>
      </c>
      <c r="BO1868" s="1">
        <v>0</v>
      </c>
      <c r="BP1868" s="1">
        <v>0</v>
      </c>
      <c r="BQ1868" s="1">
        <v>277977.44683799992</v>
      </c>
      <c r="BR1868" s="1">
        <v>12356.03528468989</v>
      </c>
      <c r="BS1868" s="1">
        <v>109184.50022918409</v>
      </c>
      <c r="BT1868" s="1">
        <v>277977.44683799997</v>
      </c>
      <c r="BU1868" s="1">
        <v>12356.035284689893</v>
      </c>
      <c r="BV1868" s="1">
        <v>32140.271861829653</v>
      </c>
      <c r="BW1868" s="35">
        <v>5.9829048985521256</v>
      </c>
      <c r="BX1868" s="1">
        <v>1385135.1815360829</v>
      </c>
      <c r="BY1868" s="1">
        <v>61568.948746764159</v>
      </c>
      <c r="BZ1868" s="1">
        <v>544055.98103796714</v>
      </c>
      <c r="CA1868" s="1">
        <v>1385135.1815360829</v>
      </c>
      <c r="CB1868" s="1">
        <v>61568.948746764159</v>
      </c>
      <c r="CC1868" s="1">
        <v>160151.91810110799</v>
      </c>
    </row>
    <row r="1869" spans="1:81" x14ac:dyDescent="0.25">
      <c r="A1869" t="s">
        <v>1400</v>
      </c>
      <c r="B1869" t="s">
        <v>1401</v>
      </c>
      <c r="C1869" t="s">
        <v>65</v>
      </c>
      <c r="D1869" t="s">
        <v>1730</v>
      </c>
      <c r="E1869">
        <v>30167</v>
      </c>
      <c r="F1869" t="s">
        <v>370</v>
      </c>
      <c r="G1869" t="s">
        <v>47</v>
      </c>
      <c r="H1869" s="74">
        <v>0.32649306637178005</v>
      </c>
      <c r="I1869" s="1">
        <v>844505.54999999993</v>
      </c>
      <c r="J1869" s="1"/>
      <c r="K1869" s="1"/>
      <c r="L1869" s="1">
        <v>14021</v>
      </c>
      <c r="M1869" s="1"/>
      <c r="N1869" s="1"/>
      <c r="O1869" s="1"/>
      <c r="P1869" s="1">
        <v>547903</v>
      </c>
      <c r="Q1869" s="1"/>
      <c r="R1869" s="1"/>
      <c r="S1869" s="1"/>
      <c r="T1869" s="1">
        <v>561924</v>
      </c>
      <c r="U1869" s="1">
        <v>12</v>
      </c>
      <c r="V1869" s="36">
        <v>0.16754706166643651</v>
      </c>
      <c r="W1869" s="1"/>
      <c r="X1869" s="1"/>
      <c r="Y1869" s="1">
        <v>3253</v>
      </c>
      <c r="Z1869" s="1"/>
      <c r="AA1869" s="1"/>
      <c r="AB1869" s="1"/>
      <c r="AC1869" s="1">
        <v>64536</v>
      </c>
      <c r="AD1869" s="1"/>
      <c r="AE1869" s="1"/>
      <c r="AF1869" s="1"/>
      <c r="AG1869" s="1">
        <v>0</v>
      </c>
      <c r="AH1869" s="1">
        <v>0</v>
      </c>
      <c r="AI1869" s="1">
        <v>33377.000437500006</v>
      </c>
      <c r="AJ1869" s="1">
        <v>0</v>
      </c>
      <c r="AK1869" s="1"/>
      <c r="AL1869" s="1">
        <v>0</v>
      </c>
      <c r="AM1869" s="1">
        <v>567248.40649083327</v>
      </c>
      <c r="AN1869" s="1"/>
      <c r="AO1869" s="1">
        <v>0</v>
      </c>
      <c r="AP1869" s="1">
        <v>0</v>
      </c>
      <c r="AQ1869" s="1">
        <v>600625.40692833322</v>
      </c>
      <c r="AR1869" s="1">
        <v>0</v>
      </c>
      <c r="AS1869" s="1">
        <v>0</v>
      </c>
      <c r="AT1869" s="1">
        <v>7052.5671081999999</v>
      </c>
      <c r="AU1869" s="1">
        <v>0</v>
      </c>
      <c r="AV1869" s="1"/>
      <c r="AW1869" s="1">
        <v>0</v>
      </c>
      <c r="AX1869" s="1">
        <v>167869.75248</v>
      </c>
      <c r="AY1869" s="1"/>
      <c r="AZ1869" s="1">
        <v>0</v>
      </c>
      <c r="BA1869" s="1">
        <v>0</v>
      </c>
      <c r="BB1869" s="1">
        <v>174922.31958819999</v>
      </c>
      <c r="BC1869" s="7">
        <v>0.91834532824151749</v>
      </c>
      <c r="BD1869" s="35" t="s">
        <v>552</v>
      </c>
      <c r="BE1869" s="35" t="s">
        <v>552</v>
      </c>
      <c r="BF1869" s="35">
        <v>2.8835010017616436</v>
      </c>
      <c r="BG1869" s="35" t="s">
        <v>552</v>
      </c>
      <c r="BH1869" s="35" t="s">
        <v>552</v>
      </c>
      <c r="BI1869" s="35" t="s">
        <v>552</v>
      </c>
      <c r="BJ1869" s="35">
        <v>1.3416939841008961</v>
      </c>
      <c r="BK1869" s="35" t="s">
        <v>552</v>
      </c>
      <c r="BL1869" s="35" t="s">
        <v>552</v>
      </c>
      <c r="BM1869" s="35" t="s">
        <v>552</v>
      </c>
      <c r="BN1869" s="35">
        <v>1.3801648025649966</v>
      </c>
      <c r="BO1869" s="1">
        <v>0</v>
      </c>
      <c r="BP1869" s="1">
        <v>0</v>
      </c>
      <c r="BQ1869" s="1">
        <v>277977.44683799992</v>
      </c>
      <c r="BR1869" s="1">
        <v>12356.03528468989</v>
      </c>
      <c r="BS1869" s="1">
        <v>109184.50022918409</v>
      </c>
      <c r="BT1869" s="1">
        <v>277977.44683799992</v>
      </c>
      <c r="BU1869" s="1">
        <v>12356.03528468989</v>
      </c>
      <c r="BV1869" s="1">
        <v>32140.271861829646</v>
      </c>
      <c r="BW1869" s="35">
        <v>5.9829048985521256</v>
      </c>
      <c r="BX1869" s="1">
        <v>1385135.1815360829</v>
      </c>
      <c r="BY1869" s="1">
        <v>61568.948746764159</v>
      </c>
      <c r="BZ1869" s="1">
        <v>544055.98103796714</v>
      </c>
      <c r="CA1869" s="1">
        <v>1385135.1815360829</v>
      </c>
      <c r="CB1869" s="1">
        <v>61568.948746764159</v>
      </c>
      <c r="CC1869" s="1">
        <v>160151.91810110799</v>
      </c>
    </row>
    <row r="1870" spans="1:81" x14ac:dyDescent="0.25">
      <c r="A1870" t="s">
        <v>653</v>
      </c>
      <c r="B1870" t="s">
        <v>654</v>
      </c>
      <c r="C1870" t="s">
        <v>65</v>
      </c>
      <c r="D1870" t="s">
        <v>38</v>
      </c>
      <c r="E1870">
        <v>30087</v>
      </c>
      <c r="F1870" t="s">
        <v>39</v>
      </c>
      <c r="G1870" t="s">
        <v>55</v>
      </c>
      <c r="H1870" s="74">
        <v>0.53246165051848993</v>
      </c>
      <c r="I1870" s="1">
        <v>1369958</v>
      </c>
      <c r="J1870" s="1"/>
      <c r="K1870" s="1"/>
      <c r="L1870" s="1">
        <v>446993</v>
      </c>
      <c r="M1870" s="1"/>
      <c r="N1870" s="1"/>
      <c r="O1870" s="1"/>
      <c r="P1870" s="1">
        <v>571525</v>
      </c>
      <c r="Q1870" s="1"/>
      <c r="R1870" s="1"/>
      <c r="S1870" s="1"/>
      <c r="T1870" s="1">
        <v>1018518</v>
      </c>
      <c r="U1870" s="1">
        <v>18.90909090909091</v>
      </c>
      <c r="V1870" s="36">
        <v>0.13820212868984399</v>
      </c>
      <c r="W1870" s="1"/>
      <c r="X1870" s="1"/>
      <c r="Y1870" s="1">
        <v>84690</v>
      </c>
      <c r="Z1870" s="1"/>
      <c r="AA1870" s="1"/>
      <c r="AB1870" s="1"/>
      <c r="AC1870" s="1">
        <v>9765</v>
      </c>
      <c r="AD1870" s="1"/>
      <c r="AE1870" s="1"/>
      <c r="AF1870" s="1"/>
      <c r="AG1870" s="1">
        <v>0</v>
      </c>
      <c r="AH1870" s="1">
        <v>0</v>
      </c>
      <c r="AI1870" s="1">
        <v>869909.1306875</v>
      </c>
      <c r="AJ1870" s="1">
        <v>0</v>
      </c>
      <c r="AK1870" s="1">
        <v>0</v>
      </c>
      <c r="AL1870" s="1">
        <v>0</v>
      </c>
      <c r="AM1870" s="1">
        <v>86385.857145833332</v>
      </c>
      <c r="AN1870" s="1">
        <v>0</v>
      </c>
      <c r="AO1870" s="1">
        <v>0</v>
      </c>
      <c r="AP1870" s="1">
        <v>0</v>
      </c>
      <c r="AQ1870" s="1">
        <v>956294.98783333332</v>
      </c>
      <c r="AR1870" s="1">
        <v>0</v>
      </c>
      <c r="AS1870" s="1">
        <v>0</v>
      </c>
      <c r="AT1870" s="1">
        <v>183609.562986</v>
      </c>
      <c r="AU1870" s="1">
        <v>0</v>
      </c>
      <c r="AV1870" s="1">
        <v>0</v>
      </c>
      <c r="AW1870" s="1">
        <v>0</v>
      </c>
      <c r="AX1870" s="1">
        <v>25400.522699999998</v>
      </c>
      <c r="AY1870" s="1">
        <v>0</v>
      </c>
      <c r="AZ1870" s="1">
        <v>0</v>
      </c>
      <c r="BA1870" s="1">
        <v>0</v>
      </c>
      <c r="BB1870" s="1">
        <v>209010.08568600001</v>
      </c>
      <c r="BC1870" s="7">
        <v>0.85061372211362196</v>
      </c>
      <c r="BD1870" s="35" t="s">
        <v>552</v>
      </c>
      <c r="BE1870" s="35" t="s">
        <v>552</v>
      </c>
      <c r="BF1870" s="35">
        <v>2.3569019954976924</v>
      </c>
      <c r="BG1870" s="35" t="s">
        <v>552</v>
      </c>
      <c r="BH1870" s="35" t="s">
        <v>552</v>
      </c>
      <c r="BI1870" s="35" t="s">
        <v>552</v>
      </c>
      <c r="BJ1870" s="35">
        <v>0.1955931583847309</v>
      </c>
      <c r="BK1870" s="35" t="s">
        <v>552</v>
      </c>
      <c r="BL1870" s="35" t="s">
        <v>552</v>
      </c>
      <c r="BM1870" s="35" t="s">
        <v>552</v>
      </c>
      <c r="BN1870" s="35">
        <v>1.1441182910064753</v>
      </c>
      <c r="BO1870" s="1">
        <v>0</v>
      </c>
      <c r="BP1870" s="1"/>
      <c r="BQ1870" s="1">
        <v>450935.37527999992</v>
      </c>
      <c r="BR1870" s="1">
        <v>20043.976486055293</v>
      </c>
      <c r="BS1870" s="1">
        <v>177119.23807365459</v>
      </c>
      <c r="BT1870" s="1">
        <v>450935.37527999992</v>
      </c>
      <c r="BU1870" s="1">
        <v>20043.976486055293</v>
      </c>
      <c r="BV1870" s="1">
        <v>52137.990755997307</v>
      </c>
      <c r="BW1870" s="35">
        <v>5.9858082907461743</v>
      </c>
      <c r="BX1870" s="1">
        <v>2248277.332661761</v>
      </c>
      <c r="BY1870" s="1">
        <v>99935.424143695855</v>
      </c>
      <c r="BZ1870" s="1">
        <v>883082.56563827244</v>
      </c>
      <c r="CA1870" s="1">
        <v>2248277.332661761</v>
      </c>
      <c r="CB1870" s="1">
        <v>99935.424143695855</v>
      </c>
      <c r="CC1870" s="1">
        <v>259950.02657409877</v>
      </c>
    </row>
    <row r="1871" spans="1:81" x14ac:dyDescent="0.25">
      <c r="A1871" t="s">
        <v>653</v>
      </c>
      <c r="B1871" t="s">
        <v>654</v>
      </c>
      <c r="C1871" t="s">
        <v>65</v>
      </c>
      <c r="D1871" t="s">
        <v>28</v>
      </c>
      <c r="E1871">
        <v>30087</v>
      </c>
      <c r="F1871" t="s">
        <v>39</v>
      </c>
      <c r="G1871" t="s">
        <v>55</v>
      </c>
      <c r="H1871" s="74">
        <v>0.53246165051848993</v>
      </c>
      <c r="I1871" s="1">
        <v>3056318</v>
      </c>
      <c r="J1871" s="1">
        <v>0</v>
      </c>
      <c r="K1871" s="1">
        <v>0</v>
      </c>
      <c r="L1871" s="1">
        <v>446993</v>
      </c>
      <c r="M1871" s="1">
        <v>0</v>
      </c>
      <c r="N1871" s="1">
        <v>0</v>
      </c>
      <c r="O1871" s="1">
        <v>0</v>
      </c>
      <c r="P1871" s="1">
        <v>1103169</v>
      </c>
      <c r="Q1871" s="1">
        <v>0</v>
      </c>
      <c r="R1871" s="1">
        <v>0</v>
      </c>
      <c r="S1871" s="1">
        <v>0</v>
      </c>
      <c r="T1871" s="1">
        <v>1550162</v>
      </c>
      <c r="U1871" s="1"/>
      <c r="V1871" s="36"/>
      <c r="W1871" s="1"/>
      <c r="X1871" s="1"/>
      <c r="Y1871" s="1">
        <v>84690</v>
      </c>
      <c r="Z1871" s="1"/>
      <c r="AA1871" s="1"/>
      <c r="AB1871" s="1"/>
      <c r="AC1871" s="1">
        <v>144729</v>
      </c>
      <c r="AD1871" s="1"/>
      <c r="AE1871" s="1"/>
      <c r="AF1871" s="1"/>
      <c r="AG1871" s="1">
        <v>0</v>
      </c>
      <c r="AH1871" s="1">
        <v>0</v>
      </c>
      <c r="AI1871" s="1">
        <v>869909.1306875</v>
      </c>
      <c r="AJ1871" s="1">
        <v>0</v>
      </c>
      <c r="AK1871" s="1">
        <v>0</v>
      </c>
      <c r="AL1871" s="1">
        <v>0</v>
      </c>
      <c r="AM1871" s="1">
        <v>1271973.6361225001</v>
      </c>
      <c r="AN1871" s="1">
        <v>0</v>
      </c>
      <c r="AO1871" s="1">
        <v>0</v>
      </c>
      <c r="AP1871" s="1">
        <v>0</v>
      </c>
      <c r="AQ1871" s="1">
        <v>2141882.7668099999</v>
      </c>
      <c r="AR1871" s="1">
        <v>0</v>
      </c>
      <c r="AS1871" s="1">
        <v>0</v>
      </c>
      <c r="AT1871" s="1">
        <v>183609.562986</v>
      </c>
      <c r="AU1871" s="1">
        <v>0</v>
      </c>
      <c r="AV1871" s="1">
        <v>0</v>
      </c>
      <c r="AW1871" s="1">
        <v>0</v>
      </c>
      <c r="AX1871" s="1">
        <v>376466.18021999992</v>
      </c>
      <c r="AY1871" s="1">
        <v>0</v>
      </c>
      <c r="AZ1871" s="1">
        <v>0</v>
      </c>
      <c r="BA1871" s="1">
        <v>0</v>
      </c>
      <c r="BB1871" s="1">
        <v>560075.74320599996</v>
      </c>
      <c r="BC1871" s="7">
        <v>0.88405673428484854</v>
      </c>
      <c r="BD1871" s="35" t="s">
        <v>552</v>
      </c>
      <c r="BE1871" s="35" t="s">
        <v>552</v>
      </c>
      <c r="BF1871" s="35">
        <v>2.3569019954976924</v>
      </c>
      <c r="BG1871" s="35" t="s">
        <v>552</v>
      </c>
      <c r="BH1871" s="35" t="s">
        <v>552</v>
      </c>
      <c r="BI1871" s="35" t="s">
        <v>552</v>
      </c>
      <c r="BJ1871" s="35">
        <v>1.4942767756730837</v>
      </c>
      <c r="BK1871" s="35" t="s">
        <v>552</v>
      </c>
      <c r="BL1871" s="35" t="s">
        <v>552</v>
      </c>
      <c r="BM1871" s="35" t="s">
        <v>552</v>
      </c>
      <c r="BN1871" s="35">
        <v>1.7430168653443963</v>
      </c>
      <c r="BO1871" s="1">
        <v>0</v>
      </c>
      <c r="BP1871" s="1">
        <v>0</v>
      </c>
      <c r="BQ1871" s="1">
        <v>1006017.6328799998</v>
      </c>
      <c r="BR1871" s="1">
        <v>44717.258577202767</v>
      </c>
      <c r="BS1871" s="1">
        <v>395145.48290589632</v>
      </c>
      <c r="BT1871" s="1">
        <v>1006017.6328799998</v>
      </c>
      <c r="BU1871" s="1">
        <v>44717.258577202767</v>
      </c>
      <c r="BV1871" s="1">
        <v>116317.63866584828</v>
      </c>
      <c r="BW1871" s="35">
        <v>5.9858082907461743</v>
      </c>
      <c r="BX1871" s="1">
        <v>5015811.0546499444</v>
      </c>
      <c r="BY1871" s="1">
        <v>222951.67855365804</v>
      </c>
      <c r="BZ1871" s="1">
        <v>1970119.6247231185</v>
      </c>
      <c r="CA1871" s="1">
        <v>5015811.0546499444</v>
      </c>
      <c r="CB1871" s="1">
        <v>222951.67855365804</v>
      </c>
      <c r="CC1871" s="1">
        <v>579937.44722020417</v>
      </c>
    </row>
    <row r="1872" spans="1:81" x14ac:dyDescent="0.25">
      <c r="A1872" t="s">
        <v>653</v>
      </c>
      <c r="B1872" t="s">
        <v>654</v>
      </c>
      <c r="C1872" t="s">
        <v>65</v>
      </c>
      <c r="D1872" t="s">
        <v>1730</v>
      </c>
      <c r="E1872">
        <v>30087</v>
      </c>
      <c r="F1872" t="s">
        <v>39</v>
      </c>
      <c r="G1872" t="s">
        <v>55</v>
      </c>
      <c r="H1872" s="74">
        <v>0.53246165051848993</v>
      </c>
      <c r="I1872" s="1">
        <v>1686360</v>
      </c>
      <c r="J1872" s="1"/>
      <c r="K1872" s="1"/>
      <c r="L1872" s="1"/>
      <c r="M1872" s="1"/>
      <c r="N1872" s="1"/>
      <c r="O1872" s="1"/>
      <c r="P1872" s="1">
        <v>531644</v>
      </c>
      <c r="Q1872" s="1"/>
      <c r="R1872" s="1"/>
      <c r="S1872" s="1"/>
      <c r="T1872" s="1">
        <v>531644</v>
      </c>
      <c r="U1872" s="1">
        <v>11.523809523809524</v>
      </c>
      <c r="V1872" s="36">
        <v>0.17130809134438546</v>
      </c>
      <c r="W1872" s="1"/>
      <c r="X1872" s="1"/>
      <c r="Y1872" s="1"/>
      <c r="Z1872" s="1"/>
      <c r="AA1872" s="1"/>
      <c r="AB1872" s="1"/>
      <c r="AC1872" s="1">
        <v>134964</v>
      </c>
      <c r="AD1872" s="1"/>
      <c r="AE1872" s="1"/>
      <c r="AF1872" s="1"/>
      <c r="AG1872" s="1">
        <v>0</v>
      </c>
      <c r="AH1872" s="1">
        <v>0</v>
      </c>
      <c r="AI1872" s="1">
        <v>0</v>
      </c>
      <c r="AJ1872" s="1">
        <v>0</v>
      </c>
      <c r="AK1872" s="1"/>
      <c r="AL1872" s="1">
        <v>0</v>
      </c>
      <c r="AM1872" s="1">
        <v>1185587.7789766667</v>
      </c>
      <c r="AN1872" s="1"/>
      <c r="AO1872" s="1">
        <v>0</v>
      </c>
      <c r="AP1872" s="1">
        <v>0</v>
      </c>
      <c r="AQ1872" s="1">
        <v>1185587.7789766667</v>
      </c>
      <c r="AR1872" s="1">
        <v>0</v>
      </c>
      <c r="AS1872" s="1">
        <v>0</v>
      </c>
      <c r="AT1872" s="1">
        <v>0</v>
      </c>
      <c r="AU1872" s="1">
        <v>0</v>
      </c>
      <c r="AV1872" s="1"/>
      <c r="AW1872" s="1">
        <v>0</v>
      </c>
      <c r="AX1872" s="1">
        <v>351065.65751999995</v>
      </c>
      <c r="AY1872" s="1"/>
      <c r="AZ1872" s="1">
        <v>0</v>
      </c>
      <c r="BA1872" s="1">
        <v>0</v>
      </c>
      <c r="BB1872" s="1">
        <v>351065.65751999995</v>
      </c>
      <c r="BC1872" s="7">
        <v>0.91122502697921359</v>
      </c>
      <c r="BD1872" s="35" t="s">
        <v>552</v>
      </c>
      <c r="BE1872" s="35" t="s">
        <v>552</v>
      </c>
      <c r="BF1872" s="35" t="s">
        <v>552</v>
      </c>
      <c r="BG1872" s="35" t="s">
        <v>552</v>
      </c>
      <c r="BH1872" s="35" t="s">
        <v>552</v>
      </c>
      <c r="BI1872" s="35" t="s">
        <v>552</v>
      </c>
      <c r="BJ1872" s="35">
        <v>2.8903804735813186</v>
      </c>
      <c r="BK1872" s="35" t="s">
        <v>552</v>
      </c>
      <c r="BL1872" s="35" t="s">
        <v>552</v>
      </c>
      <c r="BM1872" s="35" t="s">
        <v>552</v>
      </c>
      <c r="BN1872" s="35">
        <v>2.8903804735813186</v>
      </c>
      <c r="BO1872" s="1">
        <v>0</v>
      </c>
      <c r="BP1872" s="1">
        <v>0</v>
      </c>
      <c r="BQ1872" s="1">
        <v>555082.2575999999</v>
      </c>
      <c r="BR1872" s="1">
        <v>24673.28209114747</v>
      </c>
      <c r="BS1872" s="1">
        <v>218026.24483224165</v>
      </c>
      <c r="BT1872" s="1">
        <v>555082.2575999999</v>
      </c>
      <c r="BU1872" s="1">
        <v>24673.28209114747</v>
      </c>
      <c r="BV1872" s="1">
        <v>64179.647909850974</v>
      </c>
      <c r="BW1872" s="35">
        <v>5.9858082907461743</v>
      </c>
      <c r="BX1872" s="1">
        <v>2767533.7219881834</v>
      </c>
      <c r="BY1872" s="1">
        <v>123016.25440996217</v>
      </c>
      <c r="BZ1872" s="1">
        <v>1087037.0590848459</v>
      </c>
      <c r="CA1872" s="1">
        <v>2767533.7219881834</v>
      </c>
      <c r="CB1872" s="1">
        <v>123016.25440996217</v>
      </c>
      <c r="CC1872" s="1">
        <v>319987.42064610537</v>
      </c>
    </row>
    <row r="1873" spans="1:81" x14ac:dyDescent="0.25">
      <c r="A1873" t="s">
        <v>651</v>
      </c>
      <c r="B1873" t="s">
        <v>652</v>
      </c>
      <c r="C1873" t="s">
        <v>65</v>
      </c>
      <c r="D1873" t="s">
        <v>38</v>
      </c>
      <c r="E1873">
        <v>30025</v>
      </c>
      <c r="F1873" t="s">
        <v>39</v>
      </c>
      <c r="G1873" t="s">
        <v>47</v>
      </c>
      <c r="H1873" s="74">
        <v>0.32649306637178005</v>
      </c>
      <c r="I1873" s="1">
        <v>4742159</v>
      </c>
      <c r="J1873" s="1"/>
      <c r="K1873" s="1">
        <v>12060</v>
      </c>
      <c r="L1873" s="1">
        <v>834203</v>
      </c>
      <c r="M1873" s="1"/>
      <c r="N1873" s="1"/>
      <c r="O1873" s="1"/>
      <c r="P1873" s="1">
        <v>198990</v>
      </c>
      <c r="Q1873" s="1"/>
      <c r="R1873" s="1"/>
      <c r="S1873" s="1"/>
      <c r="T1873" s="1">
        <v>1045253</v>
      </c>
      <c r="U1873" s="1">
        <v>28.764705882352942</v>
      </c>
      <c r="V1873" s="36">
        <v>0.14587654347205409</v>
      </c>
      <c r="W1873" s="1"/>
      <c r="X1873" s="1">
        <v>60000</v>
      </c>
      <c r="Y1873" s="1">
        <v>150000</v>
      </c>
      <c r="Z1873" s="1"/>
      <c r="AA1873" s="1"/>
      <c r="AB1873" s="1"/>
      <c r="AC1873" s="1">
        <v>25200</v>
      </c>
      <c r="AD1873" s="1"/>
      <c r="AE1873" s="1"/>
      <c r="AF1873" s="1"/>
      <c r="AG1873" s="1">
        <v>0</v>
      </c>
      <c r="AH1873" s="1">
        <v>442720.34677719296</v>
      </c>
      <c r="AI1873" s="1">
        <v>1541249.7475625002</v>
      </c>
      <c r="AJ1873" s="1">
        <v>0</v>
      </c>
      <c r="AK1873" s="1">
        <v>0</v>
      </c>
      <c r="AL1873" s="1">
        <v>0</v>
      </c>
      <c r="AM1873" s="1">
        <v>221482.01947499995</v>
      </c>
      <c r="AN1873" s="1">
        <v>0</v>
      </c>
      <c r="AO1873" s="1">
        <v>0</v>
      </c>
      <c r="AP1873" s="1">
        <v>0</v>
      </c>
      <c r="AQ1873" s="1">
        <v>2205452.1138146929</v>
      </c>
      <c r="AR1873" s="1">
        <v>0</v>
      </c>
      <c r="AS1873" s="1">
        <v>129617.19000000002</v>
      </c>
      <c r="AT1873" s="1">
        <v>325202.90999999997</v>
      </c>
      <c r="AU1873" s="1">
        <v>0</v>
      </c>
      <c r="AV1873" s="1">
        <v>0</v>
      </c>
      <c r="AW1873" s="1">
        <v>0</v>
      </c>
      <c r="AX1873" s="1">
        <v>65549.73599999999</v>
      </c>
      <c r="AY1873" s="1">
        <v>0</v>
      </c>
      <c r="AZ1873" s="1">
        <v>0</v>
      </c>
      <c r="BA1873" s="1">
        <v>0</v>
      </c>
      <c r="BB1873" s="1">
        <v>520369.83599999995</v>
      </c>
      <c r="BC1873" s="7">
        <v>0.57480610620915351</v>
      </c>
      <c r="BD1873" s="35" t="s">
        <v>552</v>
      </c>
      <c r="BE1873" s="35">
        <v>47.45750719545547</v>
      </c>
      <c r="BF1873" s="35">
        <v>2.2374082298463325</v>
      </c>
      <c r="BG1873" s="35" t="s">
        <v>552</v>
      </c>
      <c r="BH1873" s="35" t="s">
        <v>552</v>
      </c>
      <c r="BI1873" s="35" t="s">
        <v>552</v>
      </c>
      <c r="BJ1873" s="35">
        <v>1.4424431151062864</v>
      </c>
      <c r="BK1873" s="35" t="s">
        <v>552</v>
      </c>
      <c r="BL1873" s="35" t="s">
        <v>552</v>
      </c>
      <c r="BM1873" s="35" t="s">
        <v>552</v>
      </c>
      <c r="BN1873" s="35">
        <v>2.6078106925449562</v>
      </c>
      <c r="BO1873" s="1">
        <v>0</v>
      </c>
      <c r="BP1873" s="1"/>
      <c r="BQ1873" s="1">
        <v>1560929.0564399997</v>
      </c>
      <c r="BR1873" s="1">
        <v>69382.947133514666</v>
      </c>
      <c r="BS1873" s="1">
        <v>613104.6272251585</v>
      </c>
      <c r="BT1873" s="1">
        <v>1560929.0564399997</v>
      </c>
      <c r="BU1873" s="1">
        <v>69382.947133514666</v>
      </c>
      <c r="BV1873" s="1">
        <v>180477.53442475566</v>
      </c>
      <c r="BW1873" s="35">
        <v>6.0712547381741775</v>
      </c>
      <c r="BX1873" s="1">
        <v>7915868.8734250963</v>
      </c>
      <c r="BY1873" s="1">
        <v>351858.59939932474</v>
      </c>
      <c r="BZ1873" s="1">
        <v>3109209.7458120985</v>
      </c>
      <c r="CA1873" s="1">
        <v>7915868.8734250963</v>
      </c>
      <c r="CB1873" s="1">
        <v>351858.59939932474</v>
      </c>
      <c r="CC1873" s="1">
        <v>915247.55158553552</v>
      </c>
    </row>
    <row r="1874" spans="1:81" x14ac:dyDescent="0.25">
      <c r="A1874" t="s">
        <v>651</v>
      </c>
      <c r="B1874" t="s">
        <v>652</v>
      </c>
      <c r="C1874" t="s">
        <v>65</v>
      </c>
      <c r="D1874" t="s">
        <v>28</v>
      </c>
      <c r="E1874">
        <v>30025</v>
      </c>
      <c r="F1874" t="s">
        <v>39</v>
      </c>
      <c r="G1874" t="s">
        <v>47</v>
      </c>
      <c r="H1874" s="74">
        <v>0.32649306637178005</v>
      </c>
      <c r="I1874" s="1">
        <v>5567021</v>
      </c>
      <c r="J1874" s="1">
        <v>0</v>
      </c>
      <c r="K1874" s="1">
        <v>12060</v>
      </c>
      <c r="L1874" s="1">
        <v>834203</v>
      </c>
      <c r="M1874" s="1">
        <v>0</v>
      </c>
      <c r="N1874" s="1">
        <v>0</v>
      </c>
      <c r="O1874" s="1">
        <v>0</v>
      </c>
      <c r="P1874" s="1">
        <v>1251747</v>
      </c>
      <c r="Q1874" s="1">
        <v>0</v>
      </c>
      <c r="R1874" s="1">
        <v>0</v>
      </c>
      <c r="S1874" s="1">
        <v>0</v>
      </c>
      <c r="T1874" s="1">
        <v>2098010</v>
      </c>
      <c r="U1874" s="1"/>
      <c r="V1874" s="36"/>
      <c r="W1874" s="1"/>
      <c r="X1874" s="1">
        <v>60000</v>
      </c>
      <c r="Y1874" s="1">
        <v>230000</v>
      </c>
      <c r="Z1874" s="1"/>
      <c r="AA1874" s="1"/>
      <c r="AB1874" s="1"/>
      <c r="AC1874" s="1">
        <v>134482</v>
      </c>
      <c r="AD1874" s="1"/>
      <c r="AE1874" s="1"/>
      <c r="AF1874" s="1"/>
      <c r="AG1874" s="1">
        <v>0</v>
      </c>
      <c r="AH1874" s="1">
        <v>442720.34677719296</v>
      </c>
      <c r="AI1874" s="1">
        <v>2360664.1475625001</v>
      </c>
      <c r="AJ1874" s="1">
        <v>0</v>
      </c>
      <c r="AK1874" s="1">
        <v>0</v>
      </c>
      <c r="AL1874" s="1">
        <v>0</v>
      </c>
      <c r="AM1874" s="1">
        <v>1182173.7359674999</v>
      </c>
      <c r="AN1874" s="1">
        <v>0</v>
      </c>
      <c r="AO1874" s="1">
        <v>0</v>
      </c>
      <c r="AP1874" s="1">
        <v>0</v>
      </c>
      <c r="AQ1874" s="1">
        <v>3985558.2303071925</v>
      </c>
      <c r="AR1874" s="1">
        <v>0</v>
      </c>
      <c r="AS1874" s="1">
        <v>129617.19000000002</v>
      </c>
      <c r="AT1874" s="1">
        <v>498644.46199999994</v>
      </c>
      <c r="AU1874" s="1">
        <v>0</v>
      </c>
      <c r="AV1874" s="1">
        <v>0</v>
      </c>
      <c r="AW1874" s="1">
        <v>0</v>
      </c>
      <c r="AX1874" s="1">
        <v>349811.88875999994</v>
      </c>
      <c r="AY1874" s="1">
        <v>0</v>
      </c>
      <c r="AZ1874" s="1">
        <v>0</v>
      </c>
      <c r="BA1874" s="1">
        <v>0</v>
      </c>
      <c r="BB1874" s="1">
        <v>978073.54076</v>
      </c>
      <c r="BC1874" s="7">
        <v>0.89161362442627623</v>
      </c>
      <c r="BD1874" s="35" t="s">
        <v>552</v>
      </c>
      <c r="BE1874" s="35">
        <v>47.45750719545547</v>
      </c>
      <c r="BF1874" s="35">
        <v>3.4275932951122208</v>
      </c>
      <c r="BG1874" s="35" t="s">
        <v>552</v>
      </c>
      <c r="BH1874" s="35" t="s">
        <v>552</v>
      </c>
      <c r="BI1874" s="35" t="s">
        <v>552</v>
      </c>
      <c r="BJ1874" s="35">
        <v>1.2238780078781895</v>
      </c>
      <c r="BK1874" s="35" t="s">
        <v>552</v>
      </c>
      <c r="BL1874" s="35" t="s">
        <v>552</v>
      </c>
      <c r="BM1874" s="35" t="s">
        <v>552</v>
      </c>
      <c r="BN1874" s="35">
        <v>2.3658761259799488</v>
      </c>
      <c r="BO1874" s="1">
        <v>0</v>
      </c>
      <c r="BP1874" s="1">
        <v>0</v>
      </c>
      <c r="BQ1874" s="1">
        <v>1832440.6323599997</v>
      </c>
      <c r="BR1874" s="1">
        <v>81451.575903331366</v>
      </c>
      <c r="BS1874" s="1">
        <v>719749.45061091997</v>
      </c>
      <c r="BT1874" s="1">
        <v>1832440.6323599997</v>
      </c>
      <c r="BU1874" s="1">
        <v>81451.575903331366</v>
      </c>
      <c r="BV1874" s="1">
        <v>211870.21020822748</v>
      </c>
      <c r="BW1874" s="35">
        <v>6.0712547381741775</v>
      </c>
      <c r="BX1874" s="1">
        <v>9292773.2392785344</v>
      </c>
      <c r="BY1874" s="1">
        <v>413061.69023152284</v>
      </c>
      <c r="BZ1874" s="1">
        <v>3650032.8117088885</v>
      </c>
      <c r="CA1874" s="1">
        <v>9292773.2392785344</v>
      </c>
      <c r="CB1874" s="1">
        <v>413061.69023152284</v>
      </c>
      <c r="CC1874" s="1">
        <v>1074447.8073964324</v>
      </c>
    </row>
    <row r="1875" spans="1:81" x14ac:dyDescent="0.25">
      <c r="A1875" t="s">
        <v>651</v>
      </c>
      <c r="B1875" t="s">
        <v>652</v>
      </c>
      <c r="C1875" t="s">
        <v>65</v>
      </c>
      <c r="D1875" t="s">
        <v>1730</v>
      </c>
      <c r="E1875">
        <v>30025</v>
      </c>
      <c r="F1875" t="s">
        <v>39</v>
      </c>
      <c r="G1875" t="s">
        <v>47</v>
      </c>
      <c r="H1875" s="74">
        <v>0.32649306637178005</v>
      </c>
      <c r="I1875" s="1">
        <v>824862</v>
      </c>
      <c r="J1875" s="1"/>
      <c r="K1875" s="1"/>
      <c r="L1875" s="1"/>
      <c r="M1875" s="1"/>
      <c r="N1875" s="1"/>
      <c r="O1875" s="1"/>
      <c r="P1875" s="1">
        <v>1052757</v>
      </c>
      <c r="Q1875" s="1"/>
      <c r="R1875" s="1"/>
      <c r="S1875" s="1"/>
      <c r="T1875" s="1">
        <v>1052757</v>
      </c>
      <c r="U1875" s="1">
        <v>18.807692307692307</v>
      </c>
      <c r="V1875" s="36">
        <v>7.0068943497007208E-2</v>
      </c>
      <c r="W1875" s="1"/>
      <c r="X1875" s="1"/>
      <c r="Y1875" s="1">
        <v>80000</v>
      </c>
      <c r="Z1875" s="1"/>
      <c r="AA1875" s="1"/>
      <c r="AB1875" s="1"/>
      <c r="AC1875" s="1">
        <v>109282</v>
      </c>
      <c r="AD1875" s="1"/>
      <c r="AE1875" s="1"/>
      <c r="AF1875" s="1"/>
      <c r="AG1875" s="1">
        <v>0</v>
      </c>
      <c r="AH1875" s="1">
        <v>0</v>
      </c>
      <c r="AI1875" s="1">
        <v>819414.40000000014</v>
      </c>
      <c r="AJ1875" s="1">
        <v>0</v>
      </c>
      <c r="AK1875" s="1"/>
      <c r="AL1875" s="1">
        <v>0</v>
      </c>
      <c r="AM1875" s="1">
        <v>960691.71649250004</v>
      </c>
      <c r="AN1875" s="1"/>
      <c r="AO1875" s="1">
        <v>0</v>
      </c>
      <c r="AP1875" s="1">
        <v>0</v>
      </c>
      <c r="AQ1875" s="1">
        <v>1780106.1164925001</v>
      </c>
      <c r="AR1875" s="1">
        <v>0</v>
      </c>
      <c r="AS1875" s="1">
        <v>0</v>
      </c>
      <c r="AT1875" s="1">
        <v>173441.552</v>
      </c>
      <c r="AU1875" s="1">
        <v>0</v>
      </c>
      <c r="AV1875" s="1"/>
      <c r="AW1875" s="1">
        <v>0</v>
      </c>
      <c r="AX1875" s="1">
        <v>284262.15275999997</v>
      </c>
      <c r="AY1875" s="1"/>
      <c r="AZ1875" s="1">
        <v>0</v>
      </c>
      <c r="BA1875" s="1">
        <v>0</v>
      </c>
      <c r="BB1875" s="1">
        <v>457703.70475999999</v>
      </c>
      <c r="BC1875" s="7">
        <v>2.7129505556717368</v>
      </c>
      <c r="BD1875" s="35" t="s">
        <v>552</v>
      </c>
      <c r="BE1875" s="35" t="s">
        <v>552</v>
      </c>
      <c r="BF1875" s="35" t="s">
        <v>552</v>
      </c>
      <c r="BG1875" s="35" t="s">
        <v>552</v>
      </c>
      <c r="BH1875" s="35" t="s">
        <v>552</v>
      </c>
      <c r="BI1875" s="35" t="s">
        <v>552</v>
      </c>
      <c r="BJ1875" s="35">
        <v>1.1825652731375809</v>
      </c>
      <c r="BK1875" s="35" t="s">
        <v>552</v>
      </c>
      <c r="BL1875" s="35" t="s">
        <v>552</v>
      </c>
      <c r="BM1875" s="35" t="s">
        <v>552</v>
      </c>
      <c r="BN1875" s="35">
        <v>2.1256660570791741</v>
      </c>
      <c r="BO1875" s="1">
        <v>0</v>
      </c>
      <c r="BP1875" s="1">
        <v>0</v>
      </c>
      <c r="BQ1875" s="1">
        <v>271511.57591999997</v>
      </c>
      <c r="BR1875" s="1">
        <v>12068.628769816698</v>
      </c>
      <c r="BS1875" s="1">
        <v>106644.82338576138</v>
      </c>
      <c r="BT1875" s="1">
        <v>271511.57591999997</v>
      </c>
      <c r="BU1875" s="1">
        <v>12068.628769816698</v>
      </c>
      <c r="BV1875" s="1">
        <v>31392.675783471797</v>
      </c>
      <c r="BW1875" s="35">
        <v>6.0712547381741775</v>
      </c>
      <c r="BX1875" s="1">
        <v>1376904.3658534377</v>
      </c>
      <c r="BY1875" s="1">
        <v>61203.090832198119</v>
      </c>
      <c r="BZ1875" s="1">
        <v>540823.06589679059</v>
      </c>
      <c r="CA1875" s="1">
        <v>1376904.3658534377</v>
      </c>
      <c r="CB1875" s="1">
        <v>61203.090832198119</v>
      </c>
      <c r="CC1875" s="1">
        <v>159200.2558108971</v>
      </c>
    </row>
    <row r="1876" spans="1:81" x14ac:dyDescent="0.25">
      <c r="A1876" t="s">
        <v>856</v>
      </c>
      <c r="B1876" t="s">
        <v>857</v>
      </c>
      <c r="C1876" t="s">
        <v>65</v>
      </c>
      <c r="D1876" t="s">
        <v>38</v>
      </c>
      <c r="E1876">
        <v>30095</v>
      </c>
      <c r="F1876" t="s">
        <v>39</v>
      </c>
      <c r="G1876" t="s">
        <v>47</v>
      </c>
      <c r="H1876" s="74">
        <v>0.32649306637178005</v>
      </c>
      <c r="I1876" s="1">
        <v>1803376</v>
      </c>
      <c r="J1876" s="1"/>
      <c r="K1876" s="1"/>
      <c r="L1876" s="1">
        <v>502895</v>
      </c>
      <c r="M1876" s="1"/>
      <c r="N1876" s="1"/>
      <c r="O1876" s="1"/>
      <c r="P1876" s="1"/>
      <c r="Q1876" s="1"/>
      <c r="R1876" s="1"/>
      <c r="S1876" s="1"/>
      <c r="T1876" s="1">
        <v>502895</v>
      </c>
      <c r="U1876" s="1">
        <v>31.111111111111111</v>
      </c>
      <c r="V1876" s="36">
        <v>0.11554308950497756</v>
      </c>
      <c r="W1876" s="1"/>
      <c r="X1876" s="1"/>
      <c r="Y1876" s="1">
        <v>96950</v>
      </c>
      <c r="Z1876" s="1"/>
      <c r="AA1876" s="1"/>
      <c r="AB1876" s="1"/>
      <c r="AC1876" s="1"/>
      <c r="AD1876" s="1"/>
      <c r="AE1876" s="1"/>
      <c r="AF1876" s="1"/>
      <c r="AG1876" s="1">
        <v>0</v>
      </c>
      <c r="AH1876" s="1">
        <v>0</v>
      </c>
      <c r="AI1876" s="1">
        <v>995737.08531250013</v>
      </c>
      <c r="AJ1876" s="1">
        <v>0</v>
      </c>
      <c r="AK1876" s="1">
        <v>0</v>
      </c>
      <c r="AL1876" s="1">
        <v>0</v>
      </c>
      <c r="AM1876" s="1">
        <v>0</v>
      </c>
      <c r="AN1876" s="1">
        <v>0</v>
      </c>
      <c r="AO1876" s="1">
        <v>0</v>
      </c>
      <c r="AP1876" s="1">
        <v>0</v>
      </c>
      <c r="AQ1876" s="1">
        <v>995737.08531250013</v>
      </c>
      <c r="AR1876" s="1">
        <v>0</v>
      </c>
      <c r="AS1876" s="1">
        <v>0</v>
      </c>
      <c r="AT1876" s="1">
        <v>210189.48082999999</v>
      </c>
      <c r="AU1876" s="1">
        <v>0</v>
      </c>
      <c r="AV1876" s="1">
        <v>0</v>
      </c>
      <c r="AW1876" s="1">
        <v>0</v>
      </c>
      <c r="AX1876" s="1">
        <v>0</v>
      </c>
      <c r="AY1876" s="1">
        <v>0</v>
      </c>
      <c r="AZ1876" s="1">
        <v>0</v>
      </c>
      <c r="BA1876" s="1">
        <v>0</v>
      </c>
      <c r="BB1876" s="1">
        <v>210189.48082999999</v>
      </c>
      <c r="BC1876" s="7">
        <v>0.66870501001593685</v>
      </c>
      <c r="BD1876" s="35" t="s">
        <v>552</v>
      </c>
      <c r="BE1876" s="35" t="s">
        <v>552</v>
      </c>
      <c r="BF1876" s="35">
        <v>2.3979688923980156</v>
      </c>
      <c r="BG1876" s="35" t="s">
        <v>552</v>
      </c>
      <c r="BH1876" s="35" t="s">
        <v>552</v>
      </c>
      <c r="BI1876" s="35" t="s">
        <v>552</v>
      </c>
      <c r="BJ1876" s="35" t="s">
        <v>552</v>
      </c>
      <c r="BK1876" s="35" t="s">
        <v>552</v>
      </c>
      <c r="BL1876" s="35" t="s">
        <v>552</v>
      </c>
      <c r="BM1876" s="35" t="s">
        <v>552</v>
      </c>
      <c r="BN1876" s="35">
        <v>2.3979688923980156</v>
      </c>
      <c r="BO1876" s="1">
        <v>0</v>
      </c>
      <c r="BP1876" s="1"/>
      <c r="BQ1876" s="1">
        <v>593599.24415999989</v>
      </c>
      <c r="BR1876" s="1">
        <v>26385.353521433834</v>
      </c>
      <c r="BS1876" s="1">
        <v>233155.01867963464</v>
      </c>
      <c r="BT1876" s="1">
        <v>593599.24415999989</v>
      </c>
      <c r="BU1876" s="1">
        <v>26385.353521433834</v>
      </c>
      <c r="BV1876" s="1">
        <v>68633.053872883262</v>
      </c>
      <c r="BW1876" s="35">
        <v>5.990138591121017</v>
      </c>
      <c r="BX1876" s="1">
        <v>2962142.4959430825</v>
      </c>
      <c r="BY1876" s="1">
        <v>131666.57084767779</v>
      </c>
      <c r="BZ1876" s="1">
        <v>1163475.8564267862</v>
      </c>
      <c r="CA1876" s="1">
        <v>2962142.4959430825</v>
      </c>
      <c r="CB1876" s="1">
        <v>131666.57084767779</v>
      </c>
      <c r="CC1876" s="1">
        <v>342488.45075756247</v>
      </c>
    </row>
    <row r="1877" spans="1:81" x14ac:dyDescent="0.25">
      <c r="A1877" t="s">
        <v>856</v>
      </c>
      <c r="B1877" t="s">
        <v>857</v>
      </c>
      <c r="C1877" t="s">
        <v>65</v>
      </c>
      <c r="D1877" t="s">
        <v>28</v>
      </c>
      <c r="E1877">
        <v>30095</v>
      </c>
      <c r="F1877" t="s">
        <v>39</v>
      </c>
      <c r="G1877" t="s">
        <v>47</v>
      </c>
      <c r="H1877" s="74">
        <v>0.32649306637178005</v>
      </c>
      <c r="I1877" s="1">
        <v>2188748</v>
      </c>
      <c r="J1877" s="1">
        <v>0</v>
      </c>
      <c r="K1877" s="1">
        <v>0</v>
      </c>
      <c r="L1877" s="1">
        <v>502895</v>
      </c>
      <c r="M1877" s="1">
        <v>0</v>
      </c>
      <c r="N1877" s="1">
        <v>0</v>
      </c>
      <c r="O1877" s="1">
        <v>0</v>
      </c>
      <c r="P1877" s="1">
        <v>278954</v>
      </c>
      <c r="Q1877" s="1">
        <v>0</v>
      </c>
      <c r="R1877" s="1">
        <v>0</v>
      </c>
      <c r="S1877" s="1">
        <v>0</v>
      </c>
      <c r="T1877" s="1">
        <v>781849</v>
      </c>
      <c r="U1877" s="1"/>
      <c r="V1877" s="36"/>
      <c r="W1877" s="1"/>
      <c r="X1877" s="1"/>
      <c r="Y1877" s="1">
        <v>96950</v>
      </c>
      <c r="Z1877" s="1"/>
      <c r="AA1877" s="1"/>
      <c r="AB1877" s="1"/>
      <c r="AC1877" s="1">
        <v>40333</v>
      </c>
      <c r="AD1877" s="1"/>
      <c r="AE1877" s="1"/>
      <c r="AF1877" s="1"/>
      <c r="AG1877" s="1">
        <v>0</v>
      </c>
      <c r="AH1877" s="1">
        <v>0</v>
      </c>
      <c r="AI1877" s="1">
        <v>995737.08531250013</v>
      </c>
      <c r="AJ1877" s="1">
        <v>0</v>
      </c>
      <c r="AK1877" s="1">
        <v>0</v>
      </c>
      <c r="AL1877" s="1">
        <v>0</v>
      </c>
      <c r="AM1877" s="1">
        <v>354440.58525166666</v>
      </c>
      <c r="AN1877" s="1">
        <v>0</v>
      </c>
      <c r="AO1877" s="1">
        <v>0</v>
      </c>
      <c r="AP1877" s="1">
        <v>0</v>
      </c>
      <c r="AQ1877" s="1">
        <v>1350177.6705641667</v>
      </c>
      <c r="AR1877" s="1">
        <v>0</v>
      </c>
      <c r="AS1877" s="1">
        <v>0</v>
      </c>
      <c r="AT1877" s="1">
        <v>210189.48082999999</v>
      </c>
      <c r="AU1877" s="1">
        <v>0</v>
      </c>
      <c r="AV1877" s="1">
        <v>0</v>
      </c>
      <c r="AW1877" s="1">
        <v>0</v>
      </c>
      <c r="AX1877" s="1">
        <v>104913.39293999999</v>
      </c>
      <c r="AY1877" s="1">
        <v>0</v>
      </c>
      <c r="AZ1877" s="1">
        <v>0</v>
      </c>
      <c r="BA1877" s="1">
        <v>0</v>
      </c>
      <c r="BB1877" s="1">
        <v>315102.87376999995</v>
      </c>
      <c r="BC1877" s="7">
        <v>0.76083703758229215</v>
      </c>
      <c r="BD1877" s="35" t="s">
        <v>552</v>
      </c>
      <c r="BE1877" s="35" t="s">
        <v>552</v>
      </c>
      <c r="BF1877" s="35">
        <v>2.3979688923980156</v>
      </c>
      <c r="BG1877" s="35" t="s">
        <v>552</v>
      </c>
      <c r="BH1877" s="35" t="s">
        <v>552</v>
      </c>
      <c r="BI1877" s="35" t="s">
        <v>552</v>
      </c>
      <c r="BJ1877" s="35">
        <v>1.6467015285375606</v>
      </c>
      <c r="BK1877" s="35" t="s">
        <v>552</v>
      </c>
      <c r="BL1877" s="35" t="s">
        <v>552</v>
      </c>
      <c r="BM1877" s="35" t="s">
        <v>552</v>
      </c>
      <c r="BN1877" s="35">
        <v>2.1299260398544559</v>
      </c>
      <c r="BO1877" s="1">
        <v>0</v>
      </c>
      <c r="BP1877" s="1">
        <v>0</v>
      </c>
      <c r="BQ1877" s="1">
        <v>720448.29167999991</v>
      </c>
      <c r="BR1877" s="1">
        <v>32023.765287622362</v>
      </c>
      <c r="BS1877" s="1">
        <v>282979.02424398076</v>
      </c>
      <c r="BT1877" s="1">
        <v>720448.29167999991</v>
      </c>
      <c r="BU1877" s="1">
        <v>32023.765287622362</v>
      </c>
      <c r="BV1877" s="1">
        <v>83299.577790857526</v>
      </c>
      <c r="BW1877" s="35">
        <v>5.990138591121017</v>
      </c>
      <c r="BX1877" s="1">
        <v>3595136.8232195787</v>
      </c>
      <c r="BY1877" s="1">
        <v>159803.026994766</v>
      </c>
      <c r="BZ1877" s="1">
        <v>1412104.5493576583</v>
      </c>
      <c r="CA1877" s="1">
        <v>3595136.8232195787</v>
      </c>
      <c r="CB1877" s="1">
        <v>159803.026994766</v>
      </c>
      <c r="CC1877" s="1">
        <v>415676.43775824539</v>
      </c>
    </row>
    <row r="1878" spans="1:81" x14ac:dyDescent="0.25">
      <c r="A1878" t="s">
        <v>856</v>
      </c>
      <c r="B1878" t="s">
        <v>857</v>
      </c>
      <c r="C1878" t="s">
        <v>65</v>
      </c>
      <c r="D1878" t="s">
        <v>1730</v>
      </c>
      <c r="E1878">
        <v>30095</v>
      </c>
      <c r="F1878" t="s">
        <v>39</v>
      </c>
      <c r="G1878" t="s">
        <v>47</v>
      </c>
      <c r="H1878" s="74">
        <v>0.32649306637178005</v>
      </c>
      <c r="I1878" s="1">
        <v>385372</v>
      </c>
      <c r="J1878" s="1"/>
      <c r="K1878" s="1"/>
      <c r="L1878" s="1"/>
      <c r="M1878" s="1"/>
      <c r="N1878" s="1"/>
      <c r="O1878" s="1"/>
      <c r="P1878" s="1">
        <v>278954</v>
      </c>
      <c r="Q1878" s="1"/>
      <c r="R1878" s="1"/>
      <c r="S1878" s="1"/>
      <c r="T1878" s="1">
        <v>278954</v>
      </c>
      <c r="U1878" s="1">
        <v>12</v>
      </c>
      <c r="V1878" s="36">
        <v>0.13636196364171635</v>
      </c>
      <c r="W1878" s="1"/>
      <c r="X1878" s="1"/>
      <c r="Y1878" s="1"/>
      <c r="Z1878" s="1"/>
      <c r="AA1878" s="1"/>
      <c r="AB1878" s="1"/>
      <c r="AC1878" s="1">
        <v>40333</v>
      </c>
      <c r="AD1878" s="1"/>
      <c r="AE1878" s="1"/>
      <c r="AF1878" s="1"/>
      <c r="AG1878" s="1">
        <v>0</v>
      </c>
      <c r="AH1878" s="1">
        <v>0</v>
      </c>
      <c r="AI1878" s="1">
        <v>0</v>
      </c>
      <c r="AJ1878" s="1">
        <v>0</v>
      </c>
      <c r="AK1878" s="1"/>
      <c r="AL1878" s="1">
        <v>0</v>
      </c>
      <c r="AM1878" s="1">
        <v>354440.58525166666</v>
      </c>
      <c r="AN1878" s="1"/>
      <c r="AO1878" s="1">
        <v>0</v>
      </c>
      <c r="AP1878" s="1">
        <v>0</v>
      </c>
      <c r="AQ1878" s="1">
        <v>354440.58525166666</v>
      </c>
      <c r="AR1878" s="1">
        <v>0</v>
      </c>
      <c r="AS1878" s="1">
        <v>0</v>
      </c>
      <c r="AT1878" s="1">
        <v>0</v>
      </c>
      <c r="AU1878" s="1">
        <v>0</v>
      </c>
      <c r="AV1878" s="1"/>
      <c r="AW1878" s="1">
        <v>0</v>
      </c>
      <c r="AX1878" s="1">
        <v>104913.39293999999</v>
      </c>
      <c r="AY1878" s="1"/>
      <c r="AZ1878" s="1">
        <v>0</v>
      </c>
      <c r="BA1878" s="1">
        <v>0</v>
      </c>
      <c r="BB1878" s="1">
        <v>104913.39293999999</v>
      </c>
      <c r="BC1878" s="7">
        <v>1.191975489116144</v>
      </c>
      <c r="BD1878" s="35" t="s">
        <v>552</v>
      </c>
      <c r="BE1878" s="35" t="s">
        <v>552</v>
      </c>
      <c r="BF1878" s="35" t="s">
        <v>552</v>
      </c>
      <c r="BG1878" s="35" t="s">
        <v>552</v>
      </c>
      <c r="BH1878" s="35" t="s">
        <v>552</v>
      </c>
      <c r="BI1878" s="35" t="s">
        <v>552</v>
      </c>
      <c r="BJ1878" s="35">
        <v>1.6467015285375606</v>
      </c>
      <c r="BK1878" s="35" t="s">
        <v>552</v>
      </c>
      <c r="BL1878" s="35" t="s">
        <v>552</v>
      </c>
      <c r="BM1878" s="35" t="s">
        <v>552</v>
      </c>
      <c r="BN1878" s="35">
        <v>1.6467015285375606</v>
      </c>
      <c r="BO1878" s="1">
        <v>0</v>
      </c>
      <c r="BP1878" s="1">
        <v>0</v>
      </c>
      <c r="BQ1878" s="1">
        <v>126849.04751999998</v>
      </c>
      <c r="BR1878" s="1">
        <v>5638.4117661885266</v>
      </c>
      <c r="BS1878" s="1">
        <v>49824.00556434608</v>
      </c>
      <c r="BT1878" s="1">
        <v>126849.04751999998</v>
      </c>
      <c r="BU1878" s="1">
        <v>5638.4117661885266</v>
      </c>
      <c r="BV1878" s="1">
        <v>14666.523917974271</v>
      </c>
      <c r="BW1878" s="35">
        <v>5.990138591121017</v>
      </c>
      <c r="BX1878" s="1">
        <v>632994.32727649563</v>
      </c>
      <c r="BY1878" s="1">
        <v>28136.456147088178</v>
      </c>
      <c r="BZ1878" s="1">
        <v>248628.69293087162</v>
      </c>
      <c r="CA1878" s="1">
        <v>632994.32727649563</v>
      </c>
      <c r="CB1878" s="1">
        <v>28136.456147088178</v>
      </c>
      <c r="CC1878" s="1">
        <v>73187.987000682828</v>
      </c>
    </row>
    <row r="1879" spans="1:81" x14ac:dyDescent="0.25">
      <c r="A1879" t="s">
        <v>432</v>
      </c>
      <c r="B1879" t="s">
        <v>433</v>
      </c>
      <c r="C1879" t="s">
        <v>65</v>
      </c>
      <c r="D1879" t="s">
        <v>38</v>
      </c>
      <c r="E1879">
        <v>30014</v>
      </c>
      <c r="F1879" t="s">
        <v>39</v>
      </c>
      <c r="G1879" t="s">
        <v>47</v>
      </c>
      <c r="H1879" s="74">
        <v>0.32649306637178005</v>
      </c>
      <c r="I1879" s="1">
        <v>10609176</v>
      </c>
      <c r="J1879" s="1"/>
      <c r="K1879" s="1"/>
      <c r="L1879" s="1">
        <v>2112730</v>
      </c>
      <c r="M1879" s="1"/>
      <c r="N1879" s="1"/>
      <c r="O1879" s="1"/>
      <c r="P1879" s="1"/>
      <c r="Q1879" s="1"/>
      <c r="R1879" s="1"/>
      <c r="S1879" s="1"/>
      <c r="T1879" s="1">
        <v>2112730</v>
      </c>
      <c r="U1879" s="1">
        <v>36.897435897435898</v>
      </c>
      <c r="V1879" s="36">
        <v>0.16126946641078188</v>
      </c>
      <c r="W1879" s="1"/>
      <c r="X1879" s="1"/>
      <c r="Y1879" s="1">
        <v>501461</v>
      </c>
      <c r="Z1879" s="1"/>
      <c r="AA1879" s="1"/>
      <c r="AB1879" s="1"/>
      <c r="AC1879" s="1"/>
      <c r="AD1879" s="1"/>
      <c r="AE1879" s="1"/>
      <c r="AF1879" s="1"/>
      <c r="AG1879" s="1">
        <v>0</v>
      </c>
      <c r="AH1879" s="1">
        <v>0</v>
      </c>
      <c r="AI1879" s="1">
        <v>5144609.3418750009</v>
      </c>
      <c r="AJ1879" s="1">
        <v>0</v>
      </c>
      <c r="AK1879" s="1">
        <v>0</v>
      </c>
      <c r="AL1879" s="1">
        <v>0</v>
      </c>
      <c r="AM1879" s="1">
        <v>0</v>
      </c>
      <c r="AN1879" s="1">
        <v>0</v>
      </c>
      <c r="AO1879" s="1">
        <v>0</v>
      </c>
      <c r="AP1879" s="1">
        <v>0</v>
      </c>
      <c r="AQ1879" s="1">
        <v>5144609.3418750009</v>
      </c>
      <c r="AR1879" s="1">
        <v>0</v>
      </c>
      <c r="AS1879" s="1">
        <v>0</v>
      </c>
      <c r="AT1879" s="1">
        <v>1087177.1763434</v>
      </c>
      <c r="AU1879" s="1">
        <v>0</v>
      </c>
      <c r="AV1879" s="1">
        <v>0</v>
      </c>
      <c r="AW1879" s="1">
        <v>0</v>
      </c>
      <c r="AX1879" s="1">
        <v>0</v>
      </c>
      <c r="AY1879" s="1">
        <v>0</v>
      </c>
      <c r="AZ1879" s="1">
        <v>0</v>
      </c>
      <c r="BA1879" s="1">
        <v>0</v>
      </c>
      <c r="BB1879" s="1">
        <v>1087177.1763434</v>
      </c>
      <c r="BC1879" s="7">
        <v>0.58739590315198853</v>
      </c>
      <c r="BD1879" s="35" t="s">
        <v>552</v>
      </c>
      <c r="BE1879" s="35" t="s">
        <v>552</v>
      </c>
      <c r="BF1879" s="35">
        <v>2.9496369712260444</v>
      </c>
      <c r="BG1879" s="35" t="s">
        <v>552</v>
      </c>
      <c r="BH1879" s="35" t="s">
        <v>552</v>
      </c>
      <c r="BI1879" s="35" t="s">
        <v>552</v>
      </c>
      <c r="BJ1879" s="35" t="s">
        <v>552</v>
      </c>
      <c r="BK1879" s="35" t="s">
        <v>552</v>
      </c>
      <c r="BL1879" s="35" t="s">
        <v>552</v>
      </c>
      <c r="BM1879" s="35" t="s">
        <v>552</v>
      </c>
      <c r="BN1879" s="35">
        <v>2.9496369712260444</v>
      </c>
      <c r="BO1879" s="1">
        <v>0</v>
      </c>
      <c r="BP1879" s="1"/>
      <c r="BQ1879" s="1">
        <v>3492116.3721599993</v>
      </c>
      <c r="BR1879" s="1">
        <v>155223.79100703975</v>
      </c>
      <c r="BS1879" s="1">
        <v>1371639.9843712745</v>
      </c>
      <c r="BT1879" s="1">
        <v>3492116.3721599993</v>
      </c>
      <c r="BU1879" s="1">
        <v>155223.79100703975</v>
      </c>
      <c r="BV1879" s="1">
        <v>403765.02069169161</v>
      </c>
      <c r="BW1879" s="35">
        <v>6.159427648291774</v>
      </c>
      <c r="BX1879" s="1">
        <v>18017321.761574667</v>
      </c>
      <c r="BY1879" s="1">
        <v>800865.91899438493</v>
      </c>
      <c r="BZ1879" s="1">
        <v>7076877.2588676512</v>
      </c>
      <c r="CA1879" s="1">
        <v>18017321.761574667</v>
      </c>
      <c r="CB1879" s="1">
        <v>800865.91899438493</v>
      </c>
      <c r="CC1879" s="1">
        <v>2083196.4111698142</v>
      </c>
    </row>
    <row r="1880" spans="1:81" x14ac:dyDescent="0.25">
      <c r="A1880" t="s">
        <v>432</v>
      </c>
      <c r="B1880" t="s">
        <v>433</v>
      </c>
      <c r="C1880" t="s">
        <v>65</v>
      </c>
      <c r="D1880" t="s">
        <v>28</v>
      </c>
      <c r="E1880">
        <v>30014</v>
      </c>
      <c r="F1880" t="s">
        <v>39</v>
      </c>
      <c r="G1880" t="s">
        <v>47</v>
      </c>
      <c r="H1880" s="74">
        <v>0.32649306637178005</v>
      </c>
      <c r="I1880" s="1">
        <v>12295902</v>
      </c>
      <c r="J1880" s="1">
        <v>0</v>
      </c>
      <c r="K1880" s="1">
        <v>0</v>
      </c>
      <c r="L1880" s="1">
        <v>2112730</v>
      </c>
      <c r="M1880" s="1">
        <v>0</v>
      </c>
      <c r="N1880" s="1">
        <v>0</v>
      </c>
      <c r="O1880" s="1">
        <v>0</v>
      </c>
      <c r="P1880" s="1">
        <v>1710018</v>
      </c>
      <c r="Q1880" s="1">
        <v>0</v>
      </c>
      <c r="R1880" s="1">
        <v>0</v>
      </c>
      <c r="S1880" s="1">
        <v>0</v>
      </c>
      <c r="T1880" s="1">
        <v>3822748</v>
      </c>
      <c r="U1880" s="1"/>
      <c r="V1880" s="36"/>
      <c r="W1880" s="1"/>
      <c r="X1880" s="1"/>
      <c r="Y1880" s="1">
        <v>501461</v>
      </c>
      <c r="Z1880" s="1"/>
      <c r="AA1880" s="1"/>
      <c r="AB1880" s="1"/>
      <c r="AC1880" s="1">
        <v>252879</v>
      </c>
      <c r="AD1880" s="1"/>
      <c r="AE1880" s="1"/>
      <c r="AF1880" s="1"/>
      <c r="AG1880" s="1">
        <v>0</v>
      </c>
      <c r="AH1880" s="1">
        <v>0</v>
      </c>
      <c r="AI1880" s="1">
        <v>5144609.3418750009</v>
      </c>
      <c r="AJ1880" s="1">
        <v>0</v>
      </c>
      <c r="AK1880" s="1">
        <v>0</v>
      </c>
      <c r="AL1880" s="1">
        <v>0</v>
      </c>
      <c r="AM1880" s="1">
        <v>2222219.9154449995</v>
      </c>
      <c r="AN1880" s="1">
        <v>0</v>
      </c>
      <c r="AO1880" s="1">
        <v>0</v>
      </c>
      <c r="AP1880" s="1">
        <v>0</v>
      </c>
      <c r="AQ1880" s="1">
        <v>7366829.2573199999</v>
      </c>
      <c r="AR1880" s="1">
        <v>0</v>
      </c>
      <c r="AS1880" s="1">
        <v>0</v>
      </c>
      <c r="AT1880" s="1">
        <v>1087177.1763434</v>
      </c>
      <c r="AU1880" s="1">
        <v>0</v>
      </c>
      <c r="AV1880" s="1">
        <v>0</v>
      </c>
      <c r="AW1880" s="1">
        <v>0</v>
      </c>
      <c r="AX1880" s="1">
        <v>657783.79721999995</v>
      </c>
      <c r="AY1880" s="1">
        <v>0</v>
      </c>
      <c r="AZ1880" s="1">
        <v>0</v>
      </c>
      <c r="BA1880" s="1">
        <v>0</v>
      </c>
      <c r="BB1880" s="1">
        <v>1744960.9735634001</v>
      </c>
      <c r="BC1880" s="7">
        <v>0.74104284751809191</v>
      </c>
      <c r="BD1880" s="35" t="s">
        <v>552</v>
      </c>
      <c r="BE1880" s="35" t="s">
        <v>552</v>
      </c>
      <c r="BF1880" s="35">
        <v>2.9496369712260444</v>
      </c>
      <c r="BG1880" s="35" t="s">
        <v>552</v>
      </c>
      <c r="BH1880" s="35" t="s">
        <v>552</v>
      </c>
      <c r="BI1880" s="35" t="s">
        <v>552</v>
      </c>
      <c r="BJ1880" s="35">
        <v>1.6841949690968163</v>
      </c>
      <c r="BK1880" s="35" t="s">
        <v>552</v>
      </c>
      <c r="BL1880" s="35" t="s">
        <v>552</v>
      </c>
      <c r="BM1880" s="35" t="s">
        <v>552</v>
      </c>
      <c r="BN1880" s="35">
        <v>2.3835707273624629</v>
      </c>
      <c r="BO1880" s="1">
        <v>0</v>
      </c>
      <c r="BP1880" s="1">
        <v>0</v>
      </c>
      <c r="BQ1880" s="1">
        <v>4047319.1023199991</v>
      </c>
      <c r="BR1880" s="1">
        <v>179902.42807651058</v>
      </c>
      <c r="BS1880" s="1">
        <v>1589713.5486404153</v>
      </c>
      <c r="BT1880" s="1">
        <v>4047319.1023199991</v>
      </c>
      <c r="BU1880" s="1">
        <v>179902.42807651058</v>
      </c>
      <c r="BV1880" s="1">
        <v>467958.59786405775</v>
      </c>
      <c r="BW1880" s="35">
        <v>6.159427648291774</v>
      </c>
      <c r="BX1880" s="1">
        <v>20881850.077969246</v>
      </c>
      <c r="BY1880" s="1">
        <v>928193.56141277088</v>
      </c>
      <c r="BZ1880" s="1">
        <v>8202012.0357193863</v>
      </c>
      <c r="CA1880" s="1">
        <v>20881850.077969246</v>
      </c>
      <c r="CB1880" s="1">
        <v>928193.56141277088</v>
      </c>
      <c r="CC1880" s="1">
        <v>2414398.5280756713</v>
      </c>
    </row>
    <row r="1881" spans="1:81" x14ac:dyDescent="0.25">
      <c r="A1881" t="s">
        <v>432</v>
      </c>
      <c r="B1881" t="s">
        <v>433</v>
      </c>
      <c r="C1881" t="s">
        <v>65</v>
      </c>
      <c r="D1881" t="s">
        <v>1730</v>
      </c>
      <c r="E1881">
        <v>30014</v>
      </c>
      <c r="F1881" t="s">
        <v>39</v>
      </c>
      <c r="G1881" t="s">
        <v>47</v>
      </c>
      <c r="H1881" s="74">
        <v>0.32649306637178005</v>
      </c>
      <c r="I1881" s="1">
        <v>1686726</v>
      </c>
      <c r="J1881" s="1"/>
      <c r="K1881" s="1"/>
      <c r="L1881" s="1"/>
      <c r="M1881" s="1"/>
      <c r="N1881" s="1"/>
      <c r="O1881" s="1"/>
      <c r="P1881" s="1">
        <v>1710018</v>
      </c>
      <c r="Q1881" s="1"/>
      <c r="R1881" s="1"/>
      <c r="S1881" s="1"/>
      <c r="T1881" s="1">
        <v>1710018</v>
      </c>
      <c r="U1881" s="1">
        <v>13.807692307692308</v>
      </c>
      <c r="V1881" s="36">
        <v>8.796451200480393E-2</v>
      </c>
      <c r="W1881" s="1"/>
      <c r="X1881" s="1"/>
      <c r="Y1881" s="1"/>
      <c r="Z1881" s="1"/>
      <c r="AA1881" s="1"/>
      <c r="AB1881" s="1"/>
      <c r="AC1881" s="1">
        <v>252879</v>
      </c>
      <c r="AD1881" s="1"/>
      <c r="AE1881" s="1"/>
      <c r="AF1881" s="1"/>
      <c r="AG1881" s="1">
        <v>0</v>
      </c>
      <c r="AH1881" s="1">
        <v>0</v>
      </c>
      <c r="AI1881" s="1">
        <v>0</v>
      </c>
      <c r="AJ1881" s="1">
        <v>0</v>
      </c>
      <c r="AK1881" s="1"/>
      <c r="AL1881" s="1">
        <v>0</v>
      </c>
      <c r="AM1881" s="1">
        <v>2222219.9154449995</v>
      </c>
      <c r="AN1881" s="1"/>
      <c r="AO1881" s="1">
        <v>0</v>
      </c>
      <c r="AP1881" s="1">
        <v>0</v>
      </c>
      <c r="AQ1881" s="1">
        <v>2222219.9154449995</v>
      </c>
      <c r="AR1881" s="1">
        <v>0</v>
      </c>
      <c r="AS1881" s="1">
        <v>0</v>
      </c>
      <c r="AT1881" s="1">
        <v>0</v>
      </c>
      <c r="AU1881" s="1">
        <v>0</v>
      </c>
      <c r="AV1881" s="1"/>
      <c r="AW1881" s="1">
        <v>0</v>
      </c>
      <c r="AX1881" s="1">
        <v>657783.79721999995</v>
      </c>
      <c r="AY1881" s="1"/>
      <c r="AZ1881" s="1">
        <v>0</v>
      </c>
      <c r="BA1881" s="1">
        <v>0</v>
      </c>
      <c r="BB1881" s="1">
        <v>657783.79721999995</v>
      </c>
      <c r="BC1881" s="7">
        <v>1.7074520180900747</v>
      </c>
      <c r="BD1881" s="35" t="s">
        <v>552</v>
      </c>
      <c r="BE1881" s="35" t="s">
        <v>552</v>
      </c>
      <c r="BF1881" s="35" t="s">
        <v>552</v>
      </c>
      <c r="BG1881" s="35" t="s">
        <v>552</v>
      </c>
      <c r="BH1881" s="35" t="s">
        <v>552</v>
      </c>
      <c r="BI1881" s="35" t="s">
        <v>552</v>
      </c>
      <c r="BJ1881" s="35">
        <v>1.6841949690968163</v>
      </c>
      <c r="BK1881" s="35" t="s">
        <v>552</v>
      </c>
      <c r="BL1881" s="35" t="s">
        <v>552</v>
      </c>
      <c r="BM1881" s="35" t="s">
        <v>552</v>
      </c>
      <c r="BN1881" s="35">
        <v>1.6841949690968163</v>
      </c>
      <c r="BO1881" s="1">
        <v>0</v>
      </c>
      <c r="BP1881" s="1">
        <v>0</v>
      </c>
      <c r="BQ1881" s="1">
        <v>555202.73015999992</v>
      </c>
      <c r="BR1881" s="1">
        <v>24678.63706947082</v>
      </c>
      <c r="BS1881" s="1">
        <v>218073.56426914045</v>
      </c>
      <c r="BT1881" s="1">
        <v>555202.73015999992</v>
      </c>
      <c r="BU1881" s="1">
        <v>24678.63706947082</v>
      </c>
      <c r="BV1881" s="1">
        <v>64193.577172366102</v>
      </c>
      <c r="BW1881" s="35">
        <v>6.159427648291774</v>
      </c>
      <c r="BX1881" s="1">
        <v>2864528.316394581</v>
      </c>
      <c r="BY1881" s="1">
        <v>127327.64241838604</v>
      </c>
      <c r="BZ1881" s="1">
        <v>1125134.7768517367</v>
      </c>
      <c r="CA1881" s="1">
        <v>2864528.316394581</v>
      </c>
      <c r="CB1881" s="1">
        <v>127327.64241838604</v>
      </c>
      <c r="CC1881" s="1">
        <v>331202.11690585734</v>
      </c>
    </row>
    <row r="1882" spans="1:81" x14ac:dyDescent="0.25">
      <c r="A1882" t="s">
        <v>426</v>
      </c>
      <c r="B1882" t="s">
        <v>427</v>
      </c>
      <c r="C1882" t="s">
        <v>65</v>
      </c>
      <c r="D1882" t="s">
        <v>38</v>
      </c>
      <c r="E1882">
        <v>30013</v>
      </c>
      <c r="F1882" t="s">
        <v>39</v>
      </c>
      <c r="G1882" t="s">
        <v>47</v>
      </c>
      <c r="H1882" s="74">
        <v>0.32649306637178005</v>
      </c>
      <c r="I1882" s="1">
        <v>8393843</v>
      </c>
      <c r="J1882" s="1"/>
      <c r="K1882" s="1">
        <v>708583</v>
      </c>
      <c r="L1882" s="1">
        <v>1472698</v>
      </c>
      <c r="M1882" s="1"/>
      <c r="N1882" s="1"/>
      <c r="O1882" s="1"/>
      <c r="P1882" s="1"/>
      <c r="Q1882" s="1"/>
      <c r="R1882" s="1"/>
      <c r="S1882" s="1"/>
      <c r="T1882" s="1">
        <v>2181281</v>
      </c>
      <c r="U1882" s="1">
        <v>32.65</v>
      </c>
      <c r="V1882" s="36">
        <v>0.11558946914190865</v>
      </c>
      <c r="W1882" s="1"/>
      <c r="X1882" s="1">
        <v>128998</v>
      </c>
      <c r="Y1882" s="1">
        <v>364818</v>
      </c>
      <c r="Z1882" s="1"/>
      <c r="AA1882" s="1"/>
      <c r="AB1882" s="1"/>
      <c r="AC1882" s="1">
        <v>33556</v>
      </c>
      <c r="AD1882" s="1"/>
      <c r="AE1882" s="1"/>
      <c r="AF1882" s="1"/>
      <c r="AG1882" s="1">
        <v>0</v>
      </c>
      <c r="AH1882" s="1">
        <v>1143158.1242026023</v>
      </c>
      <c r="AI1882" s="1">
        <v>3742003.9378750003</v>
      </c>
      <c r="AJ1882" s="1">
        <v>0</v>
      </c>
      <c r="AK1882" s="1">
        <v>0</v>
      </c>
      <c r="AL1882" s="1">
        <v>0</v>
      </c>
      <c r="AM1882" s="1">
        <v>295690.10304000002</v>
      </c>
      <c r="AN1882" s="1">
        <v>0</v>
      </c>
      <c r="AO1882" s="1">
        <v>0</v>
      </c>
      <c r="AP1882" s="1">
        <v>0</v>
      </c>
      <c r="AQ1882" s="1">
        <v>5180852.1651176028</v>
      </c>
      <c r="AR1882" s="1">
        <v>0</v>
      </c>
      <c r="AS1882" s="1">
        <v>278672.637927</v>
      </c>
      <c r="AT1882" s="1">
        <v>790932.50146920001</v>
      </c>
      <c r="AU1882" s="1">
        <v>0</v>
      </c>
      <c r="AV1882" s="1">
        <v>0</v>
      </c>
      <c r="AW1882" s="1">
        <v>0</v>
      </c>
      <c r="AX1882" s="1">
        <v>87285.196079999994</v>
      </c>
      <c r="AY1882" s="1">
        <v>0</v>
      </c>
      <c r="AZ1882" s="1">
        <v>0</v>
      </c>
      <c r="BA1882" s="1">
        <v>0</v>
      </c>
      <c r="BB1882" s="1">
        <v>1156890.3354761999</v>
      </c>
      <c r="BC1882" s="7">
        <v>0.75504658600283603</v>
      </c>
      <c r="BD1882" s="35" t="s">
        <v>552</v>
      </c>
      <c r="BE1882" s="35">
        <v>2.0065832261423182</v>
      </c>
      <c r="BF1882" s="35">
        <v>3.0779809841150056</v>
      </c>
      <c r="BG1882" s="35" t="s">
        <v>552</v>
      </c>
      <c r="BH1882" s="35" t="s">
        <v>552</v>
      </c>
      <c r="BI1882" s="35" t="s">
        <v>552</v>
      </c>
      <c r="BJ1882" s="35" t="s">
        <v>552</v>
      </c>
      <c r="BK1882" s="35" t="s">
        <v>552</v>
      </c>
      <c r="BL1882" s="35" t="s">
        <v>552</v>
      </c>
      <c r="BM1882" s="35" t="s">
        <v>552</v>
      </c>
      <c r="BN1882" s="35">
        <v>2.9055140078668464</v>
      </c>
      <c r="BO1882" s="1">
        <v>0</v>
      </c>
      <c r="BP1882" s="1"/>
      <c r="BQ1882" s="1">
        <v>2762917.3618799997</v>
      </c>
      <c r="BR1882" s="1">
        <v>122811.05823655897</v>
      </c>
      <c r="BS1882" s="1">
        <v>1085223.8365481854</v>
      </c>
      <c r="BT1882" s="1">
        <v>2762917.3618799997</v>
      </c>
      <c r="BU1882" s="1">
        <v>122811.05823655897</v>
      </c>
      <c r="BV1882" s="1">
        <v>319453.66846377245</v>
      </c>
      <c r="BW1882" s="35">
        <v>6.3126268591152153</v>
      </c>
      <c r="BX1882" s="1">
        <v>14678348.986239437</v>
      </c>
      <c r="BY1882" s="1">
        <v>652449.32658390596</v>
      </c>
      <c r="BZ1882" s="1">
        <v>5765389.30219795</v>
      </c>
      <c r="CA1882" s="1">
        <v>14678348.986239437</v>
      </c>
      <c r="CB1882" s="1">
        <v>652449.32658390596</v>
      </c>
      <c r="CC1882" s="1">
        <v>1697138.1393235244</v>
      </c>
    </row>
    <row r="1883" spans="1:81" x14ac:dyDescent="0.25">
      <c r="A1883" t="s">
        <v>426</v>
      </c>
      <c r="B1883" t="s">
        <v>427</v>
      </c>
      <c r="C1883" t="s">
        <v>65</v>
      </c>
      <c r="D1883" t="s">
        <v>28</v>
      </c>
      <c r="E1883">
        <v>30013</v>
      </c>
      <c r="F1883" t="s">
        <v>39</v>
      </c>
      <c r="G1883" t="s">
        <v>47</v>
      </c>
      <c r="H1883" s="74">
        <v>0.32649306637178005</v>
      </c>
      <c r="I1883" s="1">
        <v>9803214</v>
      </c>
      <c r="J1883" s="1">
        <v>0</v>
      </c>
      <c r="K1883" s="1">
        <v>708583</v>
      </c>
      <c r="L1883" s="1">
        <v>1619463</v>
      </c>
      <c r="M1883" s="1">
        <v>0</v>
      </c>
      <c r="N1883" s="1">
        <v>0</v>
      </c>
      <c r="O1883" s="1">
        <v>0</v>
      </c>
      <c r="P1883" s="1">
        <v>1090915</v>
      </c>
      <c r="Q1883" s="1">
        <v>0</v>
      </c>
      <c r="R1883" s="1">
        <v>0</v>
      </c>
      <c r="S1883" s="1">
        <v>0</v>
      </c>
      <c r="T1883" s="1">
        <v>3418961</v>
      </c>
      <c r="U1883" s="1"/>
      <c r="V1883" s="36"/>
      <c r="W1883" s="1"/>
      <c r="X1883" s="1">
        <v>128998</v>
      </c>
      <c r="Y1883" s="1">
        <v>369669</v>
      </c>
      <c r="Z1883" s="1"/>
      <c r="AA1883" s="1"/>
      <c r="AB1883" s="1"/>
      <c r="AC1883" s="1">
        <v>232439</v>
      </c>
      <c r="AD1883" s="1"/>
      <c r="AE1883" s="1"/>
      <c r="AF1883" s="1"/>
      <c r="AG1883" s="1">
        <v>0</v>
      </c>
      <c r="AH1883" s="1">
        <v>1143158.1242026023</v>
      </c>
      <c r="AI1883" s="1">
        <v>3793247.9638125002</v>
      </c>
      <c r="AJ1883" s="1">
        <v>0</v>
      </c>
      <c r="AK1883" s="1">
        <v>0</v>
      </c>
      <c r="AL1883" s="1">
        <v>0</v>
      </c>
      <c r="AM1883" s="1">
        <v>2043121.9406608331</v>
      </c>
      <c r="AN1883" s="1">
        <v>0</v>
      </c>
      <c r="AO1883" s="1">
        <v>0</v>
      </c>
      <c r="AP1883" s="1">
        <v>0</v>
      </c>
      <c r="AQ1883" s="1">
        <v>6979528.0286759362</v>
      </c>
      <c r="AR1883" s="1">
        <v>0</v>
      </c>
      <c r="AS1883" s="1">
        <v>278672.637927</v>
      </c>
      <c r="AT1883" s="1">
        <v>801449.56357860006</v>
      </c>
      <c r="AU1883" s="1">
        <v>0</v>
      </c>
      <c r="AV1883" s="1">
        <v>0</v>
      </c>
      <c r="AW1883" s="1">
        <v>0</v>
      </c>
      <c r="AX1883" s="1">
        <v>604615.67801999999</v>
      </c>
      <c r="AY1883" s="1">
        <v>0</v>
      </c>
      <c r="AZ1883" s="1">
        <v>0</v>
      </c>
      <c r="BA1883" s="1">
        <v>0</v>
      </c>
      <c r="BB1883" s="1">
        <v>1684737.8795256</v>
      </c>
      <c r="BC1883" s="7">
        <v>0.88381890961490139</v>
      </c>
      <c r="BD1883" s="35" t="s">
        <v>552</v>
      </c>
      <c r="BE1883" s="35">
        <v>2.0065832261423182</v>
      </c>
      <c r="BF1883" s="35">
        <v>2.8371735120784485</v>
      </c>
      <c r="BG1883" s="35" t="s">
        <v>552</v>
      </c>
      <c r="BH1883" s="35" t="s">
        <v>552</v>
      </c>
      <c r="BI1883" s="35" t="s">
        <v>552</v>
      </c>
      <c r="BJ1883" s="35">
        <v>2.4270796704425486</v>
      </c>
      <c r="BK1883" s="35" t="s">
        <v>552</v>
      </c>
      <c r="BL1883" s="35" t="s">
        <v>552</v>
      </c>
      <c r="BM1883" s="35" t="s">
        <v>552</v>
      </c>
      <c r="BN1883" s="35">
        <v>2.5341809714125243</v>
      </c>
      <c r="BO1883" s="1">
        <v>0</v>
      </c>
      <c r="BP1883" s="1">
        <v>0</v>
      </c>
      <c r="BQ1883" s="1">
        <v>3226825.9202399999</v>
      </c>
      <c r="BR1883" s="1">
        <v>143431.68980637952</v>
      </c>
      <c r="BS1883" s="1">
        <v>1267438.7056778267</v>
      </c>
      <c r="BT1883" s="1">
        <v>3226825.9202399999</v>
      </c>
      <c r="BU1883" s="1">
        <v>143431.68980637952</v>
      </c>
      <c r="BV1883" s="1">
        <v>373091.64289055829</v>
      </c>
      <c r="BW1883" s="35">
        <v>6.3126268591152153</v>
      </c>
      <c r="BX1883" s="1">
        <v>17142922.053556196</v>
      </c>
      <c r="BY1883" s="1">
        <v>761999.047713654</v>
      </c>
      <c r="BZ1883" s="1">
        <v>6733428.910066247</v>
      </c>
      <c r="CA1883" s="1">
        <v>17142922.053556196</v>
      </c>
      <c r="CB1883" s="1">
        <v>761999.047713654</v>
      </c>
      <c r="CC1883" s="1">
        <v>1982096.6829318025</v>
      </c>
    </row>
    <row r="1884" spans="1:81" x14ac:dyDescent="0.25">
      <c r="A1884" t="s">
        <v>426</v>
      </c>
      <c r="B1884" t="s">
        <v>427</v>
      </c>
      <c r="C1884" t="s">
        <v>65</v>
      </c>
      <c r="D1884" t="s">
        <v>1730</v>
      </c>
      <c r="E1884">
        <v>30013</v>
      </c>
      <c r="F1884" t="s">
        <v>39</v>
      </c>
      <c r="G1884" t="s">
        <v>47</v>
      </c>
      <c r="H1884" s="74">
        <v>0.32649306637178005</v>
      </c>
      <c r="I1884" s="1">
        <v>1409371</v>
      </c>
      <c r="J1884" s="1"/>
      <c r="K1884" s="1"/>
      <c r="L1884" s="1">
        <v>146765</v>
      </c>
      <c r="M1884" s="1"/>
      <c r="N1884" s="1"/>
      <c r="O1884" s="1"/>
      <c r="P1884" s="1">
        <v>1090915</v>
      </c>
      <c r="Q1884" s="1"/>
      <c r="R1884" s="1"/>
      <c r="S1884" s="1"/>
      <c r="T1884" s="1">
        <v>1237680</v>
      </c>
      <c r="U1884" s="1">
        <v>15.981132075471699</v>
      </c>
      <c r="V1884" s="36">
        <v>9.715002596453684E-2</v>
      </c>
      <c r="W1884" s="1"/>
      <c r="X1884" s="1"/>
      <c r="Y1884" s="1">
        <v>4851</v>
      </c>
      <c r="Z1884" s="1"/>
      <c r="AA1884" s="1"/>
      <c r="AB1884" s="1"/>
      <c r="AC1884" s="1">
        <v>198883</v>
      </c>
      <c r="AD1884" s="1"/>
      <c r="AE1884" s="1"/>
      <c r="AF1884" s="1"/>
      <c r="AG1884" s="1">
        <v>0</v>
      </c>
      <c r="AH1884" s="1">
        <v>0</v>
      </c>
      <c r="AI1884" s="1">
        <v>51244.02593750001</v>
      </c>
      <c r="AJ1884" s="1">
        <v>0</v>
      </c>
      <c r="AK1884" s="1"/>
      <c r="AL1884" s="1">
        <v>0</v>
      </c>
      <c r="AM1884" s="1">
        <v>1747431.8376208332</v>
      </c>
      <c r="AN1884" s="1"/>
      <c r="AO1884" s="1">
        <v>0</v>
      </c>
      <c r="AP1884" s="1">
        <v>0</v>
      </c>
      <c r="AQ1884" s="1">
        <v>1798675.8635583331</v>
      </c>
      <c r="AR1884" s="1">
        <v>0</v>
      </c>
      <c r="AS1884" s="1">
        <v>0</v>
      </c>
      <c r="AT1884" s="1">
        <v>10517.0621094</v>
      </c>
      <c r="AU1884" s="1">
        <v>0</v>
      </c>
      <c r="AV1884" s="1"/>
      <c r="AW1884" s="1">
        <v>0</v>
      </c>
      <c r="AX1884" s="1">
        <v>517330.48193999997</v>
      </c>
      <c r="AY1884" s="1"/>
      <c r="AZ1884" s="1">
        <v>0</v>
      </c>
      <c r="BA1884" s="1">
        <v>0</v>
      </c>
      <c r="BB1884" s="1">
        <v>527847.54404940002</v>
      </c>
      <c r="BC1884" s="7">
        <v>1.6507530008831834</v>
      </c>
      <c r="BD1884" s="35" t="s">
        <v>552</v>
      </c>
      <c r="BE1884" s="35" t="s">
        <v>552</v>
      </c>
      <c r="BF1884" s="35">
        <v>0.42081618946547211</v>
      </c>
      <c r="BG1884" s="35" t="s">
        <v>552</v>
      </c>
      <c r="BH1884" s="35" t="s">
        <v>552</v>
      </c>
      <c r="BI1884" s="35" t="s">
        <v>552</v>
      </c>
      <c r="BJ1884" s="35">
        <v>2.076020881150991</v>
      </c>
      <c r="BK1884" s="35" t="s">
        <v>552</v>
      </c>
      <c r="BL1884" s="35" t="s">
        <v>552</v>
      </c>
      <c r="BM1884" s="35" t="s">
        <v>552</v>
      </c>
      <c r="BN1884" s="35">
        <v>1.8797454977116326</v>
      </c>
      <c r="BO1884" s="1">
        <v>0</v>
      </c>
      <c r="BP1884" s="1">
        <v>0</v>
      </c>
      <c r="BQ1884" s="1">
        <v>463908.55835999991</v>
      </c>
      <c r="BR1884" s="1">
        <v>20620.631569820562</v>
      </c>
      <c r="BS1884" s="1">
        <v>182214.86912964095</v>
      </c>
      <c r="BT1884" s="1">
        <v>463908.55835999991</v>
      </c>
      <c r="BU1884" s="1">
        <v>20620.631569820562</v>
      </c>
      <c r="BV1884" s="1">
        <v>53637.974426785848</v>
      </c>
      <c r="BW1884" s="35">
        <v>6.3126268591152153</v>
      </c>
      <c r="BX1884" s="1">
        <v>2464573.0673167538</v>
      </c>
      <c r="BY1884" s="1">
        <v>109549.72112974785</v>
      </c>
      <c r="BZ1884" s="1">
        <v>968039.60786829423</v>
      </c>
      <c r="CA1884" s="1">
        <v>2464573.0673167538</v>
      </c>
      <c r="CB1884" s="1">
        <v>109549.72112974785</v>
      </c>
      <c r="CC1884" s="1">
        <v>284958.54360827751</v>
      </c>
    </row>
    <row r="1885" spans="1:81" x14ac:dyDescent="0.25">
      <c r="A1885" t="s">
        <v>324</v>
      </c>
      <c r="B1885" t="s">
        <v>325</v>
      </c>
      <c r="C1885" t="s">
        <v>65</v>
      </c>
      <c r="D1885" t="s">
        <v>38</v>
      </c>
      <c r="E1885">
        <v>30010</v>
      </c>
      <c r="F1885" t="s">
        <v>39</v>
      </c>
      <c r="G1885" t="s">
        <v>47</v>
      </c>
      <c r="H1885" s="74">
        <v>0.32649306637178005</v>
      </c>
      <c r="I1885" s="1">
        <v>21990887</v>
      </c>
      <c r="J1885" s="1"/>
      <c r="K1885" s="1">
        <v>711307</v>
      </c>
      <c r="L1885" s="1">
        <v>2762090</v>
      </c>
      <c r="M1885" s="1"/>
      <c r="N1885" s="1"/>
      <c r="O1885" s="1"/>
      <c r="P1885" s="1"/>
      <c r="Q1885" s="1"/>
      <c r="R1885" s="1"/>
      <c r="S1885" s="1"/>
      <c r="T1885" s="1">
        <v>3473397</v>
      </c>
      <c r="U1885" s="1">
        <v>34.942857142857143</v>
      </c>
      <c r="V1885" s="36">
        <v>0.21518062154459608</v>
      </c>
      <c r="W1885" s="1"/>
      <c r="X1885" s="1">
        <v>166314</v>
      </c>
      <c r="Y1885" s="1">
        <v>647737</v>
      </c>
      <c r="Z1885" s="1"/>
      <c r="AA1885" s="1"/>
      <c r="AB1885" s="1"/>
      <c r="AC1885" s="1"/>
      <c r="AD1885" s="1"/>
      <c r="AE1885" s="1"/>
      <c r="AF1885" s="1"/>
      <c r="AG1885" s="1">
        <v>0</v>
      </c>
      <c r="AH1885" s="1">
        <v>1417161.9749514912</v>
      </c>
      <c r="AI1885" s="1">
        <v>6645676.6968750004</v>
      </c>
      <c r="AJ1885" s="1">
        <v>0</v>
      </c>
      <c r="AK1885" s="1">
        <v>0</v>
      </c>
      <c r="AL1885" s="1">
        <v>0</v>
      </c>
      <c r="AM1885" s="1">
        <v>0</v>
      </c>
      <c r="AN1885" s="1">
        <v>0</v>
      </c>
      <c r="AO1885" s="1">
        <v>0</v>
      </c>
      <c r="AP1885" s="1">
        <v>0</v>
      </c>
      <c r="AQ1885" s="1">
        <v>8062838.6718264911</v>
      </c>
      <c r="AR1885" s="1">
        <v>0</v>
      </c>
      <c r="AS1885" s="1">
        <v>359285.88896100002</v>
      </c>
      <c r="AT1885" s="1">
        <v>1404306.3820978</v>
      </c>
      <c r="AU1885" s="1">
        <v>0</v>
      </c>
      <c r="AV1885" s="1">
        <v>0</v>
      </c>
      <c r="AW1885" s="1">
        <v>0</v>
      </c>
      <c r="AX1885" s="1">
        <v>0</v>
      </c>
      <c r="AY1885" s="1">
        <v>0</v>
      </c>
      <c r="AZ1885" s="1">
        <v>0</v>
      </c>
      <c r="BA1885" s="1">
        <v>0</v>
      </c>
      <c r="BB1885" s="1">
        <v>1763592.2710588002</v>
      </c>
      <c r="BC1885" s="7">
        <v>0.44684104569703309</v>
      </c>
      <c r="BD1885" s="35" t="s">
        <v>552</v>
      </c>
      <c r="BE1885" s="35">
        <v>2.4974418414446804</v>
      </c>
      <c r="BF1885" s="35">
        <v>2.9144535764485591</v>
      </c>
      <c r="BG1885" s="35" t="s">
        <v>552</v>
      </c>
      <c r="BH1885" s="35" t="s">
        <v>552</v>
      </c>
      <c r="BI1885" s="35" t="s">
        <v>552</v>
      </c>
      <c r="BJ1885" s="35" t="s">
        <v>552</v>
      </c>
      <c r="BK1885" s="35" t="s">
        <v>552</v>
      </c>
      <c r="BL1885" s="35" t="s">
        <v>552</v>
      </c>
      <c r="BM1885" s="35" t="s">
        <v>552</v>
      </c>
      <c r="BN1885" s="35">
        <v>2.8290549404186422</v>
      </c>
      <c r="BO1885" s="1">
        <v>0</v>
      </c>
      <c r="BP1885" s="1"/>
      <c r="BQ1885" s="1">
        <v>7238520.3649199987</v>
      </c>
      <c r="BR1885" s="1">
        <v>321750.60982562898</v>
      </c>
      <c r="BS1885" s="1">
        <v>2843159.5348206549</v>
      </c>
      <c r="BT1885" s="1">
        <v>7238520.3649199987</v>
      </c>
      <c r="BU1885" s="1">
        <v>321750.60982562898</v>
      </c>
      <c r="BV1885" s="1">
        <v>836931.25126622955</v>
      </c>
      <c r="BW1885" s="35">
        <v>6.2405742457552558</v>
      </c>
      <c r="BX1885" s="1">
        <v>37934003.401774682</v>
      </c>
      <c r="BY1885" s="1">
        <v>1686157.9594082395</v>
      </c>
      <c r="BZ1885" s="1">
        <v>14899788.634754624</v>
      </c>
      <c r="CA1885" s="1">
        <v>37934003.401774682</v>
      </c>
      <c r="CB1885" s="1">
        <v>1686157.9594082395</v>
      </c>
      <c r="CC1885" s="1">
        <v>4386000.3608535239</v>
      </c>
    </row>
    <row r="1886" spans="1:81" x14ac:dyDescent="0.25">
      <c r="A1886" t="s">
        <v>324</v>
      </c>
      <c r="B1886" t="s">
        <v>325</v>
      </c>
      <c r="C1886" t="s">
        <v>65</v>
      </c>
      <c r="D1886" t="s">
        <v>28</v>
      </c>
      <c r="E1886">
        <v>30010</v>
      </c>
      <c r="F1886" t="s">
        <v>39</v>
      </c>
      <c r="G1886" t="s">
        <v>47</v>
      </c>
      <c r="H1886" s="74">
        <v>0.32649306637178005</v>
      </c>
      <c r="I1886" s="1">
        <v>26254602</v>
      </c>
      <c r="J1886" s="1">
        <v>0</v>
      </c>
      <c r="K1886" s="1">
        <v>711307</v>
      </c>
      <c r="L1886" s="1">
        <v>5980781</v>
      </c>
      <c r="M1886" s="1">
        <v>0</v>
      </c>
      <c r="N1886" s="1">
        <v>0</v>
      </c>
      <c r="O1886" s="1">
        <v>0</v>
      </c>
      <c r="P1886" s="1">
        <v>208226</v>
      </c>
      <c r="Q1886" s="1">
        <v>0</v>
      </c>
      <c r="R1886" s="1">
        <v>0</v>
      </c>
      <c r="S1886" s="1">
        <v>0</v>
      </c>
      <c r="T1886" s="1">
        <v>6900314</v>
      </c>
      <c r="U1886" s="1"/>
      <c r="V1886" s="36"/>
      <c r="W1886" s="1"/>
      <c r="X1886" s="1">
        <v>166314</v>
      </c>
      <c r="Y1886" s="1">
        <v>971391</v>
      </c>
      <c r="Z1886" s="1"/>
      <c r="AA1886" s="1"/>
      <c r="AB1886" s="1"/>
      <c r="AC1886" s="1">
        <v>24389</v>
      </c>
      <c r="AD1886" s="1"/>
      <c r="AE1886" s="1"/>
      <c r="AF1886" s="1"/>
      <c r="AG1886" s="1">
        <v>0</v>
      </c>
      <c r="AH1886" s="1">
        <v>1417161.9749514912</v>
      </c>
      <c r="AI1886" s="1">
        <v>9987802.4879375007</v>
      </c>
      <c r="AJ1886" s="1">
        <v>0</v>
      </c>
      <c r="AK1886" s="1">
        <v>0</v>
      </c>
      <c r="AL1886" s="1">
        <v>0</v>
      </c>
      <c r="AM1886" s="1">
        <v>214371.93003166665</v>
      </c>
      <c r="AN1886" s="1">
        <v>0</v>
      </c>
      <c r="AO1886" s="1">
        <v>0</v>
      </c>
      <c r="AP1886" s="1">
        <v>0</v>
      </c>
      <c r="AQ1886" s="1">
        <v>11619336.392920658</v>
      </c>
      <c r="AR1886" s="1">
        <v>0</v>
      </c>
      <c r="AS1886" s="1">
        <v>359285.88896100002</v>
      </c>
      <c r="AT1886" s="1">
        <v>2105994.5329853999</v>
      </c>
      <c r="AU1886" s="1">
        <v>0</v>
      </c>
      <c r="AV1886" s="1">
        <v>0</v>
      </c>
      <c r="AW1886" s="1">
        <v>0</v>
      </c>
      <c r="AX1886" s="1">
        <v>63440.179019999996</v>
      </c>
      <c r="AY1886" s="1">
        <v>0</v>
      </c>
      <c r="AZ1886" s="1">
        <v>0</v>
      </c>
      <c r="BA1886" s="1">
        <v>0</v>
      </c>
      <c r="BB1886" s="1">
        <v>2528720.6009664</v>
      </c>
      <c r="BC1886" s="7">
        <v>0.5388791265579671</v>
      </c>
      <c r="BD1886" s="35" t="s">
        <v>552</v>
      </c>
      <c r="BE1886" s="35">
        <v>2.4974418414446804</v>
      </c>
      <c r="BF1886" s="35">
        <v>2.0221099921436516</v>
      </c>
      <c r="BG1886" s="35" t="s">
        <v>552</v>
      </c>
      <c r="BH1886" s="35" t="s">
        <v>552</v>
      </c>
      <c r="BI1886" s="35" t="s">
        <v>552</v>
      </c>
      <c r="BJ1886" s="35">
        <v>1.334185495815444</v>
      </c>
      <c r="BK1886" s="35" t="s">
        <v>552</v>
      </c>
      <c r="BL1886" s="35" t="s">
        <v>552</v>
      </c>
      <c r="BM1886" s="35" t="s">
        <v>552</v>
      </c>
      <c r="BN1886" s="35">
        <v>2.050349736821695</v>
      </c>
      <c r="BO1886" s="1">
        <v>0</v>
      </c>
      <c r="BP1886" s="1">
        <v>0</v>
      </c>
      <c r="BQ1886" s="1">
        <v>8641964.7943199985</v>
      </c>
      <c r="BR1886" s="1">
        <v>384133.40054128692</v>
      </c>
      <c r="BS1886" s="1">
        <v>3394407.0563966548</v>
      </c>
      <c r="BT1886" s="1">
        <v>8641964.7943199985</v>
      </c>
      <c r="BU1886" s="1">
        <v>384133.40054128692</v>
      </c>
      <c r="BV1886" s="1">
        <v>999200.11881998461</v>
      </c>
      <c r="BW1886" s="35">
        <v>6.2405742457552558</v>
      </c>
      <c r="BX1886" s="1">
        <v>45288858.133837</v>
      </c>
      <c r="BY1886" s="1">
        <v>2013079.6058110562</v>
      </c>
      <c r="BZ1886" s="1">
        <v>17788642.199362218</v>
      </c>
      <c r="CA1886" s="1">
        <v>45288858.133837</v>
      </c>
      <c r="CB1886" s="1">
        <v>2013079.6058110562</v>
      </c>
      <c r="CC1886" s="1">
        <v>5236382.4090436026</v>
      </c>
    </row>
    <row r="1887" spans="1:81" x14ac:dyDescent="0.25">
      <c r="A1887" t="s">
        <v>324</v>
      </c>
      <c r="B1887" t="s">
        <v>325</v>
      </c>
      <c r="C1887" t="s">
        <v>65</v>
      </c>
      <c r="D1887" t="s">
        <v>1730</v>
      </c>
      <c r="E1887">
        <v>30010</v>
      </c>
      <c r="F1887" t="s">
        <v>39</v>
      </c>
      <c r="G1887" t="s">
        <v>47</v>
      </c>
      <c r="H1887" s="74">
        <v>0.32649306637178005</v>
      </c>
      <c r="I1887" s="1">
        <v>4263715</v>
      </c>
      <c r="J1887" s="1"/>
      <c r="K1887" s="1"/>
      <c r="L1887" s="1">
        <v>3218691</v>
      </c>
      <c r="M1887" s="1"/>
      <c r="N1887" s="1"/>
      <c r="O1887" s="1"/>
      <c r="P1887" s="1">
        <v>208226</v>
      </c>
      <c r="Q1887" s="1"/>
      <c r="R1887" s="1"/>
      <c r="S1887" s="1"/>
      <c r="T1887" s="1">
        <v>3426917</v>
      </c>
      <c r="U1887" s="1">
        <v>12.025210084033613</v>
      </c>
      <c r="V1887" s="36">
        <v>0.13977228941926897</v>
      </c>
      <c r="W1887" s="1"/>
      <c r="X1887" s="1"/>
      <c r="Y1887" s="1">
        <v>323654</v>
      </c>
      <c r="Z1887" s="1"/>
      <c r="AA1887" s="1"/>
      <c r="AB1887" s="1"/>
      <c r="AC1887" s="1">
        <v>24389</v>
      </c>
      <c r="AD1887" s="1"/>
      <c r="AE1887" s="1"/>
      <c r="AF1887" s="1"/>
      <c r="AG1887" s="1">
        <v>0</v>
      </c>
      <c r="AH1887" s="1">
        <v>0</v>
      </c>
      <c r="AI1887" s="1">
        <v>3342125.7910625003</v>
      </c>
      <c r="AJ1887" s="1">
        <v>0</v>
      </c>
      <c r="AK1887" s="1"/>
      <c r="AL1887" s="1">
        <v>0</v>
      </c>
      <c r="AM1887" s="1">
        <v>214371.93003166665</v>
      </c>
      <c r="AN1887" s="1"/>
      <c r="AO1887" s="1">
        <v>0</v>
      </c>
      <c r="AP1887" s="1">
        <v>0</v>
      </c>
      <c r="AQ1887" s="1">
        <v>3556497.7210941669</v>
      </c>
      <c r="AR1887" s="1">
        <v>0</v>
      </c>
      <c r="AS1887" s="1">
        <v>0</v>
      </c>
      <c r="AT1887" s="1">
        <v>701688.15088760003</v>
      </c>
      <c r="AU1887" s="1">
        <v>0</v>
      </c>
      <c r="AV1887" s="1"/>
      <c r="AW1887" s="1">
        <v>0</v>
      </c>
      <c r="AX1887" s="1">
        <v>63440.179019999996</v>
      </c>
      <c r="AY1887" s="1"/>
      <c r="AZ1887" s="1">
        <v>0</v>
      </c>
      <c r="BA1887" s="1">
        <v>0</v>
      </c>
      <c r="BB1887" s="1">
        <v>765128.32990760007</v>
      </c>
      <c r="BC1887" s="7">
        <v>1.0135822987703837</v>
      </c>
      <c r="BD1887" s="35" t="s">
        <v>552</v>
      </c>
      <c r="BE1887" s="35" t="s">
        <v>552</v>
      </c>
      <c r="BF1887" s="35">
        <v>1.2563535741548661</v>
      </c>
      <c r="BG1887" s="35" t="s">
        <v>552</v>
      </c>
      <c r="BH1887" s="35" t="s">
        <v>552</v>
      </c>
      <c r="BI1887" s="35" t="s">
        <v>552</v>
      </c>
      <c r="BJ1887" s="35">
        <v>1.334185495815444</v>
      </c>
      <c r="BK1887" s="35" t="s">
        <v>552</v>
      </c>
      <c r="BL1887" s="35" t="s">
        <v>552</v>
      </c>
      <c r="BM1887" s="35" t="s">
        <v>552</v>
      </c>
      <c r="BN1887" s="35">
        <v>1.2610827898667423</v>
      </c>
      <c r="BO1887" s="1">
        <v>0</v>
      </c>
      <c r="BP1887" s="1">
        <v>0</v>
      </c>
      <c r="BQ1887" s="1">
        <v>1403444.4293999998</v>
      </c>
      <c r="BR1887" s="1">
        <v>62382.790715657895</v>
      </c>
      <c r="BS1887" s="1">
        <v>551247.52157599886</v>
      </c>
      <c r="BT1887" s="1">
        <v>1403444.4293999998</v>
      </c>
      <c r="BU1887" s="1">
        <v>62382.790715657895</v>
      </c>
      <c r="BV1887" s="1">
        <v>162268.867553755</v>
      </c>
      <c r="BW1887" s="35">
        <v>6.2405742457552558</v>
      </c>
      <c r="BX1887" s="1">
        <v>7354854.7320623184</v>
      </c>
      <c r="BY1887" s="1">
        <v>326921.64640281681</v>
      </c>
      <c r="BZ1887" s="1">
        <v>2888853.5646075942</v>
      </c>
      <c r="CA1887" s="1">
        <v>7354854.7320623184</v>
      </c>
      <c r="CB1887" s="1">
        <v>326921.64640281681</v>
      </c>
      <c r="CC1887" s="1">
        <v>850382.04819007893</v>
      </c>
    </row>
    <row r="1888" spans="1:81" x14ac:dyDescent="0.25">
      <c r="A1888" t="s">
        <v>597</v>
      </c>
      <c r="B1888" t="s">
        <v>598</v>
      </c>
      <c r="C1888" t="s">
        <v>65</v>
      </c>
      <c r="D1888" t="s">
        <v>38</v>
      </c>
      <c r="E1888">
        <v>30015</v>
      </c>
      <c r="F1888" t="s">
        <v>39</v>
      </c>
      <c r="G1888" t="s">
        <v>47</v>
      </c>
      <c r="H1888" s="74">
        <v>0.32649306637178005</v>
      </c>
      <c r="I1888" s="1">
        <v>4946922</v>
      </c>
      <c r="J1888" s="1"/>
      <c r="K1888" s="1"/>
      <c r="L1888" s="1">
        <v>1174120</v>
      </c>
      <c r="M1888" s="1"/>
      <c r="N1888" s="1"/>
      <c r="O1888" s="1"/>
      <c r="P1888" s="1"/>
      <c r="Q1888" s="1"/>
      <c r="R1888" s="1"/>
      <c r="S1888" s="1"/>
      <c r="T1888" s="1">
        <v>1174120</v>
      </c>
      <c r="U1888" s="1">
        <v>33.921052631578945</v>
      </c>
      <c r="V1888" s="36">
        <v>0.12906612782462895</v>
      </c>
      <c r="W1888" s="1"/>
      <c r="X1888" s="1"/>
      <c r="Y1888" s="1">
        <v>273838</v>
      </c>
      <c r="Z1888" s="1"/>
      <c r="AA1888" s="1"/>
      <c r="AB1888" s="1"/>
      <c r="AC1888" s="1"/>
      <c r="AD1888" s="1"/>
      <c r="AE1888" s="1"/>
      <c r="AF1888" s="1"/>
      <c r="AG1888" s="1">
        <v>0</v>
      </c>
      <c r="AH1888" s="1">
        <v>0</v>
      </c>
      <c r="AI1888" s="1">
        <v>2809608.5075000003</v>
      </c>
      <c r="AJ1888" s="1">
        <v>0</v>
      </c>
      <c r="AK1888" s="1">
        <v>0</v>
      </c>
      <c r="AL1888" s="1">
        <v>0</v>
      </c>
      <c r="AM1888" s="1">
        <v>0</v>
      </c>
      <c r="AN1888" s="1">
        <v>0</v>
      </c>
      <c r="AO1888" s="1">
        <v>0</v>
      </c>
      <c r="AP1888" s="1">
        <v>0</v>
      </c>
      <c r="AQ1888" s="1">
        <v>2809608.5075000003</v>
      </c>
      <c r="AR1888" s="1">
        <v>0</v>
      </c>
      <c r="AS1888" s="1">
        <v>0</v>
      </c>
      <c r="AT1888" s="1">
        <v>593686.09645720001</v>
      </c>
      <c r="AU1888" s="1">
        <v>0</v>
      </c>
      <c r="AV1888" s="1">
        <v>0</v>
      </c>
      <c r="AW1888" s="1">
        <v>0</v>
      </c>
      <c r="AX1888" s="1">
        <v>0</v>
      </c>
      <c r="AY1888" s="1">
        <v>0</v>
      </c>
      <c r="AZ1888" s="1">
        <v>0</v>
      </c>
      <c r="BA1888" s="1">
        <v>0</v>
      </c>
      <c r="BB1888" s="1">
        <v>593686.09645720001</v>
      </c>
      <c r="BC1888" s="7">
        <v>0.68796205073724637</v>
      </c>
      <c r="BD1888" s="35" t="s">
        <v>552</v>
      </c>
      <c r="BE1888" s="35" t="s">
        <v>552</v>
      </c>
      <c r="BF1888" s="35">
        <v>2.89859179977958</v>
      </c>
      <c r="BG1888" s="35" t="s">
        <v>552</v>
      </c>
      <c r="BH1888" s="35" t="s">
        <v>552</v>
      </c>
      <c r="BI1888" s="35" t="s">
        <v>552</v>
      </c>
      <c r="BJ1888" s="35" t="s">
        <v>552</v>
      </c>
      <c r="BK1888" s="35" t="s">
        <v>552</v>
      </c>
      <c r="BL1888" s="35" t="s">
        <v>552</v>
      </c>
      <c r="BM1888" s="35" t="s">
        <v>552</v>
      </c>
      <c r="BN1888" s="35">
        <v>2.89859179977958</v>
      </c>
      <c r="BO1888" s="1">
        <v>0</v>
      </c>
      <c r="BP1888" s="1"/>
      <c r="BQ1888" s="1">
        <v>1628328.8455199997</v>
      </c>
      <c r="BR1888" s="1">
        <v>72378.852670191074</v>
      </c>
      <c r="BS1888" s="1">
        <v>639578.04213691177</v>
      </c>
      <c r="BT1888" s="1">
        <v>1628328.8455199997</v>
      </c>
      <c r="BU1888" s="1">
        <v>72378.852670191074</v>
      </c>
      <c r="BV1888" s="1">
        <v>188270.42398864761</v>
      </c>
      <c r="BW1888" s="35">
        <v>6.0840771642263194</v>
      </c>
      <c r="BX1888" s="1">
        <v>8278549.4993592361</v>
      </c>
      <c r="BY1888" s="1">
        <v>367979.6720334196</v>
      </c>
      <c r="BZ1888" s="1">
        <v>3251664.1187688517</v>
      </c>
      <c r="CA1888" s="1">
        <v>8278549.4993592361</v>
      </c>
      <c r="CB1888" s="1">
        <v>367979.6720334196</v>
      </c>
      <c r="CC1888" s="1">
        <v>957181.3632998903</v>
      </c>
    </row>
    <row r="1889" spans="1:81" x14ac:dyDescent="0.25">
      <c r="A1889" t="s">
        <v>597</v>
      </c>
      <c r="B1889" t="s">
        <v>598</v>
      </c>
      <c r="C1889" t="s">
        <v>65</v>
      </c>
      <c r="D1889" t="s">
        <v>28</v>
      </c>
      <c r="E1889">
        <v>30015</v>
      </c>
      <c r="F1889" t="s">
        <v>39</v>
      </c>
      <c r="G1889" t="s">
        <v>47</v>
      </c>
      <c r="H1889" s="74">
        <v>0.32649306637178005</v>
      </c>
      <c r="I1889" s="1">
        <v>6297466</v>
      </c>
      <c r="J1889" s="1">
        <v>0</v>
      </c>
      <c r="K1889" s="1">
        <v>0</v>
      </c>
      <c r="L1889" s="1">
        <v>1174120</v>
      </c>
      <c r="M1889" s="1">
        <v>0</v>
      </c>
      <c r="N1889" s="1">
        <v>0</v>
      </c>
      <c r="O1889" s="1">
        <v>0</v>
      </c>
      <c r="P1889" s="1">
        <v>1153037</v>
      </c>
      <c r="Q1889" s="1">
        <v>0</v>
      </c>
      <c r="R1889" s="1">
        <v>0</v>
      </c>
      <c r="S1889" s="1">
        <v>0</v>
      </c>
      <c r="T1889" s="1">
        <v>2327157</v>
      </c>
      <c r="U1889" s="1"/>
      <c r="V1889" s="36"/>
      <c r="W1889" s="1"/>
      <c r="X1889" s="1"/>
      <c r="Y1889" s="1">
        <v>273838</v>
      </c>
      <c r="Z1889" s="1"/>
      <c r="AA1889" s="1"/>
      <c r="AB1889" s="1"/>
      <c r="AC1889" s="1">
        <v>136604</v>
      </c>
      <c r="AD1889" s="1"/>
      <c r="AE1889" s="1"/>
      <c r="AF1889" s="1"/>
      <c r="AG1889" s="1">
        <v>0</v>
      </c>
      <c r="AH1889" s="1">
        <v>0</v>
      </c>
      <c r="AI1889" s="1">
        <v>2809608.5075000003</v>
      </c>
      <c r="AJ1889" s="1">
        <v>0</v>
      </c>
      <c r="AK1889" s="1">
        <v>0</v>
      </c>
      <c r="AL1889" s="1">
        <v>0</v>
      </c>
      <c r="AM1889" s="1">
        <v>1200692.7778591665</v>
      </c>
      <c r="AN1889" s="1">
        <v>0</v>
      </c>
      <c r="AO1889" s="1">
        <v>0</v>
      </c>
      <c r="AP1889" s="1">
        <v>0</v>
      </c>
      <c r="AQ1889" s="1">
        <v>4010301.2853591666</v>
      </c>
      <c r="AR1889" s="1">
        <v>0</v>
      </c>
      <c r="AS1889" s="1">
        <v>0</v>
      </c>
      <c r="AT1889" s="1">
        <v>593686.09645720001</v>
      </c>
      <c r="AU1889" s="1">
        <v>0</v>
      </c>
      <c r="AV1889" s="1">
        <v>0</v>
      </c>
      <c r="AW1889" s="1">
        <v>0</v>
      </c>
      <c r="AX1889" s="1">
        <v>355331.59271999996</v>
      </c>
      <c r="AY1889" s="1">
        <v>0</v>
      </c>
      <c r="AZ1889" s="1">
        <v>0</v>
      </c>
      <c r="BA1889" s="1">
        <v>0</v>
      </c>
      <c r="BB1889" s="1">
        <v>949017.68917719997</v>
      </c>
      <c r="BC1889" s="7">
        <v>0.78751024214126231</v>
      </c>
      <c r="BD1889" s="35" t="s">
        <v>552</v>
      </c>
      <c r="BE1889" s="35" t="s">
        <v>552</v>
      </c>
      <c r="BF1889" s="35">
        <v>2.89859179977958</v>
      </c>
      <c r="BG1889" s="35" t="s">
        <v>552</v>
      </c>
      <c r="BH1889" s="35" t="s">
        <v>552</v>
      </c>
      <c r="BI1889" s="35" t="s">
        <v>552</v>
      </c>
      <c r="BJ1889" s="35">
        <v>1.3495008144397502</v>
      </c>
      <c r="BK1889" s="35" t="s">
        <v>552</v>
      </c>
      <c r="BL1889" s="35" t="s">
        <v>552</v>
      </c>
      <c r="BM1889" s="35" t="s">
        <v>552</v>
      </c>
      <c r="BN1889" s="35">
        <v>2.1310633423255787</v>
      </c>
      <c r="BO1889" s="1">
        <v>0</v>
      </c>
      <c r="BP1889" s="1">
        <v>0</v>
      </c>
      <c r="BQ1889" s="1">
        <v>2072873.9085599997</v>
      </c>
      <c r="BR1889" s="1">
        <v>92138.781207695924</v>
      </c>
      <c r="BS1889" s="1">
        <v>814187.28144566866</v>
      </c>
      <c r="BT1889" s="1">
        <v>2072873.9085599997</v>
      </c>
      <c r="BU1889" s="1">
        <v>92138.781207695924</v>
      </c>
      <c r="BV1889" s="1">
        <v>239669.55490183446</v>
      </c>
      <c r="BW1889" s="35">
        <v>6.0840771642263194</v>
      </c>
      <c r="BX1889" s="1">
        <v>10538650.90283045</v>
      </c>
      <c r="BY1889" s="1">
        <v>468440.67347769201</v>
      </c>
      <c r="BZ1889" s="1">
        <v>4139390.9650014313</v>
      </c>
      <c r="CA1889" s="1">
        <v>10538650.90283045</v>
      </c>
      <c r="CB1889" s="1">
        <v>468440.67347769201</v>
      </c>
      <c r="CC1889" s="1">
        <v>1218498.5110367029</v>
      </c>
    </row>
    <row r="1890" spans="1:81" x14ac:dyDescent="0.25">
      <c r="A1890" t="s">
        <v>597</v>
      </c>
      <c r="B1890" t="s">
        <v>598</v>
      </c>
      <c r="C1890" t="s">
        <v>65</v>
      </c>
      <c r="D1890" t="s">
        <v>1730</v>
      </c>
      <c r="E1890">
        <v>30015</v>
      </c>
      <c r="F1890" t="s">
        <v>39</v>
      </c>
      <c r="G1890" t="s">
        <v>47</v>
      </c>
      <c r="H1890" s="74">
        <v>0.32649306637178005</v>
      </c>
      <c r="I1890" s="1">
        <v>1350544</v>
      </c>
      <c r="J1890" s="1"/>
      <c r="K1890" s="1"/>
      <c r="L1890" s="1"/>
      <c r="M1890" s="1"/>
      <c r="N1890" s="1"/>
      <c r="O1890" s="1"/>
      <c r="P1890" s="1">
        <v>1153037</v>
      </c>
      <c r="Q1890" s="1"/>
      <c r="R1890" s="1"/>
      <c r="S1890" s="1"/>
      <c r="T1890" s="1">
        <v>1153037</v>
      </c>
      <c r="U1890" s="1">
        <v>12.25</v>
      </c>
      <c r="V1890" s="36">
        <v>0.12072315506860057</v>
      </c>
      <c r="W1890" s="1"/>
      <c r="X1890" s="1"/>
      <c r="Y1890" s="1"/>
      <c r="Z1890" s="1"/>
      <c r="AA1890" s="1"/>
      <c r="AB1890" s="1"/>
      <c r="AC1890" s="1">
        <v>136604</v>
      </c>
      <c r="AD1890" s="1"/>
      <c r="AE1890" s="1"/>
      <c r="AF1890" s="1"/>
      <c r="AG1890" s="1">
        <v>0</v>
      </c>
      <c r="AH1890" s="1">
        <v>0</v>
      </c>
      <c r="AI1890" s="1">
        <v>0</v>
      </c>
      <c r="AJ1890" s="1">
        <v>0</v>
      </c>
      <c r="AK1890" s="1"/>
      <c r="AL1890" s="1">
        <v>0</v>
      </c>
      <c r="AM1890" s="1">
        <v>1200692.7778591665</v>
      </c>
      <c r="AN1890" s="1"/>
      <c r="AO1890" s="1">
        <v>0</v>
      </c>
      <c r="AP1890" s="1">
        <v>0</v>
      </c>
      <c r="AQ1890" s="1">
        <v>1200692.7778591665</v>
      </c>
      <c r="AR1890" s="1">
        <v>0</v>
      </c>
      <c r="AS1890" s="1">
        <v>0</v>
      </c>
      <c r="AT1890" s="1">
        <v>0</v>
      </c>
      <c r="AU1890" s="1">
        <v>0</v>
      </c>
      <c r="AV1890" s="1"/>
      <c r="AW1890" s="1">
        <v>0</v>
      </c>
      <c r="AX1890" s="1">
        <v>355331.59271999996</v>
      </c>
      <c r="AY1890" s="1"/>
      <c r="AZ1890" s="1">
        <v>0</v>
      </c>
      <c r="BA1890" s="1">
        <v>0</v>
      </c>
      <c r="BB1890" s="1">
        <v>355331.59271999996</v>
      </c>
      <c r="BC1890" s="7">
        <v>1.1521463725574037</v>
      </c>
      <c r="BD1890" s="35" t="s">
        <v>552</v>
      </c>
      <c r="BE1890" s="35" t="s">
        <v>552</v>
      </c>
      <c r="BF1890" s="35" t="s">
        <v>552</v>
      </c>
      <c r="BG1890" s="35" t="s">
        <v>552</v>
      </c>
      <c r="BH1890" s="35" t="s">
        <v>552</v>
      </c>
      <c r="BI1890" s="35" t="s">
        <v>552</v>
      </c>
      <c r="BJ1890" s="35">
        <v>1.3495008144397502</v>
      </c>
      <c r="BK1890" s="35" t="s">
        <v>552</v>
      </c>
      <c r="BL1890" s="35" t="s">
        <v>552</v>
      </c>
      <c r="BM1890" s="35" t="s">
        <v>552</v>
      </c>
      <c r="BN1890" s="35">
        <v>1.3495008144397502</v>
      </c>
      <c r="BO1890" s="1">
        <v>0</v>
      </c>
      <c r="BP1890" s="1">
        <v>0</v>
      </c>
      <c r="BQ1890" s="1">
        <v>444545.06303999992</v>
      </c>
      <c r="BR1890" s="1">
        <v>19759.928537504846</v>
      </c>
      <c r="BS1890" s="1">
        <v>174609.23930875672</v>
      </c>
      <c r="BT1890" s="1">
        <v>444545.06303999992</v>
      </c>
      <c r="BU1890" s="1">
        <v>19759.928537504846</v>
      </c>
      <c r="BV1890" s="1">
        <v>51399.130913186855</v>
      </c>
      <c r="BW1890" s="35">
        <v>6.0840771642263194</v>
      </c>
      <c r="BX1890" s="1">
        <v>2260101.4034712133</v>
      </c>
      <c r="BY1890" s="1">
        <v>100461.00144427236</v>
      </c>
      <c r="BZ1890" s="1">
        <v>887726.84623257886</v>
      </c>
      <c r="CA1890" s="1">
        <v>2260101.4034712133</v>
      </c>
      <c r="CB1890" s="1">
        <v>100461.00144427236</v>
      </c>
      <c r="CC1890" s="1">
        <v>261317.14773681236</v>
      </c>
    </row>
    <row r="1891" spans="1:81" x14ac:dyDescent="0.25">
      <c r="A1891" t="s">
        <v>710</v>
      </c>
      <c r="B1891" t="s">
        <v>711</v>
      </c>
      <c r="C1891" t="s">
        <v>65</v>
      </c>
      <c r="D1891" t="s">
        <v>38</v>
      </c>
      <c r="E1891">
        <v>30061</v>
      </c>
      <c r="F1891" t="s">
        <v>39</v>
      </c>
      <c r="G1891" t="s">
        <v>55</v>
      </c>
      <c r="H1891" s="74">
        <v>0.53246165051848993</v>
      </c>
      <c r="I1891" s="1">
        <v>4325832</v>
      </c>
      <c r="J1891" s="1"/>
      <c r="K1891" s="1">
        <v>376678</v>
      </c>
      <c r="L1891" s="1">
        <v>471146</v>
      </c>
      <c r="M1891" s="1"/>
      <c r="N1891" s="1"/>
      <c r="O1891" s="1"/>
      <c r="P1891" s="1"/>
      <c r="Q1891" s="1"/>
      <c r="R1891" s="1"/>
      <c r="S1891" s="1"/>
      <c r="T1891" s="1">
        <v>847824</v>
      </c>
      <c r="U1891" s="1">
        <v>37.25</v>
      </c>
      <c r="V1891" s="36">
        <v>0.15083172360153388</v>
      </c>
      <c r="W1891" s="1"/>
      <c r="X1891" s="1">
        <v>91620</v>
      </c>
      <c r="Y1891" s="1">
        <v>89536</v>
      </c>
      <c r="Z1891" s="1"/>
      <c r="AA1891" s="1"/>
      <c r="AB1891" s="1"/>
      <c r="AC1891" s="1"/>
      <c r="AD1891" s="1"/>
      <c r="AE1891" s="1"/>
      <c r="AF1891" s="1"/>
      <c r="AG1891" s="1">
        <v>0</v>
      </c>
      <c r="AH1891" s="1">
        <v>776442.3754594737</v>
      </c>
      <c r="AI1891" s="1">
        <v>919669.07887500001</v>
      </c>
      <c r="AJ1891" s="1">
        <v>0</v>
      </c>
      <c r="AK1891" s="1">
        <v>0</v>
      </c>
      <c r="AL1891" s="1">
        <v>0</v>
      </c>
      <c r="AM1891" s="1">
        <v>0</v>
      </c>
      <c r="AN1891" s="1">
        <v>0</v>
      </c>
      <c r="AO1891" s="1">
        <v>0</v>
      </c>
      <c r="AP1891" s="1">
        <v>0</v>
      </c>
      <c r="AQ1891" s="1">
        <v>1696111.4543344737</v>
      </c>
      <c r="AR1891" s="1">
        <v>0</v>
      </c>
      <c r="AS1891" s="1">
        <v>197925.44913000002</v>
      </c>
      <c r="AT1891" s="1">
        <v>194115.78499839999</v>
      </c>
      <c r="AU1891" s="1">
        <v>0</v>
      </c>
      <c r="AV1891" s="1">
        <v>0</v>
      </c>
      <c r="AW1891" s="1">
        <v>0</v>
      </c>
      <c r="AX1891" s="1">
        <v>0</v>
      </c>
      <c r="AY1891" s="1">
        <v>0</v>
      </c>
      <c r="AZ1891" s="1">
        <v>0</v>
      </c>
      <c r="BA1891" s="1">
        <v>0</v>
      </c>
      <c r="BB1891" s="1">
        <v>392041.23412839998</v>
      </c>
      <c r="BC1891" s="7">
        <v>0.48271700992153038</v>
      </c>
      <c r="BD1891" s="35" t="s">
        <v>552</v>
      </c>
      <c r="BE1891" s="35">
        <v>2.5867394023263204</v>
      </c>
      <c r="BF1891" s="35">
        <v>2.3639909154983805</v>
      </c>
      <c r="BG1891" s="35" t="s">
        <v>552</v>
      </c>
      <c r="BH1891" s="35" t="s">
        <v>552</v>
      </c>
      <c r="BI1891" s="35" t="s">
        <v>552</v>
      </c>
      <c r="BJ1891" s="35" t="s">
        <v>552</v>
      </c>
      <c r="BK1891" s="35" t="s">
        <v>552</v>
      </c>
      <c r="BL1891" s="35" t="s">
        <v>552</v>
      </c>
      <c r="BM1891" s="35" t="s">
        <v>552</v>
      </c>
      <c r="BN1891" s="35">
        <v>2.4629553875130612</v>
      </c>
      <c r="BO1891" s="1">
        <v>0</v>
      </c>
      <c r="BP1891" s="1"/>
      <c r="BQ1891" s="1">
        <v>1423890.8611199998</v>
      </c>
      <c r="BR1891" s="1">
        <v>63291.630028530475</v>
      </c>
      <c r="BS1891" s="1">
        <v>559278.50917665602</v>
      </c>
      <c r="BT1891" s="1">
        <v>1423890.8611199998</v>
      </c>
      <c r="BU1891" s="1">
        <v>63291.630028530475</v>
      </c>
      <c r="BV1891" s="1">
        <v>164632.9221976129</v>
      </c>
      <c r="BW1891" s="35">
        <v>5.9903763785254789</v>
      </c>
      <c r="BX1891" s="1">
        <v>7105751.3189315507</v>
      </c>
      <c r="BY1891" s="1">
        <v>315849.05545275239</v>
      </c>
      <c r="BZ1891" s="1">
        <v>2791010.2612121305</v>
      </c>
      <c r="CA1891" s="1">
        <v>7105751.3189315507</v>
      </c>
      <c r="CB1891" s="1">
        <v>315849.05545275239</v>
      </c>
      <c r="CC1891" s="1">
        <v>821580.24606259039</v>
      </c>
    </row>
    <row r="1892" spans="1:81" x14ac:dyDescent="0.25">
      <c r="A1892" t="s">
        <v>710</v>
      </c>
      <c r="B1892" t="s">
        <v>711</v>
      </c>
      <c r="C1892" t="s">
        <v>65</v>
      </c>
      <c r="D1892" t="s">
        <v>28</v>
      </c>
      <c r="E1892">
        <v>30061</v>
      </c>
      <c r="F1892" t="s">
        <v>39</v>
      </c>
      <c r="G1892" t="s">
        <v>55</v>
      </c>
      <c r="H1892" s="74">
        <v>0.53246165051848993</v>
      </c>
      <c r="I1892" s="1">
        <v>4330659</v>
      </c>
      <c r="J1892" s="1">
        <v>0</v>
      </c>
      <c r="K1892" s="1">
        <v>376678</v>
      </c>
      <c r="L1892" s="1">
        <v>546285</v>
      </c>
      <c r="M1892" s="1">
        <v>0</v>
      </c>
      <c r="N1892" s="1">
        <v>0</v>
      </c>
      <c r="O1892" s="1">
        <v>0</v>
      </c>
      <c r="P1892" s="1">
        <v>0</v>
      </c>
      <c r="Q1892" s="1">
        <v>0</v>
      </c>
      <c r="R1892" s="1">
        <v>0</v>
      </c>
      <c r="S1892" s="1">
        <v>0</v>
      </c>
      <c r="T1892" s="1">
        <v>922963</v>
      </c>
      <c r="U1892" s="1"/>
      <c r="V1892" s="36"/>
      <c r="W1892" s="1"/>
      <c r="X1892" s="1">
        <v>91620</v>
      </c>
      <c r="Y1892" s="1">
        <v>89536</v>
      </c>
      <c r="Z1892" s="1"/>
      <c r="AA1892" s="1"/>
      <c r="AB1892" s="1"/>
      <c r="AC1892" s="1">
        <v>785</v>
      </c>
      <c r="AD1892" s="1"/>
      <c r="AE1892" s="1"/>
      <c r="AF1892" s="1"/>
      <c r="AG1892" s="1">
        <v>0</v>
      </c>
      <c r="AH1892" s="1">
        <v>776442.3754594737</v>
      </c>
      <c r="AI1892" s="1">
        <v>920547.26593750005</v>
      </c>
      <c r="AJ1892" s="1">
        <v>0</v>
      </c>
      <c r="AK1892" s="1">
        <v>0</v>
      </c>
      <c r="AL1892" s="1">
        <v>0</v>
      </c>
      <c r="AM1892" s="1">
        <v>6917.2943999999989</v>
      </c>
      <c r="AN1892" s="1">
        <v>0</v>
      </c>
      <c r="AO1892" s="1">
        <v>0</v>
      </c>
      <c r="AP1892" s="1">
        <v>0</v>
      </c>
      <c r="AQ1892" s="1">
        <v>1703906.9357969738</v>
      </c>
      <c r="AR1892" s="1">
        <v>0</v>
      </c>
      <c r="AS1892" s="1">
        <v>197925.44913000002</v>
      </c>
      <c r="AT1892" s="1">
        <v>194115.78499839999</v>
      </c>
      <c r="AU1892" s="1">
        <v>0</v>
      </c>
      <c r="AV1892" s="1">
        <v>0</v>
      </c>
      <c r="AW1892" s="1">
        <v>0</v>
      </c>
      <c r="AX1892" s="1">
        <v>2041.9262999999999</v>
      </c>
      <c r="AY1892" s="1">
        <v>0</v>
      </c>
      <c r="AZ1892" s="1">
        <v>0</v>
      </c>
      <c r="BA1892" s="1">
        <v>0</v>
      </c>
      <c r="BB1892" s="1">
        <v>394083.16042839998</v>
      </c>
      <c r="BC1892" s="7">
        <v>0.48445054118215586</v>
      </c>
      <c r="BD1892" s="35" t="s">
        <v>552</v>
      </c>
      <c r="BE1892" s="35">
        <v>2.5867394023263204</v>
      </c>
      <c r="BF1892" s="35">
        <v>2.0404423532330194</v>
      </c>
      <c r="BG1892" s="35" t="s">
        <v>552</v>
      </c>
      <c r="BH1892" s="35" t="s">
        <v>552</v>
      </c>
      <c r="BI1892" s="35" t="s">
        <v>552</v>
      </c>
      <c r="BJ1892" s="35" t="s">
        <v>552</v>
      </c>
      <c r="BK1892" s="35" t="s">
        <v>552</v>
      </c>
      <c r="BL1892" s="35" t="s">
        <v>552</v>
      </c>
      <c r="BM1892" s="35" t="s">
        <v>552</v>
      </c>
      <c r="BN1892" s="35">
        <v>2.2731031430570607</v>
      </c>
      <c r="BO1892" s="1">
        <v>0</v>
      </c>
      <c r="BP1892" s="1">
        <v>0</v>
      </c>
      <c r="BQ1892" s="1">
        <v>1425479.7164399999</v>
      </c>
      <c r="BR1892" s="1">
        <v>63362.25429182774</v>
      </c>
      <c r="BS1892" s="1">
        <v>559902.58273378818</v>
      </c>
      <c r="BT1892" s="1">
        <v>1425479.7164399999</v>
      </c>
      <c r="BU1892" s="1">
        <v>63362.25429182774</v>
      </c>
      <c r="BV1892" s="1">
        <v>164816.62861881647</v>
      </c>
      <c r="BW1892" s="35">
        <v>5.9903763785254789</v>
      </c>
      <c r="BX1892" s="1">
        <v>7113680.3049893733</v>
      </c>
      <c r="BY1892" s="1">
        <v>316201.4971080618</v>
      </c>
      <c r="BZ1892" s="1">
        <v>2794124.6231501047</v>
      </c>
      <c r="CA1892" s="1">
        <v>7113680.3049893733</v>
      </c>
      <c r="CB1892" s="1">
        <v>316201.4971080618</v>
      </c>
      <c r="CC1892" s="1">
        <v>822497.01024754811</v>
      </c>
    </row>
    <row r="1893" spans="1:81" x14ac:dyDescent="0.25">
      <c r="A1893" t="s">
        <v>710</v>
      </c>
      <c r="B1893" t="s">
        <v>711</v>
      </c>
      <c r="C1893" t="s">
        <v>65</v>
      </c>
      <c r="D1893" t="s">
        <v>1730</v>
      </c>
      <c r="E1893">
        <v>30061</v>
      </c>
      <c r="F1893" t="s">
        <v>39</v>
      </c>
      <c r="G1893" t="s">
        <v>55</v>
      </c>
      <c r="H1893" s="74">
        <v>0.53246165051848993</v>
      </c>
      <c r="I1893" s="1">
        <v>4827</v>
      </c>
      <c r="J1893" s="1"/>
      <c r="K1893" s="1"/>
      <c r="L1893" s="1">
        <v>75139</v>
      </c>
      <c r="M1893" s="1"/>
      <c r="N1893" s="1"/>
      <c r="O1893" s="1"/>
      <c r="P1893" s="1"/>
      <c r="Q1893" s="1"/>
      <c r="R1893" s="1"/>
      <c r="S1893" s="1"/>
      <c r="T1893" s="1">
        <v>75139</v>
      </c>
      <c r="U1893" s="1">
        <v>24</v>
      </c>
      <c r="V1893" s="36">
        <v>6.2733936369307547E-2</v>
      </c>
      <c r="W1893" s="1"/>
      <c r="X1893" s="1"/>
      <c r="Y1893" s="1"/>
      <c r="Z1893" s="1"/>
      <c r="AA1893" s="1"/>
      <c r="AB1893" s="1"/>
      <c r="AC1893" s="1">
        <v>785</v>
      </c>
      <c r="AD1893" s="1"/>
      <c r="AE1893" s="1"/>
      <c r="AF1893" s="1"/>
      <c r="AG1893" s="1">
        <v>0</v>
      </c>
      <c r="AH1893" s="1">
        <v>0</v>
      </c>
      <c r="AI1893" s="1">
        <v>878.18706250000002</v>
      </c>
      <c r="AJ1893" s="1">
        <v>0</v>
      </c>
      <c r="AK1893" s="1"/>
      <c r="AL1893" s="1">
        <v>0</v>
      </c>
      <c r="AM1893" s="1">
        <v>6917.2943999999989</v>
      </c>
      <c r="AN1893" s="1"/>
      <c r="AO1893" s="1">
        <v>0</v>
      </c>
      <c r="AP1893" s="1">
        <v>0</v>
      </c>
      <c r="AQ1893" s="1">
        <v>7795.481462499999</v>
      </c>
      <c r="AR1893" s="1">
        <v>0</v>
      </c>
      <c r="AS1893" s="1">
        <v>0</v>
      </c>
      <c r="AT1893" s="1">
        <v>0</v>
      </c>
      <c r="AU1893" s="1">
        <v>0</v>
      </c>
      <c r="AV1893" s="1"/>
      <c r="AW1893" s="1">
        <v>0</v>
      </c>
      <c r="AX1893" s="1">
        <v>2041.9262999999999</v>
      </c>
      <c r="AY1893" s="1"/>
      <c r="AZ1893" s="1">
        <v>0</v>
      </c>
      <c r="BA1893" s="1">
        <v>0</v>
      </c>
      <c r="BB1893" s="1">
        <v>2041.9262999999999</v>
      </c>
      <c r="BC1893" s="7">
        <v>2.037996221773358</v>
      </c>
      <c r="BD1893" s="35" t="s">
        <v>552</v>
      </c>
      <c r="BE1893" s="35" t="s">
        <v>552</v>
      </c>
      <c r="BF1893" s="35">
        <v>1.16875E-2</v>
      </c>
      <c r="BG1893" s="35" t="s">
        <v>552</v>
      </c>
      <c r="BH1893" s="35" t="s">
        <v>552</v>
      </c>
      <c r="BI1893" s="35" t="s">
        <v>552</v>
      </c>
      <c r="BJ1893" s="35" t="s">
        <v>552</v>
      </c>
      <c r="BK1893" s="35" t="s">
        <v>552</v>
      </c>
      <c r="BL1893" s="35" t="s">
        <v>552</v>
      </c>
      <c r="BM1893" s="35" t="s">
        <v>552</v>
      </c>
      <c r="BN1893" s="35">
        <v>0.13092279325649794</v>
      </c>
      <c r="BO1893" s="1">
        <v>0</v>
      </c>
      <c r="BP1893" s="1">
        <v>0</v>
      </c>
      <c r="BQ1893" s="1">
        <v>1588.8553199999997</v>
      </c>
      <c r="BR1893" s="1">
        <v>70.624263297260867</v>
      </c>
      <c r="BS1893" s="1">
        <v>624.07355713206596</v>
      </c>
      <c r="BT1893" s="1">
        <v>1588.8553199999997</v>
      </c>
      <c r="BU1893" s="1">
        <v>70.624263297260867</v>
      </c>
      <c r="BV1893" s="1">
        <v>183.70642120356902</v>
      </c>
      <c r="BW1893" s="35">
        <v>5.9903763785254789</v>
      </c>
      <c r="BX1893" s="1">
        <v>7928.9860578225389</v>
      </c>
      <c r="BY1893" s="1">
        <v>352.44165530941456</v>
      </c>
      <c r="BZ1893" s="1">
        <v>3114.3619379742322</v>
      </c>
      <c r="CA1893" s="1">
        <v>7928.9860578225389</v>
      </c>
      <c r="CB1893" s="1">
        <v>352.44165530941456</v>
      </c>
      <c r="CC1893" s="1">
        <v>916.76418495774294</v>
      </c>
    </row>
    <row r="1894" spans="1:81" x14ac:dyDescent="0.25">
      <c r="A1894" t="s">
        <v>828</v>
      </c>
      <c r="B1894" t="s">
        <v>829</v>
      </c>
      <c r="C1894" t="s">
        <v>65</v>
      </c>
      <c r="D1894" t="s">
        <v>38</v>
      </c>
      <c r="E1894">
        <v>30137</v>
      </c>
      <c r="F1894" t="s">
        <v>39</v>
      </c>
      <c r="G1894" t="s">
        <v>47</v>
      </c>
      <c r="H1894" s="74">
        <v>0.32649306637178005</v>
      </c>
      <c r="I1894" s="1">
        <v>1980012</v>
      </c>
      <c r="J1894" s="1"/>
      <c r="K1894" s="1"/>
      <c r="L1894" s="1">
        <v>564260</v>
      </c>
      <c r="M1894" s="1"/>
      <c r="N1894" s="1"/>
      <c r="O1894" s="1"/>
      <c r="P1894" s="1"/>
      <c r="Q1894" s="1"/>
      <c r="R1894" s="1"/>
      <c r="S1894" s="1"/>
      <c r="T1894" s="1">
        <v>564260</v>
      </c>
      <c r="U1894" s="1">
        <v>30.714285714285715</v>
      </c>
      <c r="V1894" s="36">
        <v>0.12276314787781137</v>
      </c>
      <c r="W1894" s="1"/>
      <c r="X1894" s="1"/>
      <c r="Y1894" s="1">
        <v>103415</v>
      </c>
      <c r="Z1894" s="1"/>
      <c r="AA1894" s="1"/>
      <c r="AB1894" s="1"/>
      <c r="AC1894" s="1"/>
      <c r="AD1894" s="1"/>
      <c r="AE1894" s="1"/>
      <c r="AF1894" s="1"/>
      <c r="AG1894" s="1">
        <v>0</v>
      </c>
      <c r="AH1894" s="1">
        <v>0</v>
      </c>
      <c r="AI1894" s="1">
        <v>1062461.93875</v>
      </c>
      <c r="AJ1894" s="1">
        <v>0</v>
      </c>
      <c r="AK1894" s="1">
        <v>0</v>
      </c>
      <c r="AL1894" s="1">
        <v>0</v>
      </c>
      <c r="AM1894" s="1">
        <v>0</v>
      </c>
      <c r="AN1894" s="1">
        <v>0</v>
      </c>
      <c r="AO1894" s="1">
        <v>0</v>
      </c>
      <c r="AP1894" s="1">
        <v>0</v>
      </c>
      <c r="AQ1894" s="1">
        <v>1062461.93875</v>
      </c>
      <c r="AR1894" s="1">
        <v>0</v>
      </c>
      <c r="AS1894" s="1">
        <v>0</v>
      </c>
      <c r="AT1894" s="1">
        <v>224205.72625099999</v>
      </c>
      <c r="AU1894" s="1">
        <v>0</v>
      </c>
      <c r="AV1894" s="1">
        <v>0</v>
      </c>
      <c r="AW1894" s="1">
        <v>0</v>
      </c>
      <c r="AX1894" s="1">
        <v>0</v>
      </c>
      <c r="AY1894" s="1">
        <v>0</v>
      </c>
      <c r="AZ1894" s="1">
        <v>0</v>
      </c>
      <c r="BA1894" s="1">
        <v>0</v>
      </c>
      <c r="BB1894" s="1">
        <v>224205.72625099999</v>
      </c>
      <c r="BC1894" s="7">
        <v>0.6498282156880868</v>
      </c>
      <c r="BD1894" s="35" t="s">
        <v>552</v>
      </c>
      <c r="BE1894" s="35" t="s">
        <v>552</v>
      </c>
      <c r="BF1894" s="35">
        <v>2.2802744568124624</v>
      </c>
      <c r="BG1894" s="35" t="s">
        <v>552</v>
      </c>
      <c r="BH1894" s="35" t="s">
        <v>552</v>
      </c>
      <c r="BI1894" s="35" t="s">
        <v>552</v>
      </c>
      <c r="BJ1894" s="35" t="s">
        <v>552</v>
      </c>
      <c r="BK1894" s="35" t="s">
        <v>552</v>
      </c>
      <c r="BL1894" s="35" t="s">
        <v>552</v>
      </c>
      <c r="BM1894" s="35" t="s">
        <v>552</v>
      </c>
      <c r="BN1894" s="35">
        <v>2.2802744568124624</v>
      </c>
      <c r="BO1894" s="1">
        <v>0</v>
      </c>
      <c r="BP1894" s="1"/>
      <c r="BQ1894" s="1">
        <v>651740.74991999986</v>
      </c>
      <c r="BR1894" s="1">
        <v>28969.730437069833</v>
      </c>
      <c r="BS1894" s="1">
        <v>255991.94779452577</v>
      </c>
      <c r="BT1894" s="1">
        <v>651740.74991999986</v>
      </c>
      <c r="BU1894" s="1">
        <v>28969.730437069833</v>
      </c>
      <c r="BV1894" s="1">
        <v>75355.483418297299</v>
      </c>
      <c r="BW1894" s="35">
        <v>5.9778078549615694</v>
      </c>
      <c r="BX1894" s="1">
        <v>3244240.2243503192</v>
      </c>
      <c r="BY1894" s="1">
        <v>144205.75172576547</v>
      </c>
      <c r="BZ1894" s="1">
        <v>1274278.7285385022</v>
      </c>
      <c r="CA1894" s="1">
        <v>3244240.2243503192</v>
      </c>
      <c r="CB1894" s="1">
        <v>144205.75172576547</v>
      </c>
      <c r="CC1894" s="1">
        <v>375105.11727402662</v>
      </c>
    </row>
    <row r="1895" spans="1:81" x14ac:dyDescent="0.25">
      <c r="A1895" t="s">
        <v>828</v>
      </c>
      <c r="B1895" t="s">
        <v>829</v>
      </c>
      <c r="C1895" t="s">
        <v>65</v>
      </c>
      <c r="D1895" t="s">
        <v>28</v>
      </c>
      <c r="E1895">
        <v>30137</v>
      </c>
      <c r="F1895" t="s">
        <v>39</v>
      </c>
      <c r="G1895" t="s">
        <v>47</v>
      </c>
      <c r="H1895" s="74">
        <v>0.32649306637178005</v>
      </c>
      <c r="I1895" s="1">
        <v>3492565</v>
      </c>
      <c r="J1895" s="1">
        <v>0</v>
      </c>
      <c r="K1895" s="1">
        <v>0</v>
      </c>
      <c r="L1895" s="1">
        <v>564260</v>
      </c>
      <c r="M1895" s="1">
        <v>0</v>
      </c>
      <c r="N1895" s="1">
        <v>0</v>
      </c>
      <c r="O1895" s="1">
        <v>0</v>
      </c>
      <c r="P1895" s="1">
        <v>1213479</v>
      </c>
      <c r="Q1895" s="1">
        <v>0</v>
      </c>
      <c r="R1895" s="1">
        <v>0</v>
      </c>
      <c r="S1895" s="1">
        <v>0</v>
      </c>
      <c r="T1895" s="1">
        <v>1777739</v>
      </c>
      <c r="U1895" s="1"/>
      <c r="V1895" s="36"/>
      <c r="W1895" s="1"/>
      <c r="X1895" s="1"/>
      <c r="Y1895" s="1">
        <v>103415</v>
      </c>
      <c r="Z1895" s="1"/>
      <c r="AA1895" s="1"/>
      <c r="AB1895" s="1"/>
      <c r="AC1895" s="1">
        <v>154588</v>
      </c>
      <c r="AD1895" s="1"/>
      <c r="AE1895" s="1"/>
      <c r="AF1895" s="1"/>
      <c r="AG1895" s="1">
        <v>0</v>
      </c>
      <c r="AH1895" s="1">
        <v>0</v>
      </c>
      <c r="AI1895" s="1">
        <v>1062461.93875</v>
      </c>
      <c r="AJ1895" s="1">
        <v>0</v>
      </c>
      <c r="AK1895" s="1">
        <v>0</v>
      </c>
      <c r="AL1895" s="1">
        <v>0</v>
      </c>
      <c r="AM1895" s="1">
        <v>1358660.9498974998</v>
      </c>
      <c r="AN1895" s="1">
        <v>0</v>
      </c>
      <c r="AO1895" s="1">
        <v>0</v>
      </c>
      <c r="AP1895" s="1">
        <v>0</v>
      </c>
      <c r="AQ1895" s="1">
        <v>2421122.8886474995</v>
      </c>
      <c r="AR1895" s="1">
        <v>0</v>
      </c>
      <c r="AS1895" s="1">
        <v>0</v>
      </c>
      <c r="AT1895" s="1">
        <v>224205.72625099999</v>
      </c>
      <c r="AU1895" s="1">
        <v>0</v>
      </c>
      <c r="AV1895" s="1">
        <v>0</v>
      </c>
      <c r="AW1895" s="1">
        <v>0</v>
      </c>
      <c r="AX1895" s="1">
        <v>402111.21383999998</v>
      </c>
      <c r="AY1895" s="1">
        <v>0</v>
      </c>
      <c r="AZ1895" s="1">
        <v>0</v>
      </c>
      <c r="BA1895" s="1">
        <v>0</v>
      </c>
      <c r="BB1895" s="1">
        <v>626316.94009099994</v>
      </c>
      <c r="BC1895" s="7">
        <v>0.87255064078649913</v>
      </c>
      <c r="BD1895" s="35" t="s">
        <v>552</v>
      </c>
      <c r="BE1895" s="35" t="s">
        <v>552</v>
      </c>
      <c r="BF1895" s="35">
        <v>2.2802744568124624</v>
      </c>
      <c r="BG1895" s="35" t="s">
        <v>552</v>
      </c>
      <c r="BH1895" s="35" t="s">
        <v>552</v>
      </c>
      <c r="BI1895" s="35" t="s">
        <v>552</v>
      </c>
      <c r="BJ1895" s="35">
        <v>1.4510116481105151</v>
      </c>
      <c r="BK1895" s="35" t="s">
        <v>552</v>
      </c>
      <c r="BL1895" s="35" t="s">
        <v>552</v>
      </c>
      <c r="BM1895" s="35" t="s">
        <v>552</v>
      </c>
      <c r="BN1895" s="35">
        <v>1.7142222951392188</v>
      </c>
      <c r="BO1895" s="1">
        <v>0</v>
      </c>
      <c r="BP1895" s="1">
        <v>0</v>
      </c>
      <c r="BQ1895" s="1">
        <v>1149612.6953999999</v>
      </c>
      <c r="BR1895" s="1">
        <v>51100.026961424883</v>
      </c>
      <c r="BS1895" s="1">
        <v>451547.01948724955</v>
      </c>
      <c r="BT1895" s="1">
        <v>1149612.6953999999</v>
      </c>
      <c r="BU1895" s="1">
        <v>51100.026961424883</v>
      </c>
      <c r="BV1895" s="1">
        <v>132920.36813151918</v>
      </c>
      <c r="BW1895" s="35">
        <v>5.9778078549615694</v>
      </c>
      <c r="BX1895" s="1">
        <v>5722551.1053256616</v>
      </c>
      <c r="BY1895" s="1">
        <v>254366.11559732878</v>
      </c>
      <c r="BZ1895" s="1">
        <v>2247714.3004881158</v>
      </c>
      <c r="CA1895" s="1">
        <v>5722551.1053256616</v>
      </c>
      <c r="CB1895" s="1">
        <v>254366.11559732878</v>
      </c>
      <c r="CC1895" s="1">
        <v>661652.05256945966</v>
      </c>
    </row>
    <row r="1896" spans="1:81" x14ac:dyDescent="0.25">
      <c r="A1896" t="s">
        <v>828</v>
      </c>
      <c r="B1896" t="s">
        <v>829</v>
      </c>
      <c r="C1896" t="s">
        <v>65</v>
      </c>
      <c r="D1896" t="s">
        <v>1730</v>
      </c>
      <c r="E1896">
        <v>30137</v>
      </c>
      <c r="F1896" t="s">
        <v>39</v>
      </c>
      <c r="G1896" t="s">
        <v>47</v>
      </c>
      <c r="H1896" s="74">
        <v>0.32649306637178005</v>
      </c>
      <c r="I1896" s="1">
        <v>1512553</v>
      </c>
      <c r="J1896" s="1"/>
      <c r="K1896" s="1"/>
      <c r="L1896" s="1"/>
      <c r="M1896" s="1"/>
      <c r="N1896" s="1"/>
      <c r="O1896" s="1"/>
      <c r="P1896" s="1">
        <v>1213479</v>
      </c>
      <c r="Q1896" s="1"/>
      <c r="R1896" s="1"/>
      <c r="S1896" s="1"/>
      <c r="T1896" s="1">
        <v>1213479</v>
      </c>
      <c r="U1896" s="1">
        <v>11.86046511627907</v>
      </c>
      <c r="V1896" s="36">
        <v>0.14011248028584422</v>
      </c>
      <c r="W1896" s="1"/>
      <c r="X1896" s="1"/>
      <c r="Y1896" s="1"/>
      <c r="Z1896" s="1"/>
      <c r="AA1896" s="1"/>
      <c r="AB1896" s="1"/>
      <c r="AC1896" s="1">
        <v>154588</v>
      </c>
      <c r="AD1896" s="1"/>
      <c r="AE1896" s="1"/>
      <c r="AF1896" s="1"/>
      <c r="AG1896" s="1">
        <v>0</v>
      </c>
      <c r="AH1896" s="1">
        <v>0</v>
      </c>
      <c r="AI1896" s="1">
        <v>0</v>
      </c>
      <c r="AJ1896" s="1">
        <v>0</v>
      </c>
      <c r="AK1896" s="1"/>
      <c r="AL1896" s="1">
        <v>0</v>
      </c>
      <c r="AM1896" s="1">
        <v>1358660.9498974998</v>
      </c>
      <c r="AN1896" s="1"/>
      <c r="AO1896" s="1">
        <v>0</v>
      </c>
      <c r="AP1896" s="1">
        <v>0</v>
      </c>
      <c r="AQ1896" s="1">
        <v>1358660.9498974998</v>
      </c>
      <c r="AR1896" s="1">
        <v>0</v>
      </c>
      <c r="AS1896" s="1">
        <v>0</v>
      </c>
      <c r="AT1896" s="1">
        <v>0</v>
      </c>
      <c r="AU1896" s="1">
        <v>0</v>
      </c>
      <c r="AV1896" s="1"/>
      <c r="AW1896" s="1">
        <v>0</v>
      </c>
      <c r="AX1896" s="1">
        <v>402111.21383999998</v>
      </c>
      <c r="AY1896" s="1"/>
      <c r="AZ1896" s="1">
        <v>0</v>
      </c>
      <c r="BA1896" s="1">
        <v>0</v>
      </c>
      <c r="BB1896" s="1">
        <v>402111.21383999998</v>
      </c>
      <c r="BC1896" s="7">
        <v>1.1641060932988792</v>
      </c>
      <c r="BD1896" s="35" t="s">
        <v>552</v>
      </c>
      <c r="BE1896" s="35" t="s">
        <v>552</v>
      </c>
      <c r="BF1896" s="35" t="s">
        <v>552</v>
      </c>
      <c r="BG1896" s="35" t="s">
        <v>552</v>
      </c>
      <c r="BH1896" s="35" t="s">
        <v>552</v>
      </c>
      <c r="BI1896" s="35" t="s">
        <v>552</v>
      </c>
      <c r="BJ1896" s="35">
        <v>1.4510116481105151</v>
      </c>
      <c r="BK1896" s="35" t="s">
        <v>552</v>
      </c>
      <c r="BL1896" s="35" t="s">
        <v>552</v>
      </c>
      <c r="BM1896" s="35" t="s">
        <v>552</v>
      </c>
      <c r="BN1896" s="35">
        <v>1.4510116481105151</v>
      </c>
      <c r="BO1896" s="1">
        <v>0</v>
      </c>
      <c r="BP1896" s="1">
        <v>0</v>
      </c>
      <c r="BQ1896" s="1">
        <v>497871.94547999994</v>
      </c>
      <c r="BR1896" s="1">
        <v>22130.29652435505</v>
      </c>
      <c r="BS1896" s="1">
        <v>195555.07169272378</v>
      </c>
      <c r="BT1896" s="1">
        <v>497871.94547999994</v>
      </c>
      <c r="BU1896" s="1">
        <v>22130.29652435505</v>
      </c>
      <c r="BV1896" s="1">
        <v>57564.884713221865</v>
      </c>
      <c r="BW1896" s="35">
        <v>5.9778078549615694</v>
      </c>
      <c r="BX1896" s="1">
        <v>2478310.8809753419</v>
      </c>
      <c r="BY1896" s="1">
        <v>110160.36387156328</v>
      </c>
      <c r="BZ1896" s="1">
        <v>973435.57194961316</v>
      </c>
      <c r="CA1896" s="1">
        <v>2478310.8809753419</v>
      </c>
      <c r="CB1896" s="1">
        <v>110160.36387156328</v>
      </c>
      <c r="CC1896" s="1">
        <v>286546.93529543298</v>
      </c>
    </row>
    <row r="1897" spans="1:81" x14ac:dyDescent="0.25">
      <c r="A1897" t="s">
        <v>96</v>
      </c>
      <c r="B1897" t="s">
        <v>97</v>
      </c>
      <c r="C1897" t="s">
        <v>65</v>
      </c>
      <c r="D1897" t="s">
        <v>38</v>
      </c>
      <c r="E1897">
        <v>30022</v>
      </c>
      <c r="F1897" t="s">
        <v>39</v>
      </c>
      <c r="G1897" t="s">
        <v>55</v>
      </c>
      <c r="H1897" s="74">
        <v>0.53246165051848993</v>
      </c>
      <c r="I1897" s="1">
        <v>225092162</v>
      </c>
      <c r="J1897" s="1"/>
      <c r="K1897" s="1"/>
      <c r="L1897" s="1">
        <v>26163441</v>
      </c>
      <c r="M1897" s="1"/>
      <c r="N1897" s="1"/>
      <c r="O1897" s="1"/>
      <c r="P1897" s="1"/>
      <c r="Q1897" s="1"/>
      <c r="R1897" s="1"/>
      <c r="S1897" s="1"/>
      <c r="T1897" s="1">
        <v>26163441</v>
      </c>
      <c r="U1897" s="1">
        <v>42.36388508891929</v>
      </c>
      <c r="V1897" s="36">
        <v>0.25082860540049862</v>
      </c>
      <c r="W1897" s="1"/>
      <c r="X1897" s="1"/>
      <c r="Y1897" s="1">
        <v>6687068</v>
      </c>
      <c r="Z1897" s="1"/>
      <c r="AA1897" s="1"/>
      <c r="AB1897" s="1"/>
      <c r="AC1897" s="1"/>
      <c r="AD1897" s="1"/>
      <c r="AE1897" s="1"/>
      <c r="AF1897" s="1"/>
      <c r="AG1897" s="1">
        <v>0</v>
      </c>
      <c r="AH1897" s="1">
        <v>0</v>
      </c>
      <c r="AI1897" s="1">
        <v>68580749.496687502</v>
      </c>
      <c r="AJ1897" s="1">
        <v>0</v>
      </c>
      <c r="AK1897" s="1">
        <v>0</v>
      </c>
      <c r="AL1897" s="1">
        <v>0</v>
      </c>
      <c r="AM1897" s="1">
        <v>0</v>
      </c>
      <c r="AN1897" s="1">
        <v>0</v>
      </c>
      <c r="AO1897" s="1">
        <v>0</v>
      </c>
      <c r="AP1897" s="1">
        <v>0</v>
      </c>
      <c r="AQ1897" s="1">
        <v>68580749.496687502</v>
      </c>
      <c r="AR1897" s="1">
        <v>0</v>
      </c>
      <c r="AS1897" s="1">
        <v>0</v>
      </c>
      <c r="AT1897" s="1">
        <v>14497693.153119199</v>
      </c>
      <c r="AU1897" s="1">
        <v>0</v>
      </c>
      <c r="AV1897" s="1">
        <v>0</v>
      </c>
      <c r="AW1897" s="1">
        <v>0</v>
      </c>
      <c r="AX1897" s="1">
        <v>0</v>
      </c>
      <c r="AY1897" s="1">
        <v>0</v>
      </c>
      <c r="AZ1897" s="1">
        <v>0</v>
      </c>
      <c r="BA1897" s="1">
        <v>0</v>
      </c>
      <c r="BB1897" s="1">
        <v>14497693.153119199</v>
      </c>
      <c r="BC1897" s="7">
        <v>0.36908634184164402</v>
      </c>
      <c r="BD1897" s="35" t="s">
        <v>552</v>
      </c>
      <c r="BE1897" s="35" t="s">
        <v>552</v>
      </c>
      <c r="BF1897" s="35">
        <v>3.1753637699951893</v>
      </c>
      <c r="BG1897" s="35" t="s">
        <v>552</v>
      </c>
      <c r="BH1897" s="35" t="s">
        <v>552</v>
      </c>
      <c r="BI1897" s="35" t="s">
        <v>552</v>
      </c>
      <c r="BJ1897" s="35" t="s">
        <v>552</v>
      </c>
      <c r="BK1897" s="35" t="s">
        <v>552</v>
      </c>
      <c r="BL1897" s="35" t="s">
        <v>552</v>
      </c>
      <c r="BM1897" s="35" t="s">
        <v>552</v>
      </c>
      <c r="BN1897" s="35">
        <v>3.1753637699951893</v>
      </c>
      <c r="BO1897" s="1">
        <v>0</v>
      </c>
      <c r="BP1897" s="1"/>
      <c r="BQ1897" s="1">
        <v>74091336.043919995</v>
      </c>
      <c r="BR1897" s="1">
        <v>3293343.301271535</v>
      </c>
      <c r="BS1897" s="1">
        <v>29101733.213566858</v>
      </c>
      <c r="BT1897" s="1">
        <v>74091336.043919995</v>
      </c>
      <c r="BU1897" s="1">
        <v>3293343.301271535</v>
      </c>
      <c r="BV1897" s="1">
        <v>8566578.7284014914</v>
      </c>
      <c r="BW1897" s="35">
        <v>7.0960047328955467</v>
      </c>
      <c r="BX1897" s="1">
        <v>451661135.19029069</v>
      </c>
      <c r="BY1897" s="1">
        <v>20076236.35160112</v>
      </c>
      <c r="BZ1897" s="1">
        <v>177404303.40536708</v>
      </c>
      <c r="CA1897" s="1">
        <v>451661135.19029069</v>
      </c>
      <c r="CB1897" s="1">
        <v>20076236.35160112</v>
      </c>
      <c r="CC1897" s="1">
        <v>52221904.473057799</v>
      </c>
    </row>
    <row r="1898" spans="1:81" x14ac:dyDescent="0.25">
      <c r="A1898" t="s">
        <v>96</v>
      </c>
      <c r="B1898" t="s">
        <v>97</v>
      </c>
      <c r="C1898" t="s">
        <v>65</v>
      </c>
      <c r="D1898" t="s">
        <v>1729</v>
      </c>
      <c r="E1898">
        <v>30022</v>
      </c>
      <c r="F1898" t="s">
        <v>39</v>
      </c>
      <c r="G1898" t="s">
        <v>55</v>
      </c>
      <c r="H1898" s="74">
        <v>0.53246165051848993</v>
      </c>
      <c r="I1898" s="1">
        <v>30332982</v>
      </c>
      <c r="J1898" s="1"/>
      <c r="K1898" s="1"/>
      <c r="L1898" s="1"/>
      <c r="M1898" s="1"/>
      <c r="N1898" s="1">
        <v>2428151</v>
      </c>
      <c r="O1898" s="1"/>
      <c r="P1898" s="1"/>
      <c r="Q1898" s="1"/>
      <c r="R1898" s="1"/>
      <c r="S1898" s="1"/>
      <c r="T1898" s="1">
        <v>2428151</v>
      </c>
      <c r="U1898" s="1">
        <v>61.10588235294118</v>
      </c>
      <c r="V1898" s="36">
        <v>0.22570146775449695</v>
      </c>
      <c r="W1898" s="1"/>
      <c r="X1898" s="1"/>
      <c r="Y1898" s="1"/>
      <c r="Z1898" s="1"/>
      <c r="AA1898" s="1">
        <v>31928961</v>
      </c>
      <c r="AB1898" s="1"/>
      <c r="AC1898" s="1"/>
      <c r="AD1898" s="1"/>
      <c r="AE1898" s="1"/>
      <c r="AF1898" s="1"/>
      <c r="AG1898" s="1"/>
      <c r="AH1898" s="1"/>
      <c r="AI1898" s="1"/>
      <c r="AJ1898" s="1"/>
      <c r="AK1898" s="1">
        <v>17000947.273400493</v>
      </c>
      <c r="AL1898" s="1"/>
      <c r="AM1898" s="1"/>
      <c r="AN1898" s="1"/>
      <c r="AO1898" s="1"/>
      <c r="AP1898" s="1"/>
      <c r="AQ1898" s="1">
        <v>17000947.273400493</v>
      </c>
      <c r="AR1898" s="1"/>
      <c r="AS1898" s="1"/>
      <c r="AT1898" s="1"/>
      <c r="AU1898" s="1"/>
      <c r="AV1898" s="1">
        <v>641844.59484147048</v>
      </c>
      <c r="AW1898" s="1"/>
      <c r="AX1898" s="1"/>
      <c r="AY1898" s="1"/>
      <c r="AZ1898" s="1"/>
      <c r="BA1898" s="1"/>
      <c r="BB1898" s="1">
        <v>641844.59484147048</v>
      </c>
      <c r="BC1898" s="7">
        <v>0.58163723791620492</v>
      </c>
      <c r="BD1898" s="35" t="s">
        <v>552</v>
      </c>
      <c r="BE1898" s="35" t="s">
        <v>552</v>
      </c>
      <c r="BF1898" s="35" t="s">
        <v>552</v>
      </c>
      <c r="BG1898" s="35" t="s">
        <v>552</v>
      </c>
      <c r="BH1898" s="35">
        <v>7.2659368664642203</v>
      </c>
      <c r="BI1898" s="35" t="s">
        <v>552</v>
      </c>
      <c r="BJ1898" s="35" t="s">
        <v>552</v>
      </c>
      <c r="BK1898" s="35" t="s">
        <v>552</v>
      </c>
      <c r="BL1898" s="35" t="s">
        <v>552</v>
      </c>
      <c r="BM1898" s="35" t="s">
        <v>552</v>
      </c>
      <c r="BN1898" s="35">
        <v>7.2659368664642203</v>
      </c>
      <c r="BO1898" s="1"/>
      <c r="BP1898" s="1"/>
      <c r="BQ1898" s="1">
        <v>9984404.3551199976</v>
      </c>
      <c r="BR1898" s="1">
        <v>443804.53850405524</v>
      </c>
      <c r="BS1898" s="1">
        <v>3921692.9718589028</v>
      </c>
      <c r="BT1898" s="1">
        <v>9984404.3551199976</v>
      </c>
      <c r="BU1898" s="1">
        <v>443804.53850405524</v>
      </c>
      <c r="BV1898" s="1">
        <v>1154415.4894659782</v>
      </c>
      <c r="BW1898" s="35">
        <v>7.0960047328955467</v>
      </c>
      <c r="BX1898" s="1">
        <v>60864976.203954421</v>
      </c>
      <c r="BY1898" s="1">
        <v>2705434.5672012446</v>
      </c>
      <c r="BZ1898" s="1">
        <v>23906658.917415075</v>
      </c>
      <c r="CA1898" s="1">
        <v>60864976.203954421</v>
      </c>
      <c r="CB1898" s="1">
        <v>2705434.5672012446</v>
      </c>
      <c r="CC1898" s="1">
        <v>7037322.2875125334</v>
      </c>
    </row>
    <row r="1899" spans="1:81" x14ac:dyDescent="0.25">
      <c r="A1899" t="s">
        <v>96</v>
      </c>
      <c r="B1899" t="s">
        <v>97</v>
      </c>
      <c r="C1899" t="s">
        <v>65</v>
      </c>
      <c r="D1899" t="s">
        <v>28</v>
      </c>
      <c r="E1899">
        <v>30022</v>
      </c>
      <c r="F1899" t="s">
        <v>39</v>
      </c>
      <c r="G1899" t="s">
        <v>55</v>
      </c>
      <c r="H1899" s="74">
        <v>0.53246165051848993</v>
      </c>
      <c r="I1899" s="1">
        <v>267132134</v>
      </c>
      <c r="J1899" s="1">
        <v>0</v>
      </c>
      <c r="K1899" s="1">
        <v>0</v>
      </c>
      <c r="L1899" s="1">
        <v>26163441</v>
      </c>
      <c r="M1899" s="1">
        <v>0</v>
      </c>
      <c r="N1899" s="1">
        <v>2428151</v>
      </c>
      <c r="O1899" s="1">
        <v>0</v>
      </c>
      <c r="P1899" s="1">
        <v>10132783</v>
      </c>
      <c r="Q1899" s="1">
        <v>0</v>
      </c>
      <c r="R1899" s="1">
        <v>0</v>
      </c>
      <c r="S1899" s="1">
        <v>0</v>
      </c>
      <c r="T1899" s="1">
        <v>38724375</v>
      </c>
      <c r="U1899" s="1"/>
      <c r="V1899" s="36"/>
      <c r="W1899" s="1"/>
      <c r="X1899" s="1"/>
      <c r="Y1899" s="1">
        <v>6687068</v>
      </c>
      <c r="Z1899" s="1"/>
      <c r="AA1899" s="1">
        <v>31928961</v>
      </c>
      <c r="AB1899" s="1"/>
      <c r="AC1899" s="1">
        <v>1292794</v>
      </c>
      <c r="AD1899" s="1"/>
      <c r="AE1899" s="1"/>
      <c r="AF1899" s="1"/>
      <c r="AG1899" s="1">
        <v>0</v>
      </c>
      <c r="AH1899" s="1">
        <v>0</v>
      </c>
      <c r="AI1899" s="1">
        <v>68580749.496687502</v>
      </c>
      <c r="AJ1899" s="1">
        <v>0</v>
      </c>
      <c r="AK1899" s="1">
        <v>17000947.273400493</v>
      </c>
      <c r="AL1899" s="1">
        <v>0</v>
      </c>
      <c r="AM1899" s="1">
        <v>11362240.472690832</v>
      </c>
      <c r="AN1899" s="1">
        <v>0</v>
      </c>
      <c r="AO1899" s="1">
        <v>0</v>
      </c>
      <c r="AP1899" s="1">
        <v>0</v>
      </c>
      <c r="AQ1899" s="1">
        <v>96943937.242778823</v>
      </c>
      <c r="AR1899" s="1">
        <v>0</v>
      </c>
      <c r="AS1899" s="1">
        <v>0</v>
      </c>
      <c r="AT1899" s="1">
        <v>14497693.153119199</v>
      </c>
      <c r="AU1899" s="1">
        <v>0</v>
      </c>
      <c r="AV1899" s="1">
        <v>641844.59484147048</v>
      </c>
      <c r="AW1899" s="1">
        <v>0</v>
      </c>
      <c r="AX1899" s="1">
        <v>3362789.8969199997</v>
      </c>
      <c r="AY1899" s="1">
        <v>0</v>
      </c>
      <c r="AZ1899" s="1">
        <v>0</v>
      </c>
      <c r="BA1899" s="1">
        <v>0</v>
      </c>
      <c r="BB1899" s="1">
        <v>18502327.644880671</v>
      </c>
      <c r="BC1899" s="7">
        <v>0.43216914101266263</v>
      </c>
      <c r="BD1899" s="35" t="s">
        <v>552</v>
      </c>
      <c r="BE1899" s="35" t="s">
        <v>552</v>
      </c>
      <c r="BF1899" s="35">
        <v>3.1753637699951893</v>
      </c>
      <c r="BG1899" s="35" t="s">
        <v>552</v>
      </c>
      <c r="BH1899" s="35">
        <v>7.2659368664642203</v>
      </c>
      <c r="BI1899" s="35" t="s">
        <v>552</v>
      </c>
      <c r="BJ1899" s="35">
        <v>1.4532069195215995</v>
      </c>
      <c r="BK1899" s="35" t="s">
        <v>552</v>
      </c>
      <c r="BL1899" s="35" t="s">
        <v>552</v>
      </c>
      <c r="BM1899" s="35" t="s">
        <v>552</v>
      </c>
      <c r="BN1899" s="35">
        <v>2.981229907200813</v>
      </c>
      <c r="BO1899" s="1">
        <v>0</v>
      </c>
      <c r="BP1899" s="1">
        <v>0</v>
      </c>
      <c r="BQ1899" s="1">
        <v>87929213.22744</v>
      </c>
      <c r="BR1899" s="1">
        <v>3908433.8443702455</v>
      </c>
      <c r="BS1899" s="1">
        <v>34537000.432910651</v>
      </c>
      <c r="BT1899" s="1">
        <v>87929213.22744</v>
      </c>
      <c r="BU1899" s="1">
        <v>3908433.8443702455</v>
      </c>
      <c r="BV1899" s="1">
        <v>10166539.947298994</v>
      </c>
      <c r="BW1899" s="35">
        <v>7.0960047328955467</v>
      </c>
      <c r="BX1899" s="1">
        <v>536016899.9942559</v>
      </c>
      <c r="BY1899" s="1">
        <v>23825831.213490151</v>
      </c>
      <c r="BZ1899" s="1">
        <v>210537718.09903884</v>
      </c>
      <c r="CA1899" s="1">
        <v>536016899.9942559</v>
      </c>
      <c r="CB1899" s="1">
        <v>23825831.213490151</v>
      </c>
      <c r="CC1899" s="1">
        <v>61975275.635906309</v>
      </c>
    </row>
    <row r="1900" spans="1:81" x14ac:dyDescent="0.25">
      <c r="A1900" t="s">
        <v>96</v>
      </c>
      <c r="B1900" t="s">
        <v>97</v>
      </c>
      <c r="C1900" t="s">
        <v>65</v>
      </c>
      <c r="D1900" t="s">
        <v>1730</v>
      </c>
      <c r="E1900">
        <v>30022</v>
      </c>
      <c r="F1900" t="s">
        <v>39</v>
      </c>
      <c r="G1900" t="s">
        <v>55</v>
      </c>
      <c r="H1900" s="74">
        <v>0.53246165051848993</v>
      </c>
      <c r="I1900" s="1">
        <v>11706990</v>
      </c>
      <c r="J1900" s="1"/>
      <c r="K1900" s="1"/>
      <c r="L1900" s="1"/>
      <c r="M1900" s="1"/>
      <c r="N1900" s="1"/>
      <c r="O1900" s="1"/>
      <c r="P1900" s="1">
        <v>10132783</v>
      </c>
      <c r="Q1900" s="1"/>
      <c r="R1900" s="1"/>
      <c r="S1900" s="1"/>
      <c r="T1900" s="1">
        <v>10132783</v>
      </c>
      <c r="U1900" s="1">
        <v>9.6902654867256643</v>
      </c>
      <c r="V1900" s="36">
        <v>0.13064064866876146</v>
      </c>
      <c r="W1900" s="1"/>
      <c r="X1900" s="1"/>
      <c r="Y1900" s="1"/>
      <c r="Z1900" s="1"/>
      <c r="AA1900" s="1"/>
      <c r="AB1900" s="1"/>
      <c r="AC1900" s="1">
        <v>1292794</v>
      </c>
      <c r="AD1900" s="1"/>
      <c r="AE1900" s="1"/>
      <c r="AF1900" s="1"/>
      <c r="AG1900" s="1">
        <v>0</v>
      </c>
      <c r="AH1900" s="1">
        <v>0</v>
      </c>
      <c r="AI1900" s="1">
        <v>0</v>
      </c>
      <c r="AJ1900" s="1">
        <v>0</v>
      </c>
      <c r="AK1900" s="1"/>
      <c r="AL1900" s="1">
        <v>0</v>
      </c>
      <c r="AM1900" s="1">
        <v>11362240.472690832</v>
      </c>
      <c r="AN1900" s="1"/>
      <c r="AO1900" s="1">
        <v>0</v>
      </c>
      <c r="AP1900" s="1">
        <v>0</v>
      </c>
      <c r="AQ1900" s="1">
        <v>11362240.472690832</v>
      </c>
      <c r="AR1900" s="1">
        <v>0</v>
      </c>
      <c r="AS1900" s="1">
        <v>0</v>
      </c>
      <c r="AT1900" s="1">
        <v>0</v>
      </c>
      <c r="AU1900" s="1">
        <v>0</v>
      </c>
      <c r="AV1900" s="1"/>
      <c r="AW1900" s="1">
        <v>0</v>
      </c>
      <c r="AX1900" s="1">
        <v>3362789.8969199997</v>
      </c>
      <c r="AY1900" s="1"/>
      <c r="AZ1900" s="1">
        <v>0</v>
      </c>
      <c r="BA1900" s="1">
        <v>0</v>
      </c>
      <c r="BB1900" s="1">
        <v>3362789.8969199997</v>
      </c>
      <c r="BC1900" s="7">
        <v>1.2577981504734206</v>
      </c>
      <c r="BD1900" s="35" t="s">
        <v>552</v>
      </c>
      <c r="BE1900" s="35" t="s">
        <v>552</v>
      </c>
      <c r="BF1900" s="35" t="s">
        <v>552</v>
      </c>
      <c r="BG1900" s="35" t="s">
        <v>552</v>
      </c>
      <c r="BH1900" s="35" t="s">
        <v>552</v>
      </c>
      <c r="BI1900" s="35" t="s">
        <v>552</v>
      </c>
      <c r="BJ1900" s="35">
        <v>1.4532069195215995</v>
      </c>
      <c r="BK1900" s="35" t="s">
        <v>552</v>
      </c>
      <c r="BL1900" s="35" t="s">
        <v>552</v>
      </c>
      <c r="BM1900" s="35" t="s">
        <v>552</v>
      </c>
      <c r="BN1900" s="35">
        <v>1.4532069195215995</v>
      </c>
      <c r="BO1900" s="1">
        <v>0</v>
      </c>
      <c r="BP1900" s="1">
        <v>0</v>
      </c>
      <c r="BQ1900" s="1">
        <v>3853472.8283999995</v>
      </c>
      <c r="BR1900" s="1">
        <v>171286.0045946551</v>
      </c>
      <c r="BS1900" s="1">
        <v>1513574.2474848819</v>
      </c>
      <c r="BT1900" s="1">
        <v>3853472.8283999995</v>
      </c>
      <c r="BU1900" s="1">
        <v>171286.0045946551</v>
      </c>
      <c r="BV1900" s="1">
        <v>445545.72943152493</v>
      </c>
      <c r="BW1900" s="35">
        <v>7.0960047328955467</v>
      </c>
      <c r="BX1900" s="1">
        <v>23490788.600010786</v>
      </c>
      <c r="BY1900" s="1">
        <v>1044160.2946877858</v>
      </c>
      <c r="BZ1900" s="1">
        <v>9226755.7762566563</v>
      </c>
      <c r="CA1900" s="1">
        <v>23490788.600010786</v>
      </c>
      <c r="CB1900" s="1">
        <v>1044160.2946877858</v>
      </c>
      <c r="CC1900" s="1">
        <v>2716048.8753359746</v>
      </c>
    </row>
    <row r="1901" spans="1:81" x14ac:dyDescent="0.25">
      <c r="A1901" t="s">
        <v>341</v>
      </c>
      <c r="B1901" t="s">
        <v>311</v>
      </c>
      <c r="C1901" t="s">
        <v>65</v>
      </c>
      <c r="D1901" t="s">
        <v>38</v>
      </c>
      <c r="E1901">
        <v>30202</v>
      </c>
      <c r="F1901" t="s">
        <v>39</v>
      </c>
      <c r="G1901" t="s">
        <v>47</v>
      </c>
      <c r="H1901" s="74">
        <v>0.32649306637178005</v>
      </c>
      <c r="I1901" s="1">
        <v>20521491</v>
      </c>
      <c r="J1901" s="1">
        <v>3251343</v>
      </c>
      <c r="K1901" s="1"/>
      <c r="L1901" s="1"/>
      <c r="M1901" s="1"/>
      <c r="N1901" s="1"/>
      <c r="O1901" s="1"/>
      <c r="P1901" s="1"/>
      <c r="Q1901" s="1"/>
      <c r="R1901" s="1"/>
      <c r="S1901" s="1"/>
      <c r="T1901" s="1">
        <v>3251343</v>
      </c>
      <c r="U1901" s="1">
        <v>33.680851063829785</v>
      </c>
      <c r="V1901" s="36">
        <v>0.19502859246710547</v>
      </c>
      <c r="W1901" s="1">
        <v>702557</v>
      </c>
      <c r="X1901" s="1"/>
      <c r="Y1901" s="1"/>
      <c r="Z1901" s="1"/>
      <c r="AA1901" s="1"/>
      <c r="AB1901" s="1"/>
      <c r="AC1901" s="1"/>
      <c r="AD1901" s="1"/>
      <c r="AE1901" s="1"/>
      <c r="AF1901" s="1"/>
      <c r="AG1901" s="1">
        <v>37868.391920999995</v>
      </c>
      <c r="AH1901" s="1">
        <v>0</v>
      </c>
      <c r="AI1901" s="1">
        <v>0</v>
      </c>
      <c r="AJ1901" s="1">
        <v>0</v>
      </c>
      <c r="AK1901" s="1">
        <v>0</v>
      </c>
      <c r="AL1901" s="1">
        <v>0</v>
      </c>
      <c r="AM1901" s="1">
        <v>0</v>
      </c>
      <c r="AN1901" s="1">
        <v>0</v>
      </c>
      <c r="AO1901" s="1">
        <v>0</v>
      </c>
      <c r="AP1901" s="1">
        <v>0</v>
      </c>
      <c r="AQ1901" s="1">
        <v>37868.391920999995</v>
      </c>
      <c r="AR1901" s="1">
        <v>2601716.1079700002</v>
      </c>
      <c r="AS1901" s="1">
        <v>0</v>
      </c>
      <c r="AT1901" s="1">
        <v>0</v>
      </c>
      <c r="AU1901" s="1">
        <v>0</v>
      </c>
      <c r="AV1901" s="1">
        <v>0</v>
      </c>
      <c r="AW1901" s="1">
        <v>0</v>
      </c>
      <c r="AX1901" s="1">
        <v>0</v>
      </c>
      <c r="AY1901" s="1">
        <v>0</v>
      </c>
      <c r="AZ1901" s="1">
        <v>0</v>
      </c>
      <c r="BA1901" s="1">
        <v>0</v>
      </c>
      <c r="BB1901" s="1">
        <v>2601716.1079700002</v>
      </c>
      <c r="BC1901" s="7">
        <v>0.12862537619176892</v>
      </c>
      <c r="BD1901" s="35">
        <v>0.81184436704801688</v>
      </c>
      <c r="BE1901" s="35" t="s">
        <v>552</v>
      </c>
      <c r="BF1901" s="35" t="s">
        <v>552</v>
      </c>
      <c r="BG1901" s="35" t="s">
        <v>552</v>
      </c>
      <c r="BH1901" s="35" t="s">
        <v>552</v>
      </c>
      <c r="BI1901" s="35" t="s">
        <v>552</v>
      </c>
      <c r="BJ1901" s="35" t="s">
        <v>552</v>
      </c>
      <c r="BK1901" s="35" t="s">
        <v>552</v>
      </c>
      <c r="BL1901" s="35" t="s">
        <v>552</v>
      </c>
      <c r="BM1901" s="35" t="s">
        <v>552</v>
      </c>
      <c r="BN1901" s="35">
        <v>0.81184436704801688</v>
      </c>
      <c r="BO1901" s="1">
        <v>6639163.6499999994</v>
      </c>
      <c r="BP1901" s="1"/>
      <c r="BQ1901" s="1">
        <v>6754853.9775599986</v>
      </c>
      <c r="BR1901" s="1">
        <v>300251.74717969116</v>
      </c>
      <c r="BS1901" s="1">
        <v>2653184.1487515387</v>
      </c>
      <c r="BT1901" s="1">
        <v>6754853.9775599986</v>
      </c>
      <c r="BU1901" s="1">
        <v>300251.74717969116</v>
      </c>
      <c r="BV1901" s="1">
        <v>781008.83972886903</v>
      </c>
      <c r="BW1901" s="35">
        <v>6.2337907610960084</v>
      </c>
      <c r="BX1901" s="1">
        <v>35353492.340306148</v>
      </c>
      <c r="BY1901" s="1">
        <v>1571454.8203920024</v>
      </c>
      <c r="BZ1901" s="1">
        <v>13886210.685222181</v>
      </c>
      <c r="CA1901" s="1">
        <v>35353492.340306148</v>
      </c>
      <c r="CB1901" s="1">
        <v>1571454.8203920024</v>
      </c>
      <c r="CC1901" s="1">
        <v>4087636.8497072682</v>
      </c>
    </row>
    <row r="1902" spans="1:81" x14ac:dyDescent="0.25">
      <c r="A1902" t="s">
        <v>341</v>
      </c>
      <c r="B1902" t="s">
        <v>311</v>
      </c>
      <c r="C1902" t="s">
        <v>65</v>
      </c>
      <c r="D1902" t="s">
        <v>28</v>
      </c>
      <c r="E1902">
        <v>30202</v>
      </c>
      <c r="F1902" t="s">
        <v>39</v>
      </c>
      <c r="G1902" t="s">
        <v>47</v>
      </c>
      <c r="H1902" s="74">
        <v>0.32649306637178005</v>
      </c>
      <c r="I1902" s="1">
        <v>25740458</v>
      </c>
      <c r="J1902" s="1">
        <v>3251343</v>
      </c>
      <c r="K1902" s="1">
        <v>0</v>
      </c>
      <c r="L1902" s="1">
        <v>0</v>
      </c>
      <c r="M1902" s="1">
        <v>0</v>
      </c>
      <c r="N1902" s="1">
        <v>0</v>
      </c>
      <c r="O1902" s="1">
        <v>0</v>
      </c>
      <c r="P1902" s="1">
        <v>3856719</v>
      </c>
      <c r="Q1902" s="1">
        <v>0</v>
      </c>
      <c r="R1902" s="1">
        <v>0</v>
      </c>
      <c r="S1902" s="1">
        <v>0</v>
      </c>
      <c r="T1902" s="1">
        <v>7108062</v>
      </c>
      <c r="U1902" s="1"/>
      <c r="V1902" s="36"/>
      <c r="W1902" s="1">
        <v>702557</v>
      </c>
      <c r="X1902" s="1"/>
      <c r="Y1902" s="1"/>
      <c r="Z1902" s="1"/>
      <c r="AA1902" s="1"/>
      <c r="AB1902" s="1"/>
      <c r="AC1902" s="1">
        <v>563395</v>
      </c>
      <c r="AD1902" s="1"/>
      <c r="AE1902" s="1"/>
      <c r="AF1902" s="1"/>
      <c r="AG1902" s="1">
        <v>37868.391920999995</v>
      </c>
      <c r="AH1902" s="1">
        <v>0</v>
      </c>
      <c r="AI1902" s="1">
        <v>0</v>
      </c>
      <c r="AJ1902" s="1">
        <v>0</v>
      </c>
      <c r="AK1902" s="1">
        <v>0</v>
      </c>
      <c r="AL1902" s="1">
        <v>0</v>
      </c>
      <c r="AM1902" s="1">
        <v>4950988.6899974998</v>
      </c>
      <c r="AN1902" s="1">
        <v>0</v>
      </c>
      <c r="AO1902" s="1">
        <v>0</v>
      </c>
      <c r="AP1902" s="1">
        <v>0</v>
      </c>
      <c r="AQ1902" s="1">
        <v>4988857.0819184994</v>
      </c>
      <c r="AR1902" s="1">
        <v>2601716.1079700002</v>
      </c>
      <c r="AS1902" s="1">
        <v>0</v>
      </c>
      <c r="AT1902" s="1">
        <v>0</v>
      </c>
      <c r="AU1902" s="1">
        <v>0</v>
      </c>
      <c r="AV1902" s="1">
        <v>0</v>
      </c>
      <c r="AW1902" s="1">
        <v>0</v>
      </c>
      <c r="AX1902" s="1">
        <v>1465491.8060999999</v>
      </c>
      <c r="AY1902" s="1">
        <v>0</v>
      </c>
      <c r="AZ1902" s="1">
        <v>0</v>
      </c>
      <c r="BA1902" s="1">
        <v>0</v>
      </c>
      <c r="BB1902" s="1">
        <v>4067207.9140699999</v>
      </c>
      <c r="BC1902" s="7">
        <v>0.35182221683811915</v>
      </c>
      <c r="BD1902" s="35">
        <v>0.81184436704801688</v>
      </c>
      <c r="BE1902" s="35" t="s">
        <v>552</v>
      </c>
      <c r="BF1902" s="35" t="s">
        <v>552</v>
      </c>
      <c r="BG1902" s="35" t="s">
        <v>552</v>
      </c>
      <c r="BH1902" s="35" t="s">
        <v>552</v>
      </c>
      <c r="BI1902" s="35" t="s">
        <v>552</v>
      </c>
      <c r="BJ1902" s="35">
        <v>1.6637148042409882</v>
      </c>
      <c r="BK1902" s="35" t="s">
        <v>552</v>
      </c>
      <c r="BL1902" s="35" t="s">
        <v>552</v>
      </c>
      <c r="BM1902" s="35" t="s">
        <v>552</v>
      </c>
      <c r="BN1902" s="35">
        <v>1.2740554311412167</v>
      </c>
      <c r="BO1902" s="1">
        <v>6639163.6499999994</v>
      </c>
      <c r="BP1902" s="1">
        <v>0</v>
      </c>
      <c r="BQ1902" s="1">
        <v>8472729.1552799977</v>
      </c>
      <c r="BR1902" s="1">
        <v>376610.914270579</v>
      </c>
      <c r="BS1902" s="1">
        <v>3327934.3663286804</v>
      </c>
      <c r="BT1902" s="1">
        <v>8472729.1552799977</v>
      </c>
      <c r="BU1902" s="1">
        <v>376610.914270579</v>
      </c>
      <c r="BV1902" s="1">
        <v>979632.77798234462</v>
      </c>
      <c r="BW1902" s="35">
        <v>6.2337907610960084</v>
      </c>
      <c r="BX1902" s="1">
        <v>44344491.574173242</v>
      </c>
      <c r="BY1902" s="1">
        <v>1971102.7236372773</v>
      </c>
      <c r="BZ1902" s="1">
        <v>17417712.140024949</v>
      </c>
      <c r="CA1902" s="1">
        <v>44344491.574173242</v>
      </c>
      <c r="CB1902" s="1">
        <v>1971102.7236372773</v>
      </c>
      <c r="CC1902" s="1">
        <v>5127192.9826708129</v>
      </c>
    </row>
    <row r="1903" spans="1:81" x14ac:dyDescent="0.25">
      <c r="A1903" t="s">
        <v>341</v>
      </c>
      <c r="B1903" t="s">
        <v>311</v>
      </c>
      <c r="C1903" t="s">
        <v>65</v>
      </c>
      <c r="D1903" t="s">
        <v>1730</v>
      </c>
      <c r="E1903">
        <v>30202</v>
      </c>
      <c r="F1903" t="s">
        <v>39</v>
      </c>
      <c r="G1903" t="s">
        <v>47</v>
      </c>
      <c r="H1903" s="74">
        <v>0.32649306637178005</v>
      </c>
      <c r="I1903" s="1">
        <v>5218967</v>
      </c>
      <c r="J1903" s="1"/>
      <c r="K1903" s="1"/>
      <c r="L1903" s="1"/>
      <c r="M1903" s="1"/>
      <c r="N1903" s="1"/>
      <c r="O1903" s="1"/>
      <c r="P1903" s="1">
        <v>3856719</v>
      </c>
      <c r="Q1903" s="1"/>
      <c r="R1903" s="1"/>
      <c r="S1903" s="1"/>
      <c r="T1903" s="1">
        <v>3856719</v>
      </c>
      <c r="U1903" s="1">
        <v>11.045112781954888</v>
      </c>
      <c r="V1903" s="36">
        <v>0.15332761259939615</v>
      </c>
      <c r="W1903" s="1"/>
      <c r="X1903" s="1"/>
      <c r="Y1903" s="1"/>
      <c r="Z1903" s="1"/>
      <c r="AA1903" s="1"/>
      <c r="AB1903" s="1"/>
      <c r="AC1903" s="1">
        <v>563395</v>
      </c>
      <c r="AD1903" s="1"/>
      <c r="AE1903" s="1"/>
      <c r="AF1903" s="1"/>
      <c r="AG1903" s="1">
        <v>0</v>
      </c>
      <c r="AH1903" s="1">
        <v>0</v>
      </c>
      <c r="AI1903" s="1">
        <v>0</v>
      </c>
      <c r="AJ1903" s="1">
        <v>0</v>
      </c>
      <c r="AK1903" s="1"/>
      <c r="AL1903" s="1">
        <v>0</v>
      </c>
      <c r="AM1903" s="1">
        <v>4950988.6899974998</v>
      </c>
      <c r="AN1903" s="1"/>
      <c r="AO1903" s="1">
        <v>0</v>
      </c>
      <c r="AP1903" s="1">
        <v>0</v>
      </c>
      <c r="AQ1903" s="1">
        <v>4950988.6899974998</v>
      </c>
      <c r="AR1903" s="1">
        <v>0</v>
      </c>
      <c r="AS1903" s="1">
        <v>0</v>
      </c>
      <c r="AT1903" s="1">
        <v>0</v>
      </c>
      <c r="AU1903" s="1">
        <v>0</v>
      </c>
      <c r="AV1903" s="1"/>
      <c r="AW1903" s="1">
        <v>0</v>
      </c>
      <c r="AX1903" s="1">
        <v>1465491.8060999999</v>
      </c>
      <c r="AY1903" s="1"/>
      <c r="AZ1903" s="1">
        <v>0</v>
      </c>
      <c r="BA1903" s="1">
        <v>0</v>
      </c>
      <c r="BB1903" s="1">
        <v>1465491.8060999999</v>
      </c>
      <c r="BC1903" s="7">
        <v>1.229454123028082</v>
      </c>
      <c r="BD1903" s="35" t="s">
        <v>552</v>
      </c>
      <c r="BE1903" s="35" t="s">
        <v>552</v>
      </c>
      <c r="BF1903" s="35" t="s">
        <v>552</v>
      </c>
      <c r="BG1903" s="35" t="s">
        <v>552</v>
      </c>
      <c r="BH1903" s="35" t="s">
        <v>552</v>
      </c>
      <c r="BI1903" s="35" t="s">
        <v>552</v>
      </c>
      <c r="BJ1903" s="35">
        <v>1.6637148042409882</v>
      </c>
      <c r="BK1903" s="35" t="s">
        <v>552</v>
      </c>
      <c r="BL1903" s="35" t="s">
        <v>552</v>
      </c>
      <c r="BM1903" s="35" t="s">
        <v>552</v>
      </c>
      <c r="BN1903" s="35">
        <v>1.6637148042409882</v>
      </c>
      <c r="BO1903" s="1">
        <v>0</v>
      </c>
      <c r="BP1903" s="1">
        <v>0</v>
      </c>
      <c r="BQ1903" s="1">
        <v>1717875.1777199998</v>
      </c>
      <c r="BR1903" s="1">
        <v>76359.167090887859</v>
      </c>
      <c r="BS1903" s="1">
        <v>674750.21757714241</v>
      </c>
      <c r="BT1903" s="1">
        <v>1717875.1777199998</v>
      </c>
      <c r="BU1903" s="1">
        <v>76359.167090887859</v>
      </c>
      <c r="BV1903" s="1">
        <v>198623.93825347567</v>
      </c>
      <c r="BW1903" s="35">
        <v>6.2337907610960084</v>
      </c>
      <c r="BX1903" s="1">
        <v>8990999.2338670995</v>
      </c>
      <c r="BY1903" s="1">
        <v>399647.90324527532</v>
      </c>
      <c r="BZ1903" s="1">
        <v>3531501.4548027702</v>
      </c>
      <c r="CA1903" s="1">
        <v>8990999.2338670995</v>
      </c>
      <c r="CB1903" s="1">
        <v>399647.90324527532</v>
      </c>
      <c r="CC1903" s="1">
        <v>1039556.1329635452</v>
      </c>
    </row>
    <row r="1904" spans="1:81" x14ac:dyDescent="0.25">
      <c r="A1904" t="s">
        <v>63</v>
      </c>
      <c r="B1904" t="s">
        <v>64</v>
      </c>
      <c r="C1904" t="s">
        <v>65</v>
      </c>
      <c r="D1904" t="s">
        <v>38</v>
      </c>
      <c r="E1904">
        <v>30019</v>
      </c>
      <c r="F1904" t="s">
        <v>39</v>
      </c>
      <c r="G1904" t="s">
        <v>47</v>
      </c>
      <c r="H1904" s="74">
        <v>0.32649306637178005</v>
      </c>
      <c r="I1904" s="1">
        <v>465950953</v>
      </c>
      <c r="J1904" s="1">
        <v>44250852.151092894</v>
      </c>
      <c r="K1904" s="1"/>
      <c r="L1904" s="1">
        <v>103086.84890710561</v>
      </c>
      <c r="M1904" s="1"/>
      <c r="N1904" s="1">
        <v>756640</v>
      </c>
      <c r="O1904" s="1"/>
      <c r="P1904" s="1"/>
      <c r="Q1904" s="1"/>
      <c r="R1904" s="1"/>
      <c r="S1904" s="1"/>
      <c r="T1904" s="1">
        <v>45110579</v>
      </c>
      <c r="U1904" s="1">
        <v>40.875743555849304</v>
      </c>
      <c r="V1904" s="36">
        <v>0.27754070599011343</v>
      </c>
      <c r="W1904" s="1">
        <v>13036994</v>
      </c>
      <c r="X1904" s="1"/>
      <c r="Y1904" s="1">
        <v>30371</v>
      </c>
      <c r="Z1904" s="1"/>
      <c r="AA1904" s="1">
        <v>6060893</v>
      </c>
      <c r="AB1904" s="1"/>
      <c r="AC1904" s="1"/>
      <c r="AD1904" s="1"/>
      <c r="AE1904" s="1"/>
      <c r="AF1904" s="1"/>
      <c r="AG1904" s="1">
        <v>515389.67500377889</v>
      </c>
      <c r="AH1904" s="1">
        <v>0</v>
      </c>
      <c r="AI1904" s="1">
        <v>311292.73754660186</v>
      </c>
      <c r="AJ1904" s="1">
        <v>0</v>
      </c>
      <c r="AK1904" s="1">
        <v>1978839.5405212571</v>
      </c>
      <c r="AL1904" s="1">
        <v>0</v>
      </c>
      <c r="AM1904" s="1">
        <v>0</v>
      </c>
      <c r="AN1904" s="1">
        <v>0</v>
      </c>
      <c r="AO1904" s="1">
        <v>0</v>
      </c>
      <c r="AP1904" s="1">
        <v>0</v>
      </c>
      <c r="AQ1904" s="1">
        <v>2805521.953071638</v>
      </c>
      <c r="AR1904" s="1">
        <v>48278726.550740004</v>
      </c>
      <c r="AS1904" s="1">
        <v>0</v>
      </c>
      <c r="AT1904" s="1">
        <v>65844.917197399991</v>
      </c>
      <c r="AU1904" s="1">
        <v>0</v>
      </c>
      <c r="AV1904" s="1">
        <v>121837.70752711009</v>
      </c>
      <c r="AW1904" s="1">
        <v>0</v>
      </c>
      <c r="AX1904" s="1">
        <v>0</v>
      </c>
      <c r="AY1904" s="1">
        <v>0</v>
      </c>
      <c r="AZ1904" s="1">
        <v>0</v>
      </c>
      <c r="BA1904" s="1">
        <v>0</v>
      </c>
      <c r="BB1904" s="1">
        <v>48466409.175464511</v>
      </c>
      <c r="BC1904" s="7">
        <v>0.1100371848118876</v>
      </c>
      <c r="BD1904" s="35">
        <v>1.1026706572596181</v>
      </c>
      <c r="BE1904" s="35" t="s">
        <v>552</v>
      </c>
      <c r="BF1904" s="35">
        <v>3.6584458516512708</v>
      </c>
      <c r="BG1904" s="35" t="s">
        <v>552</v>
      </c>
      <c r="BH1904" s="35">
        <v>2.776323281941699</v>
      </c>
      <c r="BI1904" s="35" t="s">
        <v>552</v>
      </c>
      <c r="BJ1904" s="35" t="s">
        <v>552</v>
      </c>
      <c r="BK1904" s="35" t="s">
        <v>552</v>
      </c>
      <c r="BL1904" s="35" t="s">
        <v>552</v>
      </c>
      <c r="BM1904" s="35" t="s">
        <v>552</v>
      </c>
      <c r="BN1904" s="35">
        <v>1.136583308508103</v>
      </c>
      <c r="BO1904" s="1">
        <v>123199593.3</v>
      </c>
      <c r="BP1904" s="1"/>
      <c r="BQ1904" s="1">
        <v>153372415.68947998</v>
      </c>
      <c r="BR1904" s="1">
        <v>6817369.5438743783</v>
      </c>
      <c r="BS1904" s="1">
        <v>60241903.60219308</v>
      </c>
      <c r="BT1904" s="1">
        <v>153372415.68947998</v>
      </c>
      <c r="BU1904" s="1">
        <v>6817369.5438743783</v>
      </c>
      <c r="BV1904" s="1">
        <v>17733205.310135156</v>
      </c>
      <c r="BW1904" s="35">
        <v>7.7218908611729722</v>
      </c>
      <c r="BX1904" s="1">
        <v>1030952639.3791376</v>
      </c>
      <c r="BY1904" s="1">
        <v>45825614.034208141</v>
      </c>
      <c r="BZ1904" s="1">
        <v>404939501.28324491</v>
      </c>
      <c r="CA1904" s="1">
        <v>1030952639.3791376</v>
      </c>
      <c r="CB1904" s="1">
        <v>45825614.034208141</v>
      </c>
      <c r="CC1904" s="1">
        <v>119200670.71350153</v>
      </c>
    </row>
    <row r="1905" spans="1:81" x14ac:dyDescent="0.25">
      <c r="A1905" t="s">
        <v>63</v>
      </c>
      <c r="B1905" t="s">
        <v>64</v>
      </c>
      <c r="C1905" t="s">
        <v>65</v>
      </c>
      <c r="D1905" t="s">
        <v>1726</v>
      </c>
      <c r="E1905">
        <v>30019</v>
      </c>
      <c r="F1905" t="s">
        <v>39</v>
      </c>
      <c r="G1905" t="s">
        <v>47</v>
      </c>
      <c r="H1905" s="74">
        <v>0.32649306637178005</v>
      </c>
      <c r="I1905" s="1">
        <v>436335049</v>
      </c>
      <c r="J1905" s="1"/>
      <c r="K1905" s="1"/>
      <c r="L1905" s="1"/>
      <c r="M1905" s="1"/>
      <c r="N1905" s="1">
        <v>21331918</v>
      </c>
      <c r="O1905" s="1"/>
      <c r="P1905" s="1"/>
      <c r="Q1905" s="1"/>
      <c r="R1905" s="1"/>
      <c r="S1905" s="1"/>
      <c r="T1905" s="1">
        <v>21331918</v>
      </c>
      <c r="U1905" s="1">
        <v>114.8490099009901</v>
      </c>
      <c r="V1905" s="36">
        <v>0.18850933487273869</v>
      </c>
      <c r="W1905" s="1"/>
      <c r="X1905" s="1"/>
      <c r="Y1905" s="1"/>
      <c r="Z1905" s="1"/>
      <c r="AA1905" s="1">
        <v>205904047</v>
      </c>
      <c r="AB1905" s="1"/>
      <c r="AC1905" s="1"/>
      <c r="AD1905" s="1"/>
      <c r="AE1905" s="1"/>
      <c r="AF1905" s="1"/>
      <c r="AG1905" s="1">
        <v>0</v>
      </c>
      <c r="AH1905" s="1"/>
      <c r="AI1905" s="1">
        <v>0</v>
      </c>
      <c r="AJ1905" s="1"/>
      <c r="AK1905" s="1">
        <v>67226243.683389112</v>
      </c>
      <c r="AL1905" s="1"/>
      <c r="AM1905" s="1"/>
      <c r="AN1905" s="1"/>
      <c r="AO1905" s="1"/>
      <c r="AP1905" s="1"/>
      <c r="AQ1905" s="1">
        <v>67226243.683389112</v>
      </c>
      <c r="AR1905" s="1">
        <v>0</v>
      </c>
      <c r="AS1905" s="1"/>
      <c r="AT1905" s="1">
        <v>0</v>
      </c>
      <c r="AU1905" s="1"/>
      <c r="AV1905" s="1">
        <v>4139138.7468866934</v>
      </c>
      <c r="AW1905" s="1"/>
      <c r="AX1905" s="1"/>
      <c r="AY1905" s="1"/>
      <c r="AZ1905" s="1"/>
      <c r="BA1905" s="1"/>
      <c r="BB1905" s="1">
        <v>4139138.7468866934</v>
      </c>
      <c r="BC1905" s="7">
        <v>0.16355638309100357</v>
      </c>
      <c r="BD1905" s="35" t="s">
        <v>552</v>
      </c>
      <c r="BE1905" s="35" t="s">
        <v>552</v>
      </c>
      <c r="BF1905" s="35" t="s">
        <v>552</v>
      </c>
      <c r="BG1905" s="35" t="s">
        <v>552</v>
      </c>
      <c r="BH1905" s="35">
        <v>3.3454742527266332</v>
      </c>
      <c r="BI1905" s="35" t="s">
        <v>552</v>
      </c>
      <c r="BJ1905" s="35" t="s">
        <v>552</v>
      </c>
      <c r="BK1905" s="35" t="s">
        <v>552</v>
      </c>
      <c r="BL1905" s="35" t="s">
        <v>552</v>
      </c>
      <c r="BM1905" s="35" t="s">
        <v>552</v>
      </c>
      <c r="BN1905" s="35">
        <v>3.3454742527266332</v>
      </c>
      <c r="BO1905" s="1">
        <v>0</v>
      </c>
      <c r="BP1905" s="1"/>
      <c r="BQ1905" s="1">
        <v>143624044.72883999</v>
      </c>
      <c r="BR1905" s="1">
        <v>6384056.6369171804</v>
      </c>
      <c r="BS1905" s="1">
        <v>56412920.267417505</v>
      </c>
      <c r="BT1905" s="1">
        <v>143624044.72883999</v>
      </c>
      <c r="BU1905" s="1">
        <v>6384056.6369171804</v>
      </c>
      <c r="BV1905" s="1">
        <v>16606080.44281623</v>
      </c>
      <c r="BW1905" s="35">
        <v>7.7218908611729722</v>
      </c>
      <c r="BX1905" s="1">
        <v>965425153.7074877</v>
      </c>
      <c r="BY1905" s="1">
        <v>42912931.964904249</v>
      </c>
      <c r="BZ1905" s="1">
        <v>379201493.19763321</v>
      </c>
      <c r="CA1905" s="1">
        <v>965425153.7074877</v>
      </c>
      <c r="CB1905" s="1">
        <v>42912931.964904249</v>
      </c>
      <c r="CC1905" s="1">
        <v>111624260.36846963</v>
      </c>
    </row>
    <row r="1906" spans="1:81" x14ac:dyDescent="0.25">
      <c r="A1906" t="s">
        <v>63</v>
      </c>
      <c r="B1906" t="s">
        <v>64</v>
      </c>
      <c r="C1906" t="s">
        <v>65</v>
      </c>
      <c r="D1906" t="s">
        <v>1728</v>
      </c>
      <c r="E1906">
        <v>30019</v>
      </c>
      <c r="F1906" t="s">
        <v>39</v>
      </c>
      <c r="G1906" t="s">
        <v>47</v>
      </c>
      <c r="H1906" s="74">
        <v>0.32649306637178005</v>
      </c>
      <c r="I1906" s="1">
        <v>359405111</v>
      </c>
      <c r="J1906" s="1"/>
      <c r="K1906" s="1"/>
      <c r="L1906" s="1"/>
      <c r="M1906" s="1"/>
      <c r="N1906" s="1">
        <v>17156873</v>
      </c>
      <c r="O1906" s="1"/>
      <c r="P1906" s="1"/>
      <c r="Q1906" s="1"/>
      <c r="R1906" s="1"/>
      <c r="S1906" s="1"/>
      <c r="T1906" s="1">
        <v>17156873</v>
      </c>
      <c r="U1906" s="1">
        <v>55.785907859078591</v>
      </c>
      <c r="V1906" s="36">
        <v>0.37961700345855903</v>
      </c>
      <c r="W1906" s="1"/>
      <c r="X1906" s="1"/>
      <c r="Y1906" s="1"/>
      <c r="Z1906" s="1"/>
      <c r="AA1906" s="1">
        <v>139953368</v>
      </c>
      <c r="AB1906" s="1"/>
      <c r="AC1906" s="1"/>
      <c r="AD1906" s="1"/>
      <c r="AE1906" s="1"/>
      <c r="AF1906" s="1"/>
      <c r="AG1906" s="1"/>
      <c r="AH1906" s="1"/>
      <c r="AI1906" s="1"/>
      <c r="AJ1906" s="1"/>
      <c r="AK1906" s="1">
        <v>45693804.267378159</v>
      </c>
      <c r="AL1906" s="1"/>
      <c r="AM1906" s="1"/>
      <c r="AN1906" s="1"/>
      <c r="AO1906" s="1"/>
      <c r="AP1906" s="1"/>
      <c r="AQ1906" s="1">
        <v>45693804.267378159</v>
      </c>
      <c r="AR1906" s="1"/>
      <c r="AS1906" s="1"/>
      <c r="AT1906" s="1"/>
      <c r="AU1906" s="1"/>
      <c r="AV1906" s="1">
        <v>2813380.3909453624</v>
      </c>
      <c r="AW1906" s="1"/>
      <c r="AX1906" s="1"/>
      <c r="AY1906" s="1"/>
      <c r="AZ1906" s="1"/>
      <c r="BA1906" s="1"/>
      <c r="BB1906" s="1">
        <v>2813380.3909453624</v>
      </c>
      <c r="BC1906" s="7">
        <v>0.13496520548458066</v>
      </c>
      <c r="BD1906" s="35" t="s">
        <v>552</v>
      </c>
      <c r="BE1906" s="35" t="s">
        <v>552</v>
      </c>
      <c r="BF1906" s="35" t="s">
        <v>552</v>
      </c>
      <c r="BG1906" s="35" t="s">
        <v>552</v>
      </c>
      <c r="BH1906" s="35">
        <v>2.8272742158972397</v>
      </c>
      <c r="BI1906" s="35" t="s">
        <v>552</v>
      </c>
      <c r="BJ1906" s="35" t="s">
        <v>552</v>
      </c>
      <c r="BK1906" s="35" t="s">
        <v>552</v>
      </c>
      <c r="BL1906" s="35" t="s">
        <v>552</v>
      </c>
      <c r="BM1906" s="35" t="s">
        <v>552</v>
      </c>
      <c r="BN1906" s="35">
        <v>2.8272742158972397</v>
      </c>
      <c r="BO1906" s="1"/>
      <c r="BP1906" s="1"/>
      <c r="BQ1906" s="1">
        <v>118301786.33675998</v>
      </c>
      <c r="BR1906" s="1">
        <v>5258487.9199596578</v>
      </c>
      <c r="BS1906" s="1">
        <v>46466796.369010769</v>
      </c>
      <c r="BT1906" s="1">
        <v>118301786.33675998</v>
      </c>
      <c r="BU1906" s="1">
        <v>5258487.9199596578</v>
      </c>
      <c r="BV1906" s="1">
        <v>13678273.607640661</v>
      </c>
      <c r="BW1906" s="35">
        <v>7.7218908611729722</v>
      </c>
      <c r="BX1906" s="1">
        <v>795211696.43750453</v>
      </c>
      <c r="BY1906" s="1">
        <v>35346981.892765298</v>
      </c>
      <c r="BZ1906" s="1">
        <v>312344733.86083895</v>
      </c>
      <c r="CA1906" s="1">
        <v>795211696.43750453</v>
      </c>
      <c r="CB1906" s="1">
        <v>35346981.892765298</v>
      </c>
      <c r="CC1906" s="1">
        <v>91943862.359823227</v>
      </c>
    </row>
    <row r="1907" spans="1:81" x14ac:dyDescent="0.25">
      <c r="A1907" t="s">
        <v>63</v>
      </c>
      <c r="B1907" t="s">
        <v>64</v>
      </c>
      <c r="C1907" t="s">
        <v>65</v>
      </c>
      <c r="D1907" t="s">
        <v>1729</v>
      </c>
      <c r="E1907">
        <v>30019</v>
      </c>
      <c r="F1907" t="s">
        <v>39</v>
      </c>
      <c r="G1907" t="s">
        <v>47</v>
      </c>
      <c r="H1907" s="74">
        <v>0.32649306637178005</v>
      </c>
      <c r="I1907" s="1">
        <v>57709428</v>
      </c>
      <c r="J1907" s="1"/>
      <c r="K1907" s="1"/>
      <c r="L1907" s="1"/>
      <c r="M1907" s="1"/>
      <c r="N1907" s="1">
        <v>3212011</v>
      </c>
      <c r="O1907" s="1"/>
      <c r="P1907" s="1"/>
      <c r="Q1907" s="1"/>
      <c r="R1907" s="1"/>
      <c r="S1907" s="1"/>
      <c r="T1907" s="1">
        <v>3212011</v>
      </c>
      <c r="U1907" s="1">
        <v>50.251572327044023</v>
      </c>
      <c r="V1907" s="36">
        <v>0.37088830707785564</v>
      </c>
      <c r="W1907" s="1"/>
      <c r="X1907" s="1"/>
      <c r="Y1907" s="1"/>
      <c r="Z1907" s="1"/>
      <c r="AA1907" s="1">
        <v>27110379</v>
      </c>
      <c r="AB1907" s="1"/>
      <c r="AC1907" s="1"/>
      <c r="AD1907" s="1"/>
      <c r="AE1907" s="1"/>
      <c r="AF1907" s="1"/>
      <c r="AG1907" s="1"/>
      <c r="AH1907" s="1"/>
      <c r="AI1907" s="1"/>
      <c r="AJ1907" s="1"/>
      <c r="AK1907" s="1">
        <v>8851350.7702111118</v>
      </c>
      <c r="AL1907" s="1"/>
      <c r="AM1907" s="1"/>
      <c r="AN1907" s="1"/>
      <c r="AO1907" s="1"/>
      <c r="AP1907" s="1"/>
      <c r="AQ1907" s="1">
        <v>8851350.7702111118</v>
      </c>
      <c r="AR1907" s="1"/>
      <c r="AS1907" s="1"/>
      <c r="AT1907" s="1"/>
      <c r="AU1907" s="1"/>
      <c r="AV1907" s="1">
        <v>544980.15846033045</v>
      </c>
      <c r="AW1907" s="1"/>
      <c r="AX1907" s="1"/>
      <c r="AY1907" s="1"/>
      <c r="AZ1907" s="1"/>
      <c r="BA1907" s="1"/>
      <c r="BB1907" s="1">
        <v>544980.15846033045</v>
      </c>
      <c r="BC1907" s="7">
        <v>0.1628214185153844</v>
      </c>
      <c r="BD1907" s="35" t="s">
        <v>552</v>
      </c>
      <c r="BE1907" s="35" t="s">
        <v>552</v>
      </c>
      <c r="BF1907" s="35" t="s">
        <v>552</v>
      </c>
      <c r="BG1907" s="35" t="s">
        <v>552</v>
      </c>
      <c r="BH1907" s="35">
        <v>2.9253732097030309</v>
      </c>
      <c r="BI1907" s="35" t="s">
        <v>552</v>
      </c>
      <c r="BJ1907" s="35" t="s">
        <v>552</v>
      </c>
      <c r="BK1907" s="35" t="s">
        <v>552</v>
      </c>
      <c r="BL1907" s="35" t="s">
        <v>552</v>
      </c>
      <c r="BM1907" s="35" t="s">
        <v>552</v>
      </c>
      <c r="BN1907" s="35">
        <v>2.9253732097030309</v>
      </c>
      <c r="BO1907" s="1"/>
      <c r="BP1907" s="1"/>
      <c r="BQ1907" s="1">
        <v>18995635.320479997</v>
      </c>
      <c r="BR1907" s="1">
        <v>844351.73768517061</v>
      </c>
      <c r="BS1907" s="1">
        <v>7461141.0839065341</v>
      </c>
      <c r="BT1907" s="1">
        <v>18995635.320479997</v>
      </c>
      <c r="BU1907" s="1">
        <v>844351.73768517061</v>
      </c>
      <c r="BV1907" s="1">
        <v>2196310.8530319119</v>
      </c>
      <c r="BW1907" s="35">
        <v>7.7218908611729722</v>
      </c>
      <c r="BX1907" s="1">
        <v>127686587.46290901</v>
      </c>
      <c r="BY1907" s="1">
        <v>5675640.2291614674</v>
      </c>
      <c r="BZ1907" s="1">
        <v>50152976.065833539</v>
      </c>
      <c r="CA1907" s="1">
        <v>127686587.46290901</v>
      </c>
      <c r="CB1907" s="1">
        <v>5675640.2291614674</v>
      </c>
      <c r="CC1907" s="1">
        <v>14763361.851290224</v>
      </c>
    </row>
    <row r="1908" spans="1:81" x14ac:dyDescent="0.25">
      <c r="A1908" t="s">
        <v>63</v>
      </c>
      <c r="B1908" t="s">
        <v>64</v>
      </c>
      <c r="C1908" t="s">
        <v>65</v>
      </c>
      <c r="D1908" t="s">
        <v>28</v>
      </c>
      <c r="E1908">
        <v>30019</v>
      </c>
      <c r="F1908" t="s">
        <v>39</v>
      </c>
      <c r="G1908" t="s">
        <v>47</v>
      </c>
      <c r="H1908" s="74">
        <v>0.32649306637178005</v>
      </c>
      <c r="I1908" s="1">
        <v>1330519510</v>
      </c>
      <c r="J1908" s="1">
        <v>44250852.151092894</v>
      </c>
      <c r="K1908" s="1">
        <v>0</v>
      </c>
      <c r="L1908" s="1">
        <v>103086.84890710561</v>
      </c>
      <c r="M1908" s="1">
        <v>0</v>
      </c>
      <c r="N1908" s="1">
        <v>42457442</v>
      </c>
      <c r="O1908" s="1">
        <v>0</v>
      </c>
      <c r="P1908" s="1">
        <v>13885972</v>
      </c>
      <c r="Q1908" s="1">
        <v>0</v>
      </c>
      <c r="R1908" s="1">
        <v>0</v>
      </c>
      <c r="S1908" s="1">
        <v>0</v>
      </c>
      <c r="T1908" s="1">
        <v>100697353</v>
      </c>
      <c r="U1908" s="1"/>
      <c r="V1908" s="36"/>
      <c r="W1908" s="1">
        <v>13036994</v>
      </c>
      <c r="X1908" s="1"/>
      <c r="Y1908" s="1">
        <v>30371</v>
      </c>
      <c r="Z1908" s="1"/>
      <c r="AA1908" s="1">
        <v>379028687</v>
      </c>
      <c r="AB1908" s="1"/>
      <c r="AC1908" s="1">
        <v>2180098</v>
      </c>
      <c r="AD1908" s="1"/>
      <c r="AE1908" s="1"/>
      <c r="AF1908" s="1"/>
      <c r="AG1908" s="1">
        <v>515389.67500377889</v>
      </c>
      <c r="AH1908" s="1">
        <v>0</v>
      </c>
      <c r="AI1908" s="1">
        <v>311292.73754660186</v>
      </c>
      <c r="AJ1908" s="1">
        <v>0</v>
      </c>
      <c r="AK1908" s="1">
        <v>123750238.26149966</v>
      </c>
      <c r="AL1908" s="1">
        <v>0</v>
      </c>
      <c r="AM1908" s="1">
        <v>19157032.58986333</v>
      </c>
      <c r="AN1908" s="1">
        <v>0</v>
      </c>
      <c r="AO1908" s="1">
        <v>0</v>
      </c>
      <c r="AP1908" s="1">
        <v>0</v>
      </c>
      <c r="AQ1908" s="1">
        <v>143733953.26391336</v>
      </c>
      <c r="AR1908" s="1">
        <v>48278726.550740004</v>
      </c>
      <c r="AS1908" s="1">
        <v>0</v>
      </c>
      <c r="AT1908" s="1">
        <v>65844.917197399991</v>
      </c>
      <c r="AU1908" s="1">
        <v>0</v>
      </c>
      <c r="AV1908" s="1">
        <v>7619337.0038194954</v>
      </c>
      <c r="AW1908" s="1">
        <v>0</v>
      </c>
      <c r="AX1908" s="1">
        <v>5670827.3156399997</v>
      </c>
      <c r="AY1908" s="1">
        <v>0</v>
      </c>
      <c r="AZ1908" s="1">
        <v>0</v>
      </c>
      <c r="BA1908" s="1">
        <v>0</v>
      </c>
      <c r="BB1908" s="1">
        <v>61634735.7873969</v>
      </c>
      <c r="BC1908" s="7">
        <v>0.15435225677473174</v>
      </c>
      <c r="BD1908" s="35">
        <v>1.1026706572596181</v>
      </c>
      <c r="BE1908" s="35" t="s">
        <v>552</v>
      </c>
      <c r="BF1908" s="35">
        <v>3.6584458516512708</v>
      </c>
      <c r="BG1908" s="35" t="s">
        <v>552</v>
      </c>
      <c r="BH1908" s="35">
        <v>3.0941471995726721</v>
      </c>
      <c r="BI1908" s="35" t="s">
        <v>552</v>
      </c>
      <c r="BJ1908" s="35">
        <v>1.7879814179017017</v>
      </c>
      <c r="BK1908" s="35" t="s">
        <v>552</v>
      </c>
      <c r="BL1908" s="35" t="s">
        <v>552</v>
      </c>
      <c r="BM1908" s="35" t="s">
        <v>552</v>
      </c>
      <c r="BN1908" s="35">
        <v>2.0394646227821922</v>
      </c>
      <c r="BO1908" s="1">
        <v>123199593.3</v>
      </c>
      <c r="BP1908" s="1">
        <v>0</v>
      </c>
      <c r="BQ1908" s="1">
        <v>437953801.91159993</v>
      </c>
      <c r="BR1908" s="1">
        <v>19466948.455848876</v>
      </c>
      <c r="BS1908" s="1">
        <v>172020311.46453562</v>
      </c>
      <c r="BT1908" s="1">
        <v>437953801.91159993</v>
      </c>
      <c r="BU1908" s="1">
        <v>19466948.455848876</v>
      </c>
      <c r="BV1908" s="1">
        <v>50637036.984384976</v>
      </c>
      <c r="BW1908" s="35">
        <v>7.7218908611729722</v>
      </c>
      <c r="BX1908" s="1">
        <v>2943877658.6855416</v>
      </c>
      <c r="BY1908" s="1">
        <v>130854702.92029585</v>
      </c>
      <c r="BZ1908" s="1">
        <v>1156301759.5695901</v>
      </c>
      <c r="CA1908" s="1">
        <v>2943877658.6855416</v>
      </c>
      <c r="CB1908" s="1">
        <v>130854702.92029585</v>
      </c>
      <c r="CC1908" s="1">
        <v>340376636.14221513</v>
      </c>
    </row>
    <row r="1909" spans="1:81" x14ac:dyDescent="0.25">
      <c r="A1909" t="s">
        <v>63</v>
      </c>
      <c r="B1909" t="s">
        <v>64</v>
      </c>
      <c r="C1909" t="s">
        <v>65</v>
      </c>
      <c r="D1909" t="s">
        <v>1730</v>
      </c>
      <c r="E1909">
        <v>30019</v>
      </c>
      <c r="F1909" t="s">
        <v>39</v>
      </c>
      <c r="G1909" t="s">
        <v>47</v>
      </c>
      <c r="H1909" s="74">
        <v>0.32649306637178005</v>
      </c>
      <c r="I1909" s="1">
        <v>11118969</v>
      </c>
      <c r="J1909" s="1"/>
      <c r="K1909" s="1"/>
      <c r="L1909" s="1"/>
      <c r="M1909" s="1"/>
      <c r="N1909" s="1"/>
      <c r="O1909" s="1"/>
      <c r="P1909" s="1">
        <v>13885972</v>
      </c>
      <c r="Q1909" s="1"/>
      <c r="R1909" s="1"/>
      <c r="S1909" s="1"/>
      <c r="T1909" s="1">
        <v>13885972</v>
      </c>
      <c r="U1909" s="1">
        <v>9.9869565217391312</v>
      </c>
      <c r="V1909" s="36">
        <v>0.10625177156934182</v>
      </c>
      <c r="W1909" s="1"/>
      <c r="X1909" s="1"/>
      <c r="Y1909" s="1"/>
      <c r="Z1909" s="1"/>
      <c r="AA1909" s="1"/>
      <c r="AB1909" s="1"/>
      <c r="AC1909" s="1">
        <v>2180098</v>
      </c>
      <c r="AD1909" s="1"/>
      <c r="AE1909" s="1"/>
      <c r="AF1909" s="1"/>
      <c r="AG1909" s="1">
        <v>0</v>
      </c>
      <c r="AH1909" s="1">
        <v>0</v>
      </c>
      <c r="AI1909" s="1">
        <v>0</v>
      </c>
      <c r="AJ1909" s="1">
        <v>0</v>
      </c>
      <c r="AK1909" s="1"/>
      <c r="AL1909" s="1">
        <v>0</v>
      </c>
      <c r="AM1909" s="1">
        <v>19157032.58986333</v>
      </c>
      <c r="AN1909" s="1"/>
      <c r="AO1909" s="1">
        <v>0</v>
      </c>
      <c r="AP1909" s="1">
        <v>0</v>
      </c>
      <c r="AQ1909" s="1">
        <v>19157032.58986333</v>
      </c>
      <c r="AR1909" s="1">
        <v>0</v>
      </c>
      <c r="AS1909" s="1">
        <v>0</v>
      </c>
      <c r="AT1909" s="1">
        <v>0</v>
      </c>
      <c r="AU1909" s="1">
        <v>0</v>
      </c>
      <c r="AV1909" s="1"/>
      <c r="AW1909" s="1">
        <v>0</v>
      </c>
      <c r="AX1909" s="1">
        <v>5670827.3156399997</v>
      </c>
      <c r="AY1909" s="1"/>
      <c r="AZ1909" s="1">
        <v>0</v>
      </c>
      <c r="BA1909" s="1">
        <v>0</v>
      </c>
      <c r="BB1909" s="1">
        <v>5670827.3156399997</v>
      </c>
      <c r="BC1909" s="7">
        <v>2.2329282423130534</v>
      </c>
      <c r="BD1909" s="35" t="s">
        <v>552</v>
      </c>
      <c r="BE1909" s="35" t="s">
        <v>552</v>
      </c>
      <c r="BF1909" s="35" t="s">
        <v>552</v>
      </c>
      <c r="BG1909" s="35" t="s">
        <v>552</v>
      </c>
      <c r="BH1909" s="35" t="s">
        <v>552</v>
      </c>
      <c r="BI1909" s="35" t="s">
        <v>552</v>
      </c>
      <c r="BJ1909" s="35">
        <v>1.7879814179017017</v>
      </c>
      <c r="BK1909" s="35" t="s">
        <v>552</v>
      </c>
      <c r="BL1909" s="35" t="s">
        <v>552</v>
      </c>
      <c r="BM1909" s="35" t="s">
        <v>552</v>
      </c>
      <c r="BN1909" s="35">
        <v>1.7879814179017017</v>
      </c>
      <c r="BO1909" s="1">
        <v>0</v>
      </c>
      <c r="BP1909" s="1">
        <v>0</v>
      </c>
      <c r="BQ1909" s="1">
        <v>3659919.8360399995</v>
      </c>
      <c r="BR1909" s="1">
        <v>162682.61741248838</v>
      </c>
      <c r="BS1909" s="1">
        <v>1437550.1420077004</v>
      </c>
      <c r="BT1909" s="1">
        <v>3659919.8360399995</v>
      </c>
      <c r="BU1909" s="1">
        <v>162682.61741248838</v>
      </c>
      <c r="BV1909" s="1">
        <v>423166.77076101652</v>
      </c>
      <c r="BW1909" s="35">
        <v>7.7218908611729722</v>
      </c>
      <c r="BX1909" s="1">
        <v>24601581.698502958</v>
      </c>
      <c r="BY1909" s="1">
        <v>1093534.7992567047</v>
      </c>
      <c r="BZ1909" s="1">
        <v>9663055.1620394699</v>
      </c>
      <c r="CA1909" s="1">
        <v>24601581.698502958</v>
      </c>
      <c r="CB1909" s="1">
        <v>1093534.7992567047</v>
      </c>
      <c r="CC1909" s="1">
        <v>2844480.8491305551</v>
      </c>
    </row>
    <row r="1910" spans="1:81" x14ac:dyDescent="0.25">
      <c r="A1910" t="s">
        <v>1387</v>
      </c>
      <c r="B1910" t="s">
        <v>97</v>
      </c>
      <c r="C1910" t="s">
        <v>65</v>
      </c>
      <c r="D1910" t="s">
        <v>28</v>
      </c>
      <c r="E1910">
        <v>30078</v>
      </c>
      <c r="F1910" t="s">
        <v>39</v>
      </c>
      <c r="G1910" t="s">
        <v>55</v>
      </c>
      <c r="H1910" s="74">
        <v>0.53246165051848993</v>
      </c>
      <c r="I1910" s="1">
        <v>5605226</v>
      </c>
      <c r="J1910" s="1">
        <v>0</v>
      </c>
      <c r="K1910" s="1">
        <v>0</v>
      </c>
      <c r="L1910" s="1">
        <v>0</v>
      </c>
      <c r="M1910" s="1">
        <v>0</v>
      </c>
      <c r="N1910" s="1">
        <v>0</v>
      </c>
      <c r="O1910" s="1">
        <v>0</v>
      </c>
      <c r="P1910" s="1">
        <v>700204</v>
      </c>
      <c r="Q1910" s="1">
        <v>0</v>
      </c>
      <c r="R1910" s="1">
        <v>0</v>
      </c>
      <c r="S1910" s="1">
        <v>0</v>
      </c>
      <c r="T1910" s="1">
        <v>700204</v>
      </c>
      <c r="U1910" s="1"/>
      <c r="V1910" s="36"/>
      <c r="W1910" s="1"/>
      <c r="X1910" s="1"/>
      <c r="Y1910" s="1"/>
      <c r="Z1910" s="1"/>
      <c r="AA1910" s="1"/>
      <c r="AB1910" s="1"/>
      <c r="AC1910" s="1">
        <v>59207</v>
      </c>
      <c r="AD1910" s="1"/>
      <c r="AE1910" s="1"/>
      <c r="AF1910" s="1"/>
      <c r="AG1910" s="1">
        <v>0</v>
      </c>
      <c r="AH1910" s="1">
        <v>0</v>
      </c>
      <c r="AI1910" s="1">
        <v>0</v>
      </c>
      <c r="AJ1910" s="1">
        <v>0</v>
      </c>
      <c r="AK1910" s="1">
        <v>0</v>
      </c>
      <c r="AL1910" s="1">
        <v>0</v>
      </c>
      <c r="AM1910" s="1">
        <v>520632.7750433333</v>
      </c>
      <c r="AN1910" s="1">
        <v>0</v>
      </c>
      <c r="AO1910" s="1">
        <v>0</v>
      </c>
      <c r="AP1910" s="1">
        <v>0</v>
      </c>
      <c r="AQ1910" s="1">
        <v>520632.7750433333</v>
      </c>
      <c r="AR1910" s="1">
        <v>0</v>
      </c>
      <c r="AS1910" s="1">
        <v>0</v>
      </c>
      <c r="AT1910" s="1">
        <v>0</v>
      </c>
      <c r="AU1910" s="1">
        <v>0</v>
      </c>
      <c r="AV1910" s="1">
        <v>0</v>
      </c>
      <c r="AW1910" s="1">
        <v>0</v>
      </c>
      <c r="AX1910" s="1">
        <v>154008.06425999998</v>
      </c>
      <c r="AY1910" s="1">
        <v>0</v>
      </c>
      <c r="AZ1910" s="1">
        <v>0</v>
      </c>
      <c r="BA1910" s="1">
        <v>0</v>
      </c>
      <c r="BB1910" s="1">
        <v>154008.06425999998</v>
      </c>
      <c r="BC1910" s="7">
        <v>0.12035925746853621</v>
      </c>
      <c r="BD1910" s="35" t="s">
        <v>552</v>
      </c>
      <c r="BE1910" s="35" t="s">
        <v>552</v>
      </c>
      <c r="BF1910" s="35" t="s">
        <v>552</v>
      </c>
      <c r="BG1910" s="35" t="s">
        <v>552</v>
      </c>
      <c r="BH1910" s="35" t="s">
        <v>552</v>
      </c>
      <c r="BI1910" s="35" t="s">
        <v>552</v>
      </c>
      <c r="BJ1910" s="35">
        <v>0.96349183852610565</v>
      </c>
      <c r="BK1910" s="35" t="s">
        <v>552</v>
      </c>
      <c r="BL1910" s="35" t="s">
        <v>552</v>
      </c>
      <c r="BM1910" s="35" t="s">
        <v>552</v>
      </c>
      <c r="BN1910" s="35">
        <v>0.96349183852610565</v>
      </c>
      <c r="BO1910" s="1">
        <v>0</v>
      </c>
      <c r="BP1910" s="1">
        <v>0</v>
      </c>
      <c r="BQ1910" s="1">
        <v>1845016.1901599998</v>
      </c>
      <c r="BR1910" s="1">
        <v>82010.556632411928</v>
      </c>
      <c r="BS1910" s="1">
        <v>724688.90166752459</v>
      </c>
      <c r="BT1910" s="1">
        <v>1845016.1901599998</v>
      </c>
      <c r="BU1910" s="1">
        <v>82010.556632411928</v>
      </c>
      <c r="BV1910" s="1">
        <v>213324.21970109723</v>
      </c>
      <c r="BW1910" s="35">
        <v>5.9958239932991662</v>
      </c>
      <c r="BX1910" s="1">
        <v>9217376.1508267447</v>
      </c>
      <c r="BY1910" s="1">
        <v>409710.30652802362</v>
      </c>
      <c r="BZ1910" s="1">
        <v>3620418.20262824</v>
      </c>
      <c r="CA1910" s="1">
        <v>9217376.1508267447</v>
      </c>
      <c r="CB1910" s="1">
        <v>409710.30652802362</v>
      </c>
      <c r="CC1910" s="1">
        <v>1065730.2551345644</v>
      </c>
    </row>
    <row r="1911" spans="1:81" x14ac:dyDescent="0.25">
      <c r="A1911" t="s">
        <v>1387</v>
      </c>
      <c r="B1911" t="s">
        <v>97</v>
      </c>
      <c r="C1911" t="s">
        <v>65</v>
      </c>
      <c r="D1911" t="s">
        <v>1730</v>
      </c>
      <c r="E1911">
        <v>30078</v>
      </c>
      <c r="F1911" t="s">
        <v>39</v>
      </c>
      <c r="G1911" t="s">
        <v>55</v>
      </c>
      <c r="H1911" s="74">
        <v>0.53246165051848993</v>
      </c>
      <c r="I1911" s="1">
        <v>5605226</v>
      </c>
      <c r="J1911" s="1"/>
      <c r="K1911" s="1"/>
      <c r="L1911" s="1"/>
      <c r="M1911" s="1"/>
      <c r="N1911" s="1"/>
      <c r="O1911" s="1"/>
      <c r="P1911" s="1">
        <v>700204</v>
      </c>
      <c r="Q1911" s="1"/>
      <c r="R1911" s="1"/>
      <c r="S1911" s="1"/>
      <c r="T1911" s="1">
        <v>700204</v>
      </c>
      <c r="U1911" s="1">
        <v>13.019607843137255</v>
      </c>
      <c r="V1911" s="36">
        <v>0.51529514139796972</v>
      </c>
      <c r="W1911" s="1"/>
      <c r="X1911" s="1"/>
      <c r="Y1911" s="1"/>
      <c r="Z1911" s="1"/>
      <c r="AA1911" s="1"/>
      <c r="AB1911" s="1"/>
      <c r="AC1911" s="1">
        <v>59207</v>
      </c>
      <c r="AD1911" s="1"/>
      <c r="AE1911" s="1"/>
      <c r="AF1911" s="1"/>
      <c r="AG1911" s="1">
        <v>0</v>
      </c>
      <c r="AH1911" s="1">
        <v>0</v>
      </c>
      <c r="AI1911" s="1">
        <v>0</v>
      </c>
      <c r="AJ1911" s="1">
        <v>0</v>
      </c>
      <c r="AK1911" s="1"/>
      <c r="AL1911" s="1">
        <v>0</v>
      </c>
      <c r="AM1911" s="1">
        <v>520632.7750433333</v>
      </c>
      <c r="AN1911" s="1"/>
      <c r="AO1911" s="1">
        <v>0</v>
      </c>
      <c r="AP1911" s="1">
        <v>0</v>
      </c>
      <c r="AQ1911" s="1">
        <v>520632.7750433333</v>
      </c>
      <c r="AR1911" s="1">
        <v>0</v>
      </c>
      <c r="AS1911" s="1">
        <v>0</v>
      </c>
      <c r="AT1911" s="1">
        <v>0</v>
      </c>
      <c r="AU1911" s="1">
        <v>0</v>
      </c>
      <c r="AV1911" s="1"/>
      <c r="AW1911" s="1">
        <v>0</v>
      </c>
      <c r="AX1911" s="1">
        <v>154008.06425999998</v>
      </c>
      <c r="AY1911" s="1"/>
      <c r="AZ1911" s="1">
        <v>0</v>
      </c>
      <c r="BA1911" s="1">
        <v>0</v>
      </c>
      <c r="BB1911" s="1">
        <v>154008.06425999998</v>
      </c>
      <c r="BC1911" s="7">
        <v>0.12035925746853621</v>
      </c>
      <c r="BD1911" s="35" t="s">
        <v>552</v>
      </c>
      <c r="BE1911" s="35" t="s">
        <v>552</v>
      </c>
      <c r="BF1911" s="35" t="s">
        <v>552</v>
      </c>
      <c r="BG1911" s="35" t="s">
        <v>552</v>
      </c>
      <c r="BH1911" s="35" t="s">
        <v>552</v>
      </c>
      <c r="BI1911" s="35" t="s">
        <v>552</v>
      </c>
      <c r="BJ1911" s="35">
        <v>0.96349183852610565</v>
      </c>
      <c r="BK1911" s="35" t="s">
        <v>552</v>
      </c>
      <c r="BL1911" s="35" t="s">
        <v>552</v>
      </c>
      <c r="BM1911" s="35" t="s">
        <v>552</v>
      </c>
      <c r="BN1911" s="35">
        <v>0.96349183852610565</v>
      </c>
      <c r="BO1911" s="1">
        <v>0</v>
      </c>
      <c r="BP1911" s="1">
        <v>0</v>
      </c>
      <c r="BQ1911" s="1">
        <v>1845016.1901599998</v>
      </c>
      <c r="BR1911" s="1">
        <v>82010.556632411928</v>
      </c>
      <c r="BS1911" s="1">
        <v>724688.90166752459</v>
      </c>
      <c r="BT1911" s="1">
        <v>1845016.1901599998</v>
      </c>
      <c r="BU1911" s="1">
        <v>82010.556632411928</v>
      </c>
      <c r="BV1911" s="1">
        <v>213324.21970109723</v>
      </c>
      <c r="BW1911" s="35">
        <v>5.9958239932991662</v>
      </c>
      <c r="BX1911" s="1">
        <v>9217376.1508267447</v>
      </c>
      <c r="BY1911" s="1">
        <v>409710.30652802362</v>
      </c>
      <c r="BZ1911" s="1">
        <v>3620418.20262824</v>
      </c>
      <c r="CA1911" s="1">
        <v>9217376.1508267447</v>
      </c>
      <c r="CB1911" s="1">
        <v>409710.30652802362</v>
      </c>
      <c r="CC1911" s="1">
        <v>1065730.2551345644</v>
      </c>
    </row>
    <row r="1912" spans="1:81" x14ac:dyDescent="0.25">
      <c r="A1912" t="s">
        <v>308</v>
      </c>
      <c r="B1912" t="s">
        <v>309</v>
      </c>
      <c r="C1912" t="s">
        <v>65</v>
      </c>
      <c r="D1912" t="s">
        <v>38</v>
      </c>
      <c r="E1912">
        <v>20169</v>
      </c>
      <c r="F1912" t="s">
        <v>39</v>
      </c>
      <c r="G1912" t="s">
        <v>47</v>
      </c>
      <c r="H1912" s="74">
        <v>0.32649306637178005</v>
      </c>
      <c r="I1912" s="1">
        <v>79839496</v>
      </c>
      <c r="J1912" s="1"/>
      <c r="K1912" s="1"/>
      <c r="L1912" s="1">
        <v>3791783</v>
      </c>
      <c r="M1912" s="1"/>
      <c r="N1912" s="1"/>
      <c r="O1912" s="1"/>
      <c r="P1912" s="1"/>
      <c r="Q1912" s="1"/>
      <c r="R1912" s="1"/>
      <c r="S1912" s="1"/>
      <c r="T1912" s="1">
        <v>3791783</v>
      </c>
      <c r="U1912" s="1">
        <v>55.296875</v>
      </c>
      <c r="V1912" s="36">
        <v>0.3653596585451559</v>
      </c>
      <c r="W1912" s="1"/>
      <c r="X1912" s="1"/>
      <c r="Y1912" s="1">
        <v>683300</v>
      </c>
      <c r="Z1912" s="1"/>
      <c r="AA1912" s="1"/>
      <c r="AB1912" s="1"/>
      <c r="AC1912" s="1"/>
      <c r="AD1912" s="1"/>
      <c r="AE1912" s="1"/>
      <c r="AF1912" s="1"/>
      <c r="AG1912" s="1">
        <v>0</v>
      </c>
      <c r="AH1912" s="1">
        <v>0</v>
      </c>
      <c r="AI1912" s="1">
        <v>7020809.4638125012</v>
      </c>
      <c r="AJ1912" s="1">
        <v>0</v>
      </c>
      <c r="AK1912" s="1">
        <v>0</v>
      </c>
      <c r="AL1912" s="1">
        <v>0</v>
      </c>
      <c r="AM1912" s="1">
        <v>0</v>
      </c>
      <c r="AN1912" s="1">
        <v>0</v>
      </c>
      <c r="AO1912" s="1">
        <v>0</v>
      </c>
      <c r="AP1912" s="1">
        <v>0</v>
      </c>
      <c r="AQ1912" s="1">
        <v>7020809.4638125012</v>
      </c>
      <c r="AR1912" s="1">
        <v>0</v>
      </c>
      <c r="AS1912" s="1">
        <v>0</v>
      </c>
      <c r="AT1912" s="1">
        <v>1481407.6560199999</v>
      </c>
      <c r="AU1912" s="1">
        <v>0</v>
      </c>
      <c r="AV1912" s="1">
        <v>0</v>
      </c>
      <c r="AW1912" s="1">
        <v>0</v>
      </c>
      <c r="AX1912" s="1">
        <v>0</v>
      </c>
      <c r="AY1912" s="1">
        <v>0</v>
      </c>
      <c r="AZ1912" s="1">
        <v>0</v>
      </c>
      <c r="BA1912" s="1">
        <v>0</v>
      </c>
      <c r="BB1912" s="1">
        <v>1481407.6560199999</v>
      </c>
      <c r="BC1912" s="7">
        <v>0.10649136762877988</v>
      </c>
      <c r="BD1912" s="35" t="s">
        <v>552</v>
      </c>
      <c r="BE1912" s="35" t="s">
        <v>552</v>
      </c>
      <c r="BF1912" s="35">
        <v>2.2422741807304112</v>
      </c>
      <c r="BG1912" s="35" t="s">
        <v>552</v>
      </c>
      <c r="BH1912" s="35" t="s">
        <v>552</v>
      </c>
      <c r="BI1912" s="35" t="s">
        <v>552</v>
      </c>
      <c r="BJ1912" s="35" t="s">
        <v>552</v>
      </c>
      <c r="BK1912" s="35" t="s">
        <v>552</v>
      </c>
      <c r="BL1912" s="35" t="s">
        <v>552</v>
      </c>
      <c r="BM1912" s="35" t="s">
        <v>552</v>
      </c>
      <c r="BN1912" s="35">
        <v>2.2422741807304112</v>
      </c>
      <c r="BO1912" s="1">
        <v>0</v>
      </c>
      <c r="BP1912" s="1"/>
      <c r="BQ1912" s="1">
        <v>26279968.503359996</v>
      </c>
      <c r="BR1912" s="1">
        <v>1168138.7170135914</v>
      </c>
      <c r="BS1912" s="1">
        <v>10322295.062844696</v>
      </c>
      <c r="BT1912" s="1">
        <v>26279968.503359996</v>
      </c>
      <c r="BU1912" s="1">
        <v>1168138.7170135914</v>
      </c>
      <c r="BV1912" s="1">
        <v>3038539.0679214136</v>
      </c>
      <c r="BW1912" s="35">
        <v>6.0021942440250209</v>
      </c>
      <c r="BX1912" s="1">
        <v>131457507.18066621</v>
      </c>
      <c r="BY1912" s="1">
        <v>5843256.7664681599</v>
      </c>
      <c r="BZ1912" s="1">
        <v>51634124.948489621</v>
      </c>
      <c r="CA1912" s="1">
        <v>131457507.18066621</v>
      </c>
      <c r="CB1912" s="1">
        <v>5843256.7664681599</v>
      </c>
      <c r="CC1912" s="1">
        <v>15199362.635801647</v>
      </c>
    </row>
    <row r="1913" spans="1:81" x14ac:dyDescent="0.25">
      <c r="A1913" t="s">
        <v>308</v>
      </c>
      <c r="B1913" t="s">
        <v>309</v>
      </c>
      <c r="C1913" t="s">
        <v>65</v>
      </c>
      <c r="D1913" t="s">
        <v>28</v>
      </c>
      <c r="E1913">
        <v>20169</v>
      </c>
      <c r="F1913" t="s">
        <v>39</v>
      </c>
      <c r="G1913" t="s">
        <v>47</v>
      </c>
      <c r="H1913" s="74">
        <v>0.32649306637178005</v>
      </c>
      <c r="I1913" s="1">
        <v>79839496</v>
      </c>
      <c r="J1913" s="1">
        <v>0</v>
      </c>
      <c r="K1913" s="1">
        <v>0</v>
      </c>
      <c r="L1913" s="1">
        <v>3791783</v>
      </c>
      <c r="M1913" s="1">
        <v>0</v>
      </c>
      <c r="N1913" s="1">
        <v>0</v>
      </c>
      <c r="O1913" s="1">
        <v>0</v>
      </c>
      <c r="P1913" s="1">
        <v>0</v>
      </c>
      <c r="Q1913" s="1">
        <v>0</v>
      </c>
      <c r="R1913" s="1">
        <v>0</v>
      </c>
      <c r="S1913" s="1">
        <v>0</v>
      </c>
      <c r="T1913" s="1">
        <v>3791783</v>
      </c>
      <c r="U1913" s="1"/>
      <c r="V1913" s="36"/>
      <c r="W1913" s="1"/>
      <c r="X1913" s="1"/>
      <c r="Y1913" s="1">
        <v>683300</v>
      </c>
      <c r="Z1913" s="1"/>
      <c r="AA1913" s="1"/>
      <c r="AB1913" s="1"/>
      <c r="AC1913" s="1"/>
      <c r="AD1913" s="1"/>
      <c r="AE1913" s="1"/>
      <c r="AF1913" s="1"/>
      <c r="AG1913" s="1">
        <v>0</v>
      </c>
      <c r="AH1913" s="1">
        <v>0</v>
      </c>
      <c r="AI1913" s="1">
        <v>7020809.4638125012</v>
      </c>
      <c r="AJ1913" s="1">
        <v>0</v>
      </c>
      <c r="AK1913" s="1">
        <v>0</v>
      </c>
      <c r="AL1913" s="1">
        <v>0</v>
      </c>
      <c r="AM1913" s="1">
        <v>0</v>
      </c>
      <c r="AN1913" s="1">
        <v>0</v>
      </c>
      <c r="AO1913" s="1">
        <v>0</v>
      </c>
      <c r="AP1913" s="1">
        <v>0</v>
      </c>
      <c r="AQ1913" s="1">
        <v>7020809.4638125012</v>
      </c>
      <c r="AR1913" s="1">
        <v>0</v>
      </c>
      <c r="AS1913" s="1">
        <v>0</v>
      </c>
      <c r="AT1913" s="1">
        <v>1481407.6560199999</v>
      </c>
      <c r="AU1913" s="1">
        <v>0</v>
      </c>
      <c r="AV1913" s="1">
        <v>0</v>
      </c>
      <c r="AW1913" s="1">
        <v>0</v>
      </c>
      <c r="AX1913" s="1">
        <v>0</v>
      </c>
      <c r="AY1913" s="1">
        <v>0</v>
      </c>
      <c r="AZ1913" s="1">
        <v>0</v>
      </c>
      <c r="BA1913" s="1">
        <v>0</v>
      </c>
      <c r="BB1913" s="1">
        <v>1481407.6560199999</v>
      </c>
      <c r="BC1913" s="7">
        <v>0.10649136762877988</v>
      </c>
      <c r="BD1913" s="35" t="s">
        <v>552</v>
      </c>
      <c r="BE1913" s="35" t="s">
        <v>552</v>
      </c>
      <c r="BF1913" s="35">
        <v>2.2422741807304112</v>
      </c>
      <c r="BG1913" s="35" t="s">
        <v>552</v>
      </c>
      <c r="BH1913" s="35" t="s">
        <v>552</v>
      </c>
      <c r="BI1913" s="35" t="s">
        <v>552</v>
      </c>
      <c r="BJ1913" s="35" t="s">
        <v>552</v>
      </c>
      <c r="BK1913" s="35" t="s">
        <v>552</v>
      </c>
      <c r="BL1913" s="35" t="s">
        <v>552</v>
      </c>
      <c r="BM1913" s="35" t="s">
        <v>552</v>
      </c>
      <c r="BN1913" s="35">
        <v>2.2422741807304112</v>
      </c>
      <c r="BO1913" s="1">
        <v>0</v>
      </c>
      <c r="BP1913" s="1">
        <v>0</v>
      </c>
      <c r="BQ1913" s="1">
        <v>26279968.503359996</v>
      </c>
      <c r="BR1913" s="1">
        <v>1168138.7170135914</v>
      </c>
      <c r="BS1913" s="1">
        <v>10322295.062844696</v>
      </c>
      <c r="BT1913" s="1">
        <v>26279968.503359996</v>
      </c>
      <c r="BU1913" s="1">
        <v>1168138.7170135914</v>
      </c>
      <c r="BV1913" s="1">
        <v>3038539.0679214136</v>
      </c>
      <c r="BW1913" s="35">
        <v>6.0021942440250209</v>
      </c>
      <c r="BX1913" s="1">
        <v>131457507.18066621</v>
      </c>
      <c r="BY1913" s="1">
        <v>5843256.7664681599</v>
      </c>
      <c r="BZ1913" s="1">
        <v>51634124.948489621</v>
      </c>
      <c r="CA1913" s="1">
        <v>131457507.18066621</v>
      </c>
      <c r="CB1913" s="1">
        <v>5843256.7664681599</v>
      </c>
      <c r="CC1913" s="1">
        <v>15199362.635801647</v>
      </c>
    </row>
    <row r="1914" spans="1:81" x14ac:dyDescent="0.25">
      <c r="A1914" t="s">
        <v>959</v>
      </c>
      <c r="B1914" t="s">
        <v>57</v>
      </c>
      <c r="C1914" t="s">
        <v>65</v>
      </c>
      <c r="D1914" t="s">
        <v>38</v>
      </c>
      <c r="E1914">
        <v>30111</v>
      </c>
      <c r="F1914" t="s">
        <v>39</v>
      </c>
      <c r="G1914" t="s">
        <v>55</v>
      </c>
      <c r="H1914" s="74">
        <v>0.53246165051848993</v>
      </c>
      <c r="I1914" s="1">
        <v>1206433</v>
      </c>
      <c r="J1914" s="1"/>
      <c r="K1914" s="1"/>
      <c r="L1914" s="1">
        <v>339807</v>
      </c>
      <c r="M1914" s="1"/>
      <c r="N1914" s="1"/>
      <c r="O1914" s="1"/>
      <c r="P1914" s="1"/>
      <c r="Q1914" s="1"/>
      <c r="R1914" s="1"/>
      <c r="S1914" s="1"/>
      <c r="T1914" s="1">
        <v>339807</v>
      </c>
      <c r="U1914" s="1">
        <v>30.076923076923077</v>
      </c>
      <c r="V1914" s="36">
        <v>0.11379333925361949</v>
      </c>
      <c r="W1914" s="1"/>
      <c r="X1914" s="1"/>
      <c r="Y1914" s="1">
        <v>54354</v>
      </c>
      <c r="Z1914" s="1"/>
      <c r="AA1914" s="1"/>
      <c r="AB1914" s="1"/>
      <c r="AC1914" s="1">
        <v>7250</v>
      </c>
      <c r="AD1914" s="1"/>
      <c r="AE1914" s="1"/>
      <c r="AF1914" s="1"/>
      <c r="AG1914" s="1">
        <v>0</v>
      </c>
      <c r="AH1914" s="1">
        <v>0</v>
      </c>
      <c r="AI1914" s="1">
        <v>558925.83431250008</v>
      </c>
      <c r="AJ1914" s="1">
        <v>0</v>
      </c>
      <c r="AK1914" s="1">
        <v>0</v>
      </c>
      <c r="AL1914" s="1">
        <v>0</v>
      </c>
      <c r="AM1914" s="1">
        <v>63885.839999999989</v>
      </c>
      <c r="AN1914" s="1">
        <v>0</v>
      </c>
      <c r="AO1914" s="1">
        <v>0</v>
      </c>
      <c r="AP1914" s="1">
        <v>0</v>
      </c>
      <c r="AQ1914" s="1">
        <v>622811.67431250005</v>
      </c>
      <c r="AR1914" s="1">
        <v>0</v>
      </c>
      <c r="AS1914" s="1">
        <v>0</v>
      </c>
      <c r="AT1914" s="1">
        <v>117840.52646759999</v>
      </c>
      <c r="AU1914" s="1">
        <v>0</v>
      </c>
      <c r="AV1914" s="1">
        <v>0</v>
      </c>
      <c r="AW1914" s="1">
        <v>0</v>
      </c>
      <c r="AX1914" s="1">
        <v>18858.555</v>
      </c>
      <c r="AY1914" s="1">
        <v>0</v>
      </c>
      <c r="AZ1914" s="1">
        <v>0</v>
      </c>
      <c r="BA1914" s="1">
        <v>0</v>
      </c>
      <c r="BB1914" s="1">
        <v>136699.08146759999</v>
      </c>
      <c r="BC1914" s="7">
        <v>0.62955071336750568</v>
      </c>
      <c r="BD1914" s="35" t="s">
        <v>552</v>
      </c>
      <c r="BE1914" s="35" t="s">
        <v>552</v>
      </c>
      <c r="BF1914" s="35">
        <v>1.9916198335528701</v>
      </c>
      <c r="BG1914" s="35" t="s">
        <v>552</v>
      </c>
      <c r="BH1914" s="35" t="s">
        <v>552</v>
      </c>
      <c r="BI1914" s="35" t="s">
        <v>552</v>
      </c>
      <c r="BJ1914" s="35" t="s">
        <v>552</v>
      </c>
      <c r="BK1914" s="35" t="s">
        <v>552</v>
      </c>
      <c r="BL1914" s="35" t="s">
        <v>552</v>
      </c>
      <c r="BM1914" s="35" t="s">
        <v>552</v>
      </c>
      <c r="BN1914" s="35">
        <v>2.23512392558158</v>
      </c>
      <c r="BO1914" s="1">
        <v>0</v>
      </c>
      <c r="BP1914" s="1"/>
      <c r="BQ1914" s="1">
        <v>397109.48627999995</v>
      </c>
      <c r="BR1914" s="1">
        <v>17651.427769319314</v>
      </c>
      <c r="BS1914" s="1">
        <v>155977.4049619867</v>
      </c>
      <c r="BT1914" s="1">
        <v>397109.48627999995</v>
      </c>
      <c r="BU1914" s="1">
        <v>17651.427769319314</v>
      </c>
      <c r="BV1914" s="1">
        <v>45914.540884998009</v>
      </c>
      <c r="BW1914" s="35">
        <v>5.9864652393014239</v>
      </c>
      <c r="BX1914" s="1">
        <v>1980172.6495320657</v>
      </c>
      <c r="BY1914" s="1">
        <v>88018.230995750637</v>
      </c>
      <c r="BZ1914" s="1">
        <v>777775.9079593881</v>
      </c>
      <c r="CA1914" s="1">
        <v>1980172.6495320657</v>
      </c>
      <c r="CB1914" s="1">
        <v>88018.230995750637</v>
      </c>
      <c r="CC1914" s="1">
        <v>228951.26210152663</v>
      </c>
    </row>
    <row r="1915" spans="1:81" x14ac:dyDescent="0.25">
      <c r="A1915" t="s">
        <v>959</v>
      </c>
      <c r="B1915" t="s">
        <v>57</v>
      </c>
      <c r="C1915" t="s">
        <v>65</v>
      </c>
      <c r="D1915" t="s">
        <v>28</v>
      </c>
      <c r="E1915">
        <v>30111</v>
      </c>
      <c r="F1915" t="s">
        <v>39</v>
      </c>
      <c r="G1915" t="s">
        <v>55</v>
      </c>
      <c r="H1915" s="74">
        <v>0.53246165051848993</v>
      </c>
      <c r="I1915" s="1">
        <v>3141485</v>
      </c>
      <c r="J1915" s="1">
        <v>0</v>
      </c>
      <c r="K1915" s="1">
        <v>0</v>
      </c>
      <c r="L1915" s="1">
        <v>351007</v>
      </c>
      <c r="M1915" s="1">
        <v>0</v>
      </c>
      <c r="N1915" s="1">
        <v>0</v>
      </c>
      <c r="O1915" s="1">
        <v>0</v>
      </c>
      <c r="P1915" s="1">
        <v>1887260</v>
      </c>
      <c r="Q1915" s="1">
        <v>0</v>
      </c>
      <c r="R1915" s="1">
        <v>0</v>
      </c>
      <c r="S1915" s="1">
        <v>0</v>
      </c>
      <c r="T1915" s="1">
        <v>2238267</v>
      </c>
      <c r="U1915" s="1"/>
      <c r="V1915" s="36"/>
      <c r="W1915" s="1"/>
      <c r="X1915" s="1"/>
      <c r="Y1915" s="1">
        <v>54515</v>
      </c>
      <c r="Z1915" s="1"/>
      <c r="AA1915" s="1"/>
      <c r="AB1915" s="1"/>
      <c r="AC1915" s="1">
        <v>252762</v>
      </c>
      <c r="AD1915" s="1"/>
      <c r="AE1915" s="1"/>
      <c r="AF1915" s="1"/>
      <c r="AG1915" s="1">
        <v>0</v>
      </c>
      <c r="AH1915" s="1">
        <v>0</v>
      </c>
      <c r="AI1915" s="1">
        <v>560700.54431250005</v>
      </c>
      <c r="AJ1915" s="1">
        <v>0</v>
      </c>
      <c r="AK1915" s="1">
        <v>0</v>
      </c>
      <c r="AL1915" s="1">
        <v>0</v>
      </c>
      <c r="AM1915" s="1">
        <v>2221624.8128166664</v>
      </c>
      <c r="AN1915" s="1">
        <v>0</v>
      </c>
      <c r="AO1915" s="1">
        <v>0</v>
      </c>
      <c r="AP1915" s="1">
        <v>0</v>
      </c>
      <c r="AQ1915" s="1">
        <v>2782325.3571291664</v>
      </c>
      <c r="AR1915" s="1">
        <v>0</v>
      </c>
      <c r="AS1915" s="1">
        <v>0</v>
      </c>
      <c r="AT1915" s="1">
        <v>118189.57759099999</v>
      </c>
      <c r="AU1915" s="1">
        <v>0</v>
      </c>
      <c r="AV1915" s="1">
        <v>0</v>
      </c>
      <c r="AW1915" s="1">
        <v>0</v>
      </c>
      <c r="AX1915" s="1">
        <v>657479.45915999997</v>
      </c>
      <c r="AY1915" s="1">
        <v>0</v>
      </c>
      <c r="AZ1915" s="1">
        <v>0</v>
      </c>
      <c r="BA1915" s="1">
        <v>0</v>
      </c>
      <c r="BB1915" s="1">
        <v>775669.03675099998</v>
      </c>
      <c r="BC1915" s="7">
        <v>1.1325836010295023</v>
      </c>
      <c r="BD1915" s="35" t="s">
        <v>552</v>
      </c>
      <c r="BE1915" s="35" t="s">
        <v>552</v>
      </c>
      <c r="BF1915" s="35">
        <v>1.9341213192429212</v>
      </c>
      <c r="BG1915" s="35" t="s">
        <v>552</v>
      </c>
      <c r="BH1915" s="35" t="s">
        <v>552</v>
      </c>
      <c r="BI1915" s="35" t="s">
        <v>552</v>
      </c>
      <c r="BJ1915" s="35">
        <v>1.5255472335431612</v>
      </c>
      <c r="BK1915" s="35" t="s">
        <v>552</v>
      </c>
      <c r="BL1915" s="35" t="s">
        <v>552</v>
      </c>
      <c r="BM1915" s="35" t="s">
        <v>552</v>
      </c>
      <c r="BN1915" s="35">
        <v>1.5896201810955377</v>
      </c>
      <c r="BO1915" s="1">
        <v>0</v>
      </c>
      <c r="BP1915" s="1">
        <v>0</v>
      </c>
      <c r="BQ1915" s="1">
        <v>1034051.2025999998</v>
      </c>
      <c r="BR1915" s="1">
        <v>45963.344475739708</v>
      </c>
      <c r="BS1915" s="1">
        <v>406156.56072654406</v>
      </c>
      <c r="BT1915" s="1">
        <v>1034051.2025999998</v>
      </c>
      <c r="BU1915" s="1">
        <v>45963.344475739708</v>
      </c>
      <c r="BV1915" s="1">
        <v>119558.93238340461</v>
      </c>
      <c r="BW1915" s="35">
        <v>5.9864652393014239</v>
      </c>
      <c r="BX1915" s="1">
        <v>5156260.3774227342</v>
      </c>
      <c r="BY1915" s="1">
        <v>229194.6195103132</v>
      </c>
      <c r="BZ1915" s="1">
        <v>2025285.5717771298</v>
      </c>
      <c r="CA1915" s="1">
        <v>5156260.3774227342</v>
      </c>
      <c r="CB1915" s="1">
        <v>229194.6195103132</v>
      </c>
      <c r="CC1915" s="1">
        <v>596176.46037783648</v>
      </c>
    </row>
    <row r="1916" spans="1:81" x14ac:dyDescent="0.25">
      <c r="A1916" t="s">
        <v>959</v>
      </c>
      <c r="B1916" t="s">
        <v>57</v>
      </c>
      <c r="C1916" t="s">
        <v>65</v>
      </c>
      <c r="D1916" t="s">
        <v>1730</v>
      </c>
      <c r="E1916">
        <v>30111</v>
      </c>
      <c r="F1916" t="s">
        <v>39</v>
      </c>
      <c r="G1916" t="s">
        <v>55</v>
      </c>
      <c r="H1916" s="74">
        <v>0.53246165051848993</v>
      </c>
      <c r="I1916" s="1">
        <v>1935052</v>
      </c>
      <c r="J1916" s="1"/>
      <c r="K1916" s="1"/>
      <c r="L1916" s="1">
        <v>11200</v>
      </c>
      <c r="M1916" s="1"/>
      <c r="N1916" s="1"/>
      <c r="O1916" s="1"/>
      <c r="P1916" s="1">
        <v>1887260</v>
      </c>
      <c r="Q1916" s="1"/>
      <c r="R1916" s="1"/>
      <c r="S1916" s="1"/>
      <c r="T1916" s="1">
        <v>1898460</v>
      </c>
      <c r="U1916" s="1">
        <v>10.5</v>
      </c>
      <c r="V1916" s="36">
        <v>0.10204723130492883</v>
      </c>
      <c r="W1916" s="1"/>
      <c r="X1916" s="1"/>
      <c r="Y1916" s="1">
        <v>161</v>
      </c>
      <c r="Z1916" s="1"/>
      <c r="AA1916" s="1"/>
      <c r="AB1916" s="1"/>
      <c r="AC1916" s="1">
        <v>245512</v>
      </c>
      <c r="AD1916" s="1"/>
      <c r="AE1916" s="1"/>
      <c r="AF1916" s="1"/>
      <c r="AG1916" s="1">
        <v>0</v>
      </c>
      <c r="AH1916" s="1">
        <v>0</v>
      </c>
      <c r="AI1916" s="1">
        <v>1774.7100000000003</v>
      </c>
      <c r="AJ1916" s="1">
        <v>0</v>
      </c>
      <c r="AK1916" s="1"/>
      <c r="AL1916" s="1">
        <v>0</v>
      </c>
      <c r="AM1916" s="1">
        <v>2157738.9728166666</v>
      </c>
      <c r="AN1916" s="1"/>
      <c r="AO1916" s="1">
        <v>0</v>
      </c>
      <c r="AP1916" s="1">
        <v>0</v>
      </c>
      <c r="AQ1916" s="1">
        <v>2159513.6828166666</v>
      </c>
      <c r="AR1916" s="1">
        <v>0</v>
      </c>
      <c r="AS1916" s="1">
        <v>0</v>
      </c>
      <c r="AT1916" s="1">
        <v>349.05112339999999</v>
      </c>
      <c r="AU1916" s="1">
        <v>0</v>
      </c>
      <c r="AV1916" s="1"/>
      <c r="AW1916" s="1">
        <v>0</v>
      </c>
      <c r="AX1916" s="1">
        <v>638620.90415999992</v>
      </c>
      <c r="AY1916" s="1"/>
      <c r="AZ1916" s="1">
        <v>0</v>
      </c>
      <c r="BA1916" s="1">
        <v>0</v>
      </c>
      <c r="BB1916" s="1">
        <v>638969.9552833999</v>
      </c>
      <c r="BC1916" s="7">
        <v>1.4462059097636994</v>
      </c>
      <c r="BD1916" s="35" t="s">
        <v>552</v>
      </c>
      <c r="BE1916" s="35" t="s">
        <v>552</v>
      </c>
      <c r="BF1916" s="35">
        <v>0.189621528875</v>
      </c>
      <c r="BG1916" s="35" t="s">
        <v>552</v>
      </c>
      <c r="BH1916" s="35" t="s">
        <v>552</v>
      </c>
      <c r="BI1916" s="35" t="s">
        <v>552</v>
      </c>
      <c r="BJ1916" s="35">
        <v>1.4817035686533209</v>
      </c>
      <c r="BK1916" s="35" t="s">
        <v>552</v>
      </c>
      <c r="BL1916" s="35" t="s">
        <v>552</v>
      </c>
      <c r="BM1916" s="35" t="s">
        <v>552</v>
      </c>
      <c r="BN1916" s="35">
        <v>1.4740809066822931</v>
      </c>
      <c r="BO1916" s="1">
        <v>0</v>
      </c>
      <c r="BP1916" s="1">
        <v>0</v>
      </c>
      <c r="BQ1916" s="1">
        <v>636941.71631999989</v>
      </c>
      <c r="BR1916" s="1">
        <v>28311.916706420394</v>
      </c>
      <c r="BS1916" s="1">
        <v>250179.15576455736</v>
      </c>
      <c r="BT1916" s="1">
        <v>636941.71631999989</v>
      </c>
      <c r="BU1916" s="1">
        <v>28311.916706420394</v>
      </c>
      <c r="BV1916" s="1">
        <v>73644.391498406592</v>
      </c>
      <c r="BW1916" s="35">
        <v>5.9864652393014239</v>
      </c>
      <c r="BX1916" s="1">
        <v>3176087.7278906675</v>
      </c>
      <c r="BY1916" s="1">
        <v>141176.38851456254</v>
      </c>
      <c r="BZ1916" s="1">
        <v>1247509.6638177414</v>
      </c>
      <c r="CA1916" s="1">
        <v>3176087.7278906675</v>
      </c>
      <c r="CB1916" s="1">
        <v>141176.38851456254</v>
      </c>
      <c r="CC1916" s="1">
        <v>367225.19827630976</v>
      </c>
    </row>
    <row r="1917" spans="1:81" x14ac:dyDescent="0.25">
      <c r="A1917" t="s">
        <v>752</v>
      </c>
      <c r="B1917" t="s">
        <v>753</v>
      </c>
      <c r="C1917" t="s">
        <v>65</v>
      </c>
      <c r="D1917" t="s">
        <v>38</v>
      </c>
      <c r="E1917">
        <v>30044</v>
      </c>
      <c r="F1917" t="s">
        <v>39</v>
      </c>
      <c r="G1917" t="s">
        <v>55</v>
      </c>
      <c r="H1917" s="74">
        <v>0.53246165051848993</v>
      </c>
      <c r="I1917" s="1">
        <v>6495222</v>
      </c>
      <c r="J1917" s="1"/>
      <c r="K1917" s="1">
        <v>112855</v>
      </c>
      <c r="L1917" s="1">
        <v>623695</v>
      </c>
      <c r="M1917" s="1"/>
      <c r="N1917" s="1"/>
      <c r="O1917" s="1"/>
      <c r="P1917" s="1"/>
      <c r="Q1917" s="1"/>
      <c r="R1917" s="1"/>
      <c r="S1917" s="1"/>
      <c r="T1917" s="1">
        <v>736550</v>
      </c>
      <c r="U1917" s="1">
        <v>52.096774193548384</v>
      </c>
      <c r="V1917" s="36">
        <v>0.13281046317418935</v>
      </c>
      <c r="W1917" s="1"/>
      <c r="X1917" s="1">
        <v>31025</v>
      </c>
      <c r="Y1917" s="1">
        <v>248623</v>
      </c>
      <c r="Z1917" s="1"/>
      <c r="AA1917" s="1"/>
      <c r="AB1917" s="1"/>
      <c r="AC1917" s="1"/>
      <c r="AD1917" s="1"/>
      <c r="AE1917" s="1"/>
      <c r="AF1917" s="1"/>
      <c r="AG1917" s="1">
        <v>0</v>
      </c>
      <c r="AH1917" s="1">
        <v>258804.87967441519</v>
      </c>
      <c r="AI1917" s="1">
        <v>2545730.2653124998</v>
      </c>
      <c r="AJ1917" s="1">
        <v>0</v>
      </c>
      <c r="AK1917" s="1">
        <v>0</v>
      </c>
      <c r="AL1917" s="1">
        <v>0</v>
      </c>
      <c r="AM1917" s="1">
        <v>0</v>
      </c>
      <c r="AN1917" s="1">
        <v>0</v>
      </c>
      <c r="AO1917" s="1">
        <v>0</v>
      </c>
      <c r="AP1917" s="1">
        <v>0</v>
      </c>
      <c r="AQ1917" s="1">
        <v>2804535.1449869149</v>
      </c>
      <c r="AR1917" s="1">
        <v>0</v>
      </c>
      <c r="AS1917" s="1">
        <v>67022.888662500001</v>
      </c>
      <c r="AT1917" s="1">
        <v>539019.48728619993</v>
      </c>
      <c r="AU1917" s="1">
        <v>0</v>
      </c>
      <c r="AV1917" s="1">
        <v>0</v>
      </c>
      <c r="AW1917" s="1">
        <v>0</v>
      </c>
      <c r="AX1917" s="1">
        <v>0</v>
      </c>
      <c r="AY1917" s="1">
        <v>0</v>
      </c>
      <c r="AZ1917" s="1">
        <v>0</v>
      </c>
      <c r="BA1917" s="1">
        <v>0</v>
      </c>
      <c r="BB1917" s="1">
        <v>606042.37594869989</v>
      </c>
      <c r="BC1917" s="7">
        <v>0.52509021569018188</v>
      </c>
      <c r="BD1917" s="35" t="s">
        <v>552</v>
      </c>
      <c r="BE1917" s="35">
        <v>2.8871363106367922</v>
      </c>
      <c r="BF1917" s="35">
        <v>4.9459266991056516</v>
      </c>
      <c r="BG1917" s="35" t="s">
        <v>552</v>
      </c>
      <c r="BH1917" s="35" t="s">
        <v>552</v>
      </c>
      <c r="BI1917" s="35" t="s">
        <v>552</v>
      </c>
      <c r="BJ1917" s="35" t="s">
        <v>552</v>
      </c>
      <c r="BK1917" s="35" t="s">
        <v>552</v>
      </c>
      <c r="BL1917" s="35" t="s">
        <v>552</v>
      </c>
      <c r="BM1917" s="35" t="s">
        <v>552</v>
      </c>
      <c r="BN1917" s="35">
        <v>4.6304765744832181</v>
      </c>
      <c r="BO1917" s="1">
        <v>0</v>
      </c>
      <c r="BP1917" s="1"/>
      <c r="BQ1917" s="1">
        <v>2137967.2735199998</v>
      </c>
      <c r="BR1917" s="1">
        <v>95032.166708548044</v>
      </c>
      <c r="BS1917" s="1">
        <v>839754.77478816069</v>
      </c>
      <c r="BT1917" s="1">
        <v>2137967.2735199998</v>
      </c>
      <c r="BU1917" s="1">
        <v>95032.166708548044</v>
      </c>
      <c r="BV1917" s="1">
        <v>247195.771398941</v>
      </c>
      <c r="BW1917" s="35">
        <v>5.9992088998565194</v>
      </c>
      <c r="BX1917" s="1">
        <v>10688145.021383161</v>
      </c>
      <c r="BY1917" s="1">
        <v>475085.65358202183</v>
      </c>
      <c r="BZ1917" s="1">
        <v>4198109.5438179802</v>
      </c>
      <c r="CA1917" s="1">
        <v>10688145.021383161</v>
      </c>
      <c r="CB1917" s="1">
        <v>475085.65358202183</v>
      </c>
      <c r="CC1917" s="1">
        <v>1235783.3003844835</v>
      </c>
    </row>
    <row r="1918" spans="1:81" x14ac:dyDescent="0.25">
      <c r="A1918" t="s">
        <v>752</v>
      </c>
      <c r="B1918" t="s">
        <v>753</v>
      </c>
      <c r="C1918" t="s">
        <v>65</v>
      </c>
      <c r="D1918" t="s">
        <v>28</v>
      </c>
      <c r="E1918">
        <v>30044</v>
      </c>
      <c r="F1918" t="s">
        <v>39</v>
      </c>
      <c r="G1918" t="s">
        <v>55</v>
      </c>
      <c r="H1918" s="74">
        <v>0.53246165051848993</v>
      </c>
      <c r="I1918" s="1">
        <v>6495222</v>
      </c>
      <c r="J1918" s="1">
        <v>0</v>
      </c>
      <c r="K1918" s="1">
        <v>112855</v>
      </c>
      <c r="L1918" s="1">
        <v>1328758</v>
      </c>
      <c r="M1918" s="1">
        <v>0</v>
      </c>
      <c r="N1918" s="1">
        <v>0</v>
      </c>
      <c r="O1918" s="1">
        <v>0</v>
      </c>
      <c r="P1918" s="1">
        <v>0</v>
      </c>
      <c r="Q1918" s="1">
        <v>0</v>
      </c>
      <c r="R1918" s="1">
        <v>0</v>
      </c>
      <c r="S1918" s="1">
        <v>0</v>
      </c>
      <c r="T1918" s="1">
        <v>1441613</v>
      </c>
      <c r="U1918" s="1"/>
      <c r="V1918" s="36"/>
      <c r="W1918" s="1"/>
      <c r="X1918" s="1">
        <v>31025</v>
      </c>
      <c r="Y1918" s="1">
        <v>248623</v>
      </c>
      <c r="Z1918" s="1"/>
      <c r="AA1918" s="1"/>
      <c r="AB1918" s="1"/>
      <c r="AC1918" s="1"/>
      <c r="AD1918" s="1"/>
      <c r="AE1918" s="1"/>
      <c r="AF1918" s="1"/>
      <c r="AG1918" s="1">
        <v>0</v>
      </c>
      <c r="AH1918" s="1">
        <v>258804.87967441519</v>
      </c>
      <c r="AI1918" s="1">
        <v>2553970.689125</v>
      </c>
      <c r="AJ1918" s="1">
        <v>0</v>
      </c>
      <c r="AK1918" s="1">
        <v>0</v>
      </c>
      <c r="AL1918" s="1">
        <v>0</v>
      </c>
      <c r="AM1918" s="1">
        <v>0</v>
      </c>
      <c r="AN1918" s="1">
        <v>0</v>
      </c>
      <c r="AO1918" s="1">
        <v>0</v>
      </c>
      <c r="AP1918" s="1">
        <v>0</v>
      </c>
      <c r="AQ1918" s="1">
        <v>2812775.5687994151</v>
      </c>
      <c r="AR1918" s="1">
        <v>0</v>
      </c>
      <c r="AS1918" s="1">
        <v>67022.888662500001</v>
      </c>
      <c r="AT1918" s="1">
        <v>539019.48728619993</v>
      </c>
      <c r="AU1918" s="1">
        <v>0</v>
      </c>
      <c r="AV1918" s="1">
        <v>0</v>
      </c>
      <c r="AW1918" s="1">
        <v>0</v>
      </c>
      <c r="AX1918" s="1">
        <v>0</v>
      </c>
      <c r="AY1918" s="1">
        <v>0</v>
      </c>
      <c r="AZ1918" s="1">
        <v>0</v>
      </c>
      <c r="BA1918" s="1">
        <v>0</v>
      </c>
      <c r="BB1918" s="1">
        <v>606042.37594869989</v>
      </c>
      <c r="BC1918" s="7">
        <v>0.5263589057846082</v>
      </c>
      <c r="BD1918" s="35" t="s">
        <v>552</v>
      </c>
      <c r="BE1918" s="35">
        <v>2.8871363106367922</v>
      </c>
      <c r="BF1918" s="35">
        <v>2.3277302386222321</v>
      </c>
      <c r="BG1918" s="35" t="s">
        <v>552</v>
      </c>
      <c r="BH1918" s="35" t="s">
        <v>552</v>
      </c>
      <c r="BI1918" s="35" t="s">
        <v>552</v>
      </c>
      <c r="BJ1918" s="35" t="s">
        <v>552</v>
      </c>
      <c r="BK1918" s="35" t="s">
        <v>552</v>
      </c>
      <c r="BL1918" s="35" t="s">
        <v>552</v>
      </c>
      <c r="BM1918" s="35" t="s">
        <v>552</v>
      </c>
      <c r="BN1918" s="35">
        <v>2.3715226935024272</v>
      </c>
      <c r="BO1918" s="1">
        <v>0</v>
      </c>
      <c r="BP1918" s="1">
        <v>0</v>
      </c>
      <c r="BQ1918" s="1">
        <v>2137967.2735199998</v>
      </c>
      <c r="BR1918" s="1">
        <v>95032.166708548044</v>
      </c>
      <c r="BS1918" s="1">
        <v>839754.77478816069</v>
      </c>
      <c r="BT1918" s="1">
        <v>2137967.2735199998</v>
      </c>
      <c r="BU1918" s="1">
        <v>95032.166708548044</v>
      </c>
      <c r="BV1918" s="1">
        <v>247195.771398941</v>
      </c>
      <c r="BW1918" s="35">
        <v>5.9992088998565194</v>
      </c>
      <c r="BX1918" s="1">
        <v>10688145.021383161</v>
      </c>
      <c r="BY1918" s="1">
        <v>475085.65358202183</v>
      </c>
      <c r="BZ1918" s="1">
        <v>4198109.5438179802</v>
      </c>
      <c r="CA1918" s="1">
        <v>10688145.021383161</v>
      </c>
      <c r="CB1918" s="1">
        <v>475085.65358202183</v>
      </c>
      <c r="CC1918" s="1">
        <v>1235783.3003844835</v>
      </c>
    </row>
    <row r="1919" spans="1:81" x14ac:dyDescent="0.25">
      <c r="A1919" t="s">
        <v>752</v>
      </c>
      <c r="B1919" t="s">
        <v>753</v>
      </c>
      <c r="C1919" t="s">
        <v>65</v>
      </c>
      <c r="D1919" t="s">
        <v>1730</v>
      </c>
      <c r="E1919">
        <v>30044</v>
      </c>
      <c r="F1919" t="s">
        <v>39</v>
      </c>
      <c r="G1919" t="s">
        <v>55</v>
      </c>
      <c r="H1919" s="74">
        <v>0.53246165051848993</v>
      </c>
      <c r="I1919" s="1"/>
      <c r="J1919" s="1"/>
      <c r="K1919" s="1"/>
      <c r="L1919" s="1">
        <v>705063</v>
      </c>
      <c r="M1919" s="1"/>
      <c r="N1919" s="1"/>
      <c r="O1919" s="1"/>
      <c r="P1919" s="1"/>
      <c r="Q1919" s="1"/>
      <c r="R1919" s="1"/>
      <c r="S1919" s="1"/>
      <c r="T1919" s="1">
        <v>705063</v>
      </c>
      <c r="U1919" s="1">
        <v>28</v>
      </c>
      <c r="V1919" s="36" t="s">
        <v>552</v>
      </c>
      <c r="W1919" s="1"/>
      <c r="X1919" s="1"/>
      <c r="Y1919" s="1"/>
      <c r="Z1919" s="1"/>
      <c r="AA1919" s="1"/>
      <c r="AB1919" s="1"/>
      <c r="AC1919" s="1"/>
      <c r="AD1919" s="1"/>
      <c r="AE1919" s="1"/>
      <c r="AF1919" s="1"/>
      <c r="AG1919" s="1">
        <v>0</v>
      </c>
      <c r="AH1919" s="1">
        <v>0</v>
      </c>
      <c r="AI1919" s="1">
        <v>8240.4238124999993</v>
      </c>
      <c r="AJ1919" s="1">
        <v>0</v>
      </c>
      <c r="AK1919" s="1"/>
      <c r="AL1919" s="1">
        <v>0</v>
      </c>
      <c r="AM1919" s="1">
        <v>0</v>
      </c>
      <c r="AN1919" s="1"/>
      <c r="AO1919" s="1">
        <v>0</v>
      </c>
      <c r="AP1919" s="1">
        <v>0</v>
      </c>
      <c r="AQ1919" s="1">
        <v>8240.4238124999993</v>
      </c>
      <c r="AR1919" s="1">
        <v>0</v>
      </c>
      <c r="AS1919" s="1">
        <v>0</v>
      </c>
      <c r="AT1919" s="1">
        <v>0</v>
      </c>
      <c r="AU1919" s="1">
        <v>0</v>
      </c>
      <c r="AV1919" s="1"/>
      <c r="AW1919" s="1">
        <v>0</v>
      </c>
      <c r="AX1919" s="1">
        <v>0</v>
      </c>
      <c r="AY1919" s="1"/>
      <c r="AZ1919" s="1">
        <v>0</v>
      </c>
      <c r="BA1919" s="1">
        <v>0</v>
      </c>
      <c r="BB1919" s="1">
        <v>0</v>
      </c>
      <c r="BC1919" s="7" t="s">
        <v>552</v>
      </c>
      <c r="BD1919" s="35" t="s">
        <v>552</v>
      </c>
      <c r="BE1919" s="35" t="s">
        <v>552</v>
      </c>
      <c r="BF1919" s="35">
        <v>1.1687499999999998E-2</v>
      </c>
      <c r="BG1919" s="35" t="s">
        <v>552</v>
      </c>
      <c r="BH1919" s="35" t="s">
        <v>552</v>
      </c>
      <c r="BI1919" s="35" t="s">
        <v>552</v>
      </c>
      <c r="BJ1919" s="35" t="s">
        <v>552</v>
      </c>
      <c r="BK1919" s="35" t="s">
        <v>552</v>
      </c>
      <c r="BL1919" s="35" t="s">
        <v>552</v>
      </c>
      <c r="BM1919" s="35" t="s">
        <v>552</v>
      </c>
      <c r="BN1919" s="35">
        <v>1.1687499999999998E-2</v>
      </c>
      <c r="BO1919" s="1">
        <v>0</v>
      </c>
      <c r="BP1919" s="1">
        <v>0</v>
      </c>
      <c r="BQ1919" s="1">
        <v>0</v>
      </c>
      <c r="BR1919" s="1">
        <v>0</v>
      </c>
      <c r="BS1919" s="1">
        <v>0</v>
      </c>
      <c r="BT1919" s="1">
        <v>0</v>
      </c>
      <c r="BU1919" s="1">
        <v>0</v>
      </c>
      <c r="BV1919" s="1">
        <v>0</v>
      </c>
      <c r="BW1919" s="35">
        <v>5.9992088998565194</v>
      </c>
      <c r="BX1919" s="1">
        <v>0</v>
      </c>
      <c r="BY1919" s="1">
        <v>0</v>
      </c>
      <c r="BZ1919" s="1">
        <v>0</v>
      </c>
      <c r="CA1919" s="1">
        <v>0</v>
      </c>
      <c r="CB1919" s="1">
        <v>0</v>
      </c>
      <c r="CC1919" s="1">
        <v>0</v>
      </c>
    </row>
    <row r="1920" spans="1:81" x14ac:dyDescent="0.25">
      <c r="A1920" t="s">
        <v>792</v>
      </c>
      <c r="B1920" t="s">
        <v>416</v>
      </c>
      <c r="C1920" t="s">
        <v>417</v>
      </c>
      <c r="D1920" t="s">
        <v>38</v>
      </c>
      <c r="E1920">
        <v>40094</v>
      </c>
      <c r="F1920" t="s">
        <v>39</v>
      </c>
      <c r="G1920" t="s">
        <v>417</v>
      </c>
      <c r="H1920" s="74">
        <v>0.73099999999999998</v>
      </c>
      <c r="I1920" s="1">
        <v>4253141</v>
      </c>
      <c r="J1920" s="1"/>
      <c r="K1920" s="1"/>
      <c r="L1920" s="1">
        <v>634618</v>
      </c>
      <c r="M1920" s="1"/>
      <c r="N1920" s="1"/>
      <c r="O1920" s="1"/>
      <c r="P1920" s="1"/>
      <c r="Q1920" s="1"/>
      <c r="R1920" s="1"/>
      <c r="S1920" s="1"/>
      <c r="T1920" s="1">
        <v>634618</v>
      </c>
      <c r="U1920" s="1">
        <v>39.200000000000003</v>
      </c>
      <c r="V1920" s="36">
        <v>0.14927281105646603</v>
      </c>
      <c r="W1920" s="1"/>
      <c r="X1920" s="1"/>
      <c r="Y1920" s="1">
        <v>245068</v>
      </c>
      <c r="Z1920" s="1"/>
      <c r="AA1920" s="1"/>
      <c r="AB1920" s="1"/>
      <c r="AC1920" s="1"/>
      <c r="AD1920" s="1"/>
      <c r="AE1920" s="1"/>
      <c r="AF1920" s="1"/>
      <c r="AG1920" s="1">
        <v>0</v>
      </c>
      <c r="AH1920" s="1">
        <v>0</v>
      </c>
      <c r="AI1920" s="1">
        <v>2509561.3778750002</v>
      </c>
      <c r="AJ1920" s="1">
        <v>0</v>
      </c>
      <c r="AK1920" s="1">
        <v>0</v>
      </c>
      <c r="AL1920" s="1">
        <v>0</v>
      </c>
      <c r="AM1920" s="1">
        <v>0</v>
      </c>
      <c r="AN1920" s="1">
        <v>0</v>
      </c>
      <c r="AO1920" s="1">
        <v>0</v>
      </c>
      <c r="AP1920" s="1">
        <v>0</v>
      </c>
      <c r="AQ1920" s="1">
        <v>2509561.3778750002</v>
      </c>
      <c r="AR1920" s="1">
        <v>0</v>
      </c>
      <c r="AS1920" s="1">
        <v>0</v>
      </c>
      <c r="AT1920" s="1">
        <v>531312.17831919994</v>
      </c>
      <c r="AU1920" s="1">
        <v>0</v>
      </c>
      <c r="AV1920" s="1">
        <v>0</v>
      </c>
      <c r="AW1920" s="1">
        <v>0</v>
      </c>
      <c r="AX1920" s="1">
        <v>0</v>
      </c>
      <c r="AY1920" s="1">
        <v>0</v>
      </c>
      <c r="AZ1920" s="1">
        <v>0</v>
      </c>
      <c r="BA1920" s="1">
        <v>0</v>
      </c>
      <c r="BB1920" s="1">
        <v>531312.17831919994</v>
      </c>
      <c r="BC1920" s="7">
        <v>0.71497125446680465</v>
      </c>
      <c r="BD1920" s="35" t="s">
        <v>552</v>
      </c>
      <c r="BE1920" s="35" t="s">
        <v>552</v>
      </c>
      <c r="BF1920" s="35">
        <v>4.7916597956474609</v>
      </c>
      <c r="BG1920" s="35" t="s">
        <v>552</v>
      </c>
      <c r="BH1920" s="35" t="s">
        <v>552</v>
      </c>
      <c r="BI1920" s="35" t="s">
        <v>552</v>
      </c>
      <c r="BJ1920" s="35" t="s">
        <v>552</v>
      </c>
      <c r="BK1920" s="35" t="s">
        <v>552</v>
      </c>
      <c r="BL1920" s="35" t="s">
        <v>552</v>
      </c>
      <c r="BM1920" s="35" t="s">
        <v>552</v>
      </c>
      <c r="BN1920" s="35">
        <v>4.7916597956474609</v>
      </c>
      <c r="BO1920" s="1">
        <v>0</v>
      </c>
      <c r="BP1920" s="1"/>
      <c r="BQ1920" s="1">
        <v>1399963.8915599999</v>
      </c>
      <c r="BR1920" s="1">
        <v>62228.081587813431</v>
      </c>
      <c r="BS1920" s="1">
        <v>549880.42942909303</v>
      </c>
      <c r="BT1920" s="1">
        <v>1399963.8915599999</v>
      </c>
      <c r="BU1920" s="1">
        <v>62228.081587813431</v>
      </c>
      <c r="BV1920" s="1">
        <v>161866.44126458853</v>
      </c>
      <c r="BW1920" s="35">
        <v>6.0445243485428497</v>
      </c>
      <c r="BX1920" s="1">
        <v>7062151.938055221</v>
      </c>
      <c r="BY1920" s="1">
        <v>313911.07273283583</v>
      </c>
      <c r="BZ1920" s="1">
        <v>2773885.2150422577</v>
      </c>
      <c r="CA1920" s="1">
        <v>7062151.938055221</v>
      </c>
      <c r="CB1920" s="1">
        <v>313911.07273283583</v>
      </c>
      <c r="CC1920" s="1">
        <v>816539.20417119784</v>
      </c>
    </row>
    <row r="1921" spans="1:81" x14ac:dyDescent="0.25">
      <c r="A1921" t="s">
        <v>792</v>
      </c>
      <c r="B1921" t="s">
        <v>416</v>
      </c>
      <c r="C1921" t="s">
        <v>417</v>
      </c>
      <c r="D1921" t="s">
        <v>1728</v>
      </c>
      <c r="E1921">
        <v>40094</v>
      </c>
      <c r="F1921" t="s">
        <v>39</v>
      </c>
      <c r="G1921" t="s">
        <v>417</v>
      </c>
      <c r="H1921" s="74">
        <v>0.73099999999999998</v>
      </c>
      <c r="I1921" s="1">
        <v>18488753</v>
      </c>
      <c r="J1921" s="1"/>
      <c r="K1921" s="1"/>
      <c r="L1921" s="1"/>
      <c r="M1921" s="1"/>
      <c r="N1921" s="1">
        <v>1477384</v>
      </c>
      <c r="O1921" s="1"/>
      <c r="P1921" s="1"/>
      <c r="Q1921" s="1"/>
      <c r="R1921" s="1"/>
      <c r="S1921" s="1"/>
      <c r="T1921" s="1">
        <v>1477384</v>
      </c>
      <c r="U1921" s="1">
        <v>72</v>
      </c>
      <c r="V1921" s="36">
        <v>0.19438868929322781</v>
      </c>
      <c r="W1921" s="1"/>
      <c r="X1921" s="1"/>
      <c r="Y1921" s="1"/>
      <c r="Z1921" s="1"/>
      <c r="AA1921" s="1">
        <v>3828078</v>
      </c>
      <c r="AB1921" s="1"/>
      <c r="AC1921" s="1"/>
      <c r="AD1921" s="1"/>
      <c r="AE1921" s="1"/>
      <c r="AF1921" s="1"/>
      <c r="AG1921" s="1"/>
      <c r="AH1921" s="1"/>
      <c r="AI1921" s="1"/>
      <c r="AJ1921" s="1"/>
      <c r="AK1921" s="1">
        <v>2798325.0180000002</v>
      </c>
      <c r="AL1921" s="1"/>
      <c r="AM1921" s="1"/>
      <c r="AN1921" s="1"/>
      <c r="AO1921" s="1"/>
      <c r="AP1921" s="1"/>
      <c r="AQ1921" s="1">
        <v>2798325.0180000002</v>
      </c>
      <c r="AR1921" s="1"/>
      <c r="AS1921" s="1"/>
      <c r="AT1921" s="1"/>
      <c r="AU1921" s="1"/>
      <c r="AV1921" s="1">
        <v>76953.057537060056</v>
      </c>
      <c r="AW1921" s="1"/>
      <c r="AX1921" s="1"/>
      <c r="AY1921" s="1"/>
      <c r="AZ1921" s="1"/>
      <c r="BA1921" s="1"/>
      <c r="BB1921" s="1">
        <v>76953.057537060056</v>
      </c>
      <c r="BC1921" s="7">
        <v>0.15551498121788204</v>
      </c>
      <c r="BD1921" s="35" t="s">
        <v>552</v>
      </c>
      <c r="BE1921" s="35" t="s">
        <v>552</v>
      </c>
      <c r="BF1921" s="35" t="s">
        <v>552</v>
      </c>
      <c r="BG1921" s="35" t="s">
        <v>552</v>
      </c>
      <c r="BH1921" s="35">
        <v>1.9461954884695247</v>
      </c>
      <c r="BI1921" s="35" t="s">
        <v>552</v>
      </c>
      <c r="BJ1921" s="35" t="s">
        <v>552</v>
      </c>
      <c r="BK1921" s="35" t="s">
        <v>552</v>
      </c>
      <c r="BL1921" s="35" t="s">
        <v>552</v>
      </c>
      <c r="BM1921" s="35" t="s">
        <v>552</v>
      </c>
      <c r="BN1921" s="35">
        <v>1.9461954884695247</v>
      </c>
      <c r="BO1921" s="1"/>
      <c r="BP1921" s="1"/>
      <c r="BQ1921" s="1">
        <v>6085757.9374799989</v>
      </c>
      <c r="BR1921" s="1">
        <v>270510.57798011642</v>
      </c>
      <c r="BS1921" s="1">
        <v>2390375.3577058539</v>
      </c>
      <c r="BT1921" s="1">
        <v>6085757.9374799989</v>
      </c>
      <c r="BU1921" s="1">
        <v>270510.57798011642</v>
      </c>
      <c r="BV1921" s="1">
        <v>703646.70523031917</v>
      </c>
      <c r="BW1921" s="35">
        <v>6.0445243485428497</v>
      </c>
      <c r="BX1921" s="1">
        <v>30699754.094955768</v>
      </c>
      <c r="BY1921" s="1">
        <v>1364597.1971590964</v>
      </c>
      <c r="BZ1921" s="1">
        <v>12058306.694104001</v>
      </c>
      <c r="CA1921" s="1">
        <v>30699754.094955768</v>
      </c>
      <c r="CB1921" s="1">
        <v>1364597.1971590964</v>
      </c>
      <c r="CC1921" s="1">
        <v>3549562.9373062979</v>
      </c>
    </row>
    <row r="1922" spans="1:81" x14ac:dyDescent="0.25">
      <c r="A1922" t="s">
        <v>792</v>
      </c>
      <c r="B1922" t="s">
        <v>416</v>
      </c>
      <c r="C1922" t="s">
        <v>417</v>
      </c>
      <c r="D1922" t="s">
        <v>28</v>
      </c>
      <c r="E1922">
        <v>40094</v>
      </c>
      <c r="F1922" t="s">
        <v>39</v>
      </c>
      <c r="G1922" t="s">
        <v>417</v>
      </c>
      <c r="H1922" s="74">
        <v>0.73099999999999998</v>
      </c>
      <c r="I1922" s="1">
        <v>22741894</v>
      </c>
      <c r="J1922" s="1">
        <v>0</v>
      </c>
      <c r="K1922" s="1">
        <v>0</v>
      </c>
      <c r="L1922" s="1">
        <v>981112</v>
      </c>
      <c r="M1922" s="1">
        <v>0</v>
      </c>
      <c r="N1922" s="1">
        <v>1477384</v>
      </c>
      <c r="O1922" s="1">
        <v>0</v>
      </c>
      <c r="P1922" s="1">
        <v>0</v>
      </c>
      <c r="Q1922" s="1">
        <v>0</v>
      </c>
      <c r="R1922" s="1">
        <v>0</v>
      </c>
      <c r="S1922" s="1">
        <v>0</v>
      </c>
      <c r="T1922" s="1">
        <v>2458496</v>
      </c>
      <c r="U1922" s="1"/>
      <c r="V1922" s="36"/>
      <c r="W1922" s="1"/>
      <c r="X1922" s="1"/>
      <c r="Y1922" s="1">
        <v>245068</v>
      </c>
      <c r="Z1922" s="1"/>
      <c r="AA1922" s="1">
        <v>3828078</v>
      </c>
      <c r="AB1922" s="1"/>
      <c r="AC1922" s="1"/>
      <c r="AD1922" s="1"/>
      <c r="AE1922" s="1"/>
      <c r="AF1922" s="1"/>
      <c r="AG1922" s="1">
        <v>0</v>
      </c>
      <c r="AH1922" s="1">
        <v>0</v>
      </c>
      <c r="AI1922" s="1">
        <v>2513611.0265000002</v>
      </c>
      <c r="AJ1922" s="1">
        <v>0</v>
      </c>
      <c r="AK1922" s="1">
        <v>2798325.0180000002</v>
      </c>
      <c r="AL1922" s="1">
        <v>0</v>
      </c>
      <c r="AM1922" s="1">
        <v>0</v>
      </c>
      <c r="AN1922" s="1">
        <v>0</v>
      </c>
      <c r="AO1922" s="1">
        <v>0</v>
      </c>
      <c r="AP1922" s="1">
        <v>0</v>
      </c>
      <c r="AQ1922" s="1">
        <v>5311936.0445000008</v>
      </c>
      <c r="AR1922" s="1">
        <v>0</v>
      </c>
      <c r="AS1922" s="1">
        <v>0</v>
      </c>
      <c r="AT1922" s="1">
        <v>531312.17831919994</v>
      </c>
      <c r="AU1922" s="1">
        <v>0</v>
      </c>
      <c r="AV1922" s="1">
        <v>76953.057537060056</v>
      </c>
      <c r="AW1922" s="1">
        <v>0</v>
      </c>
      <c r="AX1922" s="1">
        <v>0</v>
      </c>
      <c r="AY1922" s="1">
        <v>0</v>
      </c>
      <c r="AZ1922" s="1">
        <v>0</v>
      </c>
      <c r="BA1922" s="1">
        <v>0</v>
      </c>
      <c r="BB1922" s="1">
        <v>608265.23585625994</v>
      </c>
      <c r="BC1922" s="7">
        <v>0.26032138221892431</v>
      </c>
      <c r="BD1922" s="35" t="s">
        <v>552</v>
      </c>
      <c r="BE1922" s="35" t="s">
        <v>552</v>
      </c>
      <c r="BF1922" s="35">
        <v>3.1035429235593899</v>
      </c>
      <c r="BG1922" s="35" t="s">
        <v>552</v>
      </c>
      <c r="BH1922" s="35">
        <v>1.9461954884695247</v>
      </c>
      <c r="BI1922" s="35" t="s">
        <v>552</v>
      </c>
      <c r="BJ1922" s="35" t="s">
        <v>552</v>
      </c>
      <c r="BK1922" s="35" t="s">
        <v>552</v>
      </c>
      <c r="BL1922" s="35" t="s">
        <v>552</v>
      </c>
      <c r="BM1922" s="35" t="s">
        <v>552</v>
      </c>
      <c r="BN1922" s="35">
        <v>2.4080581299934027</v>
      </c>
      <c r="BO1922" s="1">
        <v>0</v>
      </c>
      <c r="BP1922" s="1">
        <v>0</v>
      </c>
      <c r="BQ1922" s="1">
        <v>7485721.8290399984</v>
      </c>
      <c r="BR1922" s="1">
        <v>332738.6595679298</v>
      </c>
      <c r="BS1922" s="1">
        <v>2940255.7871349463</v>
      </c>
      <c r="BT1922" s="1">
        <v>7485721.8290399984</v>
      </c>
      <c r="BU1922" s="1">
        <v>332738.6595679298</v>
      </c>
      <c r="BV1922" s="1">
        <v>865513.14649490756</v>
      </c>
      <c r="BW1922" s="35">
        <v>6.0445243485428497</v>
      </c>
      <c r="BX1922" s="1">
        <v>37761906.033010989</v>
      </c>
      <c r="BY1922" s="1">
        <v>1678508.2698919321</v>
      </c>
      <c r="BZ1922" s="1">
        <v>14832191.909146259</v>
      </c>
      <c r="CA1922" s="1">
        <v>37761906.033010989</v>
      </c>
      <c r="CB1922" s="1">
        <v>1678508.2698919321</v>
      </c>
      <c r="CC1922" s="1">
        <v>4366102.1414774954</v>
      </c>
    </row>
    <row r="1923" spans="1:81" x14ac:dyDescent="0.25">
      <c r="A1923" t="s">
        <v>792</v>
      </c>
      <c r="B1923" t="s">
        <v>416</v>
      </c>
      <c r="C1923" t="s">
        <v>417</v>
      </c>
      <c r="D1923" t="s">
        <v>1730</v>
      </c>
      <c r="E1923">
        <v>40094</v>
      </c>
      <c r="F1923" t="s">
        <v>39</v>
      </c>
      <c r="G1923" t="s">
        <v>417</v>
      </c>
      <c r="H1923" s="74">
        <v>0.73099999999999998</v>
      </c>
      <c r="I1923" s="1"/>
      <c r="J1923" s="1"/>
      <c r="K1923" s="1"/>
      <c r="L1923" s="1">
        <v>346494</v>
      </c>
      <c r="M1923" s="1"/>
      <c r="N1923" s="1"/>
      <c r="O1923" s="1"/>
      <c r="P1923" s="1"/>
      <c r="Q1923" s="1"/>
      <c r="R1923" s="1"/>
      <c r="S1923" s="1"/>
      <c r="T1923" s="1">
        <v>346494</v>
      </c>
      <c r="U1923" s="1">
        <v>20</v>
      </c>
      <c r="V1923" s="36" t="s">
        <v>552</v>
      </c>
      <c r="W1923" s="1"/>
      <c r="X1923" s="1"/>
      <c r="Y1923" s="1"/>
      <c r="Z1923" s="1"/>
      <c r="AA1923" s="1"/>
      <c r="AB1923" s="1"/>
      <c r="AC1923" s="1"/>
      <c r="AD1923" s="1"/>
      <c r="AE1923" s="1"/>
      <c r="AF1923" s="1"/>
      <c r="AG1923" s="1">
        <v>0</v>
      </c>
      <c r="AH1923" s="1">
        <v>0</v>
      </c>
      <c r="AI1923" s="1">
        <v>4049.6486249999998</v>
      </c>
      <c r="AJ1923" s="1">
        <v>0</v>
      </c>
      <c r="AK1923" s="1"/>
      <c r="AL1923" s="1">
        <v>0</v>
      </c>
      <c r="AM1923" s="1">
        <v>0</v>
      </c>
      <c r="AN1923" s="1"/>
      <c r="AO1923" s="1">
        <v>0</v>
      </c>
      <c r="AP1923" s="1">
        <v>0</v>
      </c>
      <c r="AQ1923" s="1">
        <v>4049.6486249999998</v>
      </c>
      <c r="AR1923" s="1">
        <v>0</v>
      </c>
      <c r="AS1923" s="1">
        <v>0</v>
      </c>
      <c r="AT1923" s="1">
        <v>0</v>
      </c>
      <c r="AU1923" s="1">
        <v>0</v>
      </c>
      <c r="AV1923" s="1"/>
      <c r="AW1923" s="1">
        <v>0</v>
      </c>
      <c r="AX1923" s="1">
        <v>0</v>
      </c>
      <c r="AY1923" s="1"/>
      <c r="AZ1923" s="1">
        <v>0</v>
      </c>
      <c r="BA1923" s="1">
        <v>0</v>
      </c>
      <c r="BB1923" s="1">
        <v>0</v>
      </c>
      <c r="BC1923" s="7" t="s">
        <v>552</v>
      </c>
      <c r="BD1923" s="35" t="s">
        <v>552</v>
      </c>
      <c r="BE1923" s="35" t="s">
        <v>552</v>
      </c>
      <c r="BF1923" s="35">
        <v>1.16875E-2</v>
      </c>
      <c r="BG1923" s="35" t="s">
        <v>552</v>
      </c>
      <c r="BH1923" s="35" t="s">
        <v>552</v>
      </c>
      <c r="BI1923" s="35" t="s">
        <v>552</v>
      </c>
      <c r="BJ1923" s="35" t="s">
        <v>552</v>
      </c>
      <c r="BK1923" s="35" t="s">
        <v>552</v>
      </c>
      <c r="BL1923" s="35" t="s">
        <v>552</v>
      </c>
      <c r="BM1923" s="35" t="s">
        <v>552</v>
      </c>
      <c r="BN1923" s="35">
        <v>1.16875E-2</v>
      </c>
      <c r="BO1923" s="1">
        <v>0</v>
      </c>
      <c r="BP1923" s="1">
        <v>0</v>
      </c>
      <c r="BQ1923" s="1">
        <v>0</v>
      </c>
      <c r="BR1923" s="1">
        <v>0</v>
      </c>
      <c r="BS1923" s="1">
        <v>0</v>
      </c>
      <c r="BT1923" s="1">
        <v>0</v>
      </c>
      <c r="BU1923" s="1">
        <v>0</v>
      </c>
      <c r="BV1923" s="1">
        <v>0</v>
      </c>
      <c r="BW1923" s="35">
        <v>6.0445243485428497</v>
      </c>
      <c r="BX1923" s="1">
        <v>0</v>
      </c>
      <c r="BY1923" s="1">
        <v>0</v>
      </c>
      <c r="BZ1923" s="1">
        <v>0</v>
      </c>
      <c r="CA1923" s="1">
        <v>0</v>
      </c>
      <c r="CB1923" s="1">
        <v>0</v>
      </c>
      <c r="CC1923" s="1">
        <v>0</v>
      </c>
    </row>
    <row r="1924" spans="1:81" x14ac:dyDescent="0.25">
      <c r="A1924" t="s">
        <v>1105</v>
      </c>
      <c r="B1924" t="s">
        <v>1106</v>
      </c>
      <c r="C1924" t="s">
        <v>417</v>
      </c>
      <c r="D1924" t="s">
        <v>38</v>
      </c>
      <c r="E1924">
        <v>40234</v>
      </c>
      <c r="F1924" t="s">
        <v>370</v>
      </c>
      <c r="G1924" t="s">
        <v>417</v>
      </c>
      <c r="H1924" s="74">
        <v>0.73099999999999998</v>
      </c>
      <c r="I1924" s="1">
        <v>1827936.81</v>
      </c>
      <c r="J1924" s="1"/>
      <c r="K1924" s="1"/>
      <c r="L1924" s="1">
        <v>138725</v>
      </c>
      <c r="M1924" s="1"/>
      <c r="N1924" s="1"/>
      <c r="O1924" s="1"/>
      <c r="P1924" s="1"/>
      <c r="Q1924" s="1"/>
      <c r="R1924" s="1"/>
      <c r="S1924" s="1"/>
      <c r="T1924" s="1">
        <v>138725</v>
      </c>
      <c r="U1924" s="1">
        <v>33.230769230769234</v>
      </c>
      <c r="V1924" s="36">
        <v>0.39235759472979687</v>
      </c>
      <c r="W1924" s="1"/>
      <c r="X1924" s="1"/>
      <c r="Y1924" s="1">
        <v>32187</v>
      </c>
      <c r="Z1924" s="1"/>
      <c r="AA1924" s="1"/>
      <c r="AB1924" s="1"/>
      <c r="AC1924" s="1"/>
      <c r="AD1924" s="1"/>
      <c r="AE1924" s="1"/>
      <c r="AF1924" s="1"/>
      <c r="AG1924" s="1">
        <v>0</v>
      </c>
      <c r="AH1924" s="1">
        <v>0</v>
      </c>
      <c r="AI1924" s="1">
        <v>330250.61843749997</v>
      </c>
      <c r="AJ1924" s="1">
        <v>0</v>
      </c>
      <c r="AK1924" s="1">
        <v>0</v>
      </c>
      <c r="AL1924" s="1">
        <v>0</v>
      </c>
      <c r="AM1924" s="1">
        <v>0</v>
      </c>
      <c r="AN1924" s="1">
        <v>0</v>
      </c>
      <c r="AO1924" s="1">
        <v>0</v>
      </c>
      <c r="AP1924" s="1">
        <v>0</v>
      </c>
      <c r="AQ1924" s="1">
        <v>330250.61843749997</v>
      </c>
      <c r="AR1924" s="1">
        <v>0</v>
      </c>
      <c r="AS1924" s="1">
        <v>0</v>
      </c>
      <c r="AT1924" s="1">
        <v>69782.040427799991</v>
      </c>
      <c r="AU1924" s="1">
        <v>0</v>
      </c>
      <c r="AV1924" s="1">
        <v>0</v>
      </c>
      <c r="AW1924" s="1">
        <v>0</v>
      </c>
      <c r="AX1924" s="1">
        <v>0</v>
      </c>
      <c r="AY1924" s="1">
        <v>0</v>
      </c>
      <c r="AZ1924" s="1">
        <v>0</v>
      </c>
      <c r="BA1924" s="1">
        <v>0</v>
      </c>
      <c r="BB1924" s="1">
        <v>69782.040427799991</v>
      </c>
      <c r="BC1924" s="7">
        <v>0.21884381160052241</v>
      </c>
      <c r="BD1924" s="35" t="s">
        <v>552</v>
      </c>
      <c r="BE1924" s="35" t="s">
        <v>552</v>
      </c>
      <c r="BF1924" s="35">
        <v>2.8836378364772028</v>
      </c>
      <c r="BG1924" s="35" t="s">
        <v>552</v>
      </c>
      <c r="BH1924" s="35" t="s">
        <v>552</v>
      </c>
      <c r="BI1924" s="35" t="s">
        <v>552</v>
      </c>
      <c r="BJ1924" s="35" t="s">
        <v>552</v>
      </c>
      <c r="BK1924" s="35" t="s">
        <v>552</v>
      </c>
      <c r="BL1924" s="35" t="s">
        <v>552</v>
      </c>
      <c r="BM1924" s="35" t="s">
        <v>552</v>
      </c>
      <c r="BN1924" s="35">
        <v>2.8836378364772028</v>
      </c>
      <c r="BO1924" s="1">
        <v>0</v>
      </c>
      <c r="BP1924" s="1"/>
      <c r="BQ1924" s="1">
        <v>601683.68037959991</v>
      </c>
      <c r="BR1924" s="1">
        <v>26744.704901635618</v>
      </c>
      <c r="BS1924" s="1">
        <v>236330.43862219626</v>
      </c>
      <c r="BT1924" s="1">
        <v>601683.68037959991</v>
      </c>
      <c r="BU1924" s="1">
        <v>26744.704901635618</v>
      </c>
      <c r="BV1924" s="1">
        <v>69567.791496036531</v>
      </c>
      <c r="BW1924" s="35">
        <v>6.0574625693737829</v>
      </c>
      <c r="BX1924" s="1">
        <v>3042992.6921228855</v>
      </c>
      <c r="BY1924" s="1">
        <v>135260.34396896968</v>
      </c>
      <c r="BZ1924" s="1">
        <v>1195232.3473354457</v>
      </c>
      <c r="CA1924" s="1">
        <v>3042992.6921228855</v>
      </c>
      <c r="CB1924" s="1">
        <v>135260.34396896968</v>
      </c>
      <c r="CC1924" s="1">
        <v>351836.50152520451</v>
      </c>
    </row>
    <row r="1925" spans="1:81" x14ac:dyDescent="0.25">
      <c r="A1925" t="s">
        <v>1105</v>
      </c>
      <c r="B1925" t="s">
        <v>1106</v>
      </c>
      <c r="C1925" t="s">
        <v>417</v>
      </c>
      <c r="D1925" t="s">
        <v>28</v>
      </c>
      <c r="E1925">
        <v>40234</v>
      </c>
      <c r="F1925" t="s">
        <v>370</v>
      </c>
      <c r="G1925" t="s">
        <v>417</v>
      </c>
      <c r="H1925" s="74">
        <v>0.73099999999999998</v>
      </c>
      <c r="I1925" s="1">
        <v>1873371.73</v>
      </c>
      <c r="J1925" s="1">
        <v>0</v>
      </c>
      <c r="K1925" s="1">
        <v>0</v>
      </c>
      <c r="L1925" s="1">
        <v>138725</v>
      </c>
      <c r="M1925" s="1">
        <v>0</v>
      </c>
      <c r="N1925" s="1">
        <v>0</v>
      </c>
      <c r="O1925" s="1">
        <v>0</v>
      </c>
      <c r="P1925" s="1">
        <v>5914</v>
      </c>
      <c r="Q1925" s="1">
        <v>0</v>
      </c>
      <c r="R1925" s="1">
        <v>0</v>
      </c>
      <c r="S1925" s="1">
        <v>0</v>
      </c>
      <c r="T1925" s="1">
        <v>144639</v>
      </c>
      <c r="U1925" s="1"/>
      <c r="V1925" s="36"/>
      <c r="W1925" s="1"/>
      <c r="X1925" s="1"/>
      <c r="Y1925" s="1">
        <v>32187</v>
      </c>
      <c r="Z1925" s="1"/>
      <c r="AA1925" s="1"/>
      <c r="AB1925" s="1"/>
      <c r="AC1925" s="1">
        <v>697</v>
      </c>
      <c r="AD1925" s="1"/>
      <c r="AE1925" s="1"/>
      <c r="AF1925" s="1"/>
      <c r="AG1925" s="1">
        <v>0</v>
      </c>
      <c r="AH1925" s="1">
        <v>0</v>
      </c>
      <c r="AI1925" s="1">
        <v>330250.61843749997</v>
      </c>
      <c r="AJ1925" s="1">
        <v>0</v>
      </c>
      <c r="AK1925" s="1">
        <v>0</v>
      </c>
      <c r="AL1925" s="1">
        <v>0</v>
      </c>
      <c r="AM1925" s="1">
        <v>6126.3773183333333</v>
      </c>
      <c r="AN1925" s="1">
        <v>0</v>
      </c>
      <c r="AO1925" s="1">
        <v>0</v>
      </c>
      <c r="AP1925" s="1">
        <v>0</v>
      </c>
      <c r="AQ1925" s="1">
        <v>336376.99575583328</v>
      </c>
      <c r="AR1925" s="1">
        <v>0</v>
      </c>
      <c r="AS1925" s="1">
        <v>0</v>
      </c>
      <c r="AT1925" s="1">
        <v>69782.040427799991</v>
      </c>
      <c r="AU1925" s="1">
        <v>0</v>
      </c>
      <c r="AV1925" s="1">
        <v>0</v>
      </c>
      <c r="AW1925" s="1">
        <v>0</v>
      </c>
      <c r="AX1925" s="1">
        <v>1813.0224599999999</v>
      </c>
      <c r="AY1925" s="1">
        <v>0</v>
      </c>
      <c r="AZ1925" s="1">
        <v>0</v>
      </c>
      <c r="BA1925" s="1">
        <v>0</v>
      </c>
      <c r="BB1925" s="1">
        <v>71595.062887799984</v>
      </c>
      <c r="BC1925" s="7">
        <v>0.21777421539484493</v>
      </c>
      <c r="BD1925" s="35" t="s">
        <v>552</v>
      </c>
      <c r="BE1925" s="35" t="s">
        <v>552</v>
      </c>
      <c r="BF1925" s="35">
        <v>2.8836378364772028</v>
      </c>
      <c r="BG1925" s="35" t="s">
        <v>552</v>
      </c>
      <c r="BH1925" s="35" t="s">
        <v>552</v>
      </c>
      <c r="BI1925" s="35" t="s">
        <v>552</v>
      </c>
      <c r="BJ1925" s="35">
        <v>1.3424754444256566</v>
      </c>
      <c r="BK1925" s="35" t="s">
        <v>552</v>
      </c>
      <c r="BL1925" s="35" t="s">
        <v>552</v>
      </c>
      <c r="BM1925" s="35" t="s">
        <v>552</v>
      </c>
      <c r="BN1925" s="35">
        <v>2.8206227825388259</v>
      </c>
      <c r="BO1925" s="1">
        <v>0</v>
      </c>
      <c r="BP1925" s="1">
        <v>0</v>
      </c>
      <c r="BQ1925" s="1">
        <v>616639.03864679986</v>
      </c>
      <c r="BR1925" s="1">
        <v>27409.46722874769</v>
      </c>
      <c r="BS1925" s="1">
        <v>242204.6321466236</v>
      </c>
      <c r="BT1925" s="1">
        <v>616639.03864679986</v>
      </c>
      <c r="BU1925" s="1">
        <v>27409.46722874769</v>
      </c>
      <c r="BV1925" s="1">
        <v>71296.957966073911</v>
      </c>
      <c r="BW1925" s="35">
        <v>6.0574625693737829</v>
      </c>
      <c r="BX1925" s="1">
        <v>3118628.8567708237</v>
      </c>
      <c r="BY1925" s="1">
        <v>138622.35455586878</v>
      </c>
      <c r="BZ1925" s="1">
        <v>1224940.8612104948</v>
      </c>
      <c r="CA1925" s="1">
        <v>3118628.8567708237</v>
      </c>
      <c r="CB1925" s="1">
        <v>138622.35455586878</v>
      </c>
      <c r="CC1925" s="1">
        <v>360581.6962236347</v>
      </c>
    </row>
    <row r="1926" spans="1:81" x14ac:dyDescent="0.25">
      <c r="A1926" t="s">
        <v>1105</v>
      </c>
      <c r="B1926" t="s">
        <v>1106</v>
      </c>
      <c r="C1926" t="s">
        <v>417</v>
      </c>
      <c r="D1926" t="s">
        <v>1730</v>
      </c>
      <c r="E1926">
        <v>40234</v>
      </c>
      <c r="F1926" t="s">
        <v>370</v>
      </c>
      <c r="G1926" t="s">
        <v>417</v>
      </c>
      <c r="H1926" s="74">
        <v>0.73099999999999998</v>
      </c>
      <c r="I1926" s="1">
        <v>45434.92</v>
      </c>
      <c r="J1926" s="1"/>
      <c r="K1926" s="1"/>
      <c r="L1926" s="1"/>
      <c r="M1926" s="1"/>
      <c r="N1926" s="1"/>
      <c r="O1926" s="1"/>
      <c r="P1926" s="1">
        <v>5914</v>
      </c>
      <c r="Q1926" s="1"/>
      <c r="R1926" s="1"/>
      <c r="S1926" s="1"/>
      <c r="T1926" s="1">
        <v>5914</v>
      </c>
      <c r="U1926" s="1">
        <v>11</v>
      </c>
      <c r="V1926" s="36">
        <v>0.43884905150098519</v>
      </c>
      <c r="W1926" s="1"/>
      <c r="X1926" s="1"/>
      <c r="Y1926" s="1"/>
      <c r="Z1926" s="1"/>
      <c r="AA1926" s="1"/>
      <c r="AB1926" s="1"/>
      <c r="AC1926" s="1">
        <v>697</v>
      </c>
      <c r="AD1926" s="1"/>
      <c r="AE1926" s="1"/>
      <c r="AF1926" s="1"/>
      <c r="AG1926" s="1">
        <v>0</v>
      </c>
      <c r="AH1926" s="1">
        <v>0</v>
      </c>
      <c r="AI1926" s="1">
        <v>0</v>
      </c>
      <c r="AJ1926" s="1">
        <v>0</v>
      </c>
      <c r="AK1926" s="1"/>
      <c r="AL1926" s="1">
        <v>0</v>
      </c>
      <c r="AM1926" s="1">
        <v>6126.3773183333333</v>
      </c>
      <c r="AN1926" s="1"/>
      <c r="AO1926" s="1">
        <v>0</v>
      </c>
      <c r="AP1926" s="1">
        <v>0</v>
      </c>
      <c r="AQ1926" s="1">
        <v>6126.3773183333333</v>
      </c>
      <c r="AR1926" s="1">
        <v>0</v>
      </c>
      <c r="AS1926" s="1">
        <v>0</v>
      </c>
      <c r="AT1926" s="1">
        <v>0</v>
      </c>
      <c r="AU1926" s="1">
        <v>0</v>
      </c>
      <c r="AV1926" s="1"/>
      <c r="AW1926" s="1">
        <v>0</v>
      </c>
      <c r="AX1926" s="1">
        <v>1813.0224599999999</v>
      </c>
      <c r="AY1926" s="1"/>
      <c r="AZ1926" s="1">
        <v>0</v>
      </c>
      <c r="BA1926" s="1">
        <v>0</v>
      </c>
      <c r="BB1926" s="1">
        <v>1813.0224599999999</v>
      </c>
      <c r="BC1926" s="7">
        <v>0.17474224183366743</v>
      </c>
      <c r="BD1926" s="35" t="s">
        <v>552</v>
      </c>
      <c r="BE1926" s="35" t="s">
        <v>552</v>
      </c>
      <c r="BF1926" s="35" t="s">
        <v>552</v>
      </c>
      <c r="BG1926" s="35" t="s">
        <v>552</v>
      </c>
      <c r="BH1926" s="35" t="s">
        <v>552</v>
      </c>
      <c r="BI1926" s="35" t="s">
        <v>552</v>
      </c>
      <c r="BJ1926" s="35">
        <v>1.3424754444256566</v>
      </c>
      <c r="BK1926" s="35" t="s">
        <v>552</v>
      </c>
      <c r="BL1926" s="35" t="s">
        <v>552</v>
      </c>
      <c r="BM1926" s="35" t="s">
        <v>552</v>
      </c>
      <c r="BN1926" s="35">
        <v>1.3424754444256566</v>
      </c>
      <c r="BO1926" s="1">
        <v>0</v>
      </c>
      <c r="BP1926" s="1">
        <v>0</v>
      </c>
      <c r="BQ1926" s="1">
        <v>14955.358267199997</v>
      </c>
      <c r="BR1926" s="1">
        <v>664.76232711207456</v>
      </c>
      <c r="BS1926" s="1">
        <v>5874.1935244273545</v>
      </c>
      <c r="BT1926" s="1">
        <v>14955.358267199997</v>
      </c>
      <c r="BU1926" s="1">
        <v>664.76232711207456</v>
      </c>
      <c r="BV1926" s="1">
        <v>1729.166470037386</v>
      </c>
      <c r="BW1926" s="35">
        <v>6.0574625693737829</v>
      </c>
      <c r="BX1926" s="1">
        <v>75636.164647938742</v>
      </c>
      <c r="BY1926" s="1">
        <v>3362.0105868991277</v>
      </c>
      <c r="BZ1926" s="1">
        <v>29708.513875049208</v>
      </c>
      <c r="CA1926" s="1">
        <v>75636.164647938742</v>
      </c>
      <c r="CB1926" s="1">
        <v>3362.0105868991277</v>
      </c>
      <c r="CC1926" s="1">
        <v>8745.1946984302722</v>
      </c>
    </row>
    <row r="1927" spans="1:81" x14ac:dyDescent="0.25">
      <c r="A1927" t="s">
        <v>1141</v>
      </c>
      <c r="B1927" t="s">
        <v>416</v>
      </c>
      <c r="C1927" t="s">
        <v>417</v>
      </c>
      <c r="D1927" t="s">
        <v>38</v>
      </c>
      <c r="E1927">
        <v>40112</v>
      </c>
      <c r="F1927" t="s">
        <v>370</v>
      </c>
      <c r="G1927" t="s">
        <v>417</v>
      </c>
      <c r="H1927" s="74">
        <v>0.73099999999999998</v>
      </c>
      <c r="I1927" s="1">
        <v>1636878.59</v>
      </c>
      <c r="J1927" s="1"/>
      <c r="K1927" s="1"/>
      <c r="L1927" s="1">
        <v>94912</v>
      </c>
      <c r="M1927" s="1"/>
      <c r="N1927" s="1"/>
      <c r="O1927" s="1"/>
      <c r="P1927" s="1">
        <v>4202</v>
      </c>
      <c r="Q1927" s="1"/>
      <c r="R1927" s="1"/>
      <c r="S1927" s="1"/>
      <c r="T1927" s="1">
        <v>99114</v>
      </c>
      <c r="U1927" s="1">
        <v>28.32</v>
      </c>
      <c r="V1927" s="36">
        <v>0.43582049162365971</v>
      </c>
      <c r="W1927" s="1"/>
      <c r="X1927" s="1"/>
      <c r="Y1927" s="1">
        <v>22022</v>
      </c>
      <c r="Z1927" s="1"/>
      <c r="AA1927" s="1"/>
      <c r="AB1927" s="1"/>
      <c r="AC1927" s="1">
        <v>495</v>
      </c>
      <c r="AD1927" s="1"/>
      <c r="AE1927" s="1"/>
      <c r="AF1927" s="1"/>
      <c r="AG1927" s="1">
        <v>0</v>
      </c>
      <c r="AH1927" s="1">
        <v>0</v>
      </c>
      <c r="AI1927" s="1">
        <v>225953.90400000004</v>
      </c>
      <c r="AJ1927" s="1">
        <v>0</v>
      </c>
      <c r="AK1927" s="1">
        <v>0</v>
      </c>
      <c r="AL1927" s="1">
        <v>0</v>
      </c>
      <c r="AM1927" s="1">
        <v>4350.8727716666654</v>
      </c>
      <c r="AN1927" s="1">
        <v>0</v>
      </c>
      <c r="AO1927" s="1">
        <v>0</v>
      </c>
      <c r="AP1927" s="1">
        <v>0</v>
      </c>
      <c r="AQ1927" s="1">
        <v>230304.77677166671</v>
      </c>
      <c r="AR1927" s="1">
        <v>0</v>
      </c>
      <c r="AS1927" s="1">
        <v>0</v>
      </c>
      <c r="AT1927" s="1">
        <v>47744.123226799995</v>
      </c>
      <c r="AU1927" s="1">
        <v>0</v>
      </c>
      <c r="AV1927" s="1">
        <v>0</v>
      </c>
      <c r="AW1927" s="1">
        <v>0</v>
      </c>
      <c r="AX1927" s="1">
        <v>1287.5840999999998</v>
      </c>
      <c r="AY1927" s="1">
        <v>0</v>
      </c>
      <c r="AZ1927" s="1">
        <v>0</v>
      </c>
      <c r="BA1927" s="1">
        <v>0</v>
      </c>
      <c r="BB1927" s="1">
        <v>49031.707326799995</v>
      </c>
      <c r="BC1927" s="7">
        <v>0.17065192605302917</v>
      </c>
      <c r="BD1927" s="35" t="s">
        <v>552</v>
      </c>
      <c r="BE1927" s="35" t="s">
        <v>552</v>
      </c>
      <c r="BF1927" s="35">
        <v>2.8837030852452803</v>
      </c>
      <c r="BG1927" s="35" t="s">
        <v>552</v>
      </c>
      <c r="BH1927" s="35" t="s">
        <v>552</v>
      </c>
      <c r="BI1927" s="35" t="s">
        <v>552</v>
      </c>
      <c r="BJ1927" s="35">
        <v>1.3418507547993017</v>
      </c>
      <c r="BK1927" s="35" t="s">
        <v>552</v>
      </c>
      <c r="BL1927" s="35" t="s">
        <v>552</v>
      </c>
      <c r="BM1927" s="35" t="s">
        <v>552</v>
      </c>
      <c r="BN1927" s="35">
        <v>2.8183352916688529</v>
      </c>
      <c r="BO1927" s="1">
        <v>0</v>
      </c>
      <c r="BP1927" s="1"/>
      <c r="BQ1927" s="1">
        <v>538794.95668439998</v>
      </c>
      <c r="BR1927" s="1">
        <v>23949.315211479003</v>
      </c>
      <c r="BS1927" s="1">
        <v>211628.88838919011</v>
      </c>
      <c r="BT1927" s="1">
        <v>538794.95668439998</v>
      </c>
      <c r="BU1927" s="1">
        <v>23949.315211479003</v>
      </c>
      <c r="BV1927" s="1">
        <v>62296.479741794945</v>
      </c>
      <c r="BW1927" s="35">
        <v>5.9795610859569432</v>
      </c>
      <c r="BX1927" s="1">
        <v>2682962.399615495</v>
      </c>
      <c r="BY1927" s="1">
        <v>119257.07806239752</v>
      </c>
      <c r="BZ1927" s="1">
        <v>1053818.9772871363</v>
      </c>
      <c r="CA1927" s="1">
        <v>2682962.399615495</v>
      </c>
      <c r="CB1927" s="1">
        <v>119257.07806239752</v>
      </c>
      <c r="CC1927" s="1">
        <v>310209.12631434714</v>
      </c>
    </row>
    <row r="1928" spans="1:81" x14ac:dyDescent="0.25">
      <c r="A1928" t="s">
        <v>1141</v>
      </c>
      <c r="B1928" t="s">
        <v>416</v>
      </c>
      <c r="C1928" t="s">
        <v>417</v>
      </c>
      <c r="D1928" t="s">
        <v>28</v>
      </c>
      <c r="E1928">
        <v>40112</v>
      </c>
      <c r="F1928" t="s">
        <v>370</v>
      </c>
      <c r="G1928" t="s">
        <v>417</v>
      </c>
      <c r="H1928" s="74">
        <v>0.73099999999999998</v>
      </c>
      <c r="I1928" s="1">
        <v>1636878.59</v>
      </c>
      <c r="J1928" s="1">
        <v>0</v>
      </c>
      <c r="K1928" s="1">
        <v>0</v>
      </c>
      <c r="L1928" s="1">
        <v>94912</v>
      </c>
      <c r="M1928" s="1">
        <v>0</v>
      </c>
      <c r="N1928" s="1">
        <v>0</v>
      </c>
      <c r="O1928" s="1">
        <v>0</v>
      </c>
      <c r="P1928" s="1">
        <v>43888</v>
      </c>
      <c r="Q1928" s="1">
        <v>0</v>
      </c>
      <c r="R1928" s="1">
        <v>0</v>
      </c>
      <c r="S1928" s="1">
        <v>0</v>
      </c>
      <c r="T1928" s="1">
        <v>138800</v>
      </c>
      <c r="U1928" s="1"/>
      <c r="V1928" s="36"/>
      <c r="W1928" s="1"/>
      <c r="X1928" s="1"/>
      <c r="Y1928" s="1">
        <v>22022</v>
      </c>
      <c r="Z1928" s="1"/>
      <c r="AA1928" s="1"/>
      <c r="AB1928" s="1"/>
      <c r="AC1928" s="1">
        <v>5169</v>
      </c>
      <c r="AD1928" s="1"/>
      <c r="AE1928" s="1"/>
      <c r="AF1928" s="1"/>
      <c r="AG1928" s="1">
        <v>0</v>
      </c>
      <c r="AH1928" s="1">
        <v>0</v>
      </c>
      <c r="AI1928" s="1">
        <v>225953.90400000004</v>
      </c>
      <c r="AJ1928" s="1">
        <v>0</v>
      </c>
      <c r="AK1928" s="1">
        <v>0</v>
      </c>
      <c r="AL1928" s="1">
        <v>0</v>
      </c>
      <c r="AM1928" s="1">
        <v>45433.669453333321</v>
      </c>
      <c r="AN1928" s="1">
        <v>0</v>
      </c>
      <c r="AO1928" s="1">
        <v>0</v>
      </c>
      <c r="AP1928" s="1">
        <v>0</v>
      </c>
      <c r="AQ1928" s="1">
        <v>271387.57345333335</v>
      </c>
      <c r="AR1928" s="1">
        <v>0</v>
      </c>
      <c r="AS1928" s="1">
        <v>0</v>
      </c>
      <c r="AT1928" s="1">
        <v>47744.123226799995</v>
      </c>
      <c r="AU1928" s="1">
        <v>0</v>
      </c>
      <c r="AV1928" s="1">
        <v>0</v>
      </c>
      <c r="AW1928" s="1">
        <v>0</v>
      </c>
      <c r="AX1928" s="1">
        <v>13445.49942</v>
      </c>
      <c r="AY1928" s="1">
        <v>0</v>
      </c>
      <c r="AZ1928" s="1">
        <v>0</v>
      </c>
      <c r="BA1928" s="1">
        <v>0</v>
      </c>
      <c r="BB1928" s="1">
        <v>61189.622646799995</v>
      </c>
      <c r="BC1928" s="7">
        <v>0.20317768106438081</v>
      </c>
      <c r="BD1928" s="35" t="s">
        <v>552</v>
      </c>
      <c r="BE1928" s="35" t="s">
        <v>552</v>
      </c>
      <c r="BF1928" s="35">
        <v>2.8837030852452803</v>
      </c>
      <c r="BG1928" s="35" t="s">
        <v>552</v>
      </c>
      <c r="BH1928" s="35" t="s">
        <v>552</v>
      </c>
      <c r="BI1928" s="35" t="s">
        <v>552</v>
      </c>
      <c r="BJ1928" s="35">
        <v>1.3415778543869241</v>
      </c>
      <c r="BK1928" s="35" t="s">
        <v>552</v>
      </c>
      <c r="BL1928" s="35" t="s">
        <v>552</v>
      </c>
      <c r="BM1928" s="35" t="s">
        <v>552</v>
      </c>
      <c r="BN1928" s="35">
        <v>2.3960893090787705</v>
      </c>
      <c r="BO1928" s="1">
        <v>0</v>
      </c>
      <c r="BP1928" s="1">
        <v>0</v>
      </c>
      <c r="BQ1928" s="1">
        <v>538794.95668439998</v>
      </c>
      <c r="BR1928" s="1">
        <v>23949.315211479003</v>
      </c>
      <c r="BS1928" s="1">
        <v>211628.88838919011</v>
      </c>
      <c r="BT1928" s="1">
        <v>538794.95668439998</v>
      </c>
      <c r="BU1928" s="1">
        <v>23949.315211479003</v>
      </c>
      <c r="BV1928" s="1">
        <v>62296.479741794945</v>
      </c>
      <c r="BW1928" s="35">
        <v>5.9795610859569432</v>
      </c>
      <c r="BX1928" s="1">
        <v>2682962.399615495</v>
      </c>
      <c r="BY1928" s="1">
        <v>119257.07806239752</v>
      </c>
      <c r="BZ1928" s="1">
        <v>1053818.9772871363</v>
      </c>
      <c r="CA1928" s="1">
        <v>2682962.399615495</v>
      </c>
      <c r="CB1928" s="1">
        <v>119257.07806239752</v>
      </c>
      <c r="CC1928" s="1">
        <v>310209.12631434714</v>
      </c>
    </row>
    <row r="1929" spans="1:81" x14ac:dyDescent="0.25">
      <c r="A1929" t="s">
        <v>1141</v>
      </c>
      <c r="B1929" t="s">
        <v>416</v>
      </c>
      <c r="C1929" t="s">
        <v>417</v>
      </c>
      <c r="D1929" t="s">
        <v>1730</v>
      </c>
      <c r="E1929">
        <v>40112</v>
      </c>
      <c r="F1929" t="s">
        <v>370</v>
      </c>
      <c r="G1929" t="s">
        <v>417</v>
      </c>
      <c r="H1929" s="74">
        <v>0.73099999999999998</v>
      </c>
      <c r="I1929" s="1"/>
      <c r="J1929" s="1"/>
      <c r="K1929" s="1"/>
      <c r="L1929" s="1"/>
      <c r="M1929" s="1"/>
      <c r="N1929" s="1"/>
      <c r="O1929" s="1"/>
      <c r="P1929" s="1">
        <v>39686</v>
      </c>
      <c r="Q1929" s="1"/>
      <c r="R1929" s="1"/>
      <c r="S1929" s="1"/>
      <c r="T1929" s="1">
        <v>39686</v>
      </c>
      <c r="U1929" s="1">
        <v>19</v>
      </c>
      <c r="V1929" s="36" t="s">
        <v>552</v>
      </c>
      <c r="W1929" s="1"/>
      <c r="X1929" s="1"/>
      <c r="Y1929" s="1"/>
      <c r="Z1929" s="1"/>
      <c r="AA1929" s="1"/>
      <c r="AB1929" s="1"/>
      <c r="AC1929" s="1">
        <v>4674</v>
      </c>
      <c r="AD1929" s="1"/>
      <c r="AE1929" s="1"/>
      <c r="AF1929" s="1"/>
      <c r="AG1929" s="1">
        <v>0</v>
      </c>
      <c r="AH1929" s="1">
        <v>0</v>
      </c>
      <c r="AI1929" s="1">
        <v>0</v>
      </c>
      <c r="AJ1929" s="1">
        <v>0</v>
      </c>
      <c r="AK1929" s="1"/>
      <c r="AL1929" s="1">
        <v>0</v>
      </c>
      <c r="AM1929" s="1">
        <v>41082.796681666659</v>
      </c>
      <c r="AN1929" s="1"/>
      <c r="AO1929" s="1">
        <v>0</v>
      </c>
      <c r="AP1929" s="1">
        <v>0</v>
      </c>
      <c r="AQ1929" s="1">
        <v>41082.796681666659</v>
      </c>
      <c r="AR1929" s="1">
        <v>0</v>
      </c>
      <c r="AS1929" s="1">
        <v>0</v>
      </c>
      <c r="AT1929" s="1">
        <v>0</v>
      </c>
      <c r="AU1929" s="1">
        <v>0</v>
      </c>
      <c r="AV1929" s="1"/>
      <c r="AW1929" s="1">
        <v>0</v>
      </c>
      <c r="AX1929" s="1">
        <v>12157.91532</v>
      </c>
      <c r="AY1929" s="1"/>
      <c r="AZ1929" s="1">
        <v>0</v>
      </c>
      <c r="BA1929" s="1">
        <v>0</v>
      </c>
      <c r="BB1929" s="1">
        <v>12157.91532</v>
      </c>
      <c r="BC1929" s="7" t="s">
        <v>552</v>
      </c>
      <c r="BD1929" s="35" t="s">
        <v>552</v>
      </c>
      <c r="BE1929" s="35" t="s">
        <v>552</v>
      </c>
      <c r="BF1929" s="35" t="s">
        <v>552</v>
      </c>
      <c r="BG1929" s="35" t="s">
        <v>552</v>
      </c>
      <c r="BH1929" s="35" t="s">
        <v>552</v>
      </c>
      <c r="BI1929" s="35" t="s">
        <v>552</v>
      </c>
      <c r="BJ1929" s="35">
        <v>1.3415489593727425</v>
      </c>
      <c r="BK1929" s="35" t="s">
        <v>552</v>
      </c>
      <c r="BL1929" s="35" t="s">
        <v>552</v>
      </c>
      <c r="BM1929" s="35" t="s">
        <v>552</v>
      </c>
      <c r="BN1929" s="35">
        <v>1.3415489593727425</v>
      </c>
      <c r="BO1929" s="1">
        <v>0</v>
      </c>
      <c r="BP1929" s="1">
        <v>0</v>
      </c>
      <c r="BQ1929" s="1">
        <v>0</v>
      </c>
      <c r="BR1929" s="1">
        <v>0</v>
      </c>
      <c r="BS1929" s="1">
        <v>0</v>
      </c>
      <c r="BT1929" s="1">
        <v>0</v>
      </c>
      <c r="BU1929" s="1">
        <v>0</v>
      </c>
      <c r="BV1929" s="1">
        <v>0</v>
      </c>
      <c r="BW1929" s="35">
        <v>5.9795610859569432</v>
      </c>
      <c r="BX1929" s="1">
        <v>0</v>
      </c>
      <c r="BY1929" s="1">
        <v>0</v>
      </c>
      <c r="BZ1929" s="1">
        <v>0</v>
      </c>
      <c r="CA1929" s="1">
        <v>0</v>
      </c>
      <c r="CB1929" s="1">
        <v>0</v>
      </c>
      <c r="CC1929" s="1">
        <v>0</v>
      </c>
    </row>
    <row r="1930" spans="1:81" x14ac:dyDescent="0.25">
      <c r="A1930" t="s">
        <v>415</v>
      </c>
      <c r="B1930" t="s">
        <v>416</v>
      </c>
      <c r="C1930" t="s">
        <v>417</v>
      </c>
      <c r="D1930" t="s">
        <v>38</v>
      </c>
      <c r="E1930">
        <v>40086</v>
      </c>
      <c r="F1930" t="s">
        <v>39</v>
      </c>
      <c r="G1930" t="s">
        <v>417</v>
      </c>
      <c r="H1930" s="74">
        <v>0.73099999999999998</v>
      </c>
      <c r="I1930" s="1">
        <v>20404979</v>
      </c>
      <c r="J1930" s="1"/>
      <c r="K1930" s="1"/>
      <c r="L1930" s="1">
        <v>2244645</v>
      </c>
      <c r="M1930" s="1"/>
      <c r="N1930" s="1"/>
      <c r="O1930" s="1"/>
      <c r="P1930" s="1"/>
      <c r="Q1930" s="1"/>
      <c r="R1930" s="1"/>
      <c r="S1930" s="1"/>
      <c r="T1930" s="1">
        <v>2244645</v>
      </c>
      <c r="U1930" s="1">
        <v>34.415929203539825</v>
      </c>
      <c r="V1930" s="36">
        <v>0.29676574817285739</v>
      </c>
      <c r="W1930" s="1"/>
      <c r="X1930" s="1"/>
      <c r="Y1930" s="1">
        <v>1042103</v>
      </c>
      <c r="Z1930" s="1"/>
      <c r="AA1930" s="1"/>
      <c r="AB1930" s="1"/>
      <c r="AC1930" s="1"/>
      <c r="AD1930" s="1"/>
      <c r="AE1930" s="1"/>
      <c r="AF1930" s="1"/>
      <c r="AG1930" s="1">
        <v>0</v>
      </c>
      <c r="AH1930" s="1">
        <v>0</v>
      </c>
      <c r="AI1930" s="1">
        <v>10666105.918437501</v>
      </c>
      <c r="AJ1930" s="1">
        <v>0</v>
      </c>
      <c r="AK1930" s="1">
        <v>0</v>
      </c>
      <c r="AL1930" s="1">
        <v>0</v>
      </c>
      <c r="AM1930" s="1">
        <v>0</v>
      </c>
      <c r="AN1930" s="1">
        <v>0</v>
      </c>
      <c r="AO1930" s="1">
        <v>0</v>
      </c>
      <c r="AP1930" s="1">
        <v>0</v>
      </c>
      <c r="AQ1930" s="1">
        <v>10666105.918437501</v>
      </c>
      <c r="AR1930" s="1">
        <v>0</v>
      </c>
      <c r="AS1930" s="1">
        <v>0</v>
      </c>
      <c r="AT1930" s="1">
        <v>2259299.5207981998</v>
      </c>
      <c r="AU1930" s="1">
        <v>0</v>
      </c>
      <c r="AV1930" s="1">
        <v>0</v>
      </c>
      <c r="AW1930" s="1">
        <v>0</v>
      </c>
      <c r="AX1930" s="1">
        <v>0</v>
      </c>
      <c r="AY1930" s="1">
        <v>0</v>
      </c>
      <c r="AZ1930" s="1">
        <v>0</v>
      </c>
      <c r="BA1930" s="1">
        <v>0</v>
      </c>
      <c r="BB1930" s="1">
        <v>2259299.5207981998</v>
      </c>
      <c r="BC1930" s="7">
        <v>0.63344370210994594</v>
      </c>
      <c r="BD1930" s="35" t="s">
        <v>552</v>
      </c>
      <c r="BE1930" s="35" t="s">
        <v>552</v>
      </c>
      <c r="BF1930" s="35">
        <v>5.7583294637841185</v>
      </c>
      <c r="BG1930" s="35" t="s">
        <v>552</v>
      </c>
      <c r="BH1930" s="35" t="s">
        <v>552</v>
      </c>
      <c r="BI1930" s="35" t="s">
        <v>552</v>
      </c>
      <c r="BJ1930" s="35" t="s">
        <v>552</v>
      </c>
      <c r="BK1930" s="35" t="s">
        <v>552</v>
      </c>
      <c r="BL1930" s="35" t="s">
        <v>552</v>
      </c>
      <c r="BM1930" s="35" t="s">
        <v>552</v>
      </c>
      <c r="BN1930" s="35">
        <v>5.7583294637841185</v>
      </c>
      <c r="BO1930" s="1">
        <v>0</v>
      </c>
      <c r="BP1930" s="1"/>
      <c r="BQ1930" s="1">
        <v>6716502.8876399994</v>
      </c>
      <c r="BR1930" s="1">
        <v>298547.04981791566</v>
      </c>
      <c r="BS1930" s="1">
        <v>2638120.53609594</v>
      </c>
      <c r="BT1930" s="1">
        <v>6716502.8876399994</v>
      </c>
      <c r="BU1930" s="1">
        <v>298547.04981791566</v>
      </c>
      <c r="BV1930" s="1">
        <v>776574.61504536576</v>
      </c>
      <c r="BW1930" s="35">
        <v>6.0387995274354305</v>
      </c>
      <c r="BX1930" s="1">
        <v>33843111.576259136</v>
      </c>
      <c r="BY1930" s="1">
        <v>1504318.7335397555</v>
      </c>
      <c r="BZ1930" s="1">
        <v>13292960.510597931</v>
      </c>
      <c r="CA1930" s="1">
        <v>33843111.576259136</v>
      </c>
      <c r="CB1930" s="1">
        <v>1504318.7335397555</v>
      </c>
      <c r="CC1930" s="1">
        <v>3913003.803308941</v>
      </c>
    </row>
    <row r="1931" spans="1:81" x14ac:dyDescent="0.25">
      <c r="A1931" t="s">
        <v>415</v>
      </c>
      <c r="B1931" t="s">
        <v>416</v>
      </c>
      <c r="C1931" t="s">
        <v>417</v>
      </c>
      <c r="D1931" t="s">
        <v>28</v>
      </c>
      <c r="E1931">
        <v>40086</v>
      </c>
      <c r="F1931" t="s">
        <v>39</v>
      </c>
      <c r="G1931" t="s">
        <v>417</v>
      </c>
      <c r="H1931" s="74">
        <v>0.73099999999999998</v>
      </c>
      <c r="I1931" s="1">
        <v>20892652</v>
      </c>
      <c r="J1931" s="1">
        <v>0</v>
      </c>
      <c r="K1931" s="1">
        <v>0</v>
      </c>
      <c r="L1931" s="1">
        <v>2390490</v>
      </c>
      <c r="M1931" s="1">
        <v>0</v>
      </c>
      <c r="N1931" s="1">
        <v>0</v>
      </c>
      <c r="O1931" s="1">
        <v>0</v>
      </c>
      <c r="P1931" s="1">
        <v>634382</v>
      </c>
      <c r="Q1931" s="1">
        <v>0</v>
      </c>
      <c r="R1931" s="1">
        <v>0</v>
      </c>
      <c r="S1931" s="1">
        <v>0</v>
      </c>
      <c r="T1931" s="1">
        <v>3024872</v>
      </c>
      <c r="U1931" s="1"/>
      <c r="V1931" s="36"/>
      <c r="W1931" s="1"/>
      <c r="X1931" s="1"/>
      <c r="Y1931" s="1">
        <v>1062579</v>
      </c>
      <c r="Z1931" s="1"/>
      <c r="AA1931" s="1"/>
      <c r="AB1931" s="1"/>
      <c r="AC1931" s="1">
        <v>38027</v>
      </c>
      <c r="AD1931" s="1"/>
      <c r="AE1931" s="1"/>
      <c r="AF1931" s="1"/>
      <c r="AG1931" s="1">
        <v>0</v>
      </c>
      <c r="AH1931" s="1">
        <v>0</v>
      </c>
      <c r="AI1931" s="1">
        <v>10876870.441875001</v>
      </c>
      <c r="AJ1931" s="1">
        <v>0</v>
      </c>
      <c r="AK1931" s="1">
        <v>0</v>
      </c>
      <c r="AL1931" s="1">
        <v>0</v>
      </c>
      <c r="AM1931" s="1">
        <v>334597.61222166661</v>
      </c>
      <c r="AN1931" s="1">
        <v>0</v>
      </c>
      <c r="AO1931" s="1">
        <v>0</v>
      </c>
      <c r="AP1931" s="1">
        <v>0</v>
      </c>
      <c r="AQ1931" s="1">
        <v>11211468.054096669</v>
      </c>
      <c r="AR1931" s="1">
        <v>0</v>
      </c>
      <c r="AS1931" s="1">
        <v>0</v>
      </c>
      <c r="AT1931" s="1">
        <v>2303691.8860326</v>
      </c>
      <c r="AU1931" s="1">
        <v>0</v>
      </c>
      <c r="AV1931" s="1">
        <v>0</v>
      </c>
      <c r="AW1931" s="1">
        <v>0</v>
      </c>
      <c r="AX1931" s="1">
        <v>98915.071859999996</v>
      </c>
      <c r="AY1931" s="1">
        <v>0</v>
      </c>
      <c r="AZ1931" s="1">
        <v>0</v>
      </c>
      <c r="BA1931" s="1">
        <v>0</v>
      </c>
      <c r="BB1931" s="1">
        <v>2402606.9578926</v>
      </c>
      <c r="BC1931" s="7">
        <v>0.65162024485877956</v>
      </c>
      <c r="BD1931" s="35" t="s">
        <v>552</v>
      </c>
      <c r="BE1931" s="35" t="s">
        <v>552</v>
      </c>
      <c r="BF1931" s="35">
        <v>5.5137492011711409</v>
      </c>
      <c r="BG1931" s="35" t="s">
        <v>552</v>
      </c>
      <c r="BH1931" s="35" t="s">
        <v>552</v>
      </c>
      <c r="BI1931" s="35" t="s">
        <v>552</v>
      </c>
      <c r="BJ1931" s="35">
        <v>0.68336220775757606</v>
      </c>
      <c r="BK1931" s="35" t="s">
        <v>552</v>
      </c>
      <c r="BL1931" s="35" t="s">
        <v>552</v>
      </c>
      <c r="BM1931" s="35" t="s">
        <v>552</v>
      </c>
      <c r="BN1931" s="35">
        <v>4.5007111084334372</v>
      </c>
      <c r="BO1931" s="1">
        <v>0</v>
      </c>
      <c r="BP1931" s="1">
        <v>0</v>
      </c>
      <c r="BQ1931" s="1">
        <v>6877025.3323199991</v>
      </c>
      <c r="BR1931" s="1">
        <v>305682.23654983303</v>
      </c>
      <c r="BS1931" s="1">
        <v>2701170.8414258067</v>
      </c>
      <c r="BT1931" s="1">
        <v>6877025.3323199991</v>
      </c>
      <c r="BU1931" s="1">
        <v>305682.23654983303</v>
      </c>
      <c r="BV1931" s="1">
        <v>795134.5200686946</v>
      </c>
      <c r="BW1931" s="35">
        <v>6.0387995274354305</v>
      </c>
      <c r="BX1931" s="1">
        <v>34651951.994655497</v>
      </c>
      <c r="BY1931" s="1">
        <v>1540271.5090727042</v>
      </c>
      <c r="BZ1931" s="1">
        <v>13610658.359298721</v>
      </c>
      <c r="CA1931" s="1">
        <v>34651951.994655497</v>
      </c>
      <c r="CB1931" s="1">
        <v>1540271.5090727042</v>
      </c>
      <c r="CC1931" s="1">
        <v>4006523.4439697363</v>
      </c>
    </row>
    <row r="1932" spans="1:81" x14ac:dyDescent="0.25">
      <c r="A1932" t="s">
        <v>415</v>
      </c>
      <c r="B1932" t="s">
        <v>416</v>
      </c>
      <c r="C1932" t="s">
        <v>417</v>
      </c>
      <c r="D1932" t="s">
        <v>1730</v>
      </c>
      <c r="E1932">
        <v>40086</v>
      </c>
      <c r="F1932" t="s">
        <v>39</v>
      </c>
      <c r="G1932" t="s">
        <v>417</v>
      </c>
      <c r="H1932" s="74">
        <v>0.73099999999999998</v>
      </c>
      <c r="I1932" s="1">
        <v>487673</v>
      </c>
      <c r="J1932" s="1"/>
      <c r="K1932" s="1"/>
      <c r="L1932" s="1">
        <v>145845</v>
      </c>
      <c r="M1932" s="1"/>
      <c r="N1932" s="1"/>
      <c r="O1932" s="1"/>
      <c r="P1932" s="1">
        <v>634382</v>
      </c>
      <c r="Q1932" s="1"/>
      <c r="R1932" s="1"/>
      <c r="S1932" s="1"/>
      <c r="T1932" s="1">
        <v>780227</v>
      </c>
      <c r="U1932" s="1">
        <v>6.709090909090909</v>
      </c>
      <c r="V1932" s="36">
        <v>0.1323474348059723</v>
      </c>
      <c r="W1932" s="1"/>
      <c r="X1932" s="1"/>
      <c r="Y1932" s="1">
        <v>20476</v>
      </c>
      <c r="Z1932" s="1"/>
      <c r="AA1932" s="1"/>
      <c r="AB1932" s="1"/>
      <c r="AC1932" s="1">
        <v>38027</v>
      </c>
      <c r="AD1932" s="1"/>
      <c r="AE1932" s="1"/>
      <c r="AF1932" s="1"/>
      <c r="AG1932" s="1">
        <v>0</v>
      </c>
      <c r="AH1932" s="1">
        <v>0</v>
      </c>
      <c r="AI1932" s="1">
        <v>210764.52343750003</v>
      </c>
      <c r="AJ1932" s="1">
        <v>0</v>
      </c>
      <c r="AK1932" s="1"/>
      <c r="AL1932" s="1">
        <v>0</v>
      </c>
      <c r="AM1932" s="1">
        <v>334597.61222166661</v>
      </c>
      <c r="AN1932" s="1"/>
      <c r="AO1932" s="1">
        <v>0</v>
      </c>
      <c r="AP1932" s="1">
        <v>0</v>
      </c>
      <c r="AQ1932" s="1">
        <v>545362.13565916661</v>
      </c>
      <c r="AR1932" s="1">
        <v>0</v>
      </c>
      <c r="AS1932" s="1">
        <v>0</v>
      </c>
      <c r="AT1932" s="1">
        <v>44392.3652344</v>
      </c>
      <c r="AU1932" s="1">
        <v>0</v>
      </c>
      <c r="AV1932" s="1"/>
      <c r="AW1932" s="1">
        <v>0</v>
      </c>
      <c r="AX1932" s="1">
        <v>98915.071859999996</v>
      </c>
      <c r="AY1932" s="1"/>
      <c r="AZ1932" s="1">
        <v>0</v>
      </c>
      <c r="BA1932" s="1">
        <v>0</v>
      </c>
      <c r="BB1932" s="1">
        <v>143307.4370944</v>
      </c>
      <c r="BC1932" s="7">
        <v>1.4121544000868749</v>
      </c>
      <c r="BD1932" s="35" t="s">
        <v>552</v>
      </c>
      <c r="BE1932" s="35" t="s">
        <v>552</v>
      </c>
      <c r="BF1932" s="35">
        <v>1.7495072760252324</v>
      </c>
      <c r="BG1932" s="35" t="s">
        <v>552</v>
      </c>
      <c r="BH1932" s="35" t="s">
        <v>552</v>
      </c>
      <c r="BI1932" s="35" t="s">
        <v>552</v>
      </c>
      <c r="BJ1932" s="35">
        <v>0.68336220775757606</v>
      </c>
      <c r="BK1932" s="35" t="s">
        <v>552</v>
      </c>
      <c r="BL1932" s="35" t="s">
        <v>552</v>
      </c>
      <c r="BM1932" s="35" t="s">
        <v>552</v>
      </c>
      <c r="BN1932" s="35">
        <v>0.88265283405158568</v>
      </c>
      <c r="BO1932" s="1">
        <v>0</v>
      </c>
      <c r="BP1932" s="1">
        <v>0</v>
      </c>
      <c r="BQ1932" s="1">
        <v>160522.44467999999</v>
      </c>
      <c r="BR1932" s="1">
        <v>7135.1867319173616</v>
      </c>
      <c r="BS1932" s="1">
        <v>63050.305329866584</v>
      </c>
      <c r="BT1932" s="1">
        <v>160522.44467999999</v>
      </c>
      <c r="BU1932" s="1">
        <v>7135.1867319173616</v>
      </c>
      <c r="BV1932" s="1">
        <v>18559.9050233288</v>
      </c>
      <c r="BW1932" s="35">
        <v>6.0387995274354305</v>
      </c>
      <c r="BX1932" s="1">
        <v>808840.41839636397</v>
      </c>
      <c r="BY1932" s="1">
        <v>35952.775532948755</v>
      </c>
      <c r="BZ1932" s="1">
        <v>317697.84870079131</v>
      </c>
      <c r="CA1932" s="1">
        <v>808840.41839636397</v>
      </c>
      <c r="CB1932" s="1">
        <v>35952.775532948755</v>
      </c>
      <c r="CC1932" s="1">
        <v>93519.640660795631</v>
      </c>
    </row>
    <row r="1933" spans="1:81" x14ac:dyDescent="0.25">
      <c r="A1933" t="s">
        <v>1415</v>
      </c>
      <c r="B1933" t="s">
        <v>1416</v>
      </c>
      <c r="C1933" t="s">
        <v>417</v>
      </c>
      <c r="D1933" t="s">
        <v>28</v>
      </c>
      <c r="E1933">
        <v>40114</v>
      </c>
      <c r="F1933" t="s">
        <v>370</v>
      </c>
      <c r="G1933" t="s">
        <v>417</v>
      </c>
      <c r="H1933" s="74">
        <v>0.73099999999999998</v>
      </c>
      <c r="I1933" s="1">
        <v>27453.42</v>
      </c>
      <c r="J1933" s="1">
        <v>0</v>
      </c>
      <c r="K1933" s="1">
        <v>0</v>
      </c>
      <c r="L1933" s="1">
        <v>0</v>
      </c>
      <c r="M1933" s="1">
        <v>0</v>
      </c>
      <c r="N1933" s="1">
        <v>0</v>
      </c>
      <c r="O1933" s="1">
        <v>0</v>
      </c>
      <c r="P1933" s="1">
        <v>18876</v>
      </c>
      <c r="Q1933" s="1">
        <v>0</v>
      </c>
      <c r="R1933" s="1">
        <v>0</v>
      </c>
      <c r="S1933" s="1">
        <v>0</v>
      </c>
      <c r="T1933" s="1">
        <v>18876</v>
      </c>
      <c r="U1933" s="1"/>
      <c r="V1933" s="36"/>
      <c r="W1933" s="1"/>
      <c r="X1933" s="1"/>
      <c r="Y1933" s="1"/>
      <c r="Z1933" s="1"/>
      <c r="AA1933" s="1"/>
      <c r="AB1933" s="1"/>
      <c r="AC1933" s="1">
        <v>2223</v>
      </c>
      <c r="AD1933" s="1"/>
      <c r="AE1933" s="1"/>
      <c r="AF1933" s="1"/>
      <c r="AG1933" s="1">
        <v>0</v>
      </c>
      <c r="AH1933" s="1">
        <v>0</v>
      </c>
      <c r="AI1933" s="1">
        <v>0</v>
      </c>
      <c r="AJ1933" s="1">
        <v>0</v>
      </c>
      <c r="AK1933" s="1">
        <v>0</v>
      </c>
      <c r="AL1933" s="1">
        <v>0</v>
      </c>
      <c r="AM1933" s="1">
        <v>19539.379989999998</v>
      </c>
      <c r="AN1933" s="1">
        <v>0</v>
      </c>
      <c r="AO1933" s="1">
        <v>0</v>
      </c>
      <c r="AP1933" s="1">
        <v>0</v>
      </c>
      <c r="AQ1933" s="1">
        <v>19539.379989999998</v>
      </c>
      <c r="AR1933" s="1">
        <v>0</v>
      </c>
      <c r="AS1933" s="1">
        <v>0</v>
      </c>
      <c r="AT1933" s="1">
        <v>0</v>
      </c>
      <c r="AU1933" s="1">
        <v>0</v>
      </c>
      <c r="AV1933" s="1">
        <v>0</v>
      </c>
      <c r="AW1933" s="1">
        <v>0</v>
      </c>
      <c r="AX1933" s="1">
        <v>5782.4231399999999</v>
      </c>
      <c r="AY1933" s="1">
        <v>0</v>
      </c>
      <c r="AZ1933" s="1">
        <v>0</v>
      </c>
      <c r="BA1933" s="1">
        <v>0</v>
      </c>
      <c r="BB1933" s="1">
        <v>5782.4231399999999</v>
      </c>
      <c r="BC1933" s="7">
        <v>0.92235514300221966</v>
      </c>
      <c r="BD1933" s="35" t="s">
        <v>552</v>
      </c>
      <c r="BE1933" s="35" t="s">
        <v>552</v>
      </c>
      <c r="BF1933" s="35" t="s">
        <v>552</v>
      </c>
      <c r="BG1933" s="35" t="s">
        <v>552</v>
      </c>
      <c r="BH1933" s="35" t="s">
        <v>552</v>
      </c>
      <c r="BI1933" s="35" t="s">
        <v>552</v>
      </c>
      <c r="BJ1933" s="35">
        <v>1.3414814118457299</v>
      </c>
      <c r="BK1933" s="35" t="s">
        <v>552</v>
      </c>
      <c r="BL1933" s="35" t="s">
        <v>552</v>
      </c>
      <c r="BM1933" s="35" t="s">
        <v>552</v>
      </c>
      <c r="BN1933" s="35">
        <v>1.3414814118457299</v>
      </c>
      <c r="BO1933" s="1">
        <v>0</v>
      </c>
      <c r="BP1933" s="1">
        <v>0</v>
      </c>
      <c r="BQ1933" s="1">
        <v>9036.5677271999975</v>
      </c>
      <c r="BR1933" s="1">
        <v>401.67341257308624</v>
      </c>
      <c r="BS1933" s="1">
        <v>3549.3999326373723</v>
      </c>
      <c r="BT1933" s="1">
        <v>9036.5677271999994</v>
      </c>
      <c r="BU1933" s="1">
        <v>401.67341257308635</v>
      </c>
      <c r="BV1933" s="1">
        <v>1044.8248473168608</v>
      </c>
      <c r="BW1933" s="35">
        <v>5.9751452214574883</v>
      </c>
      <c r="BX1933" s="1">
        <v>44958.236746356022</v>
      </c>
      <c r="BY1933" s="1">
        <v>1998.3835591495122</v>
      </c>
      <c r="BZ1933" s="1">
        <v>17658.780113902358</v>
      </c>
      <c r="CA1933" s="1">
        <v>44958.236746356022</v>
      </c>
      <c r="CB1933" s="1">
        <v>1998.3835591495122</v>
      </c>
      <c r="CC1933" s="1">
        <v>5198.1553463885275</v>
      </c>
    </row>
    <row r="1934" spans="1:81" x14ac:dyDescent="0.25">
      <c r="A1934" t="s">
        <v>1415</v>
      </c>
      <c r="B1934" t="s">
        <v>1416</v>
      </c>
      <c r="C1934" t="s">
        <v>417</v>
      </c>
      <c r="D1934" t="s">
        <v>1730</v>
      </c>
      <c r="E1934">
        <v>40114</v>
      </c>
      <c r="F1934" t="s">
        <v>370</v>
      </c>
      <c r="G1934" t="s">
        <v>417</v>
      </c>
      <c r="H1934" s="74">
        <v>0.73099999999999998</v>
      </c>
      <c r="I1934" s="1">
        <v>27453.42</v>
      </c>
      <c r="J1934" s="1"/>
      <c r="K1934" s="1"/>
      <c r="L1934" s="1"/>
      <c r="M1934" s="1"/>
      <c r="N1934" s="1"/>
      <c r="O1934" s="1"/>
      <c r="P1934" s="1">
        <v>18876</v>
      </c>
      <c r="Q1934" s="1"/>
      <c r="R1934" s="1"/>
      <c r="S1934" s="1"/>
      <c r="T1934" s="1">
        <v>18876</v>
      </c>
      <c r="U1934" s="1">
        <v>12.333333333333334</v>
      </c>
      <c r="V1934" s="36">
        <v>0.14582069917936277</v>
      </c>
      <c r="W1934" s="1"/>
      <c r="X1934" s="1"/>
      <c r="Y1934" s="1"/>
      <c r="Z1934" s="1"/>
      <c r="AA1934" s="1"/>
      <c r="AB1934" s="1"/>
      <c r="AC1934" s="1">
        <v>2223</v>
      </c>
      <c r="AD1934" s="1"/>
      <c r="AE1934" s="1"/>
      <c r="AF1934" s="1"/>
      <c r="AG1934" s="1">
        <v>0</v>
      </c>
      <c r="AH1934" s="1">
        <v>0</v>
      </c>
      <c r="AI1934" s="1">
        <v>0</v>
      </c>
      <c r="AJ1934" s="1">
        <v>0</v>
      </c>
      <c r="AK1934" s="1"/>
      <c r="AL1934" s="1">
        <v>0</v>
      </c>
      <c r="AM1934" s="1">
        <v>19539.379989999998</v>
      </c>
      <c r="AN1934" s="1"/>
      <c r="AO1934" s="1">
        <v>0</v>
      </c>
      <c r="AP1934" s="1">
        <v>0</v>
      </c>
      <c r="AQ1934" s="1">
        <v>19539.379989999998</v>
      </c>
      <c r="AR1934" s="1">
        <v>0</v>
      </c>
      <c r="AS1934" s="1">
        <v>0</v>
      </c>
      <c r="AT1934" s="1">
        <v>0</v>
      </c>
      <c r="AU1934" s="1">
        <v>0</v>
      </c>
      <c r="AV1934" s="1"/>
      <c r="AW1934" s="1">
        <v>0</v>
      </c>
      <c r="AX1934" s="1">
        <v>5782.4231399999999</v>
      </c>
      <c r="AY1934" s="1"/>
      <c r="AZ1934" s="1">
        <v>0</v>
      </c>
      <c r="BA1934" s="1">
        <v>0</v>
      </c>
      <c r="BB1934" s="1">
        <v>5782.4231399999999</v>
      </c>
      <c r="BC1934" s="7">
        <v>0.92235514300221966</v>
      </c>
      <c r="BD1934" s="35" t="s">
        <v>552</v>
      </c>
      <c r="BE1934" s="35" t="s">
        <v>552</v>
      </c>
      <c r="BF1934" s="35" t="s">
        <v>552</v>
      </c>
      <c r="BG1934" s="35" t="s">
        <v>552</v>
      </c>
      <c r="BH1934" s="35" t="s">
        <v>552</v>
      </c>
      <c r="BI1934" s="35" t="s">
        <v>552</v>
      </c>
      <c r="BJ1934" s="35">
        <v>1.3414814118457299</v>
      </c>
      <c r="BK1934" s="35" t="s">
        <v>552</v>
      </c>
      <c r="BL1934" s="35" t="s">
        <v>552</v>
      </c>
      <c r="BM1934" s="35" t="s">
        <v>552</v>
      </c>
      <c r="BN1934" s="35">
        <v>1.3414814118457299</v>
      </c>
      <c r="BO1934" s="1">
        <v>0</v>
      </c>
      <c r="BP1934" s="1">
        <v>0</v>
      </c>
      <c r="BQ1934" s="1">
        <v>9036.5677271999975</v>
      </c>
      <c r="BR1934" s="1">
        <v>401.67341257308624</v>
      </c>
      <c r="BS1934" s="1">
        <v>3549.3999326373723</v>
      </c>
      <c r="BT1934" s="1">
        <v>9036.5677271999975</v>
      </c>
      <c r="BU1934" s="1">
        <v>401.67341257308624</v>
      </c>
      <c r="BV1934" s="1">
        <v>1044.8248473168603</v>
      </c>
      <c r="BW1934" s="35">
        <v>5.9751452214574883</v>
      </c>
      <c r="BX1934" s="1">
        <v>44958.236746356022</v>
      </c>
      <c r="BY1934" s="1">
        <v>1998.3835591495122</v>
      </c>
      <c r="BZ1934" s="1">
        <v>17658.780113902358</v>
      </c>
      <c r="CA1934" s="1">
        <v>44958.236746356022</v>
      </c>
      <c r="CB1934" s="1">
        <v>1998.3835591495122</v>
      </c>
      <c r="CC1934" s="1">
        <v>5198.1553463885275</v>
      </c>
    </row>
    <row r="1935" spans="1:81" x14ac:dyDescent="0.25">
      <c r="A1935" t="s">
        <v>1186</v>
      </c>
      <c r="B1935" t="s">
        <v>1187</v>
      </c>
      <c r="C1935" t="s">
        <v>417</v>
      </c>
      <c r="D1935" t="s">
        <v>38</v>
      </c>
      <c r="E1935">
        <v>40150</v>
      </c>
      <c r="F1935" t="s">
        <v>370</v>
      </c>
      <c r="G1935" t="s">
        <v>417</v>
      </c>
      <c r="H1935" s="74">
        <v>0.73099999999999998</v>
      </c>
      <c r="I1935" s="1">
        <v>224481.76</v>
      </c>
      <c r="J1935" s="1"/>
      <c r="K1935" s="1"/>
      <c r="L1935" s="1">
        <v>52654</v>
      </c>
      <c r="M1935" s="1"/>
      <c r="N1935" s="1"/>
      <c r="O1935" s="1"/>
      <c r="P1935" s="1"/>
      <c r="Q1935" s="1"/>
      <c r="R1935" s="1"/>
      <c r="S1935" s="1"/>
      <c r="T1935" s="1">
        <v>52654</v>
      </c>
      <c r="U1935" s="1">
        <v>22.666666666666668</v>
      </c>
      <c r="V1935" s="36">
        <v>0.18939410336049281</v>
      </c>
      <c r="W1935" s="1"/>
      <c r="X1935" s="1"/>
      <c r="Y1935" s="1">
        <v>12216</v>
      </c>
      <c r="Z1935" s="1"/>
      <c r="AA1935" s="1"/>
      <c r="AB1935" s="1"/>
      <c r="AC1935" s="1"/>
      <c r="AD1935" s="1"/>
      <c r="AE1935" s="1"/>
      <c r="AF1935" s="1"/>
      <c r="AG1935" s="1">
        <v>0</v>
      </c>
      <c r="AH1935" s="1">
        <v>0</v>
      </c>
      <c r="AI1935" s="1">
        <v>125340.75362500001</v>
      </c>
      <c r="AJ1935" s="1">
        <v>0</v>
      </c>
      <c r="AK1935" s="1">
        <v>0</v>
      </c>
      <c r="AL1935" s="1">
        <v>0</v>
      </c>
      <c r="AM1935" s="1">
        <v>0</v>
      </c>
      <c r="AN1935" s="1">
        <v>0</v>
      </c>
      <c r="AO1935" s="1">
        <v>0</v>
      </c>
      <c r="AP1935" s="1">
        <v>0</v>
      </c>
      <c r="AQ1935" s="1">
        <v>125340.75362500001</v>
      </c>
      <c r="AR1935" s="1">
        <v>0</v>
      </c>
      <c r="AS1935" s="1">
        <v>0</v>
      </c>
      <c r="AT1935" s="1">
        <v>26484.524990399997</v>
      </c>
      <c r="AU1935" s="1">
        <v>0</v>
      </c>
      <c r="AV1935" s="1">
        <v>0</v>
      </c>
      <c r="AW1935" s="1">
        <v>0</v>
      </c>
      <c r="AX1935" s="1">
        <v>0</v>
      </c>
      <c r="AY1935" s="1">
        <v>0</v>
      </c>
      <c r="AZ1935" s="1">
        <v>0</v>
      </c>
      <c r="BA1935" s="1">
        <v>0</v>
      </c>
      <c r="BB1935" s="1">
        <v>26484.524990399997</v>
      </c>
      <c r="BC1935" s="7">
        <v>0.67633681513990274</v>
      </c>
      <c r="BD1935" s="35" t="s">
        <v>552</v>
      </c>
      <c r="BE1935" s="35" t="s">
        <v>552</v>
      </c>
      <c r="BF1935" s="35">
        <v>2.883451943164812</v>
      </c>
      <c r="BG1935" s="35" t="s">
        <v>552</v>
      </c>
      <c r="BH1935" s="35" t="s">
        <v>552</v>
      </c>
      <c r="BI1935" s="35" t="s">
        <v>552</v>
      </c>
      <c r="BJ1935" s="35" t="s">
        <v>552</v>
      </c>
      <c r="BK1935" s="35" t="s">
        <v>552</v>
      </c>
      <c r="BL1935" s="35" t="s">
        <v>552</v>
      </c>
      <c r="BM1935" s="35" t="s">
        <v>552</v>
      </c>
      <c r="BN1935" s="35">
        <v>2.883451943164812</v>
      </c>
      <c r="BO1935" s="1">
        <v>0</v>
      </c>
      <c r="BP1935" s="1"/>
      <c r="BQ1935" s="1">
        <v>73890.416121599992</v>
      </c>
      <c r="BR1935" s="1">
        <v>3284.4124557017867</v>
      </c>
      <c r="BS1935" s="1">
        <v>29022.815511594508</v>
      </c>
      <c r="BT1935" s="1">
        <v>73890.416121599992</v>
      </c>
      <c r="BU1935" s="1">
        <v>3284.4124557017867</v>
      </c>
      <c r="BV1935" s="1">
        <v>8543.3479915223725</v>
      </c>
      <c r="BW1935" s="35">
        <v>5.9997009929206504</v>
      </c>
      <c r="BX1935" s="1">
        <v>369429.98685048346</v>
      </c>
      <c r="BY1935" s="1">
        <v>16421.080215933172</v>
      </c>
      <c r="BZ1935" s="1">
        <v>145105.39953067189</v>
      </c>
      <c r="CA1935" s="1">
        <v>369429.98685048346</v>
      </c>
      <c r="CB1935" s="1">
        <v>16421.080215933172</v>
      </c>
      <c r="CC1935" s="1">
        <v>42714.185436081047</v>
      </c>
    </row>
    <row r="1936" spans="1:81" x14ac:dyDescent="0.25">
      <c r="A1936" t="s">
        <v>1186</v>
      </c>
      <c r="B1936" t="s">
        <v>1187</v>
      </c>
      <c r="C1936" t="s">
        <v>417</v>
      </c>
      <c r="D1936" t="s">
        <v>28</v>
      </c>
      <c r="E1936">
        <v>40150</v>
      </c>
      <c r="F1936" t="s">
        <v>370</v>
      </c>
      <c r="G1936" t="s">
        <v>417</v>
      </c>
      <c r="H1936" s="74">
        <v>0.73099999999999998</v>
      </c>
      <c r="I1936" s="1">
        <v>274124.91000000003</v>
      </c>
      <c r="J1936" s="1">
        <v>0</v>
      </c>
      <c r="K1936" s="1">
        <v>0</v>
      </c>
      <c r="L1936" s="1">
        <v>87854</v>
      </c>
      <c r="M1936" s="1">
        <v>0</v>
      </c>
      <c r="N1936" s="1">
        <v>0</v>
      </c>
      <c r="O1936" s="1">
        <v>0</v>
      </c>
      <c r="P1936" s="1">
        <v>2069</v>
      </c>
      <c r="Q1936" s="1">
        <v>0</v>
      </c>
      <c r="R1936" s="1">
        <v>0</v>
      </c>
      <c r="S1936" s="1">
        <v>0</v>
      </c>
      <c r="T1936" s="1">
        <v>89923</v>
      </c>
      <c r="U1936" s="1"/>
      <c r="V1936" s="36"/>
      <c r="W1936" s="1"/>
      <c r="X1936" s="1"/>
      <c r="Y1936" s="1">
        <v>20383</v>
      </c>
      <c r="Z1936" s="1"/>
      <c r="AA1936" s="1"/>
      <c r="AB1936" s="1"/>
      <c r="AC1936" s="1">
        <v>244</v>
      </c>
      <c r="AD1936" s="1"/>
      <c r="AE1936" s="1"/>
      <c r="AF1936" s="1"/>
      <c r="AG1936" s="1">
        <v>0</v>
      </c>
      <c r="AH1936" s="1">
        <v>0</v>
      </c>
      <c r="AI1936" s="1">
        <v>209137.22362500004</v>
      </c>
      <c r="AJ1936" s="1">
        <v>0</v>
      </c>
      <c r="AK1936" s="1">
        <v>0</v>
      </c>
      <c r="AL1936" s="1">
        <v>0</v>
      </c>
      <c r="AM1936" s="1">
        <v>2144.6700391666664</v>
      </c>
      <c r="AN1936" s="1">
        <v>0</v>
      </c>
      <c r="AO1936" s="1">
        <v>0</v>
      </c>
      <c r="AP1936" s="1">
        <v>0</v>
      </c>
      <c r="AQ1936" s="1">
        <v>211281.89366416671</v>
      </c>
      <c r="AR1936" s="1">
        <v>0</v>
      </c>
      <c r="AS1936" s="1">
        <v>0</v>
      </c>
      <c r="AT1936" s="1">
        <v>44190.739430199996</v>
      </c>
      <c r="AU1936" s="1">
        <v>0</v>
      </c>
      <c r="AV1936" s="1">
        <v>0</v>
      </c>
      <c r="AW1936" s="1">
        <v>0</v>
      </c>
      <c r="AX1936" s="1">
        <v>634.68791999999996</v>
      </c>
      <c r="AY1936" s="1">
        <v>0</v>
      </c>
      <c r="AZ1936" s="1">
        <v>0</v>
      </c>
      <c r="BA1936" s="1">
        <v>0</v>
      </c>
      <c r="BB1936" s="1">
        <v>44825.427350199992</v>
      </c>
      <c r="BC1936" s="7">
        <v>0.93427233962198719</v>
      </c>
      <c r="BD1936" s="35" t="s">
        <v>552</v>
      </c>
      <c r="BE1936" s="35" t="s">
        <v>552</v>
      </c>
      <c r="BF1936" s="35">
        <v>2.8835108595533501</v>
      </c>
      <c r="BG1936" s="35" t="s">
        <v>552</v>
      </c>
      <c r="BH1936" s="35" t="s">
        <v>552</v>
      </c>
      <c r="BI1936" s="35" t="s">
        <v>552</v>
      </c>
      <c r="BJ1936" s="35">
        <v>1.3433339580312549</v>
      </c>
      <c r="BK1936" s="35" t="s">
        <v>552</v>
      </c>
      <c r="BL1936" s="35" t="s">
        <v>552</v>
      </c>
      <c r="BM1936" s="35" t="s">
        <v>552</v>
      </c>
      <c r="BN1936" s="35">
        <v>2.8480735853381969</v>
      </c>
      <c r="BO1936" s="1">
        <v>0</v>
      </c>
      <c r="BP1936" s="1">
        <v>0</v>
      </c>
      <c r="BQ1936" s="1">
        <v>90230.955375599995</v>
      </c>
      <c r="BR1936" s="1">
        <v>4010.7457675943529</v>
      </c>
      <c r="BS1936" s="1">
        <v>35441.083008536865</v>
      </c>
      <c r="BT1936" s="1">
        <v>90230.955375599995</v>
      </c>
      <c r="BU1936" s="1">
        <v>4010.7457675943529</v>
      </c>
      <c r="BV1936" s="1">
        <v>10432.671675751079</v>
      </c>
      <c r="BW1936" s="35">
        <v>5.9997009929206504</v>
      </c>
      <c r="BX1936" s="1">
        <v>451127.79718356614</v>
      </c>
      <c r="BY1936" s="1">
        <v>20052.52959659378</v>
      </c>
      <c r="BZ1936" s="1">
        <v>177194.81790796493</v>
      </c>
      <c r="CA1936" s="1">
        <v>451127.79718356614</v>
      </c>
      <c r="CB1936" s="1">
        <v>20052.52959659378</v>
      </c>
      <c r="CC1936" s="1">
        <v>52160.238936067806</v>
      </c>
    </row>
    <row r="1937" spans="1:81" x14ac:dyDescent="0.25">
      <c r="A1937" t="s">
        <v>1186</v>
      </c>
      <c r="B1937" t="s">
        <v>1187</v>
      </c>
      <c r="C1937" t="s">
        <v>417</v>
      </c>
      <c r="D1937" t="s">
        <v>1730</v>
      </c>
      <c r="E1937">
        <v>40150</v>
      </c>
      <c r="F1937" t="s">
        <v>370</v>
      </c>
      <c r="G1937" t="s">
        <v>417</v>
      </c>
      <c r="H1937" s="74">
        <v>0.73099999999999998</v>
      </c>
      <c r="I1937" s="1">
        <v>49643.15</v>
      </c>
      <c r="J1937" s="1"/>
      <c r="K1937" s="1"/>
      <c r="L1937" s="1">
        <v>35200</v>
      </c>
      <c r="M1937" s="1"/>
      <c r="N1937" s="1"/>
      <c r="O1937" s="1"/>
      <c r="P1937" s="1">
        <v>2069</v>
      </c>
      <c r="Q1937" s="1"/>
      <c r="R1937" s="1"/>
      <c r="S1937" s="1"/>
      <c r="T1937" s="1">
        <v>37269</v>
      </c>
      <c r="U1937" s="1">
        <v>12.8</v>
      </c>
      <c r="V1937" s="36">
        <v>0.20684645833333334</v>
      </c>
      <c r="W1937" s="1"/>
      <c r="X1937" s="1"/>
      <c r="Y1937" s="1">
        <v>8167</v>
      </c>
      <c r="Z1937" s="1"/>
      <c r="AA1937" s="1"/>
      <c r="AB1937" s="1"/>
      <c r="AC1937" s="1">
        <v>244</v>
      </c>
      <c r="AD1937" s="1"/>
      <c r="AE1937" s="1"/>
      <c r="AF1937" s="1"/>
      <c r="AG1937" s="1">
        <v>0</v>
      </c>
      <c r="AH1937" s="1">
        <v>0</v>
      </c>
      <c r="AI1937" s="1">
        <v>83796.470000000016</v>
      </c>
      <c r="AJ1937" s="1">
        <v>0</v>
      </c>
      <c r="AK1937" s="1"/>
      <c r="AL1937" s="1">
        <v>0</v>
      </c>
      <c r="AM1937" s="1">
        <v>2144.6700391666664</v>
      </c>
      <c r="AN1937" s="1"/>
      <c r="AO1937" s="1">
        <v>0</v>
      </c>
      <c r="AP1937" s="1">
        <v>0</v>
      </c>
      <c r="AQ1937" s="1">
        <v>85941.140039166683</v>
      </c>
      <c r="AR1937" s="1">
        <v>0</v>
      </c>
      <c r="AS1937" s="1">
        <v>0</v>
      </c>
      <c r="AT1937" s="1">
        <v>17706.214439799998</v>
      </c>
      <c r="AU1937" s="1">
        <v>0</v>
      </c>
      <c r="AV1937" s="1"/>
      <c r="AW1937" s="1">
        <v>0</v>
      </c>
      <c r="AX1937" s="1">
        <v>634.68791999999996</v>
      </c>
      <c r="AY1937" s="1"/>
      <c r="AZ1937" s="1">
        <v>0</v>
      </c>
      <c r="BA1937" s="1">
        <v>0</v>
      </c>
      <c r="BB1937" s="1">
        <v>18340.902359799999</v>
      </c>
      <c r="BC1937" s="7">
        <v>2.1006330661726071</v>
      </c>
      <c r="BD1937" s="35" t="s">
        <v>552</v>
      </c>
      <c r="BE1937" s="35" t="s">
        <v>552</v>
      </c>
      <c r="BF1937" s="35">
        <v>2.8835989897670458</v>
      </c>
      <c r="BG1937" s="35" t="s">
        <v>552</v>
      </c>
      <c r="BH1937" s="35" t="s">
        <v>552</v>
      </c>
      <c r="BI1937" s="35" t="s">
        <v>552</v>
      </c>
      <c r="BJ1937" s="35">
        <v>1.3433339580312549</v>
      </c>
      <c r="BK1937" s="35" t="s">
        <v>552</v>
      </c>
      <c r="BL1937" s="35" t="s">
        <v>552</v>
      </c>
      <c r="BM1937" s="35" t="s">
        <v>552</v>
      </c>
      <c r="BN1937" s="35">
        <v>2.7980907027010833</v>
      </c>
      <c r="BO1937" s="1">
        <v>0</v>
      </c>
      <c r="BP1937" s="1">
        <v>0</v>
      </c>
      <c r="BQ1937" s="1">
        <v>16340.539253999998</v>
      </c>
      <c r="BR1937" s="1">
        <v>726.33331189256603</v>
      </c>
      <c r="BS1937" s="1">
        <v>6418.2674969423488</v>
      </c>
      <c r="BT1937" s="1">
        <v>16340.539253999998</v>
      </c>
      <c r="BU1937" s="1">
        <v>726.33331189256603</v>
      </c>
      <c r="BV1937" s="1">
        <v>1889.3236842287047</v>
      </c>
      <c r="BW1937" s="35">
        <v>5.9997009929206504</v>
      </c>
      <c r="BX1937" s="1">
        <v>81697.810333082642</v>
      </c>
      <c r="BY1937" s="1">
        <v>3631.449380660606</v>
      </c>
      <c r="BZ1937" s="1">
        <v>32089.418377292994</v>
      </c>
      <c r="CA1937" s="1">
        <v>81697.810333082642</v>
      </c>
      <c r="CB1937" s="1">
        <v>3631.449380660606</v>
      </c>
      <c r="CC1937" s="1">
        <v>9446.0534999867541</v>
      </c>
    </row>
    <row r="1938" spans="1:81" x14ac:dyDescent="0.25">
      <c r="A1938" t="s">
        <v>1144</v>
      </c>
      <c r="B1938" t="s">
        <v>1145</v>
      </c>
      <c r="C1938" t="s">
        <v>417</v>
      </c>
      <c r="D1938" t="s">
        <v>38</v>
      </c>
      <c r="E1938">
        <v>40137</v>
      </c>
      <c r="F1938" t="s">
        <v>370</v>
      </c>
      <c r="G1938" t="s">
        <v>417</v>
      </c>
      <c r="H1938" s="74">
        <v>0.73099999999999998</v>
      </c>
      <c r="I1938" s="1">
        <v>998274.64</v>
      </c>
      <c r="J1938" s="1"/>
      <c r="K1938" s="1"/>
      <c r="L1938" s="1">
        <v>96685</v>
      </c>
      <c r="M1938" s="1"/>
      <c r="N1938" s="1"/>
      <c r="O1938" s="1"/>
      <c r="P1938" s="1"/>
      <c r="Q1938" s="1"/>
      <c r="R1938" s="1"/>
      <c r="S1938" s="1"/>
      <c r="T1938" s="1">
        <v>96685</v>
      </c>
      <c r="U1938" s="1">
        <v>24.181818181818183</v>
      </c>
      <c r="V1938" s="36">
        <v>0.50716898638724284</v>
      </c>
      <c r="W1938" s="1"/>
      <c r="X1938" s="1"/>
      <c r="Y1938" s="1">
        <v>22432</v>
      </c>
      <c r="Z1938" s="1"/>
      <c r="AA1938" s="1"/>
      <c r="AB1938" s="1"/>
      <c r="AC1938" s="1"/>
      <c r="AD1938" s="1"/>
      <c r="AE1938" s="1"/>
      <c r="AF1938" s="1"/>
      <c r="AG1938" s="1">
        <v>0</v>
      </c>
      <c r="AH1938" s="1">
        <v>0</v>
      </c>
      <c r="AI1938" s="1">
        <v>230160.72593750001</v>
      </c>
      <c r="AJ1938" s="1">
        <v>0</v>
      </c>
      <c r="AK1938" s="1">
        <v>0</v>
      </c>
      <c r="AL1938" s="1">
        <v>0</v>
      </c>
      <c r="AM1938" s="1">
        <v>0</v>
      </c>
      <c r="AN1938" s="1">
        <v>0</v>
      </c>
      <c r="AO1938" s="1">
        <v>0</v>
      </c>
      <c r="AP1938" s="1">
        <v>0</v>
      </c>
      <c r="AQ1938" s="1">
        <v>230160.72593750001</v>
      </c>
      <c r="AR1938" s="1">
        <v>0</v>
      </c>
      <c r="AS1938" s="1">
        <v>0</v>
      </c>
      <c r="AT1938" s="1">
        <v>48633.0111808</v>
      </c>
      <c r="AU1938" s="1">
        <v>0</v>
      </c>
      <c r="AV1938" s="1">
        <v>0</v>
      </c>
      <c r="AW1938" s="1">
        <v>0</v>
      </c>
      <c r="AX1938" s="1">
        <v>0</v>
      </c>
      <c r="AY1938" s="1">
        <v>0</v>
      </c>
      <c r="AZ1938" s="1">
        <v>0</v>
      </c>
      <c r="BA1938" s="1">
        <v>0</v>
      </c>
      <c r="BB1938" s="1">
        <v>48633.0111808</v>
      </c>
      <c r="BC1938" s="7">
        <v>0.27927558804689256</v>
      </c>
      <c r="BD1938" s="35" t="s">
        <v>552</v>
      </c>
      <c r="BE1938" s="35" t="s">
        <v>552</v>
      </c>
      <c r="BF1938" s="35">
        <v>2.8835262669317889</v>
      </c>
      <c r="BG1938" s="35" t="s">
        <v>552</v>
      </c>
      <c r="BH1938" s="35" t="s">
        <v>552</v>
      </c>
      <c r="BI1938" s="35" t="s">
        <v>552</v>
      </c>
      <c r="BJ1938" s="35" t="s">
        <v>552</v>
      </c>
      <c r="BK1938" s="35" t="s">
        <v>552</v>
      </c>
      <c r="BL1938" s="35" t="s">
        <v>552</v>
      </c>
      <c r="BM1938" s="35" t="s">
        <v>552</v>
      </c>
      <c r="BN1938" s="35">
        <v>2.8835262669317889</v>
      </c>
      <c r="BO1938" s="1">
        <v>0</v>
      </c>
      <c r="BP1938" s="1"/>
      <c r="BQ1938" s="1">
        <v>328592.08050239994</v>
      </c>
      <c r="BR1938" s="1">
        <v>14605.844420621153</v>
      </c>
      <c r="BS1938" s="1">
        <v>129065.01047846126</v>
      </c>
      <c r="BT1938" s="1">
        <v>328592.08050239994</v>
      </c>
      <c r="BU1938" s="1">
        <v>14605.844420621153</v>
      </c>
      <c r="BV1938" s="1">
        <v>37992.430390031332</v>
      </c>
      <c r="BW1938" s="35">
        <v>5.9778614727016546</v>
      </c>
      <c r="BX1938" s="1">
        <v>1635685.8577677773</v>
      </c>
      <c r="BY1938" s="1">
        <v>72705.870217684467</v>
      </c>
      <c r="BZ1938" s="1">
        <v>642467.74313456775</v>
      </c>
      <c r="CA1938" s="1">
        <v>1635685.8577677773</v>
      </c>
      <c r="CB1938" s="1">
        <v>72705.870217684467</v>
      </c>
      <c r="CC1938" s="1">
        <v>189121.05549283646</v>
      </c>
    </row>
    <row r="1939" spans="1:81" x14ac:dyDescent="0.25">
      <c r="A1939" t="s">
        <v>1144</v>
      </c>
      <c r="B1939" t="s">
        <v>1145</v>
      </c>
      <c r="C1939" t="s">
        <v>417</v>
      </c>
      <c r="D1939" t="s">
        <v>28</v>
      </c>
      <c r="E1939">
        <v>40137</v>
      </c>
      <c r="F1939" t="s">
        <v>370</v>
      </c>
      <c r="G1939" t="s">
        <v>417</v>
      </c>
      <c r="H1939" s="74">
        <v>0.73099999999999998</v>
      </c>
      <c r="I1939" s="1">
        <v>1081147.1000000001</v>
      </c>
      <c r="J1939" s="1">
        <v>0</v>
      </c>
      <c r="K1939" s="1">
        <v>0</v>
      </c>
      <c r="L1939" s="1">
        <v>96685</v>
      </c>
      <c r="M1939" s="1">
        <v>0</v>
      </c>
      <c r="N1939" s="1">
        <v>0</v>
      </c>
      <c r="O1939" s="1">
        <v>0</v>
      </c>
      <c r="P1939" s="1">
        <v>25728</v>
      </c>
      <c r="Q1939" s="1">
        <v>0</v>
      </c>
      <c r="R1939" s="1">
        <v>0</v>
      </c>
      <c r="S1939" s="1">
        <v>0</v>
      </c>
      <c r="T1939" s="1">
        <v>122413</v>
      </c>
      <c r="U1939" s="1"/>
      <c r="V1939" s="36"/>
      <c r="W1939" s="1"/>
      <c r="X1939" s="1"/>
      <c r="Y1939" s="1">
        <v>22432</v>
      </c>
      <c r="Z1939" s="1"/>
      <c r="AA1939" s="1"/>
      <c r="AB1939" s="1"/>
      <c r="AC1939" s="1">
        <v>3030</v>
      </c>
      <c r="AD1939" s="1"/>
      <c r="AE1939" s="1"/>
      <c r="AF1939" s="1"/>
      <c r="AG1939" s="1">
        <v>0</v>
      </c>
      <c r="AH1939" s="1">
        <v>0</v>
      </c>
      <c r="AI1939" s="1">
        <v>230160.72593750001</v>
      </c>
      <c r="AJ1939" s="1">
        <v>0</v>
      </c>
      <c r="AK1939" s="1">
        <v>0</v>
      </c>
      <c r="AL1939" s="1">
        <v>0</v>
      </c>
      <c r="AM1939" s="1">
        <v>26632.622719999996</v>
      </c>
      <c r="AN1939" s="1">
        <v>0</v>
      </c>
      <c r="AO1939" s="1">
        <v>0</v>
      </c>
      <c r="AP1939" s="1">
        <v>0</v>
      </c>
      <c r="AQ1939" s="1">
        <v>256793.3486575</v>
      </c>
      <c r="AR1939" s="1">
        <v>0</v>
      </c>
      <c r="AS1939" s="1">
        <v>0</v>
      </c>
      <c r="AT1939" s="1">
        <v>48633.0111808</v>
      </c>
      <c r="AU1939" s="1">
        <v>0</v>
      </c>
      <c r="AV1939" s="1">
        <v>0</v>
      </c>
      <c r="AW1939" s="1">
        <v>0</v>
      </c>
      <c r="AX1939" s="1">
        <v>7881.5753999999997</v>
      </c>
      <c r="AY1939" s="1">
        <v>0</v>
      </c>
      <c r="AZ1939" s="1">
        <v>0</v>
      </c>
      <c r="BA1939" s="1">
        <v>0</v>
      </c>
      <c r="BB1939" s="1">
        <v>56514.586580800002</v>
      </c>
      <c r="BC1939" s="7">
        <v>0.28979214321372176</v>
      </c>
      <c r="BD1939" s="35" t="s">
        <v>552</v>
      </c>
      <c r="BE1939" s="35" t="s">
        <v>552</v>
      </c>
      <c r="BF1939" s="35">
        <v>2.8835262669317889</v>
      </c>
      <c r="BG1939" s="35" t="s">
        <v>552</v>
      </c>
      <c r="BH1939" s="35" t="s">
        <v>552</v>
      </c>
      <c r="BI1939" s="35" t="s">
        <v>552</v>
      </c>
      <c r="BJ1939" s="35">
        <v>1.3415033473258704</v>
      </c>
      <c r="BK1939" s="35" t="s">
        <v>552</v>
      </c>
      <c r="BL1939" s="35" t="s">
        <v>552</v>
      </c>
      <c r="BM1939" s="35" t="s">
        <v>552</v>
      </c>
      <c r="BN1939" s="35">
        <v>2.5594335179948207</v>
      </c>
      <c r="BO1939" s="1">
        <v>0</v>
      </c>
      <c r="BP1939" s="1">
        <v>0</v>
      </c>
      <c r="BQ1939" s="1">
        <v>355870.37943599996</v>
      </c>
      <c r="BR1939" s="1">
        <v>15818.358701775436</v>
      </c>
      <c r="BS1939" s="1">
        <v>139779.43163041587</v>
      </c>
      <c r="BT1939" s="1">
        <v>355870.37943599996</v>
      </c>
      <c r="BU1939" s="1">
        <v>15818.358701775436</v>
      </c>
      <c r="BV1939" s="1">
        <v>41146.398287884229</v>
      </c>
      <c r="BW1939" s="35">
        <v>5.9778614727016546</v>
      </c>
      <c r="BX1939" s="1">
        <v>1771473.4510701832</v>
      </c>
      <c r="BY1939" s="1">
        <v>78741.598342942903</v>
      </c>
      <c r="BZ1939" s="1">
        <v>695802.64738918201</v>
      </c>
      <c r="CA1939" s="1">
        <v>1771473.4510701832</v>
      </c>
      <c r="CB1939" s="1">
        <v>78741.598342942903</v>
      </c>
      <c r="CC1939" s="1">
        <v>204821.07077769621</v>
      </c>
    </row>
    <row r="1940" spans="1:81" x14ac:dyDescent="0.25">
      <c r="A1940" t="s">
        <v>1144</v>
      </c>
      <c r="B1940" t="s">
        <v>1145</v>
      </c>
      <c r="C1940" t="s">
        <v>417</v>
      </c>
      <c r="D1940" t="s">
        <v>1730</v>
      </c>
      <c r="E1940">
        <v>40137</v>
      </c>
      <c r="F1940" t="s">
        <v>370</v>
      </c>
      <c r="G1940" t="s">
        <v>417</v>
      </c>
      <c r="H1940" s="74">
        <v>0.73099999999999998</v>
      </c>
      <c r="I1940" s="1">
        <v>82872.460000000006</v>
      </c>
      <c r="J1940" s="1"/>
      <c r="K1940" s="1"/>
      <c r="L1940" s="1"/>
      <c r="M1940" s="1"/>
      <c r="N1940" s="1"/>
      <c r="O1940" s="1"/>
      <c r="P1940" s="1">
        <v>25728</v>
      </c>
      <c r="Q1940" s="1"/>
      <c r="R1940" s="1"/>
      <c r="S1940" s="1"/>
      <c r="T1940" s="1">
        <v>25728</v>
      </c>
      <c r="U1940" s="1">
        <v>10</v>
      </c>
      <c r="V1940" s="36">
        <v>0.3865860894714746</v>
      </c>
      <c r="W1940" s="1"/>
      <c r="X1940" s="1"/>
      <c r="Y1940" s="1"/>
      <c r="Z1940" s="1"/>
      <c r="AA1940" s="1"/>
      <c r="AB1940" s="1"/>
      <c r="AC1940" s="1">
        <v>3030</v>
      </c>
      <c r="AD1940" s="1"/>
      <c r="AE1940" s="1"/>
      <c r="AF1940" s="1"/>
      <c r="AG1940" s="1">
        <v>0</v>
      </c>
      <c r="AH1940" s="1">
        <v>0</v>
      </c>
      <c r="AI1940" s="1">
        <v>0</v>
      </c>
      <c r="AJ1940" s="1">
        <v>0</v>
      </c>
      <c r="AK1940" s="1"/>
      <c r="AL1940" s="1">
        <v>0</v>
      </c>
      <c r="AM1940" s="1">
        <v>26632.622719999996</v>
      </c>
      <c r="AN1940" s="1"/>
      <c r="AO1940" s="1">
        <v>0</v>
      </c>
      <c r="AP1940" s="1">
        <v>0</v>
      </c>
      <c r="AQ1940" s="1">
        <v>26632.622719999996</v>
      </c>
      <c r="AR1940" s="1">
        <v>0</v>
      </c>
      <c r="AS1940" s="1">
        <v>0</v>
      </c>
      <c r="AT1940" s="1">
        <v>0</v>
      </c>
      <c r="AU1940" s="1">
        <v>0</v>
      </c>
      <c r="AV1940" s="1"/>
      <c r="AW1940" s="1">
        <v>0</v>
      </c>
      <c r="AX1940" s="1">
        <v>7881.5753999999997</v>
      </c>
      <c r="AY1940" s="1"/>
      <c r="AZ1940" s="1">
        <v>0</v>
      </c>
      <c r="BA1940" s="1">
        <v>0</v>
      </c>
      <c r="BB1940" s="1">
        <v>7881.5753999999997</v>
      </c>
      <c r="BC1940" s="7">
        <v>0.41647367677995789</v>
      </c>
      <c r="BD1940" s="35" t="s">
        <v>552</v>
      </c>
      <c r="BE1940" s="35" t="s">
        <v>552</v>
      </c>
      <c r="BF1940" s="35" t="s">
        <v>552</v>
      </c>
      <c r="BG1940" s="35" t="s">
        <v>552</v>
      </c>
      <c r="BH1940" s="35" t="s">
        <v>552</v>
      </c>
      <c r="BI1940" s="35" t="s">
        <v>552</v>
      </c>
      <c r="BJ1940" s="35">
        <v>1.3415033473258704</v>
      </c>
      <c r="BK1940" s="35" t="s">
        <v>552</v>
      </c>
      <c r="BL1940" s="35" t="s">
        <v>552</v>
      </c>
      <c r="BM1940" s="35" t="s">
        <v>552</v>
      </c>
      <c r="BN1940" s="35">
        <v>1.3415033473258704</v>
      </c>
      <c r="BO1940" s="1">
        <v>0</v>
      </c>
      <c r="BP1940" s="1">
        <v>0</v>
      </c>
      <c r="BQ1940" s="1">
        <v>27278.298933599999</v>
      </c>
      <c r="BR1940" s="1">
        <v>1212.5142811542823</v>
      </c>
      <c r="BS1940" s="1">
        <v>10714.421151954599</v>
      </c>
      <c r="BT1940" s="1">
        <v>27278.298933599999</v>
      </c>
      <c r="BU1940" s="1">
        <v>1212.5142811542823</v>
      </c>
      <c r="BV1940" s="1">
        <v>3153.9678978528959</v>
      </c>
      <c r="BW1940" s="35">
        <v>5.9778614727016546</v>
      </c>
      <c r="BX1940" s="1">
        <v>135787.59330240608</v>
      </c>
      <c r="BY1940" s="1">
        <v>6035.7281252584444</v>
      </c>
      <c r="BZ1940" s="1">
        <v>53334.904254614485</v>
      </c>
      <c r="CA1940" s="1">
        <v>135787.59330240608</v>
      </c>
      <c r="CB1940" s="1">
        <v>6035.7281252584444</v>
      </c>
      <c r="CC1940" s="1">
        <v>15700.015284859759</v>
      </c>
    </row>
    <row r="1941" spans="1:81" x14ac:dyDescent="0.25">
      <c r="A1941" t="s">
        <v>1172</v>
      </c>
      <c r="B1941" t="s">
        <v>1173</v>
      </c>
      <c r="C1941" t="s">
        <v>417</v>
      </c>
      <c r="D1941" t="s">
        <v>38</v>
      </c>
      <c r="E1941">
        <v>40115</v>
      </c>
      <c r="F1941" t="s">
        <v>370</v>
      </c>
      <c r="G1941" t="s">
        <v>417</v>
      </c>
      <c r="H1941" s="74">
        <v>0.73099999999999998</v>
      </c>
      <c r="I1941" s="1">
        <v>697596.44</v>
      </c>
      <c r="J1941" s="1"/>
      <c r="K1941" s="1"/>
      <c r="L1941" s="1">
        <v>29265</v>
      </c>
      <c r="M1941" s="1"/>
      <c r="N1941" s="1"/>
      <c r="O1941" s="1"/>
      <c r="P1941" s="1">
        <v>38509</v>
      </c>
      <c r="Q1941" s="1"/>
      <c r="R1941" s="1"/>
      <c r="S1941" s="1"/>
      <c r="T1941" s="1">
        <v>67774</v>
      </c>
      <c r="U1941" s="1">
        <v>23.76923076923077</v>
      </c>
      <c r="V1941" s="36">
        <v>0.21591052409661643</v>
      </c>
      <c r="W1941" s="1"/>
      <c r="X1941" s="1"/>
      <c r="Y1941" s="1">
        <v>6790</v>
      </c>
      <c r="Z1941" s="1"/>
      <c r="AA1941" s="1"/>
      <c r="AB1941" s="1"/>
      <c r="AC1941" s="1">
        <v>4536</v>
      </c>
      <c r="AD1941" s="1"/>
      <c r="AE1941" s="1"/>
      <c r="AF1941" s="1"/>
      <c r="AG1941" s="1">
        <v>0</v>
      </c>
      <c r="AH1941" s="1">
        <v>0</v>
      </c>
      <c r="AI1941" s="1">
        <v>69667.934687500019</v>
      </c>
      <c r="AJ1941" s="1">
        <v>0</v>
      </c>
      <c r="AK1941" s="1">
        <v>0</v>
      </c>
      <c r="AL1941" s="1">
        <v>0</v>
      </c>
      <c r="AM1941" s="1">
        <v>39869.819805833329</v>
      </c>
      <c r="AN1941" s="1">
        <v>0</v>
      </c>
      <c r="AO1941" s="1">
        <v>0</v>
      </c>
      <c r="AP1941" s="1">
        <v>0</v>
      </c>
      <c r="AQ1941" s="1">
        <v>109537.75449333334</v>
      </c>
      <c r="AR1941" s="1">
        <v>0</v>
      </c>
      <c r="AS1941" s="1">
        <v>0</v>
      </c>
      <c r="AT1941" s="1">
        <v>14720.851725999999</v>
      </c>
      <c r="AU1941" s="1">
        <v>0</v>
      </c>
      <c r="AV1941" s="1">
        <v>0</v>
      </c>
      <c r="AW1941" s="1">
        <v>0</v>
      </c>
      <c r="AX1941" s="1">
        <v>11798.95248</v>
      </c>
      <c r="AY1941" s="1">
        <v>0</v>
      </c>
      <c r="AZ1941" s="1">
        <v>0</v>
      </c>
      <c r="BA1941" s="1">
        <v>0</v>
      </c>
      <c r="BB1941" s="1">
        <v>26519.804206000001</v>
      </c>
      <c r="BC1941" s="7">
        <v>0.19503763336196692</v>
      </c>
      <c r="BD1941" s="35" t="s">
        <v>552</v>
      </c>
      <c r="BE1941" s="35" t="s">
        <v>552</v>
      </c>
      <c r="BF1941" s="35">
        <v>2.8836079416880236</v>
      </c>
      <c r="BG1941" s="35" t="s">
        <v>552</v>
      </c>
      <c r="BH1941" s="35" t="s">
        <v>552</v>
      </c>
      <c r="BI1941" s="35" t="s">
        <v>552</v>
      </c>
      <c r="BJ1941" s="35">
        <v>1.3417323816726825</v>
      </c>
      <c r="BK1941" s="35" t="s">
        <v>552</v>
      </c>
      <c r="BL1941" s="35" t="s">
        <v>552</v>
      </c>
      <c r="BM1941" s="35" t="s">
        <v>552</v>
      </c>
      <c r="BN1941" s="35">
        <v>2.0075184982343282</v>
      </c>
      <c r="BO1941" s="1">
        <v>0</v>
      </c>
      <c r="BP1941" s="1"/>
      <c r="BQ1941" s="1">
        <v>229620.84419039995</v>
      </c>
      <c r="BR1941" s="1">
        <v>10206.595121978837</v>
      </c>
      <c r="BS1941" s="1">
        <v>90190.903615799834</v>
      </c>
      <c r="BT1941" s="1">
        <v>229620.84419039995</v>
      </c>
      <c r="BU1941" s="1">
        <v>10206.595121978837</v>
      </c>
      <c r="BV1941" s="1">
        <v>26549.191099388907</v>
      </c>
      <c r="BW1941" s="35">
        <v>5.9769176810971985</v>
      </c>
      <c r="BX1941" s="1">
        <v>1142804.0393996665</v>
      </c>
      <c r="BY1941" s="1">
        <v>50797.383726376887</v>
      </c>
      <c r="BZ1941" s="1">
        <v>448872.70287960739</v>
      </c>
      <c r="CA1941" s="1">
        <v>1142804.0393996665</v>
      </c>
      <c r="CB1941" s="1">
        <v>50797.383726376887</v>
      </c>
      <c r="CC1941" s="1">
        <v>132133.13860137702</v>
      </c>
    </row>
    <row r="1942" spans="1:81" x14ac:dyDescent="0.25">
      <c r="A1942" t="s">
        <v>1172</v>
      </c>
      <c r="B1942" t="s">
        <v>1173</v>
      </c>
      <c r="C1942" t="s">
        <v>417</v>
      </c>
      <c r="D1942" t="s">
        <v>28</v>
      </c>
      <c r="E1942">
        <v>40115</v>
      </c>
      <c r="F1942" t="s">
        <v>370</v>
      </c>
      <c r="G1942" t="s">
        <v>417</v>
      </c>
      <c r="H1942" s="74">
        <v>0.73099999999999998</v>
      </c>
      <c r="I1942" s="1">
        <v>772471.5199999999</v>
      </c>
      <c r="J1942" s="1">
        <v>0</v>
      </c>
      <c r="K1942" s="1">
        <v>0</v>
      </c>
      <c r="L1942" s="1">
        <v>29265</v>
      </c>
      <c r="M1942" s="1">
        <v>0</v>
      </c>
      <c r="N1942" s="1">
        <v>0</v>
      </c>
      <c r="O1942" s="1">
        <v>0</v>
      </c>
      <c r="P1942" s="1">
        <v>159153</v>
      </c>
      <c r="Q1942" s="1">
        <v>0</v>
      </c>
      <c r="R1942" s="1">
        <v>0</v>
      </c>
      <c r="S1942" s="1">
        <v>0</v>
      </c>
      <c r="T1942" s="1">
        <v>188418</v>
      </c>
      <c r="U1942" s="1"/>
      <c r="V1942" s="36"/>
      <c r="W1942" s="1"/>
      <c r="X1942" s="1"/>
      <c r="Y1942" s="1">
        <v>6790</v>
      </c>
      <c r="Z1942" s="1"/>
      <c r="AA1942" s="1"/>
      <c r="AB1942" s="1"/>
      <c r="AC1942" s="1">
        <v>18746</v>
      </c>
      <c r="AD1942" s="1"/>
      <c r="AE1942" s="1"/>
      <c r="AF1942" s="1"/>
      <c r="AG1942" s="1">
        <v>0</v>
      </c>
      <c r="AH1942" s="1">
        <v>0</v>
      </c>
      <c r="AI1942" s="1">
        <v>69667.934687500019</v>
      </c>
      <c r="AJ1942" s="1">
        <v>0</v>
      </c>
      <c r="AK1942" s="1">
        <v>0</v>
      </c>
      <c r="AL1942" s="1">
        <v>0</v>
      </c>
      <c r="AM1942" s="1">
        <v>164770.65128249998</v>
      </c>
      <c r="AN1942" s="1">
        <v>0</v>
      </c>
      <c r="AO1942" s="1">
        <v>0</v>
      </c>
      <c r="AP1942" s="1">
        <v>0</v>
      </c>
      <c r="AQ1942" s="1">
        <v>234438.58597000001</v>
      </c>
      <c r="AR1942" s="1">
        <v>0</v>
      </c>
      <c r="AS1942" s="1">
        <v>0</v>
      </c>
      <c r="AT1942" s="1">
        <v>14720.851725999999</v>
      </c>
      <c r="AU1942" s="1">
        <v>0</v>
      </c>
      <c r="AV1942" s="1">
        <v>0</v>
      </c>
      <c r="AW1942" s="1">
        <v>0</v>
      </c>
      <c r="AX1942" s="1">
        <v>48761.720279999994</v>
      </c>
      <c r="AY1942" s="1">
        <v>0</v>
      </c>
      <c r="AZ1942" s="1">
        <v>0</v>
      </c>
      <c r="BA1942" s="1">
        <v>0</v>
      </c>
      <c r="BB1942" s="1">
        <v>63482.572005999995</v>
      </c>
      <c r="BC1942" s="7">
        <v>0.38567267564246255</v>
      </c>
      <c r="BD1942" s="35" t="s">
        <v>552</v>
      </c>
      <c r="BE1942" s="35" t="s">
        <v>552</v>
      </c>
      <c r="BF1942" s="35">
        <v>2.8836079416880236</v>
      </c>
      <c r="BG1942" s="35" t="s">
        <v>552</v>
      </c>
      <c r="BH1942" s="35" t="s">
        <v>552</v>
      </c>
      <c r="BI1942" s="35" t="s">
        <v>552</v>
      </c>
      <c r="BJ1942" s="35">
        <v>1.3416798399181917</v>
      </c>
      <c r="BK1942" s="35" t="s">
        <v>552</v>
      </c>
      <c r="BL1942" s="35" t="s">
        <v>552</v>
      </c>
      <c r="BM1942" s="35" t="s">
        <v>552</v>
      </c>
      <c r="BN1942" s="35">
        <v>1.5811714272309438</v>
      </c>
      <c r="BO1942" s="1">
        <v>0</v>
      </c>
      <c r="BP1942" s="1">
        <v>0</v>
      </c>
      <c r="BQ1942" s="1">
        <v>254266.72552319994</v>
      </c>
      <c r="BR1942" s="1">
        <v>11302.099030063251</v>
      </c>
      <c r="BS1942" s="1">
        <v>99871.358870854296</v>
      </c>
      <c r="BT1942" s="1">
        <v>254266.72552319994</v>
      </c>
      <c r="BU1942" s="1">
        <v>11302.099030063251</v>
      </c>
      <c r="BV1942" s="1">
        <v>29398.793955019926</v>
      </c>
      <c r="BW1942" s="35">
        <v>5.9769176810971985</v>
      </c>
      <c r="BX1942" s="1">
        <v>1265464.5619711021</v>
      </c>
      <c r="BY1942" s="1">
        <v>56249.616496233291</v>
      </c>
      <c r="BZ1942" s="1">
        <v>497051.53179955826</v>
      </c>
      <c r="CA1942" s="1">
        <v>1265464.5619711021</v>
      </c>
      <c r="CB1942" s="1">
        <v>56249.616496233291</v>
      </c>
      <c r="CC1942" s="1">
        <v>146315.37743767211</v>
      </c>
    </row>
    <row r="1943" spans="1:81" x14ac:dyDescent="0.25">
      <c r="A1943" t="s">
        <v>1172</v>
      </c>
      <c r="B1943" t="s">
        <v>1173</v>
      </c>
      <c r="C1943" t="s">
        <v>417</v>
      </c>
      <c r="D1943" t="s">
        <v>1730</v>
      </c>
      <c r="E1943">
        <v>40115</v>
      </c>
      <c r="F1943" t="s">
        <v>370</v>
      </c>
      <c r="G1943" t="s">
        <v>417</v>
      </c>
      <c r="H1943" s="74">
        <v>0.73099999999999998</v>
      </c>
      <c r="I1943" s="1">
        <v>74875.08</v>
      </c>
      <c r="J1943" s="1"/>
      <c r="K1943" s="1"/>
      <c r="L1943" s="1"/>
      <c r="M1943" s="1"/>
      <c r="N1943" s="1"/>
      <c r="O1943" s="1"/>
      <c r="P1943" s="1">
        <v>120644</v>
      </c>
      <c r="Q1943" s="1"/>
      <c r="R1943" s="1"/>
      <c r="S1943" s="1"/>
      <c r="T1943" s="1">
        <v>120644</v>
      </c>
      <c r="U1943" s="1">
        <v>13.857142857142858</v>
      </c>
      <c r="V1943" s="36">
        <v>0.16854413077949384</v>
      </c>
      <c r="W1943" s="1"/>
      <c r="X1943" s="1"/>
      <c r="Y1943" s="1"/>
      <c r="Z1943" s="1"/>
      <c r="AA1943" s="1"/>
      <c r="AB1943" s="1"/>
      <c r="AC1943" s="1">
        <v>14210</v>
      </c>
      <c r="AD1943" s="1"/>
      <c r="AE1943" s="1"/>
      <c r="AF1943" s="1"/>
      <c r="AG1943" s="1">
        <v>0</v>
      </c>
      <c r="AH1943" s="1">
        <v>0</v>
      </c>
      <c r="AI1943" s="1">
        <v>0</v>
      </c>
      <c r="AJ1943" s="1">
        <v>0</v>
      </c>
      <c r="AK1943" s="1"/>
      <c r="AL1943" s="1">
        <v>0</v>
      </c>
      <c r="AM1943" s="1">
        <v>124900.83147666666</v>
      </c>
      <c r="AN1943" s="1"/>
      <c r="AO1943" s="1">
        <v>0</v>
      </c>
      <c r="AP1943" s="1">
        <v>0</v>
      </c>
      <c r="AQ1943" s="1">
        <v>124900.83147666666</v>
      </c>
      <c r="AR1943" s="1">
        <v>0</v>
      </c>
      <c r="AS1943" s="1">
        <v>0</v>
      </c>
      <c r="AT1943" s="1">
        <v>0</v>
      </c>
      <c r="AU1943" s="1">
        <v>0</v>
      </c>
      <c r="AV1943" s="1"/>
      <c r="AW1943" s="1">
        <v>0</v>
      </c>
      <c r="AX1943" s="1">
        <v>36962.767799999994</v>
      </c>
      <c r="AY1943" s="1"/>
      <c r="AZ1943" s="1">
        <v>0</v>
      </c>
      <c r="BA1943" s="1">
        <v>0</v>
      </c>
      <c r="BB1943" s="1">
        <v>36962.767799999994</v>
      </c>
      <c r="BC1943" s="7">
        <v>2.1617819877677147</v>
      </c>
      <c r="BD1943" s="35" t="s">
        <v>552</v>
      </c>
      <c r="BE1943" s="35" t="s">
        <v>552</v>
      </c>
      <c r="BF1943" s="35" t="s">
        <v>552</v>
      </c>
      <c r="BG1943" s="35" t="s">
        <v>552</v>
      </c>
      <c r="BH1943" s="35" t="s">
        <v>552</v>
      </c>
      <c r="BI1943" s="35" t="s">
        <v>552</v>
      </c>
      <c r="BJ1943" s="35">
        <v>1.3416630688361348</v>
      </c>
      <c r="BK1943" s="35" t="s">
        <v>552</v>
      </c>
      <c r="BL1943" s="35" t="s">
        <v>552</v>
      </c>
      <c r="BM1943" s="35" t="s">
        <v>552</v>
      </c>
      <c r="BN1943" s="35">
        <v>1.3416630688361348</v>
      </c>
      <c r="BO1943" s="1">
        <v>0</v>
      </c>
      <c r="BP1943" s="1">
        <v>0</v>
      </c>
      <c r="BQ1943" s="1">
        <v>24645.881332799996</v>
      </c>
      <c r="BR1943" s="1">
        <v>1095.5039080844151</v>
      </c>
      <c r="BS1943" s="1">
        <v>9680.455255054485</v>
      </c>
      <c r="BT1943" s="1">
        <v>24645.881332799996</v>
      </c>
      <c r="BU1943" s="1">
        <v>1095.5039080844151</v>
      </c>
      <c r="BV1943" s="1">
        <v>2849.6028556310189</v>
      </c>
      <c r="BW1943" s="35">
        <v>5.9769176810971985</v>
      </c>
      <c r="BX1943" s="1">
        <v>122660.52257143569</v>
      </c>
      <c r="BY1943" s="1">
        <v>5452.2327698564059</v>
      </c>
      <c r="BZ1943" s="1">
        <v>48178.828919950967</v>
      </c>
      <c r="CA1943" s="1">
        <v>122660.52257143569</v>
      </c>
      <c r="CB1943" s="1">
        <v>5452.2327698564059</v>
      </c>
      <c r="CC1943" s="1">
        <v>14182.238836295084</v>
      </c>
    </row>
    <row r="1944" spans="1:81" x14ac:dyDescent="0.25">
      <c r="A1944" t="s">
        <v>1243</v>
      </c>
      <c r="B1944" t="s">
        <v>1244</v>
      </c>
      <c r="C1944" t="s">
        <v>417</v>
      </c>
      <c r="D1944" t="s">
        <v>38</v>
      </c>
      <c r="E1944">
        <v>40160</v>
      </c>
      <c r="F1944" t="s">
        <v>370</v>
      </c>
      <c r="G1944" t="s">
        <v>417</v>
      </c>
      <c r="H1944" s="74">
        <v>0.73099999999999998</v>
      </c>
      <c r="I1944" s="1">
        <v>47617.71</v>
      </c>
      <c r="J1944" s="1"/>
      <c r="K1944" s="1"/>
      <c r="L1944" s="1">
        <v>8571</v>
      </c>
      <c r="M1944" s="1"/>
      <c r="N1944" s="1"/>
      <c r="O1944" s="1"/>
      <c r="P1944" s="1"/>
      <c r="Q1944" s="1"/>
      <c r="R1944" s="1"/>
      <c r="S1944" s="1"/>
      <c r="T1944" s="1">
        <v>8571</v>
      </c>
      <c r="U1944" s="1">
        <v>25</v>
      </c>
      <c r="V1944" s="36">
        <v>8.8884614307713841E-2</v>
      </c>
      <c r="W1944" s="1"/>
      <c r="X1944" s="1"/>
      <c r="Y1944" s="1">
        <v>1989</v>
      </c>
      <c r="Z1944" s="1"/>
      <c r="AA1944" s="1"/>
      <c r="AB1944" s="1"/>
      <c r="AC1944" s="1"/>
      <c r="AD1944" s="1"/>
      <c r="AE1944" s="1"/>
      <c r="AF1944" s="1"/>
      <c r="AG1944" s="1">
        <v>0</v>
      </c>
      <c r="AH1944" s="1">
        <v>0</v>
      </c>
      <c r="AI1944" s="1">
        <v>20407.863562500002</v>
      </c>
      <c r="AJ1944" s="1">
        <v>0</v>
      </c>
      <c r="AK1944" s="1">
        <v>0</v>
      </c>
      <c r="AL1944" s="1">
        <v>0</v>
      </c>
      <c r="AM1944" s="1">
        <v>0</v>
      </c>
      <c r="AN1944" s="1">
        <v>0</v>
      </c>
      <c r="AO1944" s="1">
        <v>0</v>
      </c>
      <c r="AP1944" s="1">
        <v>0</v>
      </c>
      <c r="AQ1944" s="1">
        <v>20407.863562500002</v>
      </c>
      <c r="AR1944" s="1">
        <v>0</v>
      </c>
      <c r="AS1944" s="1">
        <v>0</v>
      </c>
      <c r="AT1944" s="1">
        <v>4312.1905865999997</v>
      </c>
      <c r="AU1944" s="1">
        <v>0</v>
      </c>
      <c r="AV1944" s="1">
        <v>0</v>
      </c>
      <c r="AW1944" s="1">
        <v>0</v>
      </c>
      <c r="AX1944" s="1">
        <v>0</v>
      </c>
      <c r="AY1944" s="1">
        <v>0</v>
      </c>
      <c r="AZ1944" s="1">
        <v>0</v>
      </c>
      <c r="BA1944" s="1">
        <v>0</v>
      </c>
      <c r="BB1944" s="1">
        <v>4312.1905865999997</v>
      </c>
      <c r="BC1944" s="7">
        <v>0.51913571965346517</v>
      </c>
      <c r="BD1944" s="35" t="s">
        <v>552</v>
      </c>
      <c r="BE1944" s="35" t="s">
        <v>552</v>
      </c>
      <c r="BF1944" s="35">
        <v>2.8841505249212465</v>
      </c>
      <c r="BG1944" s="35" t="s">
        <v>552</v>
      </c>
      <c r="BH1944" s="35" t="s">
        <v>552</v>
      </c>
      <c r="BI1944" s="35" t="s">
        <v>552</v>
      </c>
      <c r="BJ1944" s="35" t="s">
        <v>552</v>
      </c>
      <c r="BK1944" s="35" t="s">
        <v>552</v>
      </c>
      <c r="BL1944" s="35" t="s">
        <v>552</v>
      </c>
      <c r="BM1944" s="35" t="s">
        <v>552</v>
      </c>
      <c r="BN1944" s="35">
        <v>2.8841505249212465</v>
      </c>
      <c r="BO1944" s="1">
        <v>0</v>
      </c>
      <c r="BP1944" s="1"/>
      <c r="BQ1944" s="1">
        <v>15673.845423599998</v>
      </c>
      <c r="BR1944" s="1">
        <v>696.69892037551529</v>
      </c>
      <c r="BS1944" s="1">
        <v>6156.4022502969019</v>
      </c>
      <c r="BT1944" s="1">
        <v>15673.845423599998</v>
      </c>
      <c r="BU1944" s="1">
        <v>696.69892037551529</v>
      </c>
      <c r="BV1944" s="1">
        <v>1812.2392977023828</v>
      </c>
      <c r="BW1944" s="35">
        <v>5.9794706813578653</v>
      </c>
      <c r="BX1944" s="1">
        <v>78047.453750951347</v>
      </c>
      <c r="BY1944" s="1">
        <v>3469.1918477435561</v>
      </c>
      <c r="BZ1944" s="1">
        <v>30655.624507999011</v>
      </c>
      <c r="CA1944" s="1">
        <v>78047.453750951347</v>
      </c>
      <c r="CB1944" s="1">
        <v>3469.1918477435561</v>
      </c>
      <c r="CC1944" s="1">
        <v>9023.9924505135823</v>
      </c>
    </row>
    <row r="1945" spans="1:81" x14ac:dyDescent="0.25">
      <c r="A1945" t="s">
        <v>1243</v>
      </c>
      <c r="B1945" t="s">
        <v>1244</v>
      </c>
      <c r="C1945" t="s">
        <v>417</v>
      </c>
      <c r="D1945" t="s">
        <v>28</v>
      </c>
      <c r="E1945">
        <v>40160</v>
      </c>
      <c r="F1945" t="s">
        <v>370</v>
      </c>
      <c r="G1945" t="s">
        <v>417</v>
      </c>
      <c r="H1945" s="74">
        <v>0.73099999999999998</v>
      </c>
      <c r="I1945" s="1">
        <v>104123.25</v>
      </c>
      <c r="J1945" s="1">
        <v>0</v>
      </c>
      <c r="K1945" s="1">
        <v>0</v>
      </c>
      <c r="L1945" s="1">
        <v>42842</v>
      </c>
      <c r="M1945" s="1">
        <v>0</v>
      </c>
      <c r="N1945" s="1">
        <v>0</v>
      </c>
      <c r="O1945" s="1">
        <v>0</v>
      </c>
      <c r="P1945" s="1">
        <v>0</v>
      </c>
      <c r="Q1945" s="1">
        <v>0</v>
      </c>
      <c r="R1945" s="1">
        <v>0</v>
      </c>
      <c r="S1945" s="1">
        <v>0</v>
      </c>
      <c r="T1945" s="1">
        <v>42842</v>
      </c>
      <c r="U1945" s="1"/>
      <c r="V1945" s="36"/>
      <c r="W1945" s="1"/>
      <c r="X1945" s="1"/>
      <c r="Y1945" s="1">
        <v>9941</v>
      </c>
      <c r="Z1945" s="1"/>
      <c r="AA1945" s="1"/>
      <c r="AB1945" s="1"/>
      <c r="AC1945" s="1"/>
      <c r="AD1945" s="1"/>
      <c r="AE1945" s="1"/>
      <c r="AF1945" s="1"/>
      <c r="AG1945" s="1">
        <v>0</v>
      </c>
      <c r="AH1945" s="1">
        <v>0</v>
      </c>
      <c r="AI1945" s="1">
        <v>101998.32587500001</v>
      </c>
      <c r="AJ1945" s="1">
        <v>0</v>
      </c>
      <c r="AK1945" s="1">
        <v>0</v>
      </c>
      <c r="AL1945" s="1">
        <v>0</v>
      </c>
      <c r="AM1945" s="1">
        <v>0</v>
      </c>
      <c r="AN1945" s="1">
        <v>0</v>
      </c>
      <c r="AO1945" s="1">
        <v>0</v>
      </c>
      <c r="AP1945" s="1">
        <v>0</v>
      </c>
      <c r="AQ1945" s="1">
        <v>101998.32587500001</v>
      </c>
      <c r="AR1945" s="1">
        <v>0</v>
      </c>
      <c r="AS1945" s="1">
        <v>0</v>
      </c>
      <c r="AT1945" s="1">
        <v>21552.2808554</v>
      </c>
      <c r="AU1945" s="1">
        <v>0</v>
      </c>
      <c r="AV1945" s="1">
        <v>0</v>
      </c>
      <c r="AW1945" s="1">
        <v>0</v>
      </c>
      <c r="AX1945" s="1">
        <v>0</v>
      </c>
      <c r="AY1945" s="1">
        <v>0</v>
      </c>
      <c r="AZ1945" s="1">
        <v>0</v>
      </c>
      <c r="BA1945" s="1">
        <v>0</v>
      </c>
      <c r="BB1945" s="1">
        <v>21552.2808554</v>
      </c>
      <c r="BC1945" s="7">
        <v>1.1865803913189417</v>
      </c>
      <c r="BD1945" s="35" t="s">
        <v>552</v>
      </c>
      <c r="BE1945" s="35" t="s">
        <v>552</v>
      </c>
      <c r="BF1945" s="35">
        <v>2.8838664565239718</v>
      </c>
      <c r="BG1945" s="35" t="s">
        <v>552</v>
      </c>
      <c r="BH1945" s="35" t="s">
        <v>552</v>
      </c>
      <c r="BI1945" s="35" t="s">
        <v>552</v>
      </c>
      <c r="BJ1945" s="35" t="s">
        <v>552</v>
      </c>
      <c r="BK1945" s="35" t="s">
        <v>552</v>
      </c>
      <c r="BL1945" s="35" t="s">
        <v>552</v>
      </c>
      <c r="BM1945" s="35" t="s">
        <v>552</v>
      </c>
      <c r="BN1945" s="35">
        <v>2.8838664565239718</v>
      </c>
      <c r="BO1945" s="1">
        <v>0</v>
      </c>
      <c r="BP1945" s="1">
        <v>0</v>
      </c>
      <c r="BQ1945" s="1">
        <v>34273.208969999992</v>
      </c>
      <c r="BR1945" s="1">
        <v>1523.4364664111285</v>
      </c>
      <c r="BS1945" s="1">
        <v>13461.894967402397</v>
      </c>
      <c r="BT1945" s="1">
        <v>34273.208969999992</v>
      </c>
      <c r="BU1945" s="1">
        <v>1523.4364664111285</v>
      </c>
      <c r="BV1945" s="1">
        <v>3962.7324676992989</v>
      </c>
      <c r="BW1945" s="35">
        <v>5.9794706813578653</v>
      </c>
      <c r="BX1945" s="1">
        <v>170662.43922216637</v>
      </c>
      <c r="BY1945" s="1">
        <v>7585.9072194056416</v>
      </c>
      <c r="BZ1945" s="1">
        <v>67033.111305699247</v>
      </c>
      <c r="CA1945" s="1">
        <v>170662.43922216637</v>
      </c>
      <c r="CB1945" s="1">
        <v>7585.9072194056416</v>
      </c>
      <c r="CC1945" s="1">
        <v>19732.310140973565</v>
      </c>
    </row>
    <row r="1946" spans="1:81" x14ac:dyDescent="0.25">
      <c r="A1946" t="s">
        <v>1243</v>
      </c>
      <c r="B1946" t="s">
        <v>1244</v>
      </c>
      <c r="C1946" t="s">
        <v>417</v>
      </c>
      <c r="D1946" t="s">
        <v>1730</v>
      </c>
      <c r="E1946">
        <v>40160</v>
      </c>
      <c r="F1946" t="s">
        <v>370</v>
      </c>
      <c r="G1946" t="s">
        <v>417</v>
      </c>
      <c r="H1946" s="74">
        <v>0.73099999999999998</v>
      </c>
      <c r="I1946" s="1">
        <v>56505.54</v>
      </c>
      <c r="J1946" s="1"/>
      <c r="K1946" s="1"/>
      <c r="L1946" s="1">
        <v>34271</v>
      </c>
      <c r="M1946" s="1"/>
      <c r="N1946" s="1"/>
      <c r="O1946" s="1"/>
      <c r="P1946" s="1"/>
      <c r="Q1946" s="1"/>
      <c r="R1946" s="1"/>
      <c r="S1946" s="1"/>
      <c r="T1946" s="1">
        <v>34271</v>
      </c>
      <c r="U1946" s="1">
        <v>10</v>
      </c>
      <c r="V1946" s="36">
        <v>0.27147852407033729</v>
      </c>
      <c r="W1946" s="1"/>
      <c r="X1946" s="1"/>
      <c r="Y1946" s="1">
        <v>7952</v>
      </c>
      <c r="Z1946" s="1"/>
      <c r="AA1946" s="1"/>
      <c r="AB1946" s="1"/>
      <c r="AC1946" s="1"/>
      <c r="AD1946" s="1"/>
      <c r="AE1946" s="1"/>
      <c r="AF1946" s="1"/>
      <c r="AG1946" s="1">
        <v>0</v>
      </c>
      <c r="AH1946" s="1">
        <v>0</v>
      </c>
      <c r="AI1946" s="1">
        <v>81590.462312500007</v>
      </c>
      <c r="AJ1946" s="1">
        <v>0</v>
      </c>
      <c r="AK1946" s="1"/>
      <c r="AL1946" s="1">
        <v>0</v>
      </c>
      <c r="AM1946" s="1">
        <v>0</v>
      </c>
      <c r="AN1946" s="1"/>
      <c r="AO1946" s="1">
        <v>0</v>
      </c>
      <c r="AP1946" s="1">
        <v>0</v>
      </c>
      <c r="AQ1946" s="1">
        <v>81590.462312500007</v>
      </c>
      <c r="AR1946" s="1">
        <v>0</v>
      </c>
      <c r="AS1946" s="1">
        <v>0</v>
      </c>
      <c r="AT1946" s="1">
        <v>17240.090268799999</v>
      </c>
      <c r="AU1946" s="1">
        <v>0</v>
      </c>
      <c r="AV1946" s="1"/>
      <c r="AW1946" s="1">
        <v>0</v>
      </c>
      <c r="AX1946" s="1">
        <v>0</v>
      </c>
      <c r="AY1946" s="1"/>
      <c r="AZ1946" s="1">
        <v>0</v>
      </c>
      <c r="BA1946" s="1">
        <v>0</v>
      </c>
      <c r="BB1946" s="1">
        <v>17240.090268799999</v>
      </c>
      <c r="BC1946" s="7">
        <v>1.7490418210550682</v>
      </c>
      <c r="BD1946" s="35" t="s">
        <v>552</v>
      </c>
      <c r="BE1946" s="35" t="s">
        <v>552</v>
      </c>
      <c r="BF1946" s="35">
        <v>2.883795412485775</v>
      </c>
      <c r="BG1946" s="35" t="s">
        <v>552</v>
      </c>
      <c r="BH1946" s="35" t="s">
        <v>552</v>
      </c>
      <c r="BI1946" s="35" t="s">
        <v>552</v>
      </c>
      <c r="BJ1946" s="35" t="s">
        <v>552</v>
      </c>
      <c r="BK1946" s="35" t="s">
        <v>552</v>
      </c>
      <c r="BL1946" s="35" t="s">
        <v>552</v>
      </c>
      <c r="BM1946" s="35" t="s">
        <v>552</v>
      </c>
      <c r="BN1946" s="35">
        <v>2.883795412485775</v>
      </c>
      <c r="BO1946" s="1">
        <v>0</v>
      </c>
      <c r="BP1946" s="1">
        <v>0</v>
      </c>
      <c r="BQ1946" s="1">
        <v>18599.363546399996</v>
      </c>
      <c r="BR1946" s="1">
        <v>826.73754603561338</v>
      </c>
      <c r="BS1946" s="1">
        <v>7305.4927171054969</v>
      </c>
      <c r="BT1946" s="1">
        <v>18599.363546399996</v>
      </c>
      <c r="BU1946" s="1">
        <v>826.73754603561338</v>
      </c>
      <c r="BV1946" s="1">
        <v>2150.4931699969165</v>
      </c>
      <c r="BW1946" s="35">
        <v>5.9794706813578653</v>
      </c>
      <c r="BX1946" s="1">
        <v>92614.985471215026</v>
      </c>
      <c r="BY1946" s="1">
        <v>4116.7153716620851</v>
      </c>
      <c r="BZ1946" s="1">
        <v>36377.486797700229</v>
      </c>
      <c r="CA1946" s="1">
        <v>92614.985471215026</v>
      </c>
      <c r="CB1946" s="1">
        <v>4116.7153716620851</v>
      </c>
      <c r="CC1946" s="1">
        <v>10708.317690459982</v>
      </c>
    </row>
    <row r="1947" spans="1:81" x14ac:dyDescent="0.25">
      <c r="A1947" t="s">
        <v>1018</v>
      </c>
      <c r="B1947" t="s">
        <v>1019</v>
      </c>
      <c r="C1947" t="s">
        <v>417</v>
      </c>
      <c r="D1947" t="s">
        <v>38</v>
      </c>
      <c r="E1947">
        <v>40125</v>
      </c>
      <c r="F1947" t="s">
        <v>370</v>
      </c>
      <c r="G1947" t="s">
        <v>417</v>
      </c>
      <c r="H1947" s="74">
        <v>0.73099999999999998</v>
      </c>
      <c r="I1947" s="1">
        <v>2030949.08</v>
      </c>
      <c r="J1947" s="1"/>
      <c r="K1947" s="1"/>
      <c r="L1947" s="1">
        <v>239760</v>
      </c>
      <c r="M1947" s="1"/>
      <c r="N1947" s="1"/>
      <c r="O1947" s="1"/>
      <c r="P1947" s="1"/>
      <c r="Q1947" s="1"/>
      <c r="R1947" s="1"/>
      <c r="S1947" s="1"/>
      <c r="T1947" s="1">
        <v>239760</v>
      </c>
      <c r="U1947" s="1">
        <v>29.875</v>
      </c>
      <c r="V1947" s="36">
        <v>0.27750746682551442</v>
      </c>
      <c r="W1947" s="1"/>
      <c r="X1947" s="1"/>
      <c r="Y1947" s="1">
        <v>55629</v>
      </c>
      <c r="Z1947" s="1"/>
      <c r="AA1947" s="1"/>
      <c r="AB1947" s="1"/>
      <c r="AC1947" s="1"/>
      <c r="AD1947" s="1"/>
      <c r="AE1947" s="1"/>
      <c r="AF1947" s="1"/>
      <c r="AG1947" s="1">
        <v>0</v>
      </c>
      <c r="AH1947" s="1">
        <v>0</v>
      </c>
      <c r="AI1947" s="1">
        <v>570774.28500000015</v>
      </c>
      <c r="AJ1947" s="1">
        <v>0</v>
      </c>
      <c r="AK1947" s="1">
        <v>0</v>
      </c>
      <c r="AL1947" s="1">
        <v>0</v>
      </c>
      <c r="AM1947" s="1">
        <v>0</v>
      </c>
      <c r="AN1947" s="1">
        <v>0</v>
      </c>
      <c r="AO1947" s="1">
        <v>0</v>
      </c>
      <c r="AP1947" s="1">
        <v>0</v>
      </c>
      <c r="AQ1947" s="1">
        <v>570774.28500000015</v>
      </c>
      <c r="AR1947" s="1">
        <v>0</v>
      </c>
      <c r="AS1947" s="1">
        <v>0</v>
      </c>
      <c r="AT1947" s="1">
        <v>120604.75120259999</v>
      </c>
      <c r="AU1947" s="1">
        <v>0</v>
      </c>
      <c r="AV1947" s="1">
        <v>0</v>
      </c>
      <c r="AW1947" s="1">
        <v>0</v>
      </c>
      <c r="AX1947" s="1">
        <v>0</v>
      </c>
      <c r="AY1947" s="1">
        <v>0</v>
      </c>
      <c r="AZ1947" s="1">
        <v>0</v>
      </c>
      <c r="BA1947" s="1">
        <v>0</v>
      </c>
      <c r="BB1947" s="1">
        <v>120604.75120259999</v>
      </c>
      <c r="BC1947" s="7">
        <v>0.34042164966666721</v>
      </c>
      <c r="BD1947" s="35" t="s">
        <v>552</v>
      </c>
      <c r="BE1947" s="35" t="s">
        <v>552</v>
      </c>
      <c r="BF1947" s="35">
        <v>2.8836296137912916</v>
      </c>
      <c r="BG1947" s="35" t="s">
        <v>552</v>
      </c>
      <c r="BH1947" s="35" t="s">
        <v>552</v>
      </c>
      <c r="BI1947" s="35" t="s">
        <v>552</v>
      </c>
      <c r="BJ1947" s="35" t="s">
        <v>552</v>
      </c>
      <c r="BK1947" s="35" t="s">
        <v>552</v>
      </c>
      <c r="BL1947" s="35" t="s">
        <v>552</v>
      </c>
      <c r="BM1947" s="35" t="s">
        <v>552</v>
      </c>
      <c r="BN1947" s="35">
        <v>2.8836296137912916</v>
      </c>
      <c r="BO1947" s="1">
        <v>0</v>
      </c>
      <c r="BP1947" s="1"/>
      <c r="BQ1947" s="1">
        <v>668507.19917279994</v>
      </c>
      <c r="BR1947" s="1">
        <v>29714.995353066035</v>
      </c>
      <c r="BS1947" s="1">
        <v>262577.50501547474</v>
      </c>
      <c r="BT1947" s="1">
        <v>668507.19917279994</v>
      </c>
      <c r="BU1947" s="1">
        <v>29714.995353066035</v>
      </c>
      <c r="BV1947" s="1">
        <v>77294.0516124883</v>
      </c>
      <c r="BW1947" s="35">
        <v>5.9808688805483898</v>
      </c>
      <c r="BX1947" s="1">
        <v>3329746.7047823635</v>
      </c>
      <c r="BY1947" s="1">
        <v>148006.49563972661</v>
      </c>
      <c r="BZ1947" s="1">
        <v>1307864.1234636169</v>
      </c>
      <c r="CA1947" s="1">
        <v>3329746.7047823635</v>
      </c>
      <c r="CB1947" s="1">
        <v>148006.49563972661</v>
      </c>
      <c r="CC1947" s="1">
        <v>384991.53632814402</v>
      </c>
    </row>
    <row r="1948" spans="1:81" x14ac:dyDescent="0.25">
      <c r="A1948" t="s">
        <v>1018</v>
      </c>
      <c r="B1948" t="s">
        <v>1019</v>
      </c>
      <c r="C1948" t="s">
        <v>417</v>
      </c>
      <c r="D1948" t="s">
        <v>28</v>
      </c>
      <c r="E1948">
        <v>40125</v>
      </c>
      <c r="F1948" t="s">
        <v>370</v>
      </c>
      <c r="G1948" t="s">
        <v>417</v>
      </c>
      <c r="H1948" s="74">
        <v>0.73099999999999998</v>
      </c>
      <c r="I1948" s="1">
        <v>2064370.46</v>
      </c>
      <c r="J1948" s="1">
        <v>0</v>
      </c>
      <c r="K1948" s="1">
        <v>0</v>
      </c>
      <c r="L1948" s="1">
        <v>260480</v>
      </c>
      <c r="M1948" s="1">
        <v>0</v>
      </c>
      <c r="N1948" s="1">
        <v>0</v>
      </c>
      <c r="O1948" s="1">
        <v>0</v>
      </c>
      <c r="P1948" s="1">
        <v>5048</v>
      </c>
      <c r="Q1948" s="1">
        <v>0</v>
      </c>
      <c r="R1948" s="1">
        <v>0</v>
      </c>
      <c r="S1948" s="1">
        <v>0</v>
      </c>
      <c r="T1948" s="1">
        <v>265528</v>
      </c>
      <c r="U1948" s="1"/>
      <c r="V1948" s="36"/>
      <c r="W1948" s="1"/>
      <c r="X1948" s="1"/>
      <c r="Y1948" s="1">
        <v>60436</v>
      </c>
      <c r="Z1948" s="1"/>
      <c r="AA1948" s="1"/>
      <c r="AB1948" s="1"/>
      <c r="AC1948" s="1">
        <v>595</v>
      </c>
      <c r="AD1948" s="1"/>
      <c r="AE1948" s="1"/>
      <c r="AF1948" s="1"/>
      <c r="AG1948" s="1">
        <v>0</v>
      </c>
      <c r="AH1948" s="1">
        <v>0</v>
      </c>
      <c r="AI1948" s="1">
        <v>620095.92000000016</v>
      </c>
      <c r="AJ1948" s="1">
        <v>0</v>
      </c>
      <c r="AK1948" s="1">
        <v>0</v>
      </c>
      <c r="AL1948" s="1">
        <v>0</v>
      </c>
      <c r="AM1948" s="1">
        <v>5229.8336866666659</v>
      </c>
      <c r="AN1948" s="1">
        <v>0</v>
      </c>
      <c r="AO1948" s="1">
        <v>0</v>
      </c>
      <c r="AP1948" s="1">
        <v>0</v>
      </c>
      <c r="AQ1948" s="1">
        <v>625325.75368666684</v>
      </c>
      <c r="AR1948" s="1">
        <v>0</v>
      </c>
      <c r="AS1948" s="1">
        <v>0</v>
      </c>
      <c r="AT1948" s="1">
        <v>131026.42045839998</v>
      </c>
      <c r="AU1948" s="1">
        <v>0</v>
      </c>
      <c r="AV1948" s="1">
        <v>0</v>
      </c>
      <c r="AW1948" s="1">
        <v>0</v>
      </c>
      <c r="AX1948" s="1">
        <v>1547.7021</v>
      </c>
      <c r="AY1948" s="1">
        <v>0</v>
      </c>
      <c r="AZ1948" s="1">
        <v>0</v>
      </c>
      <c r="BA1948" s="1">
        <v>0</v>
      </c>
      <c r="BB1948" s="1">
        <v>132574.12255839998</v>
      </c>
      <c r="BC1948" s="7">
        <v>0.36713365693339112</v>
      </c>
      <c r="BD1948" s="35" t="s">
        <v>552</v>
      </c>
      <c r="BE1948" s="35" t="s">
        <v>552</v>
      </c>
      <c r="BF1948" s="35">
        <v>2.8836084937745703</v>
      </c>
      <c r="BG1948" s="35" t="s">
        <v>552</v>
      </c>
      <c r="BH1948" s="35" t="s">
        <v>552</v>
      </c>
      <c r="BI1948" s="35" t="s">
        <v>552</v>
      </c>
      <c r="BJ1948" s="35">
        <v>1.3426180243000525</v>
      </c>
      <c r="BK1948" s="35" t="s">
        <v>552</v>
      </c>
      <c r="BL1948" s="35" t="s">
        <v>552</v>
      </c>
      <c r="BM1948" s="35" t="s">
        <v>552</v>
      </c>
      <c r="BN1948" s="35">
        <v>2.8543124500808457</v>
      </c>
      <c r="BO1948" s="1">
        <v>0</v>
      </c>
      <c r="BP1948" s="1">
        <v>0</v>
      </c>
      <c r="BQ1948" s="1">
        <v>679508.18061359995</v>
      </c>
      <c r="BR1948" s="1">
        <v>30203.986515460441</v>
      </c>
      <c r="BS1948" s="1">
        <v>266898.49103181256</v>
      </c>
      <c r="BT1948" s="1">
        <v>679508.18061359995</v>
      </c>
      <c r="BU1948" s="1">
        <v>30203.986515460441</v>
      </c>
      <c r="BV1948" s="1">
        <v>78566.005644285382</v>
      </c>
      <c r="BW1948" s="35">
        <v>5.9808688805483898</v>
      </c>
      <c r="BX1948" s="1">
        <v>3384541.150896335</v>
      </c>
      <c r="BY1948" s="1">
        <v>150442.09650336014</v>
      </c>
      <c r="BZ1948" s="1">
        <v>1329386.388245679</v>
      </c>
      <c r="CA1948" s="1">
        <v>3384541.150896335</v>
      </c>
      <c r="CB1948" s="1">
        <v>150442.09650336014</v>
      </c>
      <c r="CC1948" s="1">
        <v>391326.97258261032</v>
      </c>
    </row>
    <row r="1949" spans="1:81" x14ac:dyDescent="0.25">
      <c r="A1949" t="s">
        <v>1018</v>
      </c>
      <c r="B1949" t="s">
        <v>1019</v>
      </c>
      <c r="C1949" t="s">
        <v>417</v>
      </c>
      <c r="D1949" t="s">
        <v>1730</v>
      </c>
      <c r="E1949">
        <v>40125</v>
      </c>
      <c r="F1949" t="s">
        <v>370</v>
      </c>
      <c r="G1949" t="s">
        <v>417</v>
      </c>
      <c r="H1949" s="74">
        <v>0.73099999999999998</v>
      </c>
      <c r="I1949" s="1">
        <v>33421.379999999997</v>
      </c>
      <c r="J1949" s="1"/>
      <c r="K1949" s="1"/>
      <c r="L1949" s="1">
        <v>20720</v>
      </c>
      <c r="M1949" s="1"/>
      <c r="N1949" s="1"/>
      <c r="O1949" s="1"/>
      <c r="P1949" s="1">
        <v>5048</v>
      </c>
      <c r="Q1949" s="1"/>
      <c r="R1949" s="1"/>
      <c r="S1949" s="1"/>
      <c r="T1949" s="1">
        <v>25768</v>
      </c>
      <c r="U1949" s="1">
        <v>11.2</v>
      </c>
      <c r="V1949" s="36">
        <v>0.15410306681028121</v>
      </c>
      <c r="W1949" s="1"/>
      <c r="X1949" s="1"/>
      <c r="Y1949" s="1">
        <v>4807</v>
      </c>
      <c r="Z1949" s="1"/>
      <c r="AA1949" s="1"/>
      <c r="AB1949" s="1"/>
      <c r="AC1949" s="1">
        <v>595</v>
      </c>
      <c r="AD1949" s="1"/>
      <c r="AE1949" s="1"/>
      <c r="AF1949" s="1"/>
      <c r="AG1949" s="1">
        <v>0</v>
      </c>
      <c r="AH1949" s="1">
        <v>0</v>
      </c>
      <c r="AI1949" s="1">
        <v>49321.635000000002</v>
      </c>
      <c r="AJ1949" s="1">
        <v>0</v>
      </c>
      <c r="AK1949" s="1"/>
      <c r="AL1949" s="1">
        <v>0</v>
      </c>
      <c r="AM1949" s="1">
        <v>5229.8336866666659</v>
      </c>
      <c r="AN1949" s="1"/>
      <c r="AO1949" s="1">
        <v>0</v>
      </c>
      <c r="AP1949" s="1">
        <v>0</v>
      </c>
      <c r="AQ1949" s="1">
        <v>54551.468686666667</v>
      </c>
      <c r="AR1949" s="1">
        <v>0</v>
      </c>
      <c r="AS1949" s="1">
        <v>0</v>
      </c>
      <c r="AT1949" s="1">
        <v>10421.6692558</v>
      </c>
      <c r="AU1949" s="1">
        <v>0</v>
      </c>
      <c r="AV1949" s="1"/>
      <c r="AW1949" s="1">
        <v>0</v>
      </c>
      <c r="AX1949" s="1">
        <v>1547.7021</v>
      </c>
      <c r="AY1949" s="1"/>
      <c r="AZ1949" s="1">
        <v>0</v>
      </c>
      <c r="BA1949" s="1">
        <v>0</v>
      </c>
      <c r="BB1949" s="1">
        <v>11969.3713558</v>
      </c>
      <c r="BC1949" s="7">
        <v>1.9903678436517782</v>
      </c>
      <c r="BD1949" s="35" t="s">
        <v>552</v>
      </c>
      <c r="BE1949" s="35" t="s">
        <v>552</v>
      </c>
      <c r="BF1949" s="35">
        <v>2.8833641050096528</v>
      </c>
      <c r="BG1949" s="35" t="s">
        <v>552</v>
      </c>
      <c r="BH1949" s="35" t="s">
        <v>552</v>
      </c>
      <c r="BI1949" s="35" t="s">
        <v>552</v>
      </c>
      <c r="BJ1949" s="35">
        <v>1.3426180243000525</v>
      </c>
      <c r="BK1949" s="35" t="s">
        <v>552</v>
      </c>
      <c r="BL1949" s="35" t="s">
        <v>552</v>
      </c>
      <c r="BM1949" s="35" t="s">
        <v>552</v>
      </c>
      <c r="BN1949" s="35">
        <v>2.5815290299001346</v>
      </c>
      <c r="BO1949" s="1">
        <v>0</v>
      </c>
      <c r="BP1949" s="1">
        <v>0</v>
      </c>
      <c r="BQ1949" s="1">
        <v>11000.981440799998</v>
      </c>
      <c r="BR1949" s="1">
        <v>488.99116239440826</v>
      </c>
      <c r="BS1949" s="1">
        <v>4320.9860163377843</v>
      </c>
      <c r="BT1949" s="1">
        <v>11000.981440799998</v>
      </c>
      <c r="BU1949" s="1">
        <v>488.99116239440826</v>
      </c>
      <c r="BV1949" s="1">
        <v>1271.9540317970868</v>
      </c>
      <c r="BW1949" s="35">
        <v>5.9808688805483898</v>
      </c>
      <c r="BX1949" s="1">
        <v>54794.446113971106</v>
      </c>
      <c r="BY1949" s="1">
        <v>2435.6008636334923</v>
      </c>
      <c r="BZ1949" s="1">
        <v>21522.264782061629</v>
      </c>
      <c r="CA1949" s="1">
        <v>54794.446113971106</v>
      </c>
      <c r="CB1949" s="1">
        <v>2435.6008636334923</v>
      </c>
      <c r="CC1949" s="1">
        <v>6335.4362544661672</v>
      </c>
    </row>
    <row r="1950" spans="1:81" x14ac:dyDescent="0.25">
      <c r="A1950" t="s">
        <v>1272</v>
      </c>
      <c r="B1950" t="s">
        <v>1273</v>
      </c>
      <c r="C1950" t="s">
        <v>417</v>
      </c>
      <c r="D1950" t="s">
        <v>38</v>
      </c>
      <c r="E1950">
        <v>40163</v>
      </c>
      <c r="F1950" t="s">
        <v>370</v>
      </c>
      <c r="G1950" t="s">
        <v>417</v>
      </c>
      <c r="H1950" s="74">
        <v>0.73099999999999998</v>
      </c>
      <c r="I1950" s="1">
        <v>15992.75</v>
      </c>
      <c r="J1950" s="1"/>
      <c r="K1950" s="1"/>
      <c r="L1950" s="1">
        <v>1143</v>
      </c>
      <c r="M1950" s="1"/>
      <c r="N1950" s="1"/>
      <c r="O1950" s="1"/>
      <c r="P1950" s="1"/>
      <c r="Q1950" s="1"/>
      <c r="R1950" s="1"/>
      <c r="S1950" s="1"/>
      <c r="T1950" s="1">
        <v>1143</v>
      </c>
      <c r="U1950" s="1">
        <v>24</v>
      </c>
      <c r="V1950" s="36">
        <v>0.64196973346178543</v>
      </c>
      <c r="W1950" s="1"/>
      <c r="X1950" s="1"/>
      <c r="Y1950" s="1">
        <v>265</v>
      </c>
      <c r="Z1950" s="1"/>
      <c r="AA1950" s="1"/>
      <c r="AB1950" s="1"/>
      <c r="AC1950" s="1"/>
      <c r="AD1950" s="1"/>
      <c r="AE1950" s="1"/>
      <c r="AF1950" s="1"/>
      <c r="AG1950" s="1">
        <v>0</v>
      </c>
      <c r="AH1950" s="1">
        <v>0</v>
      </c>
      <c r="AI1950" s="1">
        <v>2719.0088125000002</v>
      </c>
      <c r="AJ1950" s="1">
        <v>0</v>
      </c>
      <c r="AK1950" s="1">
        <v>0</v>
      </c>
      <c r="AL1950" s="1">
        <v>0</v>
      </c>
      <c r="AM1950" s="1">
        <v>0</v>
      </c>
      <c r="AN1950" s="1">
        <v>0</v>
      </c>
      <c r="AO1950" s="1">
        <v>0</v>
      </c>
      <c r="AP1950" s="1">
        <v>0</v>
      </c>
      <c r="AQ1950" s="1">
        <v>2719.0088125000002</v>
      </c>
      <c r="AR1950" s="1">
        <v>0</v>
      </c>
      <c r="AS1950" s="1">
        <v>0</v>
      </c>
      <c r="AT1950" s="1">
        <v>574.52514099999996</v>
      </c>
      <c r="AU1950" s="1">
        <v>0</v>
      </c>
      <c r="AV1950" s="1">
        <v>0</v>
      </c>
      <c r="AW1950" s="1">
        <v>0</v>
      </c>
      <c r="AX1950" s="1">
        <v>0</v>
      </c>
      <c r="AY1950" s="1">
        <v>0</v>
      </c>
      <c r="AZ1950" s="1">
        <v>0</v>
      </c>
      <c r="BA1950" s="1">
        <v>0</v>
      </c>
      <c r="BB1950" s="1">
        <v>574.52514099999996</v>
      </c>
      <c r="BC1950" s="7">
        <v>0.20593918828844321</v>
      </c>
      <c r="BD1950" s="35" t="s">
        <v>552</v>
      </c>
      <c r="BE1950" s="35" t="s">
        <v>552</v>
      </c>
      <c r="BF1950" s="35">
        <v>2.8814820240594927</v>
      </c>
      <c r="BG1950" s="35" t="s">
        <v>552</v>
      </c>
      <c r="BH1950" s="35" t="s">
        <v>552</v>
      </c>
      <c r="BI1950" s="35" t="s">
        <v>552</v>
      </c>
      <c r="BJ1950" s="35" t="s">
        <v>552</v>
      </c>
      <c r="BK1950" s="35" t="s">
        <v>552</v>
      </c>
      <c r="BL1950" s="35" t="s">
        <v>552</v>
      </c>
      <c r="BM1950" s="35" t="s">
        <v>552</v>
      </c>
      <c r="BN1950" s="35">
        <v>2.8814820240594927</v>
      </c>
      <c r="BO1950" s="1">
        <v>0</v>
      </c>
      <c r="BP1950" s="1"/>
      <c r="BQ1950" s="1">
        <v>5264.1735899999994</v>
      </c>
      <c r="BR1950" s="1">
        <v>233.99133765222061</v>
      </c>
      <c r="BS1950" s="1">
        <v>2067.6719247615183</v>
      </c>
      <c r="BT1950" s="1">
        <v>5264.1735899999994</v>
      </c>
      <c r="BU1950" s="1">
        <v>233.99133765222061</v>
      </c>
      <c r="BV1950" s="1">
        <v>608.65358767420321</v>
      </c>
      <c r="BW1950" s="35">
        <v>5.97463195829312</v>
      </c>
      <c r="BX1950" s="1">
        <v>26187.326174816622</v>
      </c>
      <c r="BY1950" s="1">
        <v>1164.0207862484929</v>
      </c>
      <c r="BZ1950" s="1">
        <v>10285.906836184095</v>
      </c>
      <c r="CA1950" s="1">
        <v>26187.326174816622</v>
      </c>
      <c r="CB1950" s="1">
        <v>1164.0207862484929</v>
      </c>
      <c r="CC1950" s="1">
        <v>3027.8275887738546</v>
      </c>
    </row>
    <row r="1951" spans="1:81" x14ac:dyDescent="0.25">
      <c r="A1951" t="s">
        <v>1272</v>
      </c>
      <c r="B1951" t="s">
        <v>1273</v>
      </c>
      <c r="C1951" t="s">
        <v>417</v>
      </c>
      <c r="D1951" t="s">
        <v>28</v>
      </c>
      <c r="E1951">
        <v>40163</v>
      </c>
      <c r="F1951" t="s">
        <v>370</v>
      </c>
      <c r="G1951" t="s">
        <v>417</v>
      </c>
      <c r="H1951" s="74">
        <v>0.73099999999999998</v>
      </c>
      <c r="I1951" s="1">
        <v>24671.129999999997</v>
      </c>
      <c r="J1951" s="1">
        <v>0</v>
      </c>
      <c r="K1951" s="1">
        <v>0</v>
      </c>
      <c r="L1951" s="1">
        <v>3039</v>
      </c>
      <c r="M1951" s="1">
        <v>0</v>
      </c>
      <c r="N1951" s="1">
        <v>0</v>
      </c>
      <c r="O1951" s="1">
        <v>0</v>
      </c>
      <c r="P1951" s="1">
        <v>0</v>
      </c>
      <c r="Q1951" s="1">
        <v>0</v>
      </c>
      <c r="R1951" s="1">
        <v>0</v>
      </c>
      <c r="S1951" s="1">
        <v>0</v>
      </c>
      <c r="T1951" s="1">
        <v>3039</v>
      </c>
      <c r="U1951" s="1"/>
      <c r="V1951" s="36"/>
      <c r="W1951" s="1"/>
      <c r="X1951" s="1"/>
      <c r="Y1951" s="1">
        <v>705</v>
      </c>
      <c r="Z1951" s="1"/>
      <c r="AA1951" s="1"/>
      <c r="AB1951" s="1"/>
      <c r="AC1951" s="1"/>
      <c r="AD1951" s="1"/>
      <c r="AE1951" s="1"/>
      <c r="AF1951" s="1"/>
      <c r="AG1951" s="1">
        <v>0</v>
      </c>
      <c r="AH1951" s="1">
        <v>0</v>
      </c>
      <c r="AI1951" s="1">
        <v>7233.5683125000005</v>
      </c>
      <c r="AJ1951" s="1">
        <v>0</v>
      </c>
      <c r="AK1951" s="1">
        <v>0</v>
      </c>
      <c r="AL1951" s="1">
        <v>0</v>
      </c>
      <c r="AM1951" s="1">
        <v>0</v>
      </c>
      <c r="AN1951" s="1">
        <v>0</v>
      </c>
      <c r="AO1951" s="1">
        <v>0</v>
      </c>
      <c r="AP1951" s="1">
        <v>0</v>
      </c>
      <c r="AQ1951" s="1">
        <v>7233.5683125000005</v>
      </c>
      <c r="AR1951" s="1">
        <v>0</v>
      </c>
      <c r="AS1951" s="1">
        <v>0</v>
      </c>
      <c r="AT1951" s="1">
        <v>1528.453677</v>
      </c>
      <c r="AU1951" s="1">
        <v>0</v>
      </c>
      <c r="AV1951" s="1">
        <v>0</v>
      </c>
      <c r="AW1951" s="1">
        <v>0</v>
      </c>
      <c r="AX1951" s="1">
        <v>0</v>
      </c>
      <c r="AY1951" s="1">
        <v>0</v>
      </c>
      <c r="AZ1951" s="1">
        <v>0</v>
      </c>
      <c r="BA1951" s="1">
        <v>0</v>
      </c>
      <c r="BB1951" s="1">
        <v>1528.453677</v>
      </c>
      <c r="BC1951" s="7">
        <v>0.35515284421508064</v>
      </c>
      <c r="BD1951" s="35" t="s">
        <v>552</v>
      </c>
      <c r="BE1951" s="35" t="s">
        <v>552</v>
      </c>
      <c r="BF1951" s="35">
        <v>2.8831924940769995</v>
      </c>
      <c r="BG1951" s="35" t="s">
        <v>552</v>
      </c>
      <c r="BH1951" s="35" t="s">
        <v>552</v>
      </c>
      <c r="BI1951" s="35" t="s">
        <v>552</v>
      </c>
      <c r="BJ1951" s="35" t="s">
        <v>552</v>
      </c>
      <c r="BK1951" s="35" t="s">
        <v>552</v>
      </c>
      <c r="BL1951" s="35" t="s">
        <v>552</v>
      </c>
      <c r="BM1951" s="35" t="s">
        <v>552</v>
      </c>
      <c r="BN1951" s="35">
        <v>2.8831924940769995</v>
      </c>
      <c r="BO1951" s="1">
        <v>0</v>
      </c>
      <c r="BP1951" s="1">
        <v>0</v>
      </c>
      <c r="BQ1951" s="1">
        <v>8120.7491507999985</v>
      </c>
      <c r="BR1951" s="1">
        <v>360.96548186470926</v>
      </c>
      <c r="BS1951" s="1">
        <v>3189.683003432282</v>
      </c>
      <c r="BT1951" s="1">
        <v>8120.7491507999985</v>
      </c>
      <c r="BU1951" s="1">
        <v>360.96548186470926</v>
      </c>
      <c r="BV1951" s="1">
        <v>938.93619211684438</v>
      </c>
      <c r="BW1951" s="35">
        <v>5.97463195829312</v>
      </c>
      <c r="BX1951" s="1">
        <v>40397.738250851384</v>
      </c>
      <c r="BY1951" s="1">
        <v>1795.6704219248581</v>
      </c>
      <c r="BZ1951" s="1">
        <v>15867.49900569861</v>
      </c>
      <c r="CA1951" s="1">
        <v>40397.738250851384</v>
      </c>
      <c r="CB1951" s="1">
        <v>1795.6704219248581</v>
      </c>
      <c r="CC1951" s="1">
        <v>4670.8619881025024</v>
      </c>
    </row>
    <row r="1952" spans="1:81" x14ac:dyDescent="0.25">
      <c r="A1952" t="s">
        <v>1272</v>
      </c>
      <c r="B1952" t="s">
        <v>1273</v>
      </c>
      <c r="C1952" t="s">
        <v>417</v>
      </c>
      <c r="D1952" t="s">
        <v>1730</v>
      </c>
      <c r="E1952">
        <v>40163</v>
      </c>
      <c r="F1952" t="s">
        <v>370</v>
      </c>
      <c r="G1952" t="s">
        <v>417</v>
      </c>
      <c r="H1952" s="74">
        <v>0.73099999999999998</v>
      </c>
      <c r="I1952" s="1">
        <v>8678.3799999999992</v>
      </c>
      <c r="J1952" s="1"/>
      <c r="K1952" s="1"/>
      <c r="L1952" s="1">
        <v>1896</v>
      </c>
      <c r="M1952" s="1"/>
      <c r="N1952" s="1"/>
      <c r="O1952" s="1"/>
      <c r="P1952" s="1"/>
      <c r="Q1952" s="1"/>
      <c r="R1952" s="1"/>
      <c r="S1952" s="1"/>
      <c r="T1952" s="1">
        <v>1896</v>
      </c>
      <c r="U1952" s="1">
        <v>13</v>
      </c>
      <c r="V1952" s="36">
        <v>0.37482745216602598</v>
      </c>
      <c r="W1952" s="1"/>
      <c r="X1952" s="1"/>
      <c r="Y1952" s="1">
        <v>440</v>
      </c>
      <c r="Z1952" s="1"/>
      <c r="AA1952" s="1"/>
      <c r="AB1952" s="1"/>
      <c r="AC1952" s="1"/>
      <c r="AD1952" s="1"/>
      <c r="AE1952" s="1"/>
      <c r="AF1952" s="1"/>
      <c r="AG1952" s="1">
        <v>0</v>
      </c>
      <c r="AH1952" s="1">
        <v>0</v>
      </c>
      <c r="AI1952" s="1">
        <v>4514.5595000000003</v>
      </c>
      <c r="AJ1952" s="1">
        <v>0</v>
      </c>
      <c r="AK1952" s="1"/>
      <c r="AL1952" s="1">
        <v>0</v>
      </c>
      <c r="AM1952" s="1">
        <v>0</v>
      </c>
      <c r="AN1952" s="1"/>
      <c r="AO1952" s="1">
        <v>0</v>
      </c>
      <c r="AP1952" s="1">
        <v>0</v>
      </c>
      <c r="AQ1952" s="1">
        <v>4514.5595000000003</v>
      </c>
      <c r="AR1952" s="1">
        <v>0</v>
      </c>
      <c r="AS1952" s="1">
        <v>0</v>
      </c>
      <c r="AT1952" s="1">
        <v>953.92853600000001</v>
      </c>
      <c r="AU1952" s="1">
        <v>0</v>
      </c>
      <c r="AV1952" s="1"/>
      <c r="AW1952" s="1">
        <v>0</v>
      </c>
      <c r="AX1952" s="1">
        <v>0</v>
      </c>
      <c r="AY1952" s="1"/>
      <c r="AZ1952" s="1">
        <v>0</v>
      </c>
      <c r="BA1952" s="1">
        <v>0</v>
      </c>
      <c r="BB1952" s="1">
        <v>953.92853600000001</v>
      </c>
      <c r="BC1952" s="7">
        <v>0.63012774688363504</v>
      </c>
      <c r="BD1952" s="35" t="s">
        <v>552</v>
      </c>
      <c r="BE1952" s="35" t="s">
        <v>552</v>
      </c>
      <c r="BF1952" s="35">
        <v>2.8842236476793253</v>
      </c>
      <c r="BG1952" s="35" t="s">
        <v>552</v>
      </c>
      <c r="BH1952" s="35" t="s">
        <v>552</v>
      </c>
      <c r="BI1952" s="35" t="s">
        <v>552</v>
      </c>
      <c r="BJ1952" s="35" t="s">
        <v>552</v>
      </c>
      <c r="BK1952" s="35" t="s">
        <v>552</v>
      </c>
      <c r="BL1952" s="35" t="s">
        <v>552</v>
      </c>
      <c r="BM1952" s="35" t="s">
        <v>552</v>
      </c>
      <c r="BN1952" s="35">
        <v>2.8842236476793253</v>
      </c>
      <c r="BO1952" s="1">
        <v>0</v>
      </c>
      <c r="BP1952" s="1">
        <v>0</v>
      </c>
      <c r="BQ1952" s="1">
        <v>2856.5755607999995</v>
      </c>
      <c r="BR1952" s="1">
        <v>126.97414421248867</v>
      </c>
      <c r="BS1952" s="1">
        <v>1122.0110786707642</v>
      </c>
      <c r="BT1952" s="1">
        <v>2856.5755607999995</v>
      </c>
      <c r="BU1952" s="1">
        <v>126.97414421248867</v>
      </c>
      <c r="BV1952" s="1">
        <v>330.28260444264123</v>
      </c>
      <c r="BW1952" s="35">
        <v>5.97463195829312</v>
      </c>
      <c r="BX1952" s="1">
        <v>14210.412076034769</v>
      </c>
      <c r="BY1952" s="1">
        <v>631.64963567636551</v>
      </c>
      <c r="BZ1952" s="1">
        <v>5581.5921695145189</v>
      </c>
      <c r="CA1952" s="1">
        <v>14210.412076034769</v>
      </c>
      <c r="CB1952" s="1">
        <v>631.64963567636551</v>
      </c>
      <c r="CC1952" s="1">
        <v>1643.0343993286483</v>
      </c>
    </row>
    <row r="1953" spans="1:81" x14ac:dyDescent="0.25">
      <c r="A1953" t="s">
        <v>1239</v>
      </c>
      <c r="B1953" t="s">
        <v>1240</v>
      </c>
      <c r="C1953" t="s">
        <v>417</v>
      </c>
      <c r="D1953" t="s">
        <v>38</v>
      </c>
      <c r="E1953">
        <v>40122</v>
      </c>
      <c r="F1953" t="s">
        <v>370</v>
      </c>
      <c r="G1953" t="s">
        <v>417</v>
      </c>
      <c r="H1953" s="74">
        <v>0.73099999999999998</v>
      </c>
      <c r="I1953" s="1">
        <v>145016.29</v>
      </c>
      <c r="J1953" s="1"/>
      <c r="K1953" s="1"/>
      <c r="L1953" s="1">
        <v>13134</v>
      </c>
      <c r="M1953" s="1"/>
      <c r="N1953" s="1"/>
      <c r="O1953" s="1"/>
      <c r="P1953" s="1"/>
      <c r="Q1953" s="1"/>
      <c r="R1953" s="1"/>
      <c r="S1953" s="1"/>
      <c r="T1953" s="1">
        <v>13134</v>
      </c>
      <c r="U1953" s="1">
        <v>24</v>
      </c>
      <c r="V1953" s="36">
        <v>0.25224786744037186</v>
      </c>
      <c r="W1953" s="1"/>
      <c r="X1953" s="1"/>
      <c r="Y1953" s="1">
        <v>3047</v>
      </c>
      <c r="Z1953" s="1"/>
      <c r="AA1953" s="1"/>
      <c r="AB1953" s="1"/>
      <c r="AC1953" s="1"/>
      <c r="AD1953" s="1"/>
      <c r="AE1953" s="1"/>
      <c r="AF1953" s="1"/>
      <c r="AG1953" s="1">
        <v>0</v>
      </c>
      <c r="AH1953" s="1">
        <v>0</v>
      </c>
      <c r="AI1953" s="1">
        <v>31263.373625</v>
      </c>
      <c r="AJ1953" s="1">
        <v>0</v>
      </c>
      <c r="AK1953" s="1">
        <v>0</v>
      </c>
      <c r="AL1953" s="1">
        <v>0</v>
      </c>
      <c r="AM1953" s="1">
        <v>0</v>
      </c>
      <c r="AN1953" s="1">
        <v>0</v>
      </c>
      <c r="AO1953" s="1">
        <v>0</v>
      </c>
      <c r="AP1953" s="1">
        <v>0</v>
      </c>
      <c r="AQ1953" s="1">
        <v>31263.373625</v>
      </c>
      <c r="AR1953" s="1">
        <v>0</v>
      </c>
      <c r="AS1953" s="1">
        <v>0</v>
      </c>
      <c r="AT1953" s="1">
        <v>6605.9551117999999</v>
      </c>
      <c r="AU1953" s="1">
        <v>0</v>
      </c>
      <c r="AV1953" s="1">
        <v>0</v>
      </c>
      <c r="AW1953" s="1">
        <v>0</v>
      </c>
      <c r="AX1953" s="1">
        <v>0</v>
      </c>
      <c r="AY1953" s="1">
        <v>0</v>
      </c>
      <c r="AZ1953" s="1">
        <v>0</v>
      </c>
      <c r="BA1953" s="1">
        <v>0</v>
      </c>
      <c r="BB1953" s="1">
        <v>6605.9551117999999</v>
      </c>
      <c r="BC1953" s="7">
        <v>0.26113844683793802</v>
      </c>
      <c r="BD1953" s="35" t="s">
        <v>552</v>
      </c>
      <c r="BE1953" s="35" t="s">
        <v>552</v>
      </c>
      <c r="BF1953" s="35">
        <v>2.8833050659966499</v>
      </c>
      <c r="BG1953" s="35" t="s">
        <v>552</v>
      </c>
      <c r="BH1953" s="35" t="s">
        <v>552</v>
      </c>
      <c r="BI1953" s="35" t="s">
        <v>552</v>
      </c>
      <c r="BJ1953" s="35" t="s">
        <v>552</v>
      </c>
      <c r="BK1953" s="35" t="s">
        <v>552</v>
      </c>
      <c r="BL1953" s="35" t="s">
        <v>552</v>
      </c>
      <c r="BM1953" s="35" t="s">
        <v>552</v>
      </c>
      <c r="BN1953" s="35">
        <v>2.8833050659966499</v>
      </c>
      <c r="BO1953" s="1">
        <v>0</v>
      </c>
      <c r="BP1953" s="1"/>
      <c r="BQ1953" s="1">
        <v>47733.562016399999</v>
      </c>
      <c r="BR1953" s="1">
        <v>2121.7461461263601</v>
      </c>
      <c r="BS1953" s="1">
        <v>18748.8775517703</v>
      </c>
      <c r="BT1953" s="1">
        <v>47733.562016399999</v>
      </c>
      <c r="BU1953" s="1">
        <v>2121.7461461263601</v>
      </c>
      <c r="BV1953" s="1">
        <v>5519.0436403809654</v>
      </c>
      <c r="BW1953" s="35">
        <v>5.9751025179737463</v>
      </c>
      <c r="BX1953" s="1">
        <v>237479.3645796476</v>
      </c>
      <c r="BY1953" s="1">
        <v>10555.904594094347</v>
      </c>
      <c r="BZ1953" s="1">
        <v>93277.587916993885</v>
      </c>
      <c r="CA1953" s="1">
        <v>237479.3645796476</v>
      </c>
      <c r="CB1953" s="1">
        <v>10555.904594094347</v>
      </c>
      <c r="CC1953" s="1">
        <v>27457.807912066331</v>
      </c>
    </row>
    <row r="1954" spans="1:81" x14ac:dyDescent="0.25">
      <c r="A1954" t="s">
        <v>1239</v>
      </c>
      <c r="B1954" t="s">
        <v>1240</v>
      </c>
      <c r="C1954" t="s">
        <v>417</v>
      </c>
      <c r="D1954" t="s">
        <v>28</v>
      </c>
      <c r="E1954">
        <v>40122</v>
      </c>
      <c r="F1954" t="s">
        <v>370</v>
      </c>
      <c r="G1954" t="s">
        <v>417</v>
      </c>
      <c r="H1954" s="74">
        <v>0.73099999999999998</v>
      </c>
      <c r="I1954" s="1">
        <v>178647.21000000002</v>
      </c>
      <c r="J1954" s="1">
        <v>0</v>
      </c>
      <c r="K1954" s="1">
        <v>0</v>
      </c>
      <c r="L1954" s="1">
        <v>27880</v>
      </c>
      <c r="M1954" s="1">
        <v>0</v>
      </c>
      <c r="N1954" s="1">
        <v>0</v>
      </c>
      <c r="O1954" s="1">
        <v>0</v>
      </c>
      <c r="P1954" s="1">
        <v>11949</v>
      </c>
      <c r="Q1954" s="1">
        <v>0</v>
      </c>
      <c r="R1954" s="1">
        <v>0</v>
      </c>
      <c r="S1954" s="1">
        <v>0</v>
      </c>
      <c r="T1954" s="1">
        <v>39829</v>
      </c>
      <c r="U1954" s="1"/>
      <c r="V1954" s="36"/>
      <c r="W1954" s="1"/>
      <c r="X1954" s="1"/>
      <c r="Y1954" s="1">
        <v>6467</v>
      </c>
      <c r="Z1954" s="1"/>
      <c r="AA1954" s="1"/>
      <c r="AB1954" s="1"/>
      <c r="AC1954" s="1">
        <v>1407</v>
      </c>
      <c r="AD1954" s="1"/>
      <c r="AE1954" s="1"/>
      <c r="AF1954" s="1"/>
      <c r="AG1954" s="1">
        <v>0</v>
      </c>
      <c r="AH1954" s="1">
        <v>0</v>
      </c>
      <c r="AI1954" s="1">
        <v>66353.91750000001</v>
      </c>
      <c r="AJ1954" s="1">
        <v>0</v>
      </c>
      <c r="AK1954" s="1">
        <v>0</v>
      </c>
      <c r="AL1954" s="1">
        <v>0</v>
      </c>
      <c r="AM1954" s="1">
        <v>12367.032072499998</v>
      </c>
      <c r="AN1954" s="1">
        <v>0</v>
      </c>
      <c r="AO1954" s="1">
        <v>0</v>
      </c>
      <c r="AP1954" s="1">
        <v>0</v>
      </c>
      <c r="AQ1954" s="1">
        <v>78720.949572500016</v>
      </c>
      <c r="AR1954" s="1">
        <v>0</v>
      </c>
      <c r="AS1954" s="1">
        <v>0</v>
      </c>
      <c r="AT1954" s="1">
        <v>14020.5814598</v>
      </c>
      <c r="AU1954" s="1">
        <v>0</v>
      </c>
      <c r="AV1954" s="1">
        <v>0</v>
      </c>
      <c r="AW1954" s="1">
        <v>0</v>
      </c>
      <c r="AX1954" s="1">
        <v>3659.8602599999999</v>
      </c>
      <c r="AY1954" s="1">
        <v>0</v>
      </c>
      <c r="AZ1954" s="1">
        <v>0</v>
      </c>
      <c r="BA1954" s="1">
        <v>0</v>
      </c>
      <c r="BB1954" s="1">
        <v>17680.441719800001</v>
      </c>
      <c r="BC1954" s="7">
        <v>0.53961878997326629</v>
      </c>
      <c r="BD1954" s="35" t="s">
        <v>552</v>
      </c>
      <c r="BE1954" s="35" t="s">
        <v>552</v>
      </c>
      <c r="BF1954" s="35">
        <v>2.8828729899497851</v>
      </c>
      <c r="BG1954" s="35" t="s">
        <v>552</v>
      </c>
      <c r="BH1954" s="35" t="s">
        <v>552</v>
      </c>
      <c r="BI1954" s="35" t="s">
        <v>552</v>
      </c>
      <c r="BJ1954" s="35">
        <v>1.3412747788517865</v>
      </c>
      <c r="BK1954" s="35" t="s">
        <v>552</v>
      </c>
      <c r="BL1954" s="35" t="s">
        <v>552</v>
      </c>
      <c r="BM1954" s="35" t="s">
        <v>552</v>
      </c>
      <c r="BN1954" s="35">
        <v>2.4203819149941004</v>
      </c>
      <c r="BO1954" s="1">
        <v>0</v>
      </c>
      <c r="BP1954" s="1">
        <v>0</v>
      </c>
      <c r="BQ1954" s="1">
        <v>58803.515643599996</v>
      </c>
      <c r="BR1954" s="1">
        <v>2613.803106766326</v>
      </c>
      <c r="BS1954" s="1">
        <v>23096.954592173021</v>
      </c>
      <c r="BT1954" s="1">
        <v>58803.515643599996</v>
      </c>
      <c r="BU1954" s="1">
        <v>2613.803106766326</v>
      </c>
      <c r="BV1954" s="1">
        <v>6798.9723652584316</v>
      </c>
      <c r="BW1954" s="35">
        <v>5.9751025179737463</v>
      </c>
      <c r="BX1954" s="1">
        <v>292553.51874418289</v>
      </c>
      <c r="BY1954" s="1">
        <v>13003.93841796075</v>
      </c>
      <c r="BZ1954" s="1">
        <v>114909.71694904528</v>
      </c>
      <c r="CA1954" s="1">
        <v>292553.51874418289</v>
      </c>
      <c r="CB1954" s="1">
        <v>13003.93841796075</v>
      </c>
      <c r="CC1954" s="1">
        <v>33825.584534031143</v>
      </c>
    </row>
    <row r="1955" spans="1:81" x14ac:dyDescent="0.25">
      <c r="A1955" t="s">
        <v>1239</v>
      </c>
      <c r="B1955" t="s">
        <v>1240</v>
      </c>
      <c r="C1955" t="s">
        <v>417</v>
      </c>
      <c r="D1955" t="s">
        <v>1730</v>
      </c>
      <c r="E1955">
        <v>40122</v>
      </c>
      <c r="F1955" t="s">
        <v>370</v>
      </c>
      <c r="G1955" t="s">
        <v>417</v>
      </c>
      <c r="H1955" s="74">
        <v>0.73099999999999998</v>
      </c>
      <c r="I1955" s="1">
        <v>33630.92</v>
      </c>
      <c r="J1955" s="1"/>
      <c r="K1955" s="1"/>
      <c r="L1955" s="1">
        <v>14746</v>
      </c>
      <c r="M1955" s="1"/>
      <c r="N1955" s="1"/>
      <c r="O1955" s="1"/>
      <c r="P1955" s="1">
        <v>11949</v>
      </c>
      <c r="Q1955" s="1"/>
      <c r="R1955" s="1"/>
      <c r="S1955" s="1"/>
      <c r="T1955" s="1">
        <v>26695</v>
      </c>
      <c r="U1955" s="1">
        <v>14.25</v>
      </c>
      <c r="V1955" s="36">
        <v>0.30714010429509481</v>
      </c>
      <c r="W1955" s="1"/>
      <c r="X1955" s="1"/>
      <c r="Y1955" s="1">
        <v>3420</v>
      </c>
      <c r="Z1955" s="1"/>
      <c r="AA1955" s="1"/>
      <c r="AB1955" s="1"/>
      <c r="AC1955" s="1">
        <v>1407</v>
      </c>
      <c r="AD1955" s="1"/>
      <c r="AE1955" s="1"/>
      <c r="AF1955" s="1"/>
      <c r="AG1955" s="1">
        <v>0</v>
      </c>
      <c r="AH1955" s="1">
        <v>0</v>
      </c>
      <c r="AI1955" s="1">
        <v>35090.543875000003</v>
      </c>
      <c r="AJ1955" s="1">
        <v>0</v>
      </c>
      <c r="AK1955" s="1"/>
      <c r="AL1955" s="1">
        <v>0</v>
      </c>
      <c r="AM1955" s="1">
        <v>12367.032072499998</v>
      </c>
      <c r="AN1955" s="1"/>
      <c r="AO1955" s="1">
        <v>0</v>
      </c>
      <c r="AP1955" s="1">
        <v>0</v>
      </c>
      <c r="AQ1955" s="1">
        <v>47457.575947500001</v>
      </c>
      <c r="AR1955" s="1">
        <v>0</v>
      </c>
      <c r="AS1955" s="1">
        <v>0</v>
      </c>
      <c r="AT1955" s="1">
        <v>7414.6263479999998</v>
      </c>
      <c r="AU1955" s="1">
        <v>0</v>
      </c>
      <c r="AV1955" s="1"/>
      <c r="AW1955" s="1">
        <v>0</v>
      </c>
      <c r="AX1955" s="1">
        <v>3659.8602599999999</v>
      </c>
      <c r="AY1955" s="1"/>
      <c r="AZ1955" s="1">
        <v>0</v>
      </c>
      <c r="BA1955" s="1">
        <v>0</v>
      </c>
      <c r="BB1955" s="1">
        <v>11074.486607999999</v>
      </c>
      <c r="BC1955" s="7">
        <v>1.7404240667665352</v>
      </c>
      <c r="BD1955" s="35" t="s">
        <v>552</v>
      </c>
      <c r="BE1955" s="35" t="s">
        <v>552</v>
      </c>
      <c r="BF1955" s="35">
        <v>2.8824881474976265</v>
      </c>
      <c r="BG1955" s="35" t="s">
        <v>552</v>
      </c>
      <c r="BH1955" s="35" t="s">
        <v>552</v>
      </c>
      <c r="BI1955" s="35" t="s">
        <v>552</v>
      </c>
      <c r="BJ1955" s="35">
        <v>1.3412747788517865</v>
      </c>
      <c r="BK1955" s="35" t="s">
        <v>552</v>
      </c>
      <c r="BL1955" s="35" t="s">
        <v>552</v>
      </c>
      <c r="BM1955" s="35" t="s">
        <v>552</v>
      </c>
      <c r="BN1955" s="35">
        <v>2.1926226842292564</v>
      </c>
      <c r="BO1955" s="1">
        <v>0</v>
      </c>
      <c r="BP1955" s="1">
        <v>0</v>
      </c>
      <c r="BQ1955" s="1">
        <v>11069.953627199999</v>
      </c>
      <c r="BR1955" s="1">
        <v>492.05696063996618</v>
      </c>
      <c r="BS1955" s="1">
        <v>4348.0770404027226</v>
      </c>
      <c r="BT1955" s="1">
        <v>11069.953627199999</v>
      </c>
      <c r="BU1955" s="1">
        <v>492.05696063996618</v>
      </c>
      <c r="BV1955" s="1">
        <v>1279.9287248774672</v>
      </c>
      <c r="BW1955" s="35">
        <v>5.9751025179737463</v>
      </c>
      <c r="BX1955" s="1">
        <v>55074.154164535314</v>
      </c>
      <c r="BY1955" s="1">
        <v>2448.033823866404</v>
      </c>
      <c r="BZ1955" s="1">
        <v>21632.129032051413</v>
      </c>
      <c r="CA1955" s="1">
        <v>55074.154164535314</v>
      </c>
      <c r="CB1955" s="1">
        <v>2448.033823866404</v>
      </c>
      <c r="CC1955" s="1">
        <v>6367.776621964812</v>
      </c>
    </row>
    <row r="1956" spans="1:81" x14ac:dyDescent="0.25">
      <c r="A1956" t="s">
        <v>1164</v>
      </c>
      <c r="B1956" t="s">
        <v>1165</v>
      </c>
      <c r="C1956" t="s">
        <v>417</v>
      </c>
      <c r="D1956" t="s">
        <v>38</v>
      </c>
      <c r="E1956">
        <v>40198</v>
      </c>
      <c r="F1956" t="s">
        <v>370</v>
      </c>
      <c r="G1956" t="s">
        <v>417</v>
      </c>
      <c r="H1956" s="74">
        <v>0.73099999999999998</v>
      </c>
      <c r="I1956" s="1">
        <v>250885.19</v>
      </c>
      <c r="J1956" s="1"/>
      <c r="K1956" s="1"/>
      <c r="L1956" s="1">
        <v>71473</v>
      </c>
      <c r="M1956" s="1"/>
      <c r="N1956" s="1"/>
      <c r="O1956" s="1"/>
      <c r="P1956" s="1"/>
      <c r="Q1956" s="1"/>
      <c r="R1956" s="1"/>
      <c r="S1956" s="1"/>
      <c r="T1956" s="1">
        <v>71473</v>
      </c>
      <c r="U1956" s="1">
        <v>24.571428571428573</v>
      </c>
      <c r="V1956" s="36">
        <v>0.12932470081910233</v>
      </c>
      <c r="W1956" s="1"/>
      <c r="X1956" s="1"/>
      <c r="Y1956" s="1">
        <v>16583</v>
      </c>
      <c r="Z1956" s="1"/>
      <c r="AA1956" s="1"/>
      <c r="AB1956" s="1"/>
      <c r="AC1956" s="1"/>
      <c r="AD1956" s="1"/>
      <c r="AE1956" s="1"/>
      <c r="AF1956" s="1"/>
      <c r="AG1956" s="1">
        <v>0</v>
      </c>
      <c r="AH1956" s="1">
        <v>0</v>
      </c>
      <c r="AI1956" s="1">
        <v>170147.77068750001</v>
      </c>
      <c r="AJ1956" s="1">
        <v>0</v>
      </c>
      <c r="AK1956" s="1">
        <v>0</v>
      </c>
      <c r="AL1956" s="1">
        <v>0</v>
      </c>
      <c r="AM1956" s="1">
        <v>0</v>
      </c>
      <c r="AN1956" s="1">
        <v>0</v>
      </c>
      <c r="AO1956" s="1">
        <v>0</v>
      </c>
      <c r="AP1956" s="1">
        <v>0</v>
      </c>
      <c r="AQ1956" s="1">
        <v>170147.77068750001</v>
      </c>
      <c r="AR1956" s="1">
        <v>0</v>
      </c>
      <c r="AS1956" s="1">
        <v>0</v>
      </c>
      <c r="AT1956" s="1">
        <v>35952.265710200001</v>
      </c>
      <c r="AU1956" s="1">
        <v>0</v>
      </c>
      <c r="AV1956" s="1">
        <v>0</v>
      </c>
      <c r="AW1956" s="1">
        <v>0</v>
      </c>
      <c r="AX1956" s="1">
        <v>0</v>
      </c>
      <c r="AY1956" s="1">
        <v>0</v>
      </c>
      <c r="AZ1956" s="1">
        <v>0</v>
      </c>
      <c r="BA1956" s="1">
        <v>0</v>
      </c>
      <c r="BB1956" s="1">
        <v>35952.265710200001</v>
      </c>
      <c r="BC1956" s="7">
        <v>0.82149144155420262</v>
      </c>
      <c r="BD1956" s="35" t="s">
        <v>552</v>
      </c>
      <c r="BE1956" s="35" t="s">
        <v>552</v>
      </c>
      <c r="BF1956" s="35">
        <v>2.8836069060722234</v>
      </c>
      <c r="BG1956" s="35" t="s">
        <v>552</v>
      </c>
      <c r="BH1956" s="35" t="s">
        <v>552</v>
      </c>
      <c r="BI1956" s="35" t="s">
        <v>552</v>
      </c>
      <c r="BJ1956" s="35" t="s">
        <v>552</v>
      </c>
      <c r="BK1956" s="35" t="s">
        <v>552</v>
      </c>
      <c r="BL1956" s="35" t="s">
        <v>552</v>
      </c>
      <c r="BM1956" s="35" t="s">
        <v>552</v>
      </c>
      <c r="BN1956" s="35">
        <v>2.8836069060722234</v>
      </c>
      <c r="BO1956" s="1">
        <v>0</v>
      </c>
      <c r="BP1956" s="1"/>
      <c r="BQ1956" s="1">
        <v>82581.369140399984</v>
      </c>
      <c r="BR1956" s="1">
        <v>3670.7233718548414</v>
      </c>
      <c r="BS1956" s="1">
        <v>32436.464254206381</v>
      </c>
      <c r="BT1956" s="1">
        <v>82581.369140399984</v>
      </c>
      <c r="BU1956" s="1">
        <v>3670.7233718548414</v>
      </c>
      <c r="BV1956" s="1">
        <v>9548.2122204013758</v>
      </c>
      <c r="BW1956" s="35">
        <v>5.9754534627749818</v>
      </c>
      <c r="BX1956" s="1">
        <v>410879.75905030215</v>
      </c>
      <c r="BY1956" s="1">
        <v>18263.513311384228</v>
      </c>
      <c r="BZ1956" s="1">
        <v>161386.11839376806</v>
      </c>
      <c r="CA1956" s="1">
        <v>410879.75905030215</v>
      </c>
      <c r="CB1956" s="1">
        <v>18263.513311384228</v>
      </c>
      <c r="CC1956" s="1">
        <v>47506.685555306423</v>
      </c>
    </row>
    <row r="1957" spans="1:81" x14ac:dyDescent="0.25">
      <c r="A1957" t="s">
        <v>1164</v>
      </c>
      <c r="B1957" t="s">
        <v>1165</v>
      </c>
      <c r="C1957" t="s">
        <v>417</v>
      </c>
      <c r="D1957" t="s">
        <v>28</v>
      </c>
      <c r="E1957">
        <v>40198</v>
      </c>
      <c r="F1957" t="s">
        <v>370</v>
      </c>
      <c r="G1957" t="s">
        <v>417</v>
      </c>
      <c r="H1957" s="74">
        <v>0.73099999999999998</v>
      </c>
      <c r="I1957" s="1">
        <v>293473.88</v>
      </c>
      <c r="J1957" s="1">
        <v>0</v>
      </c>
      <c r="K1957" s="1">
        <v>0</v>
      </c>
      <c r="L1957" s="1">
        <v>71473</v>
      </c>
      <c r="M1957" s="1">
        <v>0</v>
      </c>
      <c r="N1957" s="1">
        <v>0</v>
      </c>
      <c r="O1957" s="1">
        <v>0</v>
      </c>
      <c r="P1957" s="1">
        <v>14056</v>
      </c>
      <c r="Q1957" s="1">
        <v>0</v>
      </c>
      <c r="R1957" s="1">
        <v>0</v>
      </c>
      <c r="S1957" s="1">
        <v>0</v>
      </c>
      <c r="T1957" s="1">
        <v>85529</v>
      </c>
      <c r="U1957" s="1"/>
      <c r="V1957" s="36"/>
      <c r="W1957" s="1"/>
      <c r="X1957" s="1"/>
      <c r="Y1957" s="1">
        <v>16583</v>
      </c>
      <c r="Z1957" s="1"/>
      <c r="AA1957" s="1"/>
      <c r="AB1957" s="1"/>
      <c r="AC1957" s="1">
        <v>1656</v>
      </c>
      <c r="AD1957" s="1"/>
      <c r="AE1957" s="1"/>
      <c r="AF1957" s="1"/>
      <c r="AG1957" s="1">
        <v>0</v>
      </c>
      <c r="AH1957" s="1">
        <v>0</v>
      </c>
      <c r="AI1957" s="1">
        <v>170147.77068750001</v>
      </c>
      <c r="AJ1957" s="1">
        <v>0</v>
      </c>
      <c r="AK1957" s="1">
        <v>0</v>
      </c>
      <c r="AL1957" s="1">
        <v>0</v>
      </c>
      <c r="AM1957" s="1">
        <v>14555.645273333334</v>
      </c>
      <c r="AN1957" s="1">
        <v>0</v>
      </c>
      <c r="AO1957" s="1">
        <v>0</v>
      </c>
      <c r="AP1957" s="1">
        <v>0</v>
      </c>
      <c r="AQ1957" s="1">
        <v>184703.41596083334</v>
      </c>
      <c r="AR1957" s="1">
        <v>0</v>
      </c>
      <c r="AS1957" s="1">
        <v>0</v>
      </c>
      <c r="AT1957" s="1">
        <v>35952.265710200001</v>
      </c>
      <c r="AU1957" s="1">
        <v>0</v>
      </c>
      <c r="AV1957" s="1">
        <v>0</v>
      </c>
      <c r="AW1957" s="1">
        <v>0</v>
      </c>
      <c r="AX1957" s="1">
        <v>4307.5540799999999</v>
      </c>
      <c r="AY1957" s="1">
        <v>0</v>
      </c>
      <c r="AZ1957" s="1">
        <v>0</v>
      </c>
      <c r="BA1957" s="1">
        <v>0</v>
      </c>
      <c r="BB1957" s="1">
        <v>40259.819790200003</v>
      </c>
      <c r="BC1957" s="7">
        <v>0.76655283853893008</v>
      </c>
      <c r="BD1957" s="35" t="s">
        <v>552</v>
      </c>
      <c r="BE1957" s="35" t="s">
        <v>552</v>
      </c>
      <c r="BF1957" s="35">
        <v>2.8836069060722234</v>
      </c>
      <c r="BG1957" s="35" t="s">
        <v>552</v>
      </c>
      <c r="BH1957" s="35" t="s">
        <v>552</v>
      </c>
      <c r="BI1957" s="35" t="s">
        <v>552</v>
      </c>
      <c r="BJ1957" s="35">
        <v>1.342003368905331</v>
      </c>
      <c r="BK1957" s="35" t="s">
        <v>552</v>
      </c>
      <c r="BL1957" s="35" t="s">
        <v>552</v>
      </c>
      <c r="BM1957" s="35" t="s">
        <v>552</v>
      </c>
      <c r="BN1957" s="35">
        <v>2.6302568222595069</v>
      </c>
      <c r="BO1957" s="1">
        <v>0</v>
      </c>
      <c r="BP1957" s="1">
        <v>0</v>
      </c>
      <c r="BQ1957" s="1">
        <v>96599.862340799984</v>
      </c>
      <c r="BR1957" s="1">
        <v>4293.8422564716684</v>
      </c>
      <c r="BS1957" s="1">
        <v>37942.674169660051</v>
      </c>
      <c r="BT1957" s="1">
        <v>96599.862340799984</v>
      </c>
      <c r="BU1957" s="1">
        <v>4293.8422564716684</v>
      </c>
      <c r="BV1957" s="1">
        <v>11169.056600688973</v>
      </c>
      <c r="BW1957" s="35">
        <v>5.9754534627749818</v>
      </c>
      <c r="BX1957" s="1">
        <v>480628.11958711979</v>
      </c>
      <c r="BY1957" s="1">
        <v>21363.812323571499</v>
      </c>
      <c r="BZ1957" s="1">
        <v>188782.00958437793</v>
      </c>
      <c r="CA1957" s="1">
        <v>480628.11958711979</v>
      </c>
      <c r="CB1957" s="1">
        <v>21363.812323571499</v>
      </c>
      <c r="CC1957" s="1">
        <v>55571.12133982771</v>
      </c>
    </row>
    <row r="1958" spans="1:81" x14ac:dyDescent="0.25">
      <c r="A1958" t="s">
        <v>1164</v>
      </c>
      <c r="B1958" t="s">
        <v>1165</v>
      </c>
      <c r="C1958" t="s">
        <v>417</v>
      </c>
      <c r="D1958" t="s">
        <v>1730</v>
      </c>
      <c r="E1958">
        <v>40198</v>
      </c>
      <c r="F1958" t="s">
        <v>370</v>
      </c>
      <c r="G1958" t="s">
        <v>417</v>
      </c>
      <c r="H1958" s="74">
        <v>0.73099999999999998</v>
      </c>
      <c r="I1958" s="1">
        <v>42588.69</v>
      </c>
      <c r="J1958" s="1"/>
      <c r="K1958" s="1"/>
      <c r="L1958" s="1"/>
      <c r="M1958" s="1"/>
      <c r="N1958" s="1"/>
      <c r="O1958" s="1"/>
      <c r="P1958" s="1">
        <v>14056</v>
      </c>
      <c r="Q1958" s="1"/>
      <c r="R1958" s="1"/>
      <c r="S1958" s="1"/>
      <c r="T1958" s="1">
        <v>14056</v>
      </c>
      <c r="U1958" s="1">
        <v>10</v>
      </c>
      <c r="V1958" s="36">
        <v>0.47739816164107163</v>
      </c>
      <c r="W1958" s="1"/>
      <c r="X1958" s="1"/>
      <c r="Y1958" s="1"/>
      <c r="Z1958" s="1"/>
      <c r="AA1958" s="1"/>
      <c r="AB1958" s="1"/>
      <c r="AC1958" s="1">
        <v>1656</v>
      </c>
      <c r="AD1958" s="1"/>
      <c r="AE1958" s="1"/>
      <c r="AF1958" s="1"/>
      <c r="AG1958" s="1">
        <v>0</v>
      </c>
      <c r="AH1958" s="1">
        <v>0</v>
      </c>
      <c r="AI1958" s="1">
        <v>0</v>
      </c>
      <c r="AJ1958" s="1">
        <v>0</v>
      </c>
      <c r="AK1958" s="1"/>
      <c r="AL1958" s="1">
        <v>0</v>
      </c>
      <c r="AM1958" s="1">
        <v>14555.645273333334</v>
      </c>
      <c r="AN1958" s="1"/>
      <c r="AO1958" s="1">
        <v>0</v>
      </c>
      <c r="AP1958" s="1">
        <v>0</v>
      </c>
      <c r="AQ1958" s="1">
        <v>14555.645273333334</v>
      </c>
      <c r="AR1958" s="1">
        <v>0</v>
      </c>
      <c r="AS1958" s="1">
        <v>0</v>
      </c>
      <c r="AT1958" s="1">
        <v>0</v>
      </c>
      <c r="AU1958" s="1">
        <v>0</v>
      </c>
      <c r="AV1958" s="1"/>
      <c r="AW1958" s="1">
        <v>0</v>
      </c>
      <c r="AX1958" s="1">
        <v>4307.5540799999999</v>
      </c>
      <c r="AY1958" s="1"/>
      <c r="AZ1958" s="1">
        <v>0</v>
      </c>
      <c r="BA1958" s="1">
        <v>0</v>
      </c>
      <c r="BB1958" s="1">
        <v>4307.5540799999999</v>
      </c>
      <c r="BC1958" s="7">
        <v>0.44291569788442264</v>
      </c>
      <c r="BD1958" s="35" t="s">
        <v>552</v>
      </c>
      <c r="BE1958" s="35" t="s">
        <v>552</v>
      </c>
      <c r="BF1958" s="35" t="s">
        <v>552</v>
      </c>
      <c r="BG1958" s="35" t="s">
        <v>552</v>
      </c>
      <c r="BH1958" s="35" t="s">
        <v>552</v>
      </c>
      <c r="BI1958" s="35" t="s">
        <v>552</v>
      </c>
      <c r="BJ1958" s="35">
        <v>1.342003368905331</v>
      </c>
      <c r="BK1958" s="35" t="s">
        <v>552</v>
      </c>
      <c r="BL1958" s="35" t="s">
        <v>552</v>
      </c>
      <c r="BM1958" s="35" t="s">
        <v>552</v>
      </c>
      <c r="BN1958" s="35">
        <v>1.342003368905331</v>
      </c>
      <c r="BO1958" s="1">
        <v>0</v>
      </c>
      <c r="BP1958" s="1">
        <v>0</v>
      </c>
      <c r="BQ1958" s="1">
        <v>14018.493200399998</v>
      </c>
      <c r="BR1958" s="1">
        <v>623.11888461682645</v>
      </c>
      <c r="BS1958" s="1">
        <v>5506.2099154536654</v>
      </c>
      <c r="BT1958" s="1">
        <v>14018.493200399998</v>
      </c>
      <c r="BU1958" s="1">
        <v>623.11888461682645</v>
      </c>
      <c r="BV1958" s="1">
        <v>1620.8443802875966</v>
      </c>
      <c r="BW1958" s="35">
        <v>5.9754534627749818</v>
      </c>
      <c r="BX1958" s="1">
        <v>69748.360536817709</v>
      </c>
      <c r="BY1958" s="1">
        <v>3100.2990121872735</v>
      </c>
      <c r="BZ1958" s="1">
        <v>27395.89119060988</v>
      </c>
      <c r="CA1958" s="1">
        <v>69748.360536817709</v>
      </c>
      <c r="CB1958" s="1">
        <v>3100.2990121872735</v>
      </c>
      <c r="CC1958" s="1">
        <v>8064.4357845212917</v>
      </c>
    </row>
    <row r="1959" spans="1:81" x14ac:dyDescent="0.25">
      <c r="A1959" t="s">
        <v>1237</v>
      </c>
      <c r="B1959" t="s">
        <v>1238</v>
      </c>
      <c r="C1959" t="s">
        <v>417</v>
      </c>
      <c r="D1959" t="s">
        <v>38</v>
      </c>
      <c r="E1959">
        <v>40164</v>
      </c>
      <c r="F1959" t="s">
        <v>370</v>
      </c>
      <c r="G1959" t="s">
        <v>417</v>
      </c>
      <c r="H1959" s="74">
        <v>0.73099999999999998</v>
      </c>
      <c r="I1959" s="1">
        <v>154470.97</v>
      </c>
      <c r="J1959" s="1"/>
      <c r="K1959" s="1"/>
      <c r="L1959" s="1">
        <v>13521</v>
      </c>
      <c r="M1959" s="1"/>
      <c r="N1959" s="1"/>
      <c r="O1959" s="1"/>
      <c r="P1959" s="1"/>
      <c r="Q1959" s="1"/>
      <c r="R1959" s="1"/>
      <c r="S1959" s="1"/>
      <c r="T1959" s="1">
        <v>13521</v>
      </c>
      <c r="U1959" s="1">
        <v>24</v>
      </c>
      <c r="V1959" s="36">
        <v>0.49350486249552727</v>
      </c>
      <c r="W1959" s="1"/>
      <c r="X1959" s="1"/>
      <c r="Y1959" s="1">
        <v>3137</v>
      </c>
      <c r="Z1959" s="1"/>
      <c r="AA1959" s="1"/>
      <c r="AB1959" s="1"/>
      <c r="AC1959" s="1"/>
      <c r="AD1959" s="1"/>
      <c r="AE1959" s="1"/>
      <c r="AF1959" s="1"/>
      <c r="AG1959" s="1">
        <v>0</v>
      </c>
      <c r="AH1959" s="1">
        <v>0</v>
      </c>
      <c r="AI1959" s="1">
        <v>32186.796687500002</v>
      </c>
      <c r="AJ1959" s="1">
        <v>0</v>
      </c>
      <c r="AK1959" s="1">
        <v>0</v>
      </c>
      <c r="AL1959" s="1">
        <v>0</v>
      </c>
      <c r="AM1959" s="1">
        <v>0</v>
      </c>
      <c r="AN1959" s="1">
        <v>0</v>
      </c>
      <c r="AO1959" s="1">
        <v>0</v>
      </c>
      <c r="AP1959" s="1">
        <v>0</v>
      </c>
      <c r="AQ1959" s="1">
        <v>32186.796687500002</v>
      </c>
      <c r="AR1959" s="1">
        <v>0</v>
      </c>
      <c r="AS1959" s="1">
        <v>0</v>
      </c>
      <c r="AT1959" s="1">
        <v>6801.0768577999997</v>
      </c>
      <c r="AU1959" s="1">
        <v>0</v>
      </c>
      <c r="AV1959" s="1">
        <v>0</v>
      </c>
      <c r="AW1959" s="1">
        <v>0</v>
      </c>
      <c r="AX1959" s="1">
        <v>0</v>
      </c>
      <c r="AY1959" s="1">
        <v>0</v>
      </c>
      <c r="AZ1959" s="1">
        <v>0</v>
      </c>
      <c r="BA1959" s="1">
        <v>0</v>
      </c>
      <c r="BB1959" s="1">
        <v>6801.0768577999997</v>
      </c>
      <c r="BC1959" s="7">
        <v>0.25239612041861331</v>
      </c>
      <c r="BD1959" s="35" t="s">
        <v>552</v>
      </c>
      <c r="BE1959" s="35" t="s">
        <v>552</v>
      </c>
      <c r="BF1959" s="35">
        <v>2.8835051804822132</v>
      </c>
      <c r="BG1959" s="35" t="s">
        <v>552</v>
      </c>
      <c r="BH1959" s="35" t="s">
        <v>552</v>
      </c>
      <c r="BI1959" s="35" t="s">
        <v>552</v>
      </c>
      <c r="BJ1959" s="35" t="s">
        <v>552</v>
      </c>
      <c r="BK1959" s="35" t="s">
        <v>552</v>
      </c>
      <c r="BL1959" s="35" t="s">
        <v>552</v>
      </c>
      <c r="BM1959" s="35" t="s">
        <v>552</v>
      </c>
      <c r="BN1959" s="35">
        <v>2.8835051804822132</v>
      </c>
      <c r="BO1959" s="1">
        <v>0</v>
      </c>
      <c r="BP1959" s="1"/>
      <c r="BQ1959" s="1">
        <v>50845.664485199995</v>
      </c>
      <c r="BR1959" s="1">
        <v>2260.0784041979045</v>
      </c>
      <c r="BS1959" s="1">
        <v>19971.25496613645</v>
      </c>
      <c r="BT1959" s="1">
        <v>50845.664485199995</v>
      </c>
      <c r="BU1959" s="1">
        <v>2260.0784041979045</v>
      </c>
      <c r="BV1959" s="1">
        <v>5878.8707434315047</v>
      </c>
      <c r="BW1959" s="35">
        <v>6.003694663660343</v>
      </c>
      <c r="BX1959" s="1">
        <v>254416.18005485946</v>
      </c>
      <c r="BY1959" s="1">
        <v>11308.74225053904</v>
      </c>
      <c r="BZ1959" s="1">
        <v>99930.061900657092</v>
      </c>
      <c r="CA1959" s="1">
        <v>254416.18005485946</v>
      </c>
      <c r="CB1959" s="1">
        <v>11308.74225053904</v>
      </c>
      <c r="CC1959" s="1">
        <v>29416.074167257138</v>
      </c>
    </row>
    <row r="1960" spans="1:81" x14ac:dyDescent="0.25">
      <c r="A1960" t="s">
        <v>1237</v>
      </c>
      <c r="B1960" t="s">
        <v>1238</v>
      </c>
      <c r="C1960" t="s">
        <v>417</v>
      </c>
      <c r="D1960" t="s">
        <v>28</v>
      </c>
      <c r="E1960">
        <v>40164</v>
      </c>
      <c r="F1960" t="s">
        <v>370</v>
      </c>
      <c r="G1960" t="s">
        <v>417</v>
      </c>
      <c r="H1960" s="74">
        <v>0.73099999999999998</v>
      </c>
      <c r="I1960" s="1">
        <v>377192.89</v>
      </c>
      <c r="J1960" s="1">
        <v>0</v>
      </c>
      <c r="K1960" s="1">
        <v>0</v>
      </c>
      <c r="L1960" s="1">
        <v>13521</v>
      </c>
      <c r="M1960" s="1">
        <v>0</v>
      </c>
      <c r="N1960" s="1">
        <v>0</v>
      </c>
      <c r="O1960" s="1">
        <v>0</v>
      </c>
      <c r="P1960" s="1">
        <v>18652</v>
      </c>
      <c r="Q1960" s="1">
        <v>0</v>
      </c>
      <c r="R1960" s="1">
        <v>0</v>
      </c>
      <c r="S1960" s="1">
        <v>0</v>
      </c>
      <c r="T1960" s="1">
        <v>32173</v>
      </c>
      <c r="U1960" s="1"/>
      <c r="V1960" s="36"/>
      <c r="W1960" s="1"/>
      <c r="X1960" s="1"/>
      <c r="Y1960" s="1">
        <v>3137</v>
      </c>
      <c r="Z1960" s="1"/>
      <c r="AA1960" s="1"/>
      <c r="AB1960" s="1"/>
      <c r="AC1960" s="1">
        <v>2197</v>
      </c>
      <c r="AD1960" s="1"/>
      <c r="AE1960" s="1"/>
      <c r="AF1960" s="1"/>
      <c r="AG1960" s="1">
        <v>0</v>
      </c>
      <c r="AH1960" s="1">
        <v>0</v>
      </c>
      <c r="AI1960" s="1">
        <v>32186.796687500002</v>
      </c>
      <c r="AJ1960" s="1">
        <v>0</v>
      </c>
      <c r="AK1960" s="1">
        <v>0</v>
      </c>
      <c r="AL1960" s="1">
        <v>0</v>
      </c>
      <c r="AM1960" s="1">
        <v>19310.845563333332</v>
      </c>
      <c r="AN1960" s="1">
        <v>0</v>
      </c>
      <c r="AO1960" s="1">
        <v>0</v>
      </c>
      <c r="AP1960" s="1">
        <v>0</v>
      </c>
      <c r="AQ1960" s="1">
        <v>51497.642250833334</v>
      </c>
      <c r="AR1960" s="1">
        <v>0</v>
      </c>
      <c r="AS1960" s="1">
        <v>0</v>
      </c>
      <c r="AT1960" s="1">
        <v>6801.0768577999997</v>
      </c>
      <c r="AU1960" s="1">
        <v>0</v>
      </c>
      <c r="AV1960" s="1">
        <v>0</v>
      </c>
      <c r="AW1960" s="1">
        <v>0</v>
      </c>
      <c r="AX1960" s="1">
        <v>5714.7924599999997</v>
      </c>
      <c r="AY1960" s="1">
        <v>0</v>
      </c>
      <c r="AZ1960" s="1">
        <v>0</v>
      </c>
      <c r="BA1960" s="1">
        <v>0</v>
      </c>
      <c r="BB1960" s="1">
        <v>12515.869317799999</v>
      </c>
      <c r="BC1960" s="7">
        <v>0.16971028157140855</v>
      </c>
      <c r="BD1960" s="35" t="s">
        <v>552</v>
      </c>
      <c r="BE1960" s="35" t="s">
        <v>552</v>
      </c>
      <c r="BF1960" s="35">
        <v>2.8835051804822132</v>
      </c>
      <c r="BG1960" s="35" t="s">
        <v>552</v>
      </c>
      <c r="BH1960" s="35" t="s">
        <v>552</v>
      </c>
      <c r="BI1960" s="35" t="s">
        <v>552</v>
      </c>
      <c r="BJ1960" s="35">
        <v>1.3417133831939381</v>
      </c>
      <c r="BK1960" s="35" t="s">
        <v>552</v>
      </c>
      <c r="BL1960" s="35" t="s">
        <v>552</v>
      </c>
      <c r="BM1960" s="35" t="s">
        <v>552</v>
      </c>
      <c r="BN1960" s="35">
        <v>1.9896656068328515</v>
      </c>
      <c r="BO1960" s="1">
        <v>0</v>
      </c>
      <c r="BP1960" s="1">
        <v>0</v>
      </c>
      <c r="BQ1960" s="1">
        <v>124156.81167239998</v>
      </c>
      <c r="BR1960" s="1">
        <v>5518.7424854391465</v>
      </c>
      <c r="BS1960" s="1">
        <v>48766.544144856867</v>
      </c>
      <c r="BT1960" s="1">
        <v>124156.81167239998</v>
      </c>
      <c r="BU1960" s="1">
        <v>5518.7424854391465</v>
      </c>
      <c r="BV1960" s="1">
        <v>14355.242578274598</v>
      </c>
      <c r="BW1960" s="35">
        <v>6.003694663660343</v>
      </c>
      <c r="BX1960" s="1">
        <v>621242.77602226997</v>
      </c>
      <c r="BY1960" s="1">
        <v>27614.102324507472</v>
      </c>
      <c r="BZ1960" s="1">
        <v>244012.89670277678</v>
      </c>
      <c r="CA1960" s="1">
        <v>621242.77602226997</v>
      </c>
      <c r="CB1960" s="1">
        <v>27614.102324507472</v>
      </c>
      <c r="CC1960" s="1">
        <v>71829.250684462342</v>
      </c>
    </row>
    <row r="1961" spans="1:81" x14ac:dyDescent="0.25">
      <c r="A1961" t="s">
        <v>1237</v>
      </c>
      <c r="B1961" t="s">
        <v>1238</v>
      </c>
      <c r="C1961" t="s">
        <v>417</v>
      </c>
      <c r="D1961" t="s">
        <v>1730</v>
      </c>
      <c r="E1961">
        <v>40164</v>
      </c>
      <c r="F1961" t="s">
        <v>370</v>
      </c>
      <c r="G1961" t="s">
        <v>417</v>
      </c>
      <c r="H1961" s="74">
        <v>0.73099999999999998</v>
      </c>
      <c r="I1961" s="1">
        <v>222721.92000000001</v>
      </c>
      <c r="J1961" s="1"/>
      <c r="K1961" s="1"/>
      <c r="L1961" s="1"/>
      <c r="M1961" s="1"/>
      <c r="N1961" s="1"/>
      <c r="O1961" s="1"/>
      <c r="P1961" s="1">
        <v>18652</v>
      </c>
      <c r="Q1961" s="1"/>
      <c r="R1961" s="1"/>
      <c r="S1961" s="1"/>
      <c r="T1961" s="1">
        <v>18652</v>
      </c>
      <c r="U1961" s="1">
        <v>14</v>
      </c>
      <c r="V1961" s="36">
        <v>0.89778265075782016</v>
      </c>
      <c r="W1961" s="1"/>
      <c r="X1961" s="1"/>
      <c r="Y1961" s="1"/>
      <c r="Z1961" s="1"/>
      <c r="AA1961" s="1"/>
      <c r="AB1961" s="1"/>
      <c r="AC1961" s="1">
        <v>2197</v>
      </c>
      <c r="AD1961" s="1"/>
      <c r="AE1961" s="1"/>
      <c r="AF1961" s="1"/>
      <c r="AG1961" s="1">
        <v>0</v>
      </c>
      <c r="AH1961" s="1">
        <v>0</v>
      </c>
      <c r="AI1961" s="1">
        <v>0</v>
      </c>
      <c r="AJ1961" s="1">
        <v>0</v>
      </c>
      <c r="AK1961" s="1"/>
      <c r="AL1961" s="1">
        <v>0</v>
      </c>
      <c r="AM1961" s="1">
        <v>19310.845563333332</v>
      </c>
      <c r="AN1961" s="1"/>
      <c r="AO1961" s="1">
        <v>0</v>
      </c>
      <c r="AP1961" s="1">
        <v>0</v>
      </c>
      <c r="AQ1961" s="1">
        <v>19310.845563333332</v>
      </c>
      <c r="AR1961" s="1">
        <v>0</v>
      </c>
      <c r="AS1961" s="1">
        <v>0</v>
      </c>
      <c r="AT1961" s="1">
        <v>0</v>
      </c>
      <c r="AU1961" s="1">
        <v>0</v>
      </c>
      <c r="AV1961" s="1"/>
      <c r="AW1961" s="1">
        <v>0</v>
      </c>
      <c r="AX1961" s="1">
        <v>5714.7924599999997</v>
      </c>
      <c r="AY1961" s="1"/>
      <c r="AZ1961" s="1">
        <v>0</v>
      </c>
      <c r="BA1961" s="1">
        <v>0</v>
      </c>
      <c r="BB1961" s="1">
        <v>5714.7924599999997</v>
      </c>
      <c r="BC1961" s="7">
        <v>0.11236270782567487</v>
      </c>
      <c r="BD1961" s="35" t="s">
        <v>552</v>
      </c>
      <c r="BE1961" s="35" t="s">
        <v>552</v>
      </c>
      <c r="BF1961" s="35" t="s">
        <v>552</v>
      </c>
      <c r="BG1961" s="35" t="s">
        <v>552</v>
      </c>
      <c r="BH1961" s="35" t="s">
        <v>552</v>
      </c>
      <c r="BI1961" s="35" t="s">
        <v>552</v>
      </c>
      <c r="BJ1961" s="35">
        <v>1.3417133831939381</v>
      </c>
      <c r="BK1961" s="35" t="s">
        <v>552</v>
      </c>
      <c r="BL1961" s="35" t="s">
        <v>552</v>
      </c>
      <c r="BM1961" s="35" t="s">
        <v>552</v>
      </c>
      <c r="BN1961" s="35">
        <v>1.3417133831939381</v>
      </c>
      <c r="BO1961" s="1">
        <v>0</v>
      </c>
      <c r="BP1961" s="1">
        <v>0</v>
      </c>
      <c r="BQ1961" s="1">
        <v>73311.147187199997</v>
      </c>
      <c r="BR1961" s="1">
        <v>3258.6640812412415</v>
      </c>
      <c r="BS1961" s="1">
        <v>28795.28917872041</v>
      </c>
      <c r="BT1961" s="1">
        <v>73311.147187199997</v>
      </c>
      <c r="BU1961" s="1">
        <v>3258.6640812412415</v>
      </c>
      <c r="BV1961" s="1">
        <v>8476.3718348430921</v>
      </c>
      <c r="BW1961" s="35">
        <v>6.003694663660343</v>
      </c>
      <c r="BX1961" s="1">
        <v>366826.5959674106</v>
      </c>
      <c r="BY1961" s="1">
        <v>16305.360073968437</v>
      </c>
      <c r="BZ1961" s="1">
        <v>144082.83480211976</v>
      </c>
      <c r="CA1961" s="1">
        <v>366826.5959674106</v>
      </c>
      <c r="CB1961" s="1">
        <v>16305.360073968437</v>
      </c>
      <c r="CC1961" s="1">
        <v>42413.176517205218</v>
      </c>
    </row>
    <row r="1962" spans="1:81" x14ac:dyDescent="0.25">
      <c r="A1962" t="s">
        <v>1091</v>
      </c>
      <c r="B1962" t="s">
        <v>1092</v>
      </c>
      <c r="C1962" t="s">
        <v>417</v>
      </c>
      <c r="D1962" t="s">
        <v>38</v>
      </c>
      <c r="E1962">
        <v>40201</v>
      </c>
      <c r="F1962" t="s">
        <v>370</v>
      </c>
      <c r="G1962" t="s">
        <v>417</v>
      </c>
      <c r="H1962" s="74">
        <v>0.73099999999999998</v>
      </c>
      <c r="I1962" s="1">
        <v>1246660.46</v>
      </c>
      <c r="J1962" s="1"/>
      <c r="K1962" s="1"/>
      <c r="L1962" s="1">
        <v>148635</v>
      </c>
      <c r="M1962" s="1"/>
      <c r="N1962" s="1"/>
      <c r="O1962" s="1"/>
      <c r="P1962" s="1"/>
      <c r="Q1962" s="1"/>
      <c r="R1962" s="1"/>
      <c r="S1962" s="1"/>
      <c r="T1962" s="1">
        <v>148635</v>
      </c>
      <c r="U1962" s="1">
        <v>31.285714285714285</v>
      </c>
      <c r="V1962" s="36">
        <v>0.24778993241718372</v>
      </c>
      <c r="W1962" s="1"/>
      <c r="X1962" s="1"/>
      <c r="Y1962" s="1">
        <v>34486</v>
      </c>
      <c r="Z1962" s="1"/>
      <c r="AA1962" s="1"/>
      <c r="AB1962" s="1"/>
      <c r="AC1962" s="1"/>
      <c r="AD1962" s="1"/>
      <c r="AE1962" s="1"/>
      <c r="AF1962" s="1"/>
      <c r="AG1962" s="1">
        <v>0</v>
      </c>
      <c r="AH1962" s="1">
        <v>0</v>
      </c>
      <c r="AI1962" s="1">
        <v>353839.23156250006</v>
      </c>
      <c r="AJ1962" s="1">
        <v>0</v>
      </c>
      <c r="AK1962" s="1">
        <v>0</v>
      </c>
      <c r="AL1962" s="1">
        <v>0</v>
      </c>
      <c r="AM1962" s="1">
        <v>0</v>
      </c>
      <c r="AN1962" s="1">
        <v>0</v>
      </c>
      <c r="AO1962" s="1">
        <v>0</v>
      </c>
      <c r="AP1962" s="1">
        <v>0</v>
      </c>
      <c r="AQ1962" s="1">
        <v>353839.23156250006</v>
      </c>
      <c r="AR1962" s="1">
        <v>0</v>
      </c>
      <c r="AS1962" s="1">
        <v>0</v>
      </c>
      <c r="AT1962" s="1">
        <v>74766.317028399993</v>
      </c>
      <c r="AU1962" s="1">
        <v>0</v>
      </c>
      <c r="AV1962" s="1">
        <v>0</v>
      </c>
      <c r="AW1962" s="1">
        <v>0</v>
      </c>
      <c r="AX1962" s="1">
        <v>0</v>
      </c>
      <c r="AY1962" s="1">
        <v>0</v>
      </c>
      <c r="AZ1962" s="1">
        <v>0</v>
      </c>
      <c r="BA1962" s="1">
        <v>0</v>
      </c>
      <c r="BB1962" s="1">
        <v>74766.317028399993</v>
      </c>
      <c r="BC1962" s="7">
        <v>0.34380295384590931</v>
      </c>
      <c r="BD1962" s="35" t="s">
        <v>552</v>
      </c>
      <c r="BE1962" s="35" t="s">
        <v>552</v>
      </c>
      <c r="BF1962" s="35">
        <v>2.8836111857294715</v>
      </c>
      <c r="BG1962" s="35" t="s">
        <v>552</v>
      </c>
      <c r="BH1962" s="35" t="s">
        <v>552</v>
      </c>
      <c r="BI1962" s="35" t="s">
        <v>552</v>
      </c>
      <c r="BJ1962" s="35" t="s">
        <v>552</v>
      </c>
      <c r="BK1962" s="35" t="s">
        <v>552</v>
      </c>
      <c r="BL1962" s="35" t="s">
        <v>552</v>
      </c>
      <c r="BM1962" s="35" t="s">
        <v>552</v>
      </c>
      <c r="BN1962" s="35">
        <v>2.8836111857294715</v>
      </c>
      <c r="BO1962" s="1">
        <v>0</v>
      </c>
      <c r="BP1962" s="1"/>
      <c r="BQ1962" s="1">
        <v>410350.75701359991</v>
      </c>
      <c r="BR1962" s="1">
        <v>18239.999289273743</v>
      </c>
      <c r="BS1962" s="1">
        <v>161178.33598676146</v>
      </c>
      <c r="BT1962" s="1">
        <v>410350.75701359991</v>
      </c>
      <c r="BU1962" s="1">
        <v>18239.999289273743</v>
      </c>
      <c r="BV1962" s="1">
        <v>47445.52135127307</v>
      </c>
      <c r="BW1962" s="35">
        <v>5.9784485106664587</v>
      </c>
      <c r="BX1962" s="1">
        <v>2042910.1151052103</v>
      </c>
      <c r="BY1962" s="1">
        <v>90806.897296242125</v>
      </c>
      <c r="BZ1962" s="1">
        <v>802418.04674499051</v>
      </c>
      <c r="CA1962" s="1">
        <v>2042910.1151052103</v>
      </c>
      <c r="CB1962" s="1">
        <v>90806.897296242125</v>
      </c>
      <c r="CC1962" s="1">
        <v>236205.08510903906</v>
      </c>
    </row>
    <row r="1963" spans="1:81" x14ac:dyDescent="0.25">
      <c r="A1963" t="s">
        <v>1091</v>
      </c>
      <c r="B1963" t="s">
        <v>1092</v>
      </c>
      <c r="C1963" t="s">
        <v>417</v>
      </c>
      <c r="D1963" t="s">
        <v>28</v>
      </c>
      <c r="E1963">
        <v>40201</v>
      </c>
      <c r="F1963" t="s">
        <v>370</v>
      </c>
      <c r="G1963" t="s">
        <v>417</v>
      </c>
      <c r="H1963" s="74">
        <v>0.73099999999999998</v>
      </c>
      <c r="I1963" s="1">
        <v>1273114.69</v>
      </c>
      <c r="J1963" s="1">
        <v>0</v>
      </c>
      <c r="K1963" s="1">
        <v>0</v>
      </c>
      <c r="L1963" s="1">
        <v>177452</v>
      </c>
      <c r="M1963" s="1">
        <v>0</v>
      </c>
      <c r="N1963" s="1">
        <v>0</v>
      </c>
      <c r="O1963" s="1">
        <v>0</v>
      </c>
      <c r="P1963" s="1">
        <v>0</v>
      </c>
      <c r="Q1963" s="1">
        <v>0</v>
      </c>
      <c r="R1963" s="1">
        <v>0</v>
      </c>
      <c r="S1963" s="1">
        <v>0</v>
      </c>
      <c r="T1963" s="1">
        <v>177452</v>
      </c>
      <c r="U1963" s="1"/>
      <c r="V1963" s="36"/>
      <c r="W1963" s="1"/>
      <c r="X1963" s="1"/>
      <c r="Y1963" s="1">
        <v>41172</v>
      </c>
      <c r="Z1963" s="1"/>
      <c r="AA1963" s="1"/>
      <c r="AB1963" s="1"/>
      <c r="AC1963" s="1"/>
      <c r="AD1963" s="1"/>
      <c r="AE1963" s="1"/>
      <c r="AF1963" s="1"/>
      <c r="AG1963" s="1">
        <v>0</v>
      </c>
      <c r="AH1963" s="1">
        <v>0</v>
      </c>
      <c r="AI1963" s="1">
        <v>422440.09025000007</v>
      </c>
      <c r="AJ1963" s="1">
        <v>0</v>
      </c>
      <c r="AK1963" s="1">
        <v>0</v>
      </c>
      <c r="AL1963" s="1">
        <v>0</v>
      </c>
      <c r="AM1963" s="1">
        <v>0</v>
      </c>
      <c r="AN1963" s="1">
        <v>0</v>
      </c>
      <c r="AO1963" s="1">
        <v>0</v>
      </c>
      <c r="AP1963" s="1">
        <v>0</v>
      </c>
      <c r="AQ1963" s="1">
        <v>422440.09025000007</v>
      </c>
      <c r="AR1963" s="1">
        <v>0</v>
      </c>
      <c r="AS1963" s="1">
        <v>0</v>
      </c>
      <c r="AT1963" s="1">
        <v>89261.694736799996</v>
      </c>
      <c r="AU1963" s="1">
        <v>0</v>
      </c>
      <c r="AV1963" s="1">
        <v>0</v>
      </c>
      <c r="AW1963" s="1">
        <v>0</v>
      </c>
      <c r="AX1963" s="1">
        <v>0</v>
      </c>
      <c r="AY1963" s="1">
        <v>0</v>
      </c>
      <c r="AZ1963" s="1">
        <v>0</v>
      </c>
      <c r="BA1963" s="1">
        <v>0</v>
      </c>
      <c r="BB1963" s="1">
        <v>89261.694736799996</v>
      </c>
      <c r="BC1963" s="7">
        <v>0.40192905557220465</v>
      </c>
      <c r="BD1963" s="35" t="s">
        <v>552</v>
      </c>
      <c r="BE1963" s="35" t="s">
        <v>552</v>
      </c>
      <c r="BF1963" s="35">
        <v>2.8836067499199785</v>
      </c>
      <c r="BG1963" s="35" t="s">
        <v>552</v>
      </c>
      <c r="BH1963" s="35" t="s">
        <v>552</v>
      </c>
      <c r="BI1963" s="35" t="s">
        <v>552</v>
      </c>
      <c r="BJ1963" s="35" t="s">
        <v>552</v>
      </c>
      <c r="BK1963" s="35" t="s">
        <v>552</v>
      </c>
      <c r="BL1963" s="35" t="s">
        <v>552</v>
      </c>
      <c r="BM1963" s="35" t="s">
        <v>552</v>
      </c>
      <c r="BN1963" s="35">
        <v>2.8836067499199785</v>
      </c>
      <c r="BO1963" s="1">
        <v>0</v>
      </c>
      <c r="BP1963" s="1">
        <v>0</v>
      </c>
      <c r="BQ1963" s="1">
        <v>419058.43136039993</v>
      </c>
      <c r="BR1963" s="1">
        <v>18627.053464713208</v>
      </c>
      <c r="BS1963" s="1">
        <v>164598.55256378441</v>
      </c>
      <c r="BT1963" s="1">
        <v>419058.43136039993</v>
      </c>
      <c r="BU1963" s="1">
        <v>18627.053464713208</v>
      </c>
      <c r="BV1963" s="1">
        <v>48452.318931342699</v>
      </c>
      <c r="BW1963" s="35">
        <v>5.9784485106664587</v>
      </c>
      <c r="BX1963" s="1">
        <v>2086260.8234884054</v>
      </c>
      <c r="BY1963" s="1">
        <v>92733.826579505971</v>
      </c>
      <c r="BZ1963" s="1">
        <v>819445.4188690274</v>
      </c>
      <c r="CA1963" s="1">
        <v>2086260.8234884054</v>
      </c>
      <c r="CB1963" s="1">
        <v>92733.826579505971</v>
      </c>
      <c r="CC1963" s="1">
        <v>241217.37502207933</v>
      </c>
    </row>
    <row r="1964" spans="1:81" x14ac:dyDescent="0.25">
      <c r="A1964" t="s">
        <v>1091</v>
      </c>
      <c r="B1964" t="s">
        <v>1092</v>
      </c>
      <c r="C1964" t="s">
        <v>417</v>
      </c>
      <c r="D1964" t="s">
        <v>1730</v>
      </c>
      <c r="E1964">
        <v>40201</v>
      </c>
      <c r="F1964" t="s">
        <v>370</v>
      </c>
      <c r="G1964" t="s">
        <v>417</v>
      </c>
      <c r="H1964" s="74">
        <v>0.73099999999999998</v>
      </c>
      <c r="I1964" s="1">
        <v>26454.23</v>
      </c>
      <c r="J1964" s="1"/>
      <c r="K1964" s="1"/>
      <c r="L1964" s="1">
        <v>28817</v>
      </c>
      <c r="M1964" s="1"/>
      <c r="N1964" s="1"/>
      <c r="O1964" s="1"/>
      <c r="P1964" s="1"/>
      <c r="Q1964" s="1"/>
      <c r="R1964" s="1"/>
      <c r="S1964" s="1"/>
      <c r="T1964" s="1">
        <v>28817</v>
      </c>
      <c r="U1964" s="1">
        <v>14</v>
      </c>
      <c r="V1964" s="36">
        <v>0.13316334440753044</v>
      </c>
      <c r="W1964" s="1"/>
      <c r="X1964" s="1"/>
      <c r="Y1964" s="1">
        <v>6686</v>
      </c>
      <c r="Z1964" s="1"/>
      <c r="AA1964" s="1"/>
      <c r="AB1964" s="1"/>
      <c r="AC1964" s="1"/>
      <c r="AD1964" s="1"/>
      <c r="AE1964" s="1"/>
      <c r="AF1964" s="1"/>
      <c r="AG1964" s="1">
        <v>0</v>
      </c>
      <c r="AH1964" s="1">
        <v>0</v>
      </c>
      <c r="AI1964" s="1">
        <v>68600.858687500018</v>
      </c>
      <c r="AJ1964" s="1">
        <v>0</v>
      </c>
      <c r="AK1964" s="1"/>
      <c r="AL1964" s="1">
        <v>0</v>
      </c>
      <c r="AM1964" s="1">
        <v>0</v>
      </c>
      <c r="AN1964" s="1"/>
      <c r="AO1964" s="1">
        <v>0</v>
      </c>
      <c r="AP1964" s="1">
        <v>0</v>
      </c>
      <c r="AQ1964" s="1">
        <v>68600.858687500018</v>
      </c>
      <c r="AR1964" s="1">
        <v>0</v>
      </c>
      <c r="AS1964" s="1">
        <v>0</v>
      </c>
      <c r="AT1964" s="1">
        <v>14495.377708399999</v>
      </c>
      <c r="AU1964" s="1">
        <v>0</v>
      </c>
      <c r="AV1964" s="1"/>
      <c r="AW1964" s="1">
        <v>0</v>
      </c>
      <c r="AX1964" s="1">
        <v>0</v>
      </c>
      <c r="AY1964" s="1"/>
      <c r="AZ1964" s="1">
        <v>0</v>
      </c>
      <c r="BA1964" s="1">
        <v>0</v>
      </c>
      <c r="BB1964" s="1">
        <v>14495.377708399999</v>
      </c>
      <c r="BC1964" s="7">
        <v>3.1411323026941256</v>
      </c>
      <c r="BD1964" s="35" t="s">
        <v>552</v>
      </c>
      <c r="BE1964" s="35" t="s">
        <v>552</v>
      </c>
      <c r="BF1964" s="35">
        <v>2.8835838704896424</v>
      </c>
      <c r="BG1964" s="35" t="s">
        <v>552</v>
      </c>
      <c r="BH1964" s="35" t="s">
        <v>552</v>
      </c>
      <c r="BI1964" s="35" t="s">
        <v>552</v>
      </c>
      <c r="BJ1964" s="35" t="s">
        <v>552</v>
      </c>
      <c r="BK1964" s="35" t="s">
        <v>552</v>
      </c>
      <c r="BL1964" s="35" t="s">
        <v>552</v>
      </c>
      <c r="BM1964" s="35" t="s">
        <v>552</v>
      </c>
      <c r="BN1964" s="35">
        <v>2.8835838704896424</v>
      </c>
      <c r="BO1964" s="1">
        <v>0</v>
      </c>
      <c r="BP1964" s="1">
        <v>0</v>
      </c>
      <c r="BQ1964" s="1">
        <v>8707.6743467999986</v>
      </c>
      <c r="BR1964" s="1">
        <v>387.05417543946498</v>
      </c>
      <c r="BS1964" s="1">
        <v>3420.2165770229567</v>
      </c>
      <c r="BT1964" s="1">
        <v>8707.6743467999986</v>
      </c>
      <c r="BU1964" s="1">
        <v>387.05417543946498</v>
      </c>
      <c r="BV1964" s="1">
        <v>1006.7975800696274</v>
      </c>
      <c r="BW1964" s="35">
        <v>5.9784485106664587</v>
      </c>
      <c r="BX1964" s="1">
        <v>43350.708383194979</v>
      </c>
      <c r="BY1964" s="1">
        <v>1926.9292832638384</v>
      </c>
      <c r="BZ1964" s="1">
        <v>17027.372124036669</v>
      </c>
      <c r="CA1964" s="1">
        <v>43350.708383194979</v>
      </c>
      <c r="CB1964" s="1">
        <v>1926.9292832638384</v>
      </c>
      <c r="CC1964" s="1">
        <v>5012.2899130402311</v>
      </c>
    </row>
    <row r="1965" spans="1:81" x14ac:dyDescent="0.25">
      <c r="A1965" t="s">
        <v>1241</v>
      </c>
      <c r="B1965" t="s">
        <v>1242</v>
      </c>
      <c r="C1965" t="s">
        <v>417</v>
      </c>
      <c r="D1965" t="s">
        <v>38</v>
      </c>
      <c r="E1965">
        <v>40123</v>
      </c>
      <c r="F1965" t="s">
        <v>370</v>
      </c>
      <c r="G1965" t="s">
        <v>417</v>
      </c>
      <c r="H1965" s="74">
        <v>0.73099999999999998</v>
      </c>
      <c r="I1965" s="1">
        <v>58542.85</v>
      </c>
      <c r="J1965" s="1"/>
      <c r="K1965" s="1"/>
      <c r="L1965" s="1">
        <v>11759</v>
      </c>
      <c r="M1965" s="1"/>
      <c r="N1965" s="1"/>
      <c r="O1965" s="1"/>
      <c r="P1965" s="1"/>
      <c r="Q1965" s="1"/>
      <c r="R1965" s="1"/>
      <c r="S1965" s="1"/>
      <c r="T1965" s="1">
        <v>11759</v>
      </c>
      <c r="U1965" s="1">
        <v>22</v>
      </c>
      <c r="V1965" s="36">
        <v>0.14461380557380774</v>
      </c>
      <c r="W1965" s="1"/>
      <c r="X1965" s="1"/>
      <c r="Y1965" s="1">
        <v>2728</v>
      </c>
      <c r="Z1965" s="1"/>
      <c r="AA1965" s="1"/>
      <c r="AB1965" s="1"/>
      <c r="AC1965" s="1"/>
      <c r="AD1965" s="1"/>
      <c r="AE1965" s="1"/>
      <c r="AF1965" s="1"/>
      <c r="AG1965" s="1">
        <v>0</v>
      </c>
      <c r="AH1965" s="1">
        <v>0</v>
      </c>
      <c r="AI1965" s="1">
        <v>27990.313312500002</v>
      </c>
      <c r="AJ1965" s="1">
        <v>0</v>
      </c>
      <c r="AK1965" s="1">
        <v>0</v>
      </c>
      <c r="AL1965" s="1">
        <v>0</v>
      </c>
      <c r="AM1965" s="1">
        <v>0</v>
      </c>
      <c r="AN1965" s="1">
        <v>0</v>
      </c>
      <c r="AO1965" s="1">
        <v>0</v>
      </c>
      <c r="AP1965" s="1">
        <v>0</v>
      </c>
      <c r="AQ1965" s="1">
        <v>27990.313312500002</v>
      </c>
      <c r="AR1965" s="1">
        <v>0</v>
      </c>
      <c r="AS1965" s="1">
        <v>0</v>
      </c>
      <c r="AT1965" s="1">
        <v>5914.3569232</v>
      </c>
      <c r="AU1965" s="1">
        <v>0</v>
      </c>
      <c r="AV1965" s="1">
        <v>0</v>
      </c>
      <c r="AW1965" s="1">
        <v>0</v>
      </c>
      <c r="AX1965" s="1">
        <v>0</v>
      </c>
      <c r="AY1965" s="1">
        <v>0</v>
      </c>
      <c r="AZ1965" s="1">
        <v>0</v>
      </c>
      <c r="BA1965" s="1">
        <v>0</v>
      </c>
      <c r="BB1965" s="1">
        <v>5914.3569232</v>
      </c>
      <c r="BC1965" s="7">
        <v>0.5791428028478286</v>
      </c>
      <c r="BD1965" s="35" t="s">
        <v>552</v>
      </c>
      <c r="BE1965" s="35" t="s">
        <v>552</v>
      </c>
      <c r="BF1965" s="35">
        <v>2.8832953682881199</v>
      </c>
      <c r="BG1965" s="35" t="s">
        <v>552</v>
      </c>
      <c r="BH1965" s="35" t="s">
        <v>552</v>
      </c>
      <c r="BI1965" s="35" t="s">
        <v>552</v>
      </c>
      <c r="BJ1965" s="35" t="s">
        <v>552</v>
      </c>
      <c r="BK1965" s="35" t="s">
        <v>552</v>
      </c>
      <c r="BL1965" s="35" t="s">
        <v>552</v>
      </c>
      <c r="BM1965" s="35" t="s">
        <v>552</v>
      </c>
      <c r="BN1965" s="35">
        <v>2.8832953682881199</v>
      </c>
      <c r="BO1965" s="1">
        <v>0</v>
      </c>
      <c r="BP1965" s="1"/>
      <c r="BQ1965" s="1">
        <v>19269.964505999997</v>
      </c>
      <c r="BR1965" s="1">
        <v>856.5456085709651</v>
      </c>
      <c r="BS1965" s="1">
        <v>7568.8926132481802</v>
      </c>
      <c r="BT1965" s="1">
        <v>19269.964505999997</v>
      </c>
      <c r="BU1965" s="1">
        <v>856.5456085709651</v>
      </c>
      <c r="BV1965" s="1">
        <v>2228.0293061026227</v>
      </c>
      <c r="BW1965" s="35">
        <v>5.9747710077801406</v>
      </c>
      <c r="BX1965" s="1">
        <v>95863.660745401139</v>
      </c>
      <c r="BY1965" s="1">
        <v>4261.1182603602338</v>
      </c>
      <c r="BZ1965" s="1">
        <v>37653.507533388307</v>
      </c>
      <c r="CA1965" s="1">
        <v>95863.660745401139</v>
      </c>
      <c r="CB1965" s="1">
        <v>4261.1182603602338</v>
      </c>
      <c r="CC1965" s="1">
        <v>11083.935596483832</v>
      </c>
    </row>
    <row r="1966" spans="1:81" x14ac:dyDescent="0.25">
      <c r="A1966" t="s">
        <v>1241</v>
      </c>
      <c r="B1966" t="s">
        <v>1242</v>
      </c>
      <c r="C1966" t="s">
        <v>417</v>
      </c>
      <c r="D1966" t="s">
        <v>28</v>
      </c>
      <c r="E1966">
        <v>40123</v>
      </c>
      <c r="F1966" t="s">
        <v>370</v>
      </c>
      <c r="G1966" t="s">
        <v>417</v>
      </c>
      <c r="H1966" s="74">
        <v>0.73099999999999998</v>
      </c>
      <c r="I1966" s="1">
        <v>70172.23</v>
      </c>
      <c r="J1966" s="1">
        <v>0</v>
      </c>
      <c r="K1966" s="1">
        <v>0</v>
      </c>
      <c r="L1966" s="1">
        <v>11759</v>
      </c>
      <c r="M1966" s="1">
        <v>0</v>
      </c>
      <c r="N1966" s="1">
        <v>0</v>
      </c>
      <c r="O1966" s="1">
        <v>0</v>
      </c>
      <c r="P1966" s="1">
        <v>12970</v>
      </c>
      <c r="Q1966" s="1">
        <v>0</v>
      </c>
      <c r="R1966" s="1">
        <v>0</v>
      </c>
      <c r="S1966" s="1">
        <v>0</v>
      </c>
      <c r="T1966" s="1">
        <v>24729</v>
      </c>
      <c r="U1966" s="1"/>
      <c r="V1966" s="36"/>
      <c r="W1966" s="1"/>
      <c r="X1966" s="1"/>
      <c r="Y1966" s="1">
        <v>2728</v>
      </c>
      <c r="Z1966" s="1"/>
      <c r="AA1966" s="1"/>
      <c r="AB1966" s="1"/>
      <c r="AC1966" s="1">
        <v>1528</v>
      </c>
      <c r="AD1966" s="1"/>
      <c r="AE1966" s="1"/>
      <c r="AF1966" s="1"/>
      <c r="AG1966" s="1">
        <v>0</v>
      </c>
      <c r="AH1966" s="1">
        <v>0</v>
      </c>
      <c r="AI1966" s="1">
        <v>27990.313312500002</v>
      </c>
      <c r="AJ1966" s="1">
        <v>0</v>
      </c>
      <c r="AK1966" s="1">
        <v>0</v>
      </c>
      <c r="AL1966" s="1">
        <v>0</v>
      </c>
      <c r="AM1966" s="1">
        <v>13430.571758333332</v>
      </c>
      <c r="AN1966" s="1">
        <v>0</v>
      </c>
      <c r="AO1966" s="1">
        <v>0</v>
      </c>
      <c r="AP1966" s="1">
        <v>0</v>
      </c>
      <c r="AQ1966" s="1">
        <v>41420.885070833334</v>
      </c>
      <c r="AR1966" s="1">
        <v>0</v>
      </c>
      <c r="AS1966" s="1">
        <v>0</v>
      </c>
      <c r="AT1966" s="1">
        <v>5914.3569232</v>
      </c>
      <c r="AU1966" s="1">
        <v>0</v>
      </c>
      <c r="AV1966" s="1">
        <v>0</v>
      </c>
      <c r="AW1966" s="1">
        <v>0</v>
      </c>
      <c r="AX1966" s="1">
        <v>3974.6030399999995</v>
      </c>
      <c r="AY1966" s="1">
        <v>0</v>
      </c>
      <c r="AZ1966" s="1">
        <v>0</v>
      </c>
      <c r="BA1966" s="1">
        <v>0</v>
      </c>
      <c r="BB1966" s="1">
        <v>9888.959963199999</v>
      </c>
      <c r="BC1966" s="7">
        <v>0.73119872396863173</v>
      </c>
      <c r="BD1966" s="35" t="s">
        <v>552</v>
      </c>
      <c r="BE1966" s="35" t="s">
        <v>552</v>
      </c>
      <c r="BF1966" s="35">
        <v>2.8832953682881199</v>
      </c>
      <c r="BG1966" s="35" t="s">
        <v>552</v>
      </c>
      <c r="BH1966" s="35" t="s">
        <v>552</v>
      </c>
      <c r="BI1966" s="35" t="s">
        <v>552</v>
      </c>
      <c r="BJ1966" s="35">
        <v>1.3419564223849907</v>
      </c>
      <c r="BK1966" s="35" t="s">
        <v>552</v>
      </c>
      <c r="BL1966" s="35" t="s">
        <v>552</v>
      </c>
      <c r="BM1966" s="35" t="s">
        <v>552</v>
      </c>
      <c r="BN1966" s="35">
        <v>2.0748855608408481</v>
      </c>
      <c r="BO1966" s="1">
        <v>0</v>
      </c>
      <c r="BP1966" s="1">
        <v>0</v>
      </c>
      <c r="BQ1966" s="1">
        <v>23097.891226799995</v>
      </c>
      <c r="BR1966" s="1">
        <v>1026.6960944014809</v>
      </c>
      <c r="BS1966" s="1">
        <v>9072.4328129251026</v>
      </c>
      <c r="BT1966" s="1">
        <v>23097.891226799995</v>
      </c>
      <c r="BU1966" s="1">
        <v>1026.6960944014809</v>
      </c>
      <c r="BV1966" s="1">
        <v>2670.6213468352439</v>
      </c>
      <c r="BW1966" s="35">
        <v>5.9747710077801406</v>
      </c>
      <c r="BX1966" s="1">
        <v>114906.71961594386</v>
      </c>
      <c r="BY1966" s="1">
        <v>5107.5779642295884</v>
      </c>
      <c r="BZ1966" s="1">
        <v>45133.27572777302</v>
      </c>
      <c r="CA1966" s="1">
        <v>114906.71961594386</v>
      </c>
      <c r="CB1966" s="1">
        <v>5107.5779642295884</v>
      </c>
      <c r="CC1966" s="1">
        <v>13285.72964899472</v>
      </c>
    </row>
    <row r="1967" spans="1:81" x14ac:dyDescent="0.25">
      <c r="A1967" t="s">
        <v>1241</v>
      </c>
      <c r="B1967" t="s">
        <v>1242</v>
      </c>
      <c r="C1967" t="s">
        <v>417</v>
      </c>
      <c r="D1967" t="s">
        <v>1730</v>
      </c>
      <c r="E1967">
        <v>40123</v>
      </c>
      <c r="F1967" t="s">
        <v>370</v>
      </c>
      <c r="G1967" t="s">
        <v>417</v>
      </c>
      <c r="H1967" s="74">
        <v>0.73099999999999998</v>
      </c>
      <c r="I1967" s="1">
        <v>11629.38</v>
      </c>
      <c r="J1967" s="1"/>
      <c r="K1967" s="1"/>
      <c r="L1967" s="1"/>
      <c r="M1967" s="1"/>
      <c r="N1967" s="1"/>
      <c r="O1967" s="1"/>
      <c r="P1967" s="1">
        <v>12970</v>
      </c>
      <c r="Q1967" s="1"/>
      <c r="R1967" s="1"/>
      <c r="S1967" s="1"/>
      <c r="T1967" s="1">
        <v>12970</v>
      </c>
      <c r="U1967" s="1">
        <v>12</v>
      </c>
      <c r="V1967" s="36">
        <v>0.16700241254523521</v>
      </c>
      <c r="W1967" s="1"/>
      <c r="X1967" s="1"/>
      <c r="Y1967" s="1"/>
      <c r="Z1967" s="1"/>
      <c r="AA1967" s="1"/>
      <c r="AB1967" s="1"/>
      <c r="AC1967" s="1">
        <v>1528</v>
      </c>
      <c r="AD1967" s="1"/>
      <c r="AE1967" s="1"/>
      <c r="AF1967" s="1"/>
      <c r="AG1967" s="1">
        <v>0</v>
      </c>
      <c r="AH1967" s="1">
        <v>0</v>
      </c>
      <c r="AI1967" s="1">
        <v>0</v>
      </c>
      <c r="AJ1967" s="1">
        <v>0</v>
      </c>
      <c r="AK1967" s="1"/>
      <c r="AL1967" s="1">
        <v>0</v>
      </c>
      <c r="AM1967" s="1">
        <v>13430.571758333332</v>
      </c>
      <c r="AN1967" s="1"/>
      <c r="AO1967" s="1">
        <v>0</v>
      </c>
      <c r="AP1967" s="1">
        <v>0</v>
      </c>
      <c r="AQ1967" s="1">
        <v>13430.571758333332</v>
      </c>
      <c r="AR1967" s="1">
        <v>0</v>
      </c>
      <c r="AS1967" s="1">
        <v>0</v>
      </c>
      <c r="AT1967" s="1">
        <v>0</v>
      </c>
      <c r="AU1967" s="1">
        <v>0</v>
      </c>
      <c r="AV1967" s="1"/>
      <c r="AW1967" s="1">
        <v>0</v>
      </c>
      <c r="AX1967" s="1">
        <v>3974.6030399999995</v>
      </c>
      <c r="AY1967" s="1"/>
      <c r="AZ1967" s="1">
        <v>0</v>
      </c>
      <c r="BA1967" s="1">
        <v>0</v>
      </c>
      <c r="BB1967" s="1">
        <v>3974.6030399999995</v>
      </c>
      <c r="BC1967" s="7">
        <v>1.4966554363459901</v>
      </c>
      <c r="BD1967" s="35" t="s">
        <v>552</v>
      </c>
      <c r="BE1967" s="35" t="s">
        <v>552</v>
      </c>
      <c r="BF1967" s="35" t="s">
        <v>552</v>
      </c>
      <c r="BG1967" s="35" t="s">
        <v>552</v>
      </c>
      <c r="BH1967" s="35" t="s">
        <v>552</v>
      </c>
      <c r="BI1967" s="35" t="s">
        <v>552</v>
      </c>
      <c r="BJ1967" s="35">
        <v>1.3419564223849907</v>
      </c>
      <c r="BK1967" s="35" t="s">
        <v>552</v>
      </c>
      <c r="BL1967" s="35" t="s">
        <v>552</v>
      </c>
      <c r="BM1967" s="35" t="s">
        <v>552</v>
      </c>
      <c r="BN1967" s="35">
        <v>1.3419564223849907</v>
      </c>
      <c r="BO1967" s="1">
        <v>0</v>
      </c>
      <c r="BP1967" s="1">
        <v>0</v>
      </c>
      <c r="BQ1967" s="1">
        <v>3827.9267207999992</v>
      </c>
      <c r="BR1967" s="1">
        <v>170.15048583051578</v>
      </c>
      <c r="BS1967" s="1">
        <v>1503.5401996769224</v>
      </c>
      <c r="BT1967" s="1">
        <v>3827.9267207999992</v>
      </c>
      <c r="BU1967" s="1">
        <v>170.15048583051578</v>
      </c>
      <c r="BV1967" s="1">
        <v>442.592040732621</v>
      </c>
      <c r="BW1967" s="35">
        <v>5.9747710077801406</v>
      </c>
      <c r="BX1967" s="1">
        <v>19043.058870542744</v>
      </c>
      <c r="BY1967" s="1">
        <v>846.45970386935551</v>
      </c>
      <c r="BZ1967" s="1">
        <v>7479.7681943847165</v>
      </c>
      <c r="CA1967" s="1">
        <v>19043.058870542744</v>
      </c>
      <c r="CB1967" s="1">
        <v>846.45970386935551</v>
      </c>
      <c r="CC1967" s="1">
        <v>2201.7940525108902</v>
      </c>
    </row>
    <row r="1968" spans="1:81" x14ac:dyDescent="0.25">
      <c r="A1968" t="s">
        <v>1261</v>
      </c>
      <c r="B1968" t="s">
        <v>1262</v>
      </c>
      <c r="C1968" t="s">
        <v>417</v>
      </c>
      <c r="D1968" t="s">
        <v>38</v>
      </c>
      <c r="E1968">
        <v>40151</v>
      </c>
      <c r="F1968" t="s">
        <v>370</v>
      </c>
      <c r="G1968" t="s">
        <v>417</v>
      </c>
      <c r="H1968" s="74">
        <v>0.73099999999999998</v>
      </c>
      <c r="I1968" s="1">
        <v>8369.0499999999993</v>
      </c>
      <c r="J1968" s="1"/>
      <c r="K1968" s="1"/>
      <c r="L1968" s="1">
        <v>4588</v>
      </c>
      <c r="M1968" s="1"/>
      <c r="N1968" s="1"/>
      <c r="O1968" s="1"/>
      <c r="P1968" s="1"/>
      <c r="Q1968" s="1"/>
      <c r="R1968" s="1"/>
      <c r="S1968" s="1"/>
      <c r="T1968" s="1">
        <v>4588</v>
      </c>
      <c r="U1968" s="1">
        <v>24.666666666666668</v>
      </c>
      <c r="V1968" s="36">
        <v>3.1947816460528321E-2</v>
      </c>
      <c r="W1968" s="1"/>
      <c r="X1968" s="1"/>
      <c r="Y1968" s="1">
        <v>1065</v>
      </c>
      <c r="Z1968" s="1"/>
      <c r="AA1968" s="1"/>
      <c r="AB1968" s="1"/>
      <c r="AC1968" s="1"/>
      <c r="AD1968" s="1"/>
      <c r="AE1968" s="1"/>
      <c r="AF1968" s="1"/>
      <c r="AG1968" s="1">
        <v>0</v>
      </c>
      <c r="AH1968" s="1">
        <v>0</v>
      </c>
      <c r="AI1968" s="1">
        <v>10927.27225</v>
      </c>
      <c r="AJ1968" s="1">
        <v>0</v>
      </c>
      <c r="AK1968" s="1">
        <v>0</v>
      </c>
      <c r="AL1968" s="1">
        <v>0</v>
      </c>
      <c r="AM1968" s="1">
        <v>0</v>
      </c>
      <c r="AN1968" s="1">
        <v>0</v>
      </c>
      <c r="AO1968" s="1">
        <v>0</v>
      </c>
      <c r="AP1968" s="1">
        <v>0</v>
      </c>
      <c r="AQ1968" s="1">
        <v>10927.27225</v>
      </c>
      <c r="AR1968" s="1">
        <v>0</v>
      </c>
      <c r="AS1968" s="1">
        <v>0</v>
      </c>
      <c r="AT1968" s="1">
        <v>2308.9406610000001</v>
      </c>
      <c r="AU1968" s="1">
        <v>0</v>
      </c>
      <c r="AV1968" s="1">
        <v>0</v>
      </c>
      <c r="AW1968" s="1">
        <v>0</v>
      </c>
      <c r="AX1968" s="1">
        <v>0</v>
      </c>
      <c r="AY1968" s="1">
        <v>0</v>
      </c>
      <c r="AZ1968" s="1">
        <v>0</v>
      </c>
      <c r="BA1968" s="1">
        <v>0</v>
      </c>
      <c r="BB1968" s="1">
        <v>2308.9406610000001</v>
      </c>
      <c r="BC1968" s="7">
        <v>1.5815669533579082</v>
      </c>
      <c r="BD1968" s="35" t="s">
        <v>552</v>
      </c>
      <c r="BE1968" s="35" t="s">
        <v>552</v>
      </c>
      <c r="BF1968" s="35">
        <v>2.8849635812990413</v>
      </c>
      <c r="BG1968" s="35" t="s">
        <v>552</v>
      </c>
      <c r="BH1968" s="35" t="s">
        <v>552</v>
      </c>
      <c r="BI1968" s="35" t="s">
        <v>552</v>
      </c>
      <c r="BJ1968" s="35" t="s">
        <v>552</v>
      </c>
      <c r="BK1968" s="35" t="s">
        <v>552</v>
      </c>
      <c r="BL1968" s="35" t="s">
        <v>552</v>
      </c>
      <c r="BM1968" s="35" t="s">
        <v>552</v>
      </c>
      <c r="BN1968" s="35">
        <v>2.8849635812990413</v>
      </c>
      <c r="BO1968" s="1">
        <v>0</v>
      </c>
      <c r="BP1968" s="1"/>
      <c r="BQ1968" s="1">
        <v>2754.7564979999993</v>
      </c>
      <c r="BR1968" s="1">
        <v>122.44830966396127</v>
      </c>
      <c r="BS1968" s="1">
        <v>1082.0183972065702</v>
      </c>
      <c r="BT1968" s="1">
        <v>2754.7564979999993</v>
      </c>
      <c r="BU1968" s="1">
        <v>122.44830966396127</v>
      </c>
      <c r="BV1968" s="1">
        <v>318.51009413170277</v>
      </c>
      <c r="BW1968" s="35">
        <v>5.9764319005693718</v>
      </c>
      <c r="BX1968" s="1">
        <v>13708.858114947965</v>
      </c>
      <c r="BY1968" s="1">
        <v>609.35567438253383</v>
      </c>
      <c r="BZ1968" s="1">
        <v>5384.5908688617201</v>
      </c>
      <c r="CA1968" s="1">
        <v>13708.858114947965</v>
      </c>
      <c r="CB1968" s="1">
        <v>609.35567438253383</v>
      </c>
      <c r="CC1968" s="1">
        <v>1585.0437930903593</v>
      </c>
    </row>
    <row r="1969" spans="1:81" x14ac:dyDescent="0.25">
      <c r="A1969" t="s">
        <v>1261</v>
      </c>
      <c r="B1969" t="s">
        <v>1262</v>
      </c>
      <c r="C1969" t="s">
        <v>417</v>
      </c>
      <c r="D1969" t="s">
        <v>28</v>
      </c>
      <c r="E1969">
        <v>40151</v>
      </c>
      <c r="F1969" t="s">
        <v>370</v>
      </c>
      <c r="G1969" t="s">
        <v>417</v>
      </c>
      <c r="H1969" s="74">
        <v>0.73099999999999998</v>
      </c>
      <c r="I1969" s="1">
        <v>39747.43</v>
      </c>
      <c r="J1969" s="1">
        <v>0</v>
      </c>
      <c r="K1969" s="1">
        <v>0</v>
      </c>
      <c r="L1969" s="1">
        <v>21105</v>
      </c>
      <c r="M1969" s="1">
        <v>0</v>
      </c>
      <c r="N1969" s="1">
        <v>0</v>
      </c>
      <c r="O1969" s="1">
        <v>0</v>
      </c>
      <c r="P1969" s="1">
        <v>0</v>
      </c>
      <c r="Q1969" s="1">
        <v>0</v>
      </c>
      <c r="R1969" s="1">
        <v>0</v>
      </c>
      <c r="S1969" s="1">
        <v>0</v>
      </c>
      <c r="T1969" s="1">
        <v>21105</v>
      </c>
      <c r="U1969" s="1"/>
      <c r="V1969" s="36"/>
      <c r="W1969" s="1"/>
      <c r="X1969" s="1"/>
      <c r="Y1969" s="1">
        <v>4897</v>
      </c>
      <c r="Z1969" s="1"/>
      <c r="AA1969" s="1"/>
      <c r="AB1969" s="1"/>
      <c r="AC1969" s="1"/>
      <c r="AD1969" s="1"/>
      <c r="AE1969" s="1"/>
      <c r="AF1969" s="1"/>
      <c r="AG1969" s="1">
        <v>0</v>
      </c>
      <c r="AH1969" s="1">
        <v>0</v>
      </c>
      <c r="AI1969" s="1">
        <v>50245.034687500003</v>
      </c>
      <c r="AJ1969" s="1">
        <v>0</v>
      </c>
      <c r="AK1969" s="1">
        <v>0</v>
      </c>
      <c r="AL1969" s="1">
        <v>0</v>
      </c>
      <c r="AM1969" s="1">
        <v>0</v>
      </c>
      <c r="AN1969" s="1">
        <v>0</v>
      </c>
      <c r="AO1969" s="1">
        <v>0</v>
      </c>
      <c r="AP1969" s="1">
        <v>0</v>
      </c>
      <c r="AQ1969" s="1">
        <v>50245.034687500003</v>
      </c>
      <c r="AR1969" s="1">
        <v>0</v>
      </c>
      <c r="AS1969" s="1">
        <v>0</v>
      </c>
      <c r="AT1969" s="1">
        <v>10616.7910018</v>
      </c>
      <c r="AU1969" s="1">
        <v>0</v>
      </c>
      <c r="AV1969" s="1">
        <v>0</v>
      </c>
      <c r="AW1969" s="1">
        <v>0</v>
      </c>
      <c r="AX1969" s="1">
        <v>0</v>
      </c>
      <c r="AY1969" s="1">
        <v>0</v>
      </c>
      <c r="AZ1969" s="1">
        <v>0</v>
      </c>
      <c r="BA1969" s="1">
        <v>0</v>
      </c>
      <c r="BB1969" s="1">
        <v>10616.7910018</v>
      </c>
      <c r="BC1969" s="7">
        <v>1.5312141109324555</v>
      </c>
      <c r="BD1969" s="35" t="s">
        <v>552</v>
      </c>
      <c r="BE1969" s="35" t="s">
        <v>552</v>
      </c>
      <c r="BF1969" s="35">
        <v>2.8837633588865201</v>
      </c>
      <c r="BG1969" s="35" t="s">
        <v>552</v>
      </c>
      <c r="BH1969" s="35" t="s">
        <v>552</v>
      </c>
      <c r="BI1969" s="35" t="s">
        <v>552</v>
      </c>
      <c r="BJ1969" s="35" t="s">
        <v>552</v>
      </c>
      <c r="BK1969" s="35" t="s">
        <v>552</v>
      </c>
      <c r="BL1969" s="35" t="s">
        <v>552</v>
      </c>
      <c r="BM1969" s="35" t="s">
        <v>552</v>
      </c>
      <c r="BN1969" s="35">
        <v>2.8837633588865201</v>
      </c>
      <c r="BO1969" s="1">
        <v>0</v>
      </c>
      <c r="BP1969" s="1">
        <v>0</v>
      </c>
      <c r="BQ1969" s="1">
        <v>13083.264058799998</v>
      </c>
      <c r="BR1969" s="1">
        <v>581.54815863050453</v>
      </c>
      <c r="BS1969" s="1">
        <v>5138.8688682323982</v>
      </c>
      <c r="BT1969" s="1">
        <v>13083.264058799998</v>
      </c>
      <c r="BU1969" s="1">
        <v>581.54815863050453</v>
      </c>
      <c r="BV1969" s="1">
        <v>1512.7114392664957</v>
      </c>
      <c r="BW1969" s="35">
        <v>5.9764319005693718</v>
      </c>
      <c r="BX1969" s="1">
        <v>65107.97262578502</v>
      </c>
      <c r="BY1969" s="1">
        <v>2894.0348083262202</v>
      </c>
      <c r="BZ1969" s="1">
        <v>25573.230968714532</v>
      </c>
      <c r="CA1969" s="1">
        <v>65107.97262578502</v>
      </c>
      <c r="CB1969" s="1">
        <v>2894.0348083262202</v>
      </c>
      <c r="CC1969" s="1">
        <v>7527.9054627219966</v>
      </c>
    </row>
    <row r="1970" spans="1:81" x14ac:dyDescent="0.25">
      <c r="A1970" t="s">
        <v>1261</v>
      </c>
      <c r="B1970" t="s">
        <v>1262</v>
      </c>
      <c r="C1970" t="s">
        <v>417</v>
      </c>
      <c r="D1970" t="s">
        <v>1730</v>
      </c>
      <c r="E1970">
        <v>40151</v>
      </c>
      <c r="F1970" t="s">
        <v>370</v>
      </c>
      <c r="G1970" t="s">
        <v>417</v>
      </c>
      <c r="H1970" s="74">
        <v>0.73099999999999998</v>
      </c>
      <c r="I1970" s="1">
        <v>31378.38</v>
      </c>
      <c r="J1970" s="1"/>
      <c r="K1970" s="1"/>
      <c r="L1970" s="1">
        <v>16517</v>
      </c>
      <c r="M1970" s="1"/>
      <c r="N1970" s="1"/>
      <c r="O1970" s="1"/>
      <c r="P1970" s="1"/>
      <c r="Q1970" s="1"/>
      <c r="R1970" s="1"/>
      <c r="S1970" s="1"/>
      <c r="T1970" s="1">
        <v>16517</v>
      </c>
      <c r="U1970" s="1">
        <v>10.666666666666666</v>
      </c>
      <c r="V1970" s="36">
        <v>0.32857401150452364</v>
      </c>
      <c r="W1970" s="1"/>
      <c r="X1970" s="1"/>
      <c r="Y1970" s="1">
        <v>3832</v>
      </c>
      <c r="Z1970" s="1"/>
      <c r="AA1970" s="1"/>
      <c r="AB1970" s="1"/>
      <c r="AC1970" s="1"/>
      <c r="AD1970" s="1"/>
      <c r="AE1970" s="1"/>
      <c r="AF1970" s="1"/>
      <c r="AG1970" s="1">
        <v>0</v>
      </c>
      <c r="AH1970" s="1">
        <v>0</v>
      </c>
      <c r="AI1970" s="1">
        <v>39317.762437500001</v>
      </c>
      <c r="AJ1970" s="1">
        <v>0</v>
      </c>
      <c r="AK1970" s="1"/>
      <c r="AL1970" s="1">
        <v>0</v>
      </c>
      <c r="AM1970" s="1">
        <v>0</v>
      </c>
      <c r="AN1970" s="1"/>
      <c r="AO1970" s="1">
        <v>0</v>
      </c>
      <c r="AP1970" s="1">
        <v>0</v>
      </c>
      <c r="AQ1970" s="1">
        <v>39317.762437500001</v>
      </c>
      <c r="AR1970" s="1">
        <v>0</v>
      </c>
      <c r="AS1970" s="1">
        <v>0</v>
      </c>
      <c r="AT1970" s="1">
        <v>8307.8503407999997</v>
      </c>
      <c r="AU1970" s="1">
        <v>0</v>
      </c>
      <c r="AV1970" s="1"/>
      <c r="AW1970" s="1">
        <v>0</v>
      </c>
      <c r="AX1970" s="1">
        <v>0</v>
      </c>
      <c r="AY1970" s="1"/>
      <c r="AZ1970" s="1">
        <v>0</v>
      </c>
      <c r="BA1970" s="1">
        <v>0</v>
      </c>
      <c r="BB1970" s="1">
        <v>8307.8503407999997</v>
      </c>
      <c r="BC1970" s="7">
        <v>1.5177843081223439</v>
      </c>
      <c r="BD1970" s="35" t="s">
        <v>552</v>
      </c>
      <c r="BE1970" s="35" t="s">
        <v>552</v>
      </c>
      <c r="BF1970" s="35">
        <v>2.8834299678089241</v>
      </c>
      <c r="BG1970" s="35" t="s">
        <v>552</v>
      </c>
      <c r="BH1970" s="35" t="s">
        <v>552</v>
      </c>
      <c r="BI1970" s="35" t="s">
        <v>552</v>
      </c>
      <c r="BJ1970" s="35" t="s">
        <v>552</v>
      </c>
      <c r="BK1970" s="35" t="s">
        <v>552</v>
      </c>
      <c r="BL1970" s="35" t="s">
        <v>552</v>
      </c>
      <c r="BM1970" s="35" t="s">
        <v>552</v>
      </c>
      <c r="BN1970" s="35">
        <v>2.8834299678089241</v>
      </c>
      <c r="BO1970" s="1">
        <v>0</v>
      </c>
      <c r="BP1970" s="1">
        <v>0</v>
      </c>
      <c r="BQ1970" s="1">
        <v>10328.507560799999</v>
      </c>
      <c r="BR1970" s="1">
        <v>459.09984896654333</v>
      </c>
      <c r="BS1970" s="1">
        <v>4056.850471025828</v>
      </c>
      <c r="BT1970" s="1">
        <v>10328.507560799999</v>
      </c>
      <c r="BU1970" s="1">
        <v>459.09984896654333</v>
      </c>
      <c r="BV1970" s="1">
        <v>1194.2013451347932</v>
      </c>
      <c r="BW1970" s="35">
        <v>5.9764319005693718</v>
      </c>
      <c r="BX1970" s="1">
        <v>51399.114510837069</v>
      </c>
      <c r="BY1970" s="1">
        <v>2284.6791339436872</v>
      </c>
      <c r="BZ1970" s="1">
        <v>20188.640099852819</v>
      </c>
      <c r="CA1970" s="1">
        <v>51399.114510837069</v>
      </c>
      <c r="CB1970" s="1">
        <v>2284.6791339436872</v>
      </c>
      <c r="CC1970" s="1">
        <v>5942.8616696316403</v>
      </c>
    </row>
    <row r="1971" spans="1:81" x14ac:dyDescent="0.25">
      <c r="A1971" t="s">
        <v>1417</v>
      </c>
      <c r="B1971" t="s">
        <v>1418</v>
      </c>
      <c r="C1971" t="s">
        <v>417</v>
      </c>
      <c r="D1971" t="s">
        <v>28</v>
      </c>
      <c r="E1971">
        <v>40121</v>
      </c>
      <c r="F1971" t="s">
        <v>370</v>
      </c>
      <c r="G1971" t="s">
        <v>417</v>
      </c>
      <c r="H1971" s="74">
        <v>0.73099999999999998</v>
      </c>
      <c r="I1971" s="1">
        <v>191453.83000000002</v>
      </c>
      <c r="J1971" s="1">
        <v>0</v>
      </c>
      <c r="K1971" s="1">
        <v>0</v>
      </c>
      <c r="L1971" s="1">
        <v>13876</v>
      </c>
      <c r="M1971" s="1">
        <v>0</v>
      </c>
      <c r="N1971" s="1">
        <v>0</v>
      </c>
      <c r="O1971" s="1">
        <v>0</v>
      </c>
      <c r="P1971" s="1">
        <v>29849</v>
      </c>
      <c r="Q1971" s="1">
        <v>0</v>
      </c>
      <c r="R1971" s="1">
        <v>0</v>
      </c>
      <c r="S1971" s="1">
        <v>0</v>
      </c>
      <c r="T1971" s="1">
        <v>43725</v>
      </c>
      <c r="U1971" s="1"/>
      <c r="V1971" s="36"/>
      <c r="W1971" s="1"/>
      <c r="X1971" s="1"/>
      <c r="Y1971" s="1">
        <v>3220</v>
      </c>
      <c r="Z1971" s="1"/>
      <c r="AA1971" s="1"/>
      <c r="AB1971" s="1"/>
      <c r="AC1971" s="1">
        <v>3515</v>
      </c>
      <c r="AD1971" s="1"/>
      <c r="AE1971" s="1"/>
      <c r="AF1971" s="1"/>
      <c r="AG1971" s="1">
        <v>0</v>
      </c>
      <c r="AH1971" s="1">
        <v>0</v>
      </c>
      <c r="AI1971" s="1">
        <v>33038.375749999999</v>
      </c>
      <c r="AJ1971" s="1">
        <v>0</v>
      </c>
      <c r="AK1971" s="1">
        <v>0</v>
      </c>
      <c r="AL1971" s="1">
        <v>0</v>
      </c>
      <c r="AM1971" s="1">
        <v>30895.603489166664</v>
      </c>
      <c r="AN1971" s="1">
        <v>0</v>
      </c>
      <c r="AO1971" s="1">
        <v>0</v>
      </c>
      <c r="AP1971" s="1">
        <v>0</v>
      </c>
      <c r="AQ1971" s="1">
        <v>63933.979239166663</v>
      </c>
      <c r="AR1971" s="1">
        <v>0</v>
      </c>
      <c r="AS1971" s="1">
        <v>0</v>
      </c>
      <c r="AT1971" s="1">
        <v>6981.0224680000001</v>
      </c>
      <c r="AU1971" s="1">
        <v>0</v>
      </c>
      <c r="AV1971" s="1">
        <v>0</v>
      </c>
      <c r="AW1971" s="1">
        <v>0</v>
      </c>
      <c r="AX1971" s="1">
        <v>9143.1476999999995</v>
      </c>
      <c r="AY1971" s="1">
        <v>0</v>
      </c>
      <c r="AZ1971" s="1">
        <v>0</v>
      </c>
      <c r="BA1971" s="1">
        <v>0</v>
      </c>
      <c r="BB1971" s="1">
        <v>16124.170168000001</v>
      </c>
      <c r="BC1971" s="7">
        <v>0.41815903817211003</v>
      </c>
      <c r="BD1971" s="35" t="s">
        <v>552</v>
      </c>
      <c r="BE1971" s="35" t="s">
        <v>552</v>
      </c>
      <c r="BF1971" s="35">
        <v>2.8840730915249351</v>
      </c>
      <c r="BG1971" s="35" t="s">
        <v>552</v>
      </c>
      <c r="BH1971" s="35" t="s">
        <v>552</v>
      </c>
      <c r="BI1971" s="35" t="s">
        <v>552</v>
      </c>
      <c r="BJ1971" s="35">
        <v>1.3413766353702525</v>
      </c>
      <c r="BK1971" s="35" t="s">
        <v>552</v>
      </c>
      <c r="BL1971" s="35" t="s">
        <v>552</v>
      </c>
      <c r="BM1971" s="35" t="s">
        <v>552</v>
      </c>
      <c r="BN1971" s="35">
        <v>1.8309468131999238</v>
      </c>
      <c r="BO1971" s="1">
        <v>0</v>
      </c>
      <c r="BP1971" s="1">
        <v>0</v>
      </c>
      <c r="BQ1971" s="1">
        <v>63018.9426828</v>
      </c>
      <c r="BR1971" s="1">
        <v>2801.177895004977</v>
      </c>
      <c r="BS1971" s="1">
        <v>24752.6978899229</v>
      </c>
      <c r="BT1971" s="1">
        <v>63018.9426828</v>
      </c>
      <c r="BU1971" s="1">
        <v>2801.177895004977</v>
      </c>
      <c r="BV1971" s="1">
        <v>7286.3679169290454</v>
      </c>
      <c r="BW1971" s="35">
        <v>5.9860404095354829</v>
      </c>
      <c r="BX1971" s="1">
        <v>314214.99478264124</v>
      </c>
      <c r="BY1971" s="1">
        <v>13966.786178792358</v>
      </c>
      <c r="BZ1971" s="1">
        <v>123417.95192417926</v>
      </c>
      <c r="CA1971" s="1">
        <v>314214.99478264124</v>
      </c>
      <c r="CB1971" s="1">
        <v>13966.786178792358</v>
      </c>
      <c r="CC1971" s="1">
        <v>36330.124872551103</v>
      </c>
    </row>
    <row r="1972" spans="1:81" x14ac:dyDescent="0.25">
      <c r="A1972" t="s">
        <v>1417</v>
      </c>
      <c r="B1972" t="s">
        <v>1418</v>
      </c>
      <c r="C1972" t="s">
        <v>417</v>
      </c>
      <c r="D1972" t="s">
        <v>1730</v>
      </c>
      <c r="E1972">
        <v>40121</v>
      </c>
      <c r="F1972" t="s">
        <v>370</v>
      </c>
      <c r="G1972" t="s">
        <v>417</v>
      </c>
      <c r="H1972" s="74">
        <v>0.73099999999999998</v>
      </c>
      <c r="I1972" s="1">
        <v>191453.83000000002</v>
      </c>
      <c r="J1972" s="1"/>
      <c r="K1972" s="1"/>
      <c r="L1972" s="1">
        <v>13876</v>
      </c>
      <c r="M1972" s="1"/>
      <c r="N1972" s="1"/>
      <c r="O1972" s="1"/>
      <c r="P1972" s="1">
        <v>29849</v>
      </c>
      <c r="Q1972" s="1"/>
      <c r="R1972" s="1"/>
      <c r="S1972" s="1"/>
      <c r="T1972" s="1">
        <v>43725</v>
      </c>
      <c r="U1972" s="1">
        <v>15.2</v>
      </c>
      <c r="V1972" s="36">
        <v>0.2883552737008383</v>
      </c>
      <c r="W1972" s="1"/>
      <c r="X1972" s="1"/>
      <c r="Y1972" s="1">
        <v>3220</v>
      </c>
      <c r="Z1972" s="1"/>
      <c r="AA1972" s="1"/>
      <c r="AB1972" s="1"/>
      <c r="AC1972" s="1">
        <v>3515</v>
      </c>
      <c r="AD1972" s="1"/>
      <c r="AE1972" s="1"/>
      <c r="AF1972" s="1"/>
      <c r="AG1972" s="1">
        <v>0</v>
      </c>
      <c r="AH1972" s="1">
        <v>0</v>
      </c>
      <c r="AI1972" s="1">
        <v>33038.375749999999</v>
      </c>
      <c r="AJ1972" s="1">
        <v>0</v>
      </c>
      <c r="AK1972" s="1"/>
      <c r="AL1972" s="1">
        <v>0</v>
      </c>
      <c r="AM1972" s="1">
        <v>30895.603489166664</v>
      </c>
      <c r="AN1972" s="1"/>
      <c r="AO1972" s="1">
        <v>0</v>
      </c>
      <c r="AP1972" s="1">
        <v>0</v>
      </c>
      <c r="AQ1972" s="1">
        <v>63933.979239166663</v>
      </c>
      <c r="AR1972" s="1">
        <v>0</v>
      </c>
      <c r="AS1972" s="1">
        <v>0</v>
      </c>
      <c r="AT1972" s="1">
        <v>6981.0224680000001</v>
      </c>
      <c r="AU1972" s="1">
        <v>0</v>
      </c>
      <c r="AV1972" s="1"/>
      <c r="AW1972" s="1">
        <v>0</v>
      </c>
      <c r="AX1972" s="1">
        <v>9143.1476999999995</v>
      </c>
      <c r="AY1972" s="1"/>
      <c r="AZ1972" s="1">
        <v>0</v>
      </c>
      <c r="BA1972" s="1">
        <v>0</v>
      </c>
      <c r="BB1972" s="1">
        <v>16124.170168000001</v>
      </c>
      <c r="BC1972" s="7">
        <v>0.41815903817211003</v>
      </c>
      <c r="BD1972" s="35" t="s">
        <v>552</v>
      </c>
      <c r="BE1972" s="35" t="s">
        <v>552</v>
      </c>
      <c r="BF1972" s="35">
        <v>2.8840730915249351</v>
      </c>
      <c r="BG1972" s="35" t="s">
        <v>552</v>
      </c>
      <c r="BH1972" s="35" t="s">
        <v>552</v>
      </c>
      <c r="BI1972" s="35" t="s">
        <v>552</v>
      </c>
      <c r="BJ1972" s="35">
        <v>1.3413766353702525</v>
      </c>
      <c r="BK1972" s="35" t="s">
        <v>552</v>
      </c>
      <c r="BL1972" s="35" t="s">
        <v>552</v>
      </c>
      <c r="BM1972" s="35" t="s">
        <v>552</v>
      </c>
      <c r="BN1972" s="35">
        <v>1.8309468131999238</v>
      </c>
      <c r="BO1972" s="1">
        <v>0</v>
      </c>
      <c r="BP1972" s="1">
        <v>0</v>
      </c>
      <c r="BQ1972" s="1">
        <v>63018.9426828</v>
      </c>
      <c r="BR1972" s="1">
        <v>2801.177895004977</v>
      </c>
      <c r="BS1972" s="1">
        <v>24752.6978899229</v>
      </c>
      <c r="BT1972" s="1">
        <v>63018.9426828</v>
      </c>
      <c r="BU1972" s="1">
        <v>2801.177895004977</v>
      </c>
      <c r="BV1972" s="1">
        <v>7286.3679169290454</v>
      </c>
      <c r="BW1972" s="35">
        <v>5.9860404095354829</v>
      </c>
      <c r="BX1972" s="1">
        <v>314214.99478264124</v>
      </c>
      <c r="BY1972" s="1">
        <v>13966.786178792358</v>
      </c>
      <c r="BZ1972" s="1">
        <v>123417.95192417926</v>
      </c>
      <c r="CA1972" s="1">
        <v>314214.99478264124</v>
      </c>
      <c r="CB1972" s="1">
        <v>13966.786178792358</v>
      </c>
      <c r="CC1972" s="1">
        <v>36330.124872551103</v>
      </c>
    </row>
    <row r="1973" spans="1:81" x14ac:dyDescent="0.25">
      <c r="A1973" t="s">
        <v>1253</v>
      </c>
      <c r="B1973" t="s">
        <v>1254</v>
      </c>
      <c r="C1973" t="s">
        <v>417</v>
      </c>
      <c r="D1973" t="s">
        <v>38</v>
      </c>
      <c r="E1973">
        <v>40126</v>
      </c>
      <c r="F1973" t="s">
        <v>370</v>
      </c>
      <c r="G1973" t="s">
        <v>417</v>
      </c>
      <c r="H1973" s="74">
        <v>0.73099999999999998</v>
      </c>
      <c r="I1973" s="1">
        <v>92784.66</v>
      </c>
      <c r="J1973" s="1"/>
      <c r="K1973" s="1"/>
      <c r="L1973" s="1">
        <v>5993</v>
      </c>
      <c r="M1973" s="1"/>
      <c r="N1973" s="1"/>
      <c r="O1973" s="1"/>
      <c r="P1973" s="1"/>
      <c r="Q1973" s="1"/>
      <c r="R1973" s="1"/>
      <c r="S1973" s="1"/>
      <c r="T1973" s="1">
        <v>5993</v>
      </c>
      <c r="U1973" s="1">
        <v>21.333333333333332</v>
      </c>
      <c r="V1973" s="36">
        <v>0.79832616327092509</v>
      </c>
      <c r="W1973" s="1"/>
      <c r="X1973" s="1"/>
      <c r="Y1973" s="1">
        <v>1391</v>
      </c>
      <c r="Z1973" s="1"/>
      <c r="AA1973" s="1"/>
      <c r="AB1973" s="1"/>
      <c r="AC1973" s="1"/>
      <c r="AD1973" s="1"/>
      <c r="AE1973" s="1"/>
      <c r="AF1973" s="1"/>
      <c r="AG1973" s="1">
        <v>0</v>
      </c>
      <c r="AH1973" s="1">
        <v>0</v>
      </c>
      <c r="AI1973" s="1">
        <v>14272.1531875</v>
      </c>
      <c r="AJ1973" s="1">
        <v>0</v>
      </c>
      <c r="AK1973" s="1">
        <v>0</v>
      </c>
      <c r="AL1973" s="1">
        <v>0</v>
      </c>
      <c r="AM1973" s="1">
        <v>0</v>
      </c>
      <c r="AN1973" s="1">
        <v>0</v>
      </c>
      <c r="AO1973" s="1">
        <v>0</v>
      </c>
      <c r="AP1973" s="1">
        <v>0</v>
      </c>
      <c r="AQ1973" s="1">
        <v>14272.1531875</v>
      </c>
      <c r="AR1973" s="1">
        <v>0</v>
      </c>
      <c r="AS1973" s="1">
        <v>0</v>
      </c>
      <c r="AT1973" s="1">
        <v>3015.7149853999999</v>
      </c>
      <c r="AU1973" s="1">
        <v>0</v>
      </c>
      <c r="AV1973" s="1">
        <v>0</v>
      </c>
      <c r="AW1973" s="1">
        <v>0</v>
      </c>
      <c r="AX1973" s="1">
        <v>0</v>
      </c>
      <c r="AY1973" s="1">
        <v>0</v>
      </c>
      <c r="AZ1973" s="1">
        <v>0</v>
      </c>
      <c r="BA1973" s="1">
        <v>0</v>
      </c>
      <c r="BB1973" s="1">
        <v>3015.7149853999999</v>
      </c>
      <c r="BC1973" s="7">
        <v>0.18632248232520335</v>
      </c>
      <c r="BD1973" s="35" t="s">
        <v>552</v>
      </c>
      <c r="BE1973" s="35" t="s">
        <v>552</v>
      </c>
      <c r="BF1973" s="35">
        <v>2.8846768184381784</v>
      </c>
      <c r="BG1973" s="35" t="s">
        <v>552</v>
      </c>
      <c r="BH1973" s="35" t="s">
        <v>552</v>
      </c>
      <c r="BI1973" s="35" t="s">
        <v>552</v>
      </c>
      <c r="BJ1973" s="35" t="s">
        <v>552</v>
      </c>
      <c r="BK1973" s="35" t="s">
        <v>552</v>
      </c>
      <c r="BL1973" s="35" t="s">
        <v>552</v>
      </c>
      <c r="BM1973" s="35" t="s">
        <v>552</v>
      </c>
      <c r="BN1973" s="35">
        <v>2.8846768184381784</v>
      </c>
      <c r="BO1973" s="1">
        <v>0</v>
      </c>
      <c r="BP1973" s="1"/>
      <c r="BQ1973" s="1">
        <v>30540.998685599996</v>
      </c>
      <c r="BR1973" s="1">
        <v>1357.5405547517773</v>
      </c>
      <c r="BS1973" s="1">
        <v>11995.950448205782</v>
      </c>
      <c r="BT1973" s="1">
        <v>30540.998685599996</v>
      </c>
      <c r="BU1973" s="1">
        <v>1357.5405547517773</v>
      </c>
      <c r="BV1973" s="1">
        <v>3531.2073402092278</v>
      </c>
      <c r="BW1973" s="35">
        <v>5.9757567591924099</v>
      </c>
      <c r="BX1973" s="1">
        <v>151964.58064236067</v>
      </c>
      <c r="BY1973" s="1">
        <v>6754.7915911839691</v>
      </c>
      <c r="BZ1973" s="1">
        <v>59688.931525597131</v>
      </c>
      <c r="CA1973" s="1">
        <v>151964.58064236067</v>
      </c>
      <c r="CB1973" s="1">
        <v>6754.7915911839691</v>
      </c>
      <c r="CC1973" s="1">
        <v>17570.428791155915</v>
      </c>
    </row>
    <row r="1974" spans="1:81" x14ac:dyDescent="0.25">
      <c r="A1974" t="s">
        <v>1253</v>
      </c>
      <c r="B1974" t="s">
        <v>1254</v>
      </c>
      <c r="C1974" t="s">
        <v>417</v>
      </c>
      <c r="D1974" t="s">
        <v>28</v>
      </c>
      <c r="E1974">
        <v>40126</v>
      </c>
      <c r="F1974" t="s">
        <v>370</v>
      </c>
      <c r="G1974" t="s">
        <v>417</v>
      </c>
      <c r="H1974" s="74">
        <v>0.73099999999999998</v>
      </c>
      <c r="I1974" s="1">
        <v>392704.04000000004</v>
      </c>
      <c r="J1974" s="1">
        <v>0</v>
      </c>
      <c r="K1974" s="1">
        <v>0</v>
      </c>
      <c r="L1974" s="1">
        <v>11593</v>
      </c>
      <c r="M1974" s="1">
        <v>0</v>
      </c>
      <c r="N1974" s="1">
        <v>0</v>
      </c>
      <c r="O1974" s="1">
        <v>0</v>
      </c>
      <c r="P1974" s="1">
        <v>10512</v>
      </c>
      <c r="Q1974" s="1">
        <v>0</v>
      </c>
      <c r="R1974" s="1">
        <v>0</v>
      </c>
      <c r="S1974" s="1">
        <v>0</v>
      </c>
      <c r="T1974" s="1">
        <v>22105</v>
      </c>
      <c r="U1974" s="1"/>
      <c r="V1974" s="36"/>
      <c r="W1974" s="1"/>
      <c r="X1974" s="1"/>
      <c r="Y1974" s="1">
        <v>2690</v>
      </c>
      <c r="Z1974" s="1"/>
      <c r="AA1974" s="1"/>
      <c r="AB1974" s="1"/>
      <c r="AC1974" s="1">
        <v>1238</v>
      </c>
      <c r="AD1974" s="1"/>
      <c r="AE1974" s="1"/>
      <c r="AF1974" s="1"/>
      <c r="AG1974" s="1">
        <v>0</v>
      </c>
      <c r="AH1974" s="1">
        <v>0</v>
      </c>
      <c r="AI1974" s="1">
        <v>27600.393187500002</v>
      </c>
      <c r="AJ1974" s="1">
        <v>0</v>
      </c>
      <c r="AK1974" s="1">
        <v>0</v>
      </c>
      <c r="AL1974" s="1">
        <v>0</v>
      </c>
      <c r="AM1974" s="1">
        <v>10881.579879999999</v>
      </c>
      <c r="AN1974" s="1">
        <v>0</v>
      </c>
      <c r="AO1974" s="1">
        <v>0</v>
      </c>
      <c r="AP1974" s="1">
        <v>0</v>
      </c>
      <c r="AQ1974" s="1">
        <v>38481.973067500003</v>
      </c>
      <c r="AR1974" s="1">
        <v>0</v>
      </c>
      <c r="AS1974" s="1">
        <v>0</v>
      </c>
      <c r="AT1974" s="1">
        <v>5831.972186</v>
      </c>
      <c r="AU1974" s="1">
        <v>0</v>
      </c>
      <c r="AV1974" s="1">
        <v>0</v>
      </c>
      <c r="AW1974" s="1">
        <v>0</v>
      </c>
      <c r="AX1974" s="1">
        <v>3220.2608399999999</v>
      </c>
      <c r="AY1974" s="1">
        <v>0</v>
      </c>
      <c r="AZ1974" s="1">
        <v>0</v>
      </c>
      <c r="BA1974" s="1">
        <v>0</v>
      </c>
      <c r="BB1974" s="1">
        <v>9052.2330259999999</v>
      </c>
      <c r="BC1974" s="7">
        <v>0.12104333353305965</v>
      </c>
      <c r="BD1974" s="35" t="s">
        <v>552</v>
      </c>
      <c r="BE1974" s="35" t="s">
        <v>552</v>
      </c>
      <c r="BF1974" s="35">
        <v>2.8838407119382388</v>
      </c>
      <c r="BG1974" s="35" t="s">
        <v>552</v>
      </c>
      <c r="BH1974" s="35" t="s">
        <v>552</v>
      </c>
      <c r="BI1974" s="35" t="s">
        <v>552</v>
      </c>
      <c r="BJ1974" s="35">
        <v>1.3414993074581432</v>
      </c>
      <c r="BK1974" s="35" t="s">
        <v>552</v>
      </c>
      <c r="BL1974" s="35" t="s">
        <v>552</v>
      </c>
      <c r="BM1974" s="35" t="s">
        <v>552</v>
      </c>
      <c r="BN1974" s="35">
        <v>2.1503825421171681</v>
      </c>
      <c r="BO1974" s="1">
        <v>0</v>
      </c>
      <c r="BP1974" s="1">
        <v>0</v>
      </c>
      <c r="BQ1974" s="1">
        <v>129262.46180639998</v>
      </c>
      <c r="BR1974" s="1">
        <v>5745.6874909587868</v>
      </c>
      <c r="BS1974" s="1">
        <v>50771.950930792016</v>
      </c>
      <c r="BT1974" s="1">
        <v>129262.46180639998</v>
      </c>
      <c r="BU1974" s="1">
        <v>5745.6874909587868</v>
      </c>
      <c r="BV1974" s="1">
        <v>14945.567387732177</v>
      </c>
      <c r="BW1974" s="35">
        <v>5.9757567591924099</v>
      </c>
      <c r="BX1974" s="1">
        <v>643178.56804304547</v>
      </c>
      <c r="BY1974" s="1">
        <v>28589.143369345464</v>
      </c>
      <c r="BZ1974" s="1">
        <v>252628.87802127376</v>
      </c>
      <c r="CA1974" s="1">
        <v>643178.56804304547</v>
      </c>
      <c r="CB1974" s="1">
        <v>28589.143369345464</v>
      </c>
      <c r="CC1974" s="1">
        <v>74365.507949474035</v>
      </c>
    </row>
    <row r="1975" spans="1:81" x14ac:dyDescent="0.25">
      <c r="A1975" t="s">
        <v>1253</v>
      </c>
      <c r="B1975" t="s">
        <v>1254</v>
      </c>
      <c r="C1975" t="s">
        <v>417</v>
      </c>
      <c r="D1975" t="s">
        <v>1730</v>
      </c>
      <c r="E1975">
        <v>40126</v>
      </c>
      <c r="F1975" t="s">
        <v>370</v>
      </c>
      <c r="G1975" t="s">
        <v>417</v>
      </c>
      <c r="H1975" s="74">
        <v>0.73099999999999998</v>
      </c>
      <c r="I1975" s="1">
        <v>299919.38</v>
      </c>
      <c r="J1975" s="1"/>
      <c r="K1975" s="1"/>
      <c r="L1975" s="1">
        <v>5600</v>
      </c>
      <c r="M1975" s="1"/>
      <c r="N1975" s="1"/>
      <c r="O1975" s="1"/>
      <c r="P1975" s="1">
        <v>10512</v>
      </c>
      <c r="Q1975" s="1"/>
      <c r="R1975" s="1"/>
      <c r="S1975" s="1"/>
      <c r="T1975" s="1">
        <v>16112</v>
      </c>
      <c r="U1975" s="1">
        <v>9</v>
      </c>
      <c r="V1975" s="36">
        <v>2.275011984950543</v>
      </c>
      <c r="W1975" s="1"/>
      <c r="X1975" s="1"/>
      <c r="Y1975" s="1">
        <v>1299</v>
      </c>
      <c r="Z1975" s="1"/>
      <c r="AA1975" s="1"/>
      <c r="AB1975" s="1"/>
      <c r="AC1975" s="1">
        <v>1238</v>
      </c>
      <c r="AD1975" s="1"/>
      <c r="AE1975" s="1"/>
      <c r="AF1975" s="1"/>
      <c r="AG1975" s="1">
        <v>0</v>
      </c>
      <c r="AH1975" s="1">
        <v>0</v>
      </c>
      <c r="AI1975" s="1">
        <v>13328.240000000002</v>
      </c>
      <c r="AJ1975" s="1">
        <v>0</v>
      </c>
      <c r="AK1975" s="1"/>
      <c r="AL1975" s="1">
        <v>0</v>
      </c>
      <c r="AM1975" s="1">
        <v>10881.579879999999</v>
      </c>
      <c r="AN1975" s="1"/>
      <c r="AO1975" s="1">
        <v>0</v>
      </c>
      <c r="AP1975" s="1">
        <v>0</v>
      </c>
      <c r="AQ1975" s="1">
        <v>24209.819880000003</v>
      </c>
      <c r="AR1975" s="1">
        <v>0</v>
      </c>
      <c r="AS1975" s="1">
        <v>0</v>
      </c>
      <c r="AT1975" s="1">
        <v>2816.2572006</v>
      </c>
      <c r="AU1975" s="1">
        <v>0</v>
      </c>
      <c r="AV1975" s="1"/>
      <c r="AW1975" s="1">
        <v>0</v>
      </c>
      <c r="AX1975" s="1">
        <v>3220.2608399999999</v>
      </c>
      <c r="AY1975" s="1"/>
      <c r="AZ1975" s="1">
        <v>0</v>
      </c>
      <c r="BA1975" s="1">
        <v>0</v>
      </c>
      <c r="BB1975" s="1">
        <v>6036.5180405999999</v>
      </c>
      <c r="BC1975" s="7">
        <v>0.10084822768238585</v>
      </c>
      <c r="BD1975" s="35" t="s">
        <v>552</v>
      </c>
      <c r="BE1975" s="35" t="s">
        <v>552</v>
      </c>
      <c r="BF1975" s="35">
        <v>2.8829459286785717</v>
      </c>
      <c r="BG1975" s="35" t="s">
        <v>552</v>
      </c>
      <c r="BH1975" s="35" t="s">
        <v>552</v>
      </c>
      <c r="BI1975" s="35" t="s">
        <v>552</v>
      </c>
      <c r="BJ1975" s="35">
        <v>1.3414993074581432</v>
      </c>
      <c r="BK1975" s="35" t="s">
        <v>552</v>
      </c>
      <c r="BL1975" s="35" t="s">
        <v>552</v>
      </c>
      <c r="BM1975" s="35" t="s">
        <v>552</v>
      </c>
      <c r="BN1975" s="35">
        <v>1.8772553327085404</v>
      </c>
      <c r="BO1975" s="1">
        <v>0</v>
      </c>
      <c r="BP1975" s="1">
        <v>0</v>
      </c>
      <c r="BQ1975" s="1">
        <v>98721.463120799992</v>
      </c>
      <c r="BR1975" s="1">
        <v>4388.1469362070102</v>
      </c>
      <c r="BS1975" s="1">
        <v>38776.000482586242</v>
      </c>
      <c r="BT1975" s="1">
        <v>98721.463120799992</v>
      </c>
      <c r="BU1975" s="1">
        <v>4388.1469362070102</v>
      </c>
      <c r="BV1975" s="1">
        <v>11414.36004752295</v>
      </c>
      <c r="BW1975" s="35">
        <v>5.9757567591924099</v>
      </c>
      <c r="BX1975" s="1">
        <v>491213.98740068474</v>
      </c>
      <c r="BY1975" s="1">
        <v>21834.351778161494</v>
      </c>
      <c r="BZ1975" s="1">
        <v>192939.94649567662</v>
      </c>
      <c r="CA1975" s="1">
        <v>491213.98740068474</v>
      </c>
      <c r="CB1975" s="1">
        <v>21834.351778161494</v>
      </c>
      <c r="CC1975" s="1">
        <v>56795.079158318113</v>
      </c>
    </row>
    <row r="1976" spans="1:81" x14ac:dyDescent="0.25">
      <c r="A1976" t="s">
        <v>1251</v>
      </c>
      <c r="B1976" t="s">
        <v>1252</v>
      </c>
      <c r="C1976" t="s">
        <v>417</v>
      </c>
      <c r="D1976" t="s">
        <v>38</v>
      </c>
      <c r="E1976">
        <v>40165</v>
      </c>
      <c r="F1976" t="s">
        <v>370</v>
      </c>
      <c r="G1976" t="s">
        <v>417</v>
      </c>
      <c r="H1976" s="74">
        <v>0.73099999999999998</v>
      </c>
      <c r="I1976" s="1">
        <v>188988.24</v>
      </c>
      <c r="J1976" s="1"/>
      <c r="K1976" s="1"/>
      <c r="L1976" s="1">
        <v>6582</v>
      </c>
      <c r="M1976" s="1"/>
      <c r="N1976" s="1"/>
      <c r="O1976" s="1"/>
      <c r="P1976" s="1"/>
      <c r="Q1976" s="1"/>
      <c r="R1976" s="1"/>
      <c r="S1976" s="1"/>
      <c r="T1976" s="1">
        <v>6582</v>
      </c>
      <c r="U1976" s="1">
        <v>26.166666666666668</v>
      </c>
      <c r="V1976" s="36">
        <v>0.37499898803500209</v>
      </c>
      <c r="W1976" s="1"/>
      <c r="X1976" s="1"/>
      <c r="Y1976" s="1">
        <v>1527</v>
      </c>
      <c r="Z1976" s="1"/>
      <c r="AA1976" s="1"/>
      <c r="AB1976" s="1"/>
      <c r="AC1976" s="1"/>
      <c r="AD1976" s="1"/>
      <c r="AE1976" s="1"/>
      <c r="AF1976" s="1"/>
      <c r="AG1976" s="1">
        <v>0</v>
      </c>
      <c r="AH1976" s="1">
        <v>0</v>
      </c>
      <c r="AI1976" s="1">
        <v>15667.597125000002</v>
      </c>
      <c r="AJ1976" s="1">
        <v>0</v>
      </c>
      <c r="AK1976" s="1">
        <v>0</v>
      </c>
      <c r="AL1976" s="1">
        <v>0</v>
      </c>
      <c r="AM1976" s="1">
        <v>0</v>
      </c>
      <c r="AN1976" s="1">
        <v>0</v>
      </c>
      <c r="AO1976" s="1">
        <v>0</v>
      </c>
      <c r="AP1976" s="1">
        <v>0</v>
      </c>
      <c r="AQ1976" s="1">
        <v>15667.597125000002</v>
      </c>
      <c r="AR1976" s="1">
        <v>0</v>
      </c>
      <c r="AS1976" s="1">
        <v>0</v>
      </c>
      <c r="AT1976" s="1">
        <v>3310.5656237999997</v>
      </c>
      <c r="AU1976" s="1">
        <v>0</v>
      </c>
      <c r="AV1976" s="1">
        <v>0</v>
      </c>
      <c r="AW1976" s="1">
        <v>0</v>
      </c>
      <c r="AX1976" s="1">
        <v>0</v>
      </c>
      <c r="AY1976" s="1">
        <v>0</v>
      </c>
      <c r="AZ1976" s="1">
        <v>0</v>
      </c>
      <c r="BA1976" s="1">
        <v>0</v>
      </c>
      <c r="BB1976" s="1">
        <v>3310.5656237999997</v>
      </c>
      <c r="BC1976" s="7">
        <v>0.10041980786106057</v>
      </c>
      <c r="BD1976" s="35" t="s">
        <v>552</v>
      </c>
      <c r="BE1976" s="35" t="s">
        <v>552</v>
      </c>
      <c r="BF1976" s="35">
        <v>2.8833428667274386</v>
      </c>
      <c r="BG1976" s="35" t="s">
        <v>552</v>
      </c>
      <c r="BH1976" s="35" t="s">
        <v>552</v>
      </c>
      <c r="BI1976" s="35" t="s">
        <v>552</v>
      </c>
      <c r="BJ1976" s="35" t="s">
        <v>552</v>
      </c>
      <c r="BK1976" s="35" t="s">
        <v>552</v>
      </c>
      <c r="BL1976" s="35" t="s">
        <v>552</v>
      </c>
      <c r="BM1976" s="35" t="s">
        <v>552</v>
      </c>
      <c r="BN1976" s="35">
        <v>2.8833428667274386</v>
      </c>
      <c r="BO1976" s="1">
        <v>0</v>
      </c>
      <c r="BP1976" s="1"/>
      <c r="BQ1976" s="1">
        <v>62207.369078399985</v>
      </c>
      <c r="BR1976" s="1">
        <v>2765.1036299660095</v>
      </c>
      <c r="BS1976" s="1">
        <v>24433.926495323922</v>
      </c>
      <c r="BT1976" s="1">
        <v>62207.369078399985</v>
      </c>
      <c r="BU1976" s="1">
        <v>2765.1036299660095</v>
      </c>
      <c r="BV1976" s="1">
        <v>7192.5322601949838</v>
      </c>
      <c r="BW1976" s="35">
        <v>5.9752042993356049</v>
      </c>
      <c r="BX1976" s="1">
        <v>309494.37008921237</v>
      </c>
      <c r="BY1976" s="1">
        <v>13756.955467915379</v>
      </c>
      <c r="BZ1976" s="1">
        <v>121563.77614918574</v>
      </c>
      <c r="CA1976" s="1">
        <v>309494.37008921237</v>
      </c>
      <c r="CB1976" s="1">
        <v>13756.955467915379</v>
      </c>
      <c r="CC1976" s="1">
        <v>35784.317424032124</v>
      </c>
    </row>
    <row r="1977" spans="1:81" x14ac:dyDescent="0.25">
      <c r="A1977" t="s">
        <v>1251</v>
      </c>
      <c r="B1977" t="s">
        <v>1252</v>
      </c>
      <c r="C1977" t="s">
        <v>417</v>
      </c>
      <c r="D1977" t="s">
        <v>28</v>
      </c>
      <c r="E1977">
        <v>40165</v>
      </c>
      <c r="F1977" t="s">
        <v>370</v>
      </c>
      <c r="G1977" t="s">
        <v>417</v>
      </c>
      <c r="H1977" s="74">
        <v>0.73099999999999998</v>
      </c>
      <c r="I1977" s="1">
        <v>211950.15999999997</v>
      </c>
      <c r="J1977" s="1">
        <v>0</v>
      </c>
      <c r="K1977" s="1">
        <v>0</v>
      </c>
      <c r="L1977" s="1">
        <v>11506</v>
      </c>
      <c r="M1977" s="1">
        <v>0</v>
      </c>
      <c r="N1977" s="1">
        <v>0</v>
      </c>
      <c r="O1977" s="1">
        <v>0</v>
      </c>
      <c r="P1977" s="1">
        <v>16657</v>
      </c>
      <c r="Q1977" s="1">
        <v>0</v>
      </c>
      <c r="R1977" s="1">
        <v>0</v>
      </c>
      <c r="S1977" s="1">
        <v>0</v>
      </c>
      <c r="T1977" s="1">
        <v>28163</v>
      </c>
      <c r="U1977" s="1"/>
      <c r="V1977" s="36"/>
      <c r="W1977" s="1"/>
      <c r="X1977" s="1"/>
      <c r="Y1977" s="1">
        <v>2669</v>
      </c>
      <c r="Z1977" s="1"/>
      <c r="AA1977" s="1"/>
      <c r="AB1977" s="1"/>
      <c r="AC1977" s="1">
        <v>1962</v>
      </c>
      <c r="AD1977" s="1"/>
      <c r="AE1977" s="1"/>
      <c r="AF1977" s="1"/>
      <c r="AG1977" s="1">
        <v>0</v>
      </c>
      <c r="AH1977" s="1">
        <v>0</v>
      </c>
      <c r="AI1977" s="1">
        <v>27384.966375000004</v>
      </c>
      <c r="AJ1977" s="1">
        <v>0</v>
      </c>
      <c r="AK1977" s="1">
        <v>0</v>
      </c>
      <c r="AL1977" s="1">
        <v>0</v>
      </c>
      <c r="AM1977" s="1">
        <v>17245.27957583333</v>
      </c>
      <c r="AN1977" s="1">
        <v>0</v>
      </c>
      <c r="AO1977" s="1">
        <v>0</v>
      </c>
      <c r="AP1977" s="1">
        <v>0</v>
      </c>
      <c r="AQ1977" s="1">
        <v>44630.245950833334</v>
      </c>
      <c r="AR1977" s="1">
        <v>0</v>
      </c>
      <c r="AS1977" s="1">
        <v>0</v>
      </c>
      <c r="AT1977" s="1">
        <v>5786.4437785999999</v>
      </c>
      <c r="AU1977" s="1">
        <v>0</v>
      </c>
      <c r="AV1977" s="1">
        <v>0</v>
      </c>
      <c r="AW1977" s="1">
        <v>0</v>
      </c>
      <c r="AX1977" s="1">
        <v>5103.5151599999999</v>
      </c>
      <c r="AY1977" s="1">
        <v>0</v>
      </c>
      <c r="AZ1977" s="1">
        <v>0</v>
      </c>
      <c r="BA1977" s="1">
        <v>0</v>
      </c>
      <c r="BB1977" s="1">
        <v>10889.958938600001</v>
      </c>
      <c r="BC1977" s="7">
        <v>0.26194934171992768</v>
      </c>
      <c r="BD1977" s="35" t="s">
        <v>552</v>
      </c>
      <c r="BE1977" s="35" t="s">
        <v>552</v>
      </c>
      <c r="BF1977" s="35">
        <v>2.8829662918129673</v>
      </c>
      <c r="BG1977" s="35" t="s">
        <v>552</v>
      </c>
      <c r="BH1977" s="35" t="s">
        <v>552</v>
      </c>
      <c r="BI1977" s="35" t="s">
        <v>552</v>
      </c>
      <c r="BJ1977" s="35">
        <v>1.3417058735566627</v>
      </c>
      <c r="BK1977" s="35" t="s">
        <v>552</v>
      </c>
      <c r="BL1977" s="35" t="s">
        <v>552</v>
      </c>
      <c r="BM1977" s="35" t="s">
        <v>552</v>
      </c>
      <c r="BN1977" s="35">
        <v>1.9713881649480998</v>
      </c>
      <c r="BO1977" s="1">
        <v>0</v>
      </c>
      <c r="BP1977" s="1">
        <v>0</v>
      </c>
      <c r="BQ1977" s="1">
        <v>69765.514665599985</v>
      </c>
      <c r="BR1977" s="1">
        <v>3101.0615093715701</v>
      </c>
      <c r="BS1977" s="1">
        <v>27402.629021319761</v>
      </c>
      <c r="BT1977" s="1">
        <v>69765.514665599985</v>
      </c>
      <c r="BU1977" s="1">
        <v>3101.0615093715701</v>
      </c>
      <c r="BV1977" s="1">
        <v>8066.4191769471399</v>
      </c>
      <c r="BW1977" s="35">
        <v>5.9752042993356049</v>
      </c>
      <c r="BX1977" s="1">
        <v>347097.68850965425</v>
      </c>
      <c r="BY1977" s="1">
        <v>15428.414553929597</v>
      </c>
      <c r="BZ1977" s="1">
        <v>136333.67771996872</v>
      </c>
      <c r="CA1977" s="1">
        <v>347097.68850965425</v>
      </c>
      <c r="CB1977" s="1">
        <v>15428.414553929597</v>
      </c>
      <c r="CC1977" s="1">
        <v>40132.083369390588</v>
      </c>
    </row>
    <row r="1978" spans="1:81" x14ac:dyDescent="0.25">
      <c r="A1978" t="s">
        <v>1251</v>
      </c>
      <c r="B1978" t="s">
        <v>1252</v>
      </c>
      <c r="C1978" t="s">
        <v>417</v>
      </c>
      <c r="D1978" t="s">
        <v>1730</v>
      </c>
      <c r="E1978">
        <v>40165</v>
      </c>
      <c r="F1978" t="s">
        <v>370</v>
      </c>
      <c r="G1978" t="s">
        <v>417</v>
      </c>
      <c r="H1978" s="74">
        <v>0.73099999999999998</v>
      </c>
      <c r="I1978" s="1">
        <v>22961.919999999998</v>
      </c>
      <c r="J1978" s="1"/>
      <c r="K1978" s="1"/>
      <c r="L1978" s="1">
        <v>4924</v>
      </c>
      <c r="M1978" s="1"/>
      <c r="N1978" s="1"/>
      <c r="O1978" s="1"/>
      <c r="P1978" s="1">
        <v>16657</v>
      </c>
      <c r="Q1978" s="1"/>
      <c r="R1978" s="1"/>
      <c r="S1978" s="1"/>
      <c r="T1978" s="1">
        <v>21581</v>
      </c>
      <c r="U1978" s="1">
        <v>14</v>
      </c>
      <c r="V1978" s="36">
        <v>0.29314336780288519</v>
      </c>
      <c r="W1978" s="1"/>
      <c r="X1978" s="1"/>
      <c r="Y1978" s="1">
        <v>1142</v>
      </c>
      <c r="Z1978" s="1"/>
      <c r="AA1978" s="1"/>
      <c r="AB1978" s="1"/>
      <c r="AC1978" s="1">
        <v>1962</v>
      </c>
      <c r="AD1978" s="1"/>
      <c r="AE1978" s="1"/>
      <c r="AF1978" s="1"/>
      <c r="AG1978" s="1">
        <v>0</v>
      </c>
      <c r="AH1978" s="1">
        <v>0</v>
      </c>
      <c r="AI1978" s="1">
        <v>11717.369250000002</v>
      </c>
      <c r="AJ1978" s="1">
        <v>0</v>
      </c>
      <c r="AK1978" s="1"/>
      <c r="AL1978" s="1">
        <v>0</v>
      </c>
      <c r="AM1978" s="1">
        <v>17245.27957583333</v>
      </c>
      <c r="AN1978" s="1"/>
      <c r="AO1978" s="1">
        <v>0</v>
      </c>
      <c r="AP1978" s="1">
        <v>0</v>
      </c>
      <c r="AQ1978" s="1">
        <v>28962.648825833334</v>
      </c>
      <c r="AR1978" s="1">
        <v>0</v>
      </c>
      <c r="AS1978" s="1">
        <v>0</v>
      </c>
      <c r="AT1978" s="1">
        <v>2475.8781547999997</v>
      </c>
      <c r="AU1978" s="1">
        <v>0</v>
      </c>
      <c r="AV1978" s="1"/>
      <c r="AW1978" s="1">
        <v>0</v>
      </c>
      <c r="AX1978" s="1">
        <v>5103.5151599999999</v>
      </c>
      <c r="AY1978" s="1"/>
      <c r="AZ1978" s="1">
        <v>0</v>
      </c>
      <c r="BA1978" s="1">
        <v>0</v>
      </c>
      <c r="BB1978" s="1">
        <v>7579.3933147999996</v>
      </c>
      <c r="BC1978" s="7">
        <v>1.5914192776838059</v>
      </c>
      <c r="BD1978" s="35" t="s">
        <v>552</v>
      </c>
      <c r="BE1978" s="35" t="s">
        <v>552</v>
      </c>
      <c r="BF1978" s="35">
        <v>2.8824629173030059</v>
      </c>
      <c r="BG1978" s="35" t="s">
        <v>552</v>
      </c>
      <c r="BH1978" s="35" t="s">
        <v>552</v>
      </c>
      <c r="BI1978" s="35" t="s">
        <v>552</v>
      </c>
      <c r="BJ1978" s="35">
        <v>1.3417058735566627</v>
      </c>
      <c r="BK1978" s="35" t="s">
        <v>552</v>
      </c>
      <c r="BL1978" s="35" t="s">
        <v>552</v>
      </c>
      <c r="BM1978" s="35" t="s">
        <v>552</v>
      </c>
      <c r="BN1978" s="35">
        <v>1.693250643651051</v>
      </c>
      <c r="BO1978" s="1">
        <v>0</v>
      </c>
      <c r="BP1978" s="1">
        <v>0</v>
      </c>
      <c r="BQ1978" s="1">
        <v>7558.1455871999988</v>
      </c>
      <c r="BR1978" s="1">
        <v>335.95787940556045</v>
      </c>
      <c r="BS1978" s="1">
        <v>2968.7025259958414</v>
      </c>
      <c r="BT1978" s="1">
        <v>7558.1455871999988</v>
      </c>
      <c r="BU1978" s="1">
        <v>335.95787940556045</v>
      </c>
      <c r="BV1978" s="1">
        <v>873.88691675215568</v>
      </c>
      <c r="BW1978" s="35">
        <v>5.9752042993356049</v>
      </c>
      <c r="BX1978" s="1">
        <v>37603.318420441865</v>
      </c>
      <c r="BY1978" s="1">
        <v>1671.4590860142171</v>
      </c>
      <c r="BZ1978" s="1">
        <v>14769.901570782979</v>
      </c>
      <c r="CA1978" s="1">
        <v>37603.318420441865</v>
      </c>
      <c r="CB1978" s="1">
        <v>1671.4590860142171</v>
      </c>
      <c r="CC1978" s="1">
        <v>4347.7659453584611</v>
      </c>
    </row>
    <row r="1979" spans="1:81" x14ac:dyDescent="0.25">
      <c r="A1979" t="s">
        <v>1235</v>
      </c>
      <c r="B1979" t="s">
        <v>1236</v>
      </c>
      <c r="C1979" t="s">
        <v>417</v>
      </c>
      <c r="D1979" t="s">
        <v>38</v>
      </c>
      <c r="E1979">
        <v>40197</v>
      </c>
      <c r="F1979" t="s">
        <v>370</v>
      </c>
      <c r="G1979" t="s">
        <v>417</v>
      </c>
      <c r="H1979" s="74">
        <v>0.73099999999999998</v>
      </c>
      <c r="I1979" s="1">
        <v>48160.53</v>
      </c>
      <c r="J1979" s="1"/>
      <c r="K1979" s="1"/>
      <c r="L1979" s="1">
        <v>13893</v>
      </c>
      <c r="M1979" s="1"/>
      <c r="N1979" s="1"/>
      <c r="O1979" s="1"/>
      <c r="P1979" s="1"/>
      <c r="Q1979" s="1"/>
      <c r="R1979" s="1"/>
      <c r="S1979" s="1"/>
      <c r="T1979" s="1">
        <v>13893</v>
      </c>
      <c r="U1979" s="1">
        <v>20.571428571428573</v>
      </c>
      <c r="V1979" s="36">
        <v>0.17618429221854301</v>
      </c>
      <c r="W1979" s="1"/>
      <c r="X1979" s="1"/>
      <c r="Y1979" s="1">
        <v>3224</v>
      </c>
      <c r="Z1979" s="1"/>
      <c r="AA1979" s="1"/>
      <c r="AB1979" s="1"/>
      <c r="AC1979" s="1"/>
      <c r="AD1979" s="1"/>
      <c r="AE1979" s="1"/>
      <c r="AF1979" s="1"/>
      <c r="AG1979" s="1">
        <v>0</v>
      </c>
      <c r="AH1979" s="1">
        <v>0</v>
      </c>
      <c r="AI1979" s="1">
        <v>33079.414437500003</v>
      </c>
      <c r="AJ1979" s="1">
        <v>0</v>
      </c>
      <c r="AK1979" s="1">
        <v>0</v>
      </c>
      <c r="AL1979" s="1">
        <v>0</v>
      </c>
      <c r="AM1979" s="1">
        <v>0</v>
      </c>
      <c r="AN1979" s="1">
        <v>0</v>
      </c>
      <c r="AO1979" s="1">
        <v>0</v>
      </c>
      <c r="AP1979" s="1">
        <v>0</v>
      </c>
      <c r="AQ1979" s="1">
        <v>33079.414437500003</v>
      </c>
      <c r="AR1979" s="1">
        <v>0</v>
      </c>
      <c r="AS1979" s="1">
        <v>0</v>
      </c>
      <c r="AT1979" s="1">
        <v>6989.6945455999994</v>
      </c>
      <c r="AU1979" s="1">
        <v>0</v>
      </c>
      <c r="AV1979" s="1">
        <v>0</v>
      </c>
      <c r="AW1979" s="1">
        <v>0</v>
      </c>
      <c r="AX1979" s="1">
        <v>0</v>
      </c>
      <c r="AY1979" s="1">
        <v>0</v>
      </c>
      <c r="AZ1979" s="1">
        <v>0</v>
      </c>
      <c r="BA1979" s="1">
        <v>0</v>
      </c>
      <c r="BB1979" s="1">
        <v>6989.6945455999994</v>
      </c>
      <c r="BC1979" s="7">
        <v>0.83199061520087092</v>
      </c>
      <c r="BD1979" s="35" t="s">
        <v>552</v>
      </c>
      <c r="BE1979" s="35" t="s">
        <v>552</v>
      </c>
      <c r="BF1979" s="35">
        <v>2.884122146627798</v>
      </c>
      <c r="BG1979" s="35" t="s">
        <v>552</v>
      </c>
      <c r="BH1979" s="35" t="s">
        <v>552</v>
      </c>
      <c r="BI1979" s="35" t="s">
        <v>552</v>
      </c>
      <c r="BJ1979" s="35" t="s">
        <v>552</v>
      </c>
      <c r="BK1979" s="35" t="s">
        <v>552</v>
      </c>
      <c r="BL1979" s="35" t="s">
        <v>552</v>
      </c>
      <c r="BM1979" s="35" t="s">
        <v>552</v>
      </c>
      <c r="BN1979" s="35">
        <v>2.884122146627798</v>
      </c>
      <c r="BO1979" s="1">
        <v>0</v>
      </c>
      <c r="BP1979" s="1"/>
      <c r="BQ1979" s="1">
        <v>15852.520054799998</v>
      </c>
      <c r="BR1979" s="1">
        <v>704.64096773474853</v>
      </c>
      <c r="BS1979" s="1">
        <v>6226.5824053170854</v>
      </c>
      <c r="BT1979" s="1">
        <v>15852.520054799998</v>
      </c>
      <c r="BU1979" s="1">
        <v>704.64096773474853</v>
      </c>
      <c r="BV1979" s="1">
        <v>1832.897992452273</v>
      </c>
      <c r="BW1979" s="35">
        <v>5.9759884607773559</v>
      </c>
      <c r="BX1979" s="1">
        <v>78881.956866926397</v>
      </c>
      <c r="BY1979" s="1">
        <v>3506.2853244390976</v>
      </c>
      <c r="BZ1979" s="1">
        <v>30983.402198937129</v>
      </c>
      <c r="CA1979" s="1">
        <v>78881.956866926397</v>
      </c>
      <c r="CB1979" s="1">
        <v>3506.2853244390976</v>
      </c>
      <c r="CC1979" s="1">
        <v>9120.4792602244906</v>
      </c>
    </row>
    <row r="1980" spans="1:81" x14ac:dyDescent="0.25">
      <c r="A1980" t="s">
        <v>1235</v>
      </c>
      <c r="B1980" t="s">
        <v>1236</v>
      </c>
      <c r="C1980" t="s">
        <v>417</v>
      </c>
      <c r="D1980" t="s">
        <v>28</v>
      </c>
      <c r="E1980">
        <v>40197</v>
      </c>
      <c r="F1980" t="s">
        <v>370</v>
      </c>
      <c r="G1980" t="s">
        <v>417</v>
      </c>
      <c r="H1980" s="74">
        <v>0.73099999999999998</v>
      </c>
      <c r="I1980" s="1">
        <v>66774.53</v>
      </c>
      <c r="J1980" s="1">
        <v>0</v>
      </c>
      <c r="K1980" s="1">
        <v>0</v>
      </c>
      <c r="L1980" s="1">
        <v>13893</v>
      </c>
      <c r="M1980" s="1">
        <v>0</v>
      </c>
      <c r="N1980" s="1">
        <v>0</v>
      </c>
      <c r="O1980" s="1">
        <v>0</v>
      </c>
      <c r="P1980" s="1">
        <v>58698</v>
      </c>
      <c r="Q1980" s="1">
        <v>0</v>
      </c>
      <c r="R1980" s="1">
        <v>0</v>
      </c>
      <c r="S1980" s="1">
        <v>0</v>
      </c>
      <c r="T1980" s="1">
        <v>72591</v>
      </c>
      <c r="U1980" s="1"/>
      <c r="V1980" s="36"/>
      <c r="W1980" s="1"/>
      <c r="X1980" s="1"/>
      <c r="Y1980" s="1">
        <v>3224</v>
      </c>
      <c r="Z1980" s="1"/>
      <c r="AA1980" s="1"/>
      <c r="AB1980" s="1"/>
      <c r="AC1980" s="1">
        <v>6914</v>
      </c>
      <c r="AD1980" s="1"/>
      <c r="AE1980" s="1"/>
      <c r="AF1980" s="1"/>
      <c r="AG1980" s="1">
        <v>0</v>
      </c>
      <c r="AH1980" s="1">
        <v>0</v>
      </c>
      <c r="AI1980" s="1">
        <v>33079.414437500003</v>
      </c>
      <c r="AJ1980" s="1">
        <v>0</v>
      </c>
      <c r="AK1980" s="1">
        <v>0</v>
      </c>
      <c r="AL1980" s="1">
        <v>0</v>
      </c>
      <c r="AM1980" s="1">
        <v>60771.591144999999</v>
      </c>
      <c r="AN1980" s="1">
        <v>0</v>
      </c>
      <c r="AO1980" s="1">
        <v>0</v>
      </c>
      <c r="AP1980" s="1">
        <v>0</v>
      </c>
      <c r="AQ1980" s="1">
        <v>93851.005582500002</v>
      </c>
      <c r="AR1980" s="1">
        <v>0</v>
      </c>
      <c r="AS1980" s="1">
        <v>0</v>
      </c>
      <c r="AT1980" s="1">
        <v>6989.6945455999994</v>
      </c>
      <c r="AU1980" s="1">
        <v>0</v>
      </c>
      <c r="AV1980" s="1">
        <v>0</v>
      </c>
      <c r="AW1980" s="1">
        <v>0</v>
      </c>
      <c r="AX1980" s="1">
        <v>17984.558519999999</v>
      </c>
      <c r="AY1980" s="1">
        <v>0</v>
      </c>
      <c r="AZ1980" s="1">
        <v>0</v>
      </c>
      <c r="BA1980" s="1">
        <v>0</v>
      </c>
      <c r="BB1980" s="1">
        <v>24974.253065599998</v>
      </c>
      <c r="BC1980" s="7">
        <v>1.7794997381202085</v>
      </c>
      <c r="BD1980" s="35" t="s">
        <v>552</v>
      </c>
      <c r="BE1980" s="35" t="s">
        <v>552</v>
      </c>
      <c r="BF1980" s="35">
        <v>2.884122146627798</v>
      </c>
      <c r="BG1980" s="35" t="s">
        <v>552</v>
      </c>
      <c r="BH1980" s="35" t="s">
        <v>552</v>
      </c>
      <c r="BI1980" s="35" t="s">
        <v>552</v>
      </c>
      <c r="BJ1980" s="35">
        <v>1.3417177700262362</v>
      </c>
      <c r="BK1980" s="35" t="s">
        <v>552</v>
      </c>
      <c r="BL1980" s="35" t="s">
        <v>552</v>
      </c>
      <c r="BM1980" s="35" t="s">
        <v>552</v>
      </c>
      <c r="BN1980" s="35">
        <v>1.6369144749087352</v>
      </c>
      <c r="BO1980" s="1">
        <v>0</v>
      </c>
      <c r="BP1980" s="1">
        <v>0</v>
      </c>
      <c r="BQ1980" s="1">
        <v>21979.504294799997</v>
      </c>
      <c r="BR1980" s="1">
        <v>976.98404563307338</v>
      </c>
      <c r="BS1980" s="1">
        <v>8633.1507070482385</v>
      </c>
      <c r="BT1980" s="1">
        <v>21979.504294799997</v>
      </c>
      <c r="BU1980" s="1">
        <v>976.98404563307338</v>
      </c>
      <c r="BV1980" s="1">
        <v>2541.3113598198374</v>
      </c>
      <c r="BW1980" s="35">
        <v>5.9759884607773559</v>
      </c>
      <c r="BX1980" s="1">
        <v>109369.75974453113</v>
      </c>
      <c r="BY1980" s="1">
        <v>4861.4613374337514</v>
      </c>
      <c r="BZ1980" s="1">
        <v>42958.458298423917</v>
      </c>
      <c r="CA1980" s="1">
        <v>109369.75974453113</v>
      </c>
      <c r="CB1980" s="1">
        <v>4861.4613374337514</v>
      </c>
      <c r="CC1980" s="1">
        <v>12645.536001705925</v>
      </c>
    </row>
    <row r="1981" spans="1:81" x14ac:dyDescent="0.25">
      <c r="A1981" t="s">
        <v>1235</v>
      </c>
      <c r="B1981" t="s">
        <v>1236</v>
      </c>
      <c r="C1981" t="s">
        <v>417</v>
      </c>
      <c r="D1981" t="s">
        <v>1730</v>
      </c>
      <c r="E1981">
        <v>40197</v>
      </c>
      <c r="F1981" t="s">
        <v>370</v>
      </c>
      <c r="G1981" t="s">
        <v>417</v>
      </c>
      <c r="H1981" s="74">
        <v>0.73099999999999998</v>
      </c>
      <c r="I1981" s="1">
        <v>18614</v>
      </c>
      <c r="J1981" s="1"/>
      <c r="K1981" s="1"/>
      <c r="L1981" s="1"/>
      <c r="M1981" s="1"/>
      <c r="N1981" s="1"/>
      <c r="O1981" s="1"/>
      <c r="P1981" s="1">
        <v>58698</v>
      </c>
      <c r="Q1981" s="1"/>
      <c r="R1981" s="1"/>
      <c r="S1981" s="1"/>
      <c r="T1981" s="1">
        <v>58698</v>
      </c>
      <c r="U1981" s="1">
        <v>10</v>
      </c>
      <c r="V1981" s="36">
        <v>6.5243603224675775E-2</v>
      </c>
      <c r="W1981" s="1"/>
      <c r="X1981" s="1"/>
      <c r="Y1981" s="1"/>
      <c r="Z1981" s="1"/>
      <c r="AA1981" s="1"/>
      <c r="AB1981" s="1"/>
      <c r="AC1981" s="1">
        <v>6914</v>
      </c>
      <c r="AD1981" s="1"/>
      <c r="AE1981" s="1"/>
      <c r="AF1981" s="1"/>
      <c r="AG1981" s="1">
        <v>0</v>
      </c>
      <c r="AH1981" s="1">
        <v>0</v>
      </c>
      <c r="AI1981" s="1">
        <v>0</v>
      </c>
      <c r="AJ1981" s="1">
        <v>0</v>
      </c>
      <c r="AK1981" s="1"/>
      <c r="AL1981" s="1">
        <v>0</v>
      </c>
      <c r="AM1981" s="1">
        <v>60771.591144999999</v>
      </c>
      <c r="AN1981" s="1"/>
      <c r="AO1981" s="1">
        <v>0</v>
      </c>
      <c r="AP1981" s="1">
        <v>0</v>
      </c>
      <c r="AQ1981" s="1">
        <v>60771.591144999999</v>
      </c>
      <c r="AR1981" s="1">
        <v>0</v>
      </c>
      <c r="AS1981" s="1">
        <v>0</v>
      </c>
      <c r="AT1981" s="1">
        <v>0</v>
      </c>
      <c r="AU1981" s="1">
        <v>0</v>
      </c>
      <c r="AV1981" s="1"/>
      <c r="AW1981" s="1">
        <v>0</v>
      </c>
      <c r="AX1981" s="1">
        <v>17984.558519999999</v>
      </c>
      <c r="AY1981" s="1"/>
      <c r="AZ1981" s="1">
        <v>0</v>
      </c>
      <c r="BA1981" s="1">
        <v>0</v>
      </c>
      <c r="BB1981" s="1">
        <v>17984.558519999999</v>
      </c>
      <c r="BC1981" s="7">
        <v>4.231016958472118</v>
      </c>
      <c r="BD1981" s="35" t="s">
        <v>552</v>
      </c>
      <c r="BE1981" s="35" t="s">
        <v>552</v>
      </c>
      <c r="BF1981" s="35" t="s">
        <v>552</v>
      </c>
      <c r="BG1981" s="35" t="s">
        <v>552</v>
      </c>
      <c r="BH1981" s="35" t="s">
        <v>552</v>
      </c>
      <c r="BI1981" s="35" t="s">
        <v>552</v>
      </c>
      <c r="BJ1981" s="35">
        <v>1.3417177700262362</v>
      </c>
      <c r="BK1981" s="35" t="s">
        <v>552</v>
      </c>
      <c r="BL1981" s="35" t="s">
        <v>552</v>
      </c>
      <c r="BM1981" s="35" t="s">
        <v>552</v>
      </c>
      <c r="BN1981" s="35">
        <v>1.3417177700262362</v>
      </c>
      <c r="BO1981" s="1">
        <v>0</v>
      </c>
      <c r="BP1981" s="1">
        <v>0</v>
      </c>
      <c r="BQ1981" s="1">
        <v>6126.9842399999989</v>
      </c>
      <c r="BR1981" s="1">
        <v>272.34307789832479</v>
      </c>
      <c r="BS1981" s="1">
        <v>2406.5683017311526</v>
      </c>
      <c r="BT1981" s="1">
        <v>6126.9842399999989</v>
      </c>
      <c r="BU1981" s="1">
        <v>272.34307789832479</v>
      </c>
      <c r="BV1981" s="1">
        <v>708.41336736756443</v>
      </c>
      <c r="BW1981" s="35">
        <v>5.9759884607773559</v>
      </c>
      <c r="BX1981" s="1">
        <v>30487.802877604714</v>
      </c>
      <c r="BY1981" s="1">
        <v>1355.1760129946529</v>
      </c>
      <c r="BZ1981" s="1">
        <v>11975.056099486774</v>
      </c>
      <c r="CA1981" s="1">
        <v>30487.802877604714</v>
      </c>
      <c r="CB1981" s="1">
        <v>1355.1760129946529</v>
      </c>
      <c r="CC1981" s="1">
        <v>3525.0567414814309</v>
      </c>
    </row>
    <row r="1982" spans="1:81" x14ac:dyDescent="0.25">
      <c r="A1982" t="s">
        <v>1424</v>
      </c>
      <c r="B1982" t="s">
        <v>1425</v>
      </c>
      <c r="C1982" t="s">
        <v>417</v>
      </c>
      <c r="D1982" t="s">
        <v>28</v>
      </c>
      <c r="E1982">
        <v>40145</v>
      </c>
      <c r="F1982" t="s">
        <v>370</v>
      </c>
      <c r="G1982" t="s">
        <v>417</v>
      </c>
      <c r="H1982" s="74">
        <v>0.73099999999999998</v>
      </c>
      <c r="I1982" s="1">
        <v>120630.85</v>
      </c>
      <c r="J1982" s="1">
        <v>0</v>
      </c>
      <c r="K1982" s="1">
        <v>0</v>
      </c>
      <c r="L1982" s="1">
        <v>26392</v>
      </c>
      <c r="M1982" s="1">
        <v>0</v>
      </c>
      <c r="N1982" s="1">
        <v>0</v>
      </c>
      <c r="O1982" s="1">
        <v>0</v>
      </c>
      <c r="P1982" s="1">
        <v>29202</v>
      </c>
      <c r="Q1982" s="1">
        <v>0</v>
      </c>
      <c r="R1982" s="1">
        <v>0</v>
      </c>
      <c r="S1982" s="1">
        <v>0</v>
      </c>
      <c r="T1982" s="1">
        <v>55594</v>
      </c>
      <c r="U1982" s="1"/>
      <c r="V1982" s="36"/>
      <c r="W1982" s="1"/>
      <c r="X1982" s="1"/>
      <c r="Y1982" s="1">
        <v>6123</v>
      </c>
      <c r="Z1982" s="1"/>
      <c r="AA1982" s="1"/>
      <c r="AB1982" s="1"/>
      <c r="AC1982" s="1">
        <v>3440</v>
      </c>
      <c r="AD1982" s="1"/>
      <c r="AE1982" s="1"/>
      <c r="AF1982" s="1"/>
      <c r="AG1982" s="1">
        <v>0</v>
      </c>
      <c r="AH1982" s="1">
        <v>0</v>
      </c>
      <c r="AI1982" s="1">
        <v>62824.286500000002</v>
      </c>
      <c r="AJ1982" s="1">
        <v>0</v>
      </c>
      <c r="AK1982" s="1">
        <v>0</v>
      </c>
      <c r="AL1982" s="1">
        <v>0</v>
      </c>
      <c r="AM1982" s="1">
        <v>30236.368604999996</v>
      </c>
      <c r="AN1982" s="1">
        <v>0</v>
      </c>
      <c r="AO1982" s="1">
        <v>0</v>
      </c>
      <c r="AP1982" s="1">
        <v>0</v>
      </c>
      <c r="AQ1982" s="1">
        <v>93060.655104999998</v>
      </c>
      <c r="AR1982" s="1">
        <v>0</v>
      </c>
      <c r="AS1982" s="1">
        <v>0</v>
      </c>
      <c r="AT1982" s="1">
        <v>13274.782786199999</v>
      </c>
      <c r="AU1982" s="1">
        <v>0</v>
      </c>
      <c r="AV1982" s="1">
        <v>0</v>
      </c>
      <c r="AW1982" s="1">
        <v>0</v>
      </c>
      <c r="AX1982" s="1">
        <v>8948.0591999999997</v>
      </c>
      <c r="AY1982" s="1">
        <v>0</v>
      </c>
      <c r="AZ1982" s="1">
        <v>0</v>
      </c>
      <c r="BA1982" s="1">
        <v>0</v>
      </c>
      <c r="BB1982" s="1">
        <v>22222.841986200001</v>
      </c>
      <c r="BC1982" s="7">
        <v>0.95567176299595002</v>
      </c>
      <c r="BD1982" s="35" t="s">
        <v>552</v>
      </c>
      <c r="BE1982" s="35" t="s">
        <v>552</v>
      </c>
      <c r="BF1982" s="35">
        <v>2.8834142651636858</v>
      </c>
      <c r="BG1982" s="35" t="s">
        <v>552</v>
      </c>
      <c r="BH1982" s="35" t="s">
        <v>552</v>
      </c>
      <c r="BI1982" s="35" t="s">
        <v>552</v>
      </c>
      <c r="BJ1982" s="35">
        <v>1.3418405521882062</v>
      </c>
      <c r="BK1982" s="35" t="s">
        <v>552</v>
      </c>
      <c r="BL1982" s="35" t="s">
        <v>552</v>
      </c>
      <c r="BM1982" s="35" t="s">
        <v>552</v>
      </c>
      <c r="BN1982" s="35">
        <v>2.0736679694067703</v>
      </c>
      <c r="BO1982" s="1">
        <v>0</v>
      </c>
      <c r="BP1982" s="1">
        <v>0</v>
      </c>
      <c r="BQ1982" s="1">
        <v>39706.850585999993</v>
      </c>
      <c r="BR1982" s="1">
        <v>1764.9606198824076</v>
      </c>
      <c r="BS1982" s="1">
        <v>15596.130859615636</v>
      </c>
      <c r="BT1982" s="1">
        <v>39706.850585999993</v>
      </c>
      <c r="BU1982" s="1">
        <v>1764.9606198824076</v>
      </c>
      <c r="BV1982" s="1">
        <v>4590.9802652257204</v>
      </c>
      <c r="BW1982" s="35">
        <v>5.9749252116282676</v>
      </c>
      <c r="BX1982" s="1">
        <v>197538.61205464802</v>
      </c>
      <c r="BY1982" s="1">
        <v>8780.5470853840452</v>
      </c>
      <c r="BZ1982" s="1">
        <v>77589.584617355475</v>
      </c>
      <c r="CA1982" s="1">
        <v>197538.61205464802</v>
      </c>
      <c r="CB1982" s="1">
        <v>8780.5470853840452</v>
      </c>
      <c r="CC1982" s="1">
        <v>22839.783467559268</v>
      </c>
    </row>
    <row r="1983" spans="1:81" x14ac:dyDescent="0.25">
      <c r="A1983" t="s">
        <v>1424</v>
      </c>
      <c r="B1983" t="s">
        <v>1425</v>
      </c>
      <c r="C1983" t="s">
        <v>417</v>
      </c>
      <c r="D1983" t="s">
        <v>1730</v>
      </c>
      <c r="E1983">
        <v>40145</v>
      </c>
      <c r="F1983" t="s">
        <v>370</v>
      </c>
      <c r="G1983" t="s">
        <v>417</v>
      </c>
      <c r="H1983" s="74">
        <v>0.73099999999999998</v>
      </c>
      <c r="I1983" s="1">
        <v>120630.85</v>
      </c>
      <c r="J1983" s="1"/>
      <c r="K1983" s="1"/>
      <c r="L1983" s="1">
        <v>26392</v>
      </c>
      <c r="M1983" s="1"/>
      <c r="N1983" s="1"/>
      <c r="O1983" s="1"/>
      <c r="P1983" s="1">
        <v>29202</v>
      </c>
      <c r="Q1983" s="1"/>
      <c r="R1983" s="1"/>
      <c r="S1983" s="1"/>
      <c r="T1983" s="1">
        <v>55594</v>
      </c>
      <c r="U1983" s="1">
        <v>10</v>
      </c>
      <c r="V1983" s="36">
        <v>0.35851888727078196</v>
      </c>
      <c r="W1983" s="1"/>
      <c r="X1983" s="1"/>
      <c r="Y1983" s="1">
        <v>6123</v>
      </c>
      <c r="Z1983" s="1"/>
      <c r="AA1983" s="1"/>
      <c r="AB1983" s="1"/>
      <c r="AC1983" s="1">
        <v>3440</v>
      </c>
      <c r="AD1983" s="1"/>
      <c r="AE1983" s="1"/>
      <c r="AF1983" s="1"/>
      <c r="AG1983" s="1">
        <v>0</v>
      </c>
      <c r="AH1983" s="1">
        <v>0</v>
      </c>
      <c r="AI1983" s="1">
        <v>62824.286500000002</v>
      </c>
      <c r="AJ1983" s="1">
        <v>0</v>
      </c>
      <c r="AK1983" s="1"/>
      <c r="AL1983" s="1">
        <v>0</v>
      </c>
      <c r="AM1983" s="1">
        <v>30236.368604999996</v>
      </c>
      <c r="AN1983" s="1"/>
      <c r="AO1983" s="1">
        <v>0</v>
      </c>
      <c r="AP1983" s="1">
        <v>0</v>
      </c>
      <c r="AQ1983" s="1">
        <v>93060.655104999998</v>
      </c>
      <c r="AR1983" s="1">
        <v>0</v>
      </c>
      <c r="AS1983" s="1">
        <v>0</v>
      </c>
      <c r="AT1983" s="1">
        <v>13274.782786199999</v>
      </c>
      <c r="AU1983" s="1">
        <v>0</v>
      </c>
      <c r="AV1983" s="1"/>
      <c r="AW1983" s="1">
        <v>0</v>
      </c>
      <c r="AX1983" s="1">
        <v>8948.0591999999997</v>
      </c>
      <c r="AY1983" s="1"/>
      <c r="AZ1983" s="1">
        <v>0</v>
      </c>
      <c r="BA1983" s="1">
        <v>0</v>
      </c>
      <c r="BB1983" s="1">
        <v>22222.841986200001</v>
      </c>
      <c r="BC1983" s="7">
        <v>0.95567176299595002</v>
      </c>
      <c r="BD1983" s="35" t="s">
        <v>552</v>
      </c>
      <c r="BE1983" s="35" t="s">
        <v>552</v>
      </c>
      <c r="BF1983" s="35">
        <v>2.8834142651636858</v>
      </c>
      <c r="BG1983" s="35" t="s">
        <v>552</v>
      </c>
      <c r="BH1983" s="35" t="s">
        <v>552</v>
      </c>
      <c r="BI1983" s="35" t="s">
        <v>552</v>
      </c>
      <c r="BJ1983" s="35">
        <v>1.3418405521882062</v>
      </c>
      <c r="BK1983" s="35" t="s">
        <v>552</v>
      </c>
      <c r="BL1983" s="35" t="s">
        <v>552</v>
      </c>
      <c r="BM1983" s="35" t="s">
        <v>552</v>
      </c>
      <c r="BN1983" s="35">
        <v>2.0736679694067703</v>
      </c>
      <c r="BO1983" s="1">
        <v>0</v>
      </c>
      <c r="BP1983" s="1">
        <v>0</v>
      </c>
      <c r="BQ1983" s="1">
        <v>39706.850585999993</v>
      </c>
      <c r="BR1983" s="1">
        <v>1764.9606198824076</v>
      </c>
      <c r="BS1983" s="1">
        <v>15596.130859615636</v>
      </c>
      <c r="BT1983" s="1">
        <v>39706.850585999993</v>
      </c>
      <c r="BU1983" s="1">
        <v>1764.9606198824076</v>
      </c>
      <c r="BV1983" s="1">
        <v>4590.9802652257204</v>
      </c>
      <c r="BW1983" s="35">
        <v>5.9749252116282676</v>
      </c>
      <c r="BX1983" s="1">
        <v>197538.61205464802</v>
      </c>
      <c r="BY1983" s="1">
        <v>8780.5470853840452</v>
      </c>
      <c r="BZ1983" s="1">
        <v>77589.584617355475</v>
      </c>
      <c r="CA1983" s="1">
        <v>197538.61205464802</v>
      </c>
      <c r="CB1983" s="1">
        <v>8780.5470853840452</v>
      </c>
      <c r="CC1983" s="1">
        <v>22839.783467559268</v>
      </c>
    </row>
    <row r="1984" spans="1:81" x14ac:dyDescent="0.25">
      <c r="A1984" t="s">
        <v>1257</v>
      </c>
      <c r="B1984" t="s">
        <v>1258</v>
      </c>
      <c r="C1984" t="s">
        <v>417</v>
      </c>
      <c r="D1984" t="s">
        <v>38</v>
      </c>
      <c r="E1984">
        <v>40194</v>
      </c>
      <c r="F1984" t="s">
        <v>370</v>
      </c>
      <c r="G1984" t="s">
        <v>417</v>
      </c>
      <c r="H1984" s="74">
        <v>0.73099999999999998</v>
      </c>
      <c r="I1984" s="1">
        <v>614116.57999999996</v>
      </c>
      <c r="J1984" s="1"/>
      <c r="K1984" s="1"/>
      <c r="L1984" s="1">
        <v>5622</v>
      </c>
      <c r="M1984" s="1"/>
      <c r="N1984" s="1"/>
      <c r="O1984" s="1"/>
      <c r="P1984" s="1"/>
      <c r="Q1984" s="1"/>
      <c r="R1984" s="1"/>
      <c r="S1984" s="1"/>
      <c r="T1984" s="1">
        <v>5622</v>
      </c>
      <c r="U1984" s="1">
        <v>26</v>
      </c>
      <c r="V1984" s="36">
        <v>0.18517689479305433</v>
      </c>
      <c r="W1984" s="1"/>
      <c r="X1984" s="1"/>
      <c r="Y1984" s="1">
        <v>1304</v>
      </c>
      <c r="Z1984" s="1"/>
      <c r="AA1984" s="1"/>
      <c r="AB1984" s="1"/>
      <c r="AC1984" s="1"/>
      <c r="AD1984" s="1"/>
      <c r="AE1984" s="1"/>
      <c r="AF1984" s="1"/>
      <c r="AG1984" s="1">
        <v>0</v>
      </c>
      <c r="AH1984" s="1">
        <v>0</v>
      </c>
      <c r="AI1984" s="1">
        <v>13379.547125000001</v>
      </c>
      <c r="AJ1984" s="1">
        <v>0</v>
      </c>
      <c r="AK1984" s="1">
        <v>0</v>
      </c>
      <c r="AL1984" s="1">
        <v>0</v>
      </c>
      <c r="AM1984" s="1">
        <v>0</v>
      </c>
      <c r="AN1984" s="1">
        <v>0</v>
      </c>
      <c r="AO1984" s="1">
        <v>0</v>
      </c>
      <c r="AP1984" s="1">
        <v>0</v>
      </c>
      <c r="AQ1984" s="1">
        <v>13379.547125000001</v>
      </c>
      <c r="AR1984" s="1">
        <v>0</v>
      </c>
      <c r="AS1984" s="1">
        <v>0</v>
      </c>
      <c r="AT1984" s="1">
        <v>2827.0972975999998</v>
      </c>
      <c r="AU1984" s="1">
        <v>0</v>
      </c>
      <c r="AV1984" s="1">
        <v>0</v>
      </c>
      <c r="AW1984" s="1">
        <v>0</v>
      </c>
      <c r="AX1984" s="1">
        <v>0</v>
      </c>
      <c r="AY1984" s="1">
        <v>0</v>
      </c>
      <c r="AZ1984" s="1">
        <v>0</v>
      </c>
      <c r="BA1984" s="1">
        <v>0</v>
      </c>
      <c r="BB1984" s="1">
        <v>2827.0972975999998</v>
      </c>
      <c r="BC1984" s="7">
        <v>2.6390175661109818E-2</v>
      </c>
      <c r="BD1984" s="35" t="s">
        <v>552</v>
      </c>
      <c r="BE1984" s="35" t="s">
        <v>552</v>
      </c>
      <c r="BF1984" s="35">
        <v>2.8827186806474563</v>
      </c>
      <c r="BG1984" s="35" t="s">
        <v>552</v>
      </c>
      <c r="BH1984" s="35" t="s">
        <v>552</v>
      </c>
      <c r="BI1984" s="35" t="s">
        <v>552</v>
      </c>
      <c r="BJ1984" s="35" t="s">
        <v>552</v>
      </c>
      <c r="BK1984" s="35" t="s">
        <v>552</v>
      </c>
      <c r="BL1984" s="35" t="s">
        <v>552</v>
      </c>
      <c r="BM1984" s="35" t="s">
        <v>552</v>
      </c>
      <c r="BN1984" s="35">
        <v>2.8827186806474563</v>
      </c>
      <c r="BO1984" s="1">
        <v>0</v>
      </c>
      <c r="BP1984" s="1"/>
      <c r="BQ1984" s="1">
        <v>202142.61347279995</v>
      </c>
      <c r="BR1984" s="1">
        <v>8985.1939177819277</v>
      </c>
      <c r="BS1984" s="1">
        <v>79397.952884685888</v>
      </c>
      <c r="BT1984" s="1">
        <v>202142.61347279995</v>
      </c>
      <c r="BU1984" s="1">
        <v>8985.1939177819277</v>
      </c>
      <c r="BV1984" s="1">
        <v>23372.106715055994</v>
      </c>
      <c r="BW1984" s="35">
        <v>6.0124782769974239</v>
      </c>
      <c r="BX1984" s="1">
        <v>1013235.4588878965</v>
      </c>
      <c r="BY1984" s="1">
        <v>45038.089327491289</v>
      </c>
      <c r="BZ1984" s="1">
        <v>397980.51407255302</v>
      </c>
      <c r="CA1984" s="1">
        <v>1013235.4588878965</v>
      </c>
      <c r="CB1984" s="1">
        <v>45038.089327491289</v>
      </c>
      <c r="CC1984" s="1">
        <v>117152.17719688379</v>
      </c>
    </row>
    <row r="1985" spans="1:81" x14ac:dyDescent="0.25">
      <c r="A1985" t="s">
        <v>1257</v>
      </c>
      <c r="B1985" t="s">
        <v>1258</v>
      </c>
      <c r="C1985" t="s">
        <v>417</v>
      </c>
      <c r="D1985" t="s">
        <v>28</v>
      </c>
      <c r="E1985">
        <v>40194</v>
      </c>
      <c r="F1985" t="s">
        <v>370</v>
      </c>
      <c r="G1985" t="s">
        <v>417</v>
      </c>
      <c r="H1985" s="74">
        <v>0.73099999999999998</v>
      </c>
      <c r="I1985" s="1">
        <v>630600.2699999999</v>
      </c>
      <c r="J1985" s="1">
        <v>0</v>
      </c>
      <c r="K1985" s="1">
        <v>0</v>
      </c>
      <c r="L1985" s="1">
        <v>131649</v>
      </c>
      <c r="M1985" s="1">
        <v>0</v>
      </c>
      <c r="N1985" s="1">
        <v>0</v>
      </c>
      <c r="O1985" s="1">
        <v>0</v>
      </c>
      <c r="P1985" s="1">
        <v>60837</v>
      </c>
      <c r="Q1985" s="1">
        <v>0</v>
      </c>
      <c r="R1985" s="1">
        <v>0</v>
      </c>
      <c r="S1985" s="1">
        <v>0</v>
      </c>
      <c r="T1985" s="1">
        <v>192486</v>
      </c>
      <c r="U1985" s="1"/>
      <c r="V1985" s="36"/>
      <c r="W1985" s="1"/>
      <c r="X1985" s="1"/>
      <c r="Y1985" s="1">
        <v>30544</v>
      </c>
      <c r="Z1985" s="1"/>
      <c r="AA1985" s="1"/>
      <c r="AB1985" s="1"/>
      <c r="AC1985" s="1">
        <v>7166</v>
      </c>
      <c r="AD1985" s="1"/>
      <c r="AE1985" s="1"/>
      <c r="AF1985" s="1"/>
      <c r="AG1985" s="1">
        <v>0</v>
      </c>
      <c r="AH1985" s="1">
        <v>0</v>
      </c>
      <c r="AI1985" s="1">
        <v>313392.88768749998</v>
      </c>
      <c r="AJ1985" s="1">
        <v>0</v>
      </c>
      <c r="AK1985" s="1">
        <v>0</v>
      </c>
      <c r="AL1985" s="1">
        <v>0</v>
      </c>
      <c r="AM1985" s="1">
        <v>62986.5806925</v>
      </c>
      <c r="AN1985" s="1">
        <v>0</v>
      </c>
      <c r="AO1985" s="1">
        <v>0</v>
      </c>
      <c r="AP1985" s="1">
        <v>0</v>
      </c>
      <c r="AQ1985" s="1">
        <v>376379.46837999998</v>
      </c>
      <c r="AR1985" s="1">
        <v>0</v>
      </c>
      <c r="AS1985" s="1">
        <v>0</v>
      </c>
      <c r="AT1985" s="1">
        <v>66219.984553599992</v>
      </c>
      <c r="AU1985" s="1">
        <v>0</v>
      </c>
      <c r="AV1985" s="1">
        <v>0</v>
      </c>
      <c r="AW1985" s="1">
        <v>0</v>
      </c>
      <c r="AX1985" s="1">
        <v>18640.05588</v>
      </c>
      <c r="AY1985" s="1">
        <v>0</v>
      </c>
      <c r="AZ1985" s="1">
        <v>0</v>
      </c>
      <c r="BA1985" s="1">
        <v>0</v>
      </c>
      <c r="BB1985" s="1">
        <v>84860.040433599992</v>
      </c>
      <c r="BC1985" s="7">
        <v>0.7314292916709344</v>
      </c>
      <c r="BD1985" s="35" t="s">
        <v>552</v>
      </c>
      <c r="BE1985" s="35" t="s">
        <v>552</v>
      </c>
      <c r="BF1985" s="35">
        <v>2.8835226415779833</v>
      </c>
      <c r="BG1985" s="35" t="s">
        <v>552</v>
      </c>
      <c r="BH1985" s="35" t="s">
        <v>552</v>
      </c>
      <c r="BI1985" s="35" t="s">
        <v>552</v>
      </c>
      <c r="BJ1985" s="35">
        <v>1.3417268532718574</v>
      </c>
      <c r="BK1985" s="35" t="s">
        <v>552</v>
      </c>
      <c r="BL1985" s="35" t="s">
        <v>552</v>
      </c>
      <c r="BM1985" s="35" t="s">
        <v>552</v>
      </c>
      <c r="BN1985" s="35">
        <v>2.3962236672464488</v>
      </c>
      <c r="BO1985" s="1">
        <v>0</v>
      </c>
      <c r="BP1985" s="1">
        <v>0</v>
      </c>
      <c r="BQ1985" s="1">
        <v>207568.38487319995</v>
      </c>
      <c r="BR1985" s="1">
        <v>9226.3682419315919</v>
      </c>
      <c r="BS1985" s="1">
        <v>81529.097498931253</v>
      </c>
      <c r="BT1985" s="1">
        <v>207568.38487319995</v>
      </c>
      <c r="BU1985" s="1">
        <v>9226.3682419315919</v>
      </c>
      <c r="BV1985" s="1">
        <v>23999.444543547615</v>
      </c>
      <c r="BW1985" s="35">
        <v>6.0124782769974239</v>
      </c>
      <c r="BX1985" s="1">
        <v>1040432.0201683554</v>
      </c>
      <c r="BY1985" s="1">
        <v>46246.970388261012</v>
      </c>
      <c r="BZ1985" s="1">
        <v>408662.83015659783</v>
      </c>
      <c r="CA1985" s="1">
        <v>1040432.0201683554</v>
      </c>
      <c r="CB1985" s="1">
        <v>46246.970388261012</v>
      </c>
      <c r="CC1985" s="1">
        <v>120296.69443453677</v>
      </c>
    </row>
    <row r="1986" spans="1:81" x14ac:dyDescent="0.25">
      <c r="A1986" t="s">
        <v>1257</v>
      </c>
      <c r="B1986" t="s">
        <v>1258</v>
      </c>
      <c r="C1986" t="s">
        <v>417</v>
      </c>
      <c r="D1986" t="s">
        <v>1730</v>
      </c>
      <c r="E1986">
        <v>40194</v>
      </c>
      <c r="F1986" t="s">
        <v>370</v>
      </c>
      <c r="G1986" t="s">
        <v>417</v>
      </c>
      <c r="H1986" s="74">
        <v>0.73099999999999998</v>
      </c>
      <c r="I1986" s="1">
        <v>16483.689999999999</v>
      </c>
      <c r="J1986" s="1"/>
      <c r="K1986" s="1"/>
      <c r="L1986" s="1">
        <v>126027</v>
      </c>
      <c r="M1986" s="1"/>
      <c r="N1986" s="1"/>
      <c r="O1986" s="1"/>
      <c r="P1986" s="1">
        <v>60837</v>
      </c>
      <c r="Q1986" s="1"/>
      <c r="R1986" s="1"/>
      <c r="S1986" s="1"/>
      <c r="T1986" s="1">
        <v>186864</v>
      </c>
      <c r="U1986" s="1">
        <v>16.133333333333333</v>
      </c>
      <c r="V1986" s="36">
        <v>3.5949344580206523E-2</v>
      </c>
      <c r="W1986" s="1"/>
      <c r="X1986" s="1"/>
      <c r="Y1986" s="1">
        <v>29240</v>
      </c>
      <c r="Z1986" s="1"/>
      <c r="AA1986" s="1"/>
      <c r="AB1986" s="1"/>
      <c r="AC1986" s="1">
        <v>7166</v>
      </c>
      <c r="AD1986" s="1"/>
      <c r="AE1986" s="1"/>
      <c r="AF1986" s="1"/>
      <c r="AG1986" s="1">
        <v>0</v>
      </c>
      <c r="AH1986" s="1">
        <v>0</v>
      </c>
      <c r="AI1986" s="1">
        <v>300013.3405625</v>
      </c>
      <c r="AJ1986" s="1">
        <v>0</v>
      </c>
      <c r="AK1986" s="1"/>
      <c r="AL1986" s="1">
        <v>0</v>
      </c>
      <c r="AM1986" s="1">
        <v>62986.5806925</v>
      </c>
      <c r="AN1986" s="1"/>
      <c r="AO1986" s="1">
        <v>0</v>
      </c>
      <c r="AP1986" s="1">
        <v>0</v>
      </c>
      <c r="AQ1986" s="1">
        <v>362999.92125499999</v>
      </c>
      <c r="AR1986" s="1">
        <v>0</v>
      </c>
      <c r="AS1986" s="1">
        <v>0</v>
      </c>
      <c r="AT1986" s="1">
        <v>63392.887255999995</v>
      </c>
      <c r="AU1986" s="1">
        <v>0</v>
      </c>
      <c r="AV1986" s="1"/>
      <c r="AW1986" s="1">
        <v>0</v>
      </c>
      <c r="AX1986" s="1">
        <v>18640.05588</v>
      </c>
      <c r="AY1986" s="1"/>
      <c r="AZ1986" s="1">
        <v>0</v>
      </c>
      <c r="BA1986" s="1">
        <v>0</v>
      </c>
      <c r="BB1986" s="1">
        <v>82032.943135999987</v>
      </c>
      <c r="BC1986" s="7">
        <v>26.998376236813485</v>
      </c>
      <c r="BD1986" s="35" t="s">
        <v>552</v>
      </c>
      <c r="BE1986" s="35" t="s">
        <v>552</v>
      </c>
      <c r="BF1986" s="35">
        <v>2.8835585058638231</v>
      </c>
      <c r="BG1986" s="35" t="s">
        <v>552</v>
      </c>
      <c r="BH1986" s="35" t="s">
        <v>552</v>
      </c>
      <c r="BI1986" s="35" t="s">
        <v>552</v>
      </c>
      <c r="BJ1986" s="35">
        <v>1.3417268532718574</v>
      </c>
      <c r="BK1986" s="35" t="s">
        <v>552</v>
      </c>
      <c r="BL1986" s="35" t="s">
        <v>552</v>
      </c>
      <c r="BM1986" s="35" t="s">
        <v>552</v>
      </c>
      <c r="BN1986" s="35">
        <v>2.3815869530300113</v>
      </c>
      <c r="BO1986" s="1">
        <v>0</v>
      </c>
      <c r="BP1986" s="1">
        <v>0</v>
      </c>
      <c r="BQ1986" s="1">
        <v>5425.771400399999</v>
      </c>
      <c r="BR1986" s="1">
        <v>241.17432414966356</v>
      </c>
      <c r="BS1986" s="1">
        <v>2131.1446142453415</v>
      </c>
      <c r="BT1986" s="1">
        <v>5425.771400399999</v>
      </c>
      <c r="BU1986" s="1">
        <v>241.17432414966356</v>
      </c>
      <c r="BV1986" s="1">
        <v>627.33782849162185</v>
      </c>
      <c r="BW1986" s="35">
        <v>6.0124782769974239</v>
      </c>
      <c r="BX1986" s="1">
        <v>27196.561280458889</v>
      </c>
      <c r="BY1986" s="1">
        <v>1208.8810607697239</v>
      </c>
      <c r="BZ1986" s="1">
        <v>10682.316084044829</v>
      </c>
      <c r="CA1986" s="1">
        <v>27196.561280458889</v>
      </c>
      <c r="CB1986" s="1">
        <v>1208.8810607697239</v>
      </c>
      <c r="CC1986" s="1">
        <v>3144.5172376529904</v>
      </c>
    </row>
    <row r="1987" spans="1:81" x14ac:dyDescent="0.25">
      <c r="A1987" t="s">
        <v>1062</v>
      </c>
      <c r="B1987" t="s">
        <v>1063</v>
      </c>
      <c r="C1987" t="s">
        <v>417</v>
      </c>
      <c r="D1987" t="s">
        <v>38</v>
      </c>
      <c r="E1987">
        <v>40195</v>
      </c>
      <c r="F1987" t="s">
        <v>370</v>
      </c>
      <c r="G1987" t="s">
        <v>417</v>
      </c>
      <c r="H1987" s="74">
        <v>0.73099999999999998</v>
      </c>
      <c r="I1987" s="1">
        <v>270365.71000000002</v>
      </c>
      <c r="J1987" s="1"/>
      <c r="K1987" s="1"/>
      <c r="L1987" s="1">
        <v>177872</v>
      </c>
      <c r="M1987" s="1"/>
      <c r="N1987" s="1"/>
      <c r="O1987" s="1"/>
      <c r="P1987" s="1"/>
      <c r="Q1987" s="1"/>
      <c r="R1987" s="1"/>
      <c r="S1987" s="1"/>
      <c r="T1987" s="1">
        <v>177872</v>
      </c>
      <c r="U1987" s="1">
        <v>24</v>
      </c>
      <c r="V1987" s="36">
        <v>6.7784477692468148E-2</v>
      </c>
      <c r="W1987" s="1"/>
      <c r="X1987" s="1"/>
      <c r="Y1987" s="1">
        <v>41269</v>
      </c>
      <c r="Z1987" s="1"/>
      <c r="AA1987" s="1"/>
      <c r="AB1987" s="1"/>
      <c r="AC1987" s="1"/>
      <c r="AD1987" s="1"/>
      <c r="AE1987" s="1"/>
      <c r="AF1987" s="1"/>
      <c r="AG1987" s="1">
        <v>0</v>
      </c>
      <c r="AH1987" s="1">
        <v>0</v>
      </c>
      <c r="AI1987" s="1">
        <v>423435.36900000006</v>
      </c>
      <c r="AJ1987" s="1">
        <v>0</v>
      </c>
      <c r="AK1987" s="1">
        <v>0</v>
      </c>
      <c r="AL1987" s="1">
        <v>0</v>
      </c>
      <c r="AM1987" s="1">
        <v>0</v>
      </c>
      <c r="AN1987" s="1">
        <v>0</v>
      </c>
      <c r="AO1987" s="1">
        <v>0</v>
      </c>
      <c r="AP1987" s="1">
        <v>0</v>
      </c>
      <c r="AQ1987" s="1">
        <v>423435.36900000006</v>
      </c>
      <c r="AR1987" s="1">
        <v>0</v>
      </c>
      <c r="AS1987" s="1">
        <v>0</v>
      </c>
      <c r="AT1987" s="1">
        <v>89471.992618599994</v>
      </c>
      <c r="AU1987" s="1">
        <v>0</v>
      </c>
      <c r="AV1987" s="1">
        <v>0</v>
      </c>
      <c r="AW1987" s="1">
        <v>0</v>
      </c>
      <c r="AX1987" s="1">
        <v>0</v>
      </c>
      <c r="AY1987" s="1">
        <v>0</v>
      </c>
      <c r="AZ1987" s="1">
        <v>0</v>
      </c>
      <c r="BA1987" s="1">
        <v>0</v>
      </c>
      <c r="BB1987" s="1">
        <v>89471.992618599994</v>
      </c>
      <c r="BC1987" s="7">
        <v>1.8970873252329226</v>
      </c>
      <c r="BD1987" s="35" t="s">
        <v>552</v>
      </c>
      <c r="BE1987" s="35" t="s">
        <v>552</v>
      </c>
      <c r="BF1987" s="35">
        <v>2.8835756140291902</v>
      </c>
      <c r="BG1987" s="35" t="s">
        <v>552</v>
      </c>
      <c r="BH1987" s="35" t="s">
        <v>552</v>
      </c>
      <c r="BI1987" s="35" t="s">
        <v>552</v>
      </c>
      <c r="BJ1987" s="35" t="s">
        <v>552</v>
      </c>
      <c r="BK1987" s="35" t="s">
        <v>552</v>
      </c>
      <c r="BL1987" s="35" t="s">
        <v>552</v>
      </c>
      <c r="BM1987" s="35" t="s">
        <v>552</v>
      </c>
      <c r="BN1987" s="35">
        <v>2.8835756140291902</v>
      </c>
      <c r="BO1987" s="1">
        <v>0</v>
      </c>
      <c r="BP1987" s="1"/>
      <c r="BQ1987" s="1">
        <v>88993.577103599993</v>
      </c>
      <c r="BR1987" s="1">
        <v>3955.7445804000163</v>
      </c>
      <c r="BS1987" s="1">
        <v>34955.06326211655</v>
      </c>
      <c r="BT1987" s="1">
        <v>88993.577103599993</v>
      </c>
      <c r="BU1987" s="1">
        <v>3955.7445804000163</v>
      </c>
      <c r="BV1987" s="1">
        <v>10289.603687644914</v>
      </c>
      <c r="BW1987" s="35">
        <v>5.9757256878547995</v>
      </c>
      <c r="BX1987" s="1">
        <v>442807.62764846918</v>
      </c>
      <c r="BY1987" s="1">
        <v>19682.699923288765</v>
      </c>
      <c r="BZ1987" s="1">
        <v>173926.80619390286</v>
      </c>
      <c r="CA1987" s="1">
        <v>442807.62764846918</v>
      </c>
      <c r="CB1987" s="1">
        <v>19682.699923288765</v>
      </c>
      <c r="CC1987" s="1">
        <v>51198.245386460265</v>
      </c>
    </row>
    <row r="1988" spans="1:81" x14ac:dyDescent="0.25">
      <c r="A1988" t="s">
        <v>1062</v>
      </c>
      <c r="B1988" t="s">
        <v>1063</v>
      </c>
      <c r="C1988" t="s">
        <v>417</v>
      </c>
      <c r="D1988" t="s">
        <v>28</v>
      </c>
      <c r="E1988">
        <v>40195</v>
      </c>
      <c r="F1988" t="s">
        <v>370</v>
      </c>
      <c r="G1988" t="s">
        <v>417</v>
      </c>
      <c r="H1988" s="74">
        <v>0.73099999999999998</v>
      </c>
      <c r="I1988" s="1">
        <v>382538.63</v>
      </c>
      <c r="J1988" s="1">
        <v>0</v>
      </c>
      <c r="K1988" s="1">
        <v>0</v>
      </c>
      <c r="L1988" s="1">
        <v>177872</v>
      </c>
      <c r="M1988" s="1">
        <v>0</v>
      </c>
      <c r="N1988" s="1">
        <v>0</v>
      </c>
      <c r="O1988" s="1">
        <v>0</v>
      </c>
      <c r="P1988" s="1">
        <v>97552</v>
      </c>
      <c r="Q1988" s="1">
        <v>0</v>
      </c>
      <c r="R1988" s="1">
        <v>0</v>
      </c>
      <c r="S1988" s="1">
        <v>0</v>
      </c>
      <c r="T1988" s="1">
        <v>275424</v>
      </c>
      <c r="U1988" s="1"/>
      <c r="V1988" s="36"/>
      <c r="W1988" s="1"/>
      <c r="X1988" s="1"/>
      <c r="Y1988" s="1">
        <v>41269</v>
      </c>
      <c r="Z1988" s="1"/>
      <c r="AA1988" s="1"/>
      <c r="AB1988" s="1"/>
      <c r="AC1988" s="1">
        <v>11491</v>
      </c>
      <c r="AD1988" s="1"/>
      <c r="AE1988" s="1"/>
      <c r="AF1988" s="1"/>
      <c r="AG1988" s="1">
        <v>0</v>
      </c>
      <c r="AH1988" s="1">
        <v>0</v>
      </c>
      <c r="AI1988" s="1">
        <v>423435.36900000006</v>
      </c>
      <c r="AJ1988" s="1">
        <v>0</v>
      </c>
      <c r="AK1988" s="1">
        <v>0</v>
      </c>
      <c r="AL1988" s="1">
        <v>0</v>
      </c>
      <c r="AM1988" s="1">
        <v>101001.78281333332</v>
      </c>
      <c r="AN1988" s="1">
        <v>0</v>
      </c>
      <c r="AO1988" s="1">
        <v>0</v>
      </c>
      <c r="AP1988" s="1">
        <v>0</v>
      </c>
      <c r="AQ1988" s="1">
        <v>524437.15181333339</v>
      </c>
      <c r="AR1988" s="1">
        <v>0</v>
      </c>
      <c r="AS1988" s="1">
        <v>0</v>
      </c>
      <c r="AT1988" s="1">
        <v>89471.992618599994</v>
      </c>
      <c r="AU1988" s="1">
        <v>0</v>
      </c>
      <c r="AV1988" s="1">
        <v>0</v>
      </c>
      <c r="AW1988" s="1">
        <v>0</v>
      </c>
      <c r="AX1988" s="1">
        <v>29890.159379999997</v>
      </c>
      <c r="AY1988" s="1">
        <v>0</v>
      </c>
      <c r="AZ1988" s="1">
        <v>0</v>
      </c>
      <c r="BA1988" s="1">
        <v>0</v>
      </c>
      <c r="BB1988" s="1">
        <v>119362.15199859999</v>
      </c>
      <c r="BC1988" s="7">
        <v>1.6829654662901192</v>
      </c>
      <c r="BD1988" s="35" t="s">
        <v>552</v>
      </c>
      <c r="BE1988" s="35" t="s">
        <v>552</v>
      </c>
      <c r="BF1988" s="35">
        <v>2.8835756140291902</v>
      </c>
      <c r="BG1988" s="35" t="s">
        <v>552</v>
      </c>
      <c r="BH1988" s="35" t="s">
        <v>552</v>
      </c>
      <c r="BI1988" s="35" t="s">
        <v>552</v>
      </c>
      <c r="BJ1988" s="35">
        <v>1.341765849939861</v>
      </c>
      <c r="BK1988" s="35" t="s">
        <v>552</v>
      </c>
      <c r="BL1988" s="35" t="s">
        <v>552</v>
      </c>
      <c r="BM1988" s="35" t="s">
        <v>552</v>
      </c>
      <c r="BN1988" s="35">
        <v>2.3374844015479166</v>
      </c>
      <c r="BO1988" s="1">
        <v>0</v>
      </c>
      <c r="BP1988" s="1">
        <v>0</v>
      </c>
      <c r="BQ1988" s="1">
        <v>125916.41545079998</v>
      </c>
      <c r="BR1988" s="1">
        <v>5596.9564794890111</v>
      </c>
      <c r="BS1988" s="1">
        <v>49457.684600067791</v>
      </c>
      <c r="BT1988" s="1">
        <v>125916.41545079998</v>
      </c>
      <c r="BU1988" s="1">
        <v>5596.9564794890111</v>
      </c>
      <c r="BV1988" s="1">
        <v>14558.691255317224</v>
      </c>
      <c r="BW1988" s="35">
        <v>5.9757256878547995</v>
      </c>
      <c r="BX1988" s="1">
        <v>626525.54288114246</v>
      </c>
      <c r="BY1988" s="1">
        <v>27848.92012879884</v>
      </c>
      <c r="BZ1988" s="1">
        <v>246087.87172637807</v>
      </c>
      <c r="CA1988" s="1">
        <v>626525.54288114246</v>
      </c>
      <c r="CB1988" s="1">
        <v>27848.92012879884</v>
      </c>
      <c r="CC1988" s="1">
        <v>72440.054060628958</v>
      </c>
    </row>
    <row r="1989" spans="1:81" x14ac:dyDescent="0.25">
      <c r="A1989" t="s">
        <v>1062</v>
      </c>
      <c r="B1989" t="s">
        <v>1063</v>
      </c>
      <c r="C1989" t="s">
        <v>417</v>
      </c>
      <c r="D1989" t="s">
        <v>1730</v>
      </c>
      <c r="E1989">
        <v>40195</v>
      </c>
      <c r="F1989" t="s">
        <v>370</v>
      </c>
      <c r="G1989" t="s">
        <v>417</v>
      </c>
      <c r="H1989" s="74">
        <v>0.73099999999999998</v>
      </c>
      <c r="I1989" s="1">
        <v>112172.92</v>
      </c>
      <c r="J1989" s="1"/>
      <c r="K1989" s="1"/>
      <c r="L1989" s="1"/>
      <c r="M1989" s="1"/>
      <c r="N1989" s="1"/>
      <c r="O1989" s="1"/>
      <c r="P1989" s="1">
        <v>97552</v>
      </c>
      <c r="Q1989" s="1"/>
      <c r="R1989" s="1"/>
      <c r="S1989" s="1"/>
      <c r="T1989" s="1">
        <v>97552</v>
      </c>
      <c r="U1989" s="1">
        <v>10</v>
      </c>
      <c r="V1989" s="36">
        <v>0.1450386863201448</v>
      </c>
      <c r="W1989" s="1"/>
      <c r="X1989" s="1"/>
      <c r="Y1989" s="1"/>
      <c r="Z1989" s="1"/>
      <c r="AA1989" s="1"/>
      <c r="AB1989" s="1"/>
      <c r="AC1989" s="1">
        <v>11491</v>
      </c>
      <c r="AD1989" s="1"/>
      <c r="AE1989" s="1"/>
      <c r="AF1989" s="1"/>
      <c r="AG1989" s="1">
        <v>0</v>
      </c>
      <c r="AH1989" s="1">
        <v>0</v>
      </c>
      <c r="AI1989" s="1">
        <v>0</v>
      </c>
      <c r="AJ1989" s="1">
        <v>0</v>
      </c>
      <c r="AK1989" s="1"/>
      <c r="AL1989" s="1">
        <v>0</v>
      </c>
      <c r="AM1989" s="1">
        <v>101001.78281333332</v>
      </c>
      <c r="AN1989" s="1"/>
      <c r="AO1989" s="1">
        <v>0</v>
      </c>
      <c r="AP1989" s="1">
        <v>0</v>
      </c>
      <c r="AQ1989" s="1">
        <v>101001.78281333332</v>
      </c>
      <c r="AR1989" s="1">
        <v>0</v>
      </c>
      <c r="AS1989" s="1">
        <v>0</v>
      </c>
      <c r="AT1989" s="1">
        <v>0</v>
      </c>
      <c r="AU1989" s="1">
        <v>0</v>
      </c>
      <c r="AV1989" s="1"/>
      <c r="AW1989" s="1">
        <v>0</v>
      </c>
      <c r="AX1989" s="1">
        <v>29890.159379999997</v>
      </c>
      <c r="AY1989" s="1"/>
      <c r="AZ1989" s="1">
        <v>0</v>
      </c>
      <c r="BA1989" s="1">
        <v>0</v>
      </c>
      <c r="BB1989" s="1">
        <v>29890.159379999997</v>
      </c>
      <c r="BC1989" s="7">
        <v>1.1668764813587211</v>
      </c>
      <c r="BD1989" s="35" t="s">
        <v>552</v>
      </c>
      <c r="BE1989" s="35" t="s">
        <v>552</v>
      </c>
      <c r="BF1989" s="35" t="s">
        <v>552</v>
      </c>
      <c r="BG1989" s="35" t="s">
        <v>552</v>
      </c>
      <c r="BH1989" s="35" t="s">
        <v>552</v>
      </c>
      <c r="BI1989" s="35" t="s">
        <v>552</v>
      </c>
      <c r="BJ1989" s="35">
        <v>1.341765849939861</v>
      </c>
      <c r="BK1989" s="35" t="s">
        <v>552</v>
      </c>
      <c r="BL1989" s="35" t="s">
        <v>552</v>
      </c>
      <c r="BM1989" s="35" t="s">
        <v>552</v>
      </c>
      <c r="BN1989" s="35">
        <v>1.341765849939861</v>
      </c>
      <c r="BO1989" s="1">
        <v>0</v>
      </c>
      <c r="BP1989" s="1">
        <v>0</v>
      </c>
      <c r="BQ1989" s="1">
        <v>36922.838347199991</v>
      </c>
      <c r="BR1989" s="1">
        <v>1641.2118990889951</v>
      </c>
      <c r="BS1989" s="1">
        <v>14502.621337951243</v>
      </c>
      <c r="BT1989" s="1">
        <v>36922.838347199991</v>
      </c>
      <c r="BU1989" s="1">
        <v>1641.2118990889951</v>
      </c>
      <c r="BV1989" s="1">
        <v>4269.0875676723117</v>
      </c>
      <c r="BW1989" s="35">
        <v>5.9757256878547995</v>
      </c>
      <c r="BX1989" s="1">
        <v>183717.91523267326</v>
      </c>
      <c r="BY1989" s="1">
        <v>8166.2202055100724</v>
      </c>
      <c r="BZ1989" s="1">
        <v>72161.065532475142</v>
      </c>
      <c r="CA1989" s="1">
        <v>183717.91523267326</v>
      </c>
      <c r="CB1989" s="1">
        <v>8166.2202055100724</v>
      </c>
      <c r="CC1989" s="1">
        <v>21241.808674168689</v>
      </c>
    </row>
    <row r="1990" spans="1:81" x14ac:dyDescent="0.25">
      <c r="A1990" t="s">
        <v>1249</v>
      </c>
      <c r="B1990" t="s">
        <v>1250</v>
      </c>
      <c r="C1990" t="s">
        <v>417</v>
      </c>
      <c r="D1990" t="s">
        <v>38</v>
      </c>
      <c r="E1990">
        <v>40183</v>
      </c>
      <c r="F1990" t="s">
        <v>370</v>
      </c>
      <c r="G1990" t="s">
        <v>417</v>
      </c>
      <c r="H1990" s="74">
        <v>0.73099999999999998</v>
      </c>
      <c r="I1990" s="1">
        <v>24078.240000000002</v>
      </c>
      <c r="J1990" s="1"/>
      <c r="K1990" s="1"/>
      <c r="L1990" s="1">
        <v>6762</v>
      </c>
      <c r="M1990" s="1"/>
      <c r="N1990" s="1"/>
      <c r="O1990" s="1"/>
      <c r="P1990" s="1"/>
      <c r="Q1990" s="1"/>
      <c r="R1990" s="1"/>
      <c r="S1990" s="1"/>
      <c r="T1990" s="1">
        <v>6762</v>
      </c>
      <c r="U1990" s="1">
        <v>24</v>
      </c>
      <c r="V1990" s="36">
        <v>4.9032794096085242E-2</v>
      </c>
      <c r="W1990" s="1"/>
      <c r="X1990" s="1"/>
      <c r="Y1990" s="1">
        <v>1569</v>
      </c>
      <c r="Z1990" s="1"/>
      <c r="AA1990" s="1"/>
      <c r="AB1990" s="1"/>
      <c r="AC1990" s="1"/>
      <c r="AD1990" s="1"/>
      <c r="AE1990" s="1"/>
      <c r="AF1990" s="1"/>
      <c r="AG1990" s="1">
        <v>0</v>
      </c>
      <c r="AH1990" s="1">
        <v>0</v>
      </c>
      <c r="AI1990" s="1">
        <v>16098.520875000002</v>
      </c>
      <c r="AJ1990" s="1">
        <v>0</v>
      </c>
      <c r="AK1990" s="1">
        <v>0</v>
      </c>
      <c r="AL1990" s="1">
        <v>0</v>
      </c>
      <c r="AM1990" s="1">
        <v>0</v>
      </c>
      <c r="AN1990" s="1">
        <v>0</v>
      </c>
      <c r="AO1990" s="1">
        <v>0</v>
      </c>
      <c r="AP1990" s="1">
        <v>0</v>
      </c>
      <c r="AQ1990" s="1">
        <v>16098.520875000002</v>
      </c>
      <c r="AR1990" s="1">
        <v>0</v>
      </c>
      <c r="AS1990" s="1">
        <v>0</v>
      </c>
      <c r="AT1990" s="1">
        <v>3401.6224385999999</v>
      </c>
      <c r="AU1990" s="1">
        <v>0</v>
      </c>
      <c r="AV1990" s="1">
        <v>0</v>
      </c>
      <c r="AW1990" s="1">
        <v>0</v>
      </c>
      <c r="AX1990" s="1">
        <v>0</v>
      </c>
      <c r="AY1990" s="1">
        <v>0</v>
      </c>
      <c r="AZ1990" s="1">
        <v>0</v>
      </c>
      <c r="BA1990" s="1">
        <v>0</v>
      </c>
      <c r="BB1990" s="1">
        <v>3401.6224385999999</v>
      </c>
      <c r="BC1990" s="7">
        <v>0.80986580886310633</v>
      </c>
      <c r="BD1990" s="35" t="s">
        <v>552</v>
      </c>
      <c r="BE1990" s="35" t="s">
        <v>552</v>
      </c>
      <c r="BF1990" s="35">
        <v>2.8837833944986691</v>
      </c>
      <c r="BG1990" s="35" t="s">
        <v>552</v>
      </c>
      <c r="BH1990" s="35" t="s">
        <v>552</v>
      </c>
      <c r="BI1990" s="35" t="s">
        <v>552</v>
      </c>
      <c r="BJ1990" s="35" t="s">
        <v>552</v>
      </c>
      <c r="BK1990" s="35" t="s">
        <v>552</v>
      </c>
      <c r="BL1990" s="35" t="s">
        <v>552</v>
      </c>
      <c r="BM1990" s="35" t="s">
        <v>552</v>
      </c>
      <c r="BN1990" s="35">
        <v>2.8837833944986691</v>
      </c>
      <c r="BO1990" s="1">
        <v>0</v>
      </c>
      <c r="BP1990" s="1"/>
      <c r="BQ1990" s="1">
        <v>7925.5934783999992</v>
      </c>
      <c r="BR1990" s="1">
        <v>352.29085591353606</v>
      </c>
      <c r="BS1990" s="1">
        <v>3113.0293942986523</v>
      </c>
      <c r="BT1990" s="1">
        <v>7925.5934783999992</v>
      </c>
      <c r="BU1990" s="1">
        <v>352.29085591353606</v>
      </c>
      <c r="BV1990" s="1">
        <v>916.37192858517164</v>
      </c>
      <c r="BW1990" s="35">
        <v>5.9758386053882733</v>
      </c>
      <c r="BX1990" s="1">
        <v>39436.474000436247</v>
      </c>
      <c r="BY1990" s="1">
        <v>1752.9424411798507</v>
      </c>
      <c r="BZ1990" s="1">
        <v>15489.93183985971</v>
      </c>
      <c r="CA1990" s="1">
        <v>39436.474000436247</v>
      </c>
      <c r="CB1990" s="1">
        <v>1752.9424411798507</v>
      </c>
      <c r="CC1990" s="1">
        <v>4559.7188191482037</v>
      </c>
    </row>
    <row r="1991" spans="1:81" x14ac:dyDescent="0.25">
      <c r="A1991" t="s">
        <v>1249</v>
      </c>
      <c r="B1991" t="s">
        <v>1250</v>
      </c>
      <c r="C1991" t="s">
        <v>417</v>
      </c>
      <c r="D1991" t="s">
        <v>28</v>
      </c>
      <c r="E1991">
        <v>40183</v>
      </c>
      <c r="F1991" t="s">
        <v>370</v>
      </c>
      <c r="G1991" t="s">
        <v>417</v>
      </c>
      <c r="H1991" s="74">
        <v>0.73099999999999998</v>
      </c>
      <c r="I1991" s="1">
        <v>59787.09</v>
      </c>
      <c r="J1991" s="1">
        <v>0</v>
      </c>
      <c r="K1991" s="1">
        <v>0</v>
      </c>
      <c r="L1991" s="1">
        <v>8702</v>
      </c>
      <c r="M1991" s="1">
        <v>0</v>
      </c>
      <c r="N1991" s="1">
        <v>0</v>
      </c>
      <c r="O1991" s="1">
        <v>0</v>
      </c>
      <c r="P1991" s="1">
        <v>93929</v>
      </c>
      <c r="Q1991" s="1">
        <v>0</v>
      </c>
      <c r="R1991" s="1">
        <v>0</v>
      </c>
      <c r="S1991" s="1">
        <v>0</v>
      </c>
      <c r="T1991" s="1">
        <v>102631</v>
      </c>
      <c r="U1991" s="1"/>
      <c r="V1991" s="36"/>
      <c r="W1991" s="1"/>
      <c r="X1991" s="1"/>
      <c r="Y1991" s="1">
        <v>2019</v>
      </c>
      <c r="Z1991" s="1"/>
      <c r="AA1991" s="1"/>
      <c r="AB1991" s="1"/>
      <c r="AC1991" s="1">
        <v>11063</v>
      </c>
      <c r="AD1991" s="1"/>
      <c r="AE1991" s="1"/>
      <c r="AF1991" s="1"/>
      <c r="AG1991" s="1">
        <v>0</v>
      </c>
      <c r="AH1991" s="1">
        <v>0</v>
      </c>
      <c r="AI1991" s="1">
        <v>20715.694625000004</v>
      </c>
      <c r="AJ1991" s="1">
        <v>0</v>
      </c>
      <c r="AK1991" s="1">
        <v>0</v>
      </c>
      <c r="AL1991" s="1">
        <v>0</v>
      </c>
      <c r="AM1991" s="1">
        <v>97239.827689166676</v>
      </c>
      <c r="AN1991" s="1">
        <v>0</v>
      </c>
      <c r="AO1991" s="1">
        <v>0</v>
      </c>
      <c r="AP1991" s="1">
        <v>0</v>
      </c>
      <c r="AQ1991" s="1">
        <v>117955.52231416668</v>
      </c>
      <c r="AR1991" s="1">
        <v>0</v>
      </c>
      <c r="AS1991" s="1">
        <v>0</v>
      </c>
      <c r="AT1991" s="1">
        <v>4377.2311685999994</v>
      </c>
      <c r="AU1991" s="1">
        <v>0</v>
      </c>
      <c r="AV1991" s="1">
        <v>0</v>
      </c>
      <c r="AW1991" s="1">
        <v>0</v>
      </c>
      <c r="AX1991" s="1">
        <v>28776.854339999998</v>
      </c>
      <c r="AY1991" s="1">
        <v>0</v>
      </c>
      <c r="AZ1991" s="1">
        <v>0</v>
      </c>
      <c r="BA1991" s="1">
        <v>0</v>
      </c>
      <c r="BB1991" s="1">
        <v>33154.085508599994</v>
      </c>
      <c r="BC1991" s="7">
        <v>2.5274621631988894</v>
      </c>
      <c r="BD1991" s="35" t="s">
        <v>552</v>
      </c>
      <c r="BE1991" s="35" t="s">
        <v>552</v>
      </c>
      <c r="BF1991" s="35">
        <v>2.8835814518041833</v>
      </c>
      <c r="BG1991" s="35" t="s">
        <v>552</v>
      </c>
      <c r="BH1991" s="35" t="s">
        <v>552</v>
      </c>
      <c r="BI1991" s="35" t="s">
        <v>552</v>
      </c>
      <c r="BJ1991" s="35">
        <v>1.3416163488290802</v>
      </c>
      <c r="BK1991" s="35" t="s">
        <v>552</v>
      </c>
      <c r="BL1991" s="35" t="s">
        <v>552</v>
      </c>
      <c r="BM1991" s="35" t="s">
        <v>552</v>
      </c>
      <c r="BN1991" s="35">
        <v>1.4723583305508732</v>
      </c>
      <c r="BO1991" s="1">
        <v>0</v>
      </c>
      <c r="BP1991" s="1">
        <v>0</v>
      </c>
      <c r="BQ1991" s="1">
        <v>19679.518544399998</v>
      </c>
      <c r="BR1991" s="1">
        <v>874.75019389621559</v>
      </c>
      <c r="BS1991" s="1">
        <v>7729.7580126113462</v>
      </c>
      <c r="BT1991" s="1">
        <v>19679.518544399998</v>
      </c>
      <c r="BU1991" s="1">
        <v>874.75019389621559</v>
      </c>
      <c r="BV1991" s="1">
        <v>2275.382709358958</v>
      </c>
      <c r="BW1991" s="35">
        <v>5.9758386053882733</v>
      </c>
      <c r="BX1991" s="1">
        <v>97922.108108679953</v>
      </c>
      <c r="BY1991" s="1">
        <v>4352.6157848596677</v>
      </c>
      <c r="BZ1991" s="1">
        <v>38462.028329460874</v>
      </c>
      <c r="CA1991" s="1">
        <v>97922.108108679953</v>
      </c>
      <c r="CB1991" s="1">
        <v>4352.6157848596677</v>
      </c>
      <c r="CC1991" s="1">
        <v>11321.93712726127</v>
      </c>
    </row>
    <row r="1992" spans="1:81" x14ac:dyDescent="0.25">
      <c r="A1992" t="s">
        <v>1249</v>
      </c>
      <c r="B1992" t="s">
        <v>1250</v>
      </c>
      <c r="C1992" t="s">
        <v>417</v>
      </c>
      <c r="D1992" t="s">
        <v>1730</v>
      </c>
      <c r="E1992">
        <v>40183</v>
      </c>
      <c r="F1992" t="s">
        <v>370</v>
      </c>
      <c r="G1992" t="s">
        <v>417</v>
      </c>
      <c r="H1992" s="74">
        <v>0.73099999999999998</v>
      </c>
      <c r="I1992" s="1">
        <v>35708.85</v>
      </c>
      <c r="J1992" s="1"/>
      <c r="K1992" s="1"/>
      <c r="L1992" s="1">
        <v>1940</v>
      </c>
      <c r="M1992" s="1"/>
      <c r="N1992" s="1"/>
      <c r="O1992" s="1"/>
      <c r="P1992" s="1">
        <v>93929</v>
      </c>
      <c r="Q1992" s="1"/>
      <c r="R1992" s="1"/>
      <c r="S1992" s="1"/>
      <c r="T1992" s="1">
        <v>95869</v>
      </c>
      <c r="U1992" s="1">
        <v>10.777777777777779</v>
      </c>
      <c r="V1992" s="36">
        <v>4.7326585456329173E-2</v>
      </c>
      <c r="W1992" s="1"/>
      <c r="X1992" s="1"/>
      <c r="Y1992" s="1">
        <v>450</v>
      </c>
      <c r="Z1992" s="1"/>
      <c r="AA1992" s="1"/>
      <c r="AB1992" s="1"/>
      <c r="AC1992" s="1">
        <v>11063</v>
      </c>
      <c r="AD1992" s="1"/>
      <c r="AE1992" s="1"/>
      <c r="AF1992" s="1"/>
      <c r="AG1992" s="1">
        <v>0</v>
      </c>
      <c r="AH1992" s="1">
        <v>0</v>
      </c>
      <c r="AI1992" s="1">
        <v>4617.1737500000008</v>
      </c>
      <c r="AJ1992" s="1">
        <v>0</v>
      </c>
      <c r="AK1992" s="1"/>
      <c r="AL1992" s="1">
        <v>0</v>
      </c>
      <c r="AM1992" s="1">
        <v>97239.827689166676</v>
      </c>
      <c r="AN1992" s="1"/>
      <c r="AO1992" s="1">
        <v>0</v>
      </c>
      <c r="AP1992" s="1">
        <v>0</v>
      </c>
      <c r="AQ1992" s="1">
        <v>101857.00143916668</v>
      </c>
      <c r="AR1992" s="1">
        <v>0</v>
      </c>
      <c r="AS1992" s="1">
        <v>0</v>
      </c>
      <c r="AT1992" s="1">
        <v>975.60872999999992</v>
      </c>
      <c r="AU1992" s="1">
        <v>0</v>
      </c>
      <c r="AV1992" s="1"/>
      <c r="AW1992" s="1">
        <v>0</v>
      </c>
      <c r="AX1992" s="1">
        <v>28776.854339999998</v>
      </c>
      <c r="AY1992" s="1"/>
      <c r="AZ1992" s="1">
        <v>0</v>
      </c>
      <c r="BA1992" s="1">
        <v>0</v>
      </c>
      <c r="BB1992" s="1">
        <v>29752.463069999998</v>
      </c>
      <c r="BC1992" s="7">
        <v>3.6856259585275546</v>
      </c>
      <c r="BD1992" s="35" t="s">
        <v>552</v>
      </c>
      <c r="BE1992" s="35" t="s">
        <v>552</v>
      </c>
      <c r="BF1992" s="35">
        <v>2.8828775670103095</v>
      </c>
      <c r="BG1992" s="35" t="s">
        <v>552</v>
      </c>
      <c r="BH1992" s="35" t="s">
        <v>552</v>
      </c>
      <c r="BI1992" s="35" t="s">
        <v>552</v>
      </c>
      <c r="BJ1992" s="35">
        <v>1.3416163488290802</v>
      </c>
      <c r="BK1992" s="35" t="s">
        <v>552</v>
      </c>
      <c r="BL1992" s="35" t="s">
        <v>552</v>
      </c>
      <c r="BM1992" s="35" t="s">
        <v>552</v>
      </c>
      <c r="BN1992" s="35">
        <v>1.3728052291060371</v>
      </c>
      <c r="BO1992" s="1">
        <v>0</v>
      </c>
      <c r="BP1992" s="1">
        <v>0</v>
      </c>
      <c r="BQ1992" s="1">
        <v>11753.925065999998</v>
      </c>
      <c r="BR1992" s="1">
        <v>522.45933798267947</v>
      </c>
      <c r="BS1992" s="1">
        <v>4616.7286183126935</v>
      </c>
      <c r="BT1992" s="1">
        <v>11753.925065999998</v>
      </c>
      <c r="BU1992" s="1">
        <v>522.45933798267947</v>
      </c>
      <c r="BV1992" s="1">
        <v>1359.0107807737861</v>
      </c>
      <c r="BW1992" s="35">
        <v>5.9758386053882733</v>
      </c>
      <c r="BX1992" s="1">
        <v>58485.634108243699</v>
      </c>
      <c r="BY1992" s="1">
        <v>2599.6733436798163</v>
      </c>
      <c r="BZ1992" s="1">
        <v>22972.096489601161</v>
      </c>
      <c r="CA1992" s="1">
        <v>58485.634108243699</v>
      </c>
      <c r="CB1992" s="1">
        <v>2599.6733436798163</v>
      </c>
      <c r="CC1992" s="1">
        <v>6762.2183081130643</v>
      </c>
    </row>
    <row r="1993" spans="1:81" x14ac:dyDescent="0.25">
      <c r="A1993" t="s">
        <v>1209</v>
      </c>
      <c r="B1993" t="s">
        <v>1210</v>
      </c>
      <c r="C1993" t="s">
        <v>417</v>
      </c>
      <c r="D1993" t="s">
        <v>38</v>
      </c>
      <c r="E1993">
        <v>40182</v>
      </c>
      <c r="F1993" t="s">
        <v>370</v>
      </c>
      <c r="G1993" t="s">
        <v>417</v>
      </c>
      <c r="H1993" s="74">
        <v>0.73099999999999998</v>
      </c>
      <c r="I1993" s="1">
        <v>284855.59000000003</v>
      </c>
      <c r="J1993" s="1"/>
      <c r="K1993" s="1"/>
      <c r="L1993" s="1">
        <v>28786</v>
      </c>
      <c r="M1993" s="1"/>
      <c r="N1993" s="1"/>
      <c r="O1993" s="1"/>
      <c r="P1993" s="1"/>
      <c r="Q1993" s="1"/>
      <c r="R1993" s="1"/>
      <c r="S1993" s="1"/>
      <c r="T1993" s="1">
        <v>28786</v>
      </c>
      <c r="U1993" s="1">
        <v>24</v>
      </c>
      <c r="V1993" s="36">
        <v>0.33979338438782331</v>
      </c>
      <c r="W1993" s="1"/>
      <c r="X1993" s="1"/>
      <c r="Y1993" s="1">
        <v>6679</v>
      </c>
      <c r="Z1993" s="1"/>
      <c r="AA1993" s="1"/>
      <c r="AB1993" s="1"/>
      <c r="AC1993" s="1"/>
      <c r="AD1993" s="1"/>
      <c r="AE1993" s="1"/>
      <c r="AF1993" s="1"/>
      <c r="AG1993" s="1">
        <v>0</v>
      </c>
      <c r="AH1993" s="1">
        <v>0</v>
      </c>
      <c r="AI1993" s="1">
        <v>68529.026375000016</v>
      </c>
      <c r="AJ1993" s="1">
        <v>0</v>
      </c>
      <c r="AK1993" s="1">
        <v>0</v>
      </c>
      <c r="AL1993" s="1">
        <v>0</v>
      </c>
      <c r="AM1993" s="1">
        <v>0</v>
      </c>
      <c r="AN1993" s="1">
        <v>0</v>
      </c>
      <c r="AO1993" s="1">
        <v>0</v>
      </c>
      <c r="AP1993" s="1">
        <v>0</v>
      </c>
      <c r="AQ1993" s="1">
        <v>68529.026375000016</v>
      </c>
      <c r="AR1993" s="1">
        <v>0</v>
      </c>
      <c r="AS1993" s="1">
        <v>0</v>
      </c>
      <c r="AT1993" s="1">
        <v>14480.201572599999</v>
      </c>
      <c r="AU1993" s="1">
        <v>0</v>
      </c>
      <c r="AV1993" s="1">
        <v>0</v>
      </c>
      <c r="AW1993" s="1">
        <v>0</v>
      </c>
      <c r="AX1993" s="1">
        <v>0</v>
      </c>
      <c r="AY1993" s="1">
        <v>0</v>
      </c>
      <c r="AZ1993" s="1">
        <v>0</v>
      </c>
      <c r="BA1993" s="1">
        <v>0</v>
      </c>
      <c r="BB1993" s="1">
        <v>14480.201572599999</v>
      </c>
      <c r="BC1993" s="7">
        <v>0.29140810593746819</v>
      </c>
      <c r="BD1993" s="35" t="s">
        <v>552</v>
      </c>
      <c r="BE1993" s="35" t="s">
        <v>552</v>
      </c>
      <c r="BF1993" s="35">
        <v>2.8836666416869314</v>
      </c>
      <c r="BG1993" s="35" t="s">
        <v>552</v>
      </c>
      <c r="BH1993" s="35" t="s">
        <v>552</v>
      </c>
      <c r="BI1993" s="35" t="s">
        <v>552</v>
      </c>
      <c r="BJ1993" s="35" t="s">
        <v>552</v>
      </c>
      <c r="BK1993" s="35" t="s">
        <v>552</v>
      </c>
      <c r="BL1993" s="35" t="s">
        <v>552</v>
      </c>
      <c r="BM1993" s="35" t="s">
        <v>552</v>
      </c>
      <c r="BN1993" s="35">
        <v>2.8836666416869314</v>
      </c>
      <c r="BO1993" s="1">
        <v>0</v>
      </c>
      <c r="BP1993" s="1"/>
      <c r="BQ1993" s="1">
        <v>93763.066004399996</v>
      </c>
      <c r="BR1993" s="1">
        <v>4167.7472943560379</v>
      </c>
      <c r="BS1993" s="1">
        <v>36828.432011653895</v>
      </c>
      <c r="BT1993" s="1">
        <v>93763.066004399996</v>
      </c>
      <c r="BU1993" s="1">
        <v>4167.7472943560379</v>
      </c>
      <c r="BV1993" s="1">
        <v>10841.060907133038</v>
      </c>
      <c r="BW1993" s="35">
        <v>5.9757784636142901</v>
      </c>
      <c r="BX1993" s="1">
        <v>466544.24450713862</v>
      </c>
      <c r="BY1993" s="1">
        <v>20737.787229043497</v>
      </c>
      <c r="BZ1993" s="1">
        <v>183250.11885227056</v>
      </c>
      <c r="CA1993" s="1">
        <v>466544.24450713862</v>
      </c>
      <c r="CB1993" s="1">
        <v>20737.787229043497</v>
      </c>
      <c r="CC1993" s="1">
        <v>53942.717384443364</v>
      </c>
    </row>
    <row r="1994" spans="1:81" x14ac:dyDescent="0.25">
      <c r="A1994" t="s">
        <v>1209</v>
      </c>
      <c r="B1994" t="s">
        <v>1210</v>
      </c>
      <c r="C1994" t="s">
        <v>417</v>
      </c>
      <c r="D1994" t="s">
        <v>28</v>
      </c>
      <c r="E1994">
        <v>40182</v>
      </c>
      <c r="F1994" t="s">
        <v>370</v>
      </c>
      <c r="G1994" t="s">
        <v>417</v>
      </c>
      <c r="H1994" s="74">
        <v>0.73099999999999998</v>
      </c>
      <c r="I1994" s="1">
        <v>399804.9</v>
      </c>
      <c r="J1994" s="1">
        <v>0</v>
      </c>
      <c r="K1994" s="1">
        <v>0</v>
      </c>
      <c r="L1994" s="1">
        <v>84070</v>
      </c>
      <c r="M1994" s="1">
        <v>0</v>
      </c>
      <c r="N1994" s="1">
        <v>0</v>
      </c>
      <c r="O1994" s="1">
        <v>0</v>
      </c>
      <c r="P1994" s="1">
        <v>53113</v>
      </c>
      <c r="Q1994" s="1">
        <v>0</v>
      </c>
      <c r="R1994" s="1">
        <v>0</v>
      </c>
      <c r="S1994" s="1">
        <v>0</v>
      </c>
      <c r="T1994" s="1">
        <v>137183</v>
      </c>
      <c r="U1994" s="1"/>
      <c r="V1994" s="36"/>
      <c r="W1994" s="1"/>
      <c r="X1994" s="1"/>
      <c r="Y1994" s="1">
        <v>19505</v>
      </c>
      <c r="Z1994" s="1"/>
      <c r="AA1994" s="1"/>
      <c r="AB1994" s="1"/>
      <c r="AC1994" s="1">
        <v>6256</v>
      </c>
      <c r="AD1994" s="1"/>
      <c r="AE1994" s="1"/>
      <c r="AF1994" s="1"/>
      <c r="AG1994" s="1">
        <v>0</v>
      </c>
      <c r="AH1994" s="1">
        <v>0</v>
      </c>
      <c r="AI1994" s="1">
        <v>200128.61812500001</v>
      </c>
      <c r="AJ1994" s="1">
        <v>0</v>
      </c>
      <c r="AK1994" s="1">
        <v>0</v>
      </c>
      <c r="AL1994" s="1">
        <v>0</v>
      </c>
      <c r="AM1994" s="1">
        <v>54988.007515833327</v>
      </c>
      <c r="AN1994" s="1">
        <v>0</v>
      </c>
      <c r="AO1994" s="1">
        <v>0</v>
      </c>
      <c r="AP1994" s="1">
        <v>0</v>
      </c>
      <c r="AQ1994" s="1">
        <v>255116.62564083334</v>
      </c>
      <c r="AR1994" s="1">
        <v>0</v>
      </c>
      <c r="AS1994" s="1">
        <v>0</v>
      </c>
      <c r="AT1994" s="1">
        <v>42287.218396999997</v>
      </c>
      <c r="AU1994" s="1">
        <v>0</v>
      </c>
      <c r="AV1994" s="1">
        <v>0</v>
      </c>
      <c r="AW1994" s="1">
        <v>0</v>
      </c>
      <c r="AX1994" s="1">
        <v>16272.98208</v>
      </c>
      <c r="AY1994" s="1">
        <v>0</v>
      </c>
      <c r="AZ1994" s="1">
        <v>0</v>
      </c>
      <c r="BA1994" s="1">
        <v>0</v>
      </c>
      <c r="BB1994" s="1">
        <v>58560.200476999999</v>
      </c>
      <c r="BC1994" s="7">
        <v>0.78457474162481078</v>
      </c>
      <c r="BD1994" s="35" t="s">
        <v>552</v>
      </c>
      <c r="BE1994" s="35" t="s">
        <v>552</v>
      </c>
      <c r="BF1994" s="35">
        <v>2.8834998991554657</v>
      </c>
      <c r="BG1994" s="35" t="s">
        <v>552</v>
      </c>
      <c r="BH1994" s="35" t="s">
        <v>552</v>
      </c>
      <c r="BI1994" s="35" t="s">
        <v>552</v>
      </c>
      <c r="BJ1994" s="35">
        <v>1.3416863968488566</v>
      </c>
      <c r="BK1994" s="35" t="s">
        <v>552</v>
      </c>
      <c r="BL1994" s="35" t="s">
        <v>552</v>
      </c>
      <c r="BM1994" s="35" t="s">
        <v>552</v>
      </c>
      <c r="BN1994" s="35">
        <v>2.2865575626559655</v>
      </c>
      <c r="BO1994" s="1">
        <v>0</v>
      </c>
      <c r="BP1994" s="1">
        <v>0</v>
      </c>
      <c r="BQ1994" s="1">
        <v>131599.78088400001</v>
      </c>
      <c r="BR1994" s="1">
        <v>5849.5808007323512</v>
      </c>
      <c r="BS1994" s="1">
        <v>51690.007479144384</v>
      </c>
      <c r="BT1994" s="1">
        <v>131599.78088400001</v>
      </c>
      <c r="BU1994" s="1">
        <v>5849.5808007323512</v>
      </c>
      <c r="BV1994" s="1">
        <v>15215.812587248976</v>
      </c>
      <c r="BW1994" s="35">
        <v>5.9757784636142901</v>
      </c>
      <c r="BX1994" s="1">
        <v>654811.35553896683</v>
      </c>
      <c r="BY1994" s="1">
        <v>29106.218169455671</v>
      </c>
      <c r="BZ1994" s="1">
        <v>257198.02599878825</v>
      </c>
      <c r="CA1994" s="1">
        <v>654811.35553896683</v>
      </c>
      <c r="CB1994" s="1">
        <v>29106.218169455671</v>
      </c>
      <c r="CC1994" s="1">
        <v>75710.512578024704</v>
      </c>
    </row>
    <row r="1995" spans="1:81" x14ac:dyDescent="0.25">
      <c r="A1995" t="s">
        <v>1209</v>
      </c>
      <c r="B1995" t="s">
        <v>1210</v>
      </c>
      <c r="C1995" t="s">
        <v>417</v>
      </c>
      <c r="D1995" t="s">
        <v>1730</v>
      </c>
      <c r="E1995">
        <v>40182</v>
      </c>
      <c r="F1995" t="s">
        <v>370</v>
      </c>
      <c r="G1995" t="s">
        <v>417</v>
      </c>
      <c r="H1995" s="74">
        <v>0.73099999999999998</v>
      </c>
      <c r="I1995" s="1">
        <v>114949.31</v>
      </c>
      <c r="J1995" s="1"/>
      <c r="K1995" s="1"/>
      <c r="L1995" s="1">
        <v>55284</v>
      </c>
      <c r="M1995" s="1"/>
      <c r="N1995" s="1"/>
      <c r="O1995" s="1"/>
      <c r="P1995" s="1">
        <v>53113</v>
      </c>
      <c r="Q1995" s="1"/>
      <c r="R1995" s="1"/>
      <c r="S1995" s="1"/>
      <c r="T1995" s="1">
        <v>108397</v>
      </c>
      <c r="U1995" s="1">
        <v>12</v>
      </c>
      <c r="V1995" s="36">
        <v>0.20983809784592916</v>
      </c>
      <c r="W1995" s="1"/>
      <c r="X1995" s="1"/>
      <c r="Y1995" s="1">
        <v>12826</v>
      </c>
      <c r="Z1995" s="1"/>
      <c r="AA1995" s="1"/>
      <c r="AB1995" s="1"/>
      <c r="AC1995" s="1">
        <v>6256</v>
      </c>
      <c r="AD1995" s="1"/>
      <c r="AE1995" s="1"/>
      <c r="AF1995" s="1"/>
      <c r="AG1995" s="1">
        <v>0</v>
      </c>
      <c r="AH1995" s="1">
        <v>0</v>
      </c>
      <c r="AI1995" s="1">
        <v>131599.59174999999</v>
      </c>
      <c r="AJ1995" s="1">
        <v>0</v>
      </c>
      <c r="AK1995" s="1"/>
      <c r="AL1995" s="1">
        <v>0</v>
      </c>
      <c r="AM1995" s="1">
        <v>54988.007515833327</v>
      </c>
      <c r="AN1995" s="1"/>
      <c r="AO1995" s="1">
        <v>0</v>
      </c>
      <c r="AP1995" s="1">
        <v>0</v>
      </c>
      <c r="AQ1995" s="1">
        <v>186587.59926583333</v>
      </c>
      <c r="AR1995" s="1">
        <v>0</v>
      </c>
      <c r="AS1995" s="1">
        <v>0</v>
      </c>
      <c r="AT1995" s="1">
        <v>27807.016824399998</v>
      </c>
      <c r="AU1995" s="1">
        <v>0</v>
      </c>
      <c r="AV1995" s="1"/>
      <c r="AW1995" s="1">
        <v>0</v>
      </c>
      <c r="AX1995" s="1">
        <v>16272.98208</v>
      </c>
      <c r="AY1995" s="1"/>
      <c r="AZ1995" s="1">
        <v>0</v>
      </c>
      <c r="BA1995" s="1">
        <v>0</v>
      </c>
      <c r="BB1995" s="1">
        <v>44079.998904399996</v>
      </c>
      <c r="BC1995" s="7">
        <v>2.00668971540789</v>
      </c>
      <c r="BD1995" s="35" t="s">
        <v>552</v>
      </c>
      <c r="BE1995" s="35" t="s">
        <v>552</v>
      </c>
      <c r="BF1995" s="35">
        <v>2.8834130774618334</v>
      </c>
      <c r="BG1995" s="35" t="s">
        <v>552</v>
      </c>
      <c r="BH1995" s="35" t="s">
        <v>552</v>
      </c>
      <c r="BI1995" s="35" t="s">
        <v>552</v>
      </c>
      <c r="BJ1995" s="35">
        <v>1.3416863968488566</v>
      </c>
      <c r="BK1995" s="35" t="s">
        <v>552</v>
      </c>
      <c r="BL1995" s="35" t="s">
        <v>552</v>
      </c>
      <c r="BM1995" s="35" t="s">
        <v>552</v>
      </c>
      <c r="BN1995" s="35">
        <v>2.1279887650971272</v>
      </c>
      <c r="BO1995" s="1">
        <v>0</v>
      </c>
      <c r="BP1995" s="1">
        <v>0</v>
      </c>
      <c r="BQ1995" s="1">
        <v>37836.714879599996</v>
      </c>
      <c r="BR1995" s="1">
        <v>1681.8335063763129</v>
      </c>
      <c r="BS1995" s="1">
        <v>14861.575467490482</v>
      </c>
      <c r="BT1995" s="1">
        <v>37836.714879599996</v>
      </c>
      <c r="BU1995" s="1">
        <v>1681.8335063763129</v>
      </c>
      <c r="BV1995" s="1">
        <v>4374.7516801159372</v>
      </c>
      <c r="BW1995" s="35">
        <v>5.9757784636142901</v>
      </c>
      <c r="BX1995" s="1">
        <v>188267.11103182804</v>
      </c>
      <c r="BY1995" s="1">
        <v>8368.430940412165</v>
      </c>
      <c r="BZ1995" s="1">
        <v>73947.907146517609</v>
      </c>
      <c r="CA1995" s="1">
        <v>188267.11103182804</v>
      </c>
      <c r="CB1995" s="1">
        <v>8368.430940412165</v>
      </c>
      <c r="CC1995" s="1">
        <v>21767.795193581314</v>
      </c>
    </row>
    <row r="1996" spans="1:81" x14ac:dyDescent="0.25">
      <c r="A1996" t="s">
        <v>1227</v>
      </c>
      <c r="B1996" t="s">
        <v>1228</v>
      </c>
      <c r="C1996" t="s">
        <v>417</v>
      </c>
      <c r="D1996" t="s">
        <v>38</v>
      </c>
      <c r="E1996">
        <v>40117</v>
      </c>
      <c r="F1996" t="s">
        <v>370</v>
      </c>
      <c r="G1996" t="s">
        <v>417</v>
      </c>
      <c r="H1996" s="74">
        <v>0.73099999999999998</v>
      </c>
      <c r="I1996" s="1">
        <v>162868.37</v>
      </c>
      <c r="J1996" s="1"/>
      <c r="K1996" s="1"/>
      <c r="L1996" s="1">
        <v>20502</v>
      </c>
      <c r="M1996" s="1"/>
      <c r="N1996" s="1"/>
      <c r="O1996" s="1"/>
      <c r="P1996" s="1"/>
      <c r="Q1996" s="1"/>
      <c r="R1996" s="1"/>
      <c r="S1996" s="1"/>
      <c r="T1996" s="1">
        <v>20502</v>
      </c>
      <c r="U1996" s="1">
        <v>25.666666666666668</v>
      </c>
      <c r="V1996" s="36">
        <v>0.17533906905473634</v>
      </c>
      <c r="W1996" s="1"/>
      <c r="X1996" s="1"/>
      <c r="Y1996" s="1">
        <v>4757</v>
      </c>
      <c r="Z1996" s="1"/>
      <c r="AA1996" s="1"/>
      <c r="AB1996" s="1"/>
      <c r="AC1996" s="1"/>
      <c r="AD1996" s="1"/>
      <c r="AE1996" s="1"/>
      <c r="AF1996" s="1"/>
      <c r="AG1996" s="1">
        <v>0</v>
      </c>
      <c r="AH1996" s="1">
        <v>0</v>
      </c>
      <c r="AI1996" s="1">
        <v>48808.587124999998</v>
      </c>
      <c r="AJ1996" s="1">
        <v>0</v>
      </c>
      <c r="AK1996" s="1">
        <v>0</v>
      </c>
      <c r="AL1996" s="1">
        <v>0</v>
      </c>
      <c r="AM1996" s="1">
        <v>0</v>
      </c>
      <c r="AN1996" s="1">
        <v>0</v>
      </c>
      <c r="AO1996" s="1">
        <v>0</v>
      </c>
      <c r="AP1996" s="1">
        <v>0</v>
      </c>
      <c r="AQ1996" s="1">
        <v>48808.587124999998</v>
      </c>
      <c r="AR1996" s="1">
        <v>0</v>
      </c>
      <c r="AS1996" s="1">
        <v>0</v>
      </c>
      <c r="AT1996" s="1">
        <v>10313.268285799999</v>
      </c>
      <c r="AU1996" s="1">
        <v>0</v>
      </c>
      <c r="AV1996" s="1">
        <v>0</v>
      </c>
      <c r="AW1996" s="1">
        <v>0</v>
      </c>
      <c r="AX1996" s="1">
        <v>0</v>
      </c>
      <c r="AY1996" s="1">
        <v>0</v>
      </c>
      <c r="AZ1996" s="1">
        <v>0</v>
      </c>
      <c r="BA1996" s="1">
        <v>0</v>
      </c>
      <c r="BB1996" s="1">
        <v>10313.268285799999</v>
      </c>
      <c r="BC1996" s="7">
        <v>0.3630039117527854</v>
      </c>
      <c r="BD1996" s="35" t="s">
        <v>552</v>
      </c>
      <c r="BE1996" s="35" t="s">
        <v>552</v>
      </c>
      <c r="BF1996" s="35">
        <v>2.8837116091503265</v>
      </c>
      <c r="BG1996" s="35" t="s">
        <v>552</v>
      </c>
      <c r="BH1996" s="35" t="s">
        <v>552</v>
      </c>
      <c r="BI1996" s="35" t="s">
        <v>552</v>
      </c>
      <c r="BJ1996" s="35" t="s">
        <v>552</v>
      </c>
      <c r="BK1996" s="35" t="s">
        <v>552</v>
      </c>
      <c r="BL1996" s="35" t="s">
        <v>552</v>
      </c>
      <c r="BM1996" s="35" t="s">
        <v>552</v>
      </c>
      <c r="BN1996" s="35">
        <v>2.8837116091503265</v>
      </c>
      <c r="BO1996" s="1">
        <v>0</v>
      </c>
      <c r="BP1996" s="1"/>
      <c r="BQ1996" s="1">
        <v>53609.752669199988</v>
      </c>
      <c r="BR1996" s="1">
        <v>2382.9415052156005</v>
      </c>
      <c r="BS1996" s="1">
        <v>21056.938680381489</v>
      </c>
      <c r="BT1996" s="1">
        <v>53609.752669199988</v>
      </c>
      <c r="BU1996" s="1">
        <v>2382.9415052156005</v>
      </c>
      <c r="BV1996" s="1">
        <v>6198.4597845367152</v>
      </c>
      <c r="BW1996" s="35">
        <v>5.975513631350557</v>
      </c>
      <c r="BX1996" s="1">
        <v>266736.05517893645</v>
      </c>
      <c r="BY1996" s="1">
        <v>11856.357941911234</v>
      </c>
      <c r="BZ1996" s="1">
        <v>104769.0854387509</v>
      </c>
      <c r="CA1996" s="1">
        <v>266736.05517893645</v>
      </c>
      <c r="CB1996" s="1">
        <v>11856.357941911234</v>
      </c>
      <c r="CC1996" s="1">
        <v>30840.521151340661</v>
      </c>
    </row>
    <row r="1997" spans="1:81" x14ac:dyDescent="0.25">
      <c r="A1997" t="s">
        <v>1227</v>
      </c>
      <c r="B1997" t="s">
        <v>1228</v>
      </c>
      <c r="C1997" t="s">
        <v>417</v>
      </c>
      <c r="D1997" t="s">
        <v>28</v>
      </c>
      <c r="E1997">
        <v>40117</v>
      </c>
      <c r="F1997" t="s">
        <v>370</v>
      </c>
      <c r="G1997" t="s">
        <v>417</v>
      </c>
      <c r="H1997" s="74">
        <v>0.73099999999999998</v>
      </c>
      <c r="I1997" s="1">
        <v>313159.82999999996</v>
      </c>
      <c r="J1997" s="1">
        <v>0</v>
      </c>
      <c r="K1997" s="1">
        <v>0</v>
      </c>
      <c r="L1997" s="1">
        <v>20502</v>
      </c>
      <c r="M1997" s="1">
        <v>0</v>
      </c>
      <c r="N1997" s="1">
        <v>0</v>
      </c>
      <c r="O1997" s="1">
        <v>0</v>
      </c>
      <c r="P1997" s="1">
        <v>85068</v>
      </c>
      <c r="Q1997" s="1">
        <v>0</v>
      </c>
      <c r="R1997" s="1">
        <v>0</v>
      </c>
      <c r="S1997" s="1">
        <v>0</v>
      </c>
      <c r="T1997" s="1">
        <v>105570</v>
      </c>
      <c r="U1997" s="1"/>
      <c r="V1997" s="36"/>
      <c r="W1997" s="1"/>
      <c r="X1997" s="1"/>
      <c r="Y1997" s="1">
        <v>4757</v>
      </c>
      <c r="Z1997" s="1"/>
      <c r="AA1997" s="1"/>
      <c r="AB1997" s="1"/>
      <c r="AC1997" s="1">
        <v>10020</v>
      </c>
      <c r="AD1997" s="1"/>
      <c r="AE1997" s="1"/>
      <c r="AF1997" s="1"/>
      <c r="AG1997" s="1">
        <v>0</v>
      </c>
      <c r="AH1997" s="1">
        <v>0</v>
      </c>
      <c r="AI1997" s="1">
        <v>48808.587124999998</v>
      </c>
      <c r="AJ1997" s="1">
        <v>0</v>
      </c>
      <c r="AK1997" s="1">
        <v>0</v>
      </c>
      <c r="AL1997" s="1">
        <v>0</v>
      </c>
      <c r="AM1997" s="1">
        <v>88072.223069999993</v>
      </c>
      <c r="AN1997" s="1">
        <v>0</v>
      </c>
      <c r="AO1997" s="1">
        <v>0</v>
      </c>
      <c r="AP1997" s="1">
        <v>0</v>
      </c>
      <c r="AQ1997" s="1">
        <v>136880.810195</v>
      </c>
      <c r="AR1997" s="1">
        <v>0</v>
      </c>
      <c r="AS1997" s="1">
        <v>0</v>
      </c>
      <c r="AT1997" s="1">
        <v>10313.268285799999</v>
      </c>
      <c r="AU1997" s="1">
        <v>0</v>
      </c>
      <c r="AV1997" s="1">
        <v>0</v>
      </c>
      <c r="AW1997" s="1">
        <v>0</v>
      </c>
      <c r="AX1997" s="1">
        <v>26063.8236</v>
      </c>
      <c r="AY1997" s="1">
        <v>0</v>
      </c>
      <c r="AZ1997" s="1">
        <v>0</v>
      </c>
      <c r="BA1997" s="1">
        <v>0</v>
      </c>
      <c r="BB1997" s="1">
        <v>36377.0918858</v>
      </c>
      <c r="BC1997" s="7">
        <v>0.55325710861702804</v>
      </c>
      <c r="BD1997" s="35" t="s">
        <v>552</v>
      </c>
      <c r="BE1997" s="35" t="s">
        <v>552</v>
      </c>
      <c r="BF1997" s="35">
        <v>2.8837116091503265</v>
      </c>
      <c r="BG1997" s="35" t="s">
        <v>552</v>
      </c>
      <c r="BH1997" s="35" t="s">
        <v>552</v>
      </c>
      <c r="BI1997" s="35" t="s">
        <v>552</v>
      </c>
      <c r="BJ1997" s="35">
        <v>1.3417036567216813</v>
      </c>
      <c r="BK1997" s="35" t="s">
        <v>552</v>
      </c>
      <c r="BL1997" s="35" t="s">
        <v>552</v>
      </c>
      <c r="BM1997" s="35" t="s">
        <v>552</v>
      </c>
      <c r="BN1997" s="35">
        <v>1.6411660706715923</v>
      </c>
      <c r="BO1997" s="1">
        <v>0</v>
      </c>
      <c r="BP1997" s="1">
        <v>0</v>
      </c>
      <c r="BQ1997" s="1">
        <v>103079.68964279999</v>
      </c>
      <c r="BR1997" s="1">
        <v>4581.8691294894252</v>
      </c>
      <c r="BS1997" s="1">
        <v>40487.832827630627</v>
      </c>
      <c r="BT1997" s="1">
        <v>103079.68964279999</v>
      </c>
      <c r="BU1997" s="1">
        <v>4581.8691294894252</v>
      </c>
      <c r="BV1997" s="1">
        <v>11918.266342245302</v>
      </c>
      <c r="BW1997" s="35">
        <v>5.975513631350557</v>
      </c>
      <c r="BX1997" s="1">
        <v>512874.40093313612</v>
      </c>
      <c r="BY1997" s="1">
        <v>22797.152310838941</v>
      </c>
      <c r="BZ1997" s="1">
        <v>201447.76413771874</v>
      </c>
      <c r="CA1997" s="1">
        <v>512874.40093313612</v>
      </c>
      <c r="CB1997" s="1">
        <v>22797.152310838941</v>
      </c>
      <c r="CC1997" s="1">
        <v>59299.496647908032</v>
      </c>
    </row>
    <row r="1998" spans="1:81" x14ac:dyDescent="0.25">
      <c r="A1998" t="s">
        <v>1227</v>
      </c>
      <c r="B1998" t="s">
        <v>1228</v>
      </c>
      <c r="C1998" t="s">
        <v>417</v>
      </c>
      <c r="D1998" t="s">
        <v>1730</v>
      </c>
      <c r="E1998">
        <v>40117</v>
      </c>
      <c r="F1998" t="s">
        <v>370</v>
      </c>
      <c r="G1998" t="s">
        <v>417</v>
      </c>
      <c r="H1998" s="74">
        <v>0.73099999999999998</v>
      </c>
      <c r="I1998" s="1">
        <v>150291.46</v>
      </c>
      <c r="J1998" s="1"/>
      <c r="K1998" s="1"/>
      <c r="L1998" s="1"/>
      <c r="M1998" s="1"/>
      <c r="N1998" s="1"/>
      <c r="O1998" s="1"/>
      <c r="P1998" s="1">
        <v>85068</v>
      </c>
      <c r="Q1998" s="1"/>
      <c r="R1998" s="1"/>
      <c r="S1998" s="1"/>
      <c r="T1998" s="1">
        <v>85068</v>
      </c>
      <c r="U1998" s="1">
        <v>13.666666666666666</v>
      </c>
      <c r="V1998" s="36">
        <v>0.36044891991087796</v>
      </c>
      <c r="W1998" s="1"/>
      <c r="X1998" s="1"/>
      <c r="Y1998" s="1"/>
      <c r="Z1998" s="1"/>
      <c r="AA1998" s="1"/>
      <c r="AB1998" s="1"/>
      <c r="AC1998" s="1">
        <v>10020</v>
      </c>
      <c r="AD1998" s="1"/>
      <c r="AE1998" s="1"/>
      <c r="AF1998" s="1"/>
      <c r="AG1998" s="1">
        <v>0</v>
      </c>
      <c r="AH1998" s="1">
        <v>0</v>
      </c>
      <c r="AI1998" s="1">
        <v>0</v>
      </c>
      <c r="AJ1998" s="1">
        <v>0</v>
      </c>
      <c r="AK1998" s="1"/>
      <c r="AL1998" s="1">
        <v>0</v>
      </c>
      <c r="AM1998" s="1">
        <v>88072.223069999993</v>
      </c>
      <c r="AN1998" s="1"/>
      <c r="AO1998" s="1">
        <v>0</v>
      </c>
      <c r="AP1998" s="1">
        <v>0</v>
      </c>
      <c r="AQ1998" s="1">
        <v>88072.223069999993</v>
      </c>
      <c r="AR1998" s="1">
        <v>0</v>
      </c>
      <c r="AS1998" s="1">
        <v>0</v>
      </c>
      <c r="AT1998" s="1">
        <v>0</v>
      </c>
      <c r="AU1998" s="1">
        <v>0</v>
      </c>
      <c r="AV1998" s="1"/>
      <c r="AW1998" s="1">
        <v>0</v>
      </c>
      <c r="AX1998" s="1">
        <v>26063.8236</v>
      </c>
      <c r="AY1998" s="1"/>
      <c r="AZ1998" s="1">
        <v>0</v>
      </c>
      <c r="BA1998" s="1">
        <v>0</v>
      </c>
      <c r="BB1998" s="1">
        <v>26063.8236</v>
      </c>
      <c r="BC1998" s="7">
        <v>0.75943135205420187</v>
      </c>
      <c r="BD1998" s="35" t="s">
        <v>552</v>
      </c>
      <c r="BE1998" s="35" t="s">
        <v>552</v>
      </c>
      <c r="BF1998" s="35" t="s">
        <v>552</v>
      </c>
      <c r="BG1998" s="35" t="s">
        <v>552</v>
      </c>
      <c r="BH1998" s="35" t="s">
        <v>552</v>
      </c>
      <c r="BI1998" s="35" t="s">
        <v>552</v>
      </c>
      <c r="BJ1998" s="35">
        <v>1.3417036567216813</v>
      </c>
      <c r="BK1998" s="35" t="s">
        <v>552</v>
      </c>
      <c r="BL1998" s="35" t="s">
        <v>552</v>
      </c>
      <c r="BM1998" s="35" t="s">
        <v>552</v>
      </c>
      <c r="BN1998" s="35">
        <v>1.3417036567216813</v>
      </c>
      <c r="BO1998" s="1">
        <v>0</v>
      </c>
      <c r="BP1998" s="1">
        <v>0</v>
      </c>
      <c r="BQ1998" s="1">
        <v>49469.936973599994</v>
      </c>
      <c r="BR1998" s="1">
        <v>2198.9276242738247</v>
      </c>
      <c r="BS1998" s="1">
        <v>19430.894147249142</v>
      </c>
      <c r="BT1998" s="1">
        <v>49469.936973599994</v>
      </c>
      <c r="BU1998" s="1">
        <v>2198.9276242738247</v>
      </c>
      <c r="BV1998" s="1">
        <v>5719.8065577085872</v>
      </c>
      <c r="BW1998" s="35">
        <v>5.975513631350557</v>
      </c>
      <c r="BX1998" s="1">
        <v>246138.34575419966</v>
      </c>
      <c r="BY1998" s="1">
        <v>10940.794368927709</v>
      </c>
      <c r="BZ1998" s="1">
        <v>96678.678698967851</v>
      </c>
      <c r="CA1998" s="1">
        <v>246138.34575419966</v>
      </c>
      <c r="CB1998" s="1">
        <v>10940.794368927709</v>
      </c>
      <c r="CC1998" s="1">
        <v>28458.975496567375</v>
      </c>
    </row>
    <row r="1999" spans="1:81" x14ac:dyDescent="0.25">
      <c r="A1999" t="s">
        <v>1190</v>
      </c>
      <c r="B1999" t="s">
        <v>1191</v>
      </c>
      <c r="C1999" t="s">
        <v>417</v>
      </c>
      <c r="D1999" t="s">
        <v>38</v>
      </c>
      <c r="E1999">
        <v>40174</v>
      </c>
      <c r="F1999" t="s">
        <v>370</v>
      </c>
      <c r="G1999" t="s">
        <v>417</v>
      </c>
      <c r="H1999" s="74">
        <v>0.73099999999999998</v>
      </c>
      <c r="I1999" s="1">
        <v>385863.47</v>
      </c>
      <c r="J1999" s="1"/>
      <c r="K1999" s="1"/>
      <c r="L1999" s="1">
        <v>50894</v>
      </c>
      <c r="M1999" s="1"/>
      <c r="N1999" s="1"/>
      <c r="O1999" s="1"/>
      <c r="P1999" s="1"/>
      <c r="Q1999" s="1"/>
      <c r="R1999" s="1"/>
      <c r="S1999" s="1"/>
      <c r="T1999" s="1">
        <v>50894</v>
      </c>
      <c r="U1999" s="1">
        <v>24</v>
      </c>
      <c r="V1999" s="36">
        <v>7.3218985911174053E-2</v>
      </c>
      <c r="W1999" s="1"/>
      <c r="X1999" s="1"/>
      <c r="Y1999" s="1">
        <v>11808</v>
      </c>
      <c r="Z1999" s="1"/>
      <c r="AA1999" s="1"/>
      <c r="AB1999" s="1"/>
      <c r="AC1999" s="1"/>
      <c r="AD1999" s="1"/>
      <c r="AE1999" s="1"/>
      <c r="AF1999" s="1"/>
      <c r="AG1999" s="1">
        <v>0</v>
      </c>
      <c r="AH1999" s="1">
        <v>0</v>
      </c>
      <c r="AI1999" s="1">
        <v>121154.50362500001</v>
      </c>
      <c r="AJ1999" s="1">
        <v>0</v>
      </c>
      <c r="AK1999" s="1">
        <v>0</v>
      </c>
      <c r="AL1999" s="1">
        <v>0</v>
      </c>
      <c r="AM1999" s="1">
        <v>0</v>
      </c>
      <c r="AN1999" s="1">
        <v>0</v>
      </c>
      <c r="AO1999" s="1">
        <v>0</v>
      </c>
      <c r="AP1999" s="1">
        <v>0</v>
      </c>
      <c r="AQ1999" s="1">
        <v>121154.50362500001</v>
      </c>
      <c r="AR1999" s="1">
        <v>0</v>
      </c>
      <c r="AS1999" s="1">
        <v>0</v>
      </c>
      <c r="AT1999" s="1">
        <v>25599.9730752</v>
      </c>
      <c r="AU1999" s="1">
        <v>0</v>
      </c>
      <c r="AV1999" s="1">
        <v>0</v>
      </c>
      <c r="AW1999" s="1">
        <v>0</v>
      </c>
      <c r="AX1999" s="1">
        <v>0</v>
      </c>
      <c r="AY1999" s="1">
        <v>0</v>
      </c>
      <c r="AZ1999" s="1">
        <v>0</v>
      </c>
      <c r="BA1999" s="1">
        <v>0</v>
      </c>
      <c r="BB1999" s="1">
        <v>25599.9730752</v>
      </c>
      <c r="BC1999" s="7">
        <v>0.38032746841829834</v>
      </c>
      <c r="BD1999" s="35" t="s">
        <v>552</v>
      </c>
      <c r="BE1999" s="35" t="s">
        <v>552</v>
      </c>
      <c r="BF1999" s="35">
        <v>2.8835319821629271</v>
      </c>
      <c r="BG1999" s="35" t="s">
        <v>552</v>
      </c>
      <c r="BH1999" s="35" t="s">
        <v>552</v>
      </c>
      <c r="BI1999" s="35" t="s">
        <v>552</v>
      </c>
      <c r="BJ1999" s="35" t="s">
        <v>552</v>
      </c>
      <c r="BK1999" s="35" t="s">
        <v>552</v>
      </c>
      <c r="BL1999" s="35" t="s">
        <v>552</v>
      </c>
      <c r="BM1999" s="35" t="s">
        <v>552</v>
      </c>
      <c r="BN1999" s="35">
        <v>2.8835319821629271</v>
      </c>
      <c r="BO1999" s="1">
        <v>0</v>
      </c>
      <c r="BP1999" s="1"/>
      <c r="BQ1999" s="1">
        <v>127010.81978519997</v>
      </c>
      <c r="BR1999" s="1">
        <v>5645.6025071627764</v>
      </c>
      <c r="BS1999" s="1">
        <v>49887.54677651175</v>
      </c>
      <c r="BT1999" s="1">
        <v>127010.81978519997</v>
      </c>
      <c r="BU1999" s="1">
        <v>5645.6025071627764</v>
      </c>
      <c r="BV1999" s="1">
        <v>14685.228329581671</v>
      </c>
      <c r="BW1999" s="35">
        <v>6.0127331849774359</v>
      </c>
      <c r="BX1999" s="1">
        <v>636671.3511884606</v>
      </c>
      <c r="BY1999" s="1">
        <v>28299.899036846658</v>
      </c>
      <c r="BZ1999" s="1">
        <v>250072.96124373452</v>
      </c>
      <c r="CA1999" s="1">
        <v>636671.3511884606</v>
      </c>
      <c r="CB1999" s="1">
        <v>28299.899036846658</v>
      </c>
      <c r="CC1999" s="1">
        <v>73613.13137666478</v>
      </c>
    </row>
    <row r="2000" spans="1:81" x14ac:dyDescent="0.25">
      <c r="A2000" t="s">
        <v>1190</v>
      </c>
      <c r="B2000" t="s">
        <v>1191</v>
      </c>
      <c r="C2000" t="s">
        <v>417</v>
      </c>
      <c r="D2000" t="s">
        <v>28</v>
      </c>
      <c r="E2000">
        <v>40174</v>
      </c>
      <c r="F2000" t="s">
        <v>370</v>
      </c>
      <c r="G2000" t="s">
        <v>417</v>
      </c>
      <c r="H2000" s="74">
        <v>0.73099999999999998</v>
      </c>
      <c r="I2000" s="1">
        <v>526638.39</v>
      </c>
      <c r="J2000" s="1">
        <v>0</v>
      </c>
      <c r="K2000" s="1">
        <v>0</v>
      </c>
      <c r="L2000" s="1">
        <v>76942</v>
      </c>
      <c r="M2000" s="1">
        <v>0</v>
      </c>
      <c r="N2000" s="1">
        <v>0</v>
      </c>
      <c r="O2000" s="1">
        <v>0</v>
      </c>
      <c r="P2000" s="1">
        <v>194916</v>
      </c>
      <c r="Q2000" s="1">
        <v>0</v>
      </c>
      <c r="R2000" s="1">
        <v>0</v>
      </c>
      <c r="S2000" s="1">
        <v>0</v>
      </c>
      <c r="T2000" s="1">
        <v>271858</v>
      </c>
      <c r="U2000" s="1"/>
      <c r="V2000" s="36"/>
      <c r="W2000" s="1"/>
      <c r="X2000" s="1"/>
      <c r="Y2000" s="1">
        <v>17852</v>
      </c>
      <c r="Z2000" s="1"/>
      <c r="AA2000" s="1"/>
      <c r="AB2000" s="1"/>
      <c r="AC2000" s="1">
        <v>22958</v>
      </c>
      <c r="AD2000" s="1"/>
      <c r="AE2000" s="1"/>
      <c r="AF2000" s="1"/>
      <c r="AG2000" s="1">
        <v>0</v>
      </c>
      <c r="AH2000" s="1">
        <v>0</v>
      </c>
      <c r="AI2000" s="1">
        <v>183168.17962500002</v>
      </c>
      <c r="AJ2000" s="1">
        <v>0</v>
      </c>
      <c r="AK2000" s="1">
        <v>0</v>
      </c>
      <c r="AL2000" s="1">
        <v>0</v>
      </c>
      <c r="AM2000" s="1">
        <v>201792.63209</v>
      </c>
      <c r="AN2000" s="1">
        <v>0</v>
      </c>
      <c r="AO2000" s="1">
        <v>0</v>
      </c>
      <c r="AP2000" s="1">
        <v>0</v>
      </c>
      <c r="AQ2000" s="1">
        <v>384960.81171500002</v>
      </c>
      <c r="AR2000" s="1">
        <v>0</v>
      </c>
      <c r="AS2000" s="1">
        <v>0</v>
      </c>
      <c r="AT2000" s="1">
        <v>38703.482328799997</v>
      </c>
      <c r="AU2000" s="1">
        <v>0</v>
      </c>
      <c r="AV2000" s="1">
        <v>0</v>
      </c>
      <c r="AW2000" s="1">
        <v>0</v>
      </c>
      <c r="AX2000" s="1">
        <v>59717.890439999996</v>
      </c>
      <c r="AY2000" s="1">
        <v>0</v>
      </c>
      <c r="AZ2000" s="1">
        <v>0</v>
      </c>
      <c r="BA2000" s="1">
        <v>0</v>
      </c>
      <c r="BB2000" s="1">
        <v>98421.372768799993</v>
      </c>
      <c r="BC2000" s="7">
        <v>0.91786355431437505</v>
      </c>
      <c r="BD2000" s="35" t="s">
        <v>552</v>
      </c>
      <c r="BE2000" s="35" t="s">
        <v>552</v>
      </c>
      <c r="BF2000" s="35">
        <v>2.8836222343297551</v>
      </c>
      <c r="BG2000" s="35" t="s">
        <v>552</v>
      </c>
      <c r="BH2000" s="35" t="s">
        <v>552</v>
      </c>
      <c r="BI2000" s="35" t="s">
        <v>552</v>
      </c>
      <c r="BJ2000" s="35">
        <v>1.3416575475076442</v>
      </c>
      <c r="BK2000" s="35" t="s">
        <v>552</v>
      </c>
      <c r="BL2000" s="35" t="s">
        <v>552</v>
      </c>
      <c r="BM2000" s="35" t="s">
        <v>552</v>
      </c>
      <c r="BN2000" s="35">
        <v>1.7780686405542601</v>
      </c>
      <c r="BO2000" s="1">
        <v>0</v>
      </c>
      <c r="BP2000" s="1">
        <v>0</v>
      </c>
      <c r="BQ2000" s="1">
        <v>173348.29245239997</v>
      </c>
      <c r="BR2000" s="1">
        <v>7705.2927942418801</v>
      </c>
      <c r="BS2000" s="1">
        <v>68088.065748830355</v>
      </c>
      <c r="BT2000" s="1">
        <v>173348.29245239997</v>
      </c>
      <c r="BU2000" s="1">
        <v>7705.2927942418801</v>
      </c>
      <c r="BV2000" s="1">
        <v>20042.853510526093</v>
      </c>
      <c r="BW2000" s="35">
        <v>6.0127331849774359</v>
      </c>
      <c r="BX2000" s="1">
        <v>868948.73813531885</v>
      </c>
      <c r="BY2000" s="1">
        <v>38624.576889663782</v>
      </c>
      <c r="BZ2000" s="1">
        <v>341307.30668008747</v>
      </c>
      <c r="CA2000" s="1">
        <v>868948.73813531885</v>
      </c>
      <c r="CB2000" s="1">
        <v>38624.576889663782</v>
      </c>
      <c r="CC2000" s="1">
        <v>100469.47691385563</v>
      </c>
    </row>
    <row r="2001" spans="1:81" x14ac:dyDescent="0.25">
      <c r="A2001" t="s">
        <v>1190</v>
      </c>
      <c r="B2001" t="s">
        <v>1191</v>
      </c>
      <c r="C2001" t="s">
        <v>417</v>
      </c>
      <c r="D2001" t="s">
        <v>1730</v>
      </c>
      <c r="E2001">
        <v>40174</v>
      </c>
      <c r="F2001" t="s">
        <v>370</v>
      </c>
      <c r="G2001" t="s">
        <v>417</v>
      </c>
      <c r="H2001" s="74">
        <v>0.73099999999999998</v>
      </c>
      <c r="I2001" s="1">
        <v>140774.92000000001</v>
      </c>
      <c r="J2001" s="1"/>
      <c r="K2001" s="1"/>
      <c r="L2001" s="1">
        <v>26048</v>
      </c>
      <c r="M2001" s="1"/>
      <c r="N2001" s="1"/>
      <c r="O2001" s="1"/>
      <c r="P2001" s="1">
        <v>194916</v>
      </c>
      <c r="Q2001" s="1"/>
      <c r="R2001" s="1"/>
      <c r="S2001" s="1"/>
      <c r="T2001" s="1">
        <v>220964</v>
      </c>
      <c r="U2001" s="1">
        <v>10.421052631578947</v>
      </c>
      <c r="V2001" s="36">
        <v>0.27793400634607124</v>
      </c>
      <c r="W2001" s="1"/>
      <c r="X2001" s="1"/>
      <c r="Y2001" s="1">
        <v>6044</v>
      </c>
      <c r="Z2001" s="1"/>
      <c r="AA2001" s="1"/>
      <c r="AB2001" s="1"/>
      <c r="AC2001" s="1">
        <v>22958</v>
      </c>
      <c r="AD2001" s="1"/>
      <c r="AE2001" s="1"/>
      <c r="AF2001" s="1"/>
      <c r="AG2001" s="1">
        <v>0</v>
      </c>
      <c r="AH2001" s="1">
        <v>0</v>
      </c>
      <c r="AI2001" s="1">
        <v>62013.676000000007</v>
      </c>
      <c r="AJ2001" s="1">
        <v>0</v>
      </c>
      <c r="AK2001" s="1"/>
      <c r="AL2001" s="1">
        <v>0</v>
      </c>
      <c r="AM2001" s="1">
        <v>201792.63209</v>
      </c>
      <c r="AN2001" s="1"/>
      <c r="AO2001" s="1">
        <v>0</v>
      </c>
      <c r="AP2001" s="1">
        <v>0</v>
      </c>
      <c r="AQ2001" s="1">
        <v>263806.30809000001</v>
      </c>
      <c r="AR2001" s="1">
        <v>0</v>
      </c>
      <c r="AS2001" s="1">
        <v>0</v>
      </c>
      <c r="AT2001" s="1">
        <v>13103.509253599999</v>
      </c>
      <c r="AU2001" s="1">
        <v>0</v>
      </c>
      <c r="AV2001" s="1"/>
      <c r="AW2001" s="1">
        <v>0</v>
      </c>
      <c r="AX2001" s="1">
        <v>59717.890439999996</v>
      </c>
      <c r="AY2001" s="1"/>
      <c r="AZ2001" s="1">
        <v>0</v>
      </c>
      <c r="BA2001" s="1">
        <v>0</v>
      </c>
      <c r="BB2001" s="1">
        <v>72821.399693599989</v>
      </c>
      <c r="BC2001" s="7">
        <v>2.3912477292375653</v>
      </c>
      <c r="BD2001" s="35" t="s">
        <v>552</v>
      </c>
      <c r="BE2001" s="35" t="s">
        <v>552</v>
      </c>
      <c r="BF2001" s="35">
        <v>2.8837985739250618</v>
      </c>
      <c r="BG2001" s="35" t="s">
        <v>552</v>
      </c>
      <c r="BH2001" s="35" t="s">
        <v>552</v>
      </c>
      <c r="BI2001" s="35" t="s">
        <v>552</v>
      </c>
      <c r="BJ2001" s="35">
        <v>1.3416575475076442</v>
      </c>
      <c r="BK2001" s="35" t="s">
        <v>552</v>
      </c>
      <c r="BL2001" s="35" t="s">
        <v>552</v>
      </c>
      <c r="BM2001" s="35" t="s">
        <v>552</v>
      </c>
      <c r="BN2001" s="35">
        <v>1.5234504615394362</v>
      </c>
      <c r="BO2001" s="1">
        <v>0</v>
      </c>
      <c r="BP2001" s="1">
        <v>0</v>
      </c>
      <c r="BQ2001" s="1">
        <v>46337.472667199996</v>
      </c>
      <c r="BR2001" s="1">
        <v>2059.6902870791041</v>
      </c>
      <c r="BS2001" s="1">
        <v>18200.518972318623</v>
      </c>
      <c r="BT2001" s="1">
        <v>46337.472667199996</v>
      </c>
      <c r="BU2001" s="1">
        <v>2059.6902870791041</v>
      </c>
      <c r="BV2001" s="1">
        <v>5357.6251809444238</v>
      </c>
      <c r="BW2001" s="35">
        <v>6.0127331849774359</v>
      </c>
      <c r="BX2001" s="1">
        <v>232277.38694685834</v>
      </c>
      <c r="BY2001" s="1">
        <v>10324.677852817129</v>
      </c>
      <c r="BZ2001" s="1">
        <v>91234.345436353004</v>
      </c>
      <c r="CA2001" s="1">
        <v>232277.38694685834</v>
      </c>
      <c r="CB2001" s="1">
        <v>10324.677852817129</v>
      </c>
      <c r="CC2001" s="1">
        <v>26856.345537190857</v>
      </c>
    </row>
    <row r="2002" spans="1:81" x14ac:dyDescent="0.25">
      <c r="A2002" t="s">
        <v>1435</v>
      </c>
      <c r="B2002" t="s">
        <v>1436</v>
      </c>
      <c r="C2002" t="s">
        <v>417</v>
      </c>
      <c r="D2002" t="s">
        <v>1727</v>
      </c>
      <c r="E2002">
        <v>40175</v>
      </c>
      <c r="F2002" t="s">
        <v>39</v>
      </c>
      <c r="G2002" t="s">
        <v>417</v>
      </c>
      <c r="H2002" s="74">
        <v>0.73099999999999998</v>
      </c>
      <c r="I2002" s="1">
        <v>11287502</v>
      </c>
      <c r="J2002" s="1"/>
      <c r="K2002" s="1"/>
      <c r="L2002" s="1">
        <v>153092</v>
      </c>
      <c r="M2002" s="1"/>
      <c r="N2002" s="1"/>
      <c r="O2002" s="1"/>
      <c r="P2002" s="1"/>
      <c r="Q2002" s="1"/>
      <c r="R2002" s="1"/>
      <c r="S2002" s="1"/>
      <c r="T2002" s="1">
        <v>153092</v>
      </c>
      <c r="U2002" s="1">
        <v>232.42857142857142</v>
      </c>
      <c r="V2002" s="36">
        <v>0.31624359581566486</v>
      </c>
      <c r="W2002" s="1"/>
      <c r="X2002" s="1"/>
      <c r="Y2002" s="1">
        <v>1834523</v>
      </c>
      <c r="Z2002" s="1"/>
      <c r="AA2002" s="1"/>
      <c r="AB2002" s="1"/>
      <c r="AC2002" s="1"/>
      <c r="AD2002" s="1"/>
      <c r="AE2002" s="1"/>
      <c r="AF2002" s="1"/>
      <c r="AG2002" s="1">
        <v>0</v>
      </c>
      <c r="AH2002" s="1"/>
      <c r="AI2002" s="1">
        <v>18989477.787140001</v>
      </c>
      <c r="AJ2002" s="1"/>
      <c r="AK2002" s="1"/>
      <c r="AL2002" s="1"/>
      <c r="AM2002" s="1"/>
      <c r="AN2002" s="1"/>
      <c r="AO2002" s="1"/>
      <c r="AP2002" s="1"/>
      <c r="AQ2002" s="1">
        <v>18989477.787140001</v>
      </c>
      <c r="AR2002" s="1">
        <v>0</v>
      </c>
      <c r="AS2002" s="1"/>
      <c r="AT2002" s="1">
        <v>3977281.4537462001</v>
      </c>
      <c r="AU2002" s="1"/>
      <c r="AV2002" s="1"/>
      <c r="AW2002" s="1"/>
      <c r="AX2002" s="1"/>
      <c r="AY2002" s="1"/>
      <c r="AZ2002" s="1"/>
      <c r="BA2002" s="1"/>
      <c r="BB2002" s="1">
        <v>3977281.4537462001</v>
      </c>
      <c r="BC2002" s="7">
        <v>2.034706991935523</v>
      </c>
      <c r="BD2002" s="35" t="s">
        <v>552</v>
      </c>
      <c r="BE2002" s="35" t="s">
        <v>552</v>
      </c>
      <c r="BF2002" s="35">
        <v>150.01932982054061</v>
      </c>
      <c r="BG2002" s="35" t="s">
        <v>552</v>
      </c>
      <c r="BH2002" s="35" t="s">
        <v>552</v>
      </c>
      <c r="BI2002" s="35" t="s">
        <v>552</v>
      </c>
      <c r="BJ2002" s="35" t="s">
        <v>552</v>
      </c>
      <c r="BK2002" s="35" t="s">
        <v>552</v>
      </c>
      <c r="BL2002" s="35" t="s">
        <v>552</v>
      </c>
      <c r="BM2002" s="35" t="s">
        <v>552</v>
      </c>
      <c r="BN2002" s="35">
        <v>150.01932982054061</v>
      </c>
      <c r="BO2002" s="1">
        <v>0</v>
      </c>
      <c r="BP2002" s="1"/>
      <c r="BQ2002" s="1">
        <v>3715394.1583199995</v>
      </c>
      <c r="BR2002" s="1">
        <v>165148.43861950666</v>
      </c>
      <c r="BS2002" s="1">
        <v>1459339.4498187918</v>
      </c>
      <c r="BT2002" s="1">
        <v>3715394.1583199995</v>
      </c>
      <c r="BU2002" s="1">
        <v>165148.43861950666</v>
      </c>
      <c r="BV2002" s="1">
        <v>429580.81556828832</v>
      </c>
      <c r="BW2002" s="35">
        <v>6.0078406672283204</v>
      </c>
      <c r="BX2002" s="1">
        <v>18606101.96081743</v>
      </c>
      <c r="BY2002" s="1">
        <v>827037.06704802567</v>
      </c>
      <c r="BZ2002" s="1">
        <v>7308139.4440931492</v>
      </c>
      <c r="CA2002" s="1">
        <v>18606101.96081743</v>
      </c>
      <c r="CB2002" s="1">
        <v>827037.06704802567</v>
      </c>
      <c r="CC2002" s="1">
        <v>2151272.2780639832</v>
      </c>
    </row>
    <row r="2003" spans="1:81" x14ac:dyDescent="0.25">
      <c r="A2003" t="s">
        <v>1435</v>
      </c>
      <c r="B2003" t="s">
        <v>1436</v>
      </c>
      <c r="C2003" t="s">
        <v>417</v>
      </c>
      <c r="D2003" t="s">
        <v>28</v>
      </c>
      <c r="E2003">
        <v>40175</v>
      </c>
      <c r="F2003" t="s">
        <v>39</v>
      </c>
      <c r="G2003" t="s">
        <v>417</v>
      </c>
      <c r="H2003" s="74">
        <v>0.73099999999999998</v>
      </c>
      <c r="I2003" s="1">
        <v>11287502</v>
      </c>
      <c r="J2003" s="1">
        <v>0</v>
      </c>
      <c r="K2003" s="1">
        <v>0</v>
      </c>
      <c r="L2003" s="1">
        <v>153092</v>
      </c>
      <c r="M2003" s="1">
        <v>0</v>
      </c>
      <c r="N2003" s="1">
        <v>0</v>
      </c>
      <c r="O2003" s="1">
        <v>0</v>
      </c>
      <c r="P2003" s="1">
        <v>0</v>
      </c>
      <c r="Q2003" s="1">
        <v>0</v>
      </c>
      <c r="R2003" s="1">
        <v>0</v>
      </c>
      <c r="S2003" s="1">
        <v>0</v>
      </c>
      <c r="T2003" s="1">
        <v>153092</v>
      </c>
      <c r="U2003" s="1"/>
      <c r="V2003" s="36"/>
      <c r="W2003" s="1"/>
      <c r="X2003" s="1"/>
      <c r="Y2003" s="1">
        <v>1834523</v>
      </c>
      <c r="Z2003" s="1"/>
      <c r="AA2003" s="1"/>
      <c r="AB2003" s="1"/>
      <c r="AC2003" s="1"/>
      <c r="AD2003" s="1"/>
      <c r="AE2003" s="1"/>
      <c r="AF2003" s="1"/>
      <c r="AG2003" s="1">
        <v>0</v>
      </c>
      <c r="AH2003" s="1">
        <v>0</v>
      </c>
      <c r="AI2003" s="1">
        <v>18989477.787140001</v>
      </c>
      <c r="AJ2003" s="1">
        <v>0</v>
      </c>
      <c r="AK2003" s="1">
        <v>0</v>
      </c>
      <c r="AL2003" s="1">
        <v>0</v>
      </c>
      <c r="AM2003" s="1">
        <v>0</v>
      </c>
      <c r="AN2003" s="1">
        <v>0</v>
      </c>
      <c r="AO2003" s="1">
        <v>0</v>
      </c>
      <c r="AP2003" s="1">
        <v>0</v>
      </c>
      <c r="AQ2003" s="1">
        <v>18989477.787140001</v>
      </c>
      <c r="AR2003" s="1">
        <v>0</v>
      </c>
      <c r="AS2003" s="1">
        <v>0</v>
      </c>
      <c r="AT2003" s="1">
        <v>3977281.4537462001</v>
      </c>
      <c r="AU2003" s="1">
        <v>0</v>
      </c>
      <c r="AV2003" s="1">
        <v>0</v>
      </c>
      <c r="AW2003" s="1">
        <v>0</v>
      </c>
      <c r="AX2003" s="1">
        <v>0</v>
      </c>
      <c r="AY2003" s="1">
        <v>0</v>
      </c>
      <c r="AZ2003" s="1">
        <v>0</v>
      </c>
      <c r="BA2003" s="1">
        <v>0</v>
      </c>
      <c r="BB2003" s="1">
        <v>3977281.4537462001</v>
      </c>
      <c r="BC2003" s="7">
        <v>2.034706991935523</v>
      </c>
      <c r="BD2003" s="35" t="s">
        <v>552</v>
      </c>
      <c r="BE2003" s="35" t="s">
        <v>552</v>
      </c>
      <c r="BF2003" s="35">
        <v>150.01932982054061</v>
      </c>
      <c r="BG2003" s="35" t="s">
        <v>552</v>
      </c>
      <c r="BH2003" s="35" t="s">
        <v>552</v>
      </c>
      <c r="BI2003" s="35" t="s">
        <v>552</v>
      </c>
      <c r="BJ2003" s="35" t="s">
        <v>552</v>
      </c>
      <c r="BK2003" s="35" t="s">
        <v>552</v>
      </c>
      <c r="BL2003" s="35" t="s">
        <v>552</v>
      </c>
      <c r="BM2003" s="35" t="s">
        <v>552</v>
      </c>
      <c r="BN2003" s="35">
        <v>150.01932982054061</v>
      </c>
      <c r="BO2003" s="1">
        <v>0</v>
      </c>
      <c r="BP2003" s="1">
        <v>0</v>
      </c>
      <c r="BQ2003" s="1">
        <v>3715394.1583199995</v>
      </c>
      <c r="BR2003" s="1">
        <v>165148.43861950666</v>
      </c>
      <c r="BS2003" s="1">
        <v>1459339.4498187918</v>
      </c>
      <c r="BT2003" s="1">
        <v>3715394.1583199995</v>
      </c>
      <c r="BU2003" s="1">
        <v>165148.43861950666</v>
      </c>
      <c r="BV2003" s="1">
        <v>429580.81556828832</v>
      </c>
      <c r="BW2003" s="35">
        <v>6.0078406672283204</v>
      </c>
      <c r="BX2003" s="1">
        <v>18606101.96081743</v>
      </c>
      <c r="BY2003" s="1">
        <v>827037.06704802567</v>
      </c>
      <c r="BZ2003" s="1">
        <v>7308139.4440931492</v>
      </c>
      <c r="CA2003" s="1">
        <v>18606101.96081743</v>
      </c>
      <c r="CB2003" s="1">
        <v>827037.06704802567</v>
      </c>
      <c r="CC2003" s="1">
        <v>2151272.2780639832</v>
      </c>
    </row>
    <row r="2004" spans="1:81" x14ac:dyDescent="0.25">
      <c r="A2004" t="s">
        <v>1340</v>
      </c>
      <c r="B2004" t="s">
        <v>169</v>
      </c>
      <c r="C2004" t="s">
        <v>170</v>
      </c>
      <c r="D2004" t="s">
        <v>1727</v>
      </c>
      <c r="E2004">
        <v>11147</v>
      </c>
      <c r="F2004" t="s">
        <v>39</v>
      </c>
      <c r="G2004" t="s">
        <v>92</v>
      </c>
      <c r="H2004" s="74">
        <v>0.23928040779951004</v>
      </c>
      <c r="I2004" s="1">
        <v>1080234</v>
      </c>
      <c r="J2004" s="1"/>
      <c r="K2004" s="1"/>
      <c r="L2004" s="1">
        <v>20717</v>
      </c>
      <c r="M2004" s="1"/>
      <c r="N2004" s="1"/>
      <c r="O2004" s="1"/>
      <c r="P2004" s="1"/>
      <c r="Q2004" s="1"/>
      <c r="R2004" s="1"/>
      <c r="S2004" s="1"/>
      <c r="T2004" s="1">
        <v>20717</v>
      </c>
      <c r="U2004" s="1">
        <v>149</v>
      </c>
      <c r="V2004" s="36">
        <v>0.35336026794607711</v>
      </c>
      <c r="W2004" s="1"/>
      <c r="X2004" s="1"/>
      <c r="Y2004" s="1">
        <v>128231</v>
      </c>
      <c r="Z2004" s="1"/>
      <c r="AA2004" s="1"/>
      <c r="AB2004" s="1"/>
      <c r="AC2004" s="1"/>
      <c r="AD2004" s="1"/>
      <c r="AE2004" s="1"/>
      <c r="AF2004" s="1"/>
      <c r="AG2004" s="1">
        <v>0</v>
      </c>
      <c r="AH2004" s="1"/>
      <c r="AI2004" s="1">
        <v>1327342.16258</v>
      </c>
      <c r="AJ2004" s="1"/>
      <c r="AK2004" s="1"/>
      <c r="AL2004" s="1"/>
      <c r="AM2004" s="1"/>
      <c r="AN2004" s="1"/>
      <c r="AO2004" s="1"/>
      <c r="AP2004" s="1"/>
      <c r="AQ2004" s="1">
        <v>1327342.16258</v>
      </c>
      <c r="AR2004" s="1">
        <v>0</v>
      </c>
      <c r="AS2004" s="1"/>
      <c r="AT2004" s="1">
        <v>278007.29568139999</v>
      </c>
      <c r="AU2004" s="1"/>
      <c r="AV2004" s="1"/>
      <c r="AW2004" s="1"/>
      <c r="AX2004" s="1"/>
      <c r="AY2004" s="1"/>
      <c r="AZ2004" s="1"/>
      <c r="BA2004" s="1"/>
      <c r="BB2004" s="1">
        <v>278007.29568139999</v>
      </c>
      <c r="BC2004" s="7">
        <v>1.4861126924919972</v>
      </c>
      <c r="BD2004" s="35" t="s">
        <v>552</v>
      </c>
      <c r="BE2004" s="35" t="s">
        <v>552</v>
      </c>
      <c r="BF2004" s="35">
        <v>77.489475226210359</v>
      </c>
      <c r="BG2004" s="35" t="s">
        <v>552</v>
      </c>
      <c r="BH2004" s="35" t="s">
        <v>552</v>
      </c>
      <c r="BI2004" s="35" t="s">
        <v>552</v>
      </c>
      <c r="BJ2004" s="35" t="s">
        <v>552</v>
      </c>
      <c r="BK2004" s="35" t="s">
        <v>552</v>
      </c>
      <c r="BL2004" s="35" t="s">
        <v>552</v>
      </c>
      <c r="BM2004" s="35" t="s">
        <v>552</v>
      </c>
      <c r="BN2004" s="35">
        <v>77.489475226210359</v>
      </c>
      <c r="BO2004" s="1">
        <v>0</v>
      </c>
      <c r="BP2004" s="1"/>
      <c r="BQ2004" s="1">
        <v>355569.82343999995</v>
      </c>
      <c r="BR2004" s="1">
        <v>15804.999055034867</v>
      </c>
      <c r="BS2004" s="1">
        <v>139661.37868551895</v>
      </c>
      <c r="BT2004" s="1">
        <v>355569.82343999995</v>
      </c>
      <c r="BU2004" s="1">
        <v>15804.999055034867</v>
      </c>
      <c r="BV2004" s="1">
        <v>41111.64744197559</v>
      </c>
      <c r="BW2004" s="35">
        <v>5.9805147298973287</v>
      </c>
      <c r="BX2004" s="1">
        <v>1770920.743149912</v>
      </c>
      <c r="BY2004" s="1">
        <v>78717.030599614503</v>
      </c>
      <c r="BZ2004" s="1">
        <v>695585.55374099582</v>
      </c>
      <c r="CA2004" s="1">
        <v>1770920.743149912</v>
      </c>
      <c r="CB2004" s="1">
        <v>78717.030599614503</v>
      </c>
      <c r="CC2004" s="1">
        <v>204757.16565510523</v>
      </c>
    </row>
    <row r="2005" spans="1:81" x14ac:dyDescent="0.25">
      <c r="A2005" t="s">
        <v>1340</v>
      </c>
      <c r="B2005" t="s">
        <v>169</v>
      </c>
      <c r="C2005" t="s">
        <v>170</v>
      </c>
      <c r="D2005" t="s">
        <v>28</v>
      </c>
      <c r="E2005">
        <v>11147</v>
      </c>
      <c r="F2005" t="s">
        <v>39</v>
      </c>
      <c r="G2005" t="s">
        <v>92</v>
      </c>
      <c r="H2005" s="74">
        <v>0.23928040779951004</v>
      </c>
      <c r="I2005" s="1">
        <v>1080234</v>
      </c>
      <c r="J2005" s="1">
        <v>0</v>
      </c>
      <c r="K2005" s="1">
        <v>0</v>
      </c>
      <c r="L2005" s="1">
        <v>20717</v>
      </c>
      <c r="M2005" s="1">
        <v>0</v>
      </c>
      <c r="N2005" s="1">
        <v>0</v>
      </c>
      <c r="O2005" s="1">
        <v>0</v>
      </c>
      <c r="P2005" s="1">
        <v>0</v>
      </c>
      <c r="Q2005" s="1">
        <v>0</v>
      </c>
      <c r="R2005" s="1">
        <v>0</v>
      </c>
      <c r="S2005" s="1">
        <v>0</v>
      </c>
      <c r="T2005" s="1">
        <v>20717</v>
      </c>
      <c r="U2005" s="1"/>
      <c r="V2005" s="36"/>
      <c r="W2005" s="1"/>
      <c r="X2005" s="1"/>
      <c r="Y2005" s="1">
        <v>128231</v>
      </c>
      <c r="Z2005" s="1"/>
      <c r="AA2005" s="1"/>
      <c r="AB2005" s="1"/>
      <c r="AC2005" s="1"/>
      <c r="AD2005" s="1"/>
      <c r="AE2005" s="1"/>
      <c r="AF2005" s="1"/>
      <c r="AG2005" s="1">
        <v>0</v>
      </c>
      <c r="AH2005" s="1">
        <v>0</v>
      </c>
      <c r="AI2005" s="1">
        <v>1327342.16258</v>
      </c>
      <c r="AJ2005" s="1">
        <v>0</v>
      </c>
      <c r="AK2005" s="1">
        <v>0</v>
      </c>
      <c r="AL2005" s="1">
        <v>0</v>
      </c>
      <c r="AM2005" s="1">
        <v>0</v>
      </c>
      <c r="AN2005" s="1">
        <v>0</v>
      </c>
      <c r="AO2005" s="1">
        <v>0</v>
      </c>
      <c r="AP2005" s="1">
        <v>0</v>
      </c>
      <c r="AQ2005" s="1">
        <v>1327342.16258</v>
      </c>
      <c r="AR2005" s="1">
        <v>0</v>
      </c>
      <c r="AS2005" s="1">
        <v>0</v>
      </c>
      <c r="AT2005" s="1">
        <v>278007.29568139999</v>
      </c>
      <c r="AU2005" s="1">
        <v>0</v>
      </c>
      <c r="AV2005" s="1">
        <v>0</v>
      </c>
      <c r="AW2005" s="1">
        <v>0</v>
      </c>
      <c r="AX2005" s="1">
        <v>0</v>
      </c>
      <c r="AY2005" s="1">
        <v>0</v>
      </c>
      <c r="AZ2005" s="1">
        <v>0</v>
      </c>
      <c r="BA2005" s="1">
        <v>0</v>
      </c>
      <c r="BB2005" s="1">
        <v>278007.29568139999</v>
      </c>
      <c r="BC2005" s="7">
        <v>1.4861126924919972</v>
      </c>
      <c r="BD2005" s="35" t="s">
        <v>552</v>
      </c>
      <c r="BE2005" s="35" t="s">
        <v>552</v>
      </c>
      <c r="BF2005" s="35">
        <v>77.489475226210359</v>
      </c>
      <c r="BG2005" s="35" t="s">
        <v>552</v>
      </c>
      <c r="BH2005" s="35" t="s">
        <v>552</v>
      </c>
      <c r="BI2005" s="35" t="s">
        <v>552</v>
      </c>
      <c r="BJ2005" s="35" t="s">
        <v>552</v>
      </c>
      <c r="BK2005" s="35" t="s">
        <v>552</v>
      </c>
      <c r="BL2005" s="35" t="s">
        <v>552</v>
      </c>
      <c r="BM2005" s="35" t="s">
        <v>552</v>
      </c>
      <c r="BN2005" s="35">
        <v>77.489475226210359</v>
      </c>
      <c r="BO2005" s="1">
        <v>0</v>
      </c>
      <c r="BP2005" s="1">
        <v>0</v>
      </c>
      <c r="BQ2005" s="1">
        <v>355569.82343999995</v>
      </c>
      <c r="BR2005" s="1">
        <v>15804.999055034867</v>
      </c>
      <c r="BS2005" s="1">
        <v>139661.37868551895</v>
      </c>
      <c r="BT2005" s="1">
        <v>355569.82343999995</v>
      </c>
      <c r="BU2005" s="1">
        <v>15804.999055034867</v>
      </c>
      <c r="BV2005" s="1">
        <v>41111.64744197559</v>
      </c>
      <c r="BW2005" s="35">
        <v>5.9805147298973287</v>
      </c>
      <c r="BX2005" s="1">
        <v>1770920.743149912</v>
      </c>
      <c r="BY2005" s="1">
        <v>78717.030599614503</v>
      </c>
      <c r="BZ2005" s="1">
        <v>695585.55374099582</v>
      </c>
      <c r="CA2005" s="1">
        <v>1770920.743149912</v>
      </c>
      <c r="CB2005" s="1">
        <v>78717.030599614503</v>
      </c>
      <c r="CC2005" s="1">
        <v>204757.16565510523</v>
      </c>
    </row>
    <row r="2006" spans="1:81" x14ac:dyDescent="0.25">
      <c r="A2006" t="s">
        <v>168</v>
      </c>
      <c r="B2006" t="s">
        <v>169</v>
      </c>
      <c r="C2006" t="s">
        <v>170</v>
      </c>
      <c r="D2006" t="s">
        <v>38</v>
      </c>
      <c r="E2006">
        <v>10001</v>
      </c>
      <c r="F2006" t="s">
        <v>39</v>
      </c>
      <c r="G2006" t="s">
        <v>92</v>
      </c>
      <c r="H2006" s="74">
        <v>0.23928040779951004</v>
      </c>
      <c r="I2006" s="1">
        <v>71202527</v>
      </c>
      <c r="J2006" s="1"/>
      <c r="K2006" s="1"/>
      <c r="L2006" s="1">
        <v>11882999</v>
      </c>
      <c r="M2006" s="1"/>
      <c r="N2006" s="1"/>
      <c r="O2006" s="1"/>
      <c r="P2006" s="1"/>
      <c r="Q2006" s="1"/>
      <c r="R2006" s="1"/>
      <c r="S2006" s="1"/>
      <c r="T2006" s="1">
        <v>11882999</v>
      </c>
      <c r="U2006" s="1">
        <v>35.541984732824424</v>
      </c>
      <c r="V2006" s="36">
        <v>0.22577533492920138</v>
      </c>
      <c r="W2006" s="1"/>
      <c r="X2006" s="1"/>
      <c r="Y2006" s="1">
        <v>1960000</v>
      </c>
      <c r="Z2006" s="1"/>
      <c r="AA2006" s="1"/>
      <c r="AB2006" s="1"/>
      <c r="AC2006" s="1"/>
      <c r="AD2006" s="1"/>
      <c r="AE2006" s="1"/>
      <c r="AF2006" s="1"/>
      <c r="AG2006" s="1">
        <v>0</v>
      </c>
      <c r="AH2006" s="1">
        <v>0</v>
      </c>
      <c r="AI2006" s="1">
        <v>20150482.550812501</v>
      </c>
      <c r="AJ2006" s="1">
        <v>0</v>
      </c>
      <c r="AK2006" s="1">
        <v>0</v>
      </c>
      <c r="AL2006" s="1">
        <v>0</v>
      </c>
      <c r="AM2006" s="1">
        <v>0</v>
      </c>
      <c r="AN2006" s="1">
        <v>0</v>
      </c>
      <c r="AO2006" s="1">
        <v>0</v>
      </c>
      <c r="AP2006" s="1">
        <v>0</v>
      </c>
      <c r="AQ2006" s="1">
        <v>20150482.550812501</v>
      </c>
      <c r="AR2006" s="1">
        <v>0</v>
      </c>
      <c r="AS2006" s="1">
        <v>0</v>
      </c>
      <c r="AT2006" s="1">
        <v>4249318.0240000002</v>
      </c>
      <c r="AU2006" s="1">
        <v>0</v>
      </c>
      <c r="AV2006" s="1">
        <v>0</v>
      </c>
      <c r="AW2006" s="1">
        <v>0</v>
      </c>
      <c r="AX2006" s="1">
        <v>0</v>
      </c>
      <c r="AY2006" s="1">
        <v>0</v>
      </c>
      <c r="AZ2006" s="1">
        <v>0</v>
      </c>
      <c r="BA2006" s="1">
        <v>0</v>
      </c>
      <c r="BB2006" s="1">
        <v>4249318.0240000002</v>
      </c>
      <c r="BC2006" s="7">
        <v>0.3426816659865527</v>
      </c>
      <c r="BD2006" s="35" t="s">
        <v>552</v>
      </c>
      <c r="BE2006" s="35" t="s">
        <v>552</v>
      </c>
      <c r="BF2006" s="35">
        <v>2.0533369206555099</v>
      </c>
      <c r="BG2006" s="35" t="s">
        <v>552</v>
      </c>
      <c r="BH2006" s="35" t="s">
        <v>552</v>
      </c>
      <c r="BI2006" s="35" t="s">
        <v>552</v>
      </c>
      <c r="BJ2006" s="35" t="s">
        <v>552</v>
      </c>
      <c r="BK2006" s="35" t="s">
        <v>552</v>
      </c>
      <c r="BL2006" s="35" t="s">
        <v>552</v>
      </c>
      <c r="BM2006" s="35" t="s">
        <v>552</v>
      </c>
      <c r="BN2006" s="35">
        <v>2.0533369206555099</v>
      </c>
      <c r="BO2006" s="1">
        <v>0</v>
      </c>
      <c r="BP2006" s="1"/>
      <c r="BQ2006" s="1">
        <v>23437023.787319995</v>
      </c>
      <c r="BR2006" s="1">
        <v>1041770.4607993218</v>
      </c>
      <c r="BS2006" s="1">
        <v>9205637.9328116756</v>
      </c>
      <c r="BT2006" s="1">
        <v>23437023.787319995</v>
      </c>
      <c r="BU2006" s="1">
        <v>1041770.4607993218</v>
      </c>
      <c r="BV2006" s="1">
        <v>2709832.4872219795</v>
      </c>
      <c r="BW2006" s="35">
        <v>6.4072088249772801</v>
      </c>
      <c r="BX2006" s="1">
        <v>126728881.85399911</v>
      </c>
      <c r="BY2006" s="1">
        <v>5633070.4292347403</v>
      </c>
      <c r="BZ2006" s="1">
        <v>49776806.669844903</v>
      </c>
      <c r="CA2006" s="1">
        <v>126728881.85399911</v>
      </c>
      <c r="CB2006" s="1">
        <v>5633070.4292347403</v>
      </c>
      <c r="CC2006" s="1">
        <v>14652630.13911682</v>
      </c>
    </row>
    <row r="2007" spans="1:81" x14ac:dyDescent="0.25">
      <c r="A2007" t="s">
        <v>168</v>
      </c>
      <c r="B2007" t="s">
        <v>169</v>
      </c>
      <c r="C2007" t="s">
        <v>170</v>
      </c>
      <c r="D2007" t="s">
        <v>28</v>
      </c>
      <c r="E2007">
        <v>10001</v>
      </c>
      <c r="F2007" t="s">
        <v>39</v>
      </c>
      <c r="G2007" t="s">
        <v>92</v>
      </c>
      <c r="H2007" s="74">
        <v>0.23928040779951004</v>
      </c>
      <c r="I2007" s="1">
        <v>75326745</v>
      </c>
      <c r="J2007" s="1">
        <v>0</v>
      </c>
      <c r="K2007" s="1">
        <v>0</v>
      </c>
      <c r="L2007" s="1">
        <v>14025935</v>
      </c>
      <c r="M2007" s="1">
        <v>0</v>
      </c>
      <c r="N2007" s="1">
        <v>0</v>
      </c>
      <c r="O2007" s="1">
        <v>0</v>
      </c>
      <c r="P2007" s="1">
        <v>136032</v>
      </c>
      <c r="Q2007" s="1">
        <v>0</v>
      </c>
      <c r="R2007" s="1">
        <v>0</v>
      </c>
      <c r="S2007" s="1">
        <v>0</v>
      </c>
      <c r="T2007" s="1">
        <v>14161967</v>
      </c>
      <c r="U2007" s="1"/>
      <c r="V2007" s="36"/>
      <c r="W2007" s="1"/>
      <c r="X2007" s="1"/>
      <c r="Y2007" s="1">
        <v>2280000</v>
      </c>
      <c r="Z2007" s="1"/>
      <c r="AA2007" s="1"/>
      <c r="AB2007" s="1"/>
      <c r="AC2007" s="1">
        <v>9026</v>
      </c>
      <c r="AD2007" s="1"/>
      <c r="AE2007" s="1"/>
      <c r="AF2007" s="1"/>
      <c r="AG2007" s="1">
        <v>0</v>
      </c>
      <c r="AH2007" s="1">
        <v>0</v>
      </c>
      <c r="AI2007" s="1">
        <v>23442728.115312502</v>
      </c>
      <c r="AJ2007" s="1">
        <v>0</v>
      </c>
      <c r="AK2007" s="1">
        <v>0</v>
      </c>
      <c r="AL2007" s="1">
        <v>0</v>
      </c>
      <c r="AM2007" s="1">
        <v>79402.789680000002</v>
      </c>
      <c r="AN2007" s="1">
        <v>0</v>
      </c>
      <c r="AO2007" s="1">
        <v>0</v>
      </c>
      <c r="AP2007" s="1">
        <v>0</v>
      </c>
      <c r="AQ2007" s="1">
        <v>23522130.904992502</v>
      </c>
      <c r="AR2007" s="1">
        <v>0</v>
      </c>
      <c r="AS2007" s="1">
        <v>0</v>
      </c>
      <c r="AT2007" s="1">
        <v>4943084.2319999998</v>
      </c>
      <c r="AU2007" s="1">
        <v>0</v>
      </c>
      <c r="AV2007" s="1">
        <v>0</v>
      </c>
      <c r="AW2007" s="1">
        <v>0</v>
      </c>
      <c r="AX2007" s="1">
        <v>23478.250679999997</v>
      </c>
      <c r="AY2007" s="1">
        <v>0</v>
      </c>
      <c r="AZ2007" s="1">
        <v>0</v>
      </c>
      <c r="BA2007" s="1">
        <v>0</v>
      </c>
      <c r="BB2007" s="1">
        <v>4966562.4826799994</v>
      </c>
      <c r="BC2007" s="7">
        <v>0.37820157219952227</v>
      </c>
      <c r="BD2007" s="35" t="s">
        <v>552</v>
      </c>
      <c r="BE2007" s="35" t="s">
        <v>552</v>
      </c>
      <c r="BF2007" s="35">
        <v>2.0238089187859849</v>
      </c>
      <c r="BG2007" s="35" t="s">
        <v>552</v>
      </c>
      <c r="BH2007" s="35" t="s">
        <v>552</v>
      </c>
      <c r="BI2007" s="35" t="s">
        <v>552</v>
      </c>
      <c r="BJ2007" s="35">
        <v>0.75630028493295698</v>
      </c>
      <c r="BK2007" s="35" t="s">
        <v>552</v>
      </c>
      <c r="BL2007" s="35" t="s">
        <v>552</v>
      </c>
      <c r="BM2007" s="35" t="s">
        <v>552</v>
      </c>
      <c r="BN2007" s="35">
        <v>2.0116339338788531</v>
      </c>
      <c r="BO2007" s="1">
        <v>0</v>
      </c>
      <c r="BP2007" s="1">
        <v>0</v>
      </c>
      <c r="BQ2007" s="1">
        <v>24794551.384199996</v>
      </c>
      <c r="BR2007" s="1">
        <v>1102112.2585882803</v>
      </c>
      <c r="BS2007" s="1">
        <v>9738850.1552372184</v>
      </c>
      <c r="BT2007" s="1">
        <v>24794551.384199996</v>
      </c>
      <c r="BU2007" s="1">
        <v>1102112.2585882803</v>
      </c>
      <c r="BV2007" s="1">
        <v>2866792.3647946627</v>
      </c>
      <c r="BW2007" s="35">
        <v>6.4072088249772801</v>
      </c>
      <c r="BX2007" s="1">
        <v>134069317.05599885</v>
      </c>
      <c r="BY2007" s="1">
        <v>5959351.1307541905</v>
      </c>
      <c r="BZ2007" s="1">
        <v>52659996.504530042</v>
      </c>
      <c r="CA2007" s="1">
        <v>134069317.05599885</v>
      </c>
      <c r="CB2007" s="1">
        <v>5959351.1307541905</v>
      </c>
      <c r="CC2007" s="1">
        <v>15501344.974295184</v>
      </c>
    </row>
    <row r="2008" spans="1:81" x14ac:dyDescent="0.25">
      <c r="A2008" t="s">
        <v>168</v>
      </c>
      <c r="B2008" t="s">
        <v>169</v>
      </c>
      <c r="C2008" t="s">
        <v>170</v>
      </c>
      <c r="D2008" t="s">
        <v>1730</v>
      </c>
      <c r="E2008">
        <v>10001</v>
      </c>
      <c r="F2008" t="s">
        <v>39</v>
      </c>
      <c r="G2008" t="s">
        <v>92</v>
      </c>
      <c r="H2008" s="74">
        <v>0.23928040779951004</v>
      </c>
      <c r="I2008" s="1">
        <v>4124218</v>
      </c>
      <c r="J2008" s="1"/>
      <c r="K2008" s="1"/>
      <c r="L2008" s="1">
        <v>2142936</v>
      </c>
      <c r="M2008" s="1"/>
      <c r="N2008" s="1"/>
      <c r="O2008" s="1"/>
      <c r="P2008" s="1">
        <v>136032</v>
      </c>
      <c r="Q2008" s="1"/>
      <c r="R2008" s="1"/>
      <c r="S2008" s="1"/>
      <c r="T2008" s="1">
        <v>2278968</v>
      </c>
      <c r="U2008" s="1">
        <v>12.168674698795181</v>
      </c>
      <c r="V2008" s="36">
        <v>0.13517014281866216</v>
      </c>
      <c r="W2008" s="1"/>
      <c r="X2008" s="1"/>
      <c r="Y2008" s="1">
        <v>320000</v>
      </c>
      <c r="Z2008" s="1"/>
      <c r="AA2008" s="1"/>
      <c r="AB2008" s="1"/>
      <c r="AC2008" s="1">
        <v>9026</v>
      </c>
      <c r="AD2008" s="1"/>
      <c r="AE2008" s="1"/>
      <c r="AF2008" s="1"/>
      <c r="AG2008" s="1">
        <v>0</v>
      </c>
      <c r="AH2008" s="1">
        <v>0</v>
      </c>
      <c r="AI2008" s="1">
        <v>3292245.5645000003</v>
      </c>
      <c r="AJ2008" s="1">
        <v>0</v>
      </c>
      <c r="AK2008" s="1"/>
      <c r="AL2008" s="1">
        <v>0</v>
      </c>
      <c r="AM2008" s="1">
        <v>79402.789680000002</v>
      </c>
      <c r="AN2008" s="1"/>
      <c r="AO2008" s="1">
        <v>0</v>
      </c>
      <c r="AP2008" s="1">
        <v>0</v>
      </c>
      <c r="AQ2008" s="1">
        <v>3371648.3541800003</v>
      </c>
      <c r="AR2008" s="1">
        <v>0</v>
      </c>
      <c r="AS2008" s="1">
        <v>0</v>
      </c>
      <c r="AT2008" s="1">
        <v>693766.20799999998</v>
      </c>
      <c r="AU2008" s="1">
        <v>0</v>
      </c>
      <c r="AV2008" s="1"/>
      <c r="AW2008" s="1">
        <v>0</v>
      </c>
      <c r="AX2008" s="1">
        <v>23478.250679999997</v>
      </c>
      <c r="AY2008" s="1"/>
      <c r="AZ2008" s="1">
        <v>0</v>
      </c>
      <c r="BA2008" s="1">
        <v>0</v>
      </c>
      <c r="BB2008" s="1">
        <v>717244.45867999992</v>
      </c>
      <c r="BC2008" s="7">
        <v>0.99143469449481092</v>
      </c>
      <c r="BD2008" s="35" t="s">
        <v>552</v>
      </c>
      <c r="BE2008" s="35" t="s">
        <v>552</v>
      </c>
      <c r="BF2008" s="35">
        <v>1.8600703765768087</v>
      </c>
      <c r="BG2008" s="35" t="s">
        <v>552</v>
      </c>
      <c r="BH2008" s="35" t="s">
        <v>552</v>
      </c>
      <c r="BI2008" s="35" t="s">
        <v>552</v>
      </c>
      <c r="BJ2008" s="35">
        <v>0.75630028493295698</v>
      </c>
      <c r="BK2008" s="35" t="s">
        <v>552</v>
      </c>
      <c r="BL2008" s="35" t="s">
        <v>552</v>
      </c>
      <c r="BM2008" s="35" t="s">
        <v>552</v>
      </c>
      <c r="BN2008" s="35">
        <v>1.794186146036276</v>
      </c>
      <c r="BO2008" s="1">
        <v>0</v>
      </c>
      <c r="BP2008" s="1">
        <v>0</v>
      </c>
      <c r="BQ2008" s="1">
        <v>1357527.5968799999</v>
      </c>
      <c r="BR2008" s="1">
        <v>60341.797788958494</v>
      </c>
      <c r="BS2008" s="1">
        <v>533212.22242554266</v>
      </c>
      <c r="BT2008" s="1">
        <v>1357527.5968799999</v>
      </c>
      <c r="BU2008" s="1">
        <v>60341.797788958494</v>
      </c>
      <c r="BV2008" s="1">
        <v>156959.87757268304</v>
      </c>
      <c r="BW2008" s="35">
        <v>6.4072088249772801</v>
      </c>
      <c r="BX2008" s="1">
        <v>7340435.2019997351</v>
      </c>
      <c r="BY2008" s="1">
        <v>326280.70151945093</v>
      </c>
      <c r="BZ2008" s="1">
        <v>2883189.8346851431</v>
      </c>
      <c r="CA2008" s="1">
        <v>7340435.2019997351</v>
      </c>
      <c r="CB2008" s="1">
        <v>326280.70151945093</v>
      </c>
      <c r="CC2008" s="1">
        <v>848714.83517836535</v>
      </c>
    </row>
    <row r="2009" spans="1:81" x14ac:dyDescent="0.25">
      <c r="A2009" t="s">
        <v>1451</v>
      </c>
      <c r="B2009" t="s">
        <v>1452</v>
      </c>
      <c r="C2009" t="s">
        <v>442</v>
      </c>
      <c r="D2009" t="s">
        <v>28</v>
      </c>
      <c r="E2009">
        <v>40206</v>
      </c>
      <c r="F2009" t="s">
        <v>370</v>
      </c>
      <c r="G2009" t="s">
        <v>101</v>
      </c>
      <c r="H2009" s="74">
        <v>0.33910066629593</v>
      </c>
      <c r="I2009" s="1">
        <v>377705.07</v>
      </c>
      <c r="J2009" s="1">
        <v>0</v>
      </c>
      <c r="K2009" s="1">
        <v>0</v>
      </c>
      <c r="L2009" s="1">
        <v>54665</v>
      </c>
      <c r="M2009" s="1">
        <v>0</v>
      </c>
      <c r="N2009" s="1">
        <v>0</v>
      </c>
      <c r="O2009" s="1">
        <v>0</v>
      </c>
      <c r="P2009" s="1">
        <v>581881</v>
      </c>
      <c r="Q2009" s="1">
        <v>0</v>
      </c>
      <c r="R2009" s="1">
        <v>0</v>
      </c>
      <c r="S2009" s="1">
        <v>0</v>
      </c>
      <c r="T2009" s="1">
        <v>636546</v>
      </c>
      <c r="U2009" s="1"/>
      <c r="V2009" s="36"/>
      <c r="W2009" s="1"/>
      <c r="X2009" s="1"/>
      <c r="Y2009" s="1">
        <v>12683</v>
      </c>
      <c r="Z2009" s="1"/>
      <c r="AA2009" s="1"/>
      <c r="AB2009" s="1"/>
      <c r="AC2009" s="1">
        <v>68537</v>
      </c>
      <c r="AD2009" s="1"/>
      <c r="AE2009" s="1"/>
      <c r="AF2009" s="1"/>
      <c r="AG2009" s="1">
        <v>0</v>
      </c>
      <c r="AH2009" s="1">
        <v>0</v>
      </c>
      <c r="AI2009" s="1">
        <v>130132.32718750001</v>
      </c>
      <c r="AJ2009" s="1">
        <v>0</v>
      </c>
      <c r="AK2009" s="1">
        <v>0</v>
      </c>
      <c r="AL2009" s="1">
        <v>0</v>
      </c>
      <c r="AM2009" s="1">
        <v>602415.77983583324</v>
      </c>
      <c r="AN2009" s="1">
        <v>0</v>
      </c>
      <c r="AO2009" s="1">
        <v>0</v>
      </c>
      <c r="AP2009" s="1">
        <v>0</v>
      </c>
      <c r="AQ2009" s="1">
        <v>732548.1070233332</v>
      </c>
      <c r="AR2009" s="1">
        <v>0</v>
      </c>
      <c r="AS2009" s="1">
        <v>0</v>
      </c>
      <c r="AT2009" s="1">
        <v>27496.990050199998</v>
      </c>
      <c r="AU2009" s="1">
        <v>0</v>
      </c>
      <c r="AV2009" s="1">
        <v>0</v>
      </c>
      <c r="AW2009" s="1">
        <v>0</v>
      </c>
      <c r="AX2009" s="1">
        <v>178277.07365999999</v>
      </c>
      <c r="AY2009" s="1">
        <v>0</v>
      </c>
      <c r="AZ2009" s="1">
        <v>0</v>
      </c>
      <c r="BA2009" s="1">
        <v>0</v>
      </c>
      <c r="BB2009" s="1">
        <v>205774.06371019999</v>
      </c>
      <c r="BC2009" s="7">
        <v>2.4842721087475295</v>
      </c>
      <c r="BD2009" s="35" t="s">
        <v>552</v>
      </c>
      <c r="BE2009" s="35" t="s">
        <v>552</v>
      </c>
      <c r="BF2009" s="35">
        <v>2.8835510333430898</v>
      </c>
      <c r="BG2009" s="35" t="s">
        <v>552</v>
      </c>
      <c r="BH2009" s="35" t="s">
        <v>552</v>
      </c>
      <c r="BI2009" s="35" t="s">
        <v>552</v>
      </c>
      <c r="BJ2009" s="35">
        <v>1.3416709834069735</v>
      </c>
      <c r="BK2009" s="35" t="s">
        <v>552</v>
      </c>
      <c r="BL2009" s="35" t="s">
        <v>552</v>
      </c>
      <c r="BM2009" s="35" t="s">
        <v>552</v>
      </c>
      <c r="BN2009" s="35">
        <v>1.4740838379842669</v>
      </c>
      <c r="BO2009" s="1">
        <v>0</v>
      </c>
      <c r="BP2009" s="1">
        <v>0</v>
      </c>
      <c r="BQ2009" s="1">
        <v>124325.40084119998</v>
      </c>
      <c r="BR2009" s="1">
        <v>5526.2362362524027</v>
      </c>
      <c r="BS2009" s="1">
        <v>48832.762913137754</v>
      </c>
      <c r="BT2009" s="1">
        <v>124325.40084119998</v>
      </c>
      <c r="BU2009" s="1">
        <v>5526.2362362524027</v>
      </c>
      <c r="BV2009" s="1">
        <v>14374.735173015024</v>
      </c>
      <c r="BW2009" s="35">
        <v>5.9790801446209851</v>
      </c>
      <c r="BX2009" s="1">
        <v>619026.13480046391</v>
      </c>
      <c r="BY2009" s="1">
        <v>27515.573118409342</v>
      </c>
      <c r="BZ2009" s="1">
        <v>243142.24022778819</v>
      </c>
      <c r="CA2009" s="1">
        <v>619026.13480046391</v>
      </c>
      <c r="CB2009" s="1">
        <v>27515.573118409342</v>
      </c>
      <c r="CC2009" s="1">
        <v>71572.958484144008</v>
      </c>
    </row>
    <row r="2010" spans="1:81" x14ac:dyDescent="0.25">
      <c r="A2010" t="s">
        <v>1451</v>
      </c>
      <c r="B2010" t="s">
        <v>1452</v>
      </c>
      <c r="C2010" t="s">
        <v>442</v>
      </c>
      <c r="D2010" t="s">
        <v>1730</v>
      </c>
      <c r="E2010">
        <v>40206</v>
      </c>
      <c r="F2010" t="s">
        <v>370</v>
      </c>
      <c r="G2010" t="s">
        <v>101</v>
      </c>
      <c r="H2010" s="74">
        <v>0.33910066629593</v>
      </c>
      <c r="I2010" s="1">
        <v>377705.07</v>
      </c>
      <c r="J2010" s="1"/>
      <c r="K2010" s="1"/>
      <c r="L2010" s="1">
        <v>54665</v>
      </c>
      <c r="M2010" s="1"/>
      <c r="N2010" s="1"/>
      <c r="O2010" s="1"/>
      <c r="P2010" s="1">
        <v>581881</v>
      </c>
      <c r="Q2010" s="1"/>
      <c r="R2010" s="1"/>
      <c r="S2010" s="1"/>
      <c r="T2010" s="1">
        <v>636546</v>
      </c>
      <c r="U2010" s="1">
        <v>17.46153846153846</v>
      </c>
      <c r="V2010" s="36">
        <v>2.24773875394161E-2</v>
      </c>
      <c r="W2010" s="1"/>
      <c r="X2010" s="1"/>
      <c r="Y2010" s="1">
        <v>12683</v>
      </c>
      <c r="Z2010" s="1"/>
      <c r="AA2010" s="1"/>
      <c r="AB2010" s="1"/>
      <c r="AC2010" s="1">
        <v>68537</v>
      </c>
      <c r="AD2010" s="1"/>
      <c r="AE2010" s="1"/>
      <c r="AF2010" s="1"/>
      <c r="AG2010" s="1">
        <v>0</v>
      </c>
      <c r="AH2010" s="1">
        <v>0</v>
      </c>
      <c r="AI2010" s="1">
        <v>130132.32718750001</v>
      </c>
      <c r="AJ2010" s="1">
        <v>0</v>
      </c>
      <c r="AK2010" s="1"/>
      <c r="AL2010" s="1">
        <v>0</v>
      </c>
      <c r="AM2010" s="1">
        <v>602415.77983583324</v>
      </c>
      <c r="AN2010" s="1"/>
      <c r="AO2010" s="1">
        <v>0</v>
      </c>
      <c r="AP2010" s="1">
        <v>0</v>
      </c>
      <c r="AQ2010" s="1">
        <v>732548.1070233332</v>
      </c>
      <c r="AR2010" s="1">
        <v>0</v>
      </c>
      <c r="AS2010" s="1">
        <v>0</v>
      </c>
      <c r="AT2010" s="1">
        <v>27496.990050199998</v>
      </c>
      <c r="AU2010" s="1">
        <v>0</v>
      </c>
      <c r="AV2010" s="1"/>
      <c r="AW2010" s="1">
        <v>0</v>
      </c>
      <c r="AX2010" s="1">
        <v>178277.07365999999</v>
      </c>
      <c r="AY2010" s="1"/>
      <c r="AZ2010" s="1">
        <v>0</v>
      </c>
      <c r="BA2010" s="1">
        <v>0</v>
      </c>
      <c r="BB2010" s="1">
        <v>205774.06371019999</v>
      </c>
      <c r="BC2010" s="7">
        <v>2.4842721087475295</v>
      </c>
      <c r="BD2010" s="35" t="s">
        <v>552</v>
      </c>
      <c r="BE2010" s="35" t="s">
        <v>552</v>
      </c>
      <c r="BF2010" s="35">
        <v>2.8835510333430898</v>
      </c>
      <c r="BG2010" s="35" t="s">
        <v>552</v>
      </c>
      <c r="BH2010" s="35" t="s">
        <v>552</v>
      </c>
      <c r="BI2010" s="35" t="s">
        <v>552</v>
      </c>
      <c r="BJ2010" s="35">
        <v>1.3416709834069735</v>
      </c>
      <c r="BK2010" s="35" t="s">
        <v>552</v>
      </c>
      <c r="BL2010" s="35" t="s">
        <v>552</v>
      </c>
      <c r="BM2010" s="35" t="s">
        <v>552</v>
      </c>
      <c r="BN2010" s="35">
        <v>1.4740838379842669</v>
      </c>
      <c r="BO2010" s="1">
        <v>0</v>
      </c>
      <c r="BP2010" s="1">
        <v>0</v>
      </c>
      <c r="BQ2010" s="1">
        <v>124325.40084119998</v>
      </c>
      <c r="BR2010" s="1">
        <v>5526.2362362524027</v>
      </c>
      <c r="BS2010" s="1">
        <v>48832.762913137754</v>
      </c>
      <c r="BT2010" s="1">
        <v>124325.40084119998</v>
      </c>
      <c r="BU2010" s="1">
        <v>5526.2362362524027</v>
      </c>
      <c r="BV2010" s="1">
        <v>14374.735173015024</v>
      </c>
      <c r="BW2010" s="35">
        <v>5.9790801446209851</v>
      </c>
      <c r="BX2010" s="1">
        <v>619026.13480046391</v>
      </c>
      <c r="BY2010" s="1">
        <v>27515.573118409342</v>
      </c>
      <c r="BZ2010" s="1">
        <v>243142.24022778819</v>
      </c>
      <c r="CA2010" s="1">
        <v>619026.13480046391</v>
      </c>
      <c r="CB2010" s="1">
        <v>27515.573118409342</v>
      </c>
      <c r="CC2010" s="1">
        <v>71572.958484144008</v>
      </c>
    </row>
    <row r="2011" spans="1:81" x14ac:dyDescent="0.25">
      <c r="A2011" t="s">
        <v>440</v>
      </c>
      <c r="B2011" t="s">
        <v>441</v>
      </c>
      <c r="C2011" t="s">
        <v>442</v>
      </c>
      <c r="D2011" t="s">
        <v>38</v>
      </c>
      <c r="E2011">
        <v>40141</v>
      </c>
      <c r="F2011" t="s">
        <v>39</v>
      </c>
      <c r="G2011" t="s">
        <v>101</v>
      </c>
      <c r="H2011" s="74">
        <v>0.33910066629593</v>
      </c>
      <c r="I2011" s="1">
        <v>6587166</v>
      </c>
      <c r="J2011" s="1"/>
      <c r="K2011" s="1"/>
      <c r="L2011" s="1">
        <v>2030824</v>
      </c>
      <c r="M2011" s="1"/>
      <c r="N2011" s="1"/>
      <c r="O2011" s="1"/>
      <c r="P2011" s="1"/>
      <c r="Q2011" s="1"/>
      <c r="R2011" s="1"/>
      <c r="S2011" s="1"/>
      <c r="T2011" s="1">
        <v>2030824</v>
      </c>
      <c r="U2011" s="1">
        <v>35.652173913043477</v>
      </c>
      <c r="V2011" s="36">
        <v>7.0942949503693301E-2</v>
      </c>
      <c r="W2011" s="1"/>
      <c r="X2011" s="1"/>
      <c r="Y2011" s="1">
        <v>416027</v>
      </c>
      <c r="Z2011" s="1"/>
      <c r="AA2011" s="1"/>
      <c r="AB2011" s="1"/>
      <c r="AC2011" s="1"/>
      <c r="AD2011" s="1"/>
      <c r="AE2011" s="1"/>
      <c r="AF2011" s="1">
        <v>154568</v>
      </c>
      <c r="AG2011" s="1">
        <v>0</v>
      </c>
      <c r="AH2011" s="1">
        <v>0</v>
      </c>
      <c r="AI2011" s="1">
        <v>4271370.9254999999</v>
      </c>
      <c r="AJ2011" s="1">
        <v>0</v>
      </c>
      <c r="AK2011" s="1">
        <v>0</v>
      </c>
      <c r="AL2011" s="1">
        <v>0</v>
      </c>
      <c r="AM2011" s="1">
        <v>0</v>
      </c>
      <c r="AN2011" s="1">
        <v>0</v>
      </c>
      <c r="AO2011" s="1">
        <v>0</v>
      </c>
      <c r="AP2011" s="1">
        <v>881615.68431999988</v>
      </c>
      <c r="AQ2011" s="1">
        <v>5152986.6098199999</v>
      </c>
      <c r="AR2011" s="1">
        <v>0</v>
      </c>
      <c r="AS2011" s="1">
        <v>0</v>
      </c>
      <c r="AT2011" s="1">
        <v>901954.60692379996</v>
      </c>
      <c r="AU2011" s="1">
        <v>0</v>
      </c>
      <c r="AV2011" s="1">
        <v>0</v>
      </c>
      <c r="AW2011" s="1">
        <v>0</v>
      </c>
      <c r="AX2011" s="1">
        <v>0</v>
      </c>
      <c r="AY2011" s="1">
        <v>0</v>
      </c>
      <c r="AZ2011" s="1">
        <v>0</v>
      </c>
      <c r="BA2011" s="1">
        <v>198227.01451440001</v>
      </c>
      <c r="BB2011" s="1">
        <v>1100181.6214381999</v>
      </c>
      <c r="BC2011" s="7">
        <v>0.94929568060956704</v>
      </c>
      <c r="BD2011" s="35" t="s">
        <v>552</v>
      </c>
      <c r="BE2011" s="35" t="s">
        <v>552</v>
      </c>
      <c r="BF2011" s="35">
        <v>2.5474022034522932</v>
      </c>
      <c r="BG2011" s="35" t="s">
        <v>552</v>
      </c>
      <c r="BH2011" s="35" t="s">
        <v>552</v>
      </c>
      <c r="BI2011" s="35" t="s">
        <v>552</v>
      </c>
      <c r="BJ2011" s="35" t="s">
        <v>552</v>
      </c>
      <c r="BK2011" s="35" t="s">
        <v>552</v>
      </c>
      <c r="BL2011" s="35" t="s">
        <v>552</v>
      </c>
      <c r="BM2011" s="35" t="s">
        <v>552</v>
      </c>
      <c r="BN2011" s="35">
        <v>3.0791285858637676</v>
      </c>
      <c r="BO2011" s="1">
        <v>0</v>
      </c>
      <c r="BP2011" s="1"/>
      <c r="BQ2011" s="1">
        <v>2168231.5605599997</v>
      </c>
      <c r="BR2011" s="1">
        <v>96377.407492596787</v>
      </c>
      <c r="BS2011" s="1">
        <v>851642.03791990923</v>
      </c>
      <c r="BT2011" s="1">
        <v>2168231.5605599997</v>
      </c>
      <c r="BU2011" s="1">
        <v>96377.407492596787</v>
      </c>
      <c r="BV2011" s="1">
        <v>250694.98482159289</v>
      </c>
      <c r="BW2011" s="35">
        <v>6.064059904168543</v>
      </c>
      <c r="BX2011" s="1">
        <v>10980054.508784683</v>
      </c>
      <c r="BY2011" s="1">
        <v>488060.96495097235</v>
      </c>
      <c r="BZ2011" s="1">
        <v>4312766.2969345991</v>
      </c>
      <c r="CA2011" s="1">
        <v>10980054.508784683</v>
      </c>
      <c r="CB2011" s="1">
        <v>488060.96495097235</v>
      </c>
      <c r="CC2011" s="1">
        <v>1269534.4208111702</v>
      </c>
    </row>
    <row r="2012" spans="1:81" x14ac:dyDescent="0.25">
      <c r="A2012" t="s">
        <v>440</v>
      </c>
      <c r="B2012" t="s">
        <v>441</v>
      </c>
      <c r="C2012" t="s">
        <v>442</v>
      </c>
      <c r="D2012" t="s">
        <v>28</v>
      </c>
      <c r="E2012">
        <v>40141</v>
      </c>
      <c r="F2012" t="s">
        <v>39</v>
      </c>
      <c r="G2012" t="s">
        <v>101</v>
      </c>
      <c r="H2012" s="74">
        <v>0.33910066629593</v>
      </c>
      <c r="I2012" s="1">
        <v>7430770</v>
      </c>
      <c r="J2012" s="1">
        <v>0</v>
      </c>
      <c r="K2012" s="1">
        <v>0</v>
      </c>
      <c r="L2012" s="1">
        <v>2030824</v>
      </c>
      <c r="M2012" s="1">
        <v>0</v>
      </c>
      <c r="N2012" s="1">
        <v>0</v>
      </c>
      <c r="O2012" s="1">
        <v>0</v>
      </c>
      <c r="P2012" s="1">
        <v>27872</v>
      </c>
      <c r="Q2012" s="1">
        <v>0</v>
      </c>
      <c r="R2012" s="1">
        <v>0</v>
      </c>
      <c r="S2012" s="1">
        <v>1167694</v>
      </c>
      <c r="T2012" s="1">
        <v>3226390</v>
      </c>
      <c r="U2012" s="1"/>
      <c r="V2012" s="36"/>
      <c r="W2012" s="1"/>
      <c r="X2012" s="1"/>
      <c r="Y2012" s="1">
        <v>416027</v>
      </c>
      <c r="Z2012" s="1"/>
      <c r="AA2012" s="1"/>
      <c r="AB2012" s="1"/>
      <c r="AC2012" s="1">
        <v>1251</v>
      </c>
      <c r="AD2012" s="1"/>
      <c r="AE2012" s="1"/>
      <c r="AF2012" s="1">
        <v>312020</v>
      </c>
      <c r="AG2012" s="1">
        <v>0</v>
      </c>
      <c r="AH2012" s="1">
        <v>0</v>
      </c>
      <c r="AI2012" s="1">
        <v>4271370.9254999999</v>
      </c>
      <c r="AJ2012" s="1">
        <v>0</v>
      </c>
      <c r="AK2012" s="1">
        <v>0</v>
      </c>
      <c r="AL2012" s="1">
        <v>0</v>
      </c>
      <c r="AM2012" s="1">
        <v>11015.437946666665</v>
      </c>
      <c r="AN2012" s="1">
        <v>0</v>
      </c>
      <c r="AO2012" s="1">
        <v>0</v>
      </c>
      <c r="AP2012" s="1">
        <v>1782315.1504779998</v>
      </c>
      <c r="AQ2012" s="1">
        <v>6064701.5139246667</v>
      </c>
      <c r="AR2012" s="1">
        <v>0</v>
      </c>
      <c r="AS2012" s="1">
        <v>0</v>
      </c>
      <c r="AT2012" s="1">
        <v>901954.60692379996</v>
      </c>
      <c r="AU2012" s="1">
        <v>0</v>
      </c>
      <c r="AV2012" s="1">
        <v>0</v>
      </c>
      <c r="AW2012" s="1">
        <v>0</v>
      </c>
      <c r="AX2012" s="1">
        <v>3254.0761799999996</v>
      </c>
      <c r="AY2012" s="1">
        <v>0</v>
      </c>
      <c r="AZ2012" s="1">
        <v>0</v>
      </c>
      <c r="BA2012" s="1">
        <v>400152.63876600005</v>
      </c>
      <c r="BB2012" s="1">
        <v>1305361.3218697999</v>
      </c>
      <c r="BC2012" s="7">
        <v>0.99183029965864455</v>
      </c>
      <c r="BD2012" s="35" t="s">
        <v>552</v>
      </c>
      <c r="BE2012" s="35" t="s">
        <v>552</v>
      </c>
      <c r="BF2012" s="35">
        <v>2.5474022034522932</v>
      </c>
      <c r="BG2012" s="35" t="s">
        <v>552</v>
      </c>
      <c r="BH2012" s="35" t="s">
        <v>552</v>
      </c>
      <c r="BI2012" s="35" t="s">
        <v>552</v>
      </c>
      <c r="BJ2012" s="35">
        <v>0.51196592015882125</v>
      </c>
      <c r="BK2012" s="35" t="s">
        <v>552</v>
      </c>
      <c r="BL2012" s="35" t="s">
        <v>552</v>
      </c>
      <c r="BM2012" s="35">
        <v>1.869040852521294</v>
      </c>
      <c r="BN2012" s="35">
        <v>2.2843062480960041</v>
      </c>
      <c r="BO2012" s="1">
        <v>0</v>
      </c>
      <c r="BP2012" s="1">
        <v>0</v>
      </c>
      <c r="BQ2012" s="1">
        <v>2445912.2531999997</v>
      </c>
      <c r="BR2012" s="1">
        <v>108720.25211961615</v>
      </c>
      <c r="BS2012" s="1">
        <v>960709.97848150844</v>
      </c>
      <c r="BT2012" s="1">
        <v>2445912.2531999997</v>
      </c>
      <c r="BU2012" s="1">
        <v>108720.25211961615</v>
      </c>
      <c r="BV2012" s="1">
        <v>282800.94540850312</v>
      </c>
      <c r="BW2012" s="35">
        <v>6.064059904168543</v>
      </c>
      <c r="BX2012" s="1">
        <v>12386246.170544654</v>
      </c>
      <c r="BY2012" s="1">
        <v>550565.86953004322</v>
      </c>
      <c r="BZ2012" s="1">
        <v>4865092.8815628309</v>
      </c>
      <c r="CA2012" s="1">
        <v>12386246.170544654</v>
      </c>
      <c r="CB2012" s="1">
        <v>550565.86953004322</v>
      </c>
      <c r="CC2012" s="1">
        <v>1432120.9285041578</v>
      </c>
    </row>
    <row r="2013" spans="1:81" x14ac:dyDescent="0.25">
      <c r="A2013" t="s">
        <v>440</v>
      </c>
      <c r="B2013" t="s">
        <v>441</v>
      </c>
      <c r="C2013" t="s">
        <v>442</v>
      </c>
      <c r="D2013" t="s">
        <v>1730</v>
      </c>
      <c r="E2013">
        <v>40141</v>
      </c>
      <c r="F2013" t="s">
        <v>39</v>
      </c>
      <c r="G2013" t="s">
        <v>101</v>
      </c>
      <c r="H2013" s="74">
        <v>0.33910066629593</v>
      </c>
      <c r="I2013" s="1">
        <v>843604</v>
      </c>
      <c r="J2013" s="1"/>
      <c r="K2013" s="1"/>
      <c r="L2013" s="1"/>
      <c r="M2013" s="1"/>
      <c r="N2013" s="1"/>
      <c r="O2013" s="1"/>
      <c r="P2013" s="1">
        <v>27872</v>
      </c>
      <c r="Q2013" s="1"/>
      <c r="R2013" s="1"/>
      <c r="S2013" s="1">
        <v>1167694</v>
      </c>
      <c r="T2013" s="1">
        <v>1195566</v>
      </c>
      <c r="U2013" s="1">
        <v>14.764705882352942</v>
      </c>
      <c r="V2013" s="36">
        <v>8.9761374649140094E-2</v>
      </c>
      <c r="W2013" s="1"/>
      <c r="X2013" s="1"/>
      <c r="Y2013" s="1"/>
      <c r="Z2013" s="1"/>
      <c r="AA2013" s="1"/>
      <c r="AB2013" s="1"/>
      <c r="AC2013" s="1">
        <v>1251</v>
      </c>
      <c r="AD2013" s="1"/>
      <c r="AE2013" s="1"/>
      <c r="AF2013" s="1">
        <v>157452</v>
      </c>
      <c r="AG2013" s="1">
        <v>0</v>
      </c>
      <c r="AH2013" s="1">
        <v>0</v>
      </c>
      <c r="AI2013" s="1">
        <v>0</v>
      </c>
      <c r="AJ2013" s="1">
        <v>0</v>
      </c>
      <c r="AK2013" s="1"/>
      <c r="AL2013" s="1">
        <v>0</v>
      </c>
      <c r="AM2013" s="1">
        <v>11015.437946666665</v>
      </c>
      <c r="AN2013" s="1"/>
      <c r="AO2013" s="1">
        <v>0</v>
      </c>
      <c r="AP2013" s="1">
        <v>900699.46615799994</v>
      </c>
      <c r="AQ2013" s="1">
        <v>911714.90410466655</v>
      </c>
      <c r="AR2013" s="1">
        <v>0</v>
      </c>
      <c r="AS2013" s="1">
        <v>0</v>
      </c>
      <c r="AT2013" s="1">
        <v>0</v>
      </c>
      <c r="AU2013" s="1">
        <v>0</v>
      </c>
      <c r="AV2013" s="1"/>
      <c r="AW2013" s="1">
        <v>0</v>
      </c>
      <c r="AX2013" s="1">
        <v>3254.0761799999996</v>
      </c>
      <c r="AY2013" s="1"/>
      <c r="AZ2013" s="1">
        <v>0</v>
      </c>
      <c r="BA2013" s="1">
        <v>201925.62425160001</v>
      </c>
      <c r="BB2013" s="1">
        <v>205179.70043160001</v>
      </c>
      <c r="BC2013" s="7">
        <v>1.3239560321386179</v>
      </c>
      <c r="BD2013" s="35" t="s">
        <v>552</v>
      </c>
      <c r="BE2013" s="35" t="s">
        <v>552</v>
      </c>
      <c r="BF2013" s="35" t="s">
        <v>552</v>
      </c>
      <c r="BG2013" s="35" t="s">
        <v>552</v>
      </c>
      <c r="BH2013" s="35" t="s">
        <v>552</v>
      </c>
      <c r="BI2013" s="35" t="s">
        <v>552</v>
      </c>
      <c r="BJ2013" s="35">
        <v>0.51196592015882125</v>
      </c>
      <c r="BK2013" s="35" t="s">
        <v>552</v>
      </c>
      <c r="BL2013" s="35" t="s">
        <v>552</v>
      </c>
      <c r="BM2013" s="35">
        <v>0.94427571813300393</v>
      </c>
      <c r="BN2013" s="35">
        <v>0.93419736303664247</v>
      </c>
      <c r="BO2013" s="1">
        <v>0</v>
      </c>
      <c r="BP2013" s="1">
        <v>0</v>
      </c>
      <c r="BQ2013" s="1">
        <v>277680.69263999996</v>
      </c>
      <c r="BR2013" s="1">
        <v>12342.844627019362</v>
      </c>
      <c r="BS2013" s="1">
        <v>109067.9405615992</v>
      </c>
      <c r="BT2013" s="1">
        <v>277680.69263999996</v>
      </c>
      <c r="BU2013" s="1">
        <v>12342.844627019362</v>
      </c>
      <c r="BV2013" s="1">
        <v>32105.96058691022</v>
      </c>
      <c r="BW2013" s="35">
        <v>6.064059904168543</v>
      </c>
      <c r="BX2013" s="1">
        <v>1406191.6617599728</v>
      </c>
      <c r="BY2013" s="1">
        <v>62504.904579070884</v>
      </c>
      <c r="BZ2013" s="1">
        <v>552326.58462823229</v>
      </c>
      <c r="CA2013" s="1">
        <v>1406191.6617599728</v>
      </c>
      <c r="CB2013" s="1">
        <v>62504.904579070884</v>
      </c>
      <c r="CC2013" s="1">
        <v>162586.50769298759</v>
      </c>
    </row>
    <row r="2014" spans="1:81" x14ac:dyDescent="0.25">
      <c r="A2014" t="s">
        <v>487</v>
      </c>
      <c r="B2014" t="s">
        <v>488</v>
      </c>
      <c r="C2014" t="s">
        <v>442</v>
      </c>
      <c r="D2014" t="s">
        <v>38</v>
      </c>
      <c r="E2014">
        <v>40110</v>
      </c>
      <c r="F2014" t="s">
        <v>39</v>
      </c>
      <c r="G2014" t="s">
        <v>101</v>
      </c>
      <c r="H2014" s="74">
        <v>0.33910066629593</v>
      </c>
      <c r="I2014" s="1">
        <v>16156020</v>
      </c>
      <c r="J2014" s="1"/>
      <c r="K2014" s="1"/>
      <c r="L2014" s="1">
        <v>1807324</v>
      </c>
      <c r="M2014" s="1"/>
      <c r="N2014" s="1"/>
      <c r="O2014" s="1"/>
      <c r="P2014" s="1"/>
      <c r="Q2014" s="1"/>
      <c r="R2014" s="1"/>
      <c r="S2014" s="1"/>
      <c r="T2014" s="1">
        <v>1807324</v>
      </c>
      <c r="U2014" s="1">
        <v>34.670731707317074</v>
      </c>
      <c r="V2014" s="36">
        <v>0.184016486519544</v>
      </c>
      <c r="W2014" s="1"/>
      <c r="X2014" s="1"/>
      <c r="Y2014" s="1">
        <v>545105</v>
      </c>
      <c r="Z2014" s="1"/>
      <c r="AA2014" s="1"/>
      <c r="AB2014" s="1"/>
      <c r="AC2014" s="1">
        <v>21170</v>
      </c>
      <c r="AD2014" s="1"/>
      <c r="AE2014" s="1"/>
      <c r="AF2014" s="1"/>
      <c r="AG2014" s="1">
        <v>0</v>
      </c>
      <c r="AH2014" s="1">
        <v>0</v>
      </c>
      <c r="AI2014" s="1">
        <v>5586645.1492500007</v>
      </c>
      <c r="AJ2014" s="1">
        <v>0</v>
      </c>
      <c r="AK2014" s="1">
        <v>0</v>
      </c>
      <c r="AL2014" s="1">
        <v>0</v>
      </c>
      <c r="AM2014" s="1">
        <v>186546.65279999998</v>
      </c>
      <c r="AN2014" s="1">
        <v>0</v>
      </c>
      <c r="AO2014" s="1">
        <v>0</v>
      </c>
      <c r="AP2014" s="1">
        <v>0</v>
      </c>
      <c r="AQ2014" s="1">
        <v>5773191.802050001</v>
      </c>
      <c r="AR2014" s="1">
        <v>0</v>
      </c>
      <c r="AS2014" s="1">
        <v>0</v>
      </c>
      <c r="AT2014" s="1">
        <v>1181798.2150369999</v>
      </c>
      <c r="AU2014" s="1">
        <v>0</v>
      </c>
      <c r="AV2014" s="1">
        <v>0</v>
      </c>
      <c r="AW2014" s="1">
        <v>0</v>
      </c>
      <c r="AX2014" s="1">
        <v>55066.980599999995</v>
      </c>
      <c r="AY2014" s="1">
        <v>0</v>
      </c>
      <c r="AZ2014" s="1">
        <v>0</v>
      </c>
      <c r="BA2014" s="1">
        <v>0</v>
      </c>
      <c r="BB2014" s="1">
        <v>1236865.1956369998</v>
      </c>
      <c r="BC2014" s="7">
        <v>0.43389751917161534</v>
      </c>
      <c r="BD2014" s="35" t="s">
        <v>552</v>
      </c>
      <c r="BE2014" s="35" t="s">
        <v>552</v>
      </c>
      <c r="BF2014" s="35">
        <v>3.7450082908692632</v>
      </c>
      <c r="BG2014" s="35" t="s">
        <v>552</v>
      </c>
      <c r="BH2014" s="35" t="s">
        <v>552</v>
      </c>
      <c r="BI2014" s="35" t="s">
        <v>552</v>
      </c>
      <c r="BJ2014" s="35" t="s">
        <v>552</v>
      </c>
      <c r="BK2014" s="35" t="s">
        <v>552</v>
      </c>
      <c r="BL2014" s="35" t="s">
        <v>552</v>
      </c>
      <c r="BM2014" s="35" t="s">
        <v>552</v>
      </c>
      <c r="BN2014" s="35">
        <v>3.8786941343594181</v>
      </c>
      <c r="BO2014" s="1">
        <v>0</v>
      </c>
      <c r="BP2014" s="1"/>
      <c r="BQ2014" s="1">
        <v>5317915.5431999993</v>
      </c>
      <c r="BR2014" s="1">
        <v>236380.15544143622</v>
      </c>
      <c r="BS2014" s="1">
        <v>2088780.7894130514</v>
      </c>
      <c r="BT2014" s="1">
        <v>5317915.5431999993</v>
      </c>
      <c r="BU2014" s="1">
        <v>236380.15544143622</v>
      </c>
      <c r="BV2014" s="1">
        <v>614867.33273115498</v>
      </c>
      <c r="BW2014" s="35">
        <v>6.179571515363973</v>
      </c>
      <c r="BX2014" s="1">
        <v>27544523.868670046</v>
      </c>
      <c r="BY2014" s="1">
        <v>1224347.9199217714</v>
      </c>
      <c r="BZ2014" s="1">
        <v>10818989.478683317</v>
      </c>
      <c r="CA2014" s="1">
        <v>27544523.868670046</v>
      </c>
      <c r="CB2014" s="1">
        <v>1224347.9199217714</v>
      </c>
      <c r="CC2014" s="1">
        <v>3184749.3223421131</v>
      </c>
    </row>
    <row r="2015" spans="1:81" x14ac:dyDescent="0.25">
      <c r="A2015" t="s">
        <v>487</v>
      </c>
      <c r="B2015" t="s">
        <v>488</v>
      </c>
      <c r="C2015" t="s">
        <v>442</v>
      </c>
      <c r="D2015" t="s">
        <v>28</v>
      </c>
      <c r="E2015">
        <v>40110</v>
      </c>
      <c r="F2015" t="s">
        <v>39</v>
      </c>
      <c r="G2015" t="s">
        <v>101</v>
      </c>
      <c r="H2015" s="74">
        <v>0.33910066629593</v>
      </c>
      <c r="I2015" s="1">
        <v>16791857</v>
      </c>
      <c r="J2015" s="1">
        <v>0</v>
      </c>
      <c r="K2015" s="1">
        <v>0</v>
      </c>
      <c r="L2015" s="1">
        <v>1807324</v>
      </c>
      <c r="M2015" s="1">
        <v>0</v>
      </c>
      <c r="N2015" s="1">
        <v>0</v>
      </c>
      <c r="O2015" s="1">
        <v>0</v>
      </c>
      <c r="P2015" s="1">
        <v>941026</v>
      </c>
      <c r="Q2015" s="1">
        <v>0</v>
      </c>
      <c r="R2015" s="1">
        <v>0</v>
      </c>
      <c r="S2015" s="1">
        <v>0</v>
      </c>
      <c r="T2015" s="1">
        <v>2748350</v>
      </c>
      <c r="U2015" s="1"/>
      <c r="V2015" s="36"/>
      <c r="W2015" s="1"/>
      <c r="X2015" s="1"/>
      <c r="Y2015" s="1">
        <v>545105</v>
      </c>
      <c r="Z2015" s="1"/>
      <c r="AA2015" s="1"/>
      <c r="AB2015" s="1"/>
      <c r="AC2015" s="1">
        <v>79782</v>
      </c>
      <c r="AD2015" s="1"/>
      <c r="AE2015" s="1"/>
      <c r="AF2015" s="1"/>
      <c r="AG2015" s="1">
        <v>0</v>
      </c>
      <c r="AH2015" s="1">
        <v>0</v>
      </c>
      <c r="AI2015" s="1">
        <v>5586645.1492500007</v>
      </c>
      <c r="AJ2015" s="1">
        <v>0</v>
      </c>
      <c r="AK2015" s="1">
        <v>0</v>
      </c>
      <c r="AL2015" s="1">
        <v>0</v>
      </c>
      <c r="AM2015" s="1">
        <v>702228.86149833328</v>
      </c>
      <c r="AN2015" s="1">
        <v>0</v>
      </c>
      <c r="AO2015" s="1">
        <v>0</v>
      </c>
      <c r="AP2015" s="1">
        <v>0</v>
      </c>
      <c r="AQ2015" s="1">
        <v>6288874.0107483342</v>
      </c>
      <c r="AR2015" s="1">
        <v>0</v>
      </c>
      <c r="AS2015" s="1">
        <v>0</v>
      </c>
      <c r="AT2015" s="1">
        <v>1181798.2150369999</v>
      </c>
      <c r="AU2015" s="1">
        <v>0</v>
      </c>
      <c r="AV2015" s="1">
        <v>0</v>
      </c>
      <c r="AW2015" s="1">
        <v>0</v>
      </c>
      <c r="AX2015" s="1">
        <v>207527.34275999997</v>
      </c>
      <c r="AY2015" s="1">
        <v>0</v>
      </c>
      <c r="AZ2015" s="1">
        <v>0</v>
      </c>
      <c r="BA2015" s="1">
        <v>0</v>
      </c>
      <c r="BB2015" s="1">
        <v>1389325.5577969998</v>
      </c>
      <c r="BC2015" s="7">
        <v>0.45725732231672378</v>
      </c>
      <c r="BD2015" s="35" t="s">
        <v>552</v>
      </c>
      <c r="BE2015" s="35" t="s">
        <v>552</v>
      </c>
      <c r="BF2015" s="35">
        <v>3.7450082908692632</v>
      </c>
      <c r="BG2015" s="35" t="s">
        <v>552</v>
      </c>
      <c r="BH2015" s="35" t="s">
        <v>552</v>
      </c>
      <c r="BI2015" s="35" t="s">
        <v>552</v>
      </c>
      <c r="BJ2015" s="35">
        <v>0.96677052946287689</v>
      </c>
      <c r="BK2015" s="35" t="s">
        <v>552</v>
      </c>
      <c r="BL2015" s="35" t="s">
        <v>552</v>
      </c>
      <c r="BM2015" s="35" t="s">
        <v>552</v>
      </c>
      <c r="BN2015" s="35">
        <v>2.7937488196719245</v>
      </c>
      <c r="BO2015" s="1">
        <v>0</v>
      </c>
      <c r="BP2015" s="1">
        <v>0</v>
      </c>
      <c r="BQ2015" s="1">
        <v>5527207.6501199994</v>
      </c>
      <c r="BR2015" s="1">
        <v>245683.14274248044</v>
      </c>
      <c r="BS2015" s="1">
        <v>2170986.9336737064</v>
      </c>
      <c r="BT2015" s="1">
        <v>5527207.6501199994</v>
      </c>
      <c r="BU2015" s="1">
        <v>245683.14274248044</v>
      </c>
      <c r="BV2015" s="1">
        <v>639066.07723888522</v>
      </c>
      <c r="BW2015" s="35">
        <v>6.179571515363973</v>
      </c>
      <c r="BX2015" s="1">
        <v>28628567.304063395</v>
      </c>
      <c r="BY2015" s="1">
        <v>1272533.407954053</v>
      </c>
      <c r="BZ2015" s="1">
        <v>11244782.081883708</v>
      </c>
      <c r="CA2015" s="1">
        <v>28628567.304063395</v>
      </c>
      <c r="CB2015" s="1">
        <v>1272533.407954053</v>
      </c>
      <c r="CC2015" s="1">
        <v>3310088.4501019232</v>
      </c>
    </row>
    <row r="2016" spans="1:81" x14ac:dyDescent="0.25">
      <c r="A2016" t="s">
        <v>487</v>
      </c>
      <c r="B2016" t="s">
        <v>488</v>
      </c>
      <c r="C2016" t="s">
        <v>442</v>
      </c>
      <c r="D2016" t="s">
        <v>1730</v>
      </c>
      <c r="E2016">
        <v>40110</v>
      </c>
      <c r="F2016" t="s">
        <v>39</v>
      </c>
      <c r="G2016" t="s">
        <v>101</v>
      </c>
      <c r="H2016" s="74">
        <v>0.33910066629593</v>
      </c>
      <c r="I2016" s="1">
        <v>635837</v>
      </c>
      <c r="J2016" s="1"/>
      <c r="K2016" s="1"/>
      <c r="L2016" s="1"/>
      <c r="M2016" s="1"/>
      <c r="N2016" s="1"/>
      <c r="O2016" s="1"/>
      <c r="P2016" s="1">
        <v>941026</v>
      </c>
      <c r="Q2016" s="1"/>
      <c r="R2016" s="1"/>
      <c r="S2016" s="1"/>
      <c r="T2016" s="1">
        <v>941026</v>
      </c>
      <c r="U2016" s="1">
        <v>9.2682926829268286</v>
      </c>
      <c r="V2016" s="36">
        <v>0.12156406738752117</v>
      </c>
      <c r="W2016" s="1"/>
      <c r="X2016" s="1"/>
      <c r="Y2016" s="1"/>
      <c r="Z2016" s="1"/>
      <c r="AA2016" s="1"/>
      <c r="AB2016" s="1"/>
      <c r="AC2016" s="1">
        <v>58612</v>
      </c>
      <c r="AD2016" s="1"/>
      <c r="AE2016" s="1"/>
      <c r="AF2016" s="1"/>
      <c r="AG2016" s="1">
        <v>0</v>
      </c>
      <c r="AH2016" s="1">
        <v>0</v>
      </c>
      <c r="AI2016" s="1">
        <v>0</v>
      </c>
      <c r="AJ2016" s="1">
        <v>0</v>
      </c>
      <c r="AK2016" s="1"/>
      <c r="AL2016" s="1">
        <v>0</v>
      </c>
      <c r="AM2016" s="1">
        <v>515682.20869833336</v>
      </c>
      <c r="AN2016" s="1"/>
      <c r="AO2016" s="1">
        <v>0</v>
      </c>
      <c r="AP2016" s="1">
        <v>0</v>
      </c>
      <c r="AQ2016" s="1">
        <v>515682.20869833336</v>
      </c>
      <c r="AR2016" s="1">
        <v>0</v>
      </c>
      <c r="AS2016" s="1">
        <v>0</v>
      </c>
      <c r="AT2016" s="1">
        <v>0</v>
      </c>
      <c r="AU2016" s="1">
        <v>0</v>
      </c>
      <c r="AV2016" s="1"/>
      <c r="AW2016" s="1">
        <v>0</v>
      </c>
      <c r="AX2016" s="1">
        <v>152460.36215999999</v>
      </c>
      <c r="AY2016" s="1"/>
      <c r="AZ2016" s="1">
        <v>0</v>
      </c>
      <c r="BA2016" s="1">
        <v>0</v>
      </c>
      <c r="BB2016" s="1">
        <v>152460.36215999999</v>
      </c>
      <c r="BC2016" s="7">
        <v>1.0508079442661145</v>
      </c>
      <c r="BD2016" s="35" t="s">
        <v>552</v>
      </c>
      <c r="BE2016" s="35" t="s">
        <v>552</v>
      </c>
      <c r="BF2016" s="35" t="s">
        <v>552</v>
      </c>
      <c r="BG2016" s="35" t="s">
        <v>552</v>
      </c>
      <c r="BH2016" s="35" t="s">
        <v>552</v>
      </c>
      <c r="BI2016" s="35" t="s">
        <v>552</v>
      </c>
      <c r="BJ2016" s="35">
        <v>0.71001499518433431</v>
      </c>
      <c r="BK2016" s="35" t="s">
        <v>552</v>
      </c>
      <c r="BL2016" s="35" t="s">
        <v>552</v>
      </c>
      <c r="BM2016" s="35" t="s">
        <v>552</v>
      </c>
      <c r="BN2016" s="35">
        <v>0.71001499518433431</v>
      </c>
      <c r="BO2016" s="1">
        <v>0</v>
      </c>
      <c r="BP2016" s="1">
        <v>0</v>
      </c>
      <c r="BQ2016" s="1">
        <v>209292.10691999996</v>
      </c>
      <c r="BR2016" s="1">
        <v>9302.9873010442225</v>
      </c>
      <c r="BS2016" s="1">
        <v>82206.144260654939</v>
      </c>
      <c r="BT2016" s="1">
        <v>209292.10691999996</v>
      </c>
      <c r="BU2016" s="1">
        <v>9302.9873010442225</v>
      </c>
      <c r="BV2016" s="1">
        <v>24198.744507730207</v>
      </c>
      <c r="BW2016" s="35">
        <v>6.179571515363973</v>
      </c>
      <c r="BX2016" s="1">
        <v>1084043.435393343</v>
      </c>
      <c r="BY2016" s="1">
        <v>48185.488032281421</v>
      </c>
      <c r="BZ2016" s="1">
        <v>425792.60320038989</v>
      </c>
      <c r="CA2016" s="1">
        <v>1084043.435393343</v>
      </c>
      <c r="CB2016" s="1">
        <v>48185.488032281421</v>
      </c>
      <c r="CC2016" s="1">
        <v>125339.12775980978</v>
      </c>
    </row>
    <row r="2017" spans="1:81" x14ac:dyDescent="0.25">
      <c r="A2017" t="s">
        <v>1023</v>
      </c>
      <c r="B2017" t="s">
        <v>1024</v>
      </c>
      <c r="C2017" t="s">
        <v>442</v>
      </c>
      <c r="D2017" t="s">
        <v>38</v>
      </c>
      <c r="E2017">
        <v>40081</v>
      </c>
      <c r="F2017" t="s">
        <v>370</v>
      </c>
      <c r="G2017" t="s">
        <v>101</v>
      </c>
      <c r="H2017" s="74">
        <v>0.33910066629593</v>
      </c>
      <c r="I2017" s="1">
        <v>1377069.39</v>
      </c>
      <c r="J2017" s="1"/>
      <c r="K2017" s="1">
        <v>74590</v>
      </c>
      <c r="L2017" s="1">
        <v>159536</v>
      </c>
      <c r="M2017" s="1"/>
      <c r="N2017" s="1"/>
      <c r="O2017" s="1"/>
      <c r="P2017" s="1"/>
      <c r="Q2017" s="1"/>
      <c r="R2017" s="1"/>
      <c r="S2017" s="1"/>
      <c r="T2017" s="1">
        <v>234126</v>
      </c>
      <c r="U2017" s="1">
        <v>34.5</v>
      </c>
      <c r="V2017" s="36">
        <v>0.16749074651133258</v>
      </c>
      <c r="W2017" s="1"/>
      <c r="X2017" s="1">
        <v>23310</v>
      </c>
      <c r="Y2017" s="1">
        <v>37015</v>
      </c>
      <c r="Z2017" s="1"/>
      <c r="AA2017" s="1"/>
      <c r="AB2017" s="1"/>
      <c r="AC2017" s="1"/>
      <c r="AD2017" s="1"/>
      <c r="AE2017" s="1"/>
      <c r="AF2017" s="1"/>
      <c r="AG2017" s="1">
        <v>0</v>
      </c>
      <c r="AH2017" s="1">
        <v>191588.69266578948</v>
      </c>
      <c r="AI2017" s="1">
        <v>379787.72700000001</v>
      </c>
      <c r="AJ2017" s="1">
        <v>0</v>
      </c>
      <c r="AK2017" s="1">
        <v>0</v>
      </c>
      <c r="AL2017" s="1">
        <v>0</v>
      </c>
      <c r="AM2017" s="1">
        <v>0</v>
      </c>
      <c r="AN2017" s="1">
        <v>0</v>
      </c>
      <c r="AO2017" s="1">
        <v>0</v>
      </c>
      <c r="AP2017" s="1">
        <v>0</v>
      </c>
      <c r="AQ2017" s="1">
        <v>571376.41966578946</v>
      </c>
      <c r="AR2017" s="1">
        <v>0</v>
      </c>
      <c r="AS2017" s="1">
        <v>50356.278315000003</v>
      </c>
      <c r="AT2017" s="1">
        <v>80249.238090999992</v>
      </c>
      <c r="AU2017" s="1">
        <v>0</v>
      </c>
      <c r="AV2017" s="1">
        <v>0</v>
      </c>
      <c r="AW2017" s="1">
        <v>0</v>
      </c>
      <c r="AX2017" s="1">
        <v>0</v>
      </c>
      <c r="AY2017" s="1">
        <v>0</v>
      </c>
      <c r="AZ2017" s="1">
        <v>0</v>
      </c>
      <c r="BA2017" s="1">
        <v>0</v>
      </c>
      <c r="BB2017" s="1">
        <v>130605.516406</v>
      </c>
      <c r="BC2017" s="7">
        <v>0.50976511508384448</v>
      </c>
      <c r="BD2017" s="35" t="s">
        <v>552</v>
      </c>
      <c r="BE2017" s="35">
        <v>3.2436649816435108</v>
      </c>
      <c r="BF2017" s="35">
        <v>2.8835934528319629</v>
      </c>
      <c r="BG2017" s="35" t="s">
        <v>552</v>
      </c>
      <c r="BH2017" s="35" t="s">
        <v>552</v>
      </c>
      <c r="BI2017" s="35" t="s">
        <v>552</v>
      </c>
      <c r="BJ2017" s="35" t="s">
        <v>552</v>
      </c>
      <c r="BK2017" s="35" t="s">
        <v>552</v>
      </c>
      <c r="BL2017" s="35" t="s">
        <v>552</v>
      </c>
      <c r="BM2017" s="35" t="s">
        <v>552</v>
      </c>
      <c r="BN2017" s="35">
        <v>2.9983083300094373</v>
      </c>
      <c r="BO2017" s="1">
        <v>0</v>
      </c>
      <c r="BP2017" s="1"/>
      <c r="BQ2017" s="1">
        <v>453276.16041239991</v>
      </c>
      <c r="BR2017" s="1">
        <v>20148.023861188816</v>
      </c>
      <c r="BS2017" s="1">
        <v>178038.65602547838</v>
      </c>
      <c r="BT2017" s="1">
        <v>453276.16041239991</v>
      </c>
      <c r="BU2017" s="1">
        <v>20148.023861188816</v>
      </c>
      <c r="BV2017" s="1">
        <v>52408.636707247118</v>
      </c>
      <c r="BW2017" s="35">
        <v>6.0953785264522065</v>
      </c>
      <c r="BX2017" s="1">
        <v>2309613.6143180481</v>
      </c>
      <c r="BY2017" s="1">
        <v>102661.80813274816</v>
      </c>
      <c r="BZ2017" s="1">
        <v>907174.3447906333</v>
      </c>
      <c r="CA2017" s="1">
        <v>2309613.6143180481</v>
      </c>
      <c r="CB2017" s="1">
        <v>102661.80813274816</v>
      </c>
      <c r="CC2017" s="1">
        <v>267041.84207874187</v>
      </c>
    </row>
    <row r="2018" spans="1:81" x14ac:dyDescent="0.25">
      <c r="A2018" t="s">
        <v>1023</v>
      </c>
      <c r="B2018" t="s">
        <v>1024</v>
      </c>
      <c r="C2018" t="s">
        <v>442</v>
      </c>
      <c r="D2018" t="s">
        <v>28</v>
      </c>
      <c r="E2018">
        <v>40081</v>
      </c>
      <c r="F2018" t="s">
        <v>370</v>
      </c>
      <c r="G2018" t="s">
        <v>101</v>
      </c>
      <c r="H2018" s="74">
        <v>0.33910066629593</v>
      </c>
      <c r="I2018" s="1">
        <v>1377069.39</v>
      </c>
      <c r="J2018" s="1">
        <v>0</v>
      </c>
      <c r="K2018" s="1">
        <v>74590</v>
      </c>
      <c r="L2018" s="1">
        <v>159536</v>
      </c>
      <c r="M2018" s="1">
        <v>0</v>
      </c>
      <c r="N2018" s="1">
        <v>0</v>
      </c>
      <c r="O2018" s="1">
        <v>0</v>
      </c>
      <c r="P2018" s="1">
        <v>0</v>
      </c>
      <c r="Q2018" s="1">
        <v>0</v>
      </c>
      <c r="R2018" s="1">
        <v>0</v>
      </c>
      <c r="S2018" s="1">
        <v>0</v>
      </c>
      <c r="T2018" s="1">
        <v>234126</v>
      </c>
      <c r="U2018" s="1"/>
      <c r="V2018" s="36"/>
      <c r="W2018" s="1"/>
      <c r="X2018" s="1">
        <v>23310</v>
      </c>
      <c r="Y2018" s="1">
        <v>37015</v>
      </c>
      <c r="Z2018" s="1"/>
      <c r="AA2018" s="1"/>
      <c r="AB2018" s="1"/>
      <c r="AC2018" s="1"/>
      <c r="AD2018" s="1"/>
      <c r="AE2018" s="1"/>
      <c r="AF2018" s="1"/>
      <c r="AG2018" s="1">
        <v>0</v>
      </c>
      <c r="AH2018" s="1">
        <v>191588.69266578948</v>
      </c>
      <c r="AI2018" s="1">
        <v>379787.72700000001</v>
      </c>
      <c r="AJ2018" s="1">
        <v>0</v>
      </c>
      <c r="AK2018" s="1">
        <v>0</v>
      </c>
      <c r="AL2018" s="1">
        <v>0</v>
      </c>
      <c r="AM2018" s="1">
        <v>0</v>
      </c>
      <c r="AN2018" s="1">
        <v>0</v>
      </c>
      <c r="AO2018" s="1">
        <v>0</v>
      </c>
      <c r="AP2018" s="1">
        <v>0</v>
      </c>
      <c r="AQ2018" s="1">
        <v>571376.41966578946</v>
      </c>
      <c r="AR2018" s="1">
        <v>0</v>
      </c>
      <c r="AS2018" s="1">
        <v>50356.278315000003</v>
      </c>
      <c r="AT2018" s="1">
        <v>80249.238090999992</v>
      </c>
      <c r="AU2018" s="1">
        <v>0</v>
      </c>
      <c r="AV2018" s="1">
        <v>0</v>
      </c>
      <c r="AW2018" s="1">
        <v>0</v>
      </c>
      <c r="AX2018" s="1">
        <v>0</v>
      </c>
      <c r="AY2018" s="1">
        <v>0</v>
      </c>
      <c r="AZ2018" s="1">
        <v>0</v>
      </c>
      <c r="BA2018" s="1">
        <v>0</v>
      </c>
      <c r="BB2018" s="1">
        <v>130605.516406</v>
      </c>
      <c r="BC2018" s="7">
        <v>0.50976511508384448</v>
      </c>
      <c r="BD2018" s="35" t="s">
        <v>552</v>
      </c>
      <c r="BE2018" s="35">
        <v>3.2436649816435108</v>
      </c>
      <c r="BF2018" s="35">
        <v>2.8835934528319629</v>
      </c>
      <c r="BG2018" s="35" t="s">
        <v>552</v>
      </c>
      <c r="BH2018" s="35" t="s">
        <v>552</v>
      </c>
      <c r="BI2018" s="35" t="s">
        <v>552</v>
      </c>
      <c r="BJ2018" s="35" t="s">
        <v>552</v>
      </c>
      <c r="BK2018" s="35" t="s">
        <v>552</v>
      </c>
      <c r="BL2018" s="35" t="s">
        <v>552</v>
      </c>
      <c r="BM2018" s="35" t="s">
        <v>552</v>
      </c>
      <c r="BN2018" s="35">
        <v>2.9983083300094373</v>
      </c>
      <c r="BO2018" s="1">
        <v>0</v>
      </c>
      <c r="BP2018" s="1">
        <v>0</v>
      </c>
      <c r="BQ2018" s="1">
        <v>453276.16041239991</v>
      </c>
      <c r="BR2018" s="1">
        <v>20148.023861188816</v>
      </c>
      <c r="BS2018" s="1">
        <v>178038.65602547838</v>
      </c>
      <c r="BT2018" s="1">
        <v>453276.16041239991</v>
      </c>
      <c r="BU2018" s="1">
        <v>20148.023861188816</v>
      </c>
      <c r="BV2018" s="1">
        <v>52408.636707247118</v>
      </c>
      <c r="BW2018" s="35">
        <v>6.0953785264522065</v>
      </c>
      <c r="BX2018" s="1">
        <v>2309613.6143180481</v>
      </c>
      <c r="BY2018" s="1">
        <v>102661.80813274816</v>
      </c>
      <c r="BZ2018" s="1">
        <v>907174.3447906333</v>
      </c>
      <c r="CA2018" s="1">
        <v>2309613.6143180481</v>
      </c>
      <c r="CB2018" s="1">
        <v>102661.80813274816</v>
      </c>
      <c r="CC2018" s="1">
        <v>267041.84207874187</v>
      </c>
    </row>
    <row r="2019" spans="1:81" x14ac:dyDescent="0.25">
      <c r="A2019" t="s">
        <v>780</v>
      </c>
      <c r="B2019" t="s">
        <v>781</v>
      </c>
      <c r="C2019" t="s">
        <v>442</v>
      </c>
      <c r="D2019" t="s">
        <v>38</v>
      </c>
      <c r="E2019">
        <v>40208</v>
      </c>
      <c r="F2019" t="s">
        <v>39</v>
      </c>
      <c r="G2019" t="s">
        <v>101</v>
      </c>
      <c r="H2019" s="74">
        <v>0.33910066629593</v>
      </c>
      <c r="I2019" s="1">
        <v>4078830</v>
      </c>
      <c r="J2019" s="1"/>
      <c r="K2019" s="1"/>
      <c r="L2019" s="1">
        <v>515041</v>
      </c>
      <c r="M2019" s="1">
        <v>144261</v>
      </c>
      <c r="N2019" s="1"/>
      <c r="O2019" s="1"/>
      <c r="P2019" s="1"/>
      <c r="Q2019" s="1"/>
      <c r="R2019" s="1"/>
      <c r="S2019" s="1"/>
      <c r="T2019" s="1">
        <v>659302</v>
      </c>
      <c r="U2019" s="1">
        <v>34.344827586206897</v>
      </c>
      <c r="V2019" s="36">
        <v>0.16117691491853872</v>
      </c>
      <c r="W2019" s="1"/>
      <c r="X2019" s="1"/>
      <c r="Y2019" s="1">
        <v>130431</v>
      </c>
      <c r="Z2019" s="1">
        <v>53440</v>
      </c>
      <c r="AA2019" s="1"/>
      <c r="AB2019" s="1"/>
      <c r="AC2019" s="1"/>
      <c r="AD2019" s="1"/>
      <c r="AE2019" s="1"/>
      <c r="AF2019" s="1"/>
      <c r="AG2019" s="1">
        <v>0</v>
      </c>
      <c r="AH2019" s="1">
        <v>0</v>
      </c>
      <c r="AI2019" s="1">
        <v>1337720.0516875</v>
      </c>
      <c r="AJ2019" s="1">
        <v>18121.539606854498</v>
      </c>
      <c r="AK2019" s="1">
        <v>0</v>
      </c>
      <c r="AL2019" s="1">
        <v>0</v>
      </c>
      <c r="AM2019" s="1">
        <v>0</v>
      </c>
      <c r="AN2019" s="1">
        <v>0</v>
      </c>
      <c r="AO2019" s="1">
        <v>0</v>
      </c>
      <c r="AP2019" s="1">
        <v>0</v>
      </c>
      <c r="AQ2019" s="1">
        <v>1355841.5912943545</v>
      </c>
      <c r="AR2019" s="1">
        <v>0</v>
      </c>
      <c r="AS2019" s="1">
        <v>0</v>
      </c>
      <c r="AT2019" s="1">
        <v>282776.93836139998</v>
      </c>
      <c r="AU2019" s="1">
        <v>1074.2653088000009</v>
      </c>
      <c r="AV2019" s="1">
        <v>0</v>
      </c>
      <c r="AW2019" s="1">
        <v>0</v>
      </c>
      <c r="AX2019" s="1">
        <v>0</v>
      </c>
      <c r="AY2019" s="1">
        <v>0</v>
      </c>
      <c r="AZ2019" s="1">
        <v>0</v>
      </c>
      <c r="BA2019" s="1">
        <v>0</v>
      </c>
      <c r="BB2019" s="1">
        <v>283851.20367019996</v>
      </c>
      <c r="BC2019" s="7">
        <v>0.40200076859407097</v>
      </c>
      <c r="BD2019" s="35" t="s">
        <v>552</v>
      </c>
      <c r="BE2019" s="35" t="s">
        <v>552</v>
      </c>
      <c r="BF2019" s="35">
        <v>3.146345611415208</v>
      </c>
      <c r="BG2019" s="35">
        <v>0.13306302407202569</v>
      </c>
      <c r="BH2019" s="35" t="s">
        <v>552</v>
      </c>
      <c r="BI2019" s="35" t="s">
        <v>552</v>
      </c>
      <c r="BJ2019" s="35" t="s">
        <v>552</v>
      </c>
      <c r="BK2019" s="35" t="s">
        <v>552</v>
      </c>
      <c r="BL2019" s="35" t="s">
        <v>552</v>
      </c>
      <c r="BM2019" s="35" t="s">
        <v>552</v>
      </c>
      <c r="BN2019" s="35">
        <v>2.4870132275718175</v>
      </c>
      <c r="BO2019" s="1">
        <v>0</v>
      </c>
      <c r="BP2019" s="1"/>
      <c r="BQ2019" s="1">
        <v>1342587.6827999998</v>
      </c>
      <c r="BR2019" s="1">
        <v>59677.721952510168</v>
      </c>
      <c r="BS2019" s="1">
        <v>527344.09509778011</v>
      </c>
      <c r="BT2019" s="1">
        <v>1342587.6827999998</v>
      </c>
      <c r="BU2019" s="1">
        <v>59677.721952510168</v>
      </c>
      <c r="BV2019" s="1">
        <v>155232.49678843038</v>
      </c>
      <c r="BW2019" s="35">
        <v>6.0418551329693733</v>
      </c>
      <c r="BX2019" s="1">
        <v>6769132.5999866361</v>
      </c>
      <c r="BY2019" s="1">
        <v>300886.42875018244</v>
      </c>
      <c r="BZ2019" s="1">
        <v>2658792.5327098318</v>
      </c>
      <c r="CA2019" s="1">
        <v>6769132.5999866361</v>
      </c>
      <c r="CB2019" s="1">
        <v>300886.42875018244</v>
      </c>
      <c r="CC2019" s="1">
        <v>782659.76073639956</v>
      </c>
    </row>
    <row r="2020" spans="1:81" x14ac:dyDescent="0.25">
      <c r="A2020" t="s">
        <v>780</v>
      </c>
      <c r="B2020" t="s">
        <v>781</v>
      </c>
      <c r="C2020" t="s">
        <v>442</v>
      </c>
      <c r="D2020" t="s">
        <v>28</v>
      </c>
      <c r="E2020">
        <v>40208</v>
      </c>
      <c r="F2020" t="s">
        <v>39</v>
      </c>
      <c r="G2020" t="s">
        <v>101</v>
      </c>
      <c r="H2020" s="74">
        <v>0.33910066629593</v>
      </c>
      <c r="I2020" s="1">
        <v>4078830</v>
      </c>
      <c r="J2020" s="1">
        <v>0</v>
      </c>
      <c r="K2020" s="1">
        <v>0</v>
      </c>
      <c r="L2020" s="1">
        <v>561399</v>
      </c>
      <c r="M2020" s="1">
        <v>144261</v>
      </c>
      <c r="N2020" s="1">
        <v>0</v>
      </c>
      <c r="O2020" s="1">
        <v>0</v>
      </c>
      <c r="P2020" s="1">
        <v>0</v>
      </c>
      <c r="Q2020" s="1">
        <v>0</v>
      </c>
      <c r="R2020" s="1">
        <v>0</v>
      </c>
      <c r="S2020" s="1">
        <v>0</v>
      </c>
      <c r="T2020" s="1">
        <v>705660</v>
      </c>
      <c r="U2020" s="1"/>
      <c r="V2020" s="36"/>
      <c r="W2020" s="1"/>
      <c r="X2020" s="1"/>
      <c r="Y2020" s="1">
        <v>130431</v>
      </c>
      <c r="Z2020" s="1">
        <v>53440</v>
      </c>
      <c r="AA2020" s="1"/>
      <c r="AB2020" s="1"/>
      <c r="AC2020" s="1"/>
      <c r="AD2020" s="1"/>
      <c r="AE2020" s="1"/>
      <c r="AF2020" s="1"/>
      <c r="AG2020" s="1">
        <v>0</v>
      </c>
      <c r="AH2020" s="1">
        <v>0</v>
      </c>
      <c r="AI2020" s="1">
        <v>1338261.8608124999</v>
      </c>
      <c r="AJ2020" s="1">
        <v>18121.539606854498</v>
      </c>
      <c r="AK2020" s="1">
        <v>0</v>
      </c>
      <c r="AL2020" s="1">
        <v>0</v>
      </c>
      <c r="AM2020" s="1">
        <v>0</v>
      </c>
      <c r="AN2020" s="1">
        <v>0</v>
      </c>
      <c r="AO2020" s="1">
        <v>0</v>
      </c>
      <c r="AP2020" s="1">
        <v>0</v>
      </c>
      <c r="AQ2020" s="1">
        <v>1356383.4004193544</v>
      </c>
      <c r="AR2020" s="1">
        <v>0</v>
      </c>
      <c r="AS2020" s="1">
        <v>0</v>
      </c>
      <c r="AT2020" s="1">
        <v>282776.93836139998</v>
      </c>
      <c r="AU2020" s="1">
        <v>1074.2653088000009</v>
      </c>
      <c r="AV2020" s="1">
        <v>0</v>
      </c>
      <c r="AW2020" s="1">
        <v>0</v>
      </c>
      <c r="AX2020" s="1">
        <v>0</v>
      </c>
      <c r="AY2020" s="1">
        <v>0</v>
      </c>
      <c r="AZ2020" s="1">
        <v>0</v>
      </c>
      <c r="BA2020" s="1">
        <v>0</v>
      </c>
      <c r="BB2020" s="1">
        <v>283851.20367019996</v>
      </c>
      <c r="BC2020" s="7">
        <v>0.40213360304046858</v>
      </c>
      <c r="BD2020" s="35" t="s">
        <v>552</v>
      </c>
      <c r="BE2020" s="35" t="s">
        <v>552</v>
      </c>
      <c r="BF2020" s="35">
        <v>2.887498551251249</v>
      </c>
      <c r="BG2020" s="35">
        <v>0.13306302407202569</v>
      </c>
      <c r="BH2020" s="35" t="s">
        <v>552</v>
      </c>
      <c r="BI2020" s="35" t="s">
        <v>552</v>
      </c>
      <c r="BJ2020" s="35" t="s">
        <v>552</v>
      </c>
      <c r="BK2020" s="35" t="s">
        <v>552</v>
      </c>
      <c r="BL2020" s="35" t="s">
        <v>552</v>
      </c>
      <c r="BM2020" s="35" t="s">
        <v>552</v>
      </c>
      <c r="BN2020" s="35">
        <v>2.3243978744573228</v>
      </c>
      <c r="BO2020" s="1">
        <v>0</v>
      </c>
      <c r="BP2020" s="1">
        <v>0</v>
      </c>
      <c r="BQ2020" s="1">
        <v>1342587.6827999998</v>
      </c>
      <c r="BR2020" s="1">
        <v>59677.721952510168</v>
      </c>
      <c r="BS2020" s="1">
        <v>527344.09509778011</v>
      </c>
      <c r="BT2020" s="1">
        <v>1342587.6827999998</v>
      </c>
      <c r="BU2020" s="1">
        <v>59677.721952510168</v>
      </c>
      <c r="BV2020" s="1">
        <v>155232.49678843038</v>
      </c>
      <c r="BW2020" s="35">
        <v>6.0418551329693733</v>
      </c>
      <c r="BX2020" s="1">
        <v>6769132.5999866361</v>
      </c>
      <c r="BY2020" s="1">
        <v>300886.42875018244</v>
      </c>
      <c r="BZ2020" s="1">
        <v>2658792.5327098318</v>
      </c>
      <c r="CA2020" s="1">
        <v>6769132.5999866361</v>
      </c>
      <c r="CB2020" s="1">
        <v>300886.42875018244</v>
      </c>
      <c r="CC2020" s="1">
        <v>782659.76073639956</v>
      </c>
    </row>
    <row r="2021" spans="1:81" x14ac:dyDescent="0.25">
      <c r="A2021" t="s">
        <v>780</v>
      </c>
      <c r="B2021" t="s">
        <v>781</v>
      </c>
      <c r="C2021" t="s">
        <v>442</v>
      </c>
      <c r="D2021" t="s">
        <v>1730</v>
      </c>
      <c r="E2021">
        <v>40208</v>
      </c>
      <c r="F2021" t="s">
        <v>39</v>
      </c>
      <c r="G2021" t="s">
        <v>101</v>
      </c>
      <c r="H2021" s="74">
        <v>0.33910066629593</v>
      </c>
      <c r="I2021" s="1"/>
      <c r="J2021" s="1"/>
      <c r="K2021" s="1"/>
      <c r="L2021" s="1">
        <v>46358</v>
      </c>
      <c r="M2021" s="1"/>
      <c r="N2021" s="1"/>
      <c r="O2021" s="1"/>
      <c r="P2021" s="1"/>
      <c r="Q2021" s="1"/>
      <c r="R2021" s="1"/>
      <c r="S2021" s="1"/>
      <c r="T2021" s="1">
        <v>46358</v>
      </c>
      <c r="U2021" s="1">
        <v>10</v>
      </c>
      <c r="V2021" s="36" t="s">
        <v>552</v>
      </c>
      <c r="W2021" s="1"/>
      <c r="X2021" s="1"/>
      <c r="Y2021" s="1"/>
      <c r="Z2021" s="1"/>
      <c r="AA2021" s="1"/>
      <c r="AB2021" s="1"/>
      <c r="AC2021" s="1"/>
      <c r="AD2021" s="1"/>
      <c r="AE2021" s="1"/>
      <c r="AF2021" s="1"/>
      <c r="AG2021" s="1">
        <v>0</v>
      </c>
      <c r="AH2021" s="1">
        <v>0</v>
      </c>
      <c r="AI2021" s="1">
        <v>541.80912499999999</v>
      </c>
      <c r="AJ2021" s="1">
        <v>0</v>
      </c>
      <c r="AK2021" s="1"/>
      <c r="AL2021" s="1">
        <v>0</v>
      </c>
      <c r="AM2021" s="1">
        <v>0</v>
      </c>
      <c r="AN2021" s="1"/>
      <c r="AO2021" s="1">
        <v>0</v>
      </c>
      <c r="AP2021" s="1">
        <v>0</v>
      </c>
      <c r="AQ2021" s="1">
        <v>541.80912499999999</v>
      </c>
      <c r="AR2021" s="1">
        <v>0</v>
      </c>
      <c r="AS2021" s="1">
        <v>0</v>
      </c>
      <c r="AT2021" s="1">
        <v>0</v>
      </c>
      <c r="AU2021" s="1">
        <v>0</v>
      </c>
      <c r="AV2021" s="1"/>
      <c r="AW2021" s="1">
        <v>0</v>
      </c>
      <c r="AX2021" s="1">
        <v>0</v>
      </c>
      <c r="AY2021" s="1"/>
      <c r="AZ2021" s="1">
        <v>0</v>
      </c>
      <c r="BA2021" s="1">
        <v>0</v>
      </c>
      <c r="BB2021" s="1">
        <v>0</v>
      </c>
      <c r="BC2021" s="7" t="s">
        <v>552</v>
      </c>
      <c r="BD2021" s="35" t="s">
        <v>552</v>
      </c>
      <c r="BE2021" s="35" t="s">
        <v>552</v>
      </c>
      <c r="BF2021" s="35">
        <v>1.16875E-2</v>
      </c>
      <c r="BG2021" s="35" t="s">
        <v>552</v>
      </c>
      <c r="BH2021" s="35" t="s">
        <v>552</v>
      </c>
      <c r="BI2021" s="35" t="s">
        <v>552</v>
      </c>
      <c r="BJ2021" s="35" t="s">
        <v>552</v>
      </c>
      <c r="BK2021" s="35" t="s">
        <v>552</v>
      </c>
      <c r="BL2021" s="35" t="s">
        <v>552</v>
      </c>
      <c r="BM2021" s="35" t="s">
        <v>552</v>
      </c>
      <c r="BN2021" s="35">
        <v>1.16875E-2</v>
      </c>
      <c r="BO2021" s="1">
        <v>0</v>
      </c>
      <c r="BP2021" s="1">
        <v>0</v>
      </c>
      <c r="BQ2021" s="1">
        <v>0</v>
      </c>
      <c r="BR2021" s="1">
        <v>0</v>
      </c>
      <c r="BS2021" s="1">
        <v>0</v>
      </c>
      <c r="BT2021" s="1">
        <v>0</v>
      </c>
      <c r="BU2021" s="1">
        <v>0</v>
      </c>
      <c r="BV2021" s="1">
        <v>0</v>
      </c>
      <c r="BW2021" s="35">
        <v>6.0418551329693733</v>
      </c>
      <c r="BX2021" s="1">
        <v>0</v>
      </c>
      <c r="BY2021" s="1">
        <v>0</v>
      </c>
      <c r="BZ2021" s="1">
        <v>0</v>
      </c>
      <c r="CA2021" s="1">
        <v>0</v>
      </c>
      <c r="CB2021" s="1">
        <v>0</v>
      </c>
      <c r="CC2021" s="1">
        <v>0</v>
      </c>
    </row>
    <row r="2022" spans="1:81" x14ac:dyDescent="0.25">
      <c r="A2022" t="s">
        <v>769</v>
      </c>
      <c r="B2022" t="s">
        <v>770</v>
      </c>
      <c r="C2022" t="s">
        <v>442</v>
      </c>
      <c r="D2022" t="s">
        <v>38</v>
      </c>
      <c r="E2022">
        <v>40053</v>
      </c>
      <c r="F2022" t="s">
        <v>39</v>
      </c>
      <c r="G2022" t="s">
        <v>101</v>
      </c>
      <c r="H2022" s="74">
        <v>0.33910066629593</v>
      </c>
      <c r="I2022" s="1">
        <v>4286357</v>
      </c>
      <c r="J2022" s="1"/>
      <c r="K2022" s="1"/>
      <c r="L2022" s="1">
        <v>701184</v>
      </c>
      <c r="M2022" s="1"/>
      <c r="N2022" s="1"/>
      <c r="O2022" s="1"/>
      <c r="P2022" s="1"/>
      <c r="Q2022" s="1"/>
      <c r="R2022" s="1"/>
      <c r="S2022" s="1"/>
      <c r="T2022" s="1">
        <v>701184</v>
      </c>
      <c r="U2022" s="1">
        <v>30.84</v>
      </c>
      <c r="V2022" s="36">
        <v>0.16425143060507316</v>
      </c>
      <c r="W2022" s="1"/>
      <c r="X2022" s="1"/>
      <c r="Y2022" s="1">
        <v>185688</v>
      </c>
      <c r="Z2022" s="1"/>
      <c r="AA2022" s="1"/>
      <c r="AB2022" s="1"/>
      <c r="AC2022" s="1">
        <v>24825</v>
      </c>
      <c r="AD2022" s="1"/>
      <c r="AE2022" s="1"/>
      <c r="AF2022" s="1"/>
      <c r="AG2022" s="1">
        <v>0</v>
      </c>
      <c r="AH2022" s="1">
        <v>0</v>
      </c>
      <c r="AI2022" s="1">
        <v>1904069.5680000002</v>
      </c>
      <c r="AJ2022" s="1">
        <v>0</v>
      </c>
      <c r="AK2022" s="1">
        <v>0</v>
      </c>
      <c r="AL2022" s="1">
        <v>0</v>
      </c>
      <c r="AM2022" s="1">
        <v>218753.92799999999</v>
      </c>
      <c r="AN2022" s="1">
        <v>0</v>
      </c>
      <c r="AO2022" s="1">
        <v>0</v>
      </c>
      <c r="AP2022" s="1">
        <v>0</v>
      </c>
      <c r="AQ2022" s="1">
        <v>2122823.4960000003</v>
      </c>
      <c r="AR2022" s="1">
        <v>0</v>
      </c>
      <c r="AS2022" s="1">
        <v>0</v>
      </c>
      <c r="AT2022" s="1">
        <v>402575.18634720001</v>
      </c>
      <c r="AU2022" s="1">
        <v>0</v>
      </c>
      <c r="AV2022" s="1">
        <v>0</v>
      </c>
      <c r="AW2022" s="1">
        <v>0</v>
      </c>
      <c r="AX2022" s="1">
        <v>64574.293499999992</v>
      </c>
      <c r="AY2022" s="1">
        <v>0</v>
      </c>
      <c r="AZ2022" s="1">
        <v>0</v>
      </c>
      <c r="BA2022" s="1">
        <v>0</v>
      </c>
      <c r="BB2022" s="1">
        <v>467149.47984719998</v>
      </c>
      <c r="BC2022" s="7">
        <v>0.60423641237703729</v>
      </c>
      <c r="BD2022" s="35" t="s">
        <v>552</v>
      </c>
      <c r="BE2022" s="35" t="s">
        <v>552</v>
      </c>
      <c r="BF2022" s="35">
        <v>3.2896425964471523</v>
      </c>
      <c r="BG2022" s="35" t="s">
        <v>552</v>
      </c>
      <c r="BH2022" s="35" t="s">
        <v>552</v>
      </c>
      <c r="BI2022" s="35" t="s">
        <v>552</v>
      </c>
      <c r="BJ2022" s="35" t="s">
        <v>552</v>
      </c>
      <c r="BK2022" s="35" t="s">
        <v>552</v>
      </c>
      <c r="BL2022" s="35" t="s">
        <v>552</v>
      </c>
      <c r="BM2022" s="35" t="s">
        <v>552</v>
      </c>
      <c r="BN2022" s="35">
        <v>3.6937137411110359</v>
      </c>
      <c r="BO2022" s="1">
        <v>0</v>
      </c>
      <c r="BP2022" s="1"/>
      <c r="BQ2022" s="1">
        <v>1410897.2701199998</v>
      </c>
      <c r="BR2022" s="1">
        <v>62714.067817289666</v>
      </c>
      <c r="BS2022" s="1">
        <v>554174.86225977424</v>
      </c>
      <c r="BT2022" s="1">
        <v>1410897.2701199998</v>
      </c>
      <c r="BU2022" s="1">
        <v>62714.067817289666</v>
      </c>
      <c r="BV2022" s="1">
        <v>163130.57892497751</v>
      </c>
      <c r="BW2022" s="35">
        <v>6.0297485276898222</v>
      </c>
      <c r="BX2022" s="1">
        <v>7096458.4671076583</v>
      </c>
      <c r="BY2022" s="1">
        <v>315435.99026945233</v>
      </c>
      <c r="BZ2022" s="1">
        <v>2787360.1975338096</v>
      </c>
      <c r="CA2022" s="1">
        <v>7096458.4671076583</v>
      </c>
      <c r="CB2022" s="1">
        <v>315435.99026945233</v>
      </c>
      <c r="CC2022" s="1">
        <v>820505.78916909394</v>
      </c>
    </row>
    <row r="2023" spans="1:81" x14ac:dyDescent="0.25">
      <c r="A2023" t="s">
        <v>769</v>
      </c>
      <c r="B2023" t="s">
        <v>770</v>
      </c>
      <c r="C2023" t="s">
        <v>442</v>
      </c>
      <c r="D2023" t="s">
        <v>28</v>
      </c>
      <c r="E2023">
        <v>40053</v>
      </c>
      <c r="F2023" t="s">
        <v>39</v>
      </c>
      <c r="G2023" t="s">
        <v>101</v>
      </c>
      <c r="H2023" s="74">
        <v>0.33910066629593</v>
      </c>
      <c r="I2023" s="1">
        <v>4357263</v>
      </c>
      <c r="J2023" s="1">
        <v>0</v>
      </c>
      <c r="K2023" s="1">
        <v>0</v>
      </c>
      <c r="L2023" s="1">
        <v>701184</v>
      </c>
      <c r="M2023" s="1">
        <v>0</v>
      </c>
      <c r="N2023" s="1">
        <v>0</v>
      </c>
      <c r="O2023" s="1">
        <v>0</v>
      </c>
      <c r="P2023" s="1">
        <v>228294</v>
      </c>
      <c r="Q2023" s="1">
        <v>0</v>
      </c>
      <c r="R2023" s="1">
        <v>0</v>
      </c>
      <c r="S2023" s="1">
        <v>0</v>
      </c>
      <c r="T2023" s="1">
        <v>929478</v>
      </c>
      <c r="U2023" s="1"/>
      <c r="V2023" s="36"/>
      <c r="W2023" s="1"/>
      <c r="X2023" s="1"/>
      <c r="Y2023" s="1">
        <v>185688</v>
      </c>
      <c r="Z2023" s="1"/>
      <c r="AA2023" s="1"/>
      <c r="AB2023" s="1"/>
      <c r="AC2023" s="1">
        <v>42178</v>
      </c>
      <c r="AD2023" s="1"/>
      <c r="AE2023" s="1"/>
      <c r="AF2023" s="1"/>
      <c r="AG2023" s="1">
        <v>0</v>
      </c>
      <c r="AH2023" s="1">
        <v>0</v>
      </c>
      <c r="AI2023" s="1">
        <v>1904069.5680000002</v>
      </c>
      <c r="AJ2023" s="1">
        <v>0</v>
      </c>
      <c r="AK2023" s="1">
        <v>0</v>
      </c>
      <c r="AL2023" s="1">
        <v>0</v>
      </c>
      <c r="AM2023" s="1">
        <v>371372.57193500001</v>
      </c>
      <c r="AN2023" s="1">
        <v>0</v>
      </c>
      <c r="AO2023" s="1">
        <v>0</v>
      </c>
      <c r="AP2023" s="1">
        <v>0</v>
      </c>
      <c r="AQ2023" s="1">
        <v>2275442.1399350003</v>
      </c>
      <c r="AR2023" s="1">
        <v>0</v>
      </c>
      <c r="AS2023" s="1">
        <v>0</v>
      </c>
      <c r="AT2023" s="1">
        <v>402575.18634720001</v>
      </c>
      <c r="AU2023" s="1">
        <v>0</v>
      </c>
      <c r="AV2023" s="1">
        <v>0</v>
      </c>
      <c r="AW2023" s="1">
        <v>0</v>
      </c>
      <c r="AX2023" s="1">
        <v>109712.57003999999</v>
      </c>
      <c r="AY2023" s="1">
        <v>0</v>
      </c>
      <c r="AZ2023" s="1">
        <v>0</v>
      </c>
      <c r="BA2023" s="1">
        <v>0</v>
      </c>
      <c r="BB2023" s="1">
        <v>512287.75638719997</v>
      </c>
      <c r="BC2023" s="7">
        <v>0.63978922004987993</v>
      </c>
      <c r="BD2023" s="35" t="s">
        <v>552</v>
      </c>
      <c r="BE2023" s="35" t="s">
        <v>552</v>
      </c>
      <c r="BF2023" s="35">
        <v>3.2896425964471523</v>
      </c>
      <c r="BG2023" s="35" t="s">
        <v>552</v>
      </c>
      <c r="BH2023" s="35" t="s">
        <v>552</v>
      </c>
      <c r="BI2023" s="35" t="s">
        <v>552</v>
      </c>
      <c r="BJ2023" s="35">
        <v>2.1073052378730934</v>
      </c>
      <c r="BK2023" s="35" t="s">
        <v>552</v>
      </c>
      <c r="BL2023" s="35" t="s">
        <v>552</v>
      </c>
      <c r="BM2023" s="35" t="s">
        <v>552</v>
      </c>
      <c r="BN2023" s="35">
        <v>2.9992424740792143</v>
      </c>
      <c r="BO2023" s="1">
        <v>0</v>
      </c>
      <c r="BP2023" s="1">
        <v>0</v>
      </c>
      <c r="BQ2023" s="1">
        <v>1434236.6890799997</v>
      </c>
      <c r="BR2023" s="1">
        <v>63751.499765364155</v>
      </c>
      <c r="BS2023" s="1">
        <v>563342.16278639669</v>
      </c>
      <c r="BT2023" s="1">
        <v>1434236.6890799997</v>
      </c>
      <c r="BU2023" s="1">
        <v>63751.499765364155</v>
      </c>
      <c r="BV2023" s="1">
        <v>165829.12615966992</v>
      </c>
      <c r="BW2023" s="35">
        <v>6.0297485276898222</v>
      </c>
      <c r="BX2023" s="1">
        <v>7213849.8752588537</v>
      </c>
      <c r="BY2023" s="1">
        <v>320654.01208285842</v>
      </c>
      <c r="BZ2023" s="1">
        <v>2833469.4138604784</v>
      </c>
      <c r="CA2023" s="1">
        <v>7213849.8752588537</v>
      </c>
      <c r="CB2023" s="1">
        <v>320654.01208285842</v>
      </c>
      <c r="CC2023" s="1">
        <v>834078.80314968957</v>
      </c>
    </row>
    <row r="2024" spans="1:81" x14ac:dyDescent="0.25">
      <c r="A2024" t="s">
        <v>769</v>
      </c>
      <c r="B2024" t="s">
        <v>770</v>
      </c>
      <c r="C2024" t="s">
        <v>442</v>
      </c>
      <c r="D2024" t="s">
        <v>1730</v>
      </c>
      <c r="E2024">
        <v>40053</v>
      </c>
      <c r="F2024" t="s">
        <v>39</v>
      </c>
      <c r="G2024" t="s">
        <v>101</v>
      </c>
      <c r="H2024" s="74">
        <v>0.33910066629593</v>
      </c>
      <c r="I2024" s="1">
        <v>70906</v>
      </c>
      <c r="J2024" s="1"/>
      <c r="K2024" s="1"/>
      <c r="L2024" s="1"/>
      <c r="M2024" s="1"/>
      <c r="N2024" s="1"/>
      <c r="O2024" s="1"/>
      <c r="P2024" s="1">
        <v>228294</v>
      </c>
      <c r="Q2024" s="1"/>
      <c r="R2024" s="1"/>
      <c r="S2024" s="1"/>
      <c r="T2024" s="1">
        <v>228294</v>
      </c>
      <c r="U2024" s="1">
        <v>14.5</v>
      </c>
      <c r="V2024" s="36">
        <v>5.2581386725991844E-2</v>
      </c>
      <c r="W2024" s="1"/>
      <c r="X2024" s="1"/>
      <c r="Y2024" s="1"/>
      <c r="Z2024" s="1"/>
      <c r="AA2024" s="1"/>
      <c r="AB2024" s="1"/>
      <c r="AC2024" s="1">
        <v>17353</v>
      </c>
      <c r="AD2024" s="1"/>
      <c r="AE2024" s="1"/>
      <c r="AF2024" s="1"/>
      <c r="AG2024" s="1">
        <v>0</v>
      </c>
      <c r="AH2024" s="1">
        <v>0</v>
      </c>
      <c r="AI2024" s="1">
        <v>0</v>
      </c>
      <c r="AJ2024" s="1">
        <v>0</v>
      </c>
      <c r="AK2024" s="1"/>
      <c r="AL2024" s="1">
        <v>0</v>
      </c>
      <c r="AM2024" s="1">
        <v>152618.643935</v>
      </c>
      <c r="AN2024" s="1"/>
      <c r="AO2024" s="1">
        <v>0</v>
      </c>
      <c r="AP2024" s="1">
        <v>0</v>
      </c>
      <c r="AQ2024" s="1">
        <v>152618.643935</v>
      </c>
      <c r="AR2024" s="1">
        <v>0</v>
      </c>
      <c r="AS2024" s="1">
        <v>0</v>
      </c>
      <c r="AT2024" s="1">
        <v>0</v>
      </c>
      <c r="AU2024" s="1">
        <v>0</v>
      </c>
      <c r="AV2024" s="1"/>
      <c r="AW2024" s="1">
        <v>0</v>
      </c>
      <c r="AX2024" s="1">
        <v>45138.276539999999</v>
      </c>
      <c r="AY2024" s="1"/>
      <c r="AZ2024" s="1">
        <v>0</v>
      </c>
      <c r="BA2024" s="1">
        <v>0</v>
      </c>
      <c r="BB2024" s="1">
        <v>45138.276539999999</v>
      </c>
      <c r="BC2024" s="7">
        <v>2.7890012195723917</v>
      </c>
      <c r="BD2024" s="35" t="s">
        <v>552</v>
      </c>
      <c r="BE2024" s="35" t="s">
        <v>552</v>
      </c>
      <c r="BF2024" s="35" t="s">
        <v>552</v>
      </c>
      <c r="BG2024" s="35" t="s">
        <v>552</v>
      </c>
      <c r="BH2024" s="35" t="s">
        <v>552</v>
      </c>
      <c r="BI2024" s="35" t="s">
        <v>552</v>
      </c>
      <c r="BJ2024" s="35">
        <v>0.8662379233576003</v>
      </c>
      <c r="BK2024" s="35" t="s">
        <v>552</v>
      </c>
      <c r="BL2024" s="35" t="s">
        <v>552</v>
      </c>
      <c r="BM2024" s="35" t="s">
        <v>552</v>
      </c>
      <c r="BN2024" s="35">
        <v>0.8662379233576003</v>
      </c>
      <c r="BO2024" s="1">
        <v>0</v>
      </c>
      <c r="BP2024" s="1">
        <v>0</v>
      </c>
      <c r="BQ2024" s="1">
        <v>23339.418959999995</v>
      </c>
      <c r="BR2024" s="1">
        <v>1037.4319480744932</v>
      </c>
      <c r="BS2024" s="1">
        <v>9167.3005266223863</v>
      </c>
      <c r="BT2024" s="1">
        <v>23339.418959999995</v>
      </c>
      <c r="BU2024" s="1">
        <v>1037.4319480744932</v>
      </c>
      <c r="BV2024" s="1">
        <v>2698.5472346924103</v>
      </c>
      <c r="BW2024" s="35">
        <v>6.0297485276898222</v>
      </c>
      <c r="BX2024" s="1">
        <v>117391.40815119589</v>
      </c>
      <c r="BY2024" s="1">
        <v>5218.0218134060669</v>
      </c>
      <c r="BZ2024" s="1">
        <v>46109.216326669084</v>
      </c>
      <c r="CA2024" s="1">
        <v>117391.40815119589</v>
      </c>
      <c r="CB2024" s="1">
        <v>5218.0218134060669</v>
      </c>
      <c r="CC2024" s="1">
        <v>13573.013980595591</v>
      </c>
    </row>
    <row r="2025" spans="1:81" x14ac:dyDescent="0.25">
      <c r="A2025" t="s">
        <v>1477</v>
      </c>
      <c r="B2025" t="s">
        <v>311</v>
      </c>
      <c r="C2025" t="s">
        <v>442</v>
      </c>
      <c r="D2025" t="s">
        <v>28</v>
      </c>
      <c r="E2025">
        <v>40237</v>
      </c>
      <c r="F2025" t="s">
        <v>370</v>
      </c>
      <c r="G2025" t="s">
        <v>101</v>
      </c>
      <c r="H2025" s="74">
        <v>0.33910066629593</v>
      </c>
      <c r="I2025" s="1">
        <v>432784.23</v>
      </c>
      <c r="J2025" s="1">
        <v>0</v>
      </c>
      <c r="K2025" s="1">
        <v>0</v>
      </c>
      <c r="L2025" s="1">
        <v>0</v>
      </c>
      <c r="M2025" s="1">
        <v>0</v>
      </c>
      <c r="N2025" s="1">
        <v>0</v>
      </c>
      <c r="O2025" s="1">
        <v>0</v>
      </c>
      <c r="P2025" s="1">
        <v>405200</v>
      </c>
      <c r="Q2025" s="1">
        <v>0</v>
      </c>
      <c r="R2025" s="1">
        <v>0</v>
      </c>
      <c r="S2025" s="1">
        <v>0</v>
      </c>
      <c r="T2025" s="1">
        <v>405200</v>
      </c>
      <c r="U2025" s="1"/>
      <c r="V2025" s="36"/>
      <c r="W2025" s="1"/>
      <c r="X2025" s="1"/>
      <c r="Y2025" s="1"/>
      <c r="Z2025" s="1"/>
      <c r="AA2025" s="1"/>
      <c r="AB2025" s="1"/>
      <c r="AC2025" s="1">
        <v>47725</v>
      </c>
      <c r="AD2025" s="1"/>
      <c r="AE2025" s="1"/>
      <c r="AF2025" s="1"/>
      <c r="AG2025" s="1">
        <v>0</v>
      </c>
      <c r="AH2025" s="1">
        <v>0</v>
      </c>
      <c r="AI2025" s="1">
        <v>0</v>
      </c>
      <c r="AJ2025" s="1">
        <v>0</v>
      </c>
      <c r="AK2025" s="1">
        <v>0</v>
      </c>
      <c r="AL2025" s="1">
        <v>0</v>
      </c>
      <c r="AM2025" s="1">
        <v>419485.73966666666</v>
      </c>
      <c r="AN2025" s="1">
        <v>0</v>
      </c>
      <c r="AO2025" s="1">
        <v>0</v>
      </c>
      <c r="AP2025" s="1">
        <v>0</v>
      </c>
      <c r="AQ2025" s="1">
        <v>419485.73966666666</v>
      </c>
      <c r="AR2025" s="1">
        <v>0</v>
      </c>
      <c r="AS2025" s="1">
        <v>0</v>
      </c>
      <c r="AT2025" s="1">
        <v>0</v>
      </c>
      <c r="AU2025" s="1">
        <v>0</v>
      </c>
      <c r="AV2025" s="1">
        <v>0</v>
      </c>
      <c r="AW2025" s="1">
        <v>0</v>
      </c>
      <c r="AX2025" s="1">
        <v>124141.3155</v>
      </c>
      <c r="AY2025" s="1">
        <v>0</v>
      </c>
      <c r="AZ2025" s="1">
        <v>0</v>
      </c>
      <c r="BA2025" s="1">
        <v>0</v>
      </c>
      <c r="BB2025" s="1">
        <v>124141.3155</v>
      </c>
      <c r="BC2025" s="7">
        <v>1.2561156749326718</v>
      </c>
      <c r="BD2025" s="35" t="s">
        <v>552</v>
      </c>
      <c r="BE2025" s="35" t="s">
        <v>552</v>
      </c>
      <c r="BF2025" s="35" t="s">
        <v>552</v>
      </c>
      <c r="BG2025" s="35" t="s">
        <v>552</v>
      </c>
      <c r="BH2025" s="35" t="s">
        <v>552</v>
      </c>
      <c r="BI2025" s="35" t="s">
        <v>552</v>
      </c>
      <c r="BJ2025" s="35">
        <v>1.3416264935011517</v>
      </c>
      <c r="BK2025" s="35" t="s">
        <v>552</v>
      </c>
      <c r="BL2025" s="35" t="s">
        <v>552</v>
      </c>
      <c r="BM2025" s="35" t="s">
        <v>552</v>
      </c>
      <c r="BN2025" s="35">
        <v>1.3416264935011517</v>
      </c>
      <c r="BO2025" s="1">
        <v>0</v>
      </c>
      <c r="BP2025" s="1">
        <v>0</v>
      </c>
      <c r="BQ2025" s="1">
        <v>142455.25714679997</v>
      </c>
      <c r="BR2025" s="1">
        <v>6332.1042905370423</v>
      </c>
      <c r="BS2025" s="1">
        <v>55953.841700178607</v>
      </c>
      <c r="BT2025" s="1">
        <v>142455.25714679997</v>
      </c>
      <c r="BU2025" s="1">
        <v>6332.1042905370423</v>
      </c>
      <c r="BV2025" s="1">
        <v>16470.943038459143</v>
      </c>
      <c r="BW2025" s="35">
        <v>5.9768310903468143</v>
      </c>
      <c r="BX2025" s="1">
        <v>708975.75275154435</v>
      </c>
      <c r="BY2025" s="1">
        <v>31513.813500463213</v>
      </c>
      <c r="BZ2025" s="1">
        <v>278472.81899779296</v>
      </c>
      <c r="CA2025" s="1">
        <v>708975.75275154435</v>
      </c>
      <c r="CB2025" s="1">
        <v>31513.813500463213</v>
      </c>
      <c r="CC2025" s="1">
        <v>81973.101401134889</v>
      </c>
    </row>
    <row r="2026" spans="1:81" x14ac:dyDescent="0.25">
      <c r="A2026" t="s">
        <v>1477</v>
      </c>
      <c r="B2026" t="s">
        <v>311</v>
      </c>
      <c r="C2026" t="s">
        <v>442</v>
      </c>
      <c r="D2026" t="s">
        <v>1730</v>
      </c>
      <c r="E2026">
        <v>40237</v>
      </c>
      <c r="F2026" t="s">
        <v>370</v>
      </c>
      <c r="G2026" t="s">
        <v>101</v>
      </c>
      <c r="H2026" s="74">
        <v>0.33910066629593</v>
      </c>
      <c r="I2026" s="1">
        <v>432784.23</v>
      </c>
      <c r="J2026" s="1"/>
      <c r="K2026" s="1"/>
      <c r="L2026" s="1"/>
      <c r="M2026" s="1"/>
      <c r="N2026" s="1"/>
      <c r="O2026" s="1"/>
      <c r="P2026" s="1">
        <v>405200</v>
      </c>
      <c r="Q2026" s="1"/>
      <c r="R2026" s="1"/>
      <c r="S2026" s="1"/>
      <c r="T2026" s="1">
        <v>405200</v>
      </c>
      <c r="U2026" s="1">
        <v>11.4</v>
      </c>
      <c r="V2026" s="36">
        <v>0.1133371614825858</v>
      </c>
      <c r="W2026" s="1"/>
      <c r="X2026" s="1"/>
      <c r="Y2026" s="1"/>
      <c r="Z2026" s="1"/>
      <c r="AA2026" s="1"/>
      <c r="AB2026" s="1"/>
      <c r="AC2026" s="1">
        <v>47725</v>
      </c>
      <c r="AD2026" s="1"/>
      <c r="AE2026" s="1"/>
      <c r="AF2026" s="1"/>
      <c r="AG2026" s="1">
        <v>0</v>
      </c>
      <c r="AH2026" s="1">
        <v>0</v>
      </c>
      <c r="AI2026" s="1">
        <v>0</v>
      </c>
      <c r="AJ2026" s="1">
        <v>0</v>
      </c>
      <c r="AK2026" s="1"/>
      <c r="AL2026" s="1">
        <v>0</v>
      </c>
      <c r="AM2026" s="1">
        <v>419485.73966666666</v>
      </c>
      <c r="AN2026" s="1"/>
      <c r="AO2026" s="1">
        <v>0</v>
      </c>
      <c r="AP2026" s="1">
        <v>0</v>
      </c>
      <c r="AQ2026" s="1">
        <v>419485.73966666666</v>
      </c>
      <c r="AR2026" s="1">
        <v>0</v>
      </c>
      <c r="AS2026" s="1">
        <v>0</v>
      </c>
      <c r="AT2026" s="1">
        <v>0</v>
      </c>
      <c r="AU2026" s="1">
        <v>0</v>
      </c>
      <c r="AV2026" s="1"/>
      <c r="AW2026" s="1">
        <v>0</v>
      </c>
      <c r="AX2026" s="1">
        <v>124141.3155</v>
      </c>
      <c r="AY2026" s="1"/>
      <c r="AZ2026" s="1">
        <v>0</v>
      </c>
      <c r="BA2026" s="1">
        <v>0</v>
      </c>
      <c r="BB2026" s="1">
        <v>124141.3155</v>
      </c>
      <c r="BC2026" s="7">
        <v>1.2561156749326718</v>
      </c>
      <c r="BD2026" s="35" t="s">
        <v>552</v>
      </c>
      <c r="BE2026" s="35" t="s">
        <v>552</v>
      </c>
      <c r="BF2026" s="35" t="s">
        <v>552</v>
      </c>
      <c r="BG2026" s="35" t="s">
        <v>552</v>
      </c>
      <c r="BH2026" s="35" t="s">
        <v>552</v>
      </c>
      <c r="BI2026" s="35" t="s">
        <v>552</v>
      </c>
      <c r="BJ2026" s="35">
        <v>1.3416264935011517</v>
      </c>
      <c r="BK2026" s="35" t="s">
        <v>552</v>
      </c>
      <c r="BL2026" s="35" t="s">
        <v>552</v>
      </c>
      <c r="BM2026" s="35" t="s">
        <v>552</v>
      </c>
      <c r="BN2026" s="35">
        <v>1.3416264935011517</v>
      </c>
      <c r="BO2026" s="1">
        <v>0</v>
      </c>
      <c r="BP2026" s="1">
        <v>0</v>
      </c>
      <c r="BQ2026" s="1">
        <v>142455.25714679997</v>
      </c>
      <c r="BR2026" s="1">
        <v>6332.1042905370423</v>
      </c>
      <c r="BS2026" s="1">
        <v>55953.841700178607</v>
      </c>
      <c r="BT2026" s="1">
        <v>142455.25714679997</v>
      </c>
      <c r="BU2026" s="1">
        <v>6332.1042905370423</v>
      </c>
      <c r="BV2026" s="1">
        <v>16470.943038459143</v>
      </c>
      <c r="BW2026" s="35">
        <v>5.9768310903468143</v>
      </c>
      <c r="BX2026" s="1">
        <v>708975.75275154435</v>
      </c>
      <c r="BY2026" s="1">
        <v>31513.813500463213</v>
      </c>
      <c r="BZ2026" s="1">
        <v>278472.81899779296</v>
      </c>
      <c r="CA2026" s="1">
        <v>708975.75275154435</v>
      </c>
      <c r="CB2026" s="1">
        <v>31513.813500463213</v>
      </c>
      <c r="CC2026" s="1">
        <v>81973.101401134889</v>
      </c>
    </row>
    <row r="2027" spans="1:81" x14ac:dyDescent="0.25">
      <c r="A2027" t="s">
        <v>1428</v>
      </c>
      <c r="B2027" t="s">
        <v>1429</v>
      </c>
      <c r="C2027" t="s">
        <v>442</v>
      </c>
      <c r="D2027" t="s">
        <v>28</v>
      </c>
      <c r="E2027">
        <v>40156</v>
      </c>
      <c r="F2027" t="s">
        <v>370</v>
      </c>
      <c r="G2027" t="s">
        <v>101</v>
      </c>
      <c r="H2027" s="74">
        <v>0.33910066629593</v>
      </c>
      <c r="I2027" s="1">
        <v>269521.61</v>
      </c>
      <c r="J2027" s="1">
        <v>0</v>
      </c>
      <c r="K2027" s="1">
        <v>0</v>
      </c>
      <c r="L2027" s="1">
        <v>0</v>
      </c>
      <c r="M2027" s="1">
        <v>0</v>
      </c>
      <c r="N2027" s="1">
        <v>0</v>
      </c>
      <c r="O2027" s="1">
        <v>0</v>
      </c>
      <c r="P2027" s="1">
        <v>122827</v>
      </c>
      <c r="Q2027" s="1">
        <v>0</v>
      </c>
      <c r="R2027" s="1">
        <v>0</v>
      </c>
      <c r="S2027" s="1">
        <v>0</v>
      </c>
      <c r="T2027" s="1">
        <v>122827</v>
      </c>
      <c r="U2027" s="1"/>
      <c r="V2027" s="36"/>
      <c r="W2027" s="1"/>
      <c r="X2027" s="1"/>
      <c r="Y2027" s="1"/>
      <c r="Z2027" s="1"/>
      <c r="AA2027" s="1"/>
      <c r="AB2027" s="1"/>
      <c r="AC2027" s="1">
        <v>14467</v>
      </c>
      <c r="AD2027" s="1"/>
      <c r="AE2027" s="1"/>
      <c r="AF2027" s="1"/>
      <c r="AG2027" s="1">
        <v>0</v>
      </c>
      <c r="AH2027" s="1">
        <v>0</v>
      </c>
      <c r="AI2027" s="1">
        <v>0</v>
      </c>
      <c r="AJ2027" s="1">
        <v>0</v>
      </c>
      <c r="AK2027" s="1">
        <v>0</v>
      </c>
      <c r="AL2027" s="1">
        <v>0</v>
      </c>
      <c r="AM2027" s="1">
        <v>127159.77100083334</v>
      </c>
      <c r="AN2027" s="1">
        <v>0</v>
      </c>
      <c r="AO2027" s="1">
        <v>0</v>
      </c>
      <c r="AP2027" s="1">
        <v>0</v>
      </c>
      <c r="AQ2027" s="1">
        <v>127159.77100083334</v>
      </c>
      <c r="AR2027" s="1">
        <v>0</v>
      </c>
      <c r="AS2027" s="1">
        <v>0</v>
      </c>
      <c r="AT2027" s="1">
        <v>0</v>
      </c>
      <c r="AU2027" s="1">
        <v>0</v>
      </c>
      <c r="AV2027" s="1">
        <v>0</v>
      </c>
      <c r="AW2027" s="1">
        <v>0</v>
      </c>
      <c r="AX2027" s="1">
        <v>37631.271059999999</v>
      </c>
      <c r="AY2027" s="1">
        <v>0</v>
      </c>
      <c r="AZ2027" s="1">
        <v>0</v>
      </c>
      <c r="BA2027" s="1">
        <v>0</v>
      </c>
      <c r="BB2027" s="1">
        <v>37631.271059999999</v>
      </c>
      <c r="BC2027" s="7">
        <v>0.61142051674755638</v>
      </c>
      <c r="BD2027" s="35" t="s">
        <v>552</v>
      </c>
      <c r="BE2027" s="35" t="s">
        <v>552</v>
      </c>
      <c r="BF2027" s="35" t="s">
        <v>552</v>
      </c>
      <c r="BG2027" s="35" t="s">
        <v>552</v>
      </c>
      <c r="BH2027" s="35" t="s">
        <v>552</v>
      </c>
      <c r="BI2027" s="35" t="s">
        <v>552</v>
      </c>
      <c r="BJ2027" s="35">
        <v>1.3416516080408487</v>
      </c>
      <c r="BK2027" s="35" t="s">
        <v>552</v>
      </c>
      <c r="BL2027" s="35" t="s">
        <v>552</v>
      </c>
      <c r="BM2027" s="35" t="s">
        <v>552</v>
      </c>
      <c r="BN2027" s="35">
        <v>1.3416516080408487</v>
      </c>
      <c r="BO2027" s="1">
        <v>0</v>
      </c>
      <c r="BP2027" s="1">
        <v>0</v>
      </c>
      <c r="BQ2027" s="1">
        <v>88715.733147599982</v>
      </c>
      <c r="BR2027" s="1">
        <v>3943.3944787531918</v>
      </c>
      <c r="BS2027" s="1">
        <v>34845.931194667777</v>
      </c>
      <c r="BT2027" s="1">
        <v>88715.733147599996</v>
      </c>
      <c r="BU2027" s="1">
        <v>3943.3944787531927</v>
      </c>
      <c r="BV2027" s="1">
        <v>10257.478850243229</v>
      </c>
      <c r="BW2027" s="35">
        <v>5.9791332813489841</v>
      </c>
      <c r="BX2027" s="1">
        <v>441727.45949449041</v>
      </c>
      <c r="BY2027" s="1">
        <v>19634.68669064785</v>
      </c>
      <c r="BZ2027" s="1">
        <v>173502.53573096712</v>
      </c>
      <c r="CA2027" s="1">
        <v>441727.45949449041</v>
      </c>
      <c r="CB2027" s="1">
        <v>19634.68669064785</v>
      </c>
      <c r="CC2027" s="1">
        <v>51073.354325979373</v>
      </c>
    </row>
    <row r="2028" spans="1:81" x14ac:dyDescent="0.25">
      <c r="A2028" t="s">
        <v>1428</v>
      </c>
      <c r="B2028" t="s">
        <v>1429</v>
      </c>
      <c r="C2028" t="s">
        <v>442</v>
      </c>
      <c r="D2028" t="s">
        <v>1730</v>
      </c>
      <c r="E2028">
        <v>40156</v>
      </c>
      <c r="F2028" t="s">
        <v>370</v>
      </c>
      <c r="G2028" t="s">
        <v>101</v>
      </c>
      <c r="H2028" s="74">
        <v>0.33910066629593</v>
      </c>
      <c r="I2028" s="1">
        <v>269521.61</v>
      </c>
      <c r="J2028" s="1"/>
      <c r="K2028" s="1"/>
      <c r="L2028" s="1"/>
      <c r="M2028" s="1"/>
      <c r="N2028" s="1"/>
      <c r="O2028" s="1"/>
      <c r="P2028" s="1">
        <v>122827</v>
      </c>
      <c r="Q2028" s="1"/>
      <c r="R2028" s="1"/>
      <c r="S2028" s="1"/>
      <c r="T2028" s="1">
        <v>122827</v>
      </c>
      <c r="U2028" s="1">
        <v>14.6</v>
      </c>
      <c r="V2028" s="36">
        <v>9.7466680639989769E-2</v>
      </c>
      <c r="W2028" s="1"/>
      <c r="X2028" s="1"/>
      <c r="Y2028" s="1"/>
      <c r="Z2028" s="1"/>
      <c r="AA2028" s="1"/>
      <c r="AB2028" s="1"/>
      <c r="AC2028" s="1">
        <v>14467</v>
      </c>
      <c r="AD2028" s="1"/>
      <c r="AE2028" s="1"/>
      <c r="AF2028" s="1"/>
      <c r="AG2028" s="1">
        <v>0</v>
      </c>
      <c r="AH2028" s="1">
        <v>0</v>
      </c>
      <c r="AI2028" s="1">
        <v>0</v>
      </c>
      <c r="AJ2028" s="1">
        <v>0</v>
      </c>
      <c r="AK2028" s="1"/>
      <c r="AL2028" s="1">
        <v>0</v>
      </c>
      <c r="AM2028" s="1">
        <v>127159.77100083334</v>
      </c>
      <c r="AN2028" s="1"/>
      <c r="AO2028" s="1">
        <v>0</v>
      </c>
      <c r="AP2028" s="1">
        <v>0</v>
      </c>
      <c r="AQ2028" s="1">
        <v>127159.77100083334</v>
      </c>
      <c r="AR2028" s="1">
        <v>0</v>
      </c>
      <c r="AS2028" s="1">
        <v>0</v>
      </c>
      <c r="AT2028" s="1">
        <v>0</v>
      </c>
      <c r="AU2028" s="1">
        <v>0</v>
      </c>
      <c r="AV2028" s="1"/>
      <c r="AW2028" s="1">
        <v>0</v>
      </c>
      <c r="AX2028" s="1">
        <v>37631.271059999999</v>
      </c>
      <c r="AY2028" s="1"/>
      <c r="AZ2028" s="1">
        <v>0</v>
      </c>
      <c r="BA2028" s="1">
        <v>0</v>
      </c>
      <c r="BB2028" s="1">
        <v>37631.271059999999</v>
      </c>
      <c r="BC2028" s="7">
        <v>0.61142051674755638</v>
      </c>
      <c r="BD2028" s="35" t="s">
        <v>552</v>
      </c>
      <c r="BE2028" s="35" t="s">
        <v>552</v>
      </c>
      <c r="BF2028" s="35" t="s">
        <v>552</v>
      </c>
      <c r="BG2028" s="35" t="s">
        <v>552</v>
      </c>
      <c r="BH2028" s="35" t="s">
        <v>552</v>
      </c>
      <c r="BI2028" s="35" t="s">
        <v>552</v>
      </c>
      <c r="BJ2028" s="35">
        <v>1.3416516080408487</v>
      </c>
      <c r="BK2028" s="35" t="s">
        <v>552</v>
      </c>
      <c r="BL2028" s="35" t="s">
        <v>552</v>
      </c>
      <c r="BM2028" s="35" t="s">
        <v>552</v>
      </c>
      <c r="BN2028" s="35">
        <v>1.3416516080408487</v>
      </c>
      <c r="BO2028" s="1">
        <v>0</v>
      </c>
      <c r="BP2028" s="1">
        <v>0</v>
      </c>
      <c r="BQ2028" s="1">
        <v>88715.733147599982</v>
      </c>
      <c r="BR2028" s="1">
        <v>3943.3944787531918</v>
      </c>
      <c r="BS2028" s="1">
        <v>34845.931194667777</v>
      </c>
      <c r="BT2028" s="1">
        <v>88715.733147599982</v>
      </c>
      <c r="BU2028" s="1">
        <v>3943.3944787531918</v>
      </c>
      <c r="BV2028" s="1">
        <v>10257.478850243227</v>
      </c>
      <c r="BW2028" s="35">
        <v>5.9791332813489841</v>
      </c>
      <c r="BX2028" s="1">
        <v>441727.45949449041</v>
      </c>
      <c r="BY2028" s="1">
        <v>19634.68669064785</v>
      </c>
      <c r="BZ2028" s="1">
        <v>173502.53573096712</v>
      </c>
      <c r="CA2028" s="1">
        <v>441727.45949449041</v>
      </c>
      <c r="CB2028" s="1">
        <v>19634.68669064785</v>
      </c>
      <c r="CC2028" s="1">
        <v>51073.354325979373</v>
      </c>
    </row>
    <row r="2029" spans="1:81" x14ac:dyDescent="0.25">
      <c r="A2029" t="s">
        <v>816</v>
      </c>
      <c r="B2029" t="s">
        <v>817</v>
      </c>
      <c r="C2029" t="s">
        <v>442</v>
      </c>
      <c r="D2029" t="s">
        <v>38</v>
      </c>
      <c r="E2029">
        <v>40056</v>
      </c>
      <c r="F2029" t="s">
        <v>370</v>
      </c>
      <c r="G2029" t="s">
        <v>101</v>
      </c>
      <c r="H2029" s="74">
        <v>0.33910066629593</v>
      </c>
      <c r="I2029" s="1">
        <v>1008782.54</v>
      </c>
      <c r="J2029" s="1"/>
      <c r="K2029" s="1"/>
      <c r="L2029" s="1">
        <v>577665</v>
      </c>
      <c r="M2029" s="1"/>
      <c r="N2029" s="1"/>
      <c r="O2029" s="1"/>
      <c r="P2029" s="1"/>
      <c r="Q2029" s="1"/>
      <c r="R2029" s="1"/>
      <c r="S2029" s="1"/>
      <c r="T2029" s="1">
        <v>577665</v>
      </c>
      <c r="U2029" s="1">
        <v>33.157894736842103</v>
      </c>
      <c r="V2029" s="36">
        <v>5.5419725434677158E-2</v>
      </c>
      <c r="W2029" s="1"/>
      <c r="X2029" s="1"/>
      <c r="Y2029" s="1">
        <v>134028</v>
      </c>
      <c r="Z2029" s="1"/>
      <c r="AA2029" s="1"/>
      <c r="AB2029" s="1"/>
      <c r="AC2029" s="1"/>
      <c r="AD2029" s="1"/>
      <c r="AE2029" s="1"/>
      <c r="AF2029" s="1"/>
      <c r="AG2029" s="1">
        <v>0</v>
      </c>
      <c r="AH2029" s="1">
        <v>0</v>
      </c>
      <c r="AI2029" s="1">
        <v>1375177.3396875001</v>
      </c>
      <c r="AJ2029" s="1">
        <v>0</v>
      </c>
      <c r="AK2029" s="1">
        <v>0</v>
      </c>
      <c r="AL2029" s="1">
        <v>0</v>
      </c>
      <c r="AM2029" s="1">
        <v>0</v>
      </c>
      <c r="AN2029" s="1">
        <v>0</v>
      </c>
      <c r="AO2029" s="1">
        <v>0</v>
      </c>
      <c r="AP2029" s="1">
        <v>0</v>
      </c>
      <c r="AQ2029" s="1">
        <v>1375177.3396875001</v>
      </c>
      <c r="AR2029" s="1">
        <v>0</v>
      </c>
      <c r="AS2029" s="1">
        <v>0</v>
      </c>
      <c r="AT2029" s="1">
        <v>290575.30414319999</v>
      </c>
      <c r="AU2029" s="1">
        <v>0</v>
      </c>
      <c r="AV2029" s="1">
        <v>0</v>
      </c>
      <c r="AW2029" s="1">
        <v>0</v>
      </c>
      <c r="AX2029" s="1">
        <v>0</v>
      </c>
      <c r="AY2029" s="1">
        <v>0</v>
      </c>
      <c r="AZ2029" s="1">
        <v>0</v>
      </c>
      <c r="BA2029" s="1">
        <v>0</v>
      </c>
      <c r="BB2029" s="1">
        <v>290575.30414319999</v>
      </c>
      <c r="BC2029" s="7">
        <v>1.6512504705233102</v>
      </c>
      <c r="BD2029" s="35" t="s">
        <v>552</v>
      </c>
      <c r="BE2029" s="35" t="s">
        <v>552</v>
      </c>
      <c r="BF2029" s="35">
        <v>2.8835962778265953</v>
      </c>
      <c r="BG2029" s="35" t="s">
        <v>552</v>
      </c>
      <c r="BH2029" s="35" t="s">
        <v>552</v>
      </c>
      <c r="BI2029" s="35" t="s">
        <v>552</v>
      </c>
      <c r="BJ2029" s="35" t="s">
        <v>552</v>
      </c>
      <c r="BK2029" s="35" t="s">
        <v>552</v>
      </c>
      <c r="BL2029" s="35" t="s">
        <v>552</v>
      </c>
      <c r="BM2029" s="35" t="s">
        <v>552</v>
      </c>
      <c r="BN2029" s="35">
        <v>2.8835962778265953</v>
      </c>
      <c r="BO2029" s="1">
        <v>0</v>
      </c>
      <c r="BP2029" s="1"/>
      <c r="BQ2029" s="1">
        <v>332050.86086639995</v>
      </c>
      <c r="BR2029" s="1">
        <v>14759.586433527988</v>
      </c>
      <c r="BS2029" s="1">
        <v>130423.55668334794</v>
      </c>
      <c r="BT2029" s="1">
        <v>332050.86086639995</v>
      </c>
      <c r="BU2029" s="1">
        <v>14759.586433527988</v>
      </c>
      <c r="BV2029" s="1">
        <v>38392.341039164327</v>
      </c>
      <c r="BW2029" s="35">
        <v>6.0505249952625286</v>
      </c>
      <c r="BX2029" s="1">
        <v>1677031.1725041931</v>
      </c>
      <c r="BY2029" s="1">
        <v>74543.660202270825</v>
      </c>
      <c r="BZ2029" s="1">
        <v>658707.43300028797</v>
      </c>
      <c r="CA2029" s="1">
        <v>1677031.1725041931</v>
      </c>
      <c r="CB2029" s="1">
        <v>74543.660202270825</v>
      </c>
      <c r="CC2029" s="1">
        <v>193901.47804494281</v>
      </c>
    </row>
    <row r="2030" spans="1:81" x14ac:dyDescent="0.25">
      <c r="A2030" t="s">
        <v>816</v>
      </c>
      <c r="B2030" t="s">
        <v>817</v>
      </c>
      <c r="C2030" t="s">
        <v>442</v>
      </c>
      <c r="D2030" t="s">
        <v>28</v>
      </c>
      <c r="E2030">
        <v>40056</v>
      </c>
      <c r="F2030" t="s">
        <v>370</v>
      </c>
      <c r="G2030" t="s">
        <v>101</v>
      </c>
      <c r="H2030" s="74">
        <v>0.33910066629593</v>
      </c>
      <c r="I2030" s="1">
        <v>1028741.0800000001</v>
      </c>
      <c r="J2030" s="1">
        <v>0</v>
      </c>
      <c r="K2030" s="1">
        <v>0</v>
      </c>
      <c r="L2030" s="1">
        <v>577665</v>
      </c>
      <c r="M2030" s="1">
        <v>0</v>
      </c>
      <c r="N2030" s="1">
        <v>0</v>
      </c>
      <c r="O2030" s="1">
        <v>0</v>
      </c>
      <c r="P2030" s="1">
        <v>262300</v>
      </c>
      <c r="Q2030" s="1">
        <v>0</v>
      </c>
      <c r="R2030" s="1">
        <v>0</v>
      </c>
      <c r="S2030" s="1">
        <v>0</v>
      </c>
      <c r="T2030" s="1">
        <v>839965</v>
      </c>
      <c r="U2030" s="1"/>
      <c r="V2030" s="36"/>
      <c r="W2030" s="1"/>
      <c r="X2030" s="1"/>
      <c r="Y2030" s="1">
        <v>134028</v>
      </c>
      <c r="Z2030" s="1"/>
      <c r="AA2030" s="1"/>
      <c r="AB2030" s="1"/>
      <c r="AC2030" s="1">
        <v>30895</v>
      </c>
      <c r="AD2030" s="1"/>
      <c r="AE2030" s="1"/>
      <c r="AF2030" s="1"/>
      <c r="AG2030" s="1">
        <v>0</v>
      </c>
      <c r="AH2030" s="1">
        <v>0</v>
      </c>
      <c r="AI2030" s="1">
        <v>1375177.3396875001</v>
      </c>
      <c r="AJ2030" s="1">
        <v>0</v>
      </c>
      <c r="AK2030" s="1">
        <v>0</v>
      </c>
      <c r="AL2030" s="1">
        <v>0</v>
      </c>
      <c r="AM2030" s="1">
        <v>271556.02908333327</v>
      </c>
      <c r="AN2030" s="1">
        <v>0</v>
      </c>
      <c r="AO2030" s="1">
        <v>0</v>
      </c>
      <c r="AP2030" s="1">
        <v>0</v>
      </c>
      <c r="AQ2030" s="1">
        <v>1646733.3687708334</v>
      </c>
      <c r="AR2030" s="1">
        <v>0</v>
      </c>
      <c r="AS2030" s="1">
        <v>0</v>
      </c>
      <c r="AT2030" s="1">
        <v>290575.30414319999</v>
      </c>
      <c r="AU2030" s="1">
        <v>0</v>
      </c>
      <c r="AV2030" s="1">
        <v>0</v>
      </c>
      <c r="AW2030" s="1">
        <v>0</v>
      </c>
      <c r="AX2030" s="1">
        <v>80363.456099999996</v>
      </c>
      <c r="AY2030" s="1">
        <v>0</v>
      </c>
      <c r="AZ2030" s="1">
        <v>0</v>
      </c>
      <c r="BA2030" s="1">
        <v>0</v>
      </c>
      <c r="BB2030" s="1">
        <v>370938.7602432</v>
      </c>
      <c r="BC2030" s="7">
        <v>1.9613021859825344</v>
      </c>
      <c r="BD2030" s="35" t="s">
        <v>552</v>
      </c>
      <c r="BE2030" s="35" t="s">
        <v>552</v>
      </c>
      <c r="BF2030" s="35">
        <v>2.8835962778265953</v>
      </c>
      <c r="BG2030" s="35" t="s">
        <v>552</v>
      </c>
      <c r="BH2030" s="35" t="s">
        <v>552</v>
      </c>
      <c r="BI2030" s="35" t="s">
        <v>552</v>
      </c>
      <c r="BJ2030" s="35">
        <v>1.3416678809886895</v>
      </c>
      <c r="BK2030" s="35" t="s">
        <v>552</v>
      </c>
      <c r="BL2030" s="35" t="s">
        <v>552</v>
      </c>
      <c r="BM2030" s="35" t="s">
        <v>552</v>
      </c>
      <c r="BN2030" s="35">
        <v>2.4020907168918151</v>
      </c>
      <c r="BO2030" s="1">
        <v>0</v>
      </c>
      <c r="BP2030" s="1">
        <v>0</v>
      </c>
      <c r="BQ2030" s="1">
        <v>338620.41389279993</v>
      </c>
      <c r="BR2030" s="1">
        <v>15051.601594909573</v>
      </c>
      <c r="BS2030" s="1">
        <v>133003.95797876175</v>
      </c>
      <c r="BT2030" s="1">
        <v>338620.41389279993</v>
      </c>
      <c r="BU2030" s="1">
        <v>15051.601594909573</v>
      </c>
      <c r="BV2030" s="1">
        <v>39151.925036646877</v>
      </c>
      <c r="BW2030" s="35">
        <v>6.0505249952625286</v>
      </c>
      <c r="BX2030" s="1">
        <v>1710210.8642717288</v>
      </c>
      <c r="BY2030" s="1">
        <v>76018.490073824141</v>
      </c>
      <c r="BZ2030" s="1">
        <v>671739.81424058334</v>
      </c>
      <c r="CA2030" s="1">
        <v>1710210.8642717288</v>
      </c>
      <c r="CB2030" s="1">
        <v>76018.490073824141</v>
      </c>
      <c r="CC2030" s="1">
        <v>197737.77601022986</v>
      </c>
    </row>
    <row r="2031" spans="1:81" x14ac:dyDescent="0.25">
      <c r="A2031" t="s">
        <v>816</v>
      </c>
      <c r="B2031" t="s">
        <v>817</v>
      </c>
      <c r="C2031" t="s">
        <v>442</v>
      </c>
      <c r="D2031" t="s">
        <v>1730</v>
      </c>
      <c r="E2031">
        <v>40056</v>
      </c>
      <c r="F2031" t="s">
        <v>370</v>
      </c>
      <c r="G2031" t="s">
        <v>101</v>
      </c>
      <c r="H2031" s="74">
        <v>0.33910066629593</v>
      </c>
      <c r="I2031" s="1">
        <v>19958.54</v>
      </c>
      <c r="J2031" s="1"/>
      <c r="K2031" s="1"/>
      <c r="L2031" s="1"/>
      <c r="M2031" s="1"/>
      <c r="N2031" s="1"/>
      <c r="O2031" s="1"/>
      <c r="P2031" s="1">
        <v>262300</v>
      </c>
      <c r="Q2031" s="1"/>
      <c r="R2031" s="1"/>
      <c r="S2031" s="1"/>
      <c r="T2031" s="1">
        <v>262300</v>
      </c>
      <c r="U2031" s="1">
        <v>14.666666666666666</v>
      </c>
      <c r="V2031" s="36">
        <v>0.13763624410382783</v>
      </c>
      <c r="W2031" s="1"/>
      <c r="X2031" s="1"/>
      <c r="Y2031" s="1"/>
      <c r="Z2031" s="1"/>
      <c r="AA2031" s="1"/>
      <c r="AB2031" s="1"/>
      <c r="AC2031" s="1">
        <v>30895</v>
      </c>
      <c r="AD2031" s="1"/>
      <c r="AE2031" s="1"/>
      <c r="AF2031" s="1"/>
      <c r="AG2031" s="1">
        <v>0</v>
      </c>
      <c r="AH2031" s="1">
        <v>0</v>
      </c>
      <c r="AI2031" s="1">
        <v>0</v>
      </c>
      <c r="AJ2031" s="1">
        <v>0</v>
      </c>
      <c r="AK2031" s="1"/>
      <c r="AL2031" s="1">
        <v>0</v>
      </c>
      <c r="AM2031" s="1">
        <v>271556.02908333327</v>
      </c>
      <c r="AN2031" s="1"/>
      <c r="AO2031" s="1">
        <v>0</v>
      </c>
      <c r="AP2031" s="1">
        <v>0</v>
      </c>
      <c r="AQ2031" s="1">
        <v>271556.02908333327</v>
      </c>
      <c r="AR2031" s="1">
        <v>0</v>
      </c>
      <c r="AS2031" s="1">
        <v>0</v>
      </c>
      <c r="AT2031" s="1">
        <v>0</v>
      </c>
      <c r="AU2031" s="1">
        <v>0</v>
      </c>
      <c r="AV2031" s="1"/>
      <c r="AW2031" s="1">
        <v>0</v>
      </c>
      <c r="AX2031" s="1">
        <v>80363.456099999996</v>
      </c>
      <c r="AY2031" s="1"/>
      <c r="AZ2031" s="1">
        <v>0</v>
      </c>
      <c r="BA2031" s="1">
        <v>0</v>
      </c>
      <c r="BB2031" s="1">
        <v>80363.456099999996</v>
      </c>
      <c r="BC2031" s="7">
        <v>17.63252648657333</v>
      </c>
      <c r="BD2031" s="35" t="s">
        <v>552</v>
      </c>
      <c r="BE2031" s="35" t="s">
        <v>552</v>
      </c>
      <c r="BF2031" s="35" t="s">
        <v>552</v>
      </c>
      <c r="BG2031" s="35" t="s">
        <v>552</v>
      </c>
      <c r="BH2031" s="35" t="s">
        <v>552</v>
      </c>
      <c r="BI2031" s="35" t="s">
        <v>552</v>
      </c>
      <c r="BJ2031" s="35">
        <v>1.3416678809886895</v>
      </c>
      <c r="BK2031" s="35" t="s">
        <v>552</v>
      </c>
      <c r="BL2031" s="35" t="s">
        <v>552</v>
      </c>
      <c r="BM2031" s="35" t="s">
        <v>552</v>
      </c>
      <c r="BN2031" s="35">
        <v>1.3416678809886895</v>
      </c>
      <c r="BO2031" s="1">
        <v>0</v>
      </c>
      <c r="BP2031" s="1">
        <v>0</v>
      </c>
      <c r="BQ2031" s="1">
        <v>6569.553026399999</v>
      </c>
      <c r="BR2031" s="1">
        <v>292.01516138158547</v>
      </c>
      <c r="BS2031" s="1">
        <v>2580.4012954138434</v>
      </c>
      <c r="BT2031" s="1">
        <v>6569.553026399999</v>
      </c>
      <c r="BU2031" s="1">
        <v>292.01516138158547</v>
      </c>
      <c r="BV2031" s="1">
        <v>759.58399748255249</v>
      </c>
      <c r="BW2031" s="35">
        <v>6.0505249952625286</v>
      </c>
      <c r="BX2031" s="1">
        <v>33179.691767535791</v>
      </c>
      <c r="BY2031" s="1">
        <v>1474.8298715533188</v>
      </c>
      <c r="BZ2031" s="1">
        <v>13032.381240295428</v>
      </c>
      <c r="CA2031" s="1">
        <v>33179.691767535791</v>
      </c>
      <c r="CB2031" s="1">
        <v>1474.8298715533188</v>
      </c>
      <c r="CC2031" s="1">
        <v>3836.2979652870613</v>
      </c>
    </row>
    <row r="2032" spans="1:81" x14ac:dyDescent="0.25">
      <c r="A2032" t="s">
        <v>1120</v>
      </c>
      <c r="B2032" t="s">
        <v>1121</v>
      </c>
      <c r="C2032" t="s">
        <v>442</v>
      </c>
      <c r="D2032" t="s">
        <v>38</v>
      </c>
      <c r="E2032">
        <v>40100</v>
      </c>
      <c r="F2032" t="s">
        <v>39</v>
      </c>
      <c r="G2032" t="s">
        <v>101</v>
      </c>
      <c r="H2032" s="74">
        <v>0.33910066629593</v>
      </c>
      <c r="I2032" s="1">
        <v>1403391</v>
      </c>
      <c r="J2032" s="1"/>
      <c r="K2032" s="1"/>
      <c r="L2032" s="1">
        <v>116974</v>
      </c>
      <c r="M2032" s="1"/>
      <c r="N2032" s="1"/>
      <c r="O2032" s="1"/>
      <c r="P2032" s="1"/>
      <c r="Q2032" s="1"/>
      <c r="R2032" s="1"/>
      <c r="S2032" s="1"/>
      <c r="T2032" s="1">
        <v>116974</v>
      </c>
      <c r="U2032" s="1">
        <v>35.6</v>
      </c>
      <c r="V2032" s="36">
        <v>8.9558796614076328E-2</v>
      </c>
      <c r="W2032" s="1"/>
      <c r="X2032" s="1"/>
      <c r="Y2032" s="1">
        <v>25915</v>
      </c>
      <c r="Z2032" s="1"/>
      <c r="AA2032" s="1"/>
      <c r="AB2032" s="1"/>
      <c r="AC2032" s="1">
        <v>13685</v>
      </c>
      <c r="AD2032" s="1"/>
      <c r="AE2032" s="1"/>
      <c r="AF2032" s="1">
        <v>36256</v>
      </c>
      <c r="AG2032" s="1">
        <v>0</v>
      </c>
      <c r="AH2032" s="1">
        <v>0</v>
      </c>
      <c r="AI2032" s="1">
        <v>265959.28362500004</v>
      </c>
      <c r="AJ2032" s="1">
        <v>0</v>
      </c>
      <c r="AK2032" s="1">
        <v>0</v>
      </c>
      <c r="AL2032" s="1">
        <v>0</v>
      </c>
      <c r="AM2032" s="1">
        <v>120590.03039999999</v>
      </c>
      <c r="AN2032" s="1">
        <v>0</v>
      </c>
      <c r="AO2032" s="1">
        <v>0</v>
      </c>
      <c r="AP2032" s="1">
        <v>206794.79743999997</v>
      </c>
      <c r="AQ2032" s="1">
        <v>593344.11146499997</v>
      </c>
      <c r="AR2032" s="1">
        <v>0</v>
      </c>
      <c r="AS2032" s="1">
        <v>0</v>
      </c>
      <c r="AT2032" s="1">
        <v>56184.222751000001</v>
      </c>
      <c r="AU2032" s="1">
        <v>0</v>
      </c>
      <c r="AV2032" s="1">
        <v>0</v>
      </c>
      <c r="AW2032" s="1">
        <v>0</v>
      </c>
      <c r="AX2032" s="1">
        <v>35597.148300000001</v>
      </c>
      <c r="AY2032" s="1">
        <v>0</v>
      </c>
      <c r="AZ2032" s="1">
        <v>0</v>
      </c>
      <c r="BA2032" s="1">
        <v>46496.808124800002</v>
      </c>
      <c r="BB2032" s="1">
        <v>138278.1791758</v>
      </c>
      <c r="BC2032" s="7">
        <v>0.52132462773439481</v>
      </c>
      <c r="BD2032" s="35" t="s">
        <v>552</v>
      </c>
      <c r="BE2032" s="35" t="s">
        <v>552</v>
      </c>
      <c r="BF2032" s="35">
        <v>2.7539752968693905</v>
      </c>
      <c r="BG2032" s="35" t="s">
        <v>552</v>
      </c>
      <c r="BH2032" s="35" t="s">
        <v>552</v>
      </c>
      <c r="BI2032" s="35" t="s">
        <v>552</v>
      </c>
      <c r="BJ2032" s="35" t="s">
        <v>552</v>
      </c>
      <c r="BK2032" s="35" t="s">
        <v>552</v>
      </c>
      <c r="BL2032" s="35" t="s">
        <v>552</v>
      </c>
      <c r="BM2032" s="35" t="s">
        <v>552</v>
      </c>
      <c r="BN2032" s="35">
        <v>6.2545718761502558</v>
      </c>
      <c r="BO2032" s="1">
        <v>0</v>
      </c>
      <c r="BP2032" s="1"/>
      <c r="BQ2032" s="1">
        <v>461940.18155999994</v>
      </c>
      <c r="BR2032" s="1">
        <v>20533.137661695928</v>
      </c>
      <c r="BS2032" s="1">
        <v>181441.72641746991</v>
      </c>
      <c r="BT2032" s="1">
        <v>461940.18155999994</v>
      </c>
      <c r="BU2032" s="1">
        <v>20533.137661695928</v>
      </c>
      <c r="BV2032" s="1">
        <v>53410.387022850213</v>
      </c>
      <c r="BW2032" s="35">
        <v>5.9916083201365762</v>
      </c>
      <c r="BX2032" s="1">
        <v>2305824.4536802964</v>
      </c>
      <c r="BY2032" s="1">
        <v>102493.38079063107</v>
      </c>
      <c r="BZ2032" s="1">
        <v>905686.03120538709</v>
      </c>
      <c r="CA2032" s="1">
        <v>2305824.4536802964</v>
      </c>
      <c r="CB2032" s="1">
        <v>102493.38079063107</v>
      </c>
      <c r="CC2032" s="1">
        <v>266603.73224497371</v>
      </c>
    </row>
    <row r="2033" spans="1:81" x14ac:dyDescent="0.25">
      <c r="A2033" t="s">
        <v>1120</v>
      </c>
      <c r="B2033" t="s">
        <v>1121</v>
      </c>
      <c r="C2033" t="s">
        <v>442</v>
      </c>
      <c r="D2033" t="s">
        <v>28</v>
      </c>
      <c r="E2033">
        <v>40100</v>
      </c>
      <c r="F2033" t="s">
        <v>39</v>
      </c>
      <c r="G2033" t="s">
        <v>101</v>
      </c>
      <c r="H2033" s="74">
        <v>0.33910066629593</v>
      </c>
      <c r="I2033" s="1">
        <v>1615174</v>
      </c>
      <c r="J2033" s="1">
        <v>0</v>
      </c>
      <c r="K2033" s="1">
        <v>0</v>
      </c>
      <c r="L2033" s="1">
        <v>158995</v>
      </c>
      <c r="M2033" s="1">
        <v>0</v>
      </c>
      <c r="N2033" s="1">
        <v>0</v>
      </c>
      <c r="O2033" s="1">
        <v>0</v>
      </c>
      <c r="P2033" s="1">
        <v>294916</v>
      </c>
      <c r="Q2033" s="1">
        <v>0</v>
      </c>
      <c r="R2033" s="1">
        <v>0</v>
      </c>
      <c r="S2033" s="1">
        <v>140525</v>
      </c>
      <c r="T2033" s="1">
        <v>594436</v>
      </c>
      <c r="U2033" s="1"/>
      <c r="V2033" s="36"/>
      <c r="W2033" s="1"/>
      <c r="X2033" s="1"/>
      <c r="Y2033" s="1">
        <v>29892</v>
      </c>
      <c r="Z2033" s="1"/>
      <c r="AA2033" s="1"/>
      <c r="AB2033" s="1"/>
      <c r="AC2033" s="1">
        <v>21469</v>
      </c>
      <c r="AD2033" s="1"/>
      <c r="AE2033" s="1"/>
      <c r="AF2033" s="1">
        <v>51064</v>
      </c>
      <c r="AG2033" s="1">
        <v>0</v>
      </c>
      <c r="AH2033" s="1">
        <v>0</v>
      </c>
      <c r="AI2033" s="1">
        <v>307055.57406250003</v>
      </c>
      <c r="AJ2033" s="1">
        <v>0</v>
      </c>
      <c r="AK2033" s="1">
        <v>0</v>
      </c>
      <c r="AL2033" s="1">
        <v>0</v>
      </c>
      <c r="AM2033" s="1">
        <v>189268.5258233333</v>
      </c>
      <c r="AN2033" s="1">
        <v>0</v>
      </c>
      <c r="AO2033" s="1">
        <v>0</v>
      </c>
      <c r="AP2033" s="1">
        <v>291671.08236499998</v>
      </c>
      <c r="AQ2033" s="1">
        <v>787995.18225083337</v>
      </c>
      <c r="AR2033" s="1">
        <v>0</v>
      </c>
      <c r="AS2033" s="1">
        <v>0</v>
      </c>
      <c r="AT2033" s="1">
        <v>64806.435904800004</v>
      </c>
      <c r="AU2033" s="1">
        <v>0</v>
      </c>
      <c r="AV2033" s="1">
        <v>0</v>
      </c>
      <c r="AW2033" s="1">
        <v>0</v>
      </c>
      <c r="AX2033" s="1">
        <v>55844.733420000004</v>
      </c>
      <c r="AY2033" s="1">
        <v>0</v>
      </c>
      <c r="AZ2033" s="1">
        <v>0</v>
      </c>
      <c r="BA2033" s="1">
        <v>65487.450631200001</v>
      </c>
      <c r="BB2033" s="1">
        <v>186138.61995600001</v>
      </c>
      <c r="BC2033" s="7">
        <v>0.60311384544750801</v>
      </c>
      <c r="BD2033" s="35" t="s">
        <v>552</v>
      </c>
      <c r="BE2033" s="35" t="s">
        <v>552</v>
      </c>
      <c r="BF2033" s="35">
        <v>2.3388283277291744</v>
      </c>
      <c r="BG2033" s="35" t="s">
        <v>552</v>
      </c>
      <c r="BH2033" s="35" t="s">
        <v>552</v>
      </c>
      <c r="BI2033" s="35" t="s">
        <v>552</v>
      </c>
      <c r="BJ2033" s="35">
        <v>0.83112906469412751</v>
      </c>
      <c r="BK2033" s="35" t="s">
        <v>552</v>
      </c>
      <c r="BL2033" s="35" t="s">
        <v>552</v>
      </c>
      <c r="BM2033" s="35">
        <v>2.5416013733940579</v>
      </c>
      <c r="BN2033" s="35">
        <v>1.6387530402042161</v>
      </c>
      <c r="BO2033" s="1">
        <v>0</v>
      </c>
      <c r="BP2033" s="1">
        <v>0</v>
      </c>
      <c r="BQ2033" s="1">
        <v>531650.67383999994</v>
      </c>
      <c r="BR2033" s="1">
        <v>23631.753438344735</v>
      </c>
      <c r="BS2033" s="1">
        <v>208822.74364351097</v>
      </c>
      <c r="BT2033" s="1">
        <v>531650.67383999994</v>
      </c>
      <c r="BU2033" s="1">
        <v>23631.753438344735</v>
      </c>
      <c r="BV2033" s="1">
        <v>61470.444408753552</v>
      </c>
      <c r="BW2033" s="35">
        <v>5.9916083201365762</v>
      </c>
      <c r="BX2033" s="1">
        <v>2653791.9269459611</v>
      </c>
      <c r="BY2033" s="1">
        <v>117960.45708225774</v>
      </c>
      <c r="BZ2033" s="1">
        <v>1042361.3446046968</v>
      </c>
      <c r="CA2033" s="1">
        <v>2653791.9269459611</v>
      </c>
      <c r="CB2033" s="1">
        <v>117960.45708225774</v>
      </c>
      <c r="CC2033" s="1">
        <v>306836.38175322715</v>
      </c>
    </row>
    <row r="2034" spans="1:81" x14ac:dyDescent="0.25">
      <c r="A2034" t="s">
        <v>1120</v>
      </c>
      <c r="B2034" t="s">
        <v>1121</v>
      </c>
      <c r="C2034" t="s">
        <v>442</v>
      </c>
      <c r="D2034" t="s">
        <v>1730</v>
      </c>
      <c r="E2034">
        <v>40100</v>
      </c>
      <c r="F2034" t="s">
        <v>39</v>
      </c>
      <c r="G2034" t="s">
        <v>101</v>
      </c>
      <c r="H2034" s="74">
        <v>0.33910066629593</v>
      </c>
      <c r="I2034" s="1">
        <v>211783</v>
      </c>
      <c r="J2034" s="1"/>
      <c r="K2034" s="1"/>
      <c r="L2034" s="1">
        <v>42021</v>
      </c>
      <c r="M2034" s="1"/>
      <c r="N2034" s="1"/>
      <c r="O2034" s="1"/>
      <c r="P2034" s="1">
        <v>294916</v>
      </c>
      <c r="Q2034" s="1"/>
      <c r="R2034" s="1"/>
      <c r="S2034" s="1">
        <v>140525</v>
      </c>
      <c r="T2034" s="1">
        <v>477462</v>
      </c>
      <c r="U2034" s="1">
        <v>16.117647058823529</v>
      </c>
      <c r="V2034" s="36">
        <v>0.10634278751291437</v>
      </c>
      <c r="W2034" s="1"/>
      <c r="X2034" s="1"/>
      <c r="Y2034" s="1">
        <v>3977</v>
      </c>
      <c r="Z2034" s="1"/>
      <c r="AA2034" s="1"/>
      <c r="AB2034" s="1"/>
      <c r="AC2034" s="1">
        <v>7784</v>
      </c>
      <c r="AD2034" s="1"/>
      <c r="AE2034" s="1"/>
      <c r="AF2034" s="1">
        <v>14808</v>
      </c>
      <c r="AG2034" s="1">
        <v>0</v>
      </c>
      <c r="AH2034" s="1">
        <v>0</v>
      </c>
      <c r="AI2034" s="1">
        <v>41096.290437500007</v>
      </c>
      <c r="AJ2034" s="1">
        <v>0</v>
      </c>
      <c r="AK2034" s="1"/>
      <c r="AL2034" s="1">
        <v>0</v>
      </c>
      <c r="AM2034" s="1">
        <v>68678.495423333312</v>
      </c>
      <c r="AN2034" s="1"/>
      <c r="AO2034" s="1">
        <v>0</v>
      </c>
      <c r="AP2034" s="1">
        <v>84876.284925</v>
      </c>
      <c r="AQ2034" s="1">
        <v>194651.07078583332</v>
      </c>
      <c r="AR2034" s="1">
        <v>0</v>
      </c>
      <c r="AS2034" s="1">
        <v>0</v>
      </c>
      <c r="AT2034" s="1">
        <v>8622.2131537999994</v>
      </c>
      <c r="AU2034" s="1">
        <v>0</v>
      </c>
      <c r="AV2034" s="1"/>
      <c r="AW2034" s="1">
        <v>0</v>
      </c>
      <c r="AX2034" s="1">
        <v>20247.58512</v>
      </c>
      <c r="AY2034" s="1"/>
      <c r="AZ2034" s="1">
        <v>0</v>
      </c>
      <c r="BA2034" s="1">
        <v>18990.6425064</v>
      </c>
      <c r="BB2034" s="1">
        <v>47860.440780199999</v>
      </c>
      <c r="BC2034" s="7">
        <v>1.1450943256353594</v>
      </c>
      <c r="BD2034" s="35" t="s">
        <v>552</v>
      </c>
      <c r="BE2034" s="35" t="s">
        <v>552</v>
      </c>
      <c r="BF2034" s="35">
        <v>1.183182303879013</v>
      </c>
      <c r="BG2034" s="35" t="s">
        <v>552</v>
      </c>
      <c r="BH2034" s="35" t="s">
        <v>552</v>
      </c>
      <c r="BI2034" s="35" t="s">
        <v>552</v>
      </c>
      <c r="BJ2034" s="35">
        <v>0.30153020027171573</v>
      </c>
      <c r="BK2034" s="35" t="s">
        <v>552</v>
      </c>
      <c r="BL2034" s="35" t="s">
        <v>552</v>
      </c>
      <c r="BM2034" s="35">
        <v>0.73913486875217926</v>
      </c>
      <c r="BN2034" s="35">
        <v>0.50791793182710521</v>
      </c>
      <c r="BO2034" s="1">
        <v>0</v>
      </c>
      <c r="BP2034" s="1">
        <v>0</v>
      </c>
      <c r="BQ2034" s="1">
        <v>69710.492279999991</v>
      </c>
      <c r="BR2034" s="1">
        <v>3098.6157766488086</v>
      </c>
      <c r="BS2034" s="1">
        <v>27381.017226041084</v>
      </c>
      <c r="BT2034" s="1">
        <v>69710.492279999991</v>
      </c>
      <c r="BU2034" s="1">
        <v>3098.6157766488086</v>
      </c>
      <c r="BV2034" s="1">
        <v>8060.0573859033475</v>
      </c>
      <c r="BW2034" s="35">
        <v>5.9916083201365762</v>
      </c>
      <c r="BX2034" s="1">
        <v>347967.47326566448</v>
      </c>
      <c r="BY2034" s="1">
        <v>15467.07629162665</v>
      </c>
      <c r="BZ2034" s="1">
        <v>136675.31339930958</v>
      </c>
      <c r="CA2034" s="1">
        <v>347967.47326566448</v>
      </c>
      <c r="CB2034" s="1">
        <v>15467.07629162665</v>
      </c>
      <c r="CC2034" s="1">
        <v>40232.649508253409</v>
      </c>
    </row>
    <row r="2035" spans="1:81" x14ac:dyDescent="0.25">
      <c r="A2035" t="s">
        <v>1486</v>
      </c>
      <c r="B2035" t="s">
        <v>991</v>
      </c>
      <c r="C2035" t="s">
        <v>442</v>
      </c>
      <c r="D2035" t="s">
        <v>28</v>
      </c>
      <c r="E2035">
        <v>40244</v>
      </c>
      <c r="F2035" t="s">
        <v>39</v>
      </c>
      <c r="G2035" t="s">
        <v>101</v>
      </c>
      <c r="H2035" s="74">
        <v>0.33910066629593</v>
      </c>
      <c r="I2035" s="1">
        <v>2427722</v>
      </c>
      <c r="J2035" s="1">
        <v>0</v>
      </c>
      <c r="K2035" s="1">
        <v>0</v>
      </c>
      <c r="L2035" s="1">
        <v>0</v>
      </c>
      <c r="M2035" s="1">
        <v>0</v>
      </c>
      <c r="N2035" s="1">
        <v>0</v>
      </c>
      <c r="O2035" s="1">
        <v>0</v>
      </c>
      <c r="P2035" s="1">
        <v>1529364.4</v>
      </c>
      <c r="Q2035" s="1">
        <v>0</v>
      </c>
      <c r="R2035" s="1">
        <v>0</v>
      </c>
      <c r="S2035" s="1">
        <v>177565.6</v>
      </c>
      <c r="T2035" s="1">
        <v>1706930</v>
      </c>
      <c r="U2035" s="1"/>
      <c r="V2035" s="36"/>
      <c r="W2035" s="1"/>
      <c r="X2035" s="1"/>
      <c r="Y2035" s="1"/>
      <c r="Z2035" s="1"/>
      <c r="AA2035" s="1"/>
      <c r="AB2035" s="1"/>
      <c r="AC2035" s="1">
        <v>215305</v>
      </c>
      <c r="AD2035" s="1"/>
      <c r="AE2035" s="1"/>
      <c r="AF2035" s="1">
        <v>30397</v>
      </c>
      <c r="AG2035" s="1">
        <v>0</v>
      </c>
      <c r="AH2035" s="1">
        <v>0</v>
      </c>
      <c r="AI2035" s="1">
        <v>0</v>
      </c>
      <c r="AJ2035" s="1">
        <v>0</v>
      </c>
      <c r="AK2035" s="1">
        <v>0</v>
      </c>
      <c r="AL2035" s="1">
        <v>0</v>
      </c>
      <c r="AM2035" s="1">
        <v>1892115.0030643332</v>
      </c>
      <c r="AN2035" s="1">
        <v>0</v>
      </c>
      <c r="AO2035" s="1">
        <v>0</v>
      </c>
      <c r="AP2035" s="1">
        <v>173623.93547919998</v>
      </c>
      <c r="AQ2035" s="1">
        <v>2065738.9385435332</v>
      </c>
      <c r="AR2035" s="1">
        <v>0</v>
      </c>
      <c r="AS2035" s="1">
        <v>0</v>
      </c>
      <c r="AT2035" s="1">
        <v>0</v>
      </c>
      <c r="AU2035" s="1">
        <v>0</v>
      </c>
      <c r="AV2035" s="1">
        <v>0</v>
      </c>
      <c r="AW2035" s="1">
        <v>0</v>
      </c>
      <c r="AX2035" s="1">
        <v>560047.05989999999</v>
      </c>
      <c r="AY2035" s="1">
        <v>0</v>
      </c>
      <c r="AZ2035" s="1">
        <v>0</v>
      </c>
      <c r="BA2035" s="1">
        <v>38982.884945099999</v>
      </c>
      <c r="BB2035" s="1">
        <v>599029.94484509993</v>
      </c>
      <c r="BC2035" s="7">
        <v>1.097641691836476</v>
      </c>
      <c r="BD2035" s="35" t="s">
        <v>552</v>
      </c>
      <c r="BE2035" s="35" t="s">
        <v>552</v>
      </c>
      <c r="BF2035" s="35" t="s">
        <v>552</v>
      </c>
      <c r="BG2035" s="35" t="s">
        <v>552</v>
      </c>
      <c r="BH2035" s="35" t="s">
        <v>552</v>
      </c>
      <c r="BI2035" s="35" t="s">
        <v>552</v>
      </c>
      <c r="BJ2035" s="35">
        <v>1.6033863891197764</v>
      </c>
      <c r="BK2035" s="35" t="s">
        <v>552</v>
      </c>
      <c r="BL2035" s="35" t="s">
        <v>552</v>
      </c>
      <c r="BM2035" s="35">
        <v>1.197342393032772</v>
      </c>
      <c r="BN2035" s="35">
        <v>1.5611471374857979</v>
      </c>
      <c r="BO2035" s="1">
        <v>0</v>
      </c>
      <c r="BP2035" s="1">
        <v>0</v>
      </c>
      <c r="BQ2035" s="1">
        <v>799108.97351999988</v>
      </c>
      <c r="BR2035" s="1">
        <v>35520.214986648592</v>
      </c>
      <c r="BS2035" s="1">
        <v>313875.51362497889</v>
      </c>
      <c r="BT2035" s="1">
        <v>799108.97351999988</v>
      </c>
      <c r="BU2035" s="1">
        <v>35520.214986648592</v>
      </c>
      <c r="BV2035" s="1">
        <v>92394.472818970578</v>
      </c>
      <c r="BW2035" s="35">
        <v>6.06347704787275</v>
      </c>
      <c r="BX2035" s="1">
        <v>4046269.9461676725</v>
      </c>
      <c r="BY2035" s="1">
        <v>179855.79332040084</v>
      </c>
      <c r="BZ2035" s="1">
        <v>1589301.4591293514</v>
      </c>
      <c r="CA2035" s="1">
        <v>4046269.9461676725</v>
      </c>
      <c r="CB2035" s="1">
        <v>179855.79332040084</v>
      </c>
      <c r="CC2035" s="1">
        <v>467837.29246916022</v>
      </c>
    </row>
    <row r="2036" spans="1:81" x14ac:dyDescent="0.25">
      <c r="A2036" t="s">
        <v>1486</v>
      </c>
      <c r="B2036" t="s">
        <v>991</v>
      </c>
      <c r="C2036" t="s">
        <v>442</v>
      </c>
      <c r="D2036" t="s">
        <v>1730</v>
      </c>
      <c r="E2036">
        <v>40244</v>
      </c>
      <c r="F2036" t="s">
        <v>39</v>
      </c>
      <c r="G2036" t="s">
        <v>101</v>
      </c>
      <c r="H2036" s="74">
        <v>0.33910066629593</v>
      </c>
      <c r="I2036" s="1">
        <v>2427722</v>
      </c>
      <c r="J2036" s="1"/>
      <c r="K2036" s="1"/>
      <c r="L2036" s="1"/>
      <c r="M2036" s="1"/>
      <c r="N2036" s="1"/>
      <c r="O2036" s="1"/>
      <c r="P2036" s="1">
        <v>1529364.4</v>
      </c>
      <c r="Q2036" s="1"/>
      <c r="R2036" s="1"/>
      <c r="S2036" s="1">
        <v>177565.6</v>
      </c>
      <c r="T2036" s="1">
        <v>1706930</v>
      </c>
      <c r="U2036" s="1">
        <v>15.51063829787234</v>
      </c>
      <c r="V2036" s="36">
        <v>9.380835293708957E-2</v>
      </c>
      <c r="W2036" s="1"/>
      <c r="X2036" s="1"/>
      <c r="Y2036" s="1"/>
      <c r="Z2036" s="1"/>
      <c r="AA2036" s="1"/>
      <c r="AB2036" s="1"/>
      <c r="AC2036" s="1">
        <v>215305</v>
      </c>
      <c r="AD2036" s="1"/>
      <c r="AE2036" s="1"/>
      <c r="AF2036" s="1">
        <v>30397</v>
      </c>
      <c r="AG2036" s="1">
        <v>0</v>
      </c>
      <c r="AH2036" s="1">
        <v>0</v>
      </c>
      <c r="AI2036" s="1">
        <v>0</v>
      </c>
      <c r="AJ2036" s="1">
        <v>0</v>
      </c>
      <c r="AK2036" s="1"/>
      <c r="AL2036" s="1">
        <v>0</v>
      </c>
      <c r="AM2036" s="1">
        <v>1892115.0030643332</v>
      </c>
      <c r="AN2036" s="1"/>
      <c r="AO2036" s="1">
        <v>0</v>
      </c>
      <c r="AP2036" s="1">
        <v>173623.93547919998</v>
      </c>
      <c r="AQ2036" s="1">
        <v>2065738.9385435332</v>
      </c>
      <c r="AR2036" s="1">
        <v>0</v>
      </c>
      <c r="AS2036" s="1">
        <v>0</v>
      </c>
      <c r="AT2036" s="1">
        <v>0</v>
      </c>
      <c r="AU2036" s="1">
        <v>0</v>
      </c>
      <c r="AV2036" s="1"/>
      <c r="AW2036" s="1">
        <v>0</v>
      </c>
      <c r="AX2036" s="1">
        <v>560047.05989999999</v>
      </c>
      <c r="AY2036" s="1"/>
      <c r="AZ2036" s="1">
        <v>0</v>
      </c>
      <c r="BA2036" s="1">
        <v>38982.884945099999</v>
      </c>
      <c r="BB2036" s="1">
        <v>599029.94484509993</v>
      </c>
      <c r="BC2036" s="7">
        <v>1.097641691836476</v>
      </c>
      <c r="BD2036" s="35" t="s">
        <v>552</v>
      </c>
      <c r="BE2036" s="35" t="s">
        <v>552</v>
      </c>
      <c r="BF2036" s="35" t="s">
        <v>552</v>
      </c>
      <c r="BG2036" s="35" t="s">
        <v>552</v>
      </c>
      <c r="BH2036" s="35" t="s">
        <v>552</v>
      </c>
      <c r="BI2036" s="35" t="s">
        <v>552</v>
      </c>
      <c r="BJ2036" s="35">
        <v>1.6033863891197764</v>
      </c>
      <c r="BK2036" s="35" t="s">
        <v>552</v>
      </c>
      <c r="BL2036" s="35" t="s">
        <v>552</v>
      </c>
      <c r="BM2036" s="35">
        <v>1.197342393032772</v>
      </c>
      <c r="BN2036" s="35">
        <v>1.5611471374857979</v>
      </c>
      <c r="BO2036" s="1">
        <v>0</v>
      </c>
      <c r="BP2036" s="1">
        <v>0</v>
      </c>
      <c r="BQ2036" s="1">
        <v>799108.97351999988</v>
      </c>
      <c r="BR2036" s="1">
        <v>35520.214986648592</v>
      </c>
      <c r="BS2036" s="1">
        <v>313875.51362497889</v>
      </c>
      <c r="BT2036" s="1">
        <v>799108.97351999988</v>
      </c>
      <c r="BU2036" s="1">
        <v>35520.214986648592</v>
      </c>
      <c r="BV2036" s="1">
        <v>92394.472818970578</v>
      </c>
      <c r="BW2036" s="35">
        <v>6.06347704787275</v>
      </c>
      <c r="BX2036" s="1">
        <v>4046269.9461676725</v>
      </c>
      <c r="BY2036" s="1">
        <v>179855.79332040084</v>
      </c>
      <c r="BZ2036" s="1">
        <v>1589301.4591293514</v>
      </c>
      <c r="CA2036" s="1">
        <v>4046269.9461676725</v>
      </c>
      <c r="CB2036" s="1">
        <v>179855.79332040084</v>
      </c>
      <c r="CC2036" s="1">
        <v>467837.29246916022</v>
      </c>
    </row>
    <row r="2037" spans="1:81" x14ac:dyDescent="0.25">
      <c r="A2037" t="s">
        <v>990</v>
      </c>
      <c r="B2037" t="s">
        <v>991</v>
      </c>
      <c r="C2037" t="s">
        <v>442</v>
      </c>
      <c r="D2037" t="s">
        <v>38</v>
      </c>
      <c r="E2037">
        <v>40101</v>
      </c>
      <c r="F2037" t="s">
        <v>370</v>
      </c>
      <c r="G2037" t="s">
        <v>101</v>
      </c>
      <c r="H2037" s="74">
        <v>0.33910066629593</v>
      </c>
      <c r="I2037" s="1">
        <v>1581305.02</v>
      </c>
      <c r="J2037" s="1"/>
      <c r="K2037" s="1"/>
      <c r="L2037" s="1">
        <v>289096</v>
      </c>
      <c r="M2037" s="1"/>
      <c r="N2037" s="1"/>
      <c r="O2037" s="1"/>
      <c r="P2037" s="1"/>
      <c r="Q2037" s="1"/>
      <c r="R2037" s="1"/>
      <c r="S2037" s="1"/>
      <c r="T2037" s="1">
        <v>289096</v>
      </c>
      <c r="U2037" s="1">
        <v>33.799999999999997</v>
      </c>
      <c r="V2037" s="36">
        <v>0.16946980094815337</v>
      </c>
      <c r="W2037" s="1"/>
      <c r="X2037" s="1"/>
      <c r="Y2037" s="1">
        <v>67075</v>
      </c>
      <c r="Z2037" s="1"/>
      <c r="AA2037" s="1"/>
      <c r="AB2037" s="1"/>
      <c r="AC2037" s="1"/>
      <c r="AD2037" s="1"/>
      <c r="AE2037" s="1"/>
      <c r="AF2037" s="1"/>
      <c r="AG2037" s="1">
        <v>0</v>
      </c>
      <c r="AH2037" s="1">
        <v>0</v>
      </c>
      <c r="AI2037" s="1">
        <v>688214.55949999997</v>
      </c>
      <c r="AJ2037" s="1">
        <v>0</v>
      </c>
      <c r="AK2037" s="1">
        <v>0</v>
      </c>
      <c r="AL2037" s="1">
        <v>0</v>
      </c>
      <c r="AM2037" s="1">
        <v>0</v>
      </c>
      <c r="AN2037" s="1">
        <v>0</v>
      </c>
      <c r="AO2037" s="1">
        <v>0</v>
      </c>
      <c r="AP2037" s="1">
        <v>0</v>
      </c>
      <c r="AQ2037" s="1">
        <v>688214.55949999997</v>
      </c>
      <c r="AR2037" s="1">
        <v>0</v>
      </c>
      <c r="AS2037" s="1">
        <v>0</v>
      </c>
      <c r="AT2037" s="1">
        <v>145419.901255</v>
      </c>
      <c r="AU2037" s="1">
        <v>0</v>
      </c>
      <c r="AV2037" s="1">
        <v>0</v>
      </c>
      <c r="AW2037" s="1">
        <v>0</v>
      </c>
      <c r="AX2037" s="1">
        <v>0</v>
      </c>
      <c r="AY2037" s="1">
        <v>0</v>
      </c>
      <c r="AZ2037" s="1">
        <v>0</v>
      </c>
      <c r="BA2037" s="1">
        <v>0</v>
      </c>
      <c r="BB2037" s="1">
        <v>145419.901255</v>
      </c>
      <c r="BC2037" s="7">
        <v>0.52718131556617709</v>
      </c>
      <c r="BD2037" s="35" t="s">
        <v>552</v>
      </c>
      <c r="BE2037" s="35" t="s">
        <v>552</v>
      </c>
      <c r="BF2037" s="35">
        <v>2.8835904362391731</v>
      </c>
      <c r="BG2037" s="35" t="s">
        <v>552</v>
      </c>
      <c r="BH2037" s="35" t="s">
        <v>552</v>
      </c>
      <c r="BI2037" s="35" t="s">
        <v>552</v>
      </c>
      <c r="BJ2037" s="35" t="s">
        <v>552</v>
      </c>
      <c r="BK2037" s="35" t="s">
        <v>552</v>
      </c>
      <c r="BL2037" s="35" t="s">
        <v>552</v>
      </c>
      <c r="BM2037" s="35" t="s">
        <v>552</v>
      </c>
      <c r="BN2037" s="35">
        <v>2.8835904362391731</v>
      </c>
      <c r="BO2037" s="1">
        <v>0</v>
      </c>
      <c r="BP2037" s="1"/>
      <c r="BQ2037" s="1">
        <v>520502.36038319994</v>
      </c>
      <c r="BR2037" s="1">
        <v>23136.213400820463</v>
      </c>
      <c r="BS2037" s="1">
        <v>204443.88828303144</v>
      </c>
      <c r="BT2037" s="1">
        <v>520502.36038319994</v>
      </c>
      <c r="BU2037" s="1">
        <v>23136.213400820463</v>
      </c>
      <c r="BV2037" s="1">
        <v>60181.455573946165</v>
      </c>
      <c r="BW2037" s="35">
        <v>6.0323016564271859</v>
      </c>
      <c r="BX2037" s="1">
        <v>2619324.8903306369</v>
      </c>
      <c r="BY2037" s="1">
        <v>116428.40502040165</v>
      </c>
      <c r="BZ2037" s="1">
        <v>1028823.3176531133</v>
      </c>
      <c r="CA2037" s="1">
        <v>2619324.8903306369</v>
      </c>
      <c r="CB2037" s="1">
        <v>116428.40502040165</v>
      </c>
      <c r="CC2037" s="1">
        <v>302851.23857096833</v>
      </c>
    </row>
    <row r="2038" spans="1:81" x14ac:dyDescent="0.25">
      <c r="A2038" t="s">
        <v>990</v>
      </c>
      <c r="B2038" t="s">
        <v>991</v>
      </c>
      <c r="C2038" t="s">
        <v>442</v>
      </c>
      <c r="D2038" t="s">
        <v>28</v>
      </c>
      <c r="E2038">
        <v>40101</v>
      </c>
      <c r="F2038" t="s">
        <v>370</v>
      </c>
      <c r="G2038" t="s">
        <v>101</v>
      </c>
      <c r="H2038" s="74">
        <v>0.33910066629593</v>
      </c>
      <c r="I2038" s="1">
        <v>1581305.02</v>
      </c>
      <c r="J2038" s="1">
        <v>0</v>
      </c>
      <c r="K2038" s="1">
        <v>0</v>
      </c>
      <c r="L2038" s="1">
        <v>289096</v>
      </c>
      <c r="M2038" s="1">
        <v>0</v>
      </c>
      <c r="N2038" s="1">
        <v>0</v>
      </c>
      <c r="O2038" s="1">
        <v>0</v>
      </c>
      <c r="P2038" s="1">
        <v>10503</v>
      </c>
      <c r="Q2038" s="1">
        <v>0</v>
      </c>
      <c r="R2038" s="1">
        <v>0</v>
      </c>
      <c r="S2038" s="1">
        <v>0</v>
      </c>
      <c r="T2038" s="1">
        <v>299599</v>
      </c>
      <c r="U2038" s="1"/>
      <c r="V2038" s="36"/>
      <c r="W2038" s="1"/>
      <c r="X2038" s="1"/>
      <c r="Y2038" s="1">
        <v>67075</v>
      </c>
      <c r="Z2038" s="1"/>
      <c r="AA2038" s="1"/>
      <c r="AB2038" s="1"/>
      <c r="AC2038" s="1">
        <v>1237</v>
      </c>
      <c r="AD2038" s="1"/>
      <c r="AE2038" s="1"/>
      <c r="AF2038" s="1"/>
      <c r="AG2038" s="1">
        <v>0</v>
      </c>
      <c r="AH2038" s="1">
        <v>0</v>
      </c>
      <c r="AI2038" s="1">
        <v>688214.55949999997</v>
      </c>
      <c r="AJ2038" s="1">
        <v>0</v>
      </c>
      <c r="AK2038" s="1">
        <v>0</v>
      </c>
      <c r="AL2038" s="1">
        <v>0</v>
      </c>
      <c r="AM2038" s="1">
        <v>10872.7896575</v>
      </c>
      <c r="AN2038" s="1">
        <v>0</v>
      </c>
      <c r="AO2038" s="1">
        <v>0</v>
      </c>
      <c r="AP2038" s="1">
        <v>0</v>
      </c>
      <c r="AQ2038" s="1">
        <v>699087.34915749996</v>
      </c>
      <c r="AR2038" s="1">
        <v>0</v>
      </c>
      <c r="AS2038" s="1">
        <v>0</v>
      </c>
      <c r="AT2038" s="1">
        <v>145419.901255</v>
      </c>
      <c r="AU2038" s="1">
        <v>0</v>
      </c>
      <c r="AV2038" s="1">
        <v>0</v>
      </c>
      <c r="AW2038" s="1">
        <v>0</v>
      </c>
      <c r="AX2038" s="1">
        <v>3217.6596599999998</v>
      </c>
      <c r="AY2038" s="1">
        <v>0</v>
      </c>
      <c r="AZ2038" s="1">
        <v>0</v>
      </c>
      <c r="BA2038" s="1">
        <v>0</v>
      </c>
      <c r="BB2038" s="1">
        <v>148637.56091500001</v>
      </c>
      <c r="BC2038" s="7">
        <v>0.53609196160807737</v>
      </c>
      <c r="BD2038" s="35" t="s">
        <v>552</v>
      </c>
      <c r="BE2038" s="35" t="s">
        <v>552</v>
      </c>
      <c r="BF2038" s="35">
        <v>2.8835904362391731</v>
      </c>
      <c r="BG2038" s="35" t="s">
        <v>552</v>
      </c>
      <c r="BH2038" s="35" t="s">
        <v>552</v>
      </c>
      <c r="BI2038" s="35" t="s">
        <v>552</v>
      </c>
      <c r="BJ2038" s="35">
        <v>1.3415642499761973</v>
      </c>
      <c r="BK2038" s="35" t="s">
        <v>552</v>
      </c>
      <c r="BL2038" s="35" t="s">
        <v>552</v>
      </c>
      <c r="BM2038" s="35" t="s">
        <v>552</v>
      </c>
      <c r="BN2038" s="35">
        <v>2.8295318411359851</v>
      </c>
      <c r="BO2038" s="1">
        <v>0</v>
      </c>
      <c r="BP2038" s="1">
        <v>0</v>
      </c>
      <c r="BQ2038" s="1">
        <v>520502.36038319994</v>
      </c>
      <c r="BR2038" s="1">
        <v>23136.213400820463</v>
      </c>
      <c r="BS2038" s="1">
        <v>204443.88828303144</v>
      </c>
      <c r="BT2038" s="1">
        <v>520502.36038319994</v>
      </c>
      <c r="BU2038" s="1">
        <v>23136.213400820463</v>
      </c>
      <c r="BV2038" s="1">
        <v>60181.455573946165</v>
      </c>
      <c r="BW2038" s="35">
        <v>6.0323016564271859</v>
      </c>
      <c r="BX2038" s="1">
        <v>2619324.8903306369</v>
      </c>
      <c r="BY2038" s="1">
        <v>116428.40502040165</v>
      </c>
      <c r="BZ2038" s="1">
        <v>1028823.3176531133</v>
      </c>
      <c r="CA2038" s="1">
        <v>2619324.8903306369</v>
      </c>
      <c r="CB2038" s="1">
        <v>116428.40502040165</v>
      </c>
      <c r="CC2038" s="1">
        <v>302851.23857096833</v>
      </c>
    </row>
    <row r="2039" spans="1:81" x14ac:dyDescent="0.25">
      <c r="A2039" t="s">
        <v>990</v>
      </c>
      <c r="B2039" t="s">
        <v>991</v>
      </c>
      <c r="C2039" t="s">
        <v>442</v>
      </c>
      <c r="D2039" t="s">
        <v>1730</v>
      </c>
      <c r="E2039">
        <v>40101</v>
      </c>
      <c r="F2039" t="s">
        <v>370</v>
      </c>
      <c r="G2039" t="s">
        <v>101</v>
      </c>
      <c r="H2039" s="74">
        <v>0.33910066629593</v>
      </c>
      <c r="I2039" s="1"/>
      <c r="J2039" s="1"/>
      <c r="K2039" s="1"/>
      <c r="L2039" s="1"/>
      <c r="M2039" s="1"/>
      <c r="N2039" s="1"/>
      <c r="O2039" s="1"/>
      <c r="P2039" s="1">
        <v>10503</v>
      </c>
      <c r="Q2039" s="1"/>
      <c r="R2039" s="1"/>
      <c r="S2039" s="1"/>
      <c r="T2039" s="1">
        <v>10503</v>
      </c>
      <c r="U2039" s="1">
        <v>16</v>
      </c>
      <c r="V2039" s="36" t="s">
        <v>552</v>
      </c>
      <c r="W2039" s="1"/>
      <c r="X2039" s="1"/>
      <c r="Y2039" s="1"/>
      <c r="Z2039" s="1"/>
      <c r="AA2039" s="1"/>
      <c r="AB2039" s="1"/>
      <c r="AC2039" s="1">
        <v>1237</v>
      </c>
      <c r="AD2039" s="1"/>
      <c r="AE2039" s="1"/>
      <c r="AF2039" s="1"/>
      <c r="AG2039" s="1">
        <v>0</v>
      </c>
      <c r="AH2039" s="1">
        <v>0</v>
      </c>
      <c r="AI2039" s="1">
        <v>0</v>
      </c>
      <c r="AJ2039" s="1">
        <v>0</v>
      </c>
      <c r="AK2039" s="1"/>
      <c r="AL2039" s="1">
        <v>0</v>
      </c>
      <c r="AM2039" s="1">
        <v>10872.7896575</v>
      </c>
      <c r="AN2039" s="1"/>
      <c r="AO2039" s="1">
        <v>0</v>
      </c>
      <c r="AP2039" s="1">
        <v>0</v>
      </c>
      <c r="AQ2039" s="1">
        <v>10872.7896575</v>
      </c>
      <c r="AR2039" s="1">
        <v>0</v>
      </c>
      <c r="AS2039" s="1">
        <v>0</v>
      </c>
      <c r="AT2039" s="1">
        <v>0</v>
      </c>
      <c r="AU2039" s="1">
        <v>0</v>
      </c>
      <c r="AV2039" s="1"/>
      <c r="AW2039" s="1">
        <v>0</v>
      </c>
      <c r="AX2039" s="1">
        <v>3217.6596599999998</v>
      </c>
      <c r="AY2039" s="1"/>
      <c r="AZ2039" s="1">
        <v>0</v>
      </c>
      <c r="BA2039" s="1">
        <v>0</v>
      </c>
      <c r="BB2039" s="1">
        <v>3217.6596599999998</v>
      </c>
      <c r="BC2039" s="7" t="s">
        <v>552</v>
      </c>
      <c r="BD2039" s="35" t="s">
        <v>552</v>
      </c>
      <c r="BE2039" s="35" t="s">
        <v>552</v>
      </c>
      <c r="BF2039" s="35" t="s">
        <v>552</v>
      </c>
      <c r="BG2039" s="35" t="s">
        <v>552</v>
      </c>
      <c r="BH2039" s="35" t="s">
        <v>552</v>
      </c>
      <c r="BI2039" s="35" t="s">
        <v>552</v>
      </c>
      <c r="BJ2039" s="35">
        <v>1.3415642499761973</v>
      </c>
      <c r="BK2039" s="35" t="s">
        <v>552</v>
      </c>
      <c r="BL2039" s="35" t="s">
        <v>552</v>
      </c>
      <c r="BM2039" s="35" t="s">
        <v>552</v>
      </c>
      <c r="BN2039" s="35">
        <v>1.3415642499761973</v>
      </c>
      <c r="BO2039" s="1">
        <v>0</v>
      </c>
      <c r="BP2039" s="1">
        <v>0</v>
      </c>
      <c r="BQ2039" s="1">
        <v>0</v>
      </c>
      <c r="BR2039" s="1">
        <v>0</v>
      </c>
      <c r="BS2039" s="1">
        <v>0</v>
      </c>
      <c r="BT2039" s="1">
        <v>0</v>
      </c>
      <c r="BU2039" s="1">
        <v>0</v>
      </c>
      <c r="BV2039" s="1">
        <v>0</v>
      </c>
      <c r="BW2039" s="35">
        <v>6.0323016564271859</v>
      </c>
      <c r="BX2039" s="1">
        <v>0</v>
      </c>
      <c r="BY2039" s="1">
        <v>0</v>
      </c>
      <c r="BZ2039" s="1">
        <v>0</v>
      </c>
      <c r="CA2039" s="1">
        <v>0</v>
      </c>
      <c r="CB2039" s="1">
        <v>0</v>
      </c>
      <c r="CC2039" s="1">
        <v>0</v>
      </c>
    </row>
    <row r="2040" spans="1:81" x14ac:dyDescent="0.25">
      <c r="A2040" t="s">
        <v>788</v>
      </c>
      <c r="B2040" t="s">
        <v>789</v>
      </c>
      <c r="C2040" t="s">
        <v>442</v>
      </c>
      <c r="D2040" t="s">
        <v>38</v>
      </c>
      <c r="E2040">
        <v>40102</v>
      </c>
      <c r="F2040" t="s">
        <v>370</v>
      </c>
      <c r="G2040" t="s">
        <v>101</v>
      </c>
      <c r="H2040" s="74">
        <v>0.33910066629593</v>
      </c>
      <c r="I2040" s="1">
        <v>2064255.15</v>
      </c>
      <c r="J2040" s="1"/>
      <c r="K2040" s="1"/>
      <c r="L2040" s="1">
        <v>640289</v>
      </c>
      <c r="M2040" s="1"/>
      <c r="N2040" s="1"/>
      <c r="O2040" s="1"/>
      <c r="P2040" s="1"/>
      <c r="Q2040" s="1"/>
      <c r="R2040" s="1"/>
      <c r="S2040" s="1"/>
      <c r="T2040" s="1">
        <v>640289</v>
      </c>
      <c r="U2040" s="1">
        <v>35.6</v>
      </c>
      <c r="V2040" s="36">
        <v>6.3880691398749481E-2</v>
      </c>
      <c r="W2040" s="1"/>
      <c r="X2040" s="1"/>
      <c r="Y2040" s="1">
        <v>148558</v>
      </c>
      <c r="Z2040" s="1"/>
      <c r="AA2040" s="1"/>
      <c r="AB2040" s="1"/>
      <c r="AC2040" s="1"/>
      <c r="AD2040" s="1"/>
      <c r="AE2040" s="1"/>
      <c r="AF2040" s="1"/>
      <c r="AG2040" s="1">
        <v>0</v>
      </c>
      <c r="AH2040" s="1">
        <v>0</v>
      </c>
      <c r="AI2040" s="1">
        <v>1524260.5576875003</v>
      </c>
      <c r="AJ2040" s="1">
        <v>0</v>
      </c>
      <c r="AK2040" s="1">
        <v>0</v>
      </c>
      <c r="AL2040" s="1">
        <v>0</v>
      </c>
      <c r="AM2040" s="1">
        <v>0</v>
      </c>
      <c r="AN2040" s="1">
        <v>0</v>
      </c>
      <c r="AO2040" s="1">
        <v>0</v>
      </c>
      <c r="AP2040" s="1">
        <v>0</v>
      </c>
      <c r="AQ2040" s="1">
        <v>1524260.5576875003</v>
      </c>
      <c r="AR2040" s="1">
        <v>0</v>
      </c>
      <c r="AS2040" s="1">
        <v>0</v>
      </c>
      <c r="AT2040" s="1">
        <v>322076.62602520001</v>
      </c>
      <c r="AU2040" s="1">
        <v>0</v>
      </c>
      <c r="AV2040" s="1">
        <v>0</v>
      </c>
      <c r="AW2040" s="1">
        <v>0</v>
      </c>
      <c r="AX2040" s="1">
        <v>0</v>
      </c>
      <c r="AY2040" s="1">
        <v>0</v>
      </c>
      <c r="AZ2040" s="1">
        <v>0</v>
      </c>
      <c r="BA2040" s="1">
        <v>0</v>
      </c>
      <c r="BB2040" s="1">
        <v>322076.62602520001</v>
      </c>
      <c r="BC2040" s="7">
        <v>0.89443264012818402</v>
      </c>
      <c r="BD2040" s="35" t="s">
        <v>552</v>
      </c>
      <c r="BE2040" s="35" t="s">
        <v>552</v>
      </c>
      <c r="BF2040" s="35">
        <v>2.8835997240507028</v>
      </c>
      <c r="BG2040" s="35" t="s">
        <v>552</v>
      </c>
      <c r="BH2040" s="35" t="s">
        <v>552</v>
      </c>
      <c r="BI2040" s="35" t="s">
        <v>552</v>
      </c>
      <c r="BJ2040" s="35" t="s">
        <v>552</v>
      </c>
      <c r="BK2040" s="35" t="s">
        <v>552</v>
      </c>
      <c r="BL2040" s="35" t="s">
        <v>552</v>
      </c>
      <c r="BM2040" s="35" t="s">
        <v>552</v>
      </c>
      <c r="BN2040" s="35">
        <v>2.8835997240507028</v>
      </c>
      <c r="BO2040" s="1">
        <v>0</v>
      </c>
      <c r="BP2040" s="1"/>
      <c r="BQ2040" s="1">
        <v>679470.2251739999</v>
      </c>
      <c r="BR2040" s="1">
        <v>30202.299404666821</v>
      </c>
      <c r="BS2040" s="1">
        <v>266883.58282342786</v>
      </c>
      <c r="BT2040" s="1">
        <v>679470.2251739999</v>
      </c>
      <c r="BU2040" s="1">
        <v>30202.299404666821</v>
      </c>
      <c r="BV2040" s="1">
        <v>78561.617165431235</v>
      </c>
      <c r="BW2040" s="35">
        <v>6.0452733633826563</v>
      </c>
      <c r="BX2040" s="1">
        <v>3428113.0282819974</v>
      </c>
      <c r="BY2040" s="1">
        <v>152378.85669927337</v>
      </c>
      <c r="BZ2040" s="1">
        <v>1346500.6315431695</v>
      </c>
      <c r="CA2040" s="1">
        <v>3428113.0282819974</v>
      </c>
      <c r="CB2040" s="1">
        <v>152378.85669927337</v>
      </c>
      <c r="CC2040" s="1">
        <v>396364.83446901588</v>
      </c>
    </row>
    <row r="2041" spans="1:81" x14ac:dyDescent="0.25">
      <c r="A2041" t="s">
        <v>788</v>
      </c>
      <c r="B2041" t="s">
        <v>789</v>
      </c>
      <c r="C2041" t="s">
        <v>442</v>
      </c>
      <c r="D2041" t="s">
        <v>28</v>
      </c>
      <c r="E2041">
        <v>40102</v>
      </c>
      <c r="F2041" t="s">
        <v>370</v>
      </c>
      <c r="G2041" t="s">
        <v>101</v>
      </c>
      <c r="H2041" s="74">
        <v>0.33910066629593</v>
      </c>
      <c r="I2041" s="1">
        <v>2303390.92</v>
      </c>
      <c r="J2041" s="1">
        <v>0</v>
      </c>
      <c r="K2041" s="1">
        <v>0</v>
      </c>
      <c r="L2041" s="1">
        <v>640289</v>
      </c>
      <c r="M2041" s="1">
        <v>0</v>
      </c>
      <c r="N2041" s="1">
        <v>0</v>
      </c>
      <c r="O2041" s="1">
        <v>0</v>
      </c>
      <c r="P2041" s="1">
        <v>391800</v>
      </c>
      <c r="Q2041" s="1">
        <v>0</v>
      </c>
      <c r="R2041" s="1">
        <v>0</v>
      </c>
      <c r="S2041" s="1">
        <v>0</v>
      </c>
      <c r="T2041" s="1">
        <v>1032089</v>
      </c>
      <c r="U2041" s="1"/>
      <c r="V2041" s="36"/>
      <c r="W2041" s="1"/>
      <c r="X2041" s="1"/>
      <c r="Y2041" s="1">
        <v>148558</v>
      </c>
      <c r="Z2041" s="1"/>
      <c r="AA2041" s="1"/>
      <c r="AB2041" s="1"/>
      <c r="AC2041" s="1">
        <v>46150</v>
      </c>
      <c r="AD2041" s="1"/>
      <c r="AE2041" s="1"/>
      <c r="AF2041" s="1"/>
      <c r="AG2041" s="1">
        <v>0</v>
      </c>
      <c r="AH2041" s="1">
        <v>0</v>
      </c>
      <c r="AI2041" s="1">
        <v>1524260.5576875003</v>
      </c>
      <c r="AJ2041" s="1">
        <v>0</v>
      </c>
      <c r="AK2041" s="1">
        <v>0</v>
      </c>
      <c r="AL2041" s="1">
        <v>0</v>
      </c>
      <c r="AM2041" s="1">
        <v>405642.01949999994</v>
      </c>
      <c r="AN2041" s="1">
        <v>0</v>
      </c>
      <c r="AO2041" s="1">
        <v>0</v>
      </c>
      <c r="AP2041" s="1">
        <v>0</v>
      </c>
      <c r="AQ2041" s="1">
        <v>1929902.5771875002</v>
      </c>
      <c r="AR2041" s="1">
        <v>0</v>
      </c>
      <c r="AS2041" s="1">
        <v>0</v>
      </c>
      <c r="AT2041" s="1">
        <v>322076.62602520001</v>
      </c>
      <c r="AU2041" s="1">
        <v>0</v>
      </c>
      <c r="AV2041" s="1">
        <v>0</v>
      </c>
      <c r="AW2041" s="1">
        <v>0</v>
      </c>
      <c r="AX2041" s="1">
        <v>120044.45699999999</v>
      </c>
      <c r="AY2041" s="1">
        <v>0</v>
      </c>
      <c r="AZ2041" s="1">
        <v>0</v>
      </c>
      <c r="BA2041" s="1">
        <v>0</v>
      </c>
      <c r="BB2041" s="1">
        <v>442121.0830252</v>
      </c>
      <c r="BC2041" s="7">
        <v>1.0297963926213187</v>
      </c>
      <c r="BD2041" s="35" t="s">
        <v>552</v>
      </c>
      <c r="BE2041" s="35" t="s">
        <v>552</v>
      </c>
      <c r="BF2041" s="35">
        <v>2.8835997240507028</v>
      </c>
      <c r="BG2041" s="35" t="s">
        <v>552</v>
      </c>
      <c r="BH2041" s="35" t="s">
        <v>552</v>
      </c>
      <c r="BI2041" s="35" t="s">
        <v>552</v>
      </c>
      <c r="BJ2041" s="35">
        <v>1.3417214816232768</v>
      </c>
      <c r="BK2041" s="35" t="s">
        <v>552</v>
      </c>
      <c r="BL2041" s="35" t="s">
        <v>552</v>
      </c>
      <c r="BM2041" s="35" t="s">
        <v>552</v>
      </c>
      <c r="BN2041" s="35">
        <v>2.298274335074495</v>
      </c>
      <c r="BO2041" s="1">
        <v>0</v>
      </c>
      <c r="BP2041" s="1">
        <v>0</v>
      </c>
      <c r="BQ2041" s="1">
        <v>758184.1552271999</v>
      </c>
      <c r="BR2041" s="1">
        <v>33701.115974849796</v>
      </c>
      <c r="BS2041" s="1">
        <v>297800.98713695916</v>
      </c>
      <c r="BT2041" s="1">
        <v>758184.1552271999</v>
      </c>
      <c r="BU2041" s="1">
        <v>33701.115974849796</v>
      </c>
      <c r="BV2041" s="1">
        <v>87662.668851459792</v>
      </c>
      <c r="BW2041" s="35">
        <v>6.0452733633826563</v>
      </c>
      <c r="BX2041" s="1">
        <v>3825246.3229065724</v>
      </c>
      <c r="BY2041" s="1">
        <v>170031.34274417936</v>
      </c>
      <c r="BZ2041" s="1">
        <v>1502487.3879911609</v>
      </c>
      <c r="CA2041" s="1">
        <v>3825246.3229065724</v>
      </c>
      <c r="CB2041" s="1">
        <v>170031.34274417936</v>
      </c>
      <c r="CC2041" s="1">
        <v>442282.12811930443</v>
      </c>
    </row>
    <row r="2042" spans="1:81" x14ac:dyDescent="0.25">
      <c r="A2042" t="s">
        <v>788</v>
      </c>
      <c r="B2042" t="s">
        <v>789</v>
      </c>
      <c r="C2042" t="s">
        <v>442</v>
      </c>
      <c r="D2042" t="s">
        <v>1730</v>
      </c>
      <c r="E2042">
        <v>40102</v>
      </c>
      <c r="F2042" t="s">
        <v>370</v>
      </c>
      <c r="G2042" t="s">
        <v>101</v>
      </c>
      <c r="H2042" s="74">
        <v>0.33910066629593</v>
      </c>
      <c r="I2042" s="1">
        <v>239135.77</v>
      </c>
      <c r="J2042" s="1"/>
      <c r="K2042" s="1"/>
      <c r="L2042" s="1"/>
      <c r="M2042" s="1"/>
      <c r="N2042" s="1"/>
      <c r="O2042" s="1"/>
      <c r="P2042" s="1">
        <v>391800</v>
      </c>
      <c r="Q2042" s="1"/>
      <c r="R2042" s="1"/>
      <c r="S2042" s="1"/>
      <c r="T2042" s="1">
        <v>391800</v>
      </c>
      <c r="U2042" s="1">
        <v>14</v>
      </c>
      <c r="V2042" s="36">
        <v>7.3485226178338039E-2</v>
      </c>
      <c r="W2042" s="1"/>
      <c r="X2042" s="1"/>
      <c r="Y2042" s="1"/>
      <c r="Z2042" s="1"/>
      <c r="AA2042" s="1"/>
      <c r="AB2042" s="1"/>
      <c r="AC2042" s="1">
        <v>46150</v>
      </c>
      <c r="AD2042" s="1"/>
      <c r="AE2042" s="1"/>
      <c r="AF2042" s="1"/>
      <c r="AG2042" s="1">
        <v>0</v>
      </c>
      <c r="AH2042" s="1">
        <v>0</v>
      </c>
      <c r="AI2042" s="1">
        <v>0</v>
      </c>
      <c r="AJ2042" s="1">
        <v>0</v>
      </c>
      <c r="AK2042" s="1"/>
      <c r="AL2042" s="1">
        <v>0</v>
      </c>
      <c r="AM2042" s="1">
        <v>405642.01949999994</v>
      </c>
      <c r="AN2042" s="1"/>
      <c r="AO2042" s="1">
        <v>0</v>
      </c>
      <c r="AP2042" s="1">
        <v>0</v>
      </c>
      <c r="AQ2042" s="1">
        <v>405642.01949999994</v>
      </c>
      <c r="AR2042" s="1">
        <v>0</v>
      </c>
      <c r="AS2042" s="1">
        <v>0</v>
      </c>
      <c r="AT2042" s="1">
        <v>0</v>
      </c>
      <c r="AU2042" s="1">
        <v>0</v>
      </c>
      <c r="AV2042" s="1"/>
      <c r="AW2042" s="1">
        <v>0</v>
      </c>
      <c r="AX2042" s="1">
        <v>120044.45699999999</v>
      </c>
      <c r="AY2042" s="1"/>
      <c r="AZ2042" s="1">
        <v>0</v>
      </c>
      <c r="BA2042" s="1">
        <v>0</v>
      </c>
      <c r="BB2042" s="1">
        <v>120044.45699999999</v>
      </c>
      <c r="BC2042" s="7">
        <v>2.1982762198227386</v>
      </c>
      <c r="BD2042" s="35" t="s">
        <v>552</v>
      </c>
      <c r="BE2042" s="35" t="s">
        <v>552</v>
      </c>
      <c r="BF2042" s="35" t="s">
        <v>552</v>
      </c>
      <c r="BG2042" s="35" t="s">
        <v>552</v>
      </c>
      <c r="BH2042" s="35" t="s">
        <v>552</v>
      </c>
      <c r="BI2042" s="35" t="s">
        <v>552</v>
      </c>
      <c r="BJ2042" s="35">
        <v>1.3417214816232768</v>
      </c>
      <c r="BK2042" s="35" t="s">
        <v>552</v>
      </c>
      <c r="BL2042" s="35" t="s">
        <v>552</v>
      </c>
      <c r="BM2042" s="35" t="s">
        <v>552</v>
      </c>
      <c r="BN2042" s="35">
        <v>1.3417214816232768</v>
      </c>
      <c r="BO2042" s="1">
        <v>0</v>
      </c>
      <c r="BP2042" s="1">
        <v>0</v>
      </c>
      <c r="BQ2042" s="1">
        <v>78713.930053199991</v>
      </c>
      <c r="BR2042" s="1">
        <v>3498.8165701829744</v>
      </c>
      <c r="BS2042" s="1">
        <v>30917.404313531297</v>
      </c>
      <c r="BT2042" s="1">
        <v>78713.930053199991</v>
      </c>
      <c r="BU2042" s="1">
        <v>3498.8165701829744</v>
      </c>
      <c r="BV2042" s="1">
        <v>9101.0516860285479</v>
      </c>
      <c r="BW2042" s="35">
        <v>6.0452733633826563</v>
      </c>
      <c r="BX2042" s="1">
        <v>397133.29462457547</v>
      </c>
      <c r="BY2042" s="1">
        <v>17652.486044906025</v>
      </c>
      <c r="BZ2042" s="1">
        <v>155986.75644799147</v>
      </c>
      <c r="CA2042" s="1">
        <v>397133.29462457547</v>
      </c>
      <c r="CB2042" s="1">
        <v>17652.486044906025</v>
      </c>
      <c r="CC2042" s="1">
        <v>45917.293650288651</v>
      </c>
    </row>
    <row r="2043" spans="1:81" x14ac:dyDescent="0.25">
      <c r="A2043" t="s">
        <v>1442</v>
      </c>
      <c r="B2043" t="s">
        <v>1443</v>
      </c>
      <c r="C2043" t="s">
        <v>442</v>
      </c>
      <c r="D2043" t="s">
        <v>28</v>
      </c>
      <c r="E2043">
        <v>40187</v>
      </c>
      <c r="F2043" t="s">
        <v>370</v>
      </c>
      <c r="G2043" t="s">
        <v>101</v>
      </c>
      <c r="H2043" s="74">
        <v>0.33910066629593</v>
      </c>
      <c r="I2043" s="1">
        <v>392465.54</v>
      </c>
      <c r="J2043" s="1">
        <v>0</v>
      </c>
      <c r="K2043" s="1">
        <v>0</v>
      </c>
      <c r="L2043" s="1">
        <v>0</v>
      </c>
      <c r="M2043" s="1">
        <v>0</v>
      </c>
      <c r="N2043" s="1">
        <v>0</v>
      </c>
      <c r="O2043" s="1">
        <v>0</v>
      </c>
      <c r="P2043" s="1">
        <v>168532</v>
      </c>
      <c r="Q2043" s="1">
        <v>0</v>
      </c>
      <c r="R2043" s="1">
        <v>0</v>
      </c>
      <c r="S2043" s="1">
        <v>0</v>
      </c>
      <c r="T2043" s="1">
        <v>168532</v>
      </c>
      <c r="U2043" s="1"/>
      <c r="V2043" s="36"/>
      <c r="W2043" s="1"/>
      <c r="X2043" s="1"/>
      <c r="Y2043" s="1"/>
      <c r="Z2043" s="1"/>
      <c r="AA2043" s="1"/>
      <c r="AB2043" s="1"/>
      <c r="AC2043" s="1">
        <v>19851</v>
      </c>
      <c r="AD2043" s="1"/>
      <c r="AE2043" s="1"/>
      <c r="AF2043" s="1"/>
      <c r="AG2043" s="1">
        <v>0</v>
      </c>
      <c r="AH2043" s="1">
        <v>0</v>
      </c>
      <c r="AI2043" s="1">
        <v>0</v>
      </c>
      <c r="AJ2043" s="1">
        <v>0</v>
      </c>
      <c r="AK2043" s="1">
        <v>0</v>
      </c>
      <c r="AL2043" s="1">
        <v>0</v>
      </c>
      <c r="AM2043" s="1">
        <v>174483.20426333332</v>
      </c>
      <c r="AN2043" s="1">
        <v>0</v>
      </c>
      <c r="AO2043" s="1">
        <v>0</v>
      </c>
      <c r="AP2043" s="1">
        <v>0</v>
      </c>
      <c r="AQ2043" s="1">
        <v>174483.20426333332</v>
      </c>
      <c r="AR2043" s="1">
        <v>0</v>
      </c>
      <c r="AS2043" s="1">
        <v>0</v>
      </c>
      <c r="AT2043" s="1">
        <v>0</v>
      </c>
      <c r="AU2043" s="1">
        <v>0</v>
      </c>
      <c r="AV2043" s="1">
        <v>0</v>
      </c>
      <c r="AW2043" s="1">
        <v>0</v>
      </c>
      <c r="AX2043" s="1">
        <v>51636.024179999993</v>
      </c>
      <c r="AY2043" s="1">
        <v>0</v>
      </c>
      <c r="AZ2043" s="1">
        <v>0</v>
      </c>
      <c r="BA2043" s="1">
        <v>0</v>
      </c>
      <c r="BB2043" s="1">
        <v>51636.024179999993</v>
      </c>
      <c r="BC2043" s="7">
        <v>0.57615052889314389</v>
      </c>
      <c r="BD2043" s="35" t="s">
        <v>552</v>
      </c>
      <c r="BE2043" s="35" t="s">
        <v>552</v>
      </c>
      <c r="BF2043" s="35" t="s">
        <v>552</v>
      </c>
      <c r="BG2043" s="35" t="s">
        <v>552</v>
      </c>
      <c r="BH2043" s="35" t="s">
        <v>552</v>
      </c>
      <c r="BI2043" s="35" t="s">
        <v>552</v>
      </c>
      <c r="BJ2043" s="35">
        <v>1.3416990746168875</v>
      </c>
      <c r="BK2043" s="35" t="s">
        <v>552</v>
      </c>
      <c r="BL2043" s="35" t="s">
        <v>552</v>
      </c>
      <c r="BM2043" s="35" t="s">
        <v>552</v>
      </c>
      <c r="BN2043" s="35">
        <v>1.3416990746168875</v>
      </c>
      <c r="BO2043" s="1">
        <v>0</v>
      </c>
      <c r="BP2043" s="1">
        <v>0</v>
      </c>
      <c r="BQ2043" s="1">
        <v>129183.95714639997</v>
      </c>
      <c r="BR2043" s="1">
        <v>5742.1979763956224</v>
      </c>
      <c r="BS2043" s="1">
        <v>50741.115723960451</v>
      </c>
      <c r="BT2043" s="1">
        <v>129183.95714639997</v>
      </c>
      <c r="BU2043" s="1">
        <v>5742.1979763956224</v>
      </c>
      <c r="BV2043" s="1">
        <v>14936.490532240765</v>
      </c>
      <c r="BW2043" s="35">
        <v>5.9991547369836642</v>
      </c>
      <c r="BX2043" s="1">
        <v>645810.59131072008</v>
      </c>
      <c r="BY2043" s="1">
        <v>28706.136214396181</v>
      </c>
      <c r="BZ2043" s="1">
        <v>253662.68903127313</v>
      </c>
      <c r="CA2043" s="1">
        <v>645810.59131072008</v>
      </c>
      <c r="CB2043" s="1">
        <v>28706.136214396181</v>
      </c>
      <c r="CC2043" s="1">
        <v>74669.827398163048</v>
      </c>
    </row>
    <row r="2044" spans="1:81" x14ac:dyDescent="0.25">
      <c r="A2044" t="s">
        <v>1442</v>
      </c>
      <c r="B2044" t="s">
        <v>1443</v>
      </c>
      <c r="C2044" t="s">
        <v>442</v>
      </c>
      <c r="D2044" t="s">
        <v>1730</v>
      </c>
      <c r="E2044">
        <v>40187</v>
      </c>
      <c r="F2044" t="s">
        <v>370</v>
      </c>
      <c r="G2044" t="s">
        <v>101</v>
      </c>
      <c r="H2044" s="74">
        <v>0.33910066629593</v>
      </c>
      <c r="I2044" s="1">
        <v>392465.54</v>
      </c>
      <c r="J2044" s="1"/>
      <c r="K2044" s="1"/>
      <c r="L2044" s="1"/>
      <c r="M2044" s="1"/>
      <c r="N2044" s="1"/>
      <c r="O2044" s="1"/>
      <c r="P2044" s="1">
        <v>168532</v>
      </c>
      <c r="Q2044" s="1"/>
      <c r="R2044" s="1"/>
      <c r="S2044" s="1"/>
      <c r="T2044" s="1">
        <v>168532</v>
      </c>
      <c r="U2044" s="1">
        <v>10.875</v>
      </c>
      <c r="V2044" s="36">
        <v>0.1974676090094897</v>
      </c>
      <c r="W2044" s="1"/>
      <c r="X2044" s="1"/>
      <c r="Y2044" s="1"/>
      <c r="Z2044" s="1"/>
      <c r="AA2044" s="1"/>
      <c r="AB2044" s="1"/>
      <c r="AC2044" s="1">
        <v>19851</v>
      </c>
      <c r="AD2044" s="1"/>
      <c r="AE2044" s="1"/>
      <c r="AF2044" s="1"/>
      <c r="AG2044" s="1">
        <v>0</v>
      </c>
      <c r="AH2044" s="1">
        <v>0</v>
      </c>
      <c r="AI2044" s="1">
        <v>0</v>
      </c>
      <c r="AJ2044" s="1">
        <v>0</v>
      </c>
      <c r="AK2044" s="1"/>
      <c r="AL2044" s="1">
        <v>0</v>
      </c>
      <c r="AM2044" s="1">
        <v>174483.20426333332</v>
      </c>
      <c r="AN2044" s="1"/>
      <c r="AO2044" s="1">
        <v>0</v>
      </c>
      <c r="AP2044" s="1">
        <v>0</v>
      </c>
      <c r="AQ2044" s="1">
        <v>174483.20426333332</v>
      </c>
      <c r="AR2044" s="1">
        <v>0</v>
      </c>
      <c r="AS2044" s="1">
        <v>0</v>
      </c>
      <c r="AT2044" s="1">
        <v>0</v>
      </c>
      <c r="AU2044" s="1">
        <v>0</v>
      </c>
      <c r="AV2044" s="1"/>
      <c r="AW2044" s="1">
        <v>0</v>
      </c>
      <c r="AX2044" s="1">
        <v>51636.024179999993</v>
      </c>
      <c r="AY2044" s="1"/>
      <c r="AZ2044" s="1">
        <v>0</v>
      </c>
      <c r="BA2044" s="1">
        <v>0</v>
      </c>
      <c r="BB2044" s="1">
        <v>51636.024179999993</v>
      </c>
      <c r="BC2044" s="7">
        <v>0.57615052889314389</v>
      </c>
      <c r="BD2044" s="35" t="s">
        <v>552</v>
      </c>
      <c r="BE2044" s="35" t="s">
        <v>552</v>
      </c>
      <c r="BF2044" s="35" t="s">
        <v>552</v>
      </c>
      <c r="BG2044" s="35" t="s">
        <v>552</v>
      </c>
      <c r="BH2044" s="35" t="s">
        <v>552</v>
      </c>
      <c r="BI2044" s="35" t="s">
        <v>552</v>
      </c>
      <c r="BJ2044" s="35">
        <v>1.3416990746168875</v>
      </c>
      <c r="BK2044" s="35" t="s">
        <v>552</v>
      </c>
      <c r="BL2044" s="35" t="s">
        <v>552</v>
      </c>
      <c r="BM2044" s="35" t="s">
        <v>552</v>
      </c>
      <c r="BN2044" s="35">
        <v>1.3416990746168875</v>
      </c>
      <c r="BO2044" s="1">
        <v>0</v>
      </c>
      <c r="BP2044" s="1">
        <v>0</v>
      </c>
      <c r="BQ2044" s="1">
        <v>129183.95714639997</v>
      </c>
      <c r="BR2044" s="1">
        <v>5742.1979763956224</v>
      </c>
      <c r="BS2044" s="1">
        <v>50741.115723960451</v>
      </c>
      <c r="BT2044" s="1">
        <v>129183.95714639997</v>
      </c>
      <c r="BU2044" s="1">
        <v>5742.1979763956224</v>
      </c>
      <c r="BV2044" s="1">
        <v>14936.490532240765</v>
      </c>
      <c r="BW2044" s="35">
        <v>5.9991547369836642</v>
      </c>
      <c r="BX2044" s="1">
        <v>645810.59131072008</v>
      </c>
      <c r="BY2044" s="1">
        <v>28706.136214396181</v>
      </c>
      <c r="BZ2044" s="1">
        <v>253662.68903127313</v>
      </c>
      <c r="CA2044" s="1">
        <v>645810.59131072008</v>
      </c>
      <c r="CB2044" s="1">
        <v>28706.136214396181</v>
      </c>
      <c r="CC2044" s="1">
        <v>74669.827398163048</v>
      </c>
    </row>
    <row r="2045" spans="1:81" x14ac:dyDescent="0.25">
      <c r="A2045" t="s">
        <v>1158</v>
      </c>
      <c r="B2045" t="s">
        <v>1159</v>
      </c>
      <c r="C2045" t="s">
        <v>749</v>
      </c>
      <c r="D2045" t="s">
        <v>38</v>
      </c>
      <c r="E2045">
        <v>80014</v>
      </c>
      <c r="F2045" t="s">
        <v>370</v>
      </c>
      <c r="G2045" t="s">
        <v>73</v>
      </c>
      <c r="H2045" s="74">
        <v>0.58142785404473007</v>
      </c>
      <c r="I2045" s="1">
        <v>1497586.15</v>
      </c>
      <c r="J2045" s="1"/>
      <c r="K2045" s="1"/>
      <c r="L2045" s="1">
        <v>76911</v>
      </c>
      <c r="M2045" s="1"/>
      <c r="N2045" s="1"/>
      <c r="O2045" s="1"/>
      <c r="P2045" s="1"/>
      <c r="Q2045" s="1"/>
      <c r="R2045" s="1"/>
      <c r="S2045" s="1"/>
      <c r="T2045" s="1">
        <v>76911</v>
      </c>
      <c r="U2045" s="1">
        <v>26</v>
      </c>
      <c r="V2045" s="36">
        <v>0.20003704646630005</v>
      </c>
      <c r="W2045" s="1"/>
      <c r="X2045" s="1"/>
      <c r="Y2045" s="1">
        <v>17845</v>
      </c>
      <c r="Z2045" s="1"/>
      <c r="AA2045" s="1"/>
      <c r="AB2045" s="1"/>
      <c r="AC2045" s="1"/>
      <c r="AD2045" s="1"/>
      <c r="AE2045" s="1"/>
      <c r="AF2045" s="1"/>
      <c r="AG2045" s="1">
        <v>0</v>
      </c>
      <c r="AH2045" s="1">
        <v>0</v>
      </c>
      <c r="AI2045" s="1">
        <v>183096.3473125</v>
      </c>
      <c r="AJ2045" s="1">
        <v>0</v>
      </c>
      <c r="AK2045" s="1">
        <v>0</v>
      </c>
      <c r="AL2045" s="1">
        <v>0</v>
      </c>
      <c r="AM2045" s="1">
        <v>0</v>
      </c>
      <c r="AN2045" s="1">
        <v>0</v>
      </c>
      <c r="AO2045" s="1">
        <v>0</v>
      </c>
      <c r="AP2045" s="1">
        <v>0</v>
      </c>
      <c r="AQ2045" s="1">
        <v>183096.3473125</v>
      </c>
      <c r="AR2045" s="1">
        <v>0</v>
      </c>
      <c r="AS2045" s="1">
        <v>0</v>
      </c>
      <c r="AT2045" s="1">
        <v>38688.306192999997</v>
      </c>
      <c r="AU2045" s="1">
        <v>0</v>
      </c>
      <c r="AV2045" s="1">
        <v>0</v>
      </c>
      <c r="AW2045" s="1">
        <v>0</v>
      </c>
      <c r="AX2045" s="1">
        <v>0</v>
      </c>
      <c r="AY2045" s="1">
        <v>0</v>
      </c>
      <c r="AZ2045" s="1">
        <v>0</v>
      </c>
      <c r="BA2045" s="1">
        <v>0</v>
      </c>
      <c r="BB2045" s="1">
        <v>38688.306192999997</v>
      </c>
      <c r="BC2045" s="7">
        <v>0.14809475468606598</v>
      </c>
      <c r="BD2045" s="35" t="s">
        <v>552</v>
      </c>
      <c r="BE2045" s="35" t="s">
        <v>552</v>
      </c>
      <c r="BF2045" s="35">
        <v>2.8836532291284733</v>
      </c>
      <c r="BG2045" s="35" t="s">
        <v>552</v>
      </c>
      <c r="BH2045" s="35" t="s">
        <v>552</v>
      </c>
      <c r="BI2045" s="35" t="s">
        <v>552</v>
      </c>
      <c r="BJ2045" s="35" t="s">
        <v>552</v>
      </c>
      <c r="BK2045" s="35" t="s">
        <v>552</v>
      </c>
      <c r="BL2045" s="35" t="s">
        <v>552</v>
      </c>
      <c r="BM2045" s="35" t="s">
        <v>552</v>
      </c>
      <c r="BN2045" s="35">
        <v>2.8836532291284733</v>
      </c>
      <c r="BO2045" s="1">
        <v>0</v>
      </c>
      <c r="BP2045" s="1"/>
      <c r="BQ2045" s="1">
        <v>492945.45713399991</v>
      </c>
      <c r="BR2045" s="1">
        <v>21911.315220205346</v>
      </c>
      <c r="BS2045" s="1">
        <v>193620.03640816564</v>
      </c>
      <c r="BT2045" s="1">
        <v>492945.45713399991</v>
      </c>
      <c r="BU2045" s="1">
        <v>21911.315220205346</v>
      </c>
      <c r="BV2045" s="1">
        <v>56995.274924493737</v>
      </c>
      <c r="BW2045" s="35">
        <v>6.2194098839379421</v>
      </c>
      <c r="BX2045" s="1">
        <v>2572884.3912075064</v>
      </c>
      <c r="BY2045" s="1">
        <v>114364.13523041966</v>
      </c>
      <c r="BZ2045" s="1">
        <v>1010582.331757204</v>
      </c>
      <c r="CA2045" s="1">
        <v>2572884.3912075064</v>
      </c>
      <c r="CB2045" s="1">
        <v>114364.13523041966</v>
      </c>
      <c r="CC2045" s="1">
        <v>297481.70127866301</v>
      </c>
    </row>
    <row r="2046" spans="1:81" x14ac:dyDescent="0.25">
      <c r="A2046" t="s">
        <v>1158</v>
      </c>
      <c r="B2046" t="s">
        <v>1159</v>
      </c>
      <c r="C2046" t="s">
        <v>749</v>
      </c>
      <c r="D2046" t="s">
        <v>28</v>
      </c>
      <c r="E2046">
        <v>80014</v>
      </c>
      <c r="F2046" t="s">
        <v>370</v>
      </c>
      <c r="G2046" t="s">
        <v>73</v>
      </c>
      <c r="H2046" s="74">
        <v>0.58142785404473007</v>
      </c>
      <c r="I2046" s="1">
        <v>2960094.77</v>
      </c>
      <c r="J2046" s="1">
        <v>0</v>
      </c>
      <c r="K2046" s="1">
        <v>0</v>
      </c>
      <c r="L2046" s="1">
        <v>427719</v>
      </c>
      <c r="M2046" s="1">
        <v>0</v>
      </c>
      <c r="N2046" s="1">
        <v>0</v>
      </c>
      <c r="O2046" s="1">
        <v>0</v>
      </c>
      <c r="P2046" s="1">
        <v>151537</v>
      </c>
      <c r="Q2046" s="1">
        <v>0</v>
      </c>
      <c r="R2046" s="1">
        <v>0</v>
      </c>
      <c r="S2046" s="1">
        <v>0</v>
      </c>
      <c r="T2046" s="1">
        <v>579256</v>
      </c>
      <c r="U2046" s="1"/>
      <c r="V2046" s="36"/>
      <c r="W2046" s="1"/>
      <c r="X2046" s="1"/>
      <c r="Y2046" s="1">
        <v>99239</v>
      </c>
      <c r="Z2046" s="1"/>
      <c r="AA2046" s="1"/>
      <c r="AB2046" s="1"/>
      <c r="AC2046" s="1">
        <v>17849</v>
      </c>
      <c r="AD2046" s="1"/>
      <c r="AE2046" s="1"/>
      <c r="AF2046" s="1"/>
      <c r="AG2046" s="1">
        <v>0</v>
      </c>
      <c r="AH2046" s="1">
        <v>0</v>
      </c>
      <c r="AI2046" s="1">
        <v>1018229.1558125</v>
      </c>
      <c r="AJ2046" s="1">
        <v>0</v>
      </c>
      <c r="AK2046" s="1">
        <v>0</v>
      </c>
      <c r="AL2046" s="1">
        <v>0</v>
      </c>
      <c r="AM2046" s="1">
        <v>156886.34077583332</v>
      </c>
      <c r="AN2046" s="1">
        <v>0</v>
      </c>
      <c r="AO2046" s="1">
        <v>0</v>
      </c>
      <c r="AP2046" s="1">
        <v>0</v>
      </c>
      <c r="AQ2046" s="1">
        <v>1175115.4965883333</v>
      </c>
      <c r="AR2046" s="1">
        <v>0</v>
      </c>
      <c r="AS2046" s="1">
        <v>0</v>
      </c>
      <c r="AT2046" s="1">
        <v>215152.07723659999</v>
      </c>
      <c r="AU2046" s="1">
        <v>0</v>
      </c>
      <c r="AV2046" s="1">
        <v>0</v>
      </c>
      <c r="AW2046" s="1">
        <v>0</v>
      </c>
      <c r="AX2046" s="1">
        <v>46428.461819999997</v>
      </c>
      <c r="AY2046" s="1">
        <v>0</v>
      </c>
      <c r="AZ2046" s="1">
        <v>0</v>
      </c>
      <c r="BA2046" s="1">
        <v>0</v>
      </c>
      <c r="BB2046" s="1">
        <v>261580.53905659998</v>
      </c>
      <c r="BC2046" s="7">
        <v>0.48535474276214924</v>
      </c>
      <c r="BD2046" s="35" t="s">
        <v>552</v>
      </c>
      <c r="BE2046" s="35" t="s">
        <v>552</v>
      </c>
      <c r="BF2046" s="35">
        <v>2.8836250740535259</v>
      </c>
      <c r="BG2046" s="35" t="s">
        <v>552</v>
      </c>
      <c r="BH2046" s="35" t="s">
        <v>552</v>
      </c>
      <c r="BI2046" s="35" t="s">
        <v>552</v>
      </c>
      <c r="BJ2046" s="35">
        <v>1.3416842262670721</v>
      </c>
      <c r="BK2046" s="35" t="s">
        <v>552</v>
      </c>
      <c r="BL2046" s="35" t="s">
        <v>552</v>
      </c>
      <c r="BM2046" s="35" t="s">
        <v>552</v>
      </c>
      <c r="BN2046" s="35">
        <v>2.480243684389861</v>
      </c>
      <c r="BO2046" s="1">
        <v>0</v>
      </c>
      <c r="BP2046" s="1">
        <v>0</v>
      </c>
      <c r="BQ2046" s="1">
        <v>974344.79449319979</v>
      </c>
      <c r="BR2046" s="1">
        <v>43309.40800110314</v>
      </c>
      <c r="BS2046" s="1">
        <v>382704.96634802659</v>
      </c>
      <c r="BT2046" s="1">
        <v>974344.79449319979</v>
      </c>
      <c r="BU2046" s="1">
        <v>43309.40800110314</v>
      </c>
      <c r="BV2046" s="1">
        <v>112655.56590430946</v>
      </c>
      <c r="BW2046" s="35">
        <v>6.2194098839379421</v>
      </c>
      <c r="BX2046" s="1">
        <v>5085504.8507412896</v>
      </c>
      <c r="BY2046" s="1">
        <v>226049.55218845871</v>
      </c>
      <c r="BZ2046" s="1">
        <v>1997494.0839890272</v>
      </c>
      <c r="CA2046" s="1">
        <v>5085504.8507412896</v>
      </c>
      <c r="CB2046" s="1">
        <v>226049.55218845871</v>
      </c>
      <c r="CC2046" s="1">
        <v>587995.57416157494</v>
      </c>
    </row>
    <row r="2047" spans="1:81" x14ac:dyDescent="0.25">
      <c r="A2047" t="s">
        <v>1158</v>
      </c>
      <c r="B2047" t="s">
        <v>1159</v>
      </c>
      <c r="C2047" t="s">
        <v>749</v>
      </c>
      <c r="D2047" t="s">
        <v>1730</v>
      </c>
      <c r="E2047">
        <v>80014</v>
      </c>
      <c r="F2047" t="s">
        <v>370</v>
      </c>
      <c r="G2047" t="s">
        <v>73</v>
      </c>
      <c r="H2047" s="74">
        <v>0.58142785404473007</v>
      </c>
      <c r="I2047" s="1">
        <v>1462508.62</v>
      </c>
      <c r="J2047" s="1"/>
      <c r="K2047" s="1"/>
      <c r="L2047" s="1">
        <v>350808</v>
      </c>
      <c r="M2047" s="1"/>
      <c r="N2047" s="1"/>
      <c r="O2047" s="1"/>
      <c r="P2047" s="1">
        <v>151537</v>
      </c>
      <c r="Q2047" s="1"/>
      <c r="R2047" s="1"/>
      <c r="S2047" s="1"/>
      <c r="T2047" s="1">
        <v>502345</v>
      </c>
      <c r="U2047" s="1">
        <v>20.108108108108109</v>
      </c>
      <c r="V2047" s="36">
        <v>0.27918226126119544</v>
      </c>
      <c r="W2047" s="1"/>
      <c r="X2047" s="1"/>
      <c r="Y2047" s="1">
        <v>81394</v>
      </c>
      <c r="Z2047" s="1"/>
      <c r="AA2047" s="1"/>
      <c r="AB2047" s="1"/>
      <c r="AC2047" s="1">
        <v>17849</v>
      </c>
      <c r="AD2047" s="1"/>
      <c r="AE2047" s="1"/>
      <c r="AF2047" s="1"/>
      <c r="AG2047" s="1">
        <v>0</v>
      </c>
      <c r="AH2047" s="1">
        <v>0</v>
      </c>
      <c r="AI2047" s="1">
        <v>835132.80850000004</v>
      </c>
      <c r="AJ2047" s="1">
        <v>0</v>
      </c>
      <c r="AK2047" s="1"/>
      <c r="AL2047" s="1">
        <v>0</v>
      </c>
      <c r="AM2047" s="1">
        <v>156886.34077583332</v>
      </c>
      <c r="AN2047" s="1"/>
      <c r="AO2047" s="1">
        <v>0</v>
      </c>
      <c r="AP2047" s="1">
        <v>0</v>
      </c>
      <c r="AQ2047" s="1">
        <v>992019.14927583339</v>
      </c>
      <c r="AR2047" s="1">
        <v>0</v>
      </c>
      <c r="AS2047" s="1">
        <v>0</v>
      </c>
      <c r="AT2047" s="1">
        <v>176463.77104359999</v>
      </c>
      <c r="AU2047" s="1">
        <v>0</v>
      </c>
      <c r="AV2047" s="1"/>
      <c r="AW2047" s="1">
        <v>0</v>
      </c>
      <c r="AX2047" s="1">
        <v>46428.461819999997</v>
      </c>
      <c r="AY2047" s="1"/>
      <c r="AZ2047" s="1">
        <v>0</v>
      </c>
      <c r="BA2047" s="1">
        <v>0</v>
      </c>
      <c r="BB2047" s="1">
        <v>222892.23286359999</v>
      </c>
      <c r="BC2047" s="7">
        <v>0.83070374117824575</v>
      </c>
      <c r="BD2047" s="35" t="s">
        <v>552</v>
      </c>
      <c r="BE2047" s="35" t="s">
        <v>552</v>
      </c>
      <c r="BF2047" s="35">
        <v>2.883618901346606</v>
      </c>
      <c r="BG2047" s="35" t="s">
        <v>552</v>
      </c>
      <c r="BH2047" s="35" t="s">
        <v>552</v>
      </c>
      <c r="BI2047" s="35" t="s">
        <v>552</v>
      </c>
      <c r="BJ2047" s="35">
        <v>1.3416842262670721</v>
      </c>
      <c r="BK2047" s="35" t="s">
        <v>552</v>
      </c>
      <c r="BL2047" s="35" t="s">
        <v>552</v>
      </c>
      <c r="BM2047" s="35" t="s">
        <v>552</v>
      </c>
      <c r="BN2047" s="35">
        <v>2.4184800926443648</v>
      </c>
      <c r="BO2047" s="1">
        <v>0</v>
      </c>
      <c r="BP2047" s="1">
        <v>0</v>
      </c>
      <c r="BQ2047" s="1">
        <v>481399.33735919994</v>
      </c>
      <c r="BR2047" s="1">
        <v>21398.092780897794</v>
      </c>
      <c r="BS2047" s="1">
        <v>189084.92993986097</v>
      </c>
      <c r="BT2047" s="1">
        <v>481399.33735919994</v>
      </c>
      <c r="BU2047" s="1">
        <v>21398.092780897794</v>
      </c>
      <c r="BV2047" s="1">
        <v>55660.29097981572</v>
      </c>
      <c r="BW2047" s="35">
        <v>6.2194098839379421</v>
      </c>
      <c r="BX2047" s="1">
        <v>2512620.4595337841</v>
      </c>
      <c r="BY2047" s="1">
        <v>111685.41695803907</v>
      </c>
      <c r="BZ2047" s="1">
        <v>986911.75223182363</v>
      </c>
      <c r="CA2047" s="1">
        <v>2512620.4595337841</v>
      </c>
      <c r="CB2047" s="1">
        <v>111685.41695803907</v>
      </c>
      <c r="CC2047" s="1">
        <v>290513.87288291205</v>
      </c>
    </row>
    <row r="2048" spans="1:81" x14ac:dyDescent="0.25">
      <c r="A2048" t="s">
        <v>1640</v>
      </c>
      <c r="B2048" t="s">
        <v>1641</v>
      </c>
      <c r="C2048" t="s">
        <v>749</v>
      </c>
      <c r="D2048" t="s">
        <v>28</v>
      </c>
      <c r="E2048">
        <v>80298</v>
      </c>
      <c r="F2048" t="s">
        <v>370</v>
      </c>
      <c r="G2048" t="s">
        <v>78</v>
      </c>
      <c r="H2048" s="74">
        <v>0.56654231323843995</v>
      </c>
      <c r="I2048" s="1">
        <v>411079.54</v>
      </c>
      <c r="J2048" s="1">
        <v>0</v>
      </c>
      <c r="K2048" s="1">
        <v>0</v>
      </c>
      <c r="L2048" s="1">
        <v>37751</v>
      </c>
      <c r="M2048" s="1">
        <v>0</v>
      </c>
      <c r="N2048" s="1">
        <v>0</v>
      </c>
      <c r="O2048" s="1">
        <v>0</v>
      </c>
      <c r="P2048" s="1">
        <v>39019</v>
      </c>
      <c r="Q2048" s="1">
        <v>0</v>
      </c>
      <c r="R2048" s="1">
        <v>0</v>
      </c>
      <c r="S2048" s="1">
        <v>0</v>
      </c>
      <c r="T2048" s="1">
        <v>76770</v>
      </c>
      <c r="U2048" s="1"/>
      <c r="V2048" s="36"/>
      <c r="W2048" s="1"/>
      <c r="X2048" s="1"/>
      <c r="Y2048" s="1">
        <v>8759</v>
      </c>
      <c r="Z2048" s="1"/>
      <c r="AA2048" s="1"/>
      <c r="AB2048" s="1"/>
      <c r="AC2048" s="1">
        <v>4596</v>
      </c>
      <c r="AD2048" s="1"/>
      <c r="AE2048" s="1"/>
      <c r="AF2048" s="1"/>
      <c r="AG2048" s="1">
        <v>0</v>
      </c>
      <c r="AH2048" s="1">
        <v>0</v>
      </c>
      <c r="AI2048" s="1">
        <v>89870.604812500009</v>
      </c>
      <c r="AJ2048" s="1">
        <v>0</v>
      </c>
      <c r="AK2048" s="1">
        <v>0</v>
      </c>
      <c r="AL2048" s="1">
        <v>0</v>
      </c>
      <c r="AM2048" s="1">
        <v>40397.199080833336</v>
      </c>
      <c r="AN2048" s="1">
        <v>0</v>
      </c>
      <c r="AO2048" s="1">
        <v>0</v>
      </c>
      <c r="AP2048" s="1">
        <v>0</v>
      </c>
      <c r="AQ2048" s="1">
        <v>130267.80389333334</v>
      </c>
      <c r="AR2048" s="1">
        <v>0</v>
      </c>
      <c r="AS2048" s="1">
        <v>0</v>
      </c>
      <c r="AT2048" s="1">
        <v>18989.681924599998</v>
      </c>
      <c r="AU2048" s="1">
        <v>0</v>
      </c>
      <c r="AV2048" s="1">
        <v>0</v>
      </c>
      <c r="AW2048" s="1">
        <v>0</v>
      </c>
      <c r="AX2048" s="1">
        <v>11955.023279999999</v>
      </c>
      <c r="AY2048" s="1">
        <v>0</v>
      </c>
      <c r="AZ2048" s="1">
        <v>0</v>
      </c>
      <c r="BA2048" s="1">
        <v>0</v>
      </c>
      <c r="BB2048" s="1">
        <v>30944.705204599995</v>
      </c>
      <c r="BC2048" s="7">
        <v>0.39216865207627055</v>
      </c>
      <c r="BD2048" s="35" t="s">
        <v>552</v>
      </c>
      <c r="BE2048" s="35" t="s">
        <v>552</v>
      </c>
      <c r="BF2048" s="35">
        <v>2.8836398171465656</v>
      </c>
      <c r="BG2048" s="35" t="s">
        <v>552</v>
      </c>
      <c r="BH2048" s="35" t="s">
        <v>552</v>
      </c>
      <c r="BI2048" s="35" t="s">
        <v>552</v>
      </c>
      <c r="BJ2048" s="35">
        <v>1.3417110218312447</v>
      </c>
      <c r="BK2048" s="35" t="s">
        <v>552</v>
      </c>
      <c r="BL2048" s="35" t="s">
        <v>552</v>
      </c>
      <c r="BM2048" s="35" t="s">
        <v>552</v>
      </c>
      <c r="BN2048" s="35">
        <v>2.0999415018618386</v>
      </c>
      <c r="BO2048" s="1">
        <v>0</v>
      </c>
      <c r="BP2048" s="1">
        <v>0</v>
      </c>
      <c r="BQ2048" s="1">
        <v>135310.94138639997</v>
      </c>
      <c r="BR2048" s="1">
        <v>6014.5410542939462</v>
      </c>
      <c r="BS2048" s="1">
        <v>53147.684025691597</v>
      </c>
      <c r="BT2048" s="1">
        <v>135310.94138639997</v>
      </c>
      <c r="BU2048" s="1">
        <v>6014.5410542939462</v>
      </c>
      <c r="BV2048" s="1">
        <v>15644.903899608325</v>
      </c>
      <c r="BW2048" s="35">
        <v>5.9917993928330642</v>
      </c>
      <c r="BX2048" s="1">
        <v>675445.07505630166</v>
      </c>
      <c r="BY2048" s="1">
        <v>30023.382382994059</v>
      </c>
      <c r="BZ2048" s="1">
        <v>265302.5768499308</v>
      </c>
      <c r="CA2048" s="1">
        <v>675445.07505630166</v>
      </c>
      <c r="CB2048" s="1">
        <v>30023.382382994059</v>
      </c>
      <c r="CC2048" s="1">
        <v>78096.221786996481</v>
      </c>
    </row>
    <row r="2049" spans="1:81" x14ac:dyDescent="0.25">
      <c r="A2049" t="s">
        <v>1640</v>
      </c>
      <c r="B2049" t="s">
        <v>1641</v>
      </c>
      <c r="C2049" t="s">
        <v>749</v>
      </c>
      <c r="D2049" t="s">
        <v>1730</v>
      </c>
      <c r="E2049">
        <v>80298</v>
      </c>
      <c r="F2049" t="s">
        <v>370</v>
      </c>
      <c r="G2049" t="s">
        <v>78</v>
      </c>
      <c r="H2049" s="74">
        <v>0.56654231323843995</v>
      </c>
      <c r="I2049" s="1">
        <v>411079.54</v>
      </c>
      <c r="J2049" s="1"/>
      <c r="K2049" s="1"/>
      <c r="L2049" s="1">
        <v>37751</v>
      </c>
      <c r="M2049" s="1"/>
      <c r="N2049" s="1"/>
      <c r="O2049" s="1"/>
      <c r="P2049" s="1">
        <v>39019</v>
      </c>
      <c r="Q2049" s="1"/>
      <c r="R2049" s="1"/>
      <c r="S2049" s="1"/>
      <c r="T2049" s="1">
        <v>76770</v>
      </c>
      <c r="U2049" s="1">
        <v>16</v>
      </c>
      <c r="V2049" s="36">
        <v>0.44736242186275704</v>
      </c>
      <c r="W2049" s="1"/>
      <c r="X2049" s="1"/>
      <c r="Y2049" s="1">
        <v>8759</v>
      </c>
      <c r="Z2049" s="1"/>
      <c r="AA2049" s="1"/>
      <c r="AB2049" s="1"/>
      <c r="AC2049" s="1">
        <v>4596</v>
      </c>
      <c r="AD2049" s="1"/>
      <c r="AE2049" s="1"/>
      <c r="AF2049" s="1"/>
      <c r="AG2049" s="1">
        <v>0</v>
      </c>
      <c r="AH2049" s="1">
        <v>0</v>
      </c>
      <c r="AI2049" s="1">
        <v>89870.604812500009</v>
      </c>
      <c r="AJ2049" s="1">
        <v>0</v>
      </c>
      <c r="AK2049" s="1"/>
      <c r="AL2049" s="1">
        <v>0</v>
      </c>
      <c r="AM2049" s="1">
        <v>40397.199080833336</v>
      </c>
      <c r="AN2049" s="1"/>
      <c r="AO2049" s="1">
        <v>0</v>
      </c>
      <c r="AP2049" s="1">
        <v>0</v>
      </c>
      <c r="AQ2049" s="1">
        <v>130267.80389333334</v>
      </c>
      <c r="AR2049" s="1">
        <v>0</v>
      </c>
      <c r="AS2049" s="1">
        <v>0</v>
      </c>
      <c r="AT2049" s="1">
        <v>18989.681924599998</v>
      </c>
      <c r="AU2049" s="1">
        <v>0</v>
      </c>
      <c r="AV2049" s="1"/>
      <c r="AW2049" s="1">
        <v>0</v>
      </c>
      <c r="AX2049" s="1">
        <v>11955.023279999999</v>
      </c>
      <c r="AY2049" s="1"/>
      <c r="AZ2049" s="1">
        <v>0</v>
      </c>
      <c r="BA2049" s="1">
        <v>0</v>
      </c>
      <c r="BB2049" s="1">
        <v>30944.705204599995</v>
      </c>
      <c r="BC2049" s="7">
        <v>0.39216865207627055</v>
      </c>
      <c r="BD2049" s="35" t="s">
        <v>552</v>
      </c>
      <c r="BE2049" s="35" t="s">
        <v>552</v>
      </c>
      <c r="BF2049" s="35">
        <v>2.8836398171465656</v>
      </c>
      <c r="BG2049" s="35" t="s">
        <v>552</v>
      </c>
      <c r="BH2049" s="35" t="s">
        <v>552</v>
      </c>
      <c r="BI2049" s="35" t="s">
        <v>552</v>
      </c>
      <c r="BJ2049" s="35">
        <v>1.3417110218312447</v>
      </c>
      <c r="BK2049" s="35" t="s">
        <v>552</v>
      </c>
      <c r="BL2049" s="35" t="s">
        <v>552</v>
      </c>
      <c r="BM2049" s="35" t="s">
        <v>552</v>
      </c>
      <c r="BN2049" s="35">
        <v>2.0999415018618386</v>
      </c>
      <c r="BO2049" s="1">
        <v>0</v>
      </c>
      <c r="BP2049" s="1">
        <v>0</v>
      </c>
      <c r="BQ2049" s="1">
        <v>135310.94138639997</v>
      </c>
      <c r="BR2049" s="1">
        <v>6014.5410542939462</v>
      </c>
      <c r="BS2049" s="1">
        <v>53147.684025691597</v>
      </c>
      <c r="BT2049" s="1">
        <v>135310.94138639997</v>
      </c>
      <c r="BU2049" s="1">
        <v>6014.5410542939462</v>
      </c>
      <c r="BV2049" s="1">
        <v>15644.903899608325</v>
      </c>
      <c r="BW2049" s="35">
        <v>5.9917993928330642</v>
      </c>
      <c r="BX2049" s="1">
        <v>675445.07505630166</v>
      </c>
      <c r="BY2049" s="1">
        <v>30023.382382994059</v>
      </c>
      <c r="BZ2049" s="1">
        <v>265302.5768499308</v>
      </c>
      <c r="CA2049" s="1">
        <v>675445.07505630166</v>
      </c>
      <c r="CB2049" s="1">
        <v>30023.382382994059</v>
      </c>
      <c r="CC2049" s="1">
        <v>78096.221786996481</v>
      </c>
    </row>
    <row r="2050" spans="1:81" x14ac:dyDescent="0.25">
      <c r="A2050" t="s">
        <v>747</v>
      </c>
      <c r="B2050" t="s">
        <v>748</v>
      </c>
      <c r="C2050" t="s">
        <v>749</v>
      </c>
      <c r="D2050" t="s">
        <v>38</v>
      </c>
      <c r="E2050">
        <v>80002</v>
      </c>
      <c r="F2050" t="s">
        <v>39</v>
      </c>
      <c r="G2050" t="s">
        <v>78</v>
      </c>
      <c r="H2050" s="74">
        <v>0.56654231323843995</v>
      </c>
      <c r="I2050" s="1">
        <v>3270399</v>
      </c>
      <c r="J2050" s="1"/>
      <c r="K2050" s="1"/>
      <c r="L2050" s="1">
        <v>740777</v>
      </c>
      <c r="M2050" s="1"/>
      <c r="N2050" s="1"/>
      <c r="O2050" s="1"/>
      <c r="P2050" s="1"/>
      <c r="Q2050" s="1"/>
      <c r="R2050" s="1"/>
      <c r="S2050" s="1"/>
      <c r="T2050" s="1">
        <v>740777</v>
      </c>
      <c r="U2050" s="1">
        <v>29.103448275862068</v>
      </c>
      <c r="V2050" s="36">
        <v>0.15263163347833356</v>
      </c>
      <c r="W2050" s="1"/>
      <c r="X2050" s="1"/>
      <c r="Y2050" s="1">
        <v>146250</v>
      </c>
      <c r="Z2050" s="1"/>
      <c r="AA2050" s="1"/>
      <c r="AB2050" s="1"/>
      <c r="AC2050" s="1"/>
      <c r="AD2050" s="1"/>
      <c r="AE2050" s="1"/>
      <c r="AF2050" s="1"/>
      <c r="AG2050" s="1">
        <v>0</v>
      </c>
      <c r="AH2050" s="1">
        <v>0</v>
      </c>
      <c r="AI2050" s="1">
        <v>1501870.3311875002</v>
      </c>
      <c r="AJ2050" s="1">
        <v>0</v>
      </c>
      <c r="AK2050" s="1">
        <v>0</v>
      </c>
      <c r="AL2050" s="1">
        <v>0</v>
      </c>
      <c r="AM2050" s="1">
        <v>0</v>
      </c>
      <c r="AN2050" s="1">
        <v>0</v>
      </c>
      <c r="AO2050" s="1">
        <v>0</v>
      </c>
      <c r="AP2050" s="1">
        <v>0</v>
      </c>
      <c r="AQ2050" s="1">
        <v>1501870.3311875002</v>
      </c>
      <c r="AR2050" s="1">
        <v>0</v>
      </c>
      <c r="AS2050" s="1">
        <v>0</v>
      </c>
      <c r="AT2050" s="1">
        <v>317072.83724999998</v>
      </c>
      <c r="AU2050" s="1">
        <v>0</v>
      </c>
      <c r="AV2050" s="1">
        <v>0</v>
      </c>
      <c r="AW2050" s="1">
        <v>0</v>
      </c>
      <c r="AX2050" s="1">
        <v>0</v>
      </c>
      <c r="AY2050" s="1">
        <v>0</v>
      </c>
      <c r="AZ2050" s="1">
        <v>0</v>
      </c>
      <c r="BA2050" s="1">
        <v>0</v>
      </c>
      <c r="BB2050" s="1">
        <v>317072.83724999998</v>
      </c>
      <c r="BC2050" s="7">
        <v>0.55618386882991955</v>
      </c>
      <c r="BD2050" s="35" t="s">
        <v>552</v>
      </c>
      <c r="BE2050" s="35" t="s">
        <v>552</v>
      </c>
      <c r="BF2050" s="35">
        <v>2.4554530829622139</v>
      </c>
      <c r="BG2050" s="35" t="s">
        <v>552</v>
      </c>
      <c r="BH2050" s="35" t="s">
        <v>552</v>
      </c>
      <c r="BI2050" s="35" t="s">
        <v>552</v>
      </c>
      <c r="BJ2050" s="35" t="s">
        <v>552</v>
      </c>
      <c r="BK2050" s="35" t="s">
        <v>552</v>
      </c>
      <c r="BL2050" s="35" t="s">
        <v>552</v>
      </c>
      <c r="BM2050" s="35" t="s">
        <v>552</v>
      </c>
      <c r="BN2050" s="35">
        <v>2.4554530829622139</v>
      </c>
      <c r="BO2050" s="1">
        <v>0</v>
      </c>
      <c r="BP2050" s="1"/>
      <c r="BQ2050" s="1">
        <v>1076484.5348399999</v>
      </c>
      <c r="BR2050" s="1">
        <v>47849.496594799806</v>
      </c>
      <c r="BS2050" s="1">
        <v>422823.60413738363</v>
      </c>
      <c r="BT2050" s="1">
        <v>1076484.5348399999</v>
      </c>
      <c r="BU2050" s="1">
        <v>47849.496594799806</v>
      </c>
      <c r="BV2050" s="1">
        <v>124465.15355246136</v>
      </c>
      <c r="BW2050" s="35">
        <v>6.1420077448315062</v>
      </c>
      <c r="BX2050" s="1">
        <v>5535291.8153386209</v>
      </c>
      <c r="BY2050" s="1">
        <v>246042.48207674941</v>
      </c>
      <c r="BZ2050" s="1">
        <v>2174162.247171998</v>
      </c>
      <c r="CA2050" s="1">
        <v>5535291.8153386209</v>
      </c>
      <c r="CB2050" s="1">
        <v>246042.48207674941</v>
      </c>
      <c r="CC2050" s="1">
        <v>640000.78352839896</v>
      </c>
    </row>
    <row r="2051" spans="1:81" x14ac:dyDescent="0.25">
      <c r="A2051" t="s">
        <v>747</v>
      </c>
      <c r="B2051" t="s">
        <v>748</v>
      </c>
      <c r="C2051" t="s">
        <v>749</v>
      </c>
      <c r="D2051" t="s">
        <v>28</v>
      </c>
      <c r="E2051">
        <v>80002</v>
      </c>
      <c r="F2051" t="s">
        <v>39</v>
      </c>
      <c r="G2051" t="s">
        <v>78</v>
      </c>
      <c r="H2051" s="74">
        <v>0.56654231323843995</v>
      </c>
      <c r="I2051" s="1">
        <v>3934928</v>
      </c>
      <c r="J2051" s="1">
        <v>0</v>
      </c>
      <c r="K2051" s="1">
        <v>0</v>
      </c>
      <c r="L2051" s="1">
        <v>1238189</v>
      </c>
      <c r="M2051" s="1">
        <v>0</v>
      </c>
      <c r="N2051" s="1">
        <v>0</v>
      </c>
      <c r="O2051" s="1">
        <v>0</v>
      </c>
      <c r="P2051" s="1">
        <v>0</v>
      </c>
      <c r="Q2051" s="1">
        <v>0</v>
      </c>
      <c r="R2051" s="1">
        <v>0</v>
      </c>
      <c r="S2051" s="1">
        <v>0</v>
      </c>
      <c r="T2051" s="1">
        <v>1238189</v>
      </c>
      <c r="U2051" s="1"/>
      <c r="V2051" s="36"/>
      <c r="W2051" s="1"/>
      <c r="X2051" s="1"/>
      <c r="Y2051" s="1">
        <v>216555</v>
      </c>
      <c r="Z2051" s="1"/>
      <c r="AA2051" s="1"/>
      <c r="AB2051" s="1"/>
      <c r="AC2051" s="1"/>
      <c r="AD2051" s="1"/>
      <c r="AE2051" s="1"/>
      <c r="AF2051" s="1"/>
      <c r="AG2051" s="1">
        <v>0</v>
      </c>
      <c r="AH2051" s="1">
        <v>0</v>
      </c>
      <c r="AI2051" s="1">
        <v>2225497.8839375004</v>
      </c>
      <c r="AJ2051" s="1">
        <v>0</v>
      </c>
      <c r="AK2051" s="1">
        <v>0</v>
      </c>
      <c r="AL2051" s="1">
        <v>0</v>
      </c>
      <c r="AM2051" s="1">
        <v>0</v>
      </c>
      <c r="AN2051" s="1">
        <v>0</v>
      </c>
      <c r="AO2051" s="1">
        <v>0</v>
      </c>
      <c r="AP2051" s="1">
        <v>0</v>
      </c>
      <c r="AQ2051" s="1">
        <v>2225497.8839375004</v>
      </c>
      <c r="AR2051" s="1">
        <v>0</v>
      </c>
      <c r="AS2051" s="1">
        <v>0</v>
      </c>
      <c r="AT2051" s="1">
        <v>469495.44116699998</v>
      </c>
      <c r="AU2051" s="1">
        <v>0</v>
      </c>
      <c r="AV2051" s="1">
        <v>0</v>
      </c>
      <c r="AW2051" s="1">
        <v>0</v>
      </c>
      <c r="AX2051" s="1">
        <v>0</v>
      </c>
      <c r="AY2051" s="1">
        <v>0</v>
      </c>
      <c r="AZ2051" s="1">
        <v>0</v>
      </c>
      <c r="BA2051" s="1">
        <v>0</v>
      </c>
      <c r="BB2051" s="1">
        <v>469495.44116699998</v>
      </c>
      <c r="BC2051" s="7">
        <v>0.68489012381027048</v>
      </c>
      <c r="BD2051" s="35" t="s">
        <v>552</v>
      </c>
      <c r="BE2051" s="35" t="s">
        <v>552</v>
      </c>
      <c r="BF2051" s="35">
        <v>2.1765605453646417</v>
      </c>
      <c r="BG2051" s="35" t="s">
        <v>552</v>
      </c>
      <c r="BH2051" s="35" t="s">
        <v>552</v>
      </c>
      <c r="BI2051" s="35" t="s">
        <v>552</v>
      </c>
      <c r="BJ2051" s="35" t="s">
        <v>552</v>
      </c>
      <c r="BK2051" s="35" t="s">
        <v>552</v>
      </c>
      <c r="BL2051" s="35" t="s">
        <v>552</v>
      </c>
      <c r="BM2051" s="35" t="s">
        <v>552</v>
      </c>
      <c r="BN2051" s="35">
        <v>2.1765605453646417</v>
      </c>
      <c r="BO2051" s="1">
        <v>0</v>
      </c>
      <c r="BP2051" s="1">
        <v>0</v>
      </c>
      <c r="BQ2051" s="1">
        <v>1295220.9004799998</v>
      </c>
      <c r="BR2051" s="1">
        <v>57572.279081782501</v>
      </c>
      <c r="BS2051" s="1">
        <v>508739.28195951233</v>
      </c>
      <c r="BT2051" s="1">
        <v>1295220.9004799998</v>
      </c>
      <c r="BU2051" s="1">
        <v>57572.279081782501</v>
      </c>
      <c r="BV2051" s="1">
        <v>149755.860901951</v>
      </c>
      <c r="BW2051" s="35">
        <v>6.1420077448315062</v>
      </c>
      <c r="BX2051" s="1">
        <v>6660035.901535796</v>
      </c>
      <c r="BY2051" s="1">
        <v>296037.10492612649</v>
      </c>
      <c r="BZ2051" s="1">
        <v>2615941.3279358312</v>
      </c>
      <c r="CA2051" s="1">
        <v>6660035.901535796</v>
      </c>
      <c r="CB2051" s="1">
        <v>296037.10492612649</v>
      </c>
      <c r="CC2051" s="1">
        <v>770045.79659174161</v>
      </c>
    </row>
    <row r="2052" spans="1:81" x14ac:dyDescent="0.25">
      <c r="A2052" t="s">
        <v>747</v>
      </c>
      <c r="B2052" t="s">
        <v>748</v>
      </c>
      <c r="C2052" t="s">
        <v>749</v>
      </c>
      <c r="D2052" t="s">
        <v>1730</v>
      </c>
      <c r="E2052">
        <v>80002</v>
      </c>
      <c r="F2052" t="s">
        <v>39</v>
      </c>
      <c r="G2052" t="s">
        <v>78</v>
      </c>
      <c r="H2052" s="74">
        <v>0.56654231323843995</v>
      </c>
      <c r="I2052" s="1">
        <v>664529</v>
      </c>
      <c r="J2052" s="1"/>
      <c r="K2052" s="1"/>
      <c r="L2052" s="1">
        <v>497412</v>
      </c>
      <c r="M2052" s="1"/>
      <c r="N2052" s="1"/>
      <c r="O2052" s="1"/>
      <c r="P2052" s="1"/>
      <c r="Q2052" s="1"/>
      <c r="R2052" s="1"/>
      <c r="S2052" s="1"/>
      <c r="T2052" s="1">
        <v>497412</v>
      </c>
      <c r="U2052" s="1">
        <v>15.5625</v>
      </c>
      <c r="V2052" s="36">
        <v>8.7796944702221116E-2</v>
      </c>
      <c r="W2052" s="1"/>
      <c r="X2052" s="1"/>
      <c r="Y2052" s="1">
        <v>70305</v>
      </c>
      <c r="Z2052" s="1"/>
      <c r="AA2052" s="1"/>
      <c r="AB2052" s="1"/>
      <c r="AC2052" s="1"/>
      <c r="AD2052" s="1"/>
      <c r="AE2052" s="1"/>
      <c r="AF2052" s="1"/>
      <c r="AG2052" s="1">
        <v>0</v>
      </c>
      <c r="AH2052" s="1">
        <v>0</v>
      </c>
      <c r="AI2052" s="1">
        <v>723627.55275000003</v>
      </c>
      <c r="AJ2052" s="1">
        <v>0</v>
      </c>
      <c r="AK2052" s="1"/>
      <c r="AL2052" s="1">
        <v>0</v>
      </c>
      <c r="AM2052" s="1">
        <v>0</v>
      </c>
      <c r="AN2052" s="1"/>
      <c r="AO2052" s="1">
        <v>0</v>
      </c>
      <c r="AP2052" s="1">
        <v>0</v>
      </c>
      <c r="AQ2052" s="1">
        <v>723627.55275000003</v>
      </c>
      <c r="AR2052" s="1">
        <v>0</v>
      </c>
      <c r="AS2052" s="1">
        <v>0</v>
      </c>
      <c r="AT2052" s="1">
        <v>152422.603917</v>
      </c>
      <c r="AU2052" s="1">
        <v>0</v>
      </c>
      <c r="AV2052" s="1"/>
      <c r="AW2052" s="1">
        <v>0</v>
      </c>
      <c r="AX2052" s="1">
        <v>0</v>
      </c>
      <c r="AY2052" s="1"/>
      <c r="AZ2052" s="1">
        <v>0</v>
      </c>
      <c r="BA2052" s="1">
        <v>0</v>
      </c>
      <c r="BB2052" s="1">
        <v>152422.603917</v>
      </c>
      <c r="BC2052" s="7">
        <v>1.3183023715548907</v>
      </c>
      <c r="BD2052" s="35" t="s">
        <v>552</v>
      </c>
      <c r="BE2052" s="35" t="s">
        <v>552</v>
      </c>
      <c r="BF2052" s="35">
        <v>1.7612163692612965</v>
      </c>
      <c r="BG2052" s="35" t="s">
        <v>552</v>
      </c>
      <c r="BH2052" s="35" t="s">
        <v>552</v>
      </c>
      <c r="BI2052" s="35" t="s">
        <v>552</v>
      </c>
      <c r="BJ2052" s="35" t="s">
        <v>552</v>
      </c>
      <c r="BK2052" s="35" t="s">
        <v>552</v>
      </c>
      <c r="BL2052" s="35" t="s">
        <v>552</v>
      </c>
      <c r="BM2052" s="35" t="s">
        <v>552</v>
      </c>
      <c r="BN2052" s="35">
        <v>1.7612163692612965</v>
      </c>
      <c r="BO2052" s="1">
        <v>0</v>
      </c>
      <c r="BP2052" s="1">
        <v>0</v>
      </c>
      <c r="BQ2052" s="1">
        <v>218736.36563999997</v>
      </c>
      <c r="BR2052" s="1">
        <v>9722.7824869826964</v>
      </c>
      <c r="BS2052" s="1">
        <v>85915.677822128564</v>
      </c>
      <c r="BT2052" s="1">
        <v>218736.36563999997</v>
      </c>
      <c r="BU2052" s="1">
        <v>9722.7824869826964</v>
      </c>
      <c r="BV2052" s="1">
        <v>25290.707349489647</v>
      </c>
      <c r="BW2052" s="35">
        <v>6.1420077448315062</v>
      </c>
      <c r="BX2052" s="1">
        <v>1124744.086197176</v>
      </c>
      <c r="BY2052" s="1">
        <v>49994.622849377156</v>
      </c>
      <c r="BZ2052" s="1">
        <v>441779.0807638336</v>
      </c>
      <c r="CA2052" s="1">
        <v>1124744.086197176</v>
      </c>
      <c r="CB2052" s="1">
        <v>49994.622849377156</v>
      </c>
      <c r="CC2052" s="1">
        <v>130045.01306334286</v>
      </c>
    </row>
    <row r="2053" spans="1:81" x14ac:dyDescent="0.25">
      <c r="A2053" t="s">
        <v>407</v>
      </c>
      <c r="B2053" t="s">
        <v>408</v>
      </c>
      <c r="C2053" t="s">
        <v>223</v>
      </c>
      <c r="D2053" t="s">
        <v>38</v>
      </c>
      <c r="E2053">
        <v>40001</v>
      </c>
      <c r="F2053" t="s">
        <v>39</v>
      </c>
      <c r="G2053" t="s">
        <v>220</v>
      </c>
      <c r="H2053" s="74">
        <v>0.47081209714231009</v>
      </c>
      <c r="I2053" s="1">
        <v>7605488</v>
      </c>
      <c r="J2053" s="1"/>
      <c r="K2053" s="1"/>
      <c r="L2053" s="1">
        <v>2035357</v>
      </c>
      <c r="M2053" s="1">
        <v>179000</v>
      </c>
      <c r="N2053" s="1"/>
      <c r="O2053" s="1"/>
      <c r="P2053" s="1">
        <v>108031</v>
      </c>
      <c r="Q2053" s="1"/>
      <c r="R2053" s="1"/>
      <c r="S2053" s="1"/>
      <c r="T2053" s="1">
        <v>2322388</v>
      </c>
      <c r="U2053" s="1">
        <v>27.095238095238095</v>
      </c>
      <c r="V2053" s="36">
        <v>0.12342614855298717</v>
      </c>
      <c r="W2053" s="1"/>
      <c r="X2053" s="1"/>
      <c r="Y2053" s="1">
        <v>483039</v>
      </c>
      <c r="Z2053" s="1">
        <v>316098</v>
      </c>
      <c r="AA2053" s="1"/>
      <c r="AB2053" s="1"/>
      <c r="AC2053" s="1">
        <v>25136</v>
      </c>
      <c r="AD2053" s="1"/>
      <c r="AE2053" s="1"/>
      <c r="AF2053" s="1"/>
      <c r="AG2053" s="1">
        <v>0</v>
      </c>
      <c r="AH2053" s="1">
        <v>0</v>
      </c>
      <c r="AI2053" s="1">
        <v>4955616.4249375006</v>
      </c>
      <c r="AJ2053" s="1">
        <v>148822.76228248994</v>
      </c>
      <c r="AK2053" s="1">
        <v>0</v>
      </c>
      <c r="AL2053" s="1">
        <v>0</v>
      </c>
      <c r="AM2053" s="1">
        <v>220816.7852108333</v>
      </c>
      <c r="AN2053" s="1">
        <v>0</v>
      </c>
      <c r="AO2053" s="1">
        <v>0</v>
      </c>
      <c r="AP2053" s="1">
        <v>0</v>
      </c>
      <c r="AQ2053" s="1">
        <v>5325255.9724308234</v>
      </c>
      <c r="AR2053" s="1">
        <v>0</v>
      </c>
      <c r="AS2053" s="1">
        <v>0</v>
      </c>
      <c r="AT2053" s="1">
        <v>1047237.9229566</v>
      </c>
      <c r="AU2053" s="1">
        <v>6354.2873424600048</v>
      </c>
      <c r="AV2053" s="1">
        <v>0</v>
      </c>
      <c r="AW2053" s="1">
        <v>0</v>
      </c>
      <c r="AX2053" s="1">
        <v>65383.260479999997</v>
      </c>
      <c r="AY2053" s="1">
        <v>0</v>
      </c>
      <c r="AZ2053" s="1">
        <v>0</v>
      </c>
      <c r="BA2053" s="1">
        <v>0</v>
      </c>
      <c r="BB2053" s="1">
        <v>1118975.4707790599</v>
      </c>
      <c r="BC2053" s="7">
        <v>0.84731334047333751</v>
      </c>
      <c r="BD2053" s="35" t="s">
        <v>552</v>
      </c>
      <c r="BE2053" s="35" t="s">
        <v>552</v>
      </c>
      <c r="BF2053" s="35">
        <v>2.9492881828072917</v>
      </c>
      <c r="BG2053" s="35">
        <v>0.86691089175949698</v>
      </c>
      <c r="BH2053" s="35" t="s">
        <v>552</v>
      </c>
      <c r="BI2053" s="35" t="s">
        <v>552</v>
      </c>
      <c r="BJ2053" s="35">
        <v>2.6492399930652617</v>
      </c>
      <c r="BK2053" s="35" t="s">
        <v>552</v>
      </c>
      <c r="BL2053" s="35" t="s">
        <v>552</v>
      </c>
      <c r="BM2053" s="35" t="s">
        <v>552</v>
      </c>
      <c r="BN2053" s="35">
        <v>2.7748298058764869</v>
      </c>
      <c r="BO2053" s="1">
        <v>0</v>
      </c>
      <c r="BP2053" s="1"/>
      <c r="BQ2053" s="1">
        <v>2503422.4300799998</v>
      </c>
      <c r="BR2053" s="1">
        <v>111276.56660786369</v>
      </c>
      <c r="BS2053" s="1">
        <v>983298.93306095747</v>
      </c>
      <c r="BT2053" s="1">
        <v>2503422.4300799998</v>
      </c>
      <c r="BU2053" s="1">
        <v>111276.56660786369</v>
      </c>
      <c r="BV2053" s="1">
        <v>289450.37952904287</v>
      </c>
      <c r="BW2053" s="35">
        <v>6.1248349662224362</v>
      </c>
      <c r="BX2053" s="1">
        <v>12829626.804899525</v>
      </c>
      <c r="BY2053" s="1">
        <v>570274.03947315982</v>
      </c>
      <c r="BZ2053" s="1">
        <v>5039244.7544000093</v>
      </c>
      <c r="CA2053" s="1">
        <v>12829626.804899525</v>
      </c>
      <c r="CB2053" s="1">
        <v>570274.03947315982</v>
      </c>
      <c r="CC2053" s="1">
        <v>1483385.4259967937</v>
      </c>
    </row>
    <row r="2054" spans="1:81" x14ac:dyDescent="0.25">
      <c r="A2054" t="s">
        <v>407</v>
      </c>
      <c r="B2054" t="s">
        <v>408</v>
      </c>
      <c r="C2054" t="s">
        <v>223</v>
      </c>
      <c r="D2054" t="s">
        <v>1729</v>
      </c>
      <c r="E2054">
        <v>40001</v>
      </c>
      <c r="F2054" t="s">
        <v>39</v>
      </c>
      <c r="G2054" t="s">
        <v>220</v>
      </c>
      <c r="H2054" s="74">
        <v>0.47081209714231009</v>
      </c>
      <c r="I2054" s="1">
        <v>489548</v>
      </c>
      <c r="J2054" s="1"/>
      <c r="K2054" s="1"/>
      <c r="L2054" s="1"/>
      <c r="M2054" s="1"/>
      <c r="N2054" s="1">
        <v>19625</v>
      </c>
      <c r="O2054" s="1"/>
      <c r="P2054" s="1"/>
      <c r="Q2054" s="1"/>
      <c r="R2054" s="1"/>
      <c r="S2054" s="1"/>
      <c r="T2054" s="1">
        <v>19625</v>
      </c>
      <c r="U2054" s="1">
        <v>44</v>
      </c>
      <c r="V2054" s="36">
        <v>0.56693456861609726</v>
      </c>
      <c r="W2054" s="1"/>
      <c r="X2054" s="1"/>
      <c r="Y2054" s="1"/>
      <c r="Z2054" s="1"/>
      <c r="AA2054" s="1">
        <v>106080</v>
      </c>
      <c r="AB2054" s="1"/>
      <c r="AC2054" s="1"/>
      <c r="AD2054" s="1"/>
      <c r="AE2054" s="1"/>
      <c r="AF2054" s="1"/>
      <c r="AG2054" s="1"/>
      <c r="AH2054" s="1"/>
      <c r="AI2054" s="1"/>
      <c r="AJ2054" s="1"/>
      <c r="AK2054" s="1">
        <v>49943.747264856254</v>
      </c>
      <c r="AL2054" s="1"/>
      <c r="AM2054" s="1"/>
      <c r="AN2054" s="1"/>
      <c r="AO2054" s="1"/>
      <c r="AP2054" s="1"/>
      <c r="AQ2054" s="1">
        <v>49943.747264856254</v>
      </c>
      <c r="AR2054" s="1"/>
      <c r="AS2054" s="1"/>
      <c r="AT2054" s="1"/>
      <c r="AU2054" s="1"/>
      <c r="AV2054" s="1">
        <v>2132.4488016000018</v>
      </c>
      <c r="AW2054" s="1"/>
      <c r="AX2054" s="1"/>
      <c r="AY2054" s="1"/>
      <c r="AZ2054" s="1"/>
      <c r="BA2054" s="1"/>
      <c r="BB2054" s="1">
        <v>2132.4488016000018</v>
      </c>
      <c r="BC2054" s="7">
        <v>0.10637607766032392</v>
      </c>
      <c r="BD2054" s="35" t="s">
        <v>552</v>
      </c>
      <c r="BE2054" s="35" t="s">
        <v>552</v>
      </c>
      <c r="BF2054" s="35" t="s">
        <v>552</v>
      </c>
      <c r="BG2054" s="35" t="s">
        <v>552</v>
      </c>
      <c r="BH2054" s="35">
        <v>2.653564130774841</v>
      </c>
      <c r="BI2054" s="35" t="s">
        <v>552</v>
      </c>
      <c r="BJ2054" s="35" t="s">
        <v>552</v>
      </c>
      <c r="BK2054" s="35" t="s">
        <v>552</v>
      </c>
      <c r="BL2054" s="35" t="s">
        <v>552</v>
      </c>
      <c r="BM2054" s="35" t="s">
        <v>552</v>
      </c>
      <c r="BN2054" s="35">
        <v>2.653564130774841</v>
      </c>
      <c r="BO2054" s="1"/>
      <c r="BP2054" s="1"/>
      <c r="BQ2054" s="1">
        <v>161139.61967999997</v>
      </c>
      <c r="BR2054" s="1">
        <v>7162.6200225082794</v>
      </c>
      <c r="BS2054" s="1">
        <v>63292.720477913528</v>
      </c>
      <c r="BT2054" s="1">
        <v>161139.61967999997</v>
      </c>
      <c r="BU2054" s="1">
        <v>7162.6200225082794</v>
      </c>
      <c r="BV2054" s="1">
        <v>18631.263950148084</v>
      </c>
      <c r="BW2054" s="35">
        <v>6.1248349662224362</v>
      </c>
      <c r="BX2054" s="1">
        <v>825813.95737984881</v>
      </c>
      <c r="BY2054" s="1">
        <v>36707.245541115364</v>
      </c>
      <c r="BZ2054" s="1">
        <v>324364.74701255403</v>
      </c>
      <c r="CA2054" s="1">
        <v>825813.95737984881</v>
      </c>
      <c r="CB2054" s="1">
        <v>36707.245541115364</v>
      </c>
      <c r="CC2054" s="1">
        <v>95482.152956638456</v>
      </c>
    </row>
    <row r="2055" spans="1:81" x14ac:dyDescent="0.25">
      <c r="A2055" t="s">
        <v>407</v>
      </c>
      <c r="B2055" t="s">
        <v>408</v>
      </c>
      <c r="C2055" t="s">
        <v>223</v>
      </c>
      <c r="D2055" t="s">
        <v>28</v>
      </c>
      <c r="E2055">
        <v>40001</v>
      </c>
      <c r="F2055" t="s">
        <v>39</v>
      </c>
      <c r="G2055" t="s">
        <v>220</v>
      </c>
      <c r="H2055" s="74">
        <v>0.47081209714231009</v>
      </c>
      <c r="I2055" s="1">
        <v>8598596</v>
      </c>
      <c r="J2055" s="1">
        <v>0</v>
      </c>
      <c r="K2055" s="1">
        <v>0</v>
      </c>
      <c r="L2055" s="1">
        <v>2036309</v>
      </c>
      <c r="M2055" s="1">
        <v>179000</v>
      </c>
      <c r="N2055" s="1">
        <v>19625</v>
      </c>
      <c r="O2055" s="1">
        <v>0</v>
      </c>
      <c r="P2055" s="1">
        <v>652818</v>
      </c>
      <c r="Q2055" s="1">
        <v>0</v>
      </c>
      <c r="R2055" s="1">
        <v>0</v>
      </c>
      <c r="S2055" s="1">
        <v>0</v>
      </c>
      <c r="T2055" s="1">
        <v>2887752</v>
      </c>
      <c r="U2055" s="1"/>
      <c r="V2055" s="36"/>
      <c r="W2055" s="1"/>
      <c r="X2055" s="1"/>
      <c r="Y2055" s="1">
        <v>483207</v>
      </c>
      <c r="Z2055" s="1">
        <v>316098</v>
      </c>
      <c r="AA2055" s="1">
        <v>106080</v>
      </c>
      <c r="AB2055" s="1"/>
      <c r="AC2055" s="1">
        <v>114885</v>
      </c>
      <c r="AD2055" s="1"/>
      <c r="AE2055" s="1"/>
      <c r="AF2055" s="1"/>
      <c r="AG2055" s="1">
        <v>0</v>
      </c>
      <c r="AH2055" s="1">
        <v>0</v>
      </c>
      <c r="AI2055" s="1">
        <v>4957342.8314375002</v>
      </c>
      <c r="AJ2055" s="1">
        <v>148822.76228248994</v>
      </c>
      <c r="AK2055" s="1">
        <v>49943.747264856254</v>
      </c>
      <c r="AL2055" s="1">
        <v>0</v>
      </c>
      <c r="AM2055" s="1">
        <v>1009431.7924449999</v>
      </c>
      <c r="AN2055" s="1">
        <v>0</v>
      </c>
      <c r="AO2055" s="1">
        <v>0</v>
      </c>
      <c r="AP2055" s="1">
        <v>0</v>
      </c>
      <c r="AQ2055" s="1">
        <v>6165541.1334298467</v>
      </c>
      <c r="AR2055" s="1">
        <v>0</v>
      </c>
      <c r="AS2055" s="1">
        <v>0</v>
      </c>
      <c r="AT2055" s="1">
        <v>1047602.1502157999</v>
      </c>
      <c r="AU2055" s="1">
        <v>6354.2873424600048</v>
      </c>
      <c r="AV2055" s="1">
        <v>2132.4488016000018</v>
      </c>
      <c r="AW2055" s="1">
        <v>0</v>
      </c>
      <c r="AX2055" s="1">
        <v>298836.56429999997</v>
      </c>
      <c r="AY2055" s="1">
        <v>0</v>
      </c>
      <c r="AZ2055" s="1">
        <v>0</v>
      </c>
      <c r="BA2055" s="1">
        <v>0</v>
      </c>
      <c r="BB2055" s="1">
        <v>1354925.4506598597</v>
      </c>
      <c r="BC2055" s="7">
        <v>0.87461564470405473</v>
      </c>
      <c r="BD2055" s="35" t="s">
        <v>552</v>
      </c>
      <c r="BE2055" s="35" t="s">
        <v>552</v>
      </c>
      <c r="BF2055" s="35">
        <v>2.9489360316402373</v>
      </c>
      <c r="BG2055" s="35">
        <v>0.86691089175949698</v>
      </c>
      <c r="BH2055" s="35">
        <v>2.653564130774841</v>
      </c>
      <c r="BI2055" s="35" t="s">
        <v>552</v>
      </c>
      <c r="BJ2055" s="35">
        <v>2.0040322980447844</v>
      </c>
      <c r="BK2055" s="35" t="s">
        <v>552</v>
      </c>
      <c r="BL2055" s="35" t="s">
        <v>552</v>
      </c>
      <c r="BM2055" s="35" t="s">
        <v>552</v>
      </c>
      <c r="BN2055" s="35">
        <v>2.6042633107308752</v>
      </c>
      <c r="BO2055" s="1">
        <v>0</v>
      </c>
      <c r="BP2055" s="1">
        <v>0</v>
      </c>
      <c r="BQ2055" s="1">
        <v>2830313.8593599997</v>
      </c>
      <c r="BR2055" s="1">
        <v>125806.81746235222</v>
      </c>
      <c r="BS2055" s="1">
        <v>1111695.9585791491</v>
      </c>
      <c r="BT2055" s="1">
        <v>2830313.8593599997</v>
      </c>
      <c r="BU2055" s="1">
        <v>125806.81746235222</v>
      </c>
      <c r="BV2055" s="1">
        <v>327246.17744672135</v>
      </c>
      <c r="BW2055" s="35">
        <v>6.1248349662224362</v>
      </c>
      <c r="BX2055" s="1">
        <v>14504891.431832096</v>
      </c>
      <c r="BY2055" s="1">
        <v>644739.17712022597</v>
      </c>
      <c r="BZ2055" s="1">
        <v>5697258.3203345919</v>
      </c>
      <c r="CA2055" s="1">
        <v>14504891.431832096</v>
      </c>
      <c r="CB2055" s="1">
        <v>644739.17712022597</v>
      </c>
      <c r="CC2055" s="1">
        <v>1677082.6527415894</v>
      </c>
    </row>
    <row r="2056" spans="1:81" x14ac:dyDescent="0.25">
      <c r="A2056" t="s">
        <v>407</v>
      </c>
      <c r="B2056" t="s">
        <v>408</v>
      </c>
      <c r="C2056" t="s">
        <v>223</v>
      </c>
      <c r="D2056" t="s">
        <v>1730</v>
      </c>
      <c r="E2056">
        <v>40001</v>
      </c>
      <c r="F2056" t="s">
        <v>39</v>
      </c>
      <c r="G2056" t="s">
        <v>220</v>
      </c>
      <c r="H2056" s="74">
        <v>0.47081209714231009</v>
      </c>
      <c r="I2056" s="1">
        <v>503560</v>
      </c>
      <c r="J2056" s="1"/>
      <c r="K2056" s="1"/>
      <c r="L2056" s="1">
        <v>952</v>
      </c>
      <c r="M2056" s="1"/>
      <c r="N2056" s="1"/>
      <c r="O2056" s="1"/>
      <c r="P2056" s="1">
        <v>544787</v>
      </c>
      <c r="Q2056" s="1"/>
      <c r="R2056" s="1"/>
      <c r="S2056" s="1"/>
      <c r="T2056" s="1">
        <v>545739</v>
      </c>
      <c r="U2056" s="1">
        <v>13.65</v>
      </c>
      <c r="V2056" s="36">
        <v>8.1607700217104909E-2</v>
      </c>
      <c r="W2056" s="1"/>
      <c r="X2056" s="1"/>
      <c r="Y2056" s="1">
        <v>168</v>
      </c>
      <c r="Z2056" s="1"/>
      <c r="AA2056" s="1"/>
      <c r="AB2056" s="1"/>
      <c r="AC2056" s="1">
        <v>89749</v>
      </c>
      <c r="AD2056" s="1"/>
      <c r="AE2056" s="1"/>
      <c r="AF2056" s="1"/>
      <c r="AG2056" s="1">
        <v>0</v>
      </c>
      <c r="AH2056" s="1">
        <v>0</v>
      </c>
      <c r="AI2056" s="1">
        <v>1726.4065000000003</v>
      </c>
      <c r="AJ2056" s="1">
        <v>0</v>
      </c>
      <c r="AK2056" s="1"/>
      <c r="AL2056" s="1">
        <v>0</v>
      </c>
      <c r="AM2056" s="1">
        <v>788615.00723416661</v>
      </c>
      <c r="AN2056" s="1"/>
      <c r="AO2056" s="1">
        <v>0</v>
      </c>
      <c r="AP2056" s="1">
        <v>0</v>
      </c>
      <c r="AQ2056" s="1">
        <v>790341.41373416665</v>
      </c>
      <c r="AR2056" s="1">
        <v>0</v>
      </c>
      <c r="AS2056" s="1">
        <v>0</v>
      </c>
      <c r="AT2056" s="1">
        <v>364.22725919999999</v>
      </c>
      <c r="AU2056" s="1">
        <v>0</v>
      </c>
      <c r="AV2056" s="1"/>
      <c r="AW2056" s="1">
        <v>0</v>
      </c>
      <c r="AX2056" s="1">
        <v>233453.30381999997</v>
      </c>
      <c r="AY2056" s="1"/>
      <c r="AZ2056" s="1">
        <v>0</v>
      </c>
      <c r="BA2056" s="1">
        <v>0</v>
      </c>
      <c r="BB2056" s="1">
        <v>233817.53107919998</v>
      </c>
      <c r="BC2056" s="7">
        <v>2.0338369703975032</v>
      </c>
      <c r="BD2056" s="35" t="s">
        <v>552</v>
      </c>
      <c r="BE2056" s="35" t="s">
        <v>552</v>
      </c>
      <c r="BF2056" s="35">
        <v>2.1960438647058829</v>
      </c>
      <c r="BG2056" s="35" t="s">
        <v>552</v>
      </c>
      <c r="BH2056" s="35" t="s">
        <v>552</v>
      </c>
      <c r="BI2056" s="35" t="s">
        <v>552</v>
      </c>
      <c r="BJ2056" s="35">
        <v>1.8760879225351681</v>
      </c>
      <c r="BK2056" s="35" t="s">
        <v>552</v>
      </c>
      <c r="BL2056" s="35" t="s">
        <v>552</v>
      </c>
      <c r="BM2056" s="35" t="s">
        <v>552</v>
      </c>
      <c r="BN2056" s="35">
        <v>1.8766460612369038</v>
      </c>
      <c r="BO2056" s="1">
        <v>0</v>
      </c>
      <c r="BP2056" s="1">
        <v>0</v>
      </c>
      <c r="BQ2056" s="1">
        <v>165751.80959999998</v>
      </c>
      <c r="BR2056" s="1">
        <v>7367.6308319802538</v>
      </c>
      <c r="BS2056" s="1">
        <v>65104.305040278254</v>
      </c>
      <c r="BT2056" s="1">
        <v>165751.80959999998</v>
      </c>
      <c r="BU2056" s="1">
        <v>7367.6308319802538</v>
      </c>
      <c r="BV2056" s="1">
        <v>19164.533967530395</v>
      </c>
      <c r="BW2056" s="35">
        <v>6.1248349662224362</v>
      </c>
      <c r="BX2056" s="1">
        <v>849450.66955272364</v>
      </c>
      <c r="BY2056" s="1">
        <v>37757.892105950908</v>
      </c>
      <c r="BZ2056" s="1">
        <v>333648.81892202958</v>
      </c>
      <c r="CA2056" s="1">
        <v>849450.66955272364</v>
      </c>
      <c r="CB2056" s="1">
        <v>37757.892105950908</v>
      </c>
      <c r="CC2056" s="1">
        <v>98215.073788157373</v>
      </c>
    </row>
    <row r="2057" spans="1:81" x14ac:dyDescent="0.25">
      <c r="A2057" t="s">
        <v>1122</v>
      </c>
      <c r="B2057" t="s">
        <v>1123</v>
      </c>
      <c r="C2057" t="s">
        <v>223</v>
      </c>
      <c r="D2057" t="s">
        <v>38</v>
      </c>
      <c r="E2057">
        <v>40055</v>
      </c>
      <c r="F2057" t="s">
        <v>370</v>
      </c>
      <c r="G2057" t="s">
        <v>220</v>
      </c>
      <c r="H2057" s="74">
        <v>0.47081209714231009</v>
      </c>
      <c r="I2057" s="1">
        <v>188927.47</v>
      </c>
      <c r="J2057" s="1"/>
      <c r="K2057" s="1"/>
      <c r="L2057" s="1">
        <v>114737</v>
      </c>
      <c r="M2057" s="1"/>
      <c r="N2057" s="1"/>
      <c r="O2057" s="1"/>
      <c r="P2057" s="1"/>
      <c r="Q2057" s="1"/>
      <c r="R2057" s="1"/>
      <c r="S2057" s="1"/>
      <c r="T2057" s="1">
        <v>114737</v>
      </c>
      <c r="U2057" s="1">
        <v>27</v>
      </c>
      <c r="V2057" s="36">
        <v>7.6012315503815153E-2</v>
      </c>
      <c r="W2057" s="1"/>
      <c r="X2057" s="1"/>
      <c r="Y2057" s="1">
        <v>26621</v>
      </c>
      <c r="Z2057" s="1"/>
      <c r="AA2057" s="1"/>
      <c r="AB2057" s="1"/>
      <c r="AC2057" s="1"/>
      <c r="AD2057" s="1"/>
      <c r="AE2057" s="1"/>
      <c r="AF2057" s="1"/>
      <c r="AG2057" s="1">
        <v>0</v>
      </c>
      <c r="AH2057" s="1">
        <v>0</v>
      </c>
      <c r="AI2057" s="1">
        <v>273141.39868750004</v>
      </c>
      <c r="AJ2057" s="1">
        <v>0</v>
      </c>
      <c r="AK2057" s="1">
        <v>0</v>
      </c>
      <c r="AL2057" s="1">
        <v>0</v>
      </c>
      <c r="AM2057" s="1">
        <v>0</v>
      </c>
      <c r="AN2057" s="1">
        <v>0</v>
      </c>
      <c r="AO2057" s="1">
        <v>0</v>
      </c>
      <c r="AP2057" s="1">
        <v>0</v>
      </c>
      <c r="AQ2057" s="1">
        <v>273141.39868750004</v>
      </c>
      <c r="AR2057" s="1">
        <v>0</v>
      </c>
      <c r="AS2057" s="1">
        <v>0</v>
      </c>
      <c r="AT2057" s="1">
        <v>57714.844447399999</v>
      </c>
      <c r="AU2057" s="1">
        <v>0</v>
      </c>
      <c r="AV2057" s="1">
        <v>0</v>
      </c>
      <c r="AW2057" s="1">
        <v>0</v>
      </c>
      <c r="AX2057" s="1">
        <v>0</v>
      </c>
      <c r="AY2057" s="1">
        <v>0</v>
      </c>
      <c r="AZ2057" s="1">
        <v>0</v>
      </c>
      <c r="BA2057" s="1">
        <v>0</v>
      </c>
      <c r="BB2057" s="1">
        <v>57714.844447399999</v>
      </c>
      <c r="BC2057" s="7">
        <v>1.7512341806879648</v>
      </c>
      <c r="BD2057" s="35" t="s">
        <v>552</v>
      </c>
      <c r="BE2057" s="35" t="s">
        <v>552</v>
      </c>
      <c r="BF2057" s="35">
        <v>2.8836054902507477</v>
      </c>
      <c r="BG2057" s="35" t="s">
        <v>552</v>
      </c>
      <c r="BH2057" s="35" t="s">
        <v>552</v>
      </c>
      <c r="BI2057" s="35" t="s">
        <v>552</v>
      </c>
      <c r="BJ2057" s="35" t="s">
        <v>552</v>
      </c>
      <c r="BK2057" s="35" t="s">
        <v>552</v>
      </c>
      <c r="BL2057" s="35" t="s">
        <v>552</v>
      </c>
      <c r="BM2057" s="35" t="s">
        <v>552</v>
      </c>
      <c r="BN2057" s="35">
        <v>2.8836054902507477</v>
      </c>
      <c r="BO2057" s="1">
        <v>0</v>
      </c>
      <c r="BP2057" s="1"/>
      <c r="BQ2057" s="1">
        <v>62187.36602519999</v>
      </c>
      <c r="BR2057" s="1">
        <v>2764.2144987290976</v>
      </c>
      <c r="BS2057" s="1">
        <v>24426.069658765624</v>
      </c>
      <c r="BT2057" s="1">
        <v>62187.36602519999</v>
      </c>
      <c r="BU2057" s="1">
        <v>2764.2144987290976</v>
      </c>
      <c r="BV2057" s="1">
        <v>7190.219469804154</v>
      </c>
      <c r="BW2057" s="35">
        <v>6.0051624140618642</v>
      </c>
      <c r="BX2057" s="1">
        <v>311257.86705883872</v>
      </c>
      <c r="BY2057" s="1">
        <v>13835.342513443735</v>
      </c>
      <c r="BZ2057" s="1">
        <v>122256.44577931058</v>
      </c>
      <c r="CA2057" s="1">
        <v>311257.86705883872</v>
      </c>
      <c r="CB2057" s="1">
        <v>13835.342513443735</v>
      </c>
      <c r="CC2057" s="1">
        <v>35988.216239119574</v>
      </c>
    </row>
    <row r="2058" spans="1:81" x14ac:dyDescent="0.25">
      <c r="A2058" t="s">
        <v>1122</v>
      </c>
      <c r="B2058" t="s">
        <v>1123</v>
      </c>
      <c r="C2058" t="s">
        <v>223</v>
      </c>
      <c r="D2058" t="s">
        <v>28</v>
      </c>
      <c r="E2058">
        <v>40055</v>
      </c>
      <c r="F2058" t="s">
        <v>370</v>
      </c>
      <c r="G2058" t="s">
        <v>220</v>
      </c>
      <c r="H2058" s="74">
        <v>0.47081209714231009</v>
      </c>
      <c r="I2058" s="1">
        <v>323049.55</v>
      </c>
      <c r="J2058" s="1">
        <v>0</v>
      </c>
      <c r="K2058" s="1">
        <v>0</v>
      </c>
      <c r="L2058" s="1">
        <v>114737</v>
      </c>
      <c r="M2058" s="1">
        <v>0</v>
      </c>
      <c r="N2058" s="1">
        <v>0</v>
      </c>
      <c r="O2058" s="1">
        <v>0</v>
      </c>
      <c r="P2058" s="1">
        <v>87411</v>
      </c>
      <c r="Q2058" s="1">
        <v>0</v>
      </c>
      <c r="R2058" s="1">
        <v>0</v>
      </c>
      <c r="S2058" s="1">
        <v>0</v>
      </c>
      <c r="T2058" s="1">
        <v>202148</v>
      </c>
      <c r="U2058" s="1"/>
      <c r="V2058" s="36"/>
      <c r="W2058" s="1"/>
      <c r="X2058" s="1"/>
      <c r="Y2058" s="1">
        <v>26621</v>
      </c>
      <c r="Z2058" s="1"/>
      <c r="AA2058" s="1"/>
      <c r="AB2058" s="1"/>
      <c r="AC2058" s="1">
        <v>10295</v>
      </c>
      <c r="AD2058" s="1"/>
      <c r="AE2058" s="1"/>
      <c r="AF2058" s="1"/>
      <c r="AG2058" s="1">
        <v>0</v>
      </c>
      <c r="AH2058" s="1">
        <v>0</v>
      </c>
      <c r="AI2058" s="1">
        <v>273141.39868750004</v>
      </c>
      <c r="AJ2058" s="1">
        <v>0</v>
      </c>
      <c r="AK2058" s="1">
        <v>0</v>
      </c>
      <c r="AL2058" s="1">
        <v>0</v>
      </c>
      <c r="AM2058" s="1">
        <v>90489.384327499996</v>
      </c>
      <c r="AN2058" s="1">
        <v>0</v>
      </c>
      <c r="AO2058" s="1">
        <v>0</v>
      </c>
      <c r="AP2058" s="1">
        <v>0</v>
      </c>
      <c r="AQ2058" s="1">
        <v>363630.78301500005</v>
      </c>
      <c r="AR2058" s="1">
        <v>0</v>
      </c>
      <c r="AS2058" s="1">
        <v>0</v>
      </c>
      <c r="AT2058" s="1">
        <v>57714.844447399999</v>
      </c>
      <c r="AU2058" s="1">
        <v>0</v>
      </c>
      <c r="AV2058" s="1">
        <v>0</v>
      </c>
      <c r="AW2058" s="1">
        <v>0</v>
      </c>
      <c r="AX2058" s="1">
        <v>26779.148099999999</v>
      </c>
      <c r="AY2058" s="1">
        <v>0</v>
      </c>
      <c r="AZ2058" s="1">
        <v>0</v>
      </c>
      <c r="BA2058" s="1">
        <v>0</v>
      </c>
      <c r="BB2058" s="1">
        <v>84493.992547400005</v>
      </c>
      <c r="BC2058" s="7">
        <v>1.387170406404838</v>
      </c>
      <c r="BD2058" s="35" t="s">
        <v>552</v>
      </c>
      <c r="BE2058" s="35" t="s">
        <v>552</v>
      </c>
      <c r="BF2058" s="35">
        <v>2.8836054902507477</v>
      </c>
      <c r="BG2058" s="35" t="s">
        <v>552</v>
      </c>
      <c r="BH2058" s="35" t="s">
        <v>552</v>
      </c>
      <c r="BI2058" s="35" t="s">
        <v>552</v>
      </c>
      <c r="BJ2058" s="35">
        <v>1.3415763739975519</v>
      </c>
      <c r="BK2058" s="35" t="s">
        <v>552</v>
      </c>
      <c r="BL2058" s="35" t="s">
        <v>552</v>
      </c>
      <c r="BM2058" s="35" t="s">
        <v>552</v>
      </c>
      <c r="BN2058" s="35">
        <v>2.2168152816866851</v>
      </c>
      <c r="BO2058" s="1">
        <v>0</v>
      </c>
      <c r="BP2058" s="1">
        <v>0</v>
      </c>
      <c r="BQ2058" s="1">
        <v>106334.98987799998</v>
      </c>
      <c r="BR2058" s="1">
        <v>4726.5664962215951</v>
      </c>
      <c r="BS2058" s="1">
        <v>41766.455727866822</v>
      </c>
      <c r="BT2058" s="1">
        <v>106334.98987799998</v>
      </c>
      <c r="BU2058" s="1">
        <v>4726.5664962215951</v>
      </c>
      <c r="BV2058" s="1">
        <v>12294.650238641689</v>
      </c>
      <c r="BW2058" s="35">
        <v>6.0051624140618642</v>
      </c>
      <c r="BX2058" s="1">
        <v>532223.89463701425</v>
      </c>
      <c r="BY2058" s="1">
        <v>23657.232974452407</v>
      </c>
      <c r="BZ2058" s="1">
        <v>209047.8943776979</v>
      </c>
      <c r="CA2058" s="1">
        <v>532223.89463701425</v>
      </c>
      <c r="CB2058" s="1">
        <v>23657.232974452407</v>
      </c>
      <c r="CC2058" s="1">
        <v>61536.721268486108</v>
      </c>
    </row>
    <row r="2059" spans="1:81" x14ac:dyDescent="0.25">
      <c r="A2059" t="s">
        <v>1122</v>
      </c>
      <c r="B2059" t="s">
        <v>1123</v>
      </c>
      <c r="C2059" t="s">
        <v>223</v>
      </c>
      <c r="D2059" t="s">
        <v>1730</v>
      </c>
      <c r="E2059">
        <v>40055</v>
      </c>
      <c r="F2059" t="s">
        <v>370</v>
      </c>
      <c r="G2059" t="s">
        <v>220</v>
      </c>
      <c r="H2059" s="74">
        <v>0.47081209714231009</v>
      </c>
      <c r="I2059" s="1">
        <v>134122.07999999999</v>
      </c>
      <c r="J2059" s="1"/>
      <c r="K2059" s="1"/>
      <c r="L2059" s="1"/>
      <c r="M2059" s="1"/>
      <c r="N2059" s="1"/>
      <c r="O2059" s="1"/>
      <c r="P2059" s="1">
        <v>87411</v>
      </c>
      <c r="Q2059" s="1"/>
      <c r="R2059" s="1"/>
      <c r="S2059" s="1"/>
      <c r="T2059" s="1">
        <v>87411</v>
      </c>
      <c r="U2059" s="1">
        <v>11.166666666666666</v>
      </c>
      <c r="V2059" s="36">
        <v>0.14339870983790914</v>
      </c>
      <c r="W2059" s="1"/>
      <c r="X2059" s="1"/>
      <c r="Y2059" s="1"/>
      <c r="Z2059" s="1"/>
      <c r="AA2059" s="1"/>
      <c r="AB2059" s="1"/>
      <c r="AC2059" s="1">
        <v>10295</v>
      </c>
      <c r="AD2059" s="1"/>
      <c r="AE2059" s="1"/>
      <c r="AF2059" s="1"/>
      <c r="AG2059" s="1">
        <v>0</v>
      </c>
      <c r="AH2059" s="1">
        <v>0</v>
      </c>
      <c r="AI2059" s="1">
        <v>0</v>
      </c>
      <c r="AJ2059" s="1">
        <v>0</v>
      </c>
      <c r="AK2059" s="1"/>
      <c r="AL2059" s="1">
        <v>0</v>
      </c>
      <c r="AM2059" s="1">
        <v>90489.384327499996</v>
      </c>
      <c r="AN2059" s="1"/>
      <c r="AO2059" s="1">
        <v>0</v>
      </c>
      <c r="AP2059" s="1">
        <v>0</v>
      </c>
      <c r="AQ2059" s="1">
        <v>90489.384327499996</v>
      </c>
      <c r="AR2059" s="1">
        <v>0</v>
      </c>
      <c r="AS2059" s="1">
        <v>0</v>
      </c>
      <c r="AT2059" s="1">
        <v>0</v>
      </c>
      <c r="AU2059" s="1">
        <v>0</v>
      </c>
      <c r="AV2059" s="1"/>
      <c r="AW2059" s="1">
        <v>0</v>
      </c>
      <c r="AX2059" s="1">
        <v>26779.148099999999</v>
      </c>
      <c r="AY2059" s="1"/>
      <c r="AZ2059" s="1">
        <v>0</v>
      </c>
      <c r="BA2059" s="1">
        <v>0</v>
      </c>
      <c r="BB2059" s="1">
        <v>26779.148099999999</v>
      </c>
      <c r="BC2059" s="7">
        <v>0.87434173722551878</v>
      </c>
      <c r="BD2059" s="35" t="s">
        <v>552</v>
      </c>
      <c r="BE2059" s="35" t="s">
        <v>552</v>
      </c>
      <c r="BF2059" s="35" t="s">
        <v>552</v>
      </c>
      <c r="BG2059" s="35" t="s">
        <v>552</v>
      </c>
      <c r="BH2059" s="35" t="s">
        <v>552</v>
      </c>
      <c r="BI2059" s="35" t="s">
        <v>552</v>
      </c>
      <c r="BJ2059" s="35">
        <v>1.3415763739975519</v>
      </c>
      <c r="BK2059" s="35" t="s">
        <v>552</v>
      </c>
      <c r="BL2059" s="35" t="s">
        <v>552</v>
      </c>
      <c r="BM2059" s="35" t="s">
        <v>552</v>
      </c>
      <c r="BN2059" s="35">
        <v>1.3415763739975519</v>
      </c>
      <c r="BO2059" s="1">
        <v>0</v>
      </c>
      <c r="BP2059" s="1">
        <v>0</v>
      </c>
      <c r="BQ2059" s="1">
        <v>44147.623852799989</v>
      </c>
      <c r="BR2059" s="1">
        <v>1962.3519974924975</v>
      </c>
      <c r="BS2059" s="1">
        <v>17340.386069101201</v>
      </c>
      <c r="BT2059" s="1">
        <v>44147.623852799989</v>
      </c>
      <c r="BU2059" s="1">
        <v>1962.3519974924975</v>
      </c>
      <c r="BV2059" s="1">
        <v>5104.4307688375347</v>
      </c>
      <c r="BW2059" s="35">
        <v>6.0051624140618642</v>
      </c>
      <c r="BX2059" s="1">
        <v>220966.02757817553</v>
      </c>
      <c r="BY2059" s="1">
        <v>9821.8904610086702</v>
      </c>
      <c r="BZ2059" s="1">
        <v>86791.448598387302</v>
      </c>
      <c r="CA2059" s="1">
        <v>220966.02757817553</v>
      </c>
      <c r="CB2059" s="1">
        <v>9821.8904610086702</v>
      </c>
      <c r="CC2059" s="1">
        <v>25548.50502936653</v>
      </c>
    </row>
    <row r="2060" spans="1:81" x14ac:dyDescent="0.25">
      <c r="A2060" t="s">
        <v>605</v>
      </c>
      <c r="B2060" t="s">
        <v>606</v>
      </c>
      <c r="C2060" t="s">
        <v>223</v>
      </c>
      <c r="D2060" t="s">
        <v>38</v>
      </c>
      <c r="E2060">
        <v>40092</v>
      </c>
      <c r="F2060" t="s">
        <v>370</v>
      </c>
      <c r="G2060" t="s">
        <v>220</v>
      </c>
      <c r="H2060" s="74">
        <v>0.47081209714231009</v>
      </c>
      <c r="I2060" s="1">
        <v>2676232.88</v>
      </c>
      <c r="J2060" s="1"/>
      <c r="K2060" s="1"/>
      <c r="L2060" s="1">
        <v>1143596</v>
      </c>
      <c r="M2060" s="1"/>
      <c r="N2060" s="1"/>
      <c r="O2060" s="1"/>
      <c r="P2060" s="1"/>
      <c r="Q2060" s="1"/>
      <c r="R2060" s="1"/>
      <c r="S2060" s="1"/>
      <c r="T2060" s="1">
        <v>1143596</v>
      </c>
      <c r="U2060" s="1">
        <v>26.758620689655171</v>
      </c>
      <c r="V2060" s="36">
        <v>8.5136218338069919E-2</v>
      </c>
      <c r="W2060" s="1"/>
      <c r="X2060" s="1"/>
      <c r="Y2060" s="1">
        <v>265336</v>
      </c>
      <c r="Z2060" s="1"/>
      <c r="AA2060" s="1"/>
      <c r="AB2060" s="1"/>
      <c r="AC2060" s="1"/>
      <c r="AD2060" s="1"/>
      <c r="AE2060" s="1"/>
      <c r="AF2060" s="1"/>
      <c r="AG2060" s="1">
        <v>0</v>
      </c>
      <c r="AH2060" s="1">
        <v>0</v>
      </c>
      <c r="AI2060" s="1">
        <v>2722446.33825</v>
      </c>
      <c r="AJ2060" s="1">
        <v>0</v>
      </c>
      <c r="AK2060" s="1">
        <v>0</v>
      </c>
      <c r="AL2060" s="1">
        <v>0</v>
      </c>
      <c r="AM2060" s="1">
        <v>0</v>
      </c>
      <c r="AN2060" s="1">
        <v>0</v>
      </c>
      <c r="AO2060" s="1">
        <v>0</v>
      </c>
      <c r="AP2060" s="1">
        <v>0</v>
      </c>
      <c r="AQ2060" s="1">
        <v>2722446.33825</v>
      </c>
      <c r="AR2060" s="1">
        <v>0</v>
      </c>
      <c r="AS2060" s="1">
        <v>0</v>
      </c>
      <c r="AT2060" s="1">
        <v>575253.59551839996</v>
      </c>
      <c r="AU2060" s="1">
        <v>0</v>
      </c>
      <c r="AV2060" s="1">
        <v>0</v>
      </c>
      <c r="AW2060" s="1">
        <v>0</v>
      </c>
      <c r="AX2060" s="1">
        <v>0</v>
      </c>
      <c r="AY2060" s="1">
        <v>0</v>
      </c>
      <c r="AZ2060" s="1">
        <v>0</v>
      </c>
      <c r="BA2060" s="1">
        <v>0</v>
      </c>
      <c r="BB2060" s="1">
        <v>575253.59551839996</v>
      </c>
      <c r="BC2060" s="7">
        <v>1.2322171057730971</v>
      </c>
      <c r="BD2060" s="35" t="s">
        <v>552</v>
      </c>
      <c r="BE2060" s="35" t="s">
        <v>552</v>
      </c>
      <c r="BF2060" s="35">
        <v>2.8836231796616989</v>
      </c>
      <c r="BG2060" s="35" t="s">
        <v>552</v>
      </c>
      <c r="BH2060" s="35" t="s">
        <v>552</v>
      </c>
      <c r="BI2060" s="35" t="s">
        <v>552</v>
      </c>
      <c r="BJ2060" s="35" t="s">
        <v>552</v>
      </c>
      <c r="BK2060" s="35" t="s">
        <v>552</v>
      </c>
      <c r="BL2060" s="35" t="s">
        <v>552</v>
      </c>
      <c r="BM2060" s="35" t="s">
        <v>552</v>
      </c>
      <c r="BN2060" s="35">
        <v>2.8836231796616989</v>
      </c>
      <c r="BO2060" s="1">
        <v>0</v>
      </c>
      <c r="BP2060" s="1"/>
      <c r="BQ2060" s="1">
        <v>880908.81478079979</v>
      </c>
      <c r="BR2060" s="1">
        <v>39156.199619205872</v>
      </c>
      <c r="BS2060" s="1">
        <v>346005.00790043367</v>
      </c>
      <c r="BT2060" s="1">
        <v>880908.81478079979</v>
      </c>
      <c r="BU2060" s="1">
        <v>39156.199619205872</v>
      </c>
      <c r="BV2060" s="1">
        <v>101852.32332548592</v>
      </c>
      <c r="BW2060" s="35">
        <v>6.1129446692826193</v>
      </c>
      <c r="BX2060" s="1">
        <v>4504038.0286575602</v>
      </c>
      <c r="BY2060" s="1">
        <v>200203.48211238478</v>
      </c>
      <c r="BZ2060" s="1">
        <v>1769104.4606896124</v>
      </c>
      <c r="CA2060" s="1">
        <v>4504038.0286575602</v>
      </c>
      <c r="CB2060" s="1">
        <v>200203.48211238478</v>
      </c>
      <c r="CC2060" s="1">
        <v>520765.293601093</v>
      </c>
    </row>
    <row r="2061" spans="1:81" x14ac:dyDescent="0.25">
      <c r="A2061" t="s">
        <v>605</v>
      </c>
      <c r="B2061" t="s">
        <v>606</v>
      </c>
      <c r="C2061" t="s">
        <v>223</v>
      </c>
      <c r="D2061" t="s">
        <v>28</v>
      </c>
      <c r="E2061">
        <v>40092</v>
      </c>
      <c r="F2061" t="s">
        <v>370</v>
      </c>
      <c r="G2061" t="s">
        <v>220</v>
      </c>
      <c r="H2061" s="74">
        <v>0.47081209714231009</v>
      </c>
      <c r="I2061" s="1">
        <v>3300081.26</v>
      </c>
      <c r="J2061" s="1">
        <v>0</v>
      </c>
      <c r="K2061" s="1">
        <v>0</v>
      </c>
      <c r="L2061" s="1">
        <v>1143596</v>
      </c>
      <c r="M2061" s="1">
        <v>0</v>
      </c>
      <c r="N2061" s="1">
        <v>0</v>
      </c>
      <c r="O2061" s="1">
        <v>0</v>
      </c>
      <c r="P2061" s="1">
        <v>470560</v>
      </c>
      <c r="Q2061" s="1">
        <v>0</v>
      </c>
      <c r="R2061" s="1">
        <v>0</v>
      </c>
      <c r="S2061" s="1">
        <v>0</v>
      </c>
      <c r="T2061" s="1">
        <v>1614156</v>
      </c>
      <c r="U2061" s="1"/>
      <c r="V2061" s="36"/>
      <c r="W2061" s="1"/>
      <c r="X2061" s="1"/>
      <c r="Y2061" s="1">
        <v>265336</v>
      </c>
      <c r="Z2061" s="1"/>
      <c r="AA2061" s="1"/>
      <c r="AB2061" s="1"/>
      <c r="AC2061" s="1">
        <v>55426</v>
      </c>
      <c r="AD2061" s="1"/>
      <c r="AE2061" s="1"/>
      <c r="AF2061" s="1"/>
      <c r="AG2061" s="1">
        <v>0</v>
      </c>
      <c r="AH2061" s="1">
        <v>0</v>
      </c>
      <c r="AI2061" s="1">
        <v>2722446.33825</v>
      </c>
      <c r="AJ2061" s="1">
        <v>0</v>
      </c>
      <c r="AK2061" s="1">
        <v>0</v>
      </c>
      <c r="AL2061" s="1">
        <v>0</v>
      </c>
      <c r="AM2061" s="1">
        <v>487174.75773333333</v>
      </c>
      <c r="AN2061" s="1">
        <v>0</v>
      </c>
      <c r="AO2061" s="1">
        <v>0</v>
      </c>
      <c r="AP2061" s="1">
        <v>0</v>
      </c>
      <c r="AQ2061" s="1">
        <v>3209621.0959833334</v>
      </c>
      <c r="AR2061" s="1">
        <v>0</v>
      </c>
      <c r="AS2061" s="1">
        <v>0</v>
      </c>
      <c r="AT2061" s="1">
        <v>575253.59551839996</v>
      </c>
      <c r="AU2061" s="1">
        <v>0</v>
      </c>
      <c r="AV2061" s="1">
        <v>0</v>
      </c>
      <c r="AW2061" s="1">
        <v>0</v>
      </c>
      <c r="AX2061" s="1">
        <v>144173.00267999998</v>
      </c>
      <c r="AY2061" s="1">
        <v>0</v>
      </c>
      <c r="AZ2061" s="1">
        <v>0</v>
      </c>
      <c r="BA2061" s="1">
        <v>0</v>
      </c>
      <c r="BB2061" s="1">
        <v>719426.59819839988</v>
      </c>
      <c r="BC2061" s="7">
        <v>1.190591195982166</v>
      </c>
      <c r="BD2061" s="35" t="s">
        <v>552</v>
      </c>
      <c r="BE2061" s="35" t="s">
        <v>552</v>
      </c>
      <c r="BF2061" s="35">
        <v>2.8836231796616989</v>
      </c>
      <c r="BG2061" s="35" t="s">
        <v>552</v>
      </c>
      <c r="BH2061" s="35" t="s">
        <v>552</v>
      </c>
      <c r="BI2061" s="35" t="s">
        <v>552</v>
      </c>
      <c r="BJ2061" s="35">
        <v>1.3416944925478862</v>
      </c>
      <c r="BK2061" s="35" t="s">
        <v>552</v>
      </c>
      <c r="BL2061" s="35" t="s">
        <v>552</v>
      </c>
      <c r="BM2061" s="35" t="s">
        <v>552</v>
      </c>
      <c r="BN2061" s="35">
        <v>2.4341189415284106</v>
      </c>
      <c r="BO2061" s="1">
        <v>0</v>
      </c>
      <c r="BP2061" s="1">
        <v>0</v>
      </c>
      <c r="BQ2061" s="1">
        <v>1086254.7475415997</v>
      </c>
      <c r="BR2061" s="1">
        <v>48283.780362253237</v>
      </c>
      <c r="BS2061" s="1">
        <v>426661.16651192657</v>
      </c>
      <c r="BT2061" s="1">
        <v>1086254.7475415997</v>
      </c>
      <c r="BU2061" s="1">
        <v>48283.780362253237</v>
      </c>
      <c r="BV2061" s="1">
        <v>125594.80380268587</v>
      </c>
      <c r="BW2061" s="35">
        <v>6.1129446692826193</v>
      </c>
      <c r="BX2061" s="1">
        <v>5553960.4209257588</v>
      </c>
      <c r="BY2061" s="1">
        <v>246872.29741599548</v>
      </c>
      <c r="BZ2061" s="1">
        <v>2181494.936907059</v>
      </c>
      <c r="CA2061" s="1">
        <v>5553960.4209257588</v>
      </c>
      <c r="CB2061" s="1">
        <v>246872.29741599548</v>
      </c>
      <c r="CC2061" s="1">
        <v>642159.28259253909</v>
      </c>
    </row>
    <row r="2062" spans="1:81" x14ac:dyDescent="0.25">
      <c r="A2062" t="s">
        <v>605</v>
      </c>
      <c r="B2062" t="s">
        <v>606</v>
      </c>
      <c r="C2062" t="s">
        <v>223</v>
      </c>
      <c r="D2062" t="s">
        <v>1730</v>
      </c>
      <c r="E2062">
        <v>40092</v>
      </c>
      <c r="F2062" t="s">
        <v>370</v>
      </c>
      <c r="G2062" t="s">
        <v>220</v>
      </c>
      <c r="H2062" s="74">
        <v>0.47081209714231009</v>
      </c>
      <c r="I2062" s="1">
        <v>623848.38</v>
      </c>
      <c r="J2062" s="1"/>
      <c r="K2062" s="1"/>
      <c r="L2062" s="1"/>
      <c r="M2062" s="1"/>
      <c r="N2062" s="1"/>
      <c r="O2062" s="1"/>
      <c r="P2062" s="1">
        <v>470560</v>
      </c>
      <c r="Q2062" s="1"/>
      <c r="R2062" s="1"/>
      <c r="S2062" s="1"/>
      <c r="T2062" s="1">
        <v>470560</v>
      </c>
      <c r="U2062" s="1">
        <v>9.6111111111111107</v>
      </c>
      <c r="V2062" s="36">
        <v>0.18292853257729694</v>
      </c>
      <c r="W2062" s="1"/>
      <c r="X2062" s="1"/>
      <c r="Y2062" s="1"/>
      <c r="Z2062" s="1"/>
      <c r="AA2062" s="1"/>
      <c r="AB2062" s="1"/>
      <c r="AC2062" s="1">
        <v>55426</v>
      </c>
      <c r="AD2062" s="1"/>
      <c r="AE2062" s="1"/>
      <c r="AF2062" s="1"/>
      <c r="AG2062" s="1">
        <v>0</v>
      </c>
      <c r="AH2062" s="1">
        <v>0</v>
      </c>
      <c r="AI2062" s="1">
        <v>0</v>
      </c>
      <c r="AJ2062" s="1">
        <v>0</v>
      </c>
      <c r="AK2062" s="1"/>
      <c r="AL2062" s="1">
        <v>0</v>
      </c>
      <c r="AM2062" s="1">
        <v>487174.75773333333</v>
      </c>
      <c r="AN2062" s="1"/>
      <c r="AO2062" s="1">
        <v>0</v>
      </c>
      <c r="AP2062" s="1">
        <v>0</v>
      </c>
      <c r="AQ2062" s="1">
        <v>487174.75773333333</v>
      </c>
      <c r="AR2062" s="1">
        <v>0</v>
      </c>
      <c r="AS2062" s="1">
        <v>0</v>
      </c>
      <c r="AT2062" s="1">
        <v>0</v>
      </c>
      <c r="AU2062" s="1">
        <v>0</v>
      </c>
      <c r="AV2062" s="1"/>
      <c r="AW2062" s="1">
        <v>0</v>
      </c>
      <c r="AX2062" s="1">
        <v>144173.00267999998</v>
      </c>
      <c r="AY2062" s="1"/>
      <c r="AZ2062" s="1">
        <v>0</v>
      </c>
      <c r="BA2062" s="1">
        <v>0</v>
      </c>
      <c r="BB2062" s="1">
        <v>144173.00267999998</v>
      </c>
      <c r="BC2062" s="7">
        <v>1.0120211587522809</v>
      </c>
      <c r="BD2062" s="35" t="s">
        <v>552</v>
      </c>
      <c r="BE2062" s="35" t="s">
        <v>552</v>
      </c>
      <c r="BF2062" s="35" t="s">
        <v>552</v>
      </c>
      <c r="BG2062" s="35" t="s">
        <v>552</v>
      </c>
      <c r="BH2062" s="35" t="s">
        <v>552</v>
      </c>
      <c r="BI2062" s="35" t="s">
        <v>552</v>
      </c>
      <c r="BJ2062" s="35">
        <v>1.3416944925478862</v>
      </c>
      <c r="BK2062" s="35" t="s">
        <v>552</v>
      </c>
      <c r="BL2062" s="35" t="s">
        <v>552</v>
      </c>
      <c r="BM2062" s="35" t="s">
        <v>552</v>
      </c>
      <c r="BN2062" s="35">
        <v>1.3416944925478862</v>
      </c>
      <c r="BO2062" s="1">
        <v>0</v>
      </c>
      <c r="BP2062" s="1">
        <v>0</v>
      </c>
      <c r="BQ2062" s="1">
        <v>205345.93276079997</v>
      </c>
      <c r="BR2062" s="1">
        <v>9127.5807430473706</v>
      </c>
      <c r="BS2062" s="1">
        <v>80656.158611493025</v>
      </c>
      <c r="BT2062" s="1">
        <v>205345.93276079997</v>
      </c>
      <c r="BU2062" s="1">
        <v>9127.5807430473706</v>
      </c>
      <c r="BV2062" s="1">
        <v>23742.480477199959</v>
      </c>
      <c r="BW2062" s="35">
        <v>6.1129446692826193</v>
      </c>
      <c r="BX2062" s="1">
        <v>1049922.3922681995</v>
      </c>
      <c r="BY2062" s="1">
        <v>46668.81530361074</v>
      </c>
      <c r="BZ2062" s="1">
        <v>412390.47621744662</v>
      </c>
      <c r="CA2062" s="1">
        <v>1049922.3922681995</v>
      </c>
      <c r="CB2062" s="1">
        <v>46668.81530361074</v>
      </c>
      <c r="CC2062" s="1">
        <v>121393.98899144618</v>
      </c>
    </row>
    <row r="2063" spans="1:81" x14ac:dyDescent="0.25">
      <c r="A2063" t="s">
        <v>1276</v>
      </c>
      <c r="B2063" t="s">
        <v>1277</v>
      </c>
      <c r="C2063" t="s">
        <v>223</v>
      </c>
      <c r="D2063" t="s">
        <v>38</v>
      </c>
      <c r="E2063">
        <v>40162</v>
      </c>
      <c r="F2063" t="s">
        <v>370</v>
      </c>
      <c r="G2063" t="s">
        <v>220</v>
      </c>
      <c r="H2063" s="74">
        <v>0.47081209714231009</v>
      </c>
      <c r="I2063" s="1">
        <v>199868.81</v>
      </c>
      <c r="J2063" s="1"/>
      <c r="K2063" s="1"/>
      <c r="L2063" s="1">
        <v>686</v>
      </c>
      <c r="M2063" s="1"/>
      <c r="N2063" s="1"/>
      <c r="O2063" s="1"/>
      <c r="P2063" s="1"/>
      <c r="Q2063" s="1"/>
      <c r="R2063" s="1"/>
      <c r="S2063" s="1"/>
      <c r="T2063" s="1">
        <v>686</v>
      </c>
      <c r="U2063" s="1">
        <v>30</v>
      </c>
      <c r="V2063" s="36">
        <v>3.1993649894191581E-2</v>
      </c>
      <c r="W2063" s="1"/>
      <c r="X2063" s="1"/>
      <c r="Y2063" s="1">
        <v>159</v>
      </c>
      <c r="Z2063" s="1"/>
      <c r="AA2063" s="1"/>
      <c r="AB2063" s="1"/>
      <c r="AC2063" s="1"/>
      <c r="AD2063" s="1"/>
      <c r="AE2063" s="1"/>
      <c r="AF2063" s="1"/>
      <c r="AG2063" s="1">
        <v>0</v>
      </c>
      <c r="AH2063" s="1">
        <v>0</v>
      </c>
      <c r="AI2063" s="1">
        <v>1631.4076250000001</v>
      </c>
      <c r="AJ2063" s="1">
        <v>0</v>
      </c>
      <c r="AK2063" s="1">
        <v>0</v>
      </c>
      <c r="AL2063" s="1">
        <v>0</v>
      </c>
      <c r="AM2063" s="1">
        <v>0</v>
      </c>
      <c r="AN2063" s="1">
        <v>0</v>
      </c>
      <c r="AO2063" s="1">
        <v>0</v>
      </c>
      <c r="AP2063" s="1">
        <v>0</v>
      </c>
      <c r="AQ2063" s="1">
        <v>1631.4076250000001</v>
      </c>
      <c r="AR2063" s="1">
        <v>0</v>
      </c>
      <c r="AS2063" s="1">
        <v>0</v>
      </c>
      <c r="AT2063" s="1">
        <v>344.71508460000001</v>
      </c>
      <c r="AU2063" s="1">
        <v>0</v>
      </c>
      <c r="AV2063" s="1">
        <v>0</v>
      </c>
      <c r="AW2063" s="1">
        <v>0</v>
      </c>
      <c r="AX2063" s="1">
        <v>0</v>
      </c>
      <c r="AY2063" s="1">
        <v>0</v>
      </c>
      <c r="AZ2063" s="1">
        <v>0</v>
      </c>
      <c r="BA2063" s="1">
        <v>0</v>
      </c>
      <c r="BB2063" s="1">
        <v>344.71508460000001</v>
      </c>
      <c r="BC2063" s="7">
        <v>9.8870989905828731E-3</v>
      </c>
      <c r="BD2063" s="35" t="s">
        <v>552</v>
      </c>
      <c r="BE2063" s="35" t="s">
        <v>552</v>
      </c>
      <c r="BF2063" s="35">
        <v>2.8806453492711372</v>
      </c>
      <c r="BG2063" s="35" t="s">
        <v>552</v>
      </c>
      <c r="BH2063" s="35" t="s">
        <v>552</v>
      </c>
      <c r="BI2063" s="35" t="s">
        <v>552</v>
      </c>
      <c r="BJ2063" s="35" t="s">
        <v>552</v>
      </c>
      <c r="BK2063" s="35" t="s">
        <v>552</v>
      </c>
      <c r="BL2063" s="35" t="s">
        <v>552</v>
      </c>
      <c r="BM2063" s="35" t="s">
        <v>552</v>
      </c>
      <c r="BN2063" s="35">
        <v>2.8806453492711372</v>
      </c>
      <c r="BO2063" s="1">
        <v>0</v>
      </c>
      <c r="BP2063" s="1"/>
      <c r="BQ2063" s="1">
        <v>65788.817499599987</v>
      </c>
      <c r="BR2063" s="1">
        <v>2924.2982105552528</v>
      </c>
      <c r="BS2063" s="1">
        <v>25840.654488596021</v>
      </c>
      <c r="BT2063" s="1">
        <v>65788.817499599987</v>
      </c>
      <c r="BU2063" s="1">
        <v>2924.2982105552528</v>
      </c>
      <c r="BV2063" s="1">
        <v>7606.6260193321123</v>
      </c>
      <c r="BW2063" s="35">
        <v>5.9792556198123794</v>
      </c>
      <c r="BX2063" s="1">
        <v>327579.33925569424</v>
      </c>
      <c r="BY2063" s="1">
        <v>14560.828298914528</v>
      </c>
      <c r="BZ2063" s="1">
        <v>128667.22408197174</v>
      </c>
      <c r="CA2063" s="1">
        <v>327579.33925569424</v>
      </c>
      <c r="CB2063" s="1">
        <v>14560.828298914528</v>
      </c>
      <c r="CC2063" s="1">
        <v>37875.335354570489</v>
      </c>
    </row>
    <row r="2064" spans="1:81" x14ac:dyDescent="0.25">
      <c r="A2064" t="s">
        <v>1276</v>
      </c>
      <c r="B2064" t="s">
        <v>1277</v>
      </c>
      <c r="C2064" t="s">
        <v>223</v>
      </c>
      <c r="D2064" t="s">
        <v>28</v>
      </c>
      <c r="E2064">
        <v>40162</v>
      </c>
      <c r="F2064" t="s">
        <v>370</v>
      </c>
      <c r="G2064" t="s">
        <v>220</v>
      </c>
      <c r="H2064" s="74">
        <v>0.47081209714231009</v>
      </c>
      <c r="I2064" s="1">
        <v>693681.12</v>
      </c>
      <c r="J2064" s="1">
        <v>0</v>
      </c>
      <c r="K2064" s="1">
        <v>0</v>
      </c>
      <c r="L2064" s="1">
        <v>686</v>
      </c>
      <c r="M2064" s="1">
        <v>0</v>
      </c>
      <c r="N2064" s="1">
        <v>0</v>
      </c>
      <c r="O2064" s="1">
        <v>0</v>
      </c>
      <c r="P2064" s="1">
        <v>355842</v>
      </c>
      <c r="Q2064" s="1">
        <v>0</v>
      </c>
      <c r="R2064" s="1">
        <v>0</v>
      </c>
      <c r="S2064" s="1">
        <v>0</v>
      </c>
      <c r="T2064" s="1">
        <v>356528</v>
      </c>
      <c r="U2064" s="1"/>
      <c r="V2064" s="36"/>
      <c r="W2064" s="1"/>
      <c r="X2064" s="1"/>
      <c r="Y2064" s="1">
        <v>159</v>
      </c>
      <c r="Z2064" s="1"/>
      <c r="AA2064" s="1"/>
      <c r="AB2064" s="1"/>
      <c r="AC2064" s="1">
        <v>41913</v>
      </c>
      <c r="AD2064" s="1"/>
      <c r="AE2064" s="1"/>
      <c r="AF2064" s="1"/>
      <c r="AG2064" s="1">
        <v>0</v>
      </c>
      <c r="AH2064" s="1">
        <v>0</v>
      </c>
      <c r="AI2064" s="1">
        <v>1631.4076250000001</v>
      </c>
      <c r="AJ2064" s="1">
        <v>0</v>
      </c>
      <c r="AK2064" s="1">
        <v>0</v>
      </c>
      <c r="AL2064" s="1">
        <v>0</v>
      </c>
      <c r="AM2064" s="1">
        <v>368400.31720499997</v>
      </c>
      <c r="AN2064" s="1">
        <v>0</v>
      </c>
      <c r="AO2064" s="1">
        <v>0</v>
      </c>
      <c r="AP2064" s="1">
        <v>0</v>
      </c>
      <c r="AQ2064" s="1">
        <v>370031.72482999996</v>
      </c>
      <c r="AR2064" s="1">
        <v>0</v>
      </c>
      <c r="AS2064" s="1">
        <v>0</v>
      </c>
      <c r="AT2064" s="1">
        <v>344.71508460000001</v>
      </c>
      <c r="AU2064" s="1">
        <v>0</v>
      </c>
      <c r="AV2064" s="1">
        <v>0</v>
      </c>
      <c r="AW2064" s="1">
        <v>0</v>
      </c>
      <c r="AX2064" s="1">
        <v>109023.25734</v>
      </c>
      <c r="AY2064" s="1">
        <v>0</v>
      </c>
      <c r="AZ2064" s="1">
        <v>0</v>
      </c>
      <c r="BA2064" s="1">
        <v>0</v>
      </c>
      <c r="BB2064" s="1">
        <v>109367.9724246</v>
      </c>
      <c r="BC2064" s="7">
        <v>0.69109520705219707</v>
      </c>
      <c r="BD2064" s="35" t="s">
        <v>552</v>
      </c>
      <c r="BE2064" s="35" t="s">
        <v>552</v>
      </c>
      <c r="BF2064" s="35">
        <v>2.8806453492711372</v>
      </c>
      <c r="BG2064" s="35" t="s">
        <v>552</v>
      </c>
      <c r="BH2064" s="35" t="s">
        <v>552</v>
      </c>
      <c r="BI2064" s="35" t="s">
        <v>552</v>
      </c>
      <c r="BJ2064" s="35">
        <v>1.3416729181631173</v>
      </c>
      <c r="BK2064" s="35" t="s">
        <v>552</v>
      </c>
      <c r="BL2064" s="35" t="s">
        <v>552</v>
      </c>
      <c r="BM2064" s="35" t="s">
        <v>552</v>
      </c>
      <c r="BN2064" s="35">
        <v>1.3446340743352554</v>
      </c>
      <c r="BO2064" s="1">
        <v>0</v>
      </c>
      <c r="BP2064" s="1">
        <v>0</v>
      </c>
      <c r="BQ2064" s="1">
        <v>228332.07745919994</v>
      </c>
      <c r="BR2064" s="1">
        <v>10149.309729276736</v>
      </c>
      <c r="BS2064" s="1">
        <v>89684.699414492527</v>
      </c>
      <c r="BT2064" s="1">
        <v>228332.07745919994</v>
      </c>
      <c r="BU2064" s="1">
        <v>10149.309729276736</v>
      </c>
      <c r="BV2064" s="1">
        <v>26400.181481600059</v>
      </c>
      <c r="BW2064" s="35">
        <v>5.9792556198123794</v>
      </c>
      <c r="BX2064" s="1">
        <v>1136923.7798721567</v>
      </c>
      <c r="BY2064" s="1">
        <v>50536.007506717644</v>
      </c>
      <c r="BZ2064" s="1">
        <v>446563.04357079579</v>
      </c>
      <c r="CA2064" s="1">
        <v>1136923.7798721567</v>
      </c>
      <c r="CB2064" s="1">
        <v>50536.007506717644</v>
      </c>
      <c r="CC2064" s="1">
        <v>131453.2520063238</v>
      </c>
    </row>
    <row r="2065" spans="1:81" x14ac:dyDescent="0.25">
      <c r="A2065" t="s">
        <v>1276</v>
      </c>
      <c r="B2065" t="s">
        <v>1277</v>
      </c>
      <c r="C2065" t="s">
        <v>223</v>
      </c>
      <c r="D2065" t="s">
        <v>1730</v>
      </c>
      <c r="E2065">
        <v>40162</v>
      </c>
      <c r="F2065" t="s">
        <v>370</v>
      </c>
      <c r="G2065" t="s">
        <v>220</v>
      </c>
      <c r="H2065" s="74">
        <v>0.47081209714231009</v>
      </c>
      <c r="I2065" s="1">
        <v>493812.31</v>
      </c>
      <c r="J2065" s="1"/>
      <c r="K2065" s="1"/>
      <c r="L2065" s="1"/>
      <c r="M2065" s="1"/>
      <c r="N2065" s="1"/>
      <c r="O2065" s="1"/>
      <c r="P2065" s="1">
        <v>355842</v>
      </c>
      <c r="Q2065" s="1"/>
      <c r="R2065" s="1"/>
      <c r="S2065" s="1"/>
      <c r="T2065" s="1">
        <v>355842</v>
      </c>
      <c r="U2065" s="1">
        <v>12.076923076923077</v>
      </c>
      <c r="V2065" s="36">
        <v>0.27948296939573641</v>
      </c>
      <c r="W2065" s="1"/>
      <c r="X2065" s="1"/>
      <c r="Y2065" s="1"/>
      <c r="Z2065" s="1"/>
      <c r="AA2065" s="1"/>
      <c r="AB2065" s="1"/>
      <c r="AC2065" s="1">
        <v>41913</v>
      </c>
      <c r="AD2065" s="1"/>
      <c r="AE2065" s="1"/>
      <c r="AF2065" s="1"/>
      <c r="AG2065" s="1">
        <v>0</v>
      </c>
      <c r="AH2065" s="1">
        <v>0</v>
      </c>
      <c r="AI2065" s="1">
        <v>0</v>
      </c>
      <c r="AJ2065" s="1">
        <v>0</v>
      </c>
      <c r="AK2065" s="1"/>
      <c r="AL2065" s="1">
        <v>0</v>
      </c>
      <c r="AM2065" s="1">
        <v>368400.31720499997</v>
      </c>
      <c r="AN2065" s="1"/>
      <c r="AO2065" s="1">
        <v>0</v>
      </c>
      <c r="AP2065" s="1">
        <v>0</v>
      </c>
      <c r="AQ2065" s="1">
        <v>368400.31720499997</v>
      </c>
      <c r="AR2065" s="1">
        <v>0</v>
      </c>
      <c r="AS2065" s="1">
        <v>0</v>
      </c>
      <c r="AT2065" s="1">
        <v>0</v>
      </c>
      <c r="AU2065" s="1">
        <v>0</v>
      </c>
      <c r="AV2065" s="1"/>
      <c r="AW2065" s="1">
        <v>0</v>
      </c>
      <c r="AX2065" s="1">
        <v>109023.25734</v>
      </c>
      <c r="AY2065" s="1"/>
      <c r="AZ2065" s="1">
        <v>0</v>
      </c>
      <c r="BA2065" s="1">
        <v>0</v>
      </c>
      <c r="BB2065" s="1">
        <v>109023.25734</v>
      </c>
      <c r="BC2065" s="7">
        <v>0.96681181266015825</v>
      </c>
      <c r="BD2065" s="35" t="s">
        <v>552</v>
      </c>
      <c r="BE2065" s="35" t="s">
        <v>552</v>
      </c>
      <c r="BF2065" s="35" t="s">
        <v>552</v>
      </c>
      <c r="BG2065" s="35" t="s">
        <v>552</v>
      </c>
      <c r="BH2065" s="35" t="s">
        <v>552</v>
      </c>
      <c r="BI2065" s="35" t="s">
        <v>552</v>
      </c>
      <c r="BJ2065" s="35">
        <v>1.3416729181631173</v>
      </c>
      <c r="BK2065" s="35" t="s">
        <v>552</v>
      </c>
      <c r="BL2065" s="35" t="s">
        <v>552</v>
      </c>
      <c r="BM2065" s="35" t="s">
        <v>552</v>
      </c>
      <c r="BN2065" s="35">
        <v>1.3416729181631173</v>
      </c>
      <c r="BO2065" s="1">
        <v>0</v>
      </c>
      <c r="BP2065" s="1">
        <v>0</v>
      </c>
      <c r="BQ2065" s="1">
        <v>162543.25995959996</v>
      </c>
      <c r="BR2065" s="1">
        <v>7225.0115187214842</v>
      </c>
      <c r="BS2065" s="1">
        <v>63844.044925896502</v>
      </c>
      <c r="BT2065" s="1">
        <v>162543.25995959996</v>
      </c>
      <c r="BU2065" s="1">
        <v>7225.0115187214842</v>
      </c>
      <c r="BV2065" s="1">
        <v>18793.555462267948</v>
      </c>
      <c r="BW2065" s="35">
        <v>5.9792556198123794</v>
      </c>
      <c r="BX2065" s="1">
        <v>809344.44061646261</v>
      </c>
      <c r="BY2065" s="1">
        <v>35975.179207803129</v>
      </c>
      <c r="BZ2065" s="1">
        <v>317895.81948882423</v>
      </c>
      <c r="CA2065" s="1">
        <v>809344.44061646261</v>
      </c>
      <c r="CB2065" s="1">
        <v>35975.179207803129</v>
      </c>
      <c r="CC2065" s="1">
        <v>93577.91665175333</v>
      </c>
    </row>
    <row r="2066" spans="1:81" x14ac:dyDescent="0.25">
      <c r="A2066" t="s">
        <v>1103</v>
      </c>
      <c r="B2066" t="s">
        <v>1104</v>
      </c>
      <c r="C2066" t="s">
        <v>223</v>
      </c>
      <c r="D2066" t="s">
        <v>38</v>
      </c>
      <c r="E2066">
        <v>40054</v>
      </c>
      <c r="F2066" t="s">
        <v>370</v>
      </c>
      <c r="G2066" t="s">
        <v>220</v>
      </c>
      <c r="H2066" s="74">
        <v>0.47081209714231009</v>
      </c>
      <c r="I2066" s="1">
        <v>2394840.7599999998</v>
      </c>
      <c r="J2066" s="1"/>
      <c r="K2066" s="1"/>
      <c r="L2066" s="1">
        <v>139679</v>
      </c>
      <c r="M2066" s="1"/>
      <c r="N2066" s="1"/>
      <c r="O2066" s="1"/>
      <c r="P2066" s="1"/>
      <c r="Q2066" s="1"/>
      <c r="R2066" s="1"/>
      <c r="S2066" s="1"/>
      <c r="T2066" s="1">
        <v>139679</v>
      </c>
      <c r="U2066" s="1">
        <v>31</v>
      </c>
      <c r="V2066" s="36">
        <v>0.17349564815727761</v>
      </c>
      <c r="W2066" s="1"/>
      <c r="X2066" s="1"/>
      <c r="Y2066" s="1">
        <v>32408</v>
      </c>
      <c r="Z2066" s="1"/>
      <c r="AA2066" s="1"/>
      <c r="AB2066" s="1"/>
      <c r="AC2066" s="1"/>
      <c r="AD2066" s="1"/>
      <c r="AE2066" s="1"/>
      <c r="AF2066" s="1"/>
      <c r="AG2066" s="1">
        <v>0</v>
      </c>
      <c r="AH2066" s="1">
        <v>0</v>
      </c>
      <c r="AI2066" s="1">
        <v>332518.17831250007</v>
      </c>
      <c r="AJ2066" s="1">
        <v>0</v>
      </c>
      <c r="AK2066" s="1">
        <v>0</v>
      </c>
      <c r="AL2066" s="1">
        <v>0</v>
      </c>
      <c r="AM2066" s="1">
        <v>0</v>
      </c>
      <c r="AN2066" s="1">
        <v>0</v>
      </c>
      <c r="AO2066" s="1">
        <v>0</v>
      </c>
      <c r="AP2066" s="1">
        <v>0</v>
      </c>
      <c r="AQ2066" s="1">
        <v>332518.17831250007</v>
      </c>
      <c r="AR2066" s="1">
        <v>0</v>
      </c>
      <c r="AS2066" s="1">
        <v>0</v>
      </c>
      <c r="AT2066" s="1">
        <v>70261.172715199995</v>
      </c>
      <c r="AU2066" s="1">
        <v>0</v>
      </c>
      <c r="AV2066" s="1">
        <v>0</v>
      </c>
      <c r="AW2066" s="1">
        <v>0</v>
      </c>
      <c r="AX2066" s="1">
        <v>0</v>
      </c>
      <c r="AY2066" s="1">
        <v>0</v>
      </c>
      <c r="AZ2066" s="1">
        <v>0</v>
      </c>
      <c r="BA2066" s="1">
        <v>0</v>
      </c>
      <c r="BB2066" s="1">
        <v>70261.172715199995</v>
      </c>
      <c r="BC2066" s="7">
        <v>0.16818627683107418</v>
      </c>
      <c r="BD2066" s="35" t="s">
        <v>552</v>
      </c>
      <c r="BE2066" s="35" t="s">
        <v>552</v>
      </c>
      <c r="BF2066" s="35">
        <v>2.8836070635363944</v>
      </c>
      <c r="BG2066" s="35" t="s">
        <v>552</v>
      </c>
      <c r="BH2066" s="35" t="s">
        <v>552</v>
      </c>
      <c r="BI2066" s="35" t="s">
        <v>552</v>
      </c>
      <c r="BJ2066" s="35" t="s">
        <v>552</v>
      </c>
      <c r="BK2066" s="35" t="s">
        <v>552</v>
      </c>
      <c r="BL2066" s="35" t="s">
        <v>552</v>
      </c>
      <c r="BM2066" s="35" t="s">
        <v>552</v>
      </c>
      <c r="BN2066" s="35">
        <v>2.8836070635363944</v>
      </c>
      <c r="BO2066" s="1">
        <v>0</v>
      </c>
      <c r="BP2066" s="1"/>
      <c r="BQ2066" s="1">
        <v>788285.78456159984</v>
      </c>
      <c r="BR2066" s="1">
        <v>35039.12666029673</v>
      </c>
      <c r="BS2066" s="1">
        <v>309624.36127160967</v>
      </c>
      <c r="BT2066" s="1">
        <v>788285.78456159984</v>
      </c>
      <c r="BU2066" s="1">
        <v>35039.12666029673</v>
      </c>
      <c r="BV2066" s="1">
        <v>91143.075486230635</v>
      </c>
      <c r="BW2066" s="35">
        <v>6.1506975637081123</v>
      </c>
      <c r="BX2066" s="1">
        <v>4060221.6700471705</v>
      </c>
      <c r="BY2066" s="1">
        <v>180475.94432365036</v>
      </c>
      <c r="BZ2066" s="1">
        <v>1594781.4432663608</v>
      </c>
      <c r="CA2066" s="1">
        <v>4060221.6700471705</v>
      </c>
      <c r="CB2066" s="1">
        <v>180475.94432365036</v>
      </c>
      <c r="CC2066" s="1">
        <v>469450.41685579281</v>
      </c>
    </row>
    <row r="2067" spans="1:81" x14ac:dyDescent="0.25">
      <c r="A2067" t="s">
        <v>1103</v>
      </c>
      <c r="B2067" t="s">
        <v>1104</v>
      </c>
      <c r="C2067" t="s">
        <v>223</v>
      </c>
      <c r="D2067" t="s">
        <v>28</v>
      </c>
      <c r="E2067">
        <v>40054</v>
      </c>
      <c r="F2067" t="s">
        <v>370</v>
      </c>
      <c r="G2067" t="s">
        <v>220</v>
      </c>
      <c r="H2067" s="74">
        <v>0.47081209714231009</v>
      </c>
      <c r="I2067" s="1">
        <v>3176489.07</v>
      </c>
      <c r="J2067" s="1">
        <v>0</v>
      </c>
      <c r="K2067" s="1">
        <v>0</v>
      </c>
      <c r="L2067" s="1">
        <v>139679</v>
      </c>
      <c r="M2067" s="1">
        <v>0</v>
      </c>
      <c r="N2067" s="1">
        <v>0</v>
      </c>
      <c r="O2067" s="1">
        <v>0</v>
      </c>
      <c r="P2067" s="1">
        <v>628698</v>
      </c>
      <c r="Q2067" s="1">
        <v>0</v>
      </c>
      <c r="R2067" s="1">
        <v>0</v>
      </c>
      <c r="S2067" s="1">
        <v>0</v>
      </c>
      <c r="T2067" s="1">
        <v>768377</v>
      </c>
      <c r="U2067" s="1"/>
      <c r="V2067" s="36"/>
      <c r="W2067" s="1"/>
      <c r="X2067" s="1"/>
      <c r="Y2067" s="1">
        <v>32408</v>
      </c>
      <c r="Z2067" s="1"/>
      <c r="AA2067" s="1"/>
      <c r="AB2067" s="1"/>
      <c r="AC2067" s="1">
        <v>74051</v>
      </c>
      <c r="AD2067" s="1"/>
      <c r="AE2067" s="1"/>
      <c r="AF2067" s="1"/>
      <c r="AG2067" s="1">
        <v>0</v>
      </c>
      <c r="AH2067" s="1">
        <v>0</v>
      </c>
      <c r="AI2067" s="1">
        <v>332518.17831250007</v>
      </c>
      <c r="AJ2067" s="1">
        <v>0</v>
      </c>
      <c r="AK2067" s="1">
        <v>0</v>
      </c>
      <c r="AL2067" s="1">
        <v>0</v>
      </c>
      <c r="AM2067" s="1">
        <v>650881.87614499987</v>
      </c>
      <c r="AN2067" s="1">
        <v>0</v>
      </c>
      <c r="AO2067" s="1">
        <v>0</v>
      </c>
      <c r="AP2067" s="1">
        <v>0</v>
      </c>
      <c r="AQ2067" s="1">
        <v>983400.05445749988</v>
      </c>
      <c r="AR2067" s="1">
        <v>0</v>
      </c>
      <c r="AS2067" s="1">
        <v>0</v>
      </c>
      <c r="AT2067" s="1">
        <v>70261.172715199995</v>
      </c>
      <c r="AU2067" s="1">
        <v>0</v>
      </c>
      <c r="AV2067" s="1">
        <v>0</v>
      </c>
      <c r="AW2067" s="1">
        <v>0</v>
      </c>
      <c r="AX2067" s="1">
        <v>192619.98017999998</v>
      </c>
      <c r="AY2067" s="1">
        <v>0</v>
      </c>
      <c r="AZ2067" s="1">
        <v>0</v>
      </c>
      <c r="BA2067" s="1">
        <v>0</v>
      </c>
      <c r="BB2067" s="1">
        <v>262881.15289519995</v>
      </c>
      <c r="BC2067" s="7">
        <v>0.39234550470299578</v>
      </c>
      <c r="BD2067" s="35" t="s">
        <v>552</v>
      </c>
      <c r="BE2067" s="35" t="s">
        <v>552</v>
      </c>
      <c r="BF2067" s="35">
        <v>2.8836070635363944</v>
      </c>
      <c r="BG2067" s="35" t="s">
        <v>552</v>
      </c>
      <c r="BH2067" s="35" t="s">
        <v>552</v>
      </c>
      <c r="BI2067" s="35" t="s">
        <v>552</v>
      </c>
      <c r="BJ2067" s="35">
        <v>1.3416646089616953</v>
      </c>
      <c r="BK2067" s="35" t="s">
        <v>552</v>
      </c>
      <c r="BL2067" s="35" t="s">
        <v>552</v>
      </c>
      <c r="BM2067" s="35" t="s">
        <v>552</v>
      </c>
      <c r="BN2067" s="35">
        <v>1.6219657893881516</v>
      </c>
      <c r="BO2067" s="1">
        <v>0</v>
      </c>
      <c r="BP2067" s="1">
        <v>0</v>
      </c>
      <c r="BQ2067" s="1">
        <v>1045573.1422811998</v>
      </c>
      <c r="BR2067" s="1">
        <v>46475.492115299632</v>
      </c>
      <c r="BS2067" s="1">
        <v>410682.16969256842</v>
      </c>
      <c r="BT2067" s="1">
        <v>1045573.1422811998</v>
      </c>
      <c r="BU2067" s="1">
        <v>46475.492115299632</v>
      </c>
      <c r="BV2067" s="1">
        <v>120891.12058047509</v>
      </c>
      <c r="BW2067" s="35">
        <v>6.1506975637081123</v>
      </c>
      <c r="BX2067" s="1">
        <v>5385431.0366264116</v>
      </c>
      <c r="BY2067" s="1">
        <v>239381.20401040939</v>
      </c>
      <c r="BZ2067" s="1">
        <v>2115299.650893874</v>
      </c>
      <c r="CA2067" s="1">
        <v>5385431.0366264116</v>
      </c>
      <c r="CB2067" s="1">
        <v>239381.20401040939</v>
      </c>
      <c r="CC2067" s="1">
        <v>622673.60024779662</v>
      </c>
    </row>
    <row r="2068" spans="1:81" x14ac:dyDescent="0.25">
      <c r="A2068" t="s">
        <v>1103</v>
      </c>
      <c r="B2068" t="s">
        <v>1104</v>
      </c>
      <c r="C2068" t="s">
        <v>223</v>
      </c>
      <c r="D2068" t="s">
        <v>1730</v>
      </c>
      <c r="E2068">
        <v>40054</v>
      </c>
      <c r="F2068" t="s">
        <v>370</v>
      </c>
      <c r="G2068" t="s">
        <v>220</v>
      </c>
      <c r="H2068" s="74">
        <v>0.47081209714231009</v>
      </c>
      <c r="I2068" s="1">
        <v>781648.31</v>
      </c>
      <c r="J2068" s="1"/>
      <c r="K2068" s="1"/>
      <c r="L2068" s="1"/>
      <c r="M2068" s="1"/>
      <c r="N2068" s="1"/>
      <c r="O2068" s="1"/>
      <c r="P2068" s="1">
        <v>628698</v>
      </c>
      <c r="Q2068" s="1"/>
      <c r="R2068" s="1"/>
      <c r="S2068" s="1"/>
      <c r="T2068" s="1">
        <v>628698</v>
      </c>
      <c r="U2068" s="1">
        <v>14.485714285714286</v>
      </c>
      <c r="V2068" s="36">
        <v>0.22113642978595713</v>
      </c>
      <c r="W2068" s="1"/>
      <c r="X2068" s="1"/>
      <c r="Y2068" s="1"/>
      <c r="Z2068" s="1"/>
      <c r="AA2068" s="1"/>
      <c r="AB2068" s="1"/>
      <c r="AC2068" s="1">
        <v>74051</v>
      </c>
      <c r="AD2068" s="1"/>
      <c r="AE2068" s="1"/>
      <c r="AF2068" s="1"/>
      <c r="AG2068" s="1">
        <v>0</v>
      </c>
      <c r="AH2068" s="1">
        <v>0</v>
      </c>
      <c r="AI2068" s="1">
        <v>0</v>
      </c>
      <c r="AJ2068" s="1">
        <v>0</v>
      </c>
      <c r="AK2068" s="1"/>
      <c r="AL2068" s="1">
        <v>0</v>
      </c>
      <c r="AM2068" s="1">
        <v>650881.87614499987</v>
      </c>
      <c r="AN2068" s="1"/>
      <c r="AO2068" s="1">
        <v>0</v>
      </c>
      <c r="AP2068" s="1">
        <v>0</v>
      </c>
      <c r="AQ2068" s="1">
        <v>650881.87614499987</v>
      </c>
      <c r="AR2068" s="1">
        <v>0</v>
      </c>
      <c r="AS2068" s="1">
        <v>0</v>
      </c>
      <c r="AT2068" s="1">
        <v>0</v>
      </c>
      <c r="AU2068" s="1">
        <v>0</v>
      </c>
      <c r="AV2068" s="1"/>
      <c r="AW2068" s="1">
        <v>0</v>
      </c>
      <c r="AX2068" s="1">
        <v>192619.98017999998</v>
      </c>
      <c r="AY2068" s="1"/>
      <c r="AZ2068" s="1">
        <v>0</v>
      </c>
      <c r="BA2068" s="1">
        <v>0</v>
      </c>
      <c r="BB2068" s="1">
        <v>192619.98017999998</v>
      </c>
      <c r="BC2068" s="7">
        <v>1.0791321947910304</v>
      </c>
      <c r="BD2068" s="35" t="s">
        <v>552</v>
      </c>
      <c r="BE2068" s="35" t="s">
        <v>552</v>
      </c>
      <c r="BF2068" s="35" t="s">
        <v>552</v>
      </c>
      <c r="BG2068" s="35" t="s">
        <v>552</v>
      </c>
      <c r="BH2068" s="35" t="s">
        <v>552</v>
      </c>
      <c r="BI2068" s="35" t="s">
        <v>552</v>
      </c>
      <c r="BJ2068" s="35">
        <v>1.3416646089616953</v>
      </c>
      <c r="BK2068" s="35" t="s">
        <v>552</v>
      </c>
      <c r="BL2068" s="35" t="s">
        <v>552</v>
      </c>
      <c r="BM2068" s="35" t="s">
        <v>552</v>
      </c>
      <c r="BN2068" s="35">
        <v>1.3416646089616953</v>
      </c>
      <c r="BO2068" s="1">
        <v>0</v>
      </c>
      <c r="BP2068" s="1">
        <v>0</v>
      </c>
      <c r="BQ2068" s="1">
        <v>257287.35771959997</v>
      </c>
      <c r="BR2068" s="1">
        <v>11436.365455002899</v>
      </c>
      <c r="BS2068" s="1">
        <v>101057.80842095873</v>
      </c>
      <c r="BT2068" s="1">
        <v>257287.35771959997</v>
      </c>
      <c r="BU2068" s="1">
        <v>11436.365455002899</v>
      </c>
      <c r="BV2068" s="1">
        <v>29748.045094244437</v>
      </c>
      <c r="BW2068" s="35">
        <v>6.1506975637081123</v>
      </c>
      <c r="BX2068" s="1">
        <v>1325209.3665792411</v>
      </c>
      <c r="BY2068" s="1">
        <v>58905.259686759047</v>
      </c>
      <c r="BZ2068" s="1">
        <v>520518.20762751327</v>
      </c>
      <c r="CA2068" s="1">
        <v>1325209.3665792411</v>
      </c>
      <c r="CB2068" s="1">
        <v>58905.259686759047</v>
      </c>
      <c r="CC2068" s="1">
        <v>153223.18339200388</v>
      </c>
    </row>
    <row r="2069" spans="1:81" x14ac:dyDescent="0.25">
      <c r="A2069" t="s">
        <v>1409</v>
      </c>
      <c r="B2069" t="s">
        <v>1410</v>
      </c>
      <c r="C2069" t="s">
        <v>223</v>
      </c>
      <c r="D2069" t="s">
        <v>28</v>
      </c>
      <c r="E2069">
        <v>40080</v>
      </c>
      <c r="F2069" t="s">
        <v>370</v>
      </c>
      <c r="G2069" t="s">
        <v>220</v>
      </c>
      <c r="H2069" s="74">
        <v>0.47081209714231009</v>
      </c>
      <c r="I2069" s="1">
        <v>908271.54</v>
      </c>
      <c r="J2069" s="1">
        <v>0</v>
      </c>
      <c r="K2069" s="1">
        <v>0</v>
      </c>
      <c r="L2069" s="1">
        <v>24406</v>
      </c>
      <c r="M2069" s="1">
        <v>0</v>
      </c>
      <c r="N2069" s="1">
        <v>0</v>
      </c>
      <c r="O2069" s="1">
        <v>0</v>
      </c>
      <c r="P2069" s="1">
        <v>361122</v>
      </c>
      <c r="Q2069" s="1">
        <v>0</v>
      </c>
      <c r="R2069" s="1">
        <v>0</v>
      </c>
      <c r="S2069" s="1">
        <v>0</v>
      </c>
      <c r="T2069" s="1">
        <v>385528</v>
      </c>
      <c r="U2069" s="1"/>
      <c r="V2069" s="36"/>
      <c r="W2069" s="1"/>
      <c r="X2069" s="1"/>
      <c r="Y2069" s="1">
        <v>5663</v>
      </c>
      <c r="Z2069" s="1"/>
      <c r="AA2069" s="1"/>
      <c r="AB2069" s="1"/>
      <c r="AC2069" s="1">
        <v>42535</v>
      </c>
      <c r="AD2069" s="1"/>
      <c r="AE2069" s="1"/>
      <c r="AF2069" s="1"/>
      <c r="AG2069" s="1">
        <v>0</v>
      </c>
      <c r="AH2069" s="1">
        <v>0</v>
      </c>
      <c r="AI2069" s="1">
        <v>58104.475124999997</v>
      </c>
      <c r="AJ2069" s="1">
        <v>0</v>
      </c>
      <c r="AK2069" s="1">
        <v>0</v>
      </c>
      <c r="AL2069" s="1">
        <v>0</v>
      </c>
      <c r="AM2069" s="1">
        <v>373867.47440499999</v>
      </c>
      <c r="AN2069" s="1">
        <v>0</v>
      </c>
      <c r="AO2069" s="1">
        <v>0</v>
      </c>
      <c r="AP2069" s="1">
        <v>0</v>
      </c>
      <c r="AQ2069" s="1">
        <v>431971.94952999998</v>
      </c>
      <c r="AR2069" s="1">
        <v>0</v>
      </c>
      <c r="AS2069" s="1">
        <v>0</v>
      </c>
      <c r="AT2069" s="1">
        <v>12277.493862199999</v>
      </c>
      <c r="AU2069" s="1">
        <v>0</v>
      </c>
      <c r="AV2069" s="1">
        <v>0</v>
      </c>
      <c r="AW2069" s="1">
        <v>0</v>
      </c>
      <c r="AX2069" s="1">
        <v>110641.19129999999</v>
      </c>
      <c r="AY2069" s="1">
        <v>0</v>
      </c>
      <c r="AZ2069" s="1">
        <v>0</v>
      </c>
      <c r="BA2069" s="1">
        <v>0</v>
      </c>
      <c r="BB2069" s="1">
        <v>122918.6851622</v>
      </c>
      <c r="BC2069" s="7">
        <v>0.61093033333643809</v>
      </c>
      <c r="BD2069" s="35" t="s">
        <v>552</v>
      </c>
      <c r="BE2069" s="35" t="s">
        <v>552</v>
      </c>
      <c r="BF2069" s="35">
        <v>2.8837977950995657</v>
      </c>
      <c r="BG2069" s="35" t="s">
        <v>552</v>
      </c>
      <c r="BH2069" s="35" t="s">
        <v>552</v>
      </c>
      <c r="BI2069" s="35" t="s">
        <v>552</v>
      </c>
      <c r="BJ2069" s="35">
        <v>1.3416758483421114</v>
      </c>
      <c r="BK2069" s="35" t="s">
        <v>552</v>
      </c>
      <c r="BL2069" s="35" t="s">
        <v>552</v>
      </c>
      <c r="BM2069" s="35" t="s">
        <v>552</v>
      </c>
      <c r="BN2069" s="35">
        <v>1.4393004780254612</v>
      </c>
      <c r="BO2069" s="1">
        <v>0</v>
      </c>
      <c r="BP2069" s="1">
        <v>0</v>
      </c>
      <c r="BQ2069" s="1">
        <v>298966.66010639997</v>
      </c>
      <c r="BR2069" s="1">
        <v>13289.001115883284</v>
      </c>
      <c r="BS2069" s="1">
        <v>117428.68257916294</v>
      </c>
      <c r="BT2069" s="1">
        <v>298966.66010639997</v>
      </c>
      <c r="BU2069" s="1">
        <v>13289.001115883284</v>
      </c>
      <c r="BV2069" s="1">
        <v>34567.083922613281</v>
      </c>
      <c r="BW2069" s="35">
        <v>6.0308138256319728</v>
      </c>
      <c r="BX2069" s="1">
        <v>1504045.6070662916</v>
      </c>
      <c r="BY2069" s="1">
        <v>66854.490542624335</v>
      </c>
      <c r="BZ2069" s="1">
        <v>590761.83984500123</v>
      </c>
      <c r="CA2069" s="1">
        <v>1504045.6070662916</v>
      </c>
      <c r="CB2069" s="1">
        <v>66854.490542624335</v>
      </c>
      <c r="CC2069" s="1">
        <v>173900.56370966355</v>
      </c>
    </row>
    <row r="2070" spans="1:81" x14ac:dyDescent="0.25">
      <c r="A2070" t="s">
        <v>1409</v>
      </c>
      <c r="B2070" t="s">
        <v>1410</v>
      </c>
      <c r="C2070" t="s">
        <v>223</v>
      </c>
      <c r="D2070" t="s">
        <v>1730</v>
      </c>
      <c r="E2070">
        <v>40080</v>
      </c>
      <c r="F2070" t="s">
        <v>370</v>
      </c>
      <c r="G2070" t="s">
        <v>220</v>
      </c>
      <c r="H2070" s="74">
        <v>0.47081209714231009</v>
      </c>
      <c r="I2070" s="1">
        <v>908271.54</v>
      </c>
      <c r="J2070" s="1"/>
      <c r="K2070" s="1"/>
      <c r="L2070" s="1">
        <v>24406</v>
      </c>
      <c r="M2070" s="1"/>
      <c r="N2070" s="1"/>
      <c r="O2070" s="1"/>
      <c r="P2070" s="1">
        <v>361122</v>
      </c>
      <c r="Q2070" s="1"/>
      <c r="R2070" s="1"/>
      <c r="S2070" s="1"/>
      <c r="T2070" s="1">
        <v>385528</v>
      </c>
      <c r="U2070" s="1">
        <v>15</v>
      </c>
      <c r="V2070" s="36">
        <v>0.18477478456167762</v>
      </c>
      <c r="W2070" s="1"/>
      <c r="X2070" s="1"/>
      <c r="Y2070" s="1">
        <v>5663</v>
      </c>
      <c r="Z2070" s="1"/>
      <c r="AA2070" s="1"/>
      <c r="AB2070" s="1"/>
      <c r="AC2070" s="1">
        <v>42535</v>
      </c>
      <c r="AD2070" s="1"/>
      <c r="AE2070" s="1"/>
      <c r="AF2070" s="1"/>
      <c r="AG2070" s="1">
        <v>0</v>
      </c>
      <c r="AH2070" s="1">
        <v>0</v>
      </c>
      <c r="AI2070" s="1">
        <v>58104.475124999997</v>
      </c>
      <c r="AJ2070" s="1">
        <v>0</v>
      </c>
      <c r="AK2070" s="1"/>
      <c r="AL2070" s="1">
        <v>0</v>
      </c>
      <c r="AM2070" s="1">
        <v>373867.47440499999</v>
      </c>
      <c r="AN2070" s="1"/>
      <c r="AO2070" s="1">
        <v>0</v>
      </c>
      <c r="AP2070" s="1">
        <v>0</v>
      </c>
      <c r="AQ2070" s="1">
        <v>431971.94952999998</v>
      </c>
      <c r="AR2070" s="1">
        <v>0</v>
      </c>
      <c r="AS2070" s="1">
        <v>0</v>
      </c>
      <c r="AT2070" s="1">
        <v>12277.493862199999</v>
      </c>
      <c r="AU2070" s="1">
        <v>0</v>
      </c>
      <c r="AV2070" s="1"/>
      <c r="AW2070" s="1">
        <v>0</v>
      </c>
      <c r="AX2070" s="1">
        <v>110641.19129999999</v>
      </c>
      <c r="AY2070" s="1"/>
      <c r="AZ2070" s="1">
        <v>0</v>
      </c>
      <c r="BA2070" s="1">
        <v>0</v>
      </c>
      <c r="BB2070" s="1">
        <v>122918.6851622</v>
      </c>
      <c r="BC2070" s="7">
        <v>0.61093033333643809</v>
      </c>
      <c r="BD2070" s="35" t="s">
        <v>552</v>
      </c>
      <c r="BE2070" s="35" t="s">
        <v>552</v>
      </c>
      <c r="BF2070" s="35">
        <v>2.8837977950995657</v>
      </c>
      <c r="BG2070" s="35" t="s">
        <v>552</v>
      </c>
      <c r="BH2070" s="35" t="s">
        <v>552</v>
      </c>
      <c r="BI2070" s="35" t="s">
        <v>552</v>
      </c>
      <c r="BJ2070" s="35">
        <v>1.3416758483421114</v>
      </c>
      <c r="BK2070" s="35" t="s">
        <v>552</v>
      </c>
      <c r="BL2070" s="35" t="s">
        <v>552</v>
      </c>
      <c r="BM2070" s="35" t="s">
        <v>552</v>
      </c>
      <c r="BN2070" s="35">
        <v>1.4393004780254612</v>
      </c>
      <c r="BO2070" s="1">
        <v>0</v>
      </c>
      <c r="BP2070" s="1">
        <v>0</v>
      </c>
      <c r="BQ2070" s="1">
        <v>298966.66010639997</v>
      </c>
      <c r="BR2070" s="1">
        <v>13289.001115883284</v>
      </c>
      <c r="BS2070" s="1">
        <v>117428.68257916294</v>
      </c>
      <c r="BT2070" s="1">
        <v>298966.66010639997</v>
      </c>
      <c r="BU2070" s="1">
        <v>13289.001115883284</v>
      </c>
      <c r="BV2070" s="1">
        <v>34567.083922613281</v>
      </c>
      <c r="BW2070" s="35">
        <v>6.0308138256319728</v>
      </c>
      <c r="BX2070" s="1">
        <v>1504045.6070662916</v>
      </c>
      <c r="BY2070" s="1">
        <v>66854.490542624335</v>
      </c>
      <c r="BZ2070" s="1">
        <v>590761.83984500123</v>
      </c>
      <c r="CA2070" s="1">
        <v>1504045.6070662916</v>
      </c>
      <c r="CB2070" s="1">
        <v>66854.490542624335</v>
      </c>
      <c r="CC2070" s="1">
        <v>173900.56370966355</v>
      </c>
    </row>
    <row r="2071" spans="1:81" x14ac:dyDescent="0.25">
      <c r="A2071" t="s">
        <v>401</v>
      </c>
      <c r="B2071" t="s">
        <v>402</v>
      </c>
      <c r="C2071" t="s">
        <v>223</v>
      </c>
      <c r="D2071" t="s">
        <v>38</v>
      </c>
      <c r="E2071">
        <v>40002</v>
      </c>
      <c r="F2071" t="s">
        <v>39</v>
      </c>
      <c r="G2071" t="s">
        <v>220</v>
      </c>
      <c r="H2071" s="74">
        <v>0.47081209714231009</v>
      </c>
      <c r="I2071" s="1">
        <v>7797324</v>
      </c>
      <c r="J2071" s="1"/>
      <c r="K2071" s="1"/>
      <c r="L2071" s="1">
        <v>2334700</v>
      </c>
      <c r="M2071" s="1"/>
      <c r="N2071" s="1"/>
      <c r="O2071" s="1"/>
      <c r="P2071" s="1"/>
      <c r="Q2071" s="1"/>
      <c r="R2071" s="1"/>
      <c r="S2071" s="1"/>
      <c r="T2071" s="1">
        <v>2334700</v>
      </c>
      <c r="U2071" s="1">
        <v>32.266666666666666</v>
      </c>
      <c r="V2071" s="36">
        <v>9.0666941049220809E-2</v>
      </c>
      <c r="W2071" s="1"/>
      <c r="X2071" s="1"/>
      <c r="Y2071" s="1">
        <v>607765</v>
      </c>
      <c r="Z2071" s="1"/>
      <c r="AA2071" s="1"/>
      <c r="AB2071" s="1"/>
      <c r="AC2071" s="1">
        <v>99929</v>
      </c>
      <c r="AD2071" s="1"/>
      <c r="AE2071" s="1"/>
      <c r="AF2071" s="1"/>
      <c r="AG2071" s="1">
        <v>0</v>
      </c>
      <c r="AH2071" s="1">
        <v>0</v>
      </c>
      <c r="AI2071" s="1">
        <v>6232567.4562500007</v>
      </c>
      <c r="AJ2071" s="1">
        <v>0</v>
      </c>
      <c r="AK2071" s="1">
        <v>0</v>
      </c>
      <c r="AL2071" s="1">
        <v>0</v>
      </c>
      <c r="AM2071" s="1">
        <v>880558.35935999989</v>
      </c>
      <c r="AN2071" s="1">
        <v>0</v>
      </c>
      <c r="AO2071" s="1">
        <v>0</v>
      </c>
      <c r="AP2071" s="1">
        <v>0</v>
      </c>
      <c r="AQ2071" s="1">
        <v>7113125.8156100009</v>
      </c>
      <c r="AR2071" s="1">
        <v>0</v>
      </c>
      <c r="AS2071" s="1">
        <v>0</v>
      </c>
      <c r="AT2071" s="1">
        <v>1317646.310641</v>
      </c>
      <c r="AU2071" s="1">
        <v>0</v>
      </c>
      <c r="AV2071" s="1">
        <v>0</v>
      </c>
      <c r="AW2071" s="1">
        <v>0</v>
      </c>
      <c r="AX2071" s="1">
        <v>259933.31621999998</v>
      </c>
      <c r="AY2071" s="1">
        <v>0</v>
      </c>
      <c r="AZ2071" s="1">
        <v>0</v>
      </c>
      <c r="BA2071" s="1">
        <v>0</v>
      </c>
      <c r="BB2071" s="1">
        <v>1577579.626861</v>
      </c>
      <c r="BC2071" s="7">
        <v>1.114575390540524</v>
      </c>
      <c r="BD2071" s="35" t="s">
        <v>552</v>
      </c>
      <c r="BE2071" s="35" t="s">
        <v>552</v>
      </c>
      <c r="BF2071" s="35">
        <v>3.2339117517843836</v>
      </c>
      <c r="BG2071" s="35" t="s">
        <v>552</v>
      </c>
      <c r="BH2071" s="35" t="s">
        <v>552</v>
      </c>
      <c r="BI2071" s="35" t="s">
        <v>552</v>
      </c>
      <c r="BJ2071" s="35" t="s">
        <v>552</v>
      </c>
      <c r="BK2071" s="35" t="s">
        <v>552</v>
      </c>
      <c r="BL2071" s="35" t="s">
        <v>552</v>
      </c>
      <c r="BM2071" s="35" t="s">
        <v>552</v>
      </c>
      <c r="BN2071" s="35">
        <v>3.7224077793596613</v>
      </c>
      <c r="BO2071" s="1">
        <v>0</v>
      </c>
      <c r="BP2071" s="1"/>
      <c r="BQ2071" s="1">
        <v>2566567.1678399998</v>
      </c>
      <c r="BR2071" s="1">
        <v>114083.33606589006</v>
      </c>
      <c r="BS2071" s="1">
        <v>1008101.0409760159</v>
      </c>
      <c r="BT2071" s="1">
        <v>2566567.1678399998</v>
      </c>
      <c r="BU2071" s="1">
        <v>114083.33606589006</v>
      </c>
      <c r="BV2071" s="1">
        <v>296751.29210787191</v>
      </c>
      <c r="BW2071" s="35">
        <v>6.0726059902031571</v>
      </c>
      <c r="BX2071" s="1">
        <v>13019183.989843935</v>
      </c>
      <c r="BY2071" s="1">
        <v>578699.81391019386</v>
      </c>
      <c r="BZ2071" s="1">
        <v>5113699.3791849772</v>
      </c>
      <c r="CA2071" s="1">
        <v>13019183.989843935</v>
      </c>
      <c r="CB2071" s="1">
        <v>578699.81391019386</v>
      </c>
      <c r="CC2071" s="1">
        <v>1505302.3819469179</v>
      </c>
    </row>
    <row r="2072" spans="1:81" x14ac:dyDescent="0.25">
      <c r="A2072" t="s">
        <v>401</v>
      </c>
      <c r="B2072" t="s">
        <v>402</v>
      </c>
      <c r="C2072" t="s">
        <v>223</v>
      </c>
      <c r="D2072" t="s">
        <v>28</v>
      </c>
      <c r="E2072">
        <v>40002</v>
      </c>
      <c r="F2072" t="s">
        <v>39</v>
      </c>
      <c r="G2072" t="s">
        <v>220</v>
      </c>
      <c r="H2072" s="74">
        <v>0.47081209714231009</v>
      </c>
      <c r="I2072" s="1">
        <v>8265555</v>
      </c>
      <c r="J2072" s="1">
        <v>0</v>
      </c>
      <c r="K2072" s="1">
        <v>0</v>
      </c>
      <c r="L2072" s="1">
        <v>2334700</v>
      </c>
      <c r="M2072" s="1">
        <v>0</v>
      </c>
      <c r="N2072" s="1">
        <v>0</v>
      </c>
      <c r="O2072" s="1">
        <v>0</v>
      </c>
      <c r="P2072" s="1">
        <v>1038163</v>
      </c>
      <c r="Q2072" s="1">
        <v>0</v>
      </c>
      <c r="R2072" s="1">
        <v>0</v>
      </c>
      <c r="S2072" s="1">
        <v>0</v>
      </c>
      <c r="T2072" s="1">
        <v>3372863</v>
      </c>
      <c r="U2072" s="1"/>
      <c r="V2072" s="36"/>
      <c r="W2072" s="1"/>
      <c r="X2072" s="1"/>
      <c r="Y2072" s="1">
        <v>607765</v>
      </c>
      <c r="Z2072" s="1"/>
      <c r="AA2072" s="1"/>
      <c r="AB2072" s="1"/>
      <c r="AC2072" s="1">
        <v>186581</v>
      </c>
      <c r="AD2072" s="1"/>
      <c r="AE2072" s="1"/>
      <c r="AF2072" s="1"/>
      <c r="AG2072" s="1">
        <v>0</v>
      </c>
      <c r="AH2072" s="1">
        <v>0</v>
      </c>
      <c r="AI2072" s="1">
        <v>6232567.4562500007</v>
      </c>
      <c r="AJ2072" s="1">
        <v>0</v>
      </c>
      <c r="AK2072" s="1">
        <v>0</v>
      </c>
      <c r="AL2072" s="1">
        <v>0</v>
      </c>
      <c r="AM2072" s="1">
        <v>1642542.0995008331</v>
      </c>
      <c r="AN2072" s="1">
        <v>0</v>
      </c>
      <c r="AO2072" s="1">
        <v>0</v>
      </c>
      <c r="AP2072" s="1">
        <v>0</v>
      </c>
      <c r="AQ2072" s="1">
        <v>7875109.5557508338</v>
      </c>
      <c r="AR2072" s="1">
        <v>0</v>
      </c>
      <c r="AS2072" s="1">
        <v>0</v>
      </c>
      <c r="AT2072" s="1">
        <v>1317646.310641</v>
      </c>
      <c r="AU2072" s="1">
        <v>0</v>
      </c>
      <c r="AV2072" s="1">
        <v>0</v>
      </c>
      <c r="AW2072" s="1">
        <v>0</v>
      </c>
      <c r="AX2072" s="1">
        <v>485330.76558000001</v>
      </c>
      <c r="AY2072" s="1">
        <v>0</v>
      </c>
      <c r="AZ2072" s="1">
        <v>0</v>
      </c>
      <c r="BA2072" s="1">
        <v>0</v>
      </c>
      <c r="BB2072" s="1">
        <v>1802977.0762209999</v>
      </c>
      <c r="BC2072" s="7">
        <v>1.1708937430059849</v>
      </c>
      <c r="BD2072" s="35" t="s">
        <v>552</v>
      </c>
      <c r="BE2072" s="35" t="s">
        <v>552</v>
      </c>
      <c r="BF2072" s="35">
        <v>3.2339117517843836</v>
      </c>
      <c r="BG2072" s="35" t="s">
        <v>552</v>
      </c>
      <c r="BH2072" s="35" t="s">
        <v>552</v>
      </c>
      <c r="BI2072" s="35" t="s">
        <v>552</v>
      </c>
      <c r="BJ2072" s="35">
        <v>2.049651995959048</v>
      </c>
      <c r="BK2072" s="35" t="s">
        <v>552</v>
      </c>
      <c r="BL2072" s="35" t="s">
        <v>552</v>
      </c>
      <c r="BM2072" s="35" t="s">
        <v>552</v>
      </c>
      <c r="BN2072" s="35">
        <v>2.8693980846455474</v>
      </c>
      <c r="BO2072" s="1">
        <v>0</v>
      </c>
      <c r="BP2072" s="1">
        <v>0</v>
      </c>
      <c r="BQ2072" s="1">
        <v>2720690.0837999997</v>
      </c>
      <c r="BR2072" s="1">
        <v>120934.06517878415</v>
      </c>
      <c r="BS2072" s="1">
        <v>1068637.7274747738</v>
      </c>
      <c r="BT2072" s="1">
        <v>2720690.0837999997</v>
      </c>
      <c r="BU2072" s="1">
        <v>120934.06517878415</v>
      </c>
      <c r="BV2072" s="1">
        <v>314571.27166174975</v>
      </c>
      <c r="BW2072" s="35">
        <v>6.0726059902031571</v>
      </c>
      <c r="BX2072" s="1">
        <v>13800988.816570207</v>
      </c>
      <c r="BY2072" s="1">
        <v>613450.86344551947</v>
      </c>
      <c r="BZ2072" s="1">
        <v>5420778.1377456253</v>
      </c>
      <c r="CA2072" s="1">
        <v>13800988.816570207</v>
      </c>
      <c r="CB2072" s="1">
        <v>613450.86344551947</v>
      </c>
      <c r="CC2072" s="1">
        <v>1595696.1169772162</v>
      </c>
    </row>
    <row r="2073" spans="1:81" x14ac:dyDescent="0.25">
      <c r="A2073" t="s">
        <v>401</v>
      </c>
      <c r="B2073" t="s">
        <v>402</v>
      </c>
      <c r="C2073" t="s">
        <v>223</v>
      </c>
      <c r="D2073" t="s">
        <v>1730</v>
      </c>
      <c r="E2073">
        <v>40002</v>
      </c>
      <c r="F2073" t="s">
        <v>39</v>
      </c>
      <c r="G2073" t="s">
        <v>220</v>
      </c>
      <c r="H2073" s="74">
        <v>0.47081209714231009</v>
      </c>
      <c r="I2073" s="1">
        <v>468231</v>
      </c>
      <c r="J2073" s="1"/>
      <c r="K2073" s="1"/>
      <c r="L2073" s="1"/>
      <c r="M2073" s="1"/>
      <c r="N2073" s="1"/>
      <c r="O2073" s="1"/>
      <c r="P2073" s="1">
        <v>1038163</v>
      </c>
      <c r="Q2073" s="1"/>
      <c r="R2073" s="1"/>
      <c r="S2073" s="1"/>
      <c r="T2073" s="1">
        <v>1038163</v>
      </c>
      <c r="U2073" s="1">
        <v>13.363636363636363</v>
      </c>
      <c r="V2073" s="36">
        <v>8.3453481571979848E-2</v>
      </c>
      <c r="W2073" s="1"/>
      <c r="X2073" s="1"/>
      <c r="Y2073" s="1"/>
      <c r="Z2073" s="1"/>
      <c r="AA2073" s="1"/>
      <c r="AB2073" s="1"/>
      <c r="AC2073" s="1">
        <v>86652</v>
      </c>
      <c r="AD2073" s="1"/>
      <c r="AE2073" s="1"/>
      <c r="AF2073" s="1"/>
      <c r="AG2073" s="1">
        <v>0</v>
      </c>
      <c r="AH2073" s="1">
        <v>0</v>
      </c>
      <c r="AI2073" s="1">
        <v>0</v>
      </c>
      <c r="AJ2073" s="1">
        <v>0</v>
      </c>
      <c r="AK2073" s="1"/>
      <c r="AL2073" s="1">
        <v>0</v>
      </c>
      <c r="AM2073" s="1">
        <v>761983.74014083319</v>
      </c>
      <c r="AN2073" s="1"/>
      <c r="AO2073" s="1">
        <v>0</v>
      </c>
      <c r="AP2073" s="1">
        <v>0</v>
      </c>
      <c r="AQ2073" s="1">
        <v>761983.74014083319</v>
      </c>
      <c r="AR2073" s="1">
        <v>0</v>
      </c>
      <c r="AS2073" s="1">
        <v>0</v>
      </c>
      <c r="AT2073" s="1">
        <v>0</v>
      </c>
      <c r="AU2073" s="1">
        <v>0</v>
      </c>
      <c r="AV2073" s="1"/>
      <c r="AW2073" s="1">
        <v>0</v>
      </c>
      <c r="AX2073" s="1">
        <v>225397.44936</v>
      </c>
      <c r="AY2073" s="1"/>
      <c r="AZ2073" s="1">
        <v>0</v>
      </c>
      <c r="BA2073" s="1">
        <v>0</v>
      </c>
      <c r="BB2073" s="1">
        <v>225397.44936</v>
      </c>
      <c r="BC2073" s="7">
        <v>2.1087480100651881</v>
      </c>
      <c r="BD2073" s="35" t="s">
        <v>552</v>
      </c>
      <c r="BE2073" s="35" t="s">
        <v>552</v>
      </c>
      <c r="BF2073" s="35" t="s">
        <v>552</v>
      </c>
      <c r="BG2073" s="35" t="s">
        <v>552</v>
      </c>
      <c r="BH2073" s="35" t="s">
        <v>552</v>
      </c>
      <c r="BI2073" s="35" t="s">
        <v>552</v>
      </c>
      <c r="BJ2073" s="35">
        <v>0.95108493512178061</v>
      </c>
      <c r="BK2073" s="35" t="s">
        <v>552</v>
      </c>
      <c r="BL2073" s="35" t="s">
        <v>552</v>
      </c>
      <c r="BM2073" s="35" t="s">
        <v>552</v>
      </c>
      <c r="BN2073" s="35">
        <v>0.95108493512178061</v>
      </c>
      <c r="BO2073" s="1">
        <v>0</v>
      </c>
      <c r="BP2073" s="1">
        <v>0</v>
      </c>
      <c r="BQ2073" s="1">
        <v>154122.91595999998</v>
      </c>
      <c r="BR2073" s="1">
        <v>6850.7291128940869</v>
      </c>
      <c r="BS2073" s="1">
        <v>60536.686498757896</v>
      </c>
      <c r="BT2073" s="1">
        <v>154122.91595999998</v>
      </c>
      <c r="BU2073" s="1">
        <v>6850.7291128940869</v>
      </c>
      <c r="BV2073" s="1">
        <v>17819.979553877842</v>
      </c>
      <c r="BW2073" s="35">
        <v>6.0726059902031571</v>
      </c>
      <c r="BX2073" s="1">
        <v>781804.82672627363</v>
      </c>
      <c r="BY2073" s="1">
        <v>34751.049535325707</v>
      </c>
      <c r="BZ2073" s="1">
        <v>307078.75856064988</v>
      </c>
      <c r="CA2073" s="1">
        <v>781804.82672627363</v>
      </c>
      <c r="CB2073" s="1">
        <v>34751.049535325707</v>
      </c>
      <c r="CC2073" s="1">
        <v>90393.735030298514</v>
      </c>
    </row>
    <row r="2074" spans="1:81" x14ac:dyDescent="0.25">
      <c r="A2074" t="s">
        <v>221</v>
      </c>
      <c r="B2074" t="s">
        <v>222</v>
      </c>
      <c r="C2074" t="s">
        <v>223</v>
      </c>
      <c r="D2074" t="s">
        <v>38</v>
      </c>
      <c r="E2074">
        <v>40003</v>
      </c>
      <c r="F2074" t="s">
        <v>39</v>
      </c>
      <c r="G2074" t="s">
        <v>220</v>
      </c>
      <c r="H2074" s="74">
        <v>0.47081209714231009</v>
      </c>
      <c r="I2074" s="1">
        <v>33059281</v>
      </c>
      <c r="J2074" s="1"/>
      <c r="K2074" s="1"/>
      <c r="L2074" s="1">
        <v>6035104</v>
      </c>
      <c r="M2074" s="1"/>
      <c r="N2074" s="1"/>
      <c r="O2074" s="1"/>
      <c r="P2074" s="1">
        <v>1230336</v>
      </c>
      <c r="Q2074" s="1"/>
      <c r="R2074" s="1"/>
      <c r="S2074" s="1"/>
      <c r="T2074" s="1">
        <v>7265440</v>
      </c>
      <c r="U2074" s="1">
        <v>33.012345679012348</v>
      </c>
      <c r="V2074" s="36">
        <v>0.18987253761409259</v>
      </c>
      <c r="W2074" s="1"/>
      <c r="X2074" s="1"/>
      <c r="Y2074" s="1">
        <v>1320998</v>
      </c>
      <c r="Z2074" s="1"/>
      <c r="AA2074" s="1"/>
      <c r="AB2074" s="1"/>
      <c r="AC2074" s="1">
        <v>49271</v>
      </c>
      <c r="AD2074" s="1"/>
      <c r="AE2074" s="1"/>
      <c r="AF2074" s="1"/>
      <c r="AG2074" s="1">
        <v>0</v>
      </c>
      <c r="AH2074" s="1">
        <v>0</v>
      </c>
      <c r="AI2074" s="1">
        <v>13557924.858000003</v>
      </c>
      <c r="AJ2074" s="1">
        <v>0</v>
      </c>
      <c r="AK2074" s="1">
        <v>0</v>
      </c>
      <c r="AL2074" s="1">
        <v>0</v>
      </c>
      <c r="AM2074" s="1">
        <v>433996.83663999994</v>
      </c>
      <c r="AN2074" s="1">
        <v>0</v>
      </c>
      <c r="AO2074" s="1">
        <v>0</v>
      </c>
      <c r="AP2074" s="1">
        <v>0</v>
      </c>
      <c r="AQ2074" s="1">
        <v>13991921.694640003</v>
      </c>
      <c r="AR2074" s="1">
        <v>0</v>
      </c>
      <c r="AS2074" s="1">
        <v>0</v>
      </c>
      <c r="AT2074" s="1">
        <v>2863949.2913611997</v>
      </c>
      <c r="AU2074" s="1">
        <v>0</v>
      </c>
      <c r="AV2074" s="1">
        <v>0</v>
      </c>
      <c r="AW2074" s="1">
        <v>0</v>
      </c>
      <c r="AX2074" s="1">
        <v>128162.73977999999</v>
      </c>
      <c r="AY2074" s="1">
        <v>0</v>
      </c>
      <c r="AZ2074" s="1">
        <v>0</v>
      </c>
      <c r="BA2074" s="1">
        <v>0</v>
      </c>
      <c r="BB2074" s="1">
        <v>2992112.0311411996</v>
      </c>
      <c r="BC2074" s="7">
        <v>0.51374480061381866</v>
      </c>
      <c r="BD2074" s="35" t="s">
        <v>552</v>
      </c>
      <c r="BE2074" s="35" t="s">
        <v>552</v>
      </c>
      <c r="BF2074" s="35">
        <v>2.7210590156128549</v>
      </c>
      <c r="BG2074" s="35" t="s">
        <v>552</v>
      </c>
      <c r="BH2074" s="35" t="s">
        <v>552</v>
      </c>
      <c r="BI2074" s="35" t="s">
        <v>552</v>
      </c>
      <c r="BJ2074" s="35">
        <v>0.45691549009376298</v>
      </c>
      <c r="BK2074" s="35" t="s">
        <v>552</v>
      </c>
      <c r="BL2074" s="35" t="s">
        <v>552</v>
      </c>
      <c r="BM2074" s="35" t="s">
        <v>552</v>
      </c>
      <c r="BN2074" s="35">
        <v>2.3376469595483829</v>
      </c>
      <c r="BO2074" s="1">
        <v>0</v>
      </c>
      <c r="BP2074" s="1"/>
      <c r="BQ2074" s="1">
        <v>10881792.933959998</v>
      </c>
      <c r="BR2074" s="1">
        <v>483693.25994657836</v>
      </c>
      <c r="BS2074" s="1">
        <v>4274170.932235036</v>
      </c>
      <c r="BT2074" s="1">
        <v>10881792.933959998</v>
      </c>
      <c r="BU2074" s="1">
        <v>483693.25994657836</v>
      </c>
      <c r="BV2074" s="1">
        <v>1258173.2339078407</v>
      </c>
      <c r="BW2074" s="35">
        <v>6.1980679552705933</v>
      </c>
      <c r="BX2074" s="1">
        <v>56564299.145907439</v>
      </c>
      <c r="BY2074" s="1">
        <v>2514270.4347086782</v>
      </c>
      <c r="BZ2074" s="1">
        <v>22217430.958199982</v>
      </c>
      <c r="CA2074" s="1">
        <v>56564299.145907439</v>
      </c>
      <c r="CB2074" s="1">
        <v>2514270.4347086782</v>
      </c>
      <c r="CC2074" s="1">
        <v>6540069.9693555189</v>
      </c>
    </row>
    <row r="2075" spans="1:81" x14ac:dyDescent="0.25">
      <c r="A2075" t="s">
        <v>221</v>
      </c>
      <c r="B2075" t="s">
        <v>222</v>
      </c>
      <c r="C2075" t="s">
        <v>223</v>
      </c>
      <c r="D2075" t="s">
        <v>1729</v>
      </c>
      <c r="E2075">
        <v>40003</v>
      </c>
      <c r="F2075" t="s">
        <v>39</v>
      </c>
      <c r="G2075" t="s">
        <v>220</v>
      </c>
      <c r="H2075" s="74">
        <v>0.47081209714231009</v>
      </c>
      <c r="I2075" s="1">
        <v>89562</v>
      </c>
      <c r="J2075" s="1"/>
      <c r="K2075" s="1"/>
      <c r="L2075" s="1"/>
      <c r="M2075" s="1"/>
      <c r="N2075" s="1">
        <v>7366</v>
      </c>
      <c r="O2075" s="1"/>
      <c r="P2075" s="1"/>
      <c r="Q2075" s="1"/>
      <c r="R2075" s="1"/>
      <c r="S2075" s="1"/>
      <c r="T2075" s="1">
        <v>7366</v>
      </c>
      <c r="U2075" s="1">
        <v>52</v>
      </c>
      <c r="V2075" s="36">
        <v>0.14458916670971741</v>
      </c>
      <c r="W2075" s="1"/>
      <c r="X2075" s="1"/>
      <c r="Y2075" s="1"/>
      <c r="Z2075" s="1"/>
      <c r="AA2075" s="1">
        <v>156000</v>
      </c>
      <c r="AB2075" s="1"/>
      <c r="AC2075" s="1"/>
      <c r="AD2075" s="1"/>
      <c r="AE2075" s="1"/>
      <c r="AF2075" s="1"/>
      <c r="AG2075" s="1"/>
      <c r="AH2075" s="1"/>
      <c r="AI2075" s="1"/>
      <c r="AJ2075" s="1"/>
      <c r="AK2075" s="1">
        <v>73446.687154200379</v>
      </c>
      <c r="AL2075" s="1"/>
      <c r="AM2075" s="1"/>
      <c r="AN2075" s="1"/>
      <c r="AO2075" s="1"/>
      <c r="AP2075" s="1"/>
      <c r="AQ2075" s="1">
        <v>73446.687154200379</v>
      </c>
      <c r="AR2075" s="1"/>
      <c r="AS2075" s="1"/>
      <c r="AT2075" s="1"/>
      <c r="AU2075" s="1"/>
      <c r="AV2075" s="1">
        <v>3135.9541200000026</v>
      </c>
      <c r="AW2075" s="1"/>
      <c r="AX2075" s="1"/>
      <c r="AY2075" s="1"/>
      <c r="AZ2075" s="1"/>
      <c r="BA2075" s="1"/>
      <c r="BB2075" s="1">
        <v>3135.9541200000026</v>
      </c>
      <c r="BC2075" s="7">
        <v>0.85507962388290115</v>
      </c>
      <c r="BD2075" s="35" t="s">
        <v>552</v>
      </c>
      <c r="BE2075" s="35" t="s">
        <v>552</v>
      </c>
      <c r="BF2075" s="35" t="s">
        <v>552</v>
      </c>
      <c r="BG2075" s="35" t="s">
        <v>552</v>
      </c>
      <c r="BH2075" s="35">
        <v>10.396774541705184</v>
      </c>
      <c r="BI2075" s="35" t="s">
        <v>552</v>
      </c>
      <c r="BJ2075" s="35" t="s">
        <v>552</v>
      </c>
      <c r="BK2075" s="35" t="s">
        <v>552</v>
      </c>
      <c r="BL2075" s="35" t="s">
        <v>552</v>
      </c>
      <c r="BM2075" s="35" t="s">
        <v>552</v>
      </c>
      <c r="BN2075" s="35">
        <v>10.396774541705184</v>
      </c>
      <c r="BO2075" s="1"/>
      <c r="BP2075" s="1"/>
      <c r="BQ2075" s="1">
        <v>29480.227919999998</v>
      </c>
      <c r="BR2075" s="1">
        <v>1310.3895316820549</v>
      </c>
      <c r="BS2075" s="1">
        <v>11579.298927669792</v>
      </c>
      <c r="BT2075" s="1">
        <v>29480.227919999998</v>
      </c>
      <c r="BU2075" s="1">
        <v>1310.3895316820549</v>
      </c>
      <c r="BV2075" s="1">
        <v>3408.5590420207272</v>
      </c>
      <c r="BW2075" s="35">
        <v>6.1980679552705933</v>
      </c>
      <c r="BX2075" s="1">
        <v>153240.22806502544</v>
      </c>
      <c r="BY2075" s="1">
        <v>6811.4938335585293</v>
      </c>
      <c r="BZ2075" s="1">
        <v>60189.982700419503</v>
      </c>
      <c r="CA2075" s="1">
        <v>153240.22806502544</v>
      </c>
      <c r="CB2075" s="1">
        <v>6811.4938335585293</v>
      </c>
      <c r="CC2075" s="1">
        <v>17717.921529975774</v>
      </c>
    </row>
    <row r="2076" spans="1:81" x14ac:dyDescent="0.25">
      <c r="A2076" t="s">
        <v>221</v>
      </c>
      <c r="B2076" t="s">
        <v>222</v>
      </c>
      <c r="C2076" t="s">
        <v>223</v>
      </c>
      <c r="D2076" t="s">
        <v>28</v>
      </c>
      <c r="E2076">
        <v>40003</v>
      </c>
      <c r="F2076" t="s">
        <v>39</v>
      </c>
      <c r="G2076" t="s">
        <v>220</v>
      </c>
      <c r="H2076" s="74">
        <v>0.47081209714231009</v>
      </c>
      <c r="I2076" s="1">
        <v>35324833</v>
      </c>
      <c r="J2076" s="1">
        <v>0</v>
      </c>
      <c r="K2076" s="1">
        <v>0</v>
      </c>
      <c r="L2076" s="1">
        <v>6035104</v>
      </c>
      <c r="M2076" s="1">
        <v>0</v>
      </c>
      <c r="N2076" s="1">
        <v>7366</v>
      </c>
      <c r="O2076" s="1">
        <v>0</v>
      </c>
      <c r="P2076" s="1">
        <v>2413510</v>
      </c>
      <c r="Q2076" s="1">
        <v>0</v>
      </c>
      <c r="R2076" s="1">
        <v>0</v>
      </c>
      <c r="S2076" s="1">
        <v>0</v>
      </c>
      <c r="T2076" s="1">
        <v>8455980</v>
      </c>
      <c r="U2076" s="1"/>
      <c r="V2076" s="36"/>
      <c r="W2076" s="1"/>
      <c r="X2076" s="1"/>
      <c r="Y2076" s="1">
        <v>1514426</v>
      </c>
      <c r="Z2076" s="1"/>
      <c r="AA2076" s="1">
        <v>156000</v>
      </c>
      <c r="AB2076" s="1"/>
      <c r="AC2076" s="1">
        <v>231480</v>
      </c>
      <c r="AD2076" s="1"/>
      <c r="AE2076" s="1"/>
      <c r="AF2076" s="1"/>
      <c r="AG2076" s="1">
        <v>0</v>
      </c>
      <c r="AH2076" s="1">
        <v>0</v>
      </c>
      <c r="AI2076" s="1">
        <v>15539145.965040002</v>
      </c>
      <c r="AJ2076" s="1">
        <v>0</v>
      </c>
      <c r="AK2076" s="1">
        <v>73446.687154200379</v>
      </c>
      <c r="AL2076" s="1">
        <v>0</v>
      </c>
      <c r="AM2076" s="1">
        <v>2035135.745108333</v>
      </c>
      <c r="AN2076" s="1">
        <v>0</v>
      </c>
      <c r="AO2076" s="1">
        <v>0</v>
      </c>
      <c r="AP2076" s="1">
        <v>0</v>
      </c>
      <c r="AQ2076" s="1">
        <v>17647728.397302534</v>
      </c>
      <c r="AR2076" s="1">
        <v>0</v>
      </c>
      <c r="AS2076" s="1">
        <v>0</v>
      </c>
      <c r="AT2076" s="1">
        <v>3283304.9478643998</v>
      </c>
      <c r="AU2076" s="1">
        <v>0</v>
      </c>
      <c r="AV2076" s="1">
        <v>3135.9541200000026</v>
      </c>
      <c r="AW2076" s="1">
        <v>0</v>
      </c>
      <c r="AX2076" s="1">
        <v>602121.14639999997</v>
      </c>
      <c r="AY2076" s="1">
        <v>0</v>
      </c>
      <c r="AZ2076" s="1">
        <v>0</v>
      </c>
      <c r="BA2076" s="1">
        <v>0</v>
      </c>
      <c r="BB2076" s="1">
        <v>3888562.0483843996</v>
      </c>
      <c r="BC2076" s="7">
        <v>0.60966432440563645</v>
      </c>
      <c r="BD2076" s="35" t="s">
        <v>552</v>
      </c>
      <c r="BE2076" s="35" t="s">
        <v>552</v>
      </c>
      <c r="BF2076" s="35">
        <v>3.1188279295442798</v>
      </c>
      <c r="BG2076" s="35" t="s">
        <v>552</v>
      </c>
      <c r="BH2076" s="35">
        <v>10.396774541705184</v>
      </c>
      <c r="BI2076" s="35" t="s">
        <v>552</v>
      </c>
      <c r="BJ2076" s="35">
        <v>1.0927060138587918</v>
      </c>
      <c r="BK2076" s="35" t="s">
        <v>552</v>
      </c>
      <c r="BL2076" s="35" t="s">
        <v>552</v>
      </c>
      <c r="BM2076" s="35" t="s">
        <v>552</v>
      </c>
      <c r="BN2076" s="35">
        <v>2.5468710244923631</v>
      </c>
      <c r="BO2076" s="1">
        <v>0</v>
      </c>
      <c r="BP2076" s="1">
        <v>0</v>
      </c>
      <c r="BQ2076" s="1">
        <v>11627522.030279998</v>
      </c>
      <c r="BR2076" s="1">
        <v>516840.751341158</v>
      </c>
      <c r="BS2076" s="1">
        <v>4567079.7980953362</v>
      </c>
      <c r="BT2076" s="1">
        <v>11627522.030279998</v>
      </c>
      <c r="BU2076" s="1">
        <v>516840.751341158</v>
      </c>
      <c r="BV2076" s="1">
        <v>1344395.8255735934</v>
      </c>
      <c r="BW2076" s="35">
        <v>6.1980679552705933</v>
      </c>
      <c r="BX2076" s="1">
        <v>60440649.664801329</v>
      </c>
      <c r="BY2076" s="1">
        <v>2686573.3475244502</v>
      </c>
      <c r="BZ2076" s="1">
        <v>23739991.147643056</v>
      </c>
      <c r="CA2076" s="1">
        <v>60440649.664801329</v>
      </c>
      <c r="CB2076" s="1">
        <v>2686573.3475244502</v>
      </c>
      <c r="CC2076" s="1">
        <v>6988260.8601136487</v>
      </c>
    </row>
    <row r="2077" spans="1:81" x14ac:dyDescent="0.25">
      <c r="A2077" t="s">
        <v>221</v>
      </c>
      <c r="B2077" t="s">
        <v>222</v>
      </c>
      <c r="C2077" t="s">
        <v>223</v>
      </c>
      <c r="D2077" t="s">
        <v>1730</v>
      </c>
      <c r="E2077">
        <v>40003</v>
      </c>
      <c r="F2077" t="s">
        <v>39</v>
      </c>
      <c r="G2077" t="s">
        <v>220</v>
      </c>
      <c r="H2077" s="74">
        <v>0.47081209714231009</v>
      </c>
      <c r="I2077" s="1">
        <v>2175990</v>
      </c>
      <c r="J2077" s="1"/>
      <c r="K2077" s="1"/>
      <c r="L2077" s="1"/>
      <c r="M2077" s="1"/>
      <c r="N2077" s="1"/>
      <c r="O2077" s="1"/>
      <c r="P2077" s="1">
        <v>1183174</v>
      </c>
      <c r="Q2077" s="1"/>
      <c r="R2077" s="1"/>
      <c r="S2077" s="1"/>
      <c r="T2077" s="1">
        <v>1183174</v>
      </c>
      <c r="U2077" s="1">
        <v>7.44</v>
      </c>
      <c r="V2077" s="36">
        <v>0.1787810019020151</v>
      </c>
      <c r="W2077" s="1"/>
      <c r="X2077" s="1"/>
      <c r="Y2077" s="1">
        <v>193428</v>
      </c>
      <c r="Z2077" s="1"/>
      <c r="AA2077" s="1"/>
      <c r="AB2077" s="1"/>
      <c r="AC2077" s="1">
        <v>182209</v>
      </c>
      <c r="AD2077" s="1"/>
      <c r="AE2077" s="1"/>
      <c r="AF2077" s="1"/>
      <c r="AG2077" s="1">
        <v>0</v>
      </c>
      <c r="AH2077" s="1">
        <v>0</v>
      </c>
      <c r="AI2077" s="1">
        <v>1981221.1070400001</v>
      </c>
      <c r="AJ2077" s="1">
        <v>0</v>
      </c>
      <c r="AK2077" s="1"/>
      <c r="AL2077" s="1">
        <v>0</v>
      </c>
      <c r="AM2077" s="1">
        <v>1601138.9084683331</v>
      </c>
      <c r="AN2077" s="1"/>
      <c r="AO2077" s="1">
        <v>0</v>
      </c>
      <c r="AP2077" s="1">
        <v>0</v>
      </c>
      <c r="AQ2077" s="1">
        <v>3582360.0155083332</v>
      </c>
      <c r="AR2077" s="1">
        <v>0</v>
      </c>
      <c r="AS2077" s="1">
        <v>0</v>
      </c>
      <c r="AT2077" s="1">
        <v>419355.65650320001</v>
      </c>
      <c r="AU2077" s="1">
        <v>0</v>
      </c>
      <c r="AV2077" s="1"/>
      <c r="AW2077" s="1">
        <v>0</v>
      </c>
      <c r="AX2077" s="1">
        <v>473958.40661999997</v>
      </c>
      <c r="AY2077" s="1"/>
      <c r="AZ2077" s="1">
        <v>0</v>
      </c>
      <c r="BA2077" s="1">
        <v>0</v>
      </c>
      <c r="BB2077" s="1">
        <v>893314.06312319997</v>
      </c>
      <c r="BC2077" s="7">
        <v>2.0568449664895212</v>
      </c>
      <c r="BD2077" s="35" t="s">
        <v>552</v>
      </c>
      <c r="BE2077" s="35" t="s">
        <v>552</v>
      </c>
      <c r="BF2077" s="35" t="s">
        <v>552</v>
      </c>
      <c r="BG2077" s="35" t="s">
        <v>552</v>
      </c>
      <c r="BH2077" s="35" t="s">
        <v>552</v>
      </c>
      <c r="BI2077" s="35" t="s">
        <v>552</v>
      </c>
      <c r="BJ2077" s="35">
        <v>1.7538395156488675</v>
      </c>
      <c r="BK2077" s="35" t="s">
        <v>552</v>
      </c>
      <c r="BL2077" s="35" t="s">
        <v>552</v>
      </c>
      <c r="BM2077" s="35" t="s">
        <v>552</v>
      </c>
      <c r="BN2077" s="35">
        <v>3.7827691266301771</v>
      </c>
      <c r="BO2077" s="1">
        <v>0</v>
      </c>
      <c r="BP2077" s="1">
        <v>0</v>
      </c>
      <c r="BQ2077" s="1">
        <v>716248.86839999992</v>
      </c>
      <c r="BR2077" s="1">
        <v>31837.101862897594</v>
      </c>
      <c r="BS2077" s="1">
        <v>281329.56693262979</v>
      </c>
      <c r="BT2077" s="1">
        <v>716248.86839999992</v>
      </c>
      <c r="BU2077" s="1">
        <v>31837.101862897594</v>
      </c>
      <c r="BV2077" s="1">
        <v>82814.032623731953</v>
      </c>
      <c r="BW2077" s="35">
        <v>6.1980679552705933</v>
      </c>
      <c r="BX2077" s="1">
        <v>3723110.2908288641</v>
      </c>
      <c r="BY2077" s="1">
        <v>165491.41898221371</v>
      </c>
      <c r="BZ2077" s="1">
        <v>1462370.2067426567</v>
      </c>
      <c r="CA2077" s="1">
        <v>3723110.2908288641</v>
      </c>
      <c r="CB2077" s="1">
        <v>165491.41898221371</v>
      </c>
      <c r="CC2077" s="1">
        <v>430472.96922815463</v>
      </c>
    </row>
    <row r="2078" spans="1:81" x14ac:dyDescent="0.25">
      <c r="A2078" t="s">
        <v>1440</v>
      </c>
      <c r="B2078" t="s">
        <v>1441</v>
      </c>
      <c r="C2078" t="s">
        <v>223</v>
      </c>
      <c r="D2078" t="s">
        <v>28</v>
      </c>
      <c r="E2078">
        <v>40186</v>
      </c>
      <c r="F2078" t="s">
        <v>370</v>
      </c>
      <c r="G2078" t="s">
        <v>220</v>
      </c>
      <c r="H2078" s="74">
        <v>0.47081209714231009</v>
      </c>
      <c r="I2078" s="1">
        <v>940521.71</v>
      </c>
      <c r="J2078" s="1">
        <v>0</v>
      </c>
      <c r="K2078" s="1">
        <v>0</v>
      </c>
      <c r="L2078" s="1">
        <v>0</v>
      </c>
      <c r="M2078" s="1">
        <v>0</v>
      </c>
      <c r="N2078" s="1">
        <v>0</v>
      </c>
      <c r="O2078" s="1">
        <v>0</v>
      </c>
      <c r="P2078" s="1">
        <v>270710</v>
      </c>
      <c r="Q2078" s="1">
        <v>0</v>
      </c>
      <c r="R2078" s="1">
        <v>0</v>
      </c>
      <c r="S2078" s="1">
        <v>0</v>
      </c>
      <c r="T2078" s="1">
        <v>270710</v>
      </c>
      <c r="U2078" s="1"/>
      <c r="V2078" s="36"/>
      <c r="W2078" s="1"/>
      <c r="X2078" s="1"/>
      <c r="Y2078" s="1"/>
      <c r="Z2078" s="1"/>
      <c r="AA2078" s="1"/>
      <c r="AB2078" s="1"/>
      <c r="AC2078" s="1">
        <v>31886</v>
      </c>
      <c r="AD2078" s="1"/>
      <c r="AE2078" s="1"/>
      <c r="AF2078" s="1"/>
      <c r="AG2078" s="1">
        <v>0</v>
      </c>
      <c r="AH2078" s="1">
        <v>0</v>
      </c>
      <c r="AI2078" s="1">
        <v>0</v>
      </c>
      <c r="AJ2078" s="1">
        <v>0</v>
      </c>
      <c r="AK2078" s="1">
        <v>0</v>
      </c>
      <c r="AL2078" s="1">
        <v>0</v>
      </c>
      <c r="AM2078" s="1">
        <v>280266.56144166662</v>
      </c>
      <c r="AN2078" s="1">
        <v>0</v>
      </c>
      <c r="AO2078" s="1">
        <v>0</v>
      </c>
      <c r="AP2078" s="1">
        <v>0</v>
      </c>
      <c r="AQ2078" s="1">
        <v>280266.56144166662</v>
      </c>
      <c r="AR2078" s="1">
        <v>0</v>
      </c>
      <c r="AS2078" s="1">
        <v>0</v>
      </c>
      <c r="AT2078" s="1">
        <v>0</v>
      </c>
      <c r="AU2078" s="1">
        <v>0</v>
      </c>
      <c r="AV2078" s="1">
        <v>0</v>
      </c>
      <c r="AW2078" s="1">
        <v>0</v>
      </c>
      <c r="AX2078" s="1">
        <v>82941.225479999994</v>
      </c>
      <c r="AY2078" s="1">
        <v>0</v>
      </c>
      <c r="AZ2078" s="1">
        <v>0</v>
      </c>
      <c r="BA2078" s="1">
        <v>0</v>
      </c>
      <c r="BB2078" s="1">
        <v>82941.225479999994</v>
      </c>
      <c r="BC2078" s="7">
        <v>0.38617693037799905</v>
      </c>
      <c r="BD2078" s="35" t="s">
        <v>552</v>
      </c>
      <c r="BE2078" s="35" t="s">
        <v>552</v>
      </c>
      <c r="BF2078" s="35" t="s">
        <v>552</v>
      </c>
      <c r="BG2078" s="35" t="s">
        <v>552</v>
      </c>
      <c r="BH2078" s="35" t="s">
        <v>552</v>
      </c>
      <c r="BI2078" s="35" t="s">
        <v>552</v>
      </c>
      <c r="BJ2078" s="35">
        <v>1.3416858886693015</v>
      </c>
      <c r="BK2078" s="35" t="s">
        <v>552</v>
      </c>
      <c r="BL2078" s="35" t="s">
        <v>552</v>
      </c>
      <c r="BM2078" s="35" t="s">
        <v>552</v>
      </c>
      <c r="BN2078" s="35">
        <v>1.3416858886693015</v>
      </c>
      <c r="BO2078" s="1">
        <v>0</v>
      </c>
      <c r="BP2078" s="1">
        <v>0</v>
      </c>
      <c r="BQ2078" s="1">
        <v>309582.12606359995</v>
      </c>
      <c r="BR2078" s="1">
        <v>13760.856201332097</v>
      </c>
      <c r="BS2078" s="1">
        <v>121598.24510454388</v>
      </c>
      <c r="BT2078" s="1">
        <v>309582.12606359995</v>
      </c>
      <c r="BU2078" s="1">
        <v>13760.856201332097</v>
      </c>
      <c r="BV2078" s="1">
        <v>35794.463933781022</v>
      </c>
      <c r="BW2078" s="35">
        <v>6.0211118229192726</v>
      </c>
      <c r="BX2078" s="1">
        <v>1554446.4733424264</v>
      </c>
      <c r="BY2078" s="1">
        <v>69094.797766000585</v>
      </c>
      <c r="BZ2078" s="1">
        <v>610558.38614066085</v>
      </c>
      <c r="CA2078" s="1">
        <v>1554446.4733424264</v>
      </c>
      <c r="CB2078" s="1">
        <v>69094.797766000585</v>
      </c>
      <c r="CC2078" s="1">
        <v>179728.00605296539</v>
      </c>
    </row>
    <row r="2079" spans="1:81" x14ac:dyDescent="0.25">
      <c r="A2079" t="s">
        <v>1440</v>
      </c>
      <c r="B2079" t="s">
        <v>1441</v>
      </c>
      <c r="C2079" t="s">
        <v>223</v>
      </c>
      <c r="D2079" t="s">
        <v>1730</v>
      </c>
      <c r="E2079">
        <v>40186</v>
      </c>
      <c r="F2079" t="s">
        <v>370</v>
      </c>
      <c r="G2079" t="s">
        <v>220</v>
      </c>
      <c r="H2079" s="74">
        <v>0.47081209714231009</v>
      </c>
      <c r="I2079" s="1">
        <v>940521.71</v>
      </c>
      <c r="J2079" s="1"/>
      <c r="K2079" s="1"/>
      <c r="L2079" s="1"/>
      <c r="M2079" s="1"/>
      <c r="N2079" s="1"/>
      <c r="O2079" s="1"/>
      <c r="P2079" s="1">
        <v>270710</v>
      </c>
      <c r="Q2079" s="1"/>
      <c r="R2079" s="1"/>
      <c r="S2079" s="1"/>
      <c r="T2079" s="1">
        <v>270710</v>
      </c>
      <c r="U2079" s="1">
        <v>23</v>
      </c>
      <c r="V2079" s="36">
        <v>0.16562808135083179</v>
      </c>
      <c r="W2079" s="1"/>
      <c r="X2079" s="1"/>
      <c r="Y2079" s="1"/>
      <c r="Z2079" s="1"/>
      <c r="AA2079" s="1"/>
      <c r="AB2079" s="1"/>
      <c r="AC2079" s="1">
        <v>31886</v>
      </c>
      <c r="AD2079" s="1"/>
      <c r="AE2079" s="1"/>
      <c r="AF2079" s="1"/>
      <c r="AG2079" s="1">
        <v>0</v>
      </c>
      <c r="AH2079" s="1">
        <v>0</v>
      </c>
      <c r="AI2079" s="1">
        <v>0</v>
      </c>
      <c r="AJ2079" s="1">
        <v>0</v>
      </c>
      <c r="AK2079" s="1"/>
      <c r="AL2079" s="1">
        <v>0</v>
      </c>
      <c r="AM2079" s="1">
        <v>280266.56144166662</v>
      </c>
      <c r="AN2079" s="1"/>
      <c r="AO2079" s="1">
        <v>0</v>
      </c>
      <c r="AP2079" s="1">
        <v>0</v>
      </c>
      <c r="AQ2079" s="1">
        <v>280266.56144166662</v>
      </c>
      <c r="AR2079" s="1">
        <v>0</v>
      </c>
      <c r="AS2079" s="1">
        <v>0</v>
      </c>
      <c r="AT2079" s="1">
        <v>0</v>
      </c>
      <c r="AU2079" s="1">
        <v>0</v>
      </c>
      <c r="AV2079" s="1"/>
      <c r="AW2079" s="1">
        <v>0</v>
      </c>
      <c r="AX2079" s="1">
        <v>82941.225479999994</v>
      </c>
      <c r="AY2079" s="1"/>
      <c r="AZ2079" s="1">
        <v>0</v>
      </c>
      <c r="BA2079" s="1">
        <v>0</v>
      </c>
      <c r="BB2079" s="1">
        <v>82941.225479999994</v>
      </c>
      <c r="BC2079" s="7">
        <v>0.38617693037799905</v>
      </c>
      <c r="BD2079" s="35" t="s">
        <v>552</v>
      </c>
      <c r="BE2079" s="35" t="s">
        <v>552</v>
      </c>
      <c r="BF2079" s="35" t="s">
        <v>552</v>
      </c>
      <c r="BG2079" s="35" t="s">
        <v>552</v>
      </c>
      <c r="BH2079" s="35" t="s">
        <v>552</v>
      </c>
      <c r="BI2079" s="35" t="s">
        <v>552</v>
      </c>
      <c r="BJ2079" s="35">
        <v>1.3416858886693015</v>
      </c>
      <c r="BK2079" s="35" t="s">
        <v>552</v>
      </c>
      <c r="BL2079" s="35" t="s">
        <v>552</v>
      </c>
      <c r="BM2079" s="35" t="s">
        <v>552</v>
      </c>
      <c r="BN2079" s="35">
        <v>1.3416858886693015</v>
      </c>
      <c r="BO2079" s="1">
        <v>0</v>
      </c>
      <c r="BP2079" s="1">
        <v>0</v>
      </c>
      <c r="BQ2079" s="1">
        <v>309582.12606359995</v>
      </c>
      <c r="BR2079" s="1">
        <v>13760.856201332097</v>
      </c>
      <c r="BS2079" s="1">
        <v>121598.24510454388</v>
      </c>
      <c r="BT2079" s="1">
        <v>309582.12606359995</v>
      </c>
      <c r="BU2079" s="1">
        <v>13760.856201332097</v>
      </c>
      <c r="BV2079" s="1">
        <v>35794.463933781022</v>
      </c>
      <c r="BW2079" s="35">
        <v>6.0211118229192726</v>
      </c>
      <c r="BX2079" s="1">
        <v>1554446.4733424264</v>
      </c>
      <c r="BY2079" s="1">
        <v>69094.797766000585</v>
      </c>
      <c r="BZ2079" s="1">
        <v>610558.38614066085</v>
      </c>
      <c r="CA2079" s="1">
        <v>1554446.4733424264</v>
      </c>
      <c r="CB2079" s="1">
        <v>69094.797766000585</v>
      </c>
      <c r="CC2079" s="1">
        <v>179728.00605296539</v>
      </c>
    </row>
    <row r="2080" spans="1:81" x14ac:dyDescent="0.25">
      <c r="A2080" t="s">
        <v>1444</v>
      </c>
      <c r="B2080" t="s">
        <v>402</v>
      </c>
      <c r="C2080" t="s">
        <v>223</v>
      </c>
      <c r="D2080" t="s">
        <v>28</v>
      </c>
      <c r="E2080">
        <v>40190</v>
      </c>
      <c r="F2080" t="s">
        <v>370</v>
      </c>
      <c r="G2080" t="s">
        <v>220</v>
      </c>
      <c r="H2080" s="74">
        <v>0.47081209714231009</v>
      </c>
      <c r="I2080" s="1">
        <v>4692299.54</v>
      </c>
      <c r="J2080" s="1">
        <v>0</v>
      </c>
      <c r="K2080" s="1">
        <v>0</v>
      </c>
      <c r="L2080" s="1">
        <v>0</v>
      </c>
      <c r="M2080" s="1">
        <v>0</v>
      </c>
      <c r="N2080" s="1">
        <v>0</v>
      </c>
      <c r="O2080" s="1">
        <v>0</v>
      </c>
      <c r="P2080" s="1">
        <v>5146103</v>
      </c>
      <c r="Q2080" s="1">
        <v>0</v>
      </c>
      <c r="R2080" s="1">
        <v>0</v>
      </c>
      <c r="S2080" s="1">
        <v>0</v>
      </c>
      <c r="T2080" s="1">
        <v>5146103</v>
      </c>
      <c r="U2080" s="1"/>
      <c r="V2080" s="36"/>
      <c r="W2080" s="1"/>
      <c r="X2080" s="1"/>
      <c r="Y2080" s="1"/>
      <c r="Z2080" s="1"/>
      <c r="AA2080" s="1"/>
      <c r="AB2080" s="1"/>
      <c r="AC2080" s="1">
        <v>606139</v>
      </c>
      <c r="AD2080" s="1"/>
      <c r="AE2080" s="1"/>
      <c r="AF2080" s="1"/>
      <c r="AG2080" s="1">
        <v>0</v>
      </c>
      <c r="AH2080" s="1">
        <v>0</v>
      </c>
      <c r="AI2080" s="1">
        <v>0</v>
      </c>
      <c r="AJ2080" s="1">
        <v>0</v>
      </c>
      <c r="AK2080" s="1">
        <v>0</v>
      </c>
      <c r="AL2080" s="1">
        <v>0</v>
      </c>
      <c r="AM2080" s="1">
        <v>5327745.5353241665</v>
      </c>
      <c r="AN2080" s="1">
        <v>0</v>
      </c>
      <c r="AO2080" s="1">
        <v>0</v>
      </c>
      <c r="AP2080" s="1">
        <v>0</v>
      </c>
      <c r="AQ2080" s="1">
        <v>5327745.5353241665</v>
      </c>
      <c r="AR2080" s="1">
        <v>0</v>
      </c>
      <c r="AS2080" s="1">
        <v>0</v>
      </c>
      <c r="AT2080" s="1">
        <v>0</v>
      </c>
      <c r="AU2080" s="1">
        <v>0</v>
      </c>
      <c r="AV2080" s="1">
        <v>0</v>
      </c>
      <c r="AW2080" s="1">
        <v>0</v>
      </c>
      <c r="AX2080" s="1">
        <v>1576676.64402</v>
      </c>
      <c r="AY2080" s="1">
        <v>0</v>
      </c>
      <c r="AZ2080" s="1">
        <v>0</v>
      </c>
      <c r="BA2080" s="1">
        <v>0</v>
      </c>
      <c r="BB2080" s="1">
        <v>1576676.64402</v>
      </c>
      <c r="BC2080" s="7">
        <v>1.47143679138271</v>
      </c>
      <c r="BD2080" s="35" t="s">
        <v>552</v>
      </c>
      <c r="BE2080" s="35" t="s">
        <v>552</v>
      </c>
      <c r="BF2080" s="35" t="s">
        <v>552</v>
      </c>
      <c r="BG2080" s="35" t="s">
        <v>552</v>
      </c>
      <c r="BH2080" s="35" t="s">
        <v>552</v>
      </c>
      <c r="BI2080" s="35" t="s">
        <v>552</v>
      </c>
      <c r="BJ2080" s="35">
        <v>1.3416797486066965</v>
      </c>
      <c r="BK2080" s="35" t="s">
        <v>552</v>
      </c>
      <c r="BL2080" s="35" t="s">
        <v>552</v>
      </c>
      <c r="BM2080" s="35" t="s">
        <v>552</v>
      </c>
      <c r="BN2080" s="35">
        <v>1.3416797486066965</v>
      </c>
      <c r="BO2080" s="1">
        <v>0</v>
      </c>
      <c r="BP2080" s="1">
        <v>0</v>
      </c>
      <c r="BQ2080" s="1">
        <v>1544517.3165863997</v>
      </c>
      <c r="BR2080" s="1">
        <v>68653.448970908648</v>
      </c>
      <c r="BS2080" s="1">
        <v>606658.3934238567</v>
      </c>
      <c r="BT2080" s="1">
        <v>1544517.3165863997</v>
      </c>
      <c r="BU2080" s="1">
        <v>68653.448970908648</v>
      </c>
      <c r="BV2080" s="1">
        <v>178579.97839414814</v>
      </c>
      <c r="BW2080" s="35">
        <v>6.024667217480915</v>
      </c>
      <c r="BX2080" s="1">
        <v>7760685.5274832752</v>
      </c>
      <c r="BY2080" s="1">
        <v>344960.73441112362</v>
      </c>
      <c r="BZ2080" s="1">
        <v>3048256.5416464927</v>
      </c>
      <c r="CA2080" s="1">
        <v>7760685.5274832752</v>
      </c>
      <c r="CB2080" s="1">
        <v>344960.73441112362</v>
      </c>
      <c r="CC2080" s="1">
        <v>897304.96313552652</v>
      </c>
    </row>
    <row r="2081" spans="1:81" x14ac:dyDescent="0.25">
      <c r="A2081" t="s">
        <v>1444</v>
      </c>
      <c r="B2081" t="s">
        <v>402</v>
      </c>
      <c r="C2081" t="s">
        <v>223</v>
      </c>
      <c r="D2081" t="s">
        <v>1730</v>
      </c>
      <c r="E2081">
        <v>40190</v>
      </c>
      <c r="F2081" t="s">
        <v>370</v>
      </c>
      <c r="G2081" t="s">
        <v>220</v>
      </c>
      <c r="H2081" s="74">
        <v>0.47081209714231009</v>
      </c>
      <c r="I2081" s="1">
        <v>4692299.54</v>
      </c>
      <c r="J2081" s="1"/>
      <c r="K2081" s="1"/>
      <c r="L2081" s="1"/>
      <c r="M2081" s="1"/>
      <c r="N2081" s="1"/>
      <c r="O2081" s="1"/>
      <c r="P2081" s="1">
        <v>5146103</v>
      </c>
      <c r="Q2081" s="1"/>
      <c r="R2081" s="1"/>
      <c r="S2081" s="1"/>
      <c r="T2081" s="1">
        <v>5146103</v>
      </c>
      <c r="U2081" s="1">
        <v>9.3672316384180796</v>
      </c>
      <c r="V2081" s="36">
        <v>0.11556668493383988</v>
      </c>
      <c r="W2081" s="1"/>
      <c r="X2081" s="1"/>
      <c r="Y2081" s="1"/>
      <c r="Z2081" s="1"/>
      <c r="AA2081" s="1"/>
      <c r="AB2081" s="1"/>
      <c r="AC2081" s="1">
        <v>606139</v>
      </c>
      <c r="AD2081" s="1"/>
      <c r="AE2081" s="1"/>
      <c r="AF2081" s="1"/>
      <c r="AG2081" s="1">
        <v>0</v>
      </c>
      <c r="AH2081" s="1">
        <v>0</v>
      </c>
      <c r="AI2081" s="1">
        <v>0</v>
      </c>
      <c r="AJ2081" s="1">
        <v>0</v>
      </c>
      <c r="AK2081" s="1"/>
      <c r="AL2081" s="1">
        <v>0</v>
      </c>
      <c r="AM2081" s="1">
        <v>5327745.5353241665</v>
      </c>
      <c r="AN2081" s="1"/>
      <c r="AO2081" s="1">
        <v>0</v>
      </c>
      <c r="AP2081" s="1">
        <v>0</v>
      </c>
      <c r="AQ2081" s="1">
        <v>5327745.5353241665</v>
      </c>
      <c r="AR2081" s="1">
        <v>0</v>
      </c>
      <c r="AS2081" s="1">
        <v>0</v>
      </c>
      <c r="AT2081" s="1">
        <v>0</v>
      </c>
      <c r="AU2081" s="1">
        <v>0</v>
      </c>
      <c r="AV2081" s="1"/>
      <c r="AW2081" s="1">
        <v>0</v>
      </c>
      <c r="AX2081" s="1">
        <v>1576676.64402</v>
      </c>
      <c r="AY2081" s="1"/>
      <c r="AZ2081" s="1">
        <v>0</v>
      </c>
      <c r="BA2081" s="1">
        <v>0</v>
      </c>
      <c r="BB2081" s="1">
        <v>1576676.64402</v>
      </c>
      <c r="BC2081" s="7">
        <v>1.47143679138271</v>
      </c>
      <c r="BD2081" s="35" t="s">
        <v>552</v>
      </c>
      <c r="BE2081" s="35" t="s">
        <v>552</v>
      </c>
      <c r="BF2081" s="35" t="s">
        <v>552</v>
      </c>
      <c r="BG2081" s="35" t="s">
        <v>552</v>
      </c>
      <c r="BH2081" s="35" t="s">
        <v>552</v>
      </c>
      <c r="BI2081" s="35" t="s">
        <v>552</v>
      </c>
      <c r="BJ2081" s="35">
        <v>1.3416797486066965</v>
      </c>
      <c r="BK2081" s="35" t="s">
        <v>552</v>
      </c>
      <c r="BL2081" s="35" t="s">
        <v>552</v>
      </c>
      <c r="BM2081" s="35" t="s">
        <v>552</v>
      </c>
      <c r="BN2081" s="35">
        <v>1.3416797486066965</v>
      </c>
      <c r="BO2081" s="1">
        <v>0</v>
      </c>
      <c r="BP2081" s="1">
        <v>0</v>
      </c>
      <c r="BQ2081" s="1">
        <v>1544517.3165863997</v>
      </c>
      <c r="BR2081" s="1">
        <v>68653.448970908648</v>
      </c>
      <c r="BS2081" s="1">
        <v>606658.3934238567</v>
      </c>
      <c r="BT2081" s="1">
        <v>1544517.3165863997</v>
      </c>
      <c r="BU2081" s="1">
        <v>68653.448970908648</v>
      </c>
      <c r="BV2081" s="1">
        <v>178579.97839414814</v>
      </c>
      <c r="BW2081" s="35">
        <v>6.024667217480915</v>
      </c>
      <c r="BX2081" s="1">
        <v>7760685.5274832752</v>
      </c>
      <c r="BY2081" s="1">
        <v>344960.73441112362</v>
      </c>
      <c r="BZ2081" s="1">
        <v>3048256.5416464927</v>
      </c>
      <c r="CA2081" s="1">
        <v>7760685.5274832752</v>
      </c>
      <c r="CB2081" s="1">
        <v>344960.73441112362</v>
      </c>
      <c r="CC2081" s="1">
        <v>897304.96313552652</v>
      </c>
    </row>
    <row r="2082" spans="1:81" x14ac:dyDescent="0.25">
      <c r="A2082" t="s">
        <v>1517</v>
      </c>
      <c r="B2082" t="s">
        <v>1104</v>
      </c>
      <c r="C2082" t="s">
        <v>223</v>
      </c>
      <c r="D2082" t="s">
        <v>28</v>
      </c>
      <c r="E2082">
        <v>40950</v>
      </c>
      <c r="F2082" t="s">
        <v>39</v>
      </c>
      <c r="G2082" t="s">
        <v>220</v>
      </c>
      <c r="H2082" s="74">
        <v>0.47081209714231009</v>
      </c>
      <c r="I2082" s="1">
        <v>3294787</v>
      </c>
      <c r="J2082" s="1">
        <v>0</v>
      </c>
      <c r="K2082" s="1">
        <v>0</v>
      </c>
      <c r="L2082" s="1">
        <v>0</v>
      </c>
      <c r="M2082" s="1">
        <v>0</v>
      </c>
      <c r="N2082" s="1">
        <v>0</v>
      </c>
      <c r="O2082" s="1">
        <v>0</v>
      </c>
      <c r="P2082" s="1">
        <v>3403903</v>
      </c>
      <c r="Q2082" s="1">
        <v>0</v>
      </c>
      <c r="R2082" s="1">
        <v>0</v>
      </c>
      <c r="S2082" s="1">
        <v>136416</v>
      </c>
      <c r="T2082" s="1">
        <v>3540319</v>
      </c>
      <c r="U2082" s="1"/>
      <c r="V2082" s="36"/>
      <c r="W2082" s="1"/>
      <c r="X2082" s="1"/>
      <c r="Y2082" s="1"/>
      <c r="Z2082" s="1"/>
      <c r="AA2082" s="1"/>
      <c r="AB2082" s="1"/>
      <c r="AC2082" s="1">
        <v>215448</v>
      </c>
      <c r="AD2082" s="1"/>
      <c r="AE2082" s="1"/>
      <c r="AF2082" s="1">
        <v>21726</v>
      </c>
      <c r="AG2082" s="1">
        <v>0</v>
      </c>
      <c r="AH2082" s="1">
        <v>0</v>
      </c>
      <c r="AI2082" s="1">
        <v>0</v>
      </c>
      <c r="AJ2082" s="1">
        <v>0</v>
      </c>
      <c r="AK2082" s="1">
        <v>0</v>
      </c>
      <c r="AL2082" s="1">
        <v>0</v>
      </c>
      <c r="AM2082" s="1">
        <v>1895499.7064908333</v>
      </c>
      <c r="AN2082" s="1">
        <v>0</v>
      </c>
      <c r="AO2082" s="1">
        <v>0</v>
      </c>
      <c r="AP2082" s="1">
        <v>124148.10211199999</v>
      </c>
      <c r="AQ2082" s="1">
        <v>2019647.8086028332</v>
      </c>
      <c r="AR2082" s="1">
        <v>0</v>
      </c>
      <c r="AS2082" s="1">
        <v>0</v>
      </c>
      <c r="AT2082" s="1">
        <v>0</v>
      </c>
      <c r="AU2082" s="1">
        <v>0</v>
      </c>
      <c r="AV2082" s="1">
        <v>0</v>
      </c>
      <c r="AW2082" s="1">
        <v>0</v>
      </c>
      <c r="AX2082" s="1">
        <v>560419.02863999992</v>
      </c>
      <c r="AY2082" s="1">
        <v>0</v>
      </c>
      <c r="AZ2082" s="1">
        <v>0</v>
      </c>
      <c r="BA2082" s="1">
        <v>27862.689025800002</v>
      </c>
      <c r="BB2082" s="1">
        <v>588281.71766579989</v>
      </c>
      <c r="BC2082" s="7">
        <v>0.79153205541621752</v>
      </c>
      <c r="BD2082" s="35" t="s">
        <v>552</v>
      </c>
      <c r="BE2082" s="35" t="s">
        <v>552</v>
      </c>
      <c r="BF2082" s="35" t="s">
        <v>552</v>
      </c>
      <c r="BG2082" s="35" t="s">
        <v>552</v>
      </c>
      <c r="BH2082" s="35" t="s">
        <v>552</v>
      </c>
      <c r="BI2082" s="35" t="s">
        <v>552</v>
      </c>
      <c r="BJ2082" s="35">
        <v>0.72150079926802657</v>
      </c>
      <c r="BK2082" s="35" t="s">
        <v>552</v>
      </c>
      <c r="BL2082" s="35" t="s">
        <v>552</v>
      </c>
      <c r="BM2082" s="35">
        <v>1.1143179036022168</v>
      </c>
      <c r="BN2082" s="35">
        <v>0.73663687545349255</v>
      </c>
      <c r="BO2082" s="1">
        <v>0</v>
      </c>
      <c r="BP2082" s="1">
        <v>0</v>
      </c>
      <c r="BQ2082" s="1">
        <v>1084512.0889199998</v>
      </c>
      <c r="BR2082" s="1">
        <v>48206.319576629845</v>
      </c>
      <c r="BS2082" s="1">
        <v>425976.68180702056</v>
      </c>
      <c r="BT2082" s="1">
        <v>1084512.0889199998</v>
      </c>
      <c r="BU2082" s="1">
        <v>48206.319576629845</v>
      </c>
      <c r="BV2082" s="1">
        <v>125393.31435633801</v>
      </c>
      <c r="BW2082" s="35">
        <v>6.0480323257513842</v>
      </c>
      <c r="BX2082" s="1">
        <v>5474652.0825363183</v>
      </c>
      <c r="BY2082" s="1">
        <v>243347.05952832921</v>
      </c>
      <c r="BZ2082" s="1">
        <v>2150344.0597781506</v>
      </c>
      <c r="CA2082" s="1">
        <v>5474652.0825363183</v>
      </c>
      <c r="CB2082" s="1">
        <v>243347.05952832921</v>
      </c>
      <c r="CC2082" s="1">
        <v>632989.50430389936</v>
      </c>
    </row>
    <row r="2083" spans="1:81" x14ac:dyDescent="0.25">
      <c r="A2083" t="s">
        <v>1517</v>
      </c>
      <c r="B2083" t="s">
        <v>1104</v>
      </c>
      <c r="C2083" t="s">
        <v>223</v>
      </c>
      <c r="D2083" t="s">
        <v>1730</v>
      </c>
      <c r="E2083">
        <v>40950</v>
      </c>
      <c r="F2083" t="s">
        <v>39</v>
      </c>
      <c r="G2083" t="s">
        <v>220</v>
      </c>
      <c r="H2083" s="74">
        <v>0.47081209714231009</v>
      </c>
      <c r="I2083" s="1">
        <v>3294787</v>
      </c>
      <c r="J2083" s="1"/>
      <c r="K2083" s="1"/>
      <c r="L2083" s="1"/>
      <c r="M2083" s="1"/>
      <c r="N2083" s="1"/>
      <c r="O2083" s="1"/>
      <c r="P2083" s="1">
        <v>3403903</v>
      </c>
      <c r="Q2083" s="1"/>
      <c r="R2083" s="1"/>
      <c r="S2083" s="1">
        <v>136416</v>
      </c>
      <c r="T2083" s="1">
        <v>3540319</v>
      </c>
      <c r="U2083" s="1">
        <v>6.3214285714285712</v>
      </c>
      <c r="V2083" s="36">
        <v>0.16940825916854038</v>
      </c>
      <c r="W2083" s="1"/>
      <c r="X2083" s="1"/>
      <c r="Y2083" s="1"/>
      <c r="Z2083" s="1"/>
      <c r="AA2083" s="1"/>
      <c r="AB2083" s="1"/>
      <c r="AC2083" s="1">
        <v>215448</v>
      </c>
      <c r="AD2083" s="1"/>
      <c r="AE2083" s="1"/>
      <c r="AF2083" s="1">
        <v>21726</v>
      </c>
      <c r="AG2083" s="1">
        <v>0</v>
      </c>
      <c r="AH2083" s="1">
        <v>0</v>
      </c>
      <c r="AI2083" s="1">
        <v>0</v>
      </c>
      <c r="AJ2083" s="1">
        <v>0</v>
      </c>
      <c r="AK2083" s="1"/>
      <c r="AL2083" s="1">
        <v>0</v>
      </c>
      <c r="AM2083" s="1">
        <v>1895499.7064908333</v>
      </c>
      <c r="AN2083" s="1"/>
      <c r="AO2083" s="1">
        <v>0</v>
      </c>
      <c r="AP2083" s="1">
        <v>124148.10211199999</v>
      </c>
      <c r="AQ2083" s="1">
        <v>2019647.8086028332</v>
      </c>
      <c r="AR2083" s="1">
        <v>0</v>
      </c>
      <c r="AS2083" s="1">
        <v>0</v>
      </c>
      <c r="AT2083" s="1">
        <v>0</v>
      </c>
      <c r="AU2083" s="1">
        <v>0</v>
      </c>
      <c r="AV2083" s="1"/>
      <c r="AW2083" s="1">
        <v>0</v>
      </c>
      <c r="AX2083" s="1">
        <v>560419.02863999992</v>
      </c>
      <c r="AY2083" s="1"/>
      <c r="AZ2083" s="1">
        <v>0</v>
      </c>
      <c r="BA2083" s="1">
        <v>27862.689025800002</v>
      </c>
      <c r="BB2083" s="1">
        <v>588281.71766579989</v>
      </c>
      <c r="BC2083" s="7">
        <v>0.79153205541621752</v>
      </c>
      <c r="BD2083" s="35" t="s">
        <v>552</v>
      </c>
      <c r="BE2083" s="35" t="s">
        <v>552</v>
      </c>
      <c r="BF2083" s="35" t="s">
        <v>552</v>
      </c>
      <c r="BG2083" s="35" t="s">
        <v>552</v>
      </c>
      <c r="BH2083" s="35" t="s">
        <v>552</v>
      </c>
      <c r="BI2083" s="35" t="s">
        <v>552</v>
      </c>
      <c r="BJ2083" s="35">
        <v>0.72150079926802657</v>
      </c>
      <c r="BK2083" s="35" t="s">
        <v>552</v>
      </c>
      <c r="BL2083" s="35" t="s">
        <v>552</v>
      </c>
      <c r="BM2083" s="35">
        <v>1.1143179036022168</v>
      </c>
      <c r="BN2083" s="35">
        <v>0.73663687545349255</v>
      </c>
      <c r="BO2083" s="1">
        <v>0</v>
      </c>
      <c r="BP2083" s="1">
        <v>0</v>
      </c>
      <c r="BQ2083" s="1">
        <v>1084512.0889199998</v>
      </c>
      <c r="BR2083" s="1">
        <v>48206.319576629845</v>
      </c>
      <c r="BS2083" s="1">
        <v>425976.68180702056</v>
      </c>
      <c r="BT2083" s="1">
        <v>1084512.0889199998</v>
      </c>
      <c r="BU2083" s="1">
        <v>48206.319576629845</v>
      </c>
      <c r="BV2083" s="1">
        <v>125393.31435633801</v>
      </c>
      <c r="BW2083" s="35">
        <v>6.0480323257513842</v>
      </c>
      <c r="BX2083" s="1">
        <v>5474652.0825363183</v>
      </c>
      <c r="BY2083" s="1">
        <v>243347.05952832921</v>
      </c>
      <c r="BZ2083" s="1">
        <v>2150344.0597781506</v>
      </c>
      <c r="CA2083" s="1">
        <v>5474652.0825363183</v>
      </c>
      <c r="CB2083" s="1">
        <v>243347.05952832921</v>
      </c>
      <c r="CC2083" s="1">
        <v>632989.50430389936</v>
      </c>
    </row>
    <row r="2084" spans="1:81" x14ac:dyDescent="0.25">
      <c r="A2084" t="s">
        <v>860</v>
      </c>
      <c r="B2084" t="s">
        <v>724</v>
      </c>
      <c r="C2084" t="s">
        <v>223</v>
      </c>
      <c r="D2084" t="s">
        <v>38</v>
      </c>
      <c r="E2084">
        <v>40057</v>
      </c>
      <c r="F2084" t="s">
        <v>39</v>
      </c>
      <c r="G2084" t="s">
        <v>220</v>
      </c>
      <c r="H2084" s="74">
        <v>0.47081209714231009</v>
      </c>
      <c r="I2084" s="1">
        <v>2385092</v>
      </c>
      <c r="J2084" s="1"/>
      <c r="K2084" s="1"/>
      <c r="L2084" s="1">
        <v>498125</v>
      </c>
      <c r="M2084" s="1"/>
      <c r="N2084" s="1"/>
      <c r="O2084" s="1"/>
      <c r="P2084" s="1"/>
      <c r="Q2084" s="1"/>
      <c r="R2084" s="1"/>
      <c r="S2084" s="1"/>
      <c r="T2084" s="1">
        <v>498125</v>
      </c>
      <c r="U2084" s="1">
        <v>28.6</v>
      </c>
      <c r="V2084" s="36">
        <v>0.14543309169972859</v>
      </c>
      <c r="W2084" s="1"/>
      <c r="X2084" s="1"/>
      <c r="Y2084" s="1">
        <v>99014</v>
      </c>
      <c r="Z2084" s="1"/>
      <c r="AA2084" s="1"/>
      <c r="AB2084" s="1"/>
      <c r="AC2084" s="1">
        <v>11174</v>
      </c>
      <c r="AD2084" s="1"/>
      <c r="AE2084" s="1"/>
      <c r="AF2084" s="1"/>
      <c r="AG2084" s="1">
        <v>0</v>
      </c>
      <c r="AH2084" s="1">
        <v>0</v>
      </c>
      <c r="AI2084" s="1">
        <v>1016754.7759375001</v>
      </c>
      <c r="AJ2084" s="1">
        <v>0</v>
      </c>
      <c r="AK2084" s="1">
        <v>0</v>
      </c>
      <c r="AL2084" s="1">
        <v>0</v>
      </c>
      <c r="AM2084" s="1">
        <v>98463.500159999981</v>
      </c>
      <c r="AN2084" s="1">
        <v>0</v>
      </c>
      <c r="AO2084" s="1">
        <v>0</v>
      </c>
      <c r="AP2084" s="1">
        <v>0</v>
      </c>
      <c r="AQ2084" s="1">
        <v>1115218.2760975</v>
      </c>
      <c r="AR2084" s="1">
        <v>0</v>
      </c>
      <c r="AS2084" s="1">
        <v>0</v>
      </c>
      <c r="AT2084" s="1">
        <v>214664.2728716</v>
      </c>
      <c r="AU2084" s="1">
        <v>0</v>
      </c>
      <c r="AV2084" s="1">
        <v>0</v>
      </c>
      <c r="AW2084" s="1">
        <v>0</v>
      </c>
      <c r="AX2084" s="1">
        <v>29065.585319999998</v>
      </c>
      <c r="AY2084" s="1">
        <v>0</v>
      </c>
      <c r="AZ2084" s="1">
        <v>0</v>
      </c>
      <c r="BA2084" s="1">
        <v>0</v>
      </c>
      <c r="BB2084" s="1">
        <v>243729.85819160001</v>
      </c>
      <c r="BC2084" s="7">
        <v>0.56976759566888824</v>
      </c>
      <c r="BD2084" s="35" t="s">
        <v>552</v>
      </c>
      <c r="BE2084" s="35" t="s">
        <v>552</v>
      </c>
      <c r="BF2084" s="35">
        <v>2.4721085045101128</v>
      </c>
      <c r="BG2084" s="35" t="s">
        <v>552</v>
      </c>
      <c r="BH2084" s="35" t="s">
        <v>552</v>
      </c>
      <c r="BI2084" s="35" t="s">
        <v>552</v>
      </c>
      <c r="BJ2084" s="35" t="s">
        <v>552</v>
      </c>
      <c r="BK2084" s="35" t="s">
        <v>552</v>
      </c>
      <c r="BL2084" s="35" t="s">
        <v>552</v>
      </c>
      <c r="BM2084" s="35" t="s">
        <v>552</v>
      </c>
      <c r="BN2084" s="35">
        <v>2.7281267438677039</v>
      </c>
      <c r="BO2084" s="1">
        <v>0</v>
      </c>
      <c r="BP2084" s="1"/>
      <c r="BQ2084" s="1">
        <v>785076.88271999988</v>
      </c>
      <c r="BR2084" s="1">
        <v>34896.491691773466</v>
      </c>
      <c r="BS2084" s="1">
        <v>308363.96281898348</v>
      </c>
      <c r="BT2084" s="1">
        <v>785076.88271999988</v>
      </c>
      <c r="BU2084" s="1">
        <v>34896.491691773466</v>
      </c>
      <c r="BV2084" s="1">
        <v>90772.056258807293</v>
      </c>
      <c r="BW2084" s="35">
        <v>6.2199628683987926</v>
      </c>
      <c r="BX2084" s="1">
        <v>4098072.1766366726</v>
      </c>
      <c r="BY2084" s="1">
        <v>182158.39086844443</v>
      </c>
      <c r="BZ2084" s="1">
        <v>1609648.4358673994</v>
      </c>
      <c r="CA2084" s="1">
        <v>4098072.1766366726</v>
      </c>
      <c r="CB2084" s="1">
        <v>182158.39086844443</v>
      </c>
      <c r="CC2084" s="1">
        <v>473826.76315918023</v>
      </c>
    </row>
    <row r="2085" spans="1:81" x14ac:dyDescent="0.25">
      <c r="A2085" t="s">
        <v>860</v>
      </c>
      <c r="B2085" t="s">
        <v>724</v>
      </c>
      <c r="C2085" t="s">
        <v>223</v>
      </c>
      <c r="D2085" t="s">
        <v>28</v>
      </c>
      <c r="E2085">
        <v>40057</v>
      </c>
      <c r="F2085" t="s">
        <v>39</v>
      </c>
      <c r="G2085" t="s">
        <v>220</v>
      </c>
      <c r="H2085" s="74">
        <v>0.47081209714231009</v>
      </c>
      <c r="I2085" s="1">
        <v>2624472</v>
      </c>
      <c r="J2085" s="1">
        <v>0</v>
      </c>
      <c r="K2085" s="1">
        <v>0</v>
      </c>
      <c r="L2085" s="1">
        <v>504544</v>
      </c>
      <c r="M2085" s="1">
        <v>0</v>
      </c>
      <c r="N2085" s="1">
        <v>0</v>
      </c>
      <c r="O2085" s="1">
        <v>0</v>
      </c>
      <c r="P2085" s="1">
        <v>306182</v>
      </c>
      <c r="Q2085" s="1">
        <v>0</v>
      </c>
      <c r="R2085" s="1">
        <v>0</v>
      </c>
      <c r="S2085" s="1">
        <v>0</v>
      </c>
      <c r="T2085" s="1">
        <v>810726</v>
      </c>
      <c r="U2085" s="1"/>
      <c r="V2085" s="36"/>
      <c r="W2085" s="1"/>
      <c r="X2085" s="1"/>
      <c r="Y2085" s="1">
        <v>99072</v>
      </c>
      <c r="Z2085" s="1"/>
      <c r="AA2085" s="1"/>
      <c r="AB2085" s="1"/>
      <c r="AC2085" s="1">
        <v>49046</v>
      </c>
      <c r="AD2085" s="1"/>
      <c r="AE2085" s="1"/>
      <c r="AF2085" s="1"/>
      <c r="AG2085" s="1">
        <v>0</v>
      </c>
      <c r="AH2085" s="1">
        <v>0</v>
      </c>
      <c r="AI2085" s="1">
        <v>1017421.978</v>
      </c>
      <c r="AJ2085" s="1">
        <v>0</v>
      </c>
      <c r="AK2085" s="1">
        <v>0</v>
      </c>
      <c r="AL2085" s="1">
        <v>0</v>
      </c>
      <c r="AM2085" s="1">
        <v>431327.43188166659</v>
      </c>
      <c r="AN2085" s="1">
        <v>0</v>
      </c>
      <c r="AO2085" s="1">
        <v>0</v>
      </c>
      <c r="AP2085" s="1">
        <v>0</v>
      </c>
      <c r="AQ2085" s="1">
        <v>1448749.4098816665</v>
      </c>
      <c r="AR2085" s="1">
        <v>0</v>
      </c>
      <c r="AS2085" s="1">
        <v>0</v>
      </c>
      <c r="AT2085" s="1">
        <v>214790.01799679999</v>
      </c>
      <c r="AU2085" s="1">
        <v>0</v>
      </c>
      <c r="AV2085" s="1">
        <v>0</v>
      </c>
      <c r="AW2085" s="1">
        <v>0</v>
      </c>
      <c r="AX2085" s="1">
        <v>127577.47427999999</v>
      </c>
      <c r="AY2085" s="1">
        <v>0</v>
      </c>
      <c r="AZ2085" s="1">
        <v>0</v>
      </c>
      <c r="BA2085" s="1">
        <v>0</v>
      </c>
      <c r="BB2085" s="1">
        <v>342367.49227679998</v>
      </c>
      <c r="BC2085" s="7">
        <v>0.68246752190858451</v>
      </c>
      <c r="BD2085" s="35" t="s">
        <v>552</v>
      </c>
      <c r="BE2085" s="35" t="s">
        <v>552</v>
      </c>
      <c r="BF2085" s="35">
        <v>2.4422290147079342</v>
      </c>
      <c r="BG2085" s="35" t="s">
        <v>552</v>
      </c>
      <c r="BH2085" s="35" t="s">
        <v>552</v>
      </c>
      <c r="BI2085" s="35" t="s">
        <v>552</v>
      </c>
      <c r="BJ2085" s="35">
        <v>1.8254009254680765</v>
      </c>
      <c r="BK2085" s="35" t="s">
        <v>552</v>
      </c>
      <c r="BL2085" s="35" t="s">
        <v>552</v>
      </c>
      <c r="BM2085" s="35" t="s">
        <v>552</v>
      </c>
      <c r="BN2085" s="35">
        <v>2.2092752695219677</v>
      </c>
      <c r="BO2085" s="1">
        <v>0</v>
      </c>
      <c r="BP2085" s="1">
        <v>0</v>
      </c>
      <c r="BQ2085" s="1">
        <v>863871.20351999986</v>
      </c>
      <c r="BR2085" s="1">
        <v>38398.881612655656</v>
      </c>
      <c r="BS2085" s="1">
        <v>339312.94316003885</v>
      </c>
      <c r="BT2085" s="1">
        <v>863871.20351999986</v>
      </c>
      <c r="BU2085" s="1">
        <v>38398.881612655656</v>
      </c>
      <c r="BV2085" s="1">
        <v>99882.402873207626</v>
      </c>
      <c r="BW2085" s="35">
        <v>6.2199628683987926</v>
      </c>
      <c r="BX2085" s="1">
        <v>4509375.6054533757</v>
      </c>
      <c r="BY2085" s="1">
        <v>200440.73620610367</v>
      </c>
      <c r="BZ2085" s="1">
        <v>1771200.9640625126</v>
      </c>
      <c r="CA2085" s="1">
        <v>4509375.6054533757</v>
      </c>
      <c r="CB2085" s="1">
        <v>200440.73620610367</v>
      </c>
      <c r="CC2085" s="1">
        <v>521382.43420459272</v>
      </c>
    </row>
    <row r="2086" spans="1:81" x14ac:dyDescent="0.25">
      <c r="A2086" t="s">
        <v>860</v>
      </c>
      <c r="B2086" t="s">
        <v>724</v>
      </c>
      <c r="C2086" t="s">
        <v>223</v>
      </c>
      <c r="D2086" t="s">
        <v>1730</v>
      </c>
      <c r="E2086">
        <v>40057</v>
      </c>
      <c r="F2086" t="s">
        <v>39</v>
      </c>
      <c r="G2086" t="s">
        <v>220</v>
      </c>
      <c r="H2086" s="74">
        <v>0.47081209714231009</v>
      </c>
      <c r="I2086" s="1">
        <v>239380</v>
      </c>
      <c r="J2086" s="1"/>
      <c r="K2086" s="1"/>
      <c r="L2086" s="1">
        <v>6419</v>
      </c>
      <c r="M2086" s="1"/>
      <c r="N2086" s="1"/>
      <c r="O2086" s="1"/>
      <c r="P2086" s="1">
        <v>306182</v>
      </c>
      <c r="Q2086" s="1"/>
      <c r="R2086" s="1"/>
      <c r="S2086" s="1"/>
      <c r="T2086" s="1">
        <v>312601</v>
      </c>
      <c r="U2086" s="1">
        <v>16</v>
      </c>
      <c r="V2086" s="36">
        <v>6.9957168841735126E-2</v>
      </c>
      <c r="W2086" s="1"/>
      <c r="X2086" s="1"/>
      <c r="Y2086" s="1">
        <v>58</v>
      </c>
      <c r="Z2086" s="1"/>
      <c r="AA2086" s="1"/>
      <c r="AB2086" s="1"/>
      <c r="AC2086" s="1">
        <v>37872</v>
      </c>
      <c r="AD2086" s="1"/>
      <c r="AE2086" s="1"/>
      <c r="AF2086" s="1"/>
      <c r="AG2086" s="1">
        <v>0</v>
      </c>
      <c r="AH2086" s="1">
        <v>0</v>
      </c>
      <c r="AI2086" s="1">
        <v>667.20206250000001</v>
      </c>
      <c r="AJ2086" s="1">
        <v>0</v>
      </c>
      <c r="AK2086" s="1"/>
      <c r="AL2086" s="1">
        <v>0</v>
      </c>
      <c r="AM2086" s="1">
        <v>332863.93172166659</v>
      </c>
      <c r="AN2086" s="1"/>
      <c r="AO2086" s="1">
        <v>0</v>
      </c>
      <c r="AP2086" s="1">
        <v>0</v>
      </c>
      <c r="AQ2086" s="1">
        <v>333531.1337841666</v>
      </c>
      <c r="AR2086" s="1">
        <v>0</v>
      </c>
      <c r="AS2086" s="1">
        <v>0</v>
      </c>
      <c r="AT2086" s="1">
        <v>125.74512519999999</v>
      </c>
      <c r="AU2086" s="1">
        <v>0</v>
      </c>
      <c r="AV2086" s="1"/>
      <c r="AW2086" s="1">
        <v>0</v>
      </c>
      <c r="AX2086" s="1">
        <v>98511.888959999997</v>
      </c>
      <c r="AY2086" s="1"/>
      <c r="AZ2086" s="1">
        <v>0</v>
      </c>
      <c r="BA2086" s="1">
        <v>0</v>
      </c>
      <c r="BB2086" s="1">
        <v>98637.634085199999</v>
      </c>
      <c r="BC2086" s="7">
        <v>1.8053670643719884</v>
      </c>
      <c r="BD2086" s="35" t="s">
        <v>552</v>
      </c>
      <c r="BE2086" s="35" t="s">
        <v>552</v>
      </c>
      <c r="BF2086" s="35">
        <v>0.12353126463623616</v>
      </c>
      <c r="BG2086" s="35" t="s">
        <v>552</v>
      </c>
      <c r="BH2086" s="35" t="s">
        <v>552</v>
      </c>
      <c r="BI2086" s="35" t="s">
        <v>552</v>
      </c>
      <c r="BJ2086" s="35">
        <v>1.4088869387542919</v>
      </c>
      <c r="BK2086" s="35" t="s">
        <v>552</v>
      </c>
      <c r="BL2086" s="35" t="s">
        <v>552</v>
      </c>
      <c r="BM2086" s="35" t="s">
        <v>552</v>
      </c>
      <c r="BN2086" s="35">
        <v>1.3824932353683019</v>
      </c>
      <c r="BO2086" s="1">
        <v>0</v>
      </c>
      <c r="BP2086" s="1">
        <v>0</v>
      </c>
      <c r="BQ2086" s="1">
        <v>78794.320799999987</v>
      </c>
      <c r="BR2086" s="1">
        <v>3502.3899208821849</v>
      </c>
      <c r="BS2086" s="1">
        <v>30948.9803410553</v>
      </c>
      <c r="BT2086" s="1">
        <v>78794.320799999987</v>
      </c>
      <c r="BU2086" s="1">
        <v>3502.3899208821849</v>
      </c>
      <c r="BV2086" s="1">
        <v>9110.3466144003214</v>
      </c>
      <c r="BW2086" s="35">
        <v>6.2199628683987926</v>
      </c>
      <c r="BX2086" s="1">
        <v>411303.42881670257</v>
      </c>
      <c r="BY2086" s="1">
        <v>18282.34533765919</v>
      </c>
      <c r="BZ2086" s="1">
        <v>161552.52819511286</v>
      </c>
      <c r="CA2086" s="1">
        <v>411303.42881670257</v>
      </c>
      <c r="CB2086" s="1">
        <v>18282.34533765919</v>
      </c>
      <c r="CC2086" s="1">
        <v>47555.671045412331</v>
      </c>
    </row>
    <row r="2087" spans="1:81" x14ac:dyDescent="0.25">
      <c r="A2087" t="s">
        <v>1434</v>
      </c>
      <c r="B2087" t="s">
        <v>402</v>
      </c>
      <c r="C2087" t="s">
        <v>223</v>
      </c>
      <c r="D2087" t="s">
        <v>28</v>
      </c>
      <c r="E2087">
        <v>40171</v>
      </c>
      <c r="F2087" t="s">
        <v>39</v>
      </c>
      <c r="G2087" t="s">
        <v>220</v>
      </c>
      <c r="H2087" s="74">
        <v>0.47081209714231009</v>
      </c>
      <c r="I2087" s="1">
        <v>2034819</v>
      </c>
      <c r="J2087" s="1">
        <v>0</v>
      </c>
      <c r="K2087" s="1">
        <v>0</v>
      </c>
      <c r="L2087" s="1">
        <v>0</v>
      </c>
      <c r="M2087" s="1">
        <v>0</v>
      </c>
      <c r="N2087" s="1">
        <v>0</v>
      </c>
      <c r="O2087" s="1">
        <v>0</v>
      </c>
      <c r="P2087" s="1">
        <v>1654821.8</v>
      </c>
      <c r="Q2087" s="1">
        <v>0</v>
      </c>
      <c r="R2087" s="1">
        <v>0</v>
      </c>
      <c r="S2087" s="1">
        <v>15309.2</v>
      </c>
      <c r="T2087" s="1">
        <v>1670131</v>
      </c>
      <c r="U2087" s="1"/>
      <c r="V2087" s="36"/>
      <c r="W2087" s="1"/>
      <c r="X2087" s="1"/>
      <c r="Y2087" s="1"/>
      <c r="Z2087" s="1"/>
      <c r="AA2087" s="1"/>
      <c r="AB2087" s="1"/>
      <c r="AC2087" s="1">
        <v>212615</v>
      </c>
      <c r="AD2087" s="1"/>
      <c r="AE2087" s="1"/>
      <c r="AF2087" s="1"/>
      <c r="AG2087" s="1">
        <v>0</v>
      </c>
      <c r="AH2087" s="1">
        <v>0</v>
      </c>
      <c r="AI2087" s="1">
        <v>0</v>
      </c>
      <c r="AJ2087" s="1">
        <v>0</v>
      </c>
      <c r="AK2087" s="1">
        <v>0</v>
      </c>
      <c r="AL2087" s="1">
        <v>0</v>
      </c>
      <c r="AM2087" s="1">
        <v>1868639.3017611667</v>
      </c>
      <c r="AN2087" s="1">
        <v>0</v>
      </c>
      <c r="AO2087" s="1">
        <v>0</v>
      </c>
      <c r="AP2087" s="1">
        <v>83.542304400000006</v>
      </c>
      <c r="AQ2087" s="1">
        <v>1868722.8440655665</v>
      </c>
      <c r="AR2087" s="1">
        <v>0</v>
      </c>
      <c r="AS2087" s="1">
        <v>0</v>
      </c>
      <c r="AT2087" s="1">
        <v>0</v>
      </c>
      <c r="AU2087" s="1">
        <v>0</v>
      </c>
      <c r="AV2087" s="1">
        <v>0</v>
      </c>
      <c r="AW2087" s="1">
        <v>0</v>
      </c>
      <c r="AX2087" s="1">
        <v>553049.88569999998</v>
      </c>
      <c r="AY2087" s="1">
        <v>0</v>
      </c>
      <c r="AZ2087" s="1">
        <v>0</v>
      </c>
      <c r="BA2087" s="1">
        <v>0</v>
      </c>
      <c r="BB2087" s="1">
        <v>553049.88569999998</v>
      </c>
      <c r="BC2087" s="7">
        <v>1.1901661669984243</v>
      </c>
      <c r="BD2087" s="35" t="s">
        <v>552</v>
      </c>
      <c r="BE2087" s="35" t="s">
        <v>552</v>
      </c>
      <c r="BF2087" s="35" t="s">
        <v>552</v>
      </c>
      <c r="BG2087" s="35" t="s">
        <v>552</v>
      </c>
      <c r="BH2087" s="35" t="s">
        <v>552</v>
      </c>
      <c r="BI2087" s="35" t="s">
        <v>552</v>
      </c>
      <c r="BJ2087" s="35">
        <v>1.4634138778333514</v>
      </c>
      <c r="BK2087" s="35" t="s">
        <v>552</v>
      </c>
      <c r="BL2087" s="35" t="s">
        <v>552</v>
      </c>
      <c r="BM2087" s="35">
        <v>5.457E-3</v>
      </c>
      <c r="BN2087" s="35">
        <v>1.4500495648338763</v>
      </c>
      <c r="BO2087" s="1">
        <v>0</v>
      </c>
      <c r="BP2087" s="1">
        <v>0</v>
      </c>
      <c r="BQ2087" s="1">
        <v>669781.02203999995</v>
      </c>
      <c r="BR2087" s="1">
        <v>29771.616494358626</v>
      </c>
      <c r="BS2087" s="1">
        <v>263077.83953799738</v>
      </c>
      <c r="BT2087" s="1">
        <v>669781.02203999995</v>
      </c>
      <c r="BU2087" s="1">
        <v>29771.616494358626</v>
      </c>
      <c r="BV2087" s="1">
        <v>77441.333392795772</v>
      </c>
      <c r="BW2087" s="35">
        <v>5.9985226849751907</v>
      </c>
      <c r="BX2087" s="1">
        <v>3347915.6326328078</v>
      </c>
      <c r="BY2087" s="1">
        <v>148814.10041543315</v>
      </c>
      <c r="BZ2087" s="1">
        <v>1315000.5488449431</v>
      </c>
      <c r="CA2087" s="1">
        <v>3347915.6326328078</v>
      </c>
      <c r="CB2087" s="1">
        <v>148814.10041543315</v>
      </c>
      <c r="CC2087" s="1">
        <v>387092.26171861636</v>
      </c>
    </row>
    <row r="2088" spans="1:81" x14ac:dyDescent="0.25">
      <c r="A2088" t="s">
        <v>1434</v>
      </c>
      <c r="B2088" t="s">
        <v>402</v>
      </c>
      <c r="C2088" t="s">
        <v>223</v>
      </c>
      <c r="D2088" t="s">
        <v>1730</v>
      </c>
      <c r="E2088">
        <v>40171</v>
      </c>
      <c r="F2088" t="s">
        <v>39</v>
      </c>
      <c r="G2088" t="s">
        <v>220</v>
      </c>
      <c r="H2088" s="74">
        <v>0.47081209714231009</v>
      </c>
      <c r="I2088" s="1">
        <v>2034819</v>
      </c>
      <c r="J2088" s="1"/>
      <c r="K2088" s="1"/>
      <c r="L2088" s="1"/>
      <c r="M2088" s="1"/>
      <c r="N2088" s="1"/>
      <c r="O2088" s="1"/>
      <c r="P2088" s="1">
        <v>1654821.8</v>
      </c>
      <c r="Q2088" s="1"/>
      <c r="R2088" s="1"/>
      <c r="S2088" s="1">
        <v>15309.2</v>
      </c>
      <c r="T2088" s="1">
        <v>1670131</v>
      </c>
      <c r="U2088" s="1">
        <v>15.955223880597014</v>
      </c>
      <c r="V2088" s="36">
        <v>9.1155356902890575E-2</v>
      </c>
      <c r="W2088" s="1"/>
      <c r="X2088" s="1"/>
      <c r="Y2088" s="1"/>
      <c r="Z2088" s="1"/>
      <c r="AA2088" s="1"/>
      <c r="AB2088" s="1"/>
      <c r="AC2088" s="1">
        <v>212615</v>
      </c>
      <c r="AD2088" s="1"/>
      <c r="AE2088" s="1"/>
      <c r="AF2088" s="1"/>
      <c r="AG2088" s="1">
        <v>0</v>
      </c>
      <c r="AH2088" s="1">
        <v>0</v>
      </c>
      <c r="AI2088" s="1">
        <v>0</v>
      </c>
      <c r="AJ2088" s="1">
        <v>0</v>
      </c>
      <c r="AK2088" s="1"/>
      <c r="AL2088" s="1">
        <v>0</v>
      </c>
      <c r="AM2088" s="1">
        <v>1868639.3017611667</v>
      </c>
      <c r="AN2088" s="1"/>
      <c r="AO2088" s="1">
        <v>0</v>
      </c>
      <c r="AP2088" s="1">
        <v>83.542304400000006</v>
      </c>
      <c r="AQ2088" s="1">
        <v>1868722.8440655665</v>
      </c>
      <c r="AR2088" s="1">
        <v>0</v>
      </c>
      <c r="AS2088" s="1">
        <v>0</v>
      </c>
      <c r="AT2088" s="1">
        <v>0</v>
      </c>
      <c r="AU2088" s="1">
        <v>0</v>
      </c>
      <c r="AV2088" s="1"/>
      <c r="AW2088" s="1">
        <v>0</v>
      </c>
      <c r="AX2088" s="1">
        <v>553049.88569999998</v>
      </c>
      <c r="AY2088" s="1"/>
      <c r="AZ2088" s="1">
        <v>0</v>
      </c>
      <c r="BA2088" s="1">
        <v>0</v>
      </c>
      <c r="BB2088" s="1">
        <v>553049.88569999998</v>
      </c>
      <c r="BC2088" s="7">
        <v>1.1901661669984243</v>
      </c>
      <c r="BD2088" s="35" t="s">
        <v>552</v>
      </c>
      <c r="BE2088" s="35" t="s">
        <v>552</v>
      </c>
      <c r="BF2088" s="35" t="s">
        <v>552</v>
      </c>
      <c r="BG2088" s="35" t="s">
        <v>552</v>
      </c>
      <c r="BH2088" s="35" t="s">
        <v>552</v>
      </c>
      <c r="BI2088" s="35" t="s">
        <v>552</v>
      </c>
      <c r="BJ2088" s="35">
        <v>1.4634138778333514</v>
      </c>
      <c r="BK2088" s="35" t="s">
        <v>552</v>
      </c>
      <c r="BL2088" s="35" t="s">
        <v>552</v>
      </c>
      <c r="BM2088" s="35">
        <v>5.457E-3</v>
      </c>
      <c r="BN2088" s="35">
        <v>1.4500495648338763</v>
      </c>
      <c r="BO2088" s="1">
        <v>0</v>
      </c>
      <c r="BP2088" s="1">
        <v>0</v>
      </c>
      <c r="BQ2088" s="1">
        <v>669781.02203999995</v>
      </c>
      <c r="BR2088" s="1">
        <v>29771.616494358626</v>
      </c>
      <c r="BS2088" s="1">
        <v>263077.83953799738</v>
      </c>
      <c r="BT2088" s="1">
        <v>669781.02203999995</v>
      </c>
      <c r="BU2088" s="1">
        <v>29771.616494358626</v>
      </c>
      <c r="BV2088" s="1">
        <v>77441.333392795772</v>
      </c>
      <c r="BW2088" s="35">
        <v>5.9985226849751907</v>
      </c>
      <c r="BX2088" s="1">
        <v>3347915.6326328078</v>
      </c>
      <c r="BY2088" s="1">
        <v>148814.10041543315</v>
      </c>
      <c r="BZ2088" s="1">
        <v>1315000.5488449431</v>
      </c>
      <c r="CA2088" s="1">
        <v>3347915.6326328078</v>
      </c>
      <c r="CB2088" s="1">
        <v>148814.10041543315</v>
      </c>
      <c r="CC2088" s="1">
        <v>387092.26171861636</v>
      </c>
    </row>
    <row r="2089" spans="1:81" x14ac:dyDescent="0.25">
      <c r="A2089" t="s">
        <v>226</v>
      </c>
      <c r="B2089" t="s">
        <v>227</v>
      </c>
      <c r="C2089" t="s">
        <v>223</v>
      </c>
      <c r="D2089" t="s">
        <v>38</v>
      </c>
      <c r="E2089">
        <v>40004</v>
      </c>
      <c r="F2089" t="s">
        <v>39</v>
      </c>
      <c r="G2089" t="s">
        <v>220</v>
      </c>
      <c r="H2089" s="74">
        <v>0.47081209714231009</v>
      </c>
      <c r="I2089" s="1">
        <v>43406788</v>
      </c>
      <c r="J2089" s="1"/>
      <c r="K2089" s="1"/>
      <c r="L2089" s="1">
        <v>6813458</v>
      </c>
      <c r="M2089" s="1">
        <v>120678</v>
      </c>
      <c r="N2089" s="1"/>
      <c r="O2089" s="1"/>
      <c r="P2089" s="1"/>
      <c r="Q2089" s="1"/>
      <c r="R2089" s="1"/>
      <c r="S2089" s="1"/>
      <c r="T2089" s="1">
        <v>6934136</v>
      </c>
      <c r="U2089" s="1">
        <v>43.521739130434781</v>
      </c>
      <c r="V2089" s="36">
        <v>0.15707651807954998</v>
      </c>
      <c r="W2089" s="1"/>
      <c r="X2089" s="1"/>
      <c r="Y2089" s="1">
        <v>1764903</v>
      </c>
      <c r="Z2089" s="1">
        <v>390770</v>
      </c>
      <c r="AA2089" s="1"/>
      <c r="AB2089" s="1"/>
      <c r="AC2089" s="1">
        <v>53052</v>
      </c>
      <c r="AD2089" s="1"/>
      <c r="AE2089" s="1"/>
      <c r="AF2089" s="1"/>
      <c r="AG2089" s="1">
        <v>0</v>
      </c>
      <c r="AH2089" s="1">
        <v>0</v>
      </c>
      <c r="AI2089" s="1">
        <v>18099291.920375001</v>
      </c>
      <c r="AJ2089" s="1">
        <v>183979.24320030052</v>
      </c>
      <c r="AK2089" s="1">
        <v>0</v>
      </c>
      <c r="AL2089" s="1">
        <v>0</v>
      </c>
      <c r="AM2089" s="1">
        <v>467485.73567999993</v>
      </c>
      <c r="AN2089" s="1">
        <v>0</v>
      </c>
      <c r="AO2089" s="1">
        <v>0</v>
      </c>
      <c r="AP2089" s="1">
        <v>0</v>
      </c>
      <c r="AQ2089" s="1">
        <v>18750756.899255302</v>
      </c>
      <c r="AR2089" s="1">
        <v>0</v>
      </c>
      <c r="AS2089" s="1">
        <v>0</v>
      </c>
      <c r="AT2089" s="1">
        <v>3826343.9431181997</v>
      </c>
      <c r="AU2089" s="1">
        <v>7855.364047900006</v>
      </c>
      <c r="AV2089" s="1">
        <v>0</v>
      </c>
      <c r="AW2089" s="1">
        <v>0</v>
      </c>
      <c r="AX2089" s="1">
        <v>137997.80135999998</v>
      </c>
      <c r="AY2089" s="1">
        <v>0</v>
      </c>
      <c r="AZ2089" s="1">
        <v>0</v>
      </c>
      <c r="BA2089" s="1">
        <v>0</v>
      </c>
      <c r="BB2089" s="1">
        <v>3972197.1085260995</v>
      </c>
      <c r="BC2089" s="7">
        <v>0.52348849234781902</v>
      </c>
      <c r="BD2089" s="35" t="s">
        <v>552</v>
      </c>
      <c r="BE2089" s="35" t="s">
        <v>552</v>
      </c>
      <c r="BF2089" s="35">
        <v>3.2179894355396628</v>
      </c>
      <c r="BG2089" s="35">
        <v>1.5896402596015888</v>
      </c>
      <c r="BH2089" s="35" t="s">
        <v>552</v>
      </c>
      <c r="BI2089" s="35" t="s">
        <v>552</v>
      </c>
      <c r="BJ2089" s="35" t="s">
        <v>552</v>
      </c>
      <c r="BK2089" s="35" t="s">
        <v>552</v>
      </c>
      <c r="BL2089" s="35" t="s">
        <v>552</v>
      </c>
      <c r="BM2089" s="35" t="s">
        <v>552</v>
      </c>
      <c r="BN2089" s="35">
        <v>3.2769697634689314</v>
      </c>
      <c r="BO2089" s="1">
        <v>0</v>
      </c>
      <c r="BP2089" s="1"/>
      <c r="BQ2089" s="1">
        <v>14287778.338079998</v>
      </c>
      <c r="BR2089" s="1">
        <v>635088.54870527948</v>
      </c>
      <c r="BS2089" s="1">
        <v>5611980.2342733536</v>
      </c>
      <c r="BT2089" s="1">
        <v>14287778.338079998</v>
      </c>
      <c r="BU2089" s="1">
        <v>635088.54870527948</v>
      </c>
      <c r="BV2089" s="1">
        <v>1651979.6311211986</v>
      </c>
      <c r="BW2089" s="35">
        <v>6.2613268109285078</v>
      </c>
      <c r="BX2089" s="1">
        <v>75172671.238743842</v>
      </c>
      <c r="BY2089" s="1">
        <v>3341408.4086167617</v>
      </c>
      <c r="BZ2089" s="1">
        <v>29526462.068983234</v>
      </c>
      <c r="CA2089" s="1">
        <v>75172671.238743842</v>
      </c>
      <c r="CB2089" s="1">
        <v>3341408.4086167617</v>
      </c>
      <c r="CC2089" s="1">
        <v>8691604.7243257482</v>
      </c>
    </row>
    <row r="2090" spans="1:81" x14ac:dyDescent="0.25">
      <c r="A2090" t="s">
        <v>226</v>
      </c>
      <c r="B2090" t="s">
        <v>227</v>
      </c>
      <c r="C2090" t="s">
        <v>223</v>
      </c>
      <c r="D2090" t="s">
        <v>28</v>
      </c>
      <c r="E2090">
        <v>40004</v>
      </c>
      <c r="F2090" t="s">
        <v>39</v>
      </c>
      <c r="G2090" t="s">
        <v>220</v>
      </c>
      <c r="H2090" s="74">
        <v>0.47081209714231009</v>
      </c>
      <c r="I2090" s="1">
        <v>46869142</v>
      </c>
      <c r="J2090" s="1">
        <v>0</v>
      </c>
      <c r="K2090" s="1">
        <v>0</v>
      </c>
      <c r="L2090" s="1">
        <v>6813458</v>
      </c>
      <c r="M2090" s="1">
        <v>120678</v>
      </c>
      <c r="N2090" s="1">
        <v>0</v>
      </c>
      <c r="O2090" s="1">
        <v>0</v>
      </c>
      <c r="P2090" s="1">
        <v>3519251</v>
      </c>
      <c r="Q2090" s="1">
        <v>0</v>
      </c>
      <c r="R2090" s="1">
        <v>0</v>
      </c>
      <c r="S2090" s="1">
        <v>0</v>
      </c>
      <c r="T2090" s="1">
        <v>10453387</v>
      </c>
      <c r="U2090" s="1"/>
      <c r="V2090" s="36"/>
      <c r="W2090" s="1"/>
      <c r="X2090" s="1"/>
      <c r="Y2090" s="1">
        <v>1764903</v>
      </c>
      <c r="Z2090" s="1">
        <v>390770</v>
      </c>
      <c r="AA2090" s="1"/>
      <c r="AB2090" s="1"/>
      <c r="AC2090" s="1">
        <v>548483</v>
      </c>
      <c r="AD2090" s="1"/>
      <c r="AE2090" s="1"/>
      <c r="AF2090" s="1"/>
      <c r="AG2090" s="1">
        <v>0</v>
      </c>
      <c r="AH2090" s="1">
        <v>0</v>
      </c>
      <c r="AI2090" s="1">
        <v>18099291.920375001</v>
      </c>
      <c r="AJ2090" s="1">
        <v>183979.24320030052</v>
      </c>
      <c r="AK2090" s="1">
        <v>0</v>
      </c>
      <c r="AL2090" s="1">
        <v>0</v>
      </c>
      <c r="AM2090" s="1">
        <v>4821367.1982741663</v>
      </c>
      <c r="AN2090" s="1">
        <v>0</v>
      </c>
      <c r="AO2090" s="1">
        <v>0</v>
      </c>
      <c r="AP2090" s="1">
        <v>0</v>
      </c>
      <c r="AQ2090" s="1">
        <v>23104638.361849468</v>
      </c>
      <c r="AR2090" s="1">
        <v>0</v>
      </c>
      <c r="AS2090" s="1">
        <v>0</v>
      </c>
      <c r="AT2090" s="1">
        <v>3826343.9431181997</v>
      </c>
      <c r="AU2090" s="1">
        <v>7855.364047900006</v>
      </c>
      <c r="AV2090" s="1">
        <v>0</v>
      </c>
      <c r="AW2090" s="1">
        <v>0</v>
      </c>
      <c r="AX2090" s="1">
        <v>1426703.0099399998</v>
      </c>
      <c r="AY2090" s="1">
        <v>0</v>
      </c>
      <c r="AZ2090" s="1">
        <v>0</v>
      </c>
      <c r="BA2090" s="1">
        <v>0</v>
      </c>
      <c r="BB2090" s="1">
        <v>5260902.3171060998</v>
      </c>
      <c r="BC2090" s="7">
        <v>0.60520716762759541</v>
      </c>
      <c r="BD2090" s="35" t="s">
        <v>552</v>
      </c>
      <c r="BE2090" s="35" t="s">
        <v>552</v>
      </c>
      <c r="BF2090" s="35">
        <v>3.2179894355396628</v>
      </c>
      <c r="BG2090" s="35">
        <v>1.5896402596015888</v>
      </c>
      <c r="BH2090" s="35" t="s">
        <v>552</v>
      </c>
      <c r="BI2090" s="35" t="s">
        <v>552</v>
      </c>
      <c r="BJ2090" s="35">
        <v>1.7753977219056458</v>
      </c>
      <c r="BK2090" s="35" t="s">
        <v>552</v>
      </c>
      <c r="BL2090" s="35" t="s">
        <v>552</v>
      </c>
      <c r="BM2090" s="35" t="s">
        <v>552</v>
      </c>
      <c r="BN2090" s="35">
        <v>2.7135263124722706</v>
      </c>
      <c r="BO2090" s="1">
        <v>0</v>
      </c>
      <c r="BP2090" s="1">
        <v>0</v>
      </c>
      <c r="BQ2090" s="1">
        <v>15427446.780719997</v>
      </c>
      <c r="BR2090" s="1">
        <v>685746.55585761508</v>
      </c>
      <c r="BS2090" s="1">
        <v>6059621.3316071909</v>
      </c>
      <c r="BT2090" s="1">
        <v>15427446.780719997</v>
      </c>
      <c r="BU2090" s="1">
        <v>685746.55585761508</v>
      </c>
      <c r="BV2090" s="1">
        <v>1783750.2261657112</v>
      </c>
      <c r="BW2090" s="35">
        <v>6.2613268109285078</v>
      </c>
      <c r="BX2090" s="1">
        <v>81168839.371574819</v>
      </c>
      <c r="BY2090" s="1">
        <v>3607936.7398355538</v>
      </c>
      <c r="BZ2090" s="1">
        <v>31881648.176059213</v>
      </c>
      <c r="CA2090" s="1">
        <v>81168839.371574819</v>
      </c>
      <c r="CB2090" s="1">
        <v>3607936.7398355538</v>
      </c>
      <c r="CC2090" s="1">
        <v>9384892.8889254443</v>
      </c>
    </row>
    <row r="2091" spans="1:81" x14ac:dyDescent="0.25">
      <c r="A2091" t="s">
        <v>226</v>
      </c>
      <c r="B2091" t="s">
        <v>227</v>
      </c>
      <c r="C2091" t="s">
        <v>223</v>
      </c>
      <c r="D2091" t="s">
        <v>1730</v>
      </c>
      <c r="E2091">
        <v>40004</v>
      </c>
      <c r="F2091" t="s">
        <v>39</v>
      </c>
      <c r="G2091" t="s">
        <v>220</v>
      </c>
      <c r="H2091" s="74">
        <v>0.47081209714231009</v>
      </c>
      <c r="I2091" s="1">
        <v>3462354</v>
      </c>
      <c r="J2091" s="1"/>
      <c r="K2091" s="1"/>
      <c r="L2091" s="1"/>
      <c r="M2091" s="1"/>
      <c r="N2091" s="1"/>
      <c r="O2091" s="1"/>
      <c r="P2091" s="1">
        <v>3519251</v>
      </c>
      <c r="Q2091" s="1"/>
      <c r="R2091" s="1"/>
      <c r="S2091" s="1"/>
      <c r="T2091" s="1">
        <v>3519251</v>
      </c>
      <c r="U2091" s="1">
        <v>14.10752688172043</v>
      </c>
      <c r="V2091" s="36">
        <v>0.10906596174827951</v>
      </c>
      <c r="W2091" s="1"/>
      <c r="X2091" s="1"/>
      <c r="Y2091" s="1"/>
      <c r="Z2091" s="1"/>
      <c r="AA2091" s="1"/>
      <c r="AB2091" s="1"/>
      <c r="AC2091" s="1">
        <v>495431</v>
      </c>
      <c r="AD2091" s="1"/>
      <c r="AE2091" s="1"/>
      <c r="AF2091" s="1"/>
      <c r="AG2091" s="1">
        <v>0</v>
      </c>
      <c r="AH2091" s="1">
        <v>0</v>
      </c>
      <c r="AI2091" s="1">
        <v>0</v>
      </c>
      <c r="AJ2091" s="1">
        <v>0</v>
      </c>
      <c r="AK2091" s="1"/>
      <c r="AL2091" s="1">
        <v>0</v>
      </c>
      <c r="AM2091" s="1">
        <v>4353881.4625941664</v>
      </c>
      <c r="AN2091" s="1"/>
      <c r="AO2091" s="1">
        <v>0</v>
      </c>
      <c r="AP2091" s="1">
        <v>0</v>
      </c>
      <c r="AQ2091" s="1">
        <v>4353881.4625941664</v>
      </c>
      <c r="AR2091" s="1">
        <v>0</v>
      </c>
      <c r="AS2091" s="1">
        <v>0</v>
      </c>
      <c r="AT2091" s="1">
        <v>0</v>
      </c>
      <c r="AU2091" s="1">
        <v>0</v>
      </c>
      <c r="AV2091" s="1"/>
      <c r="AW2091" s="1">
        <v>0</v>
      </c>
      <c r="AX2091" s="1">
        <v>1288705.2085799999</v>
      </c>
      <c r="AY2091" s="1"/>
      <c r="AZ2091" s="1">
        <v>0</v>
      </c>
      <c r="BA2091" s="1">
        <v>0</v>
      </c>
      <c r="BB2091" s="1">
        <v>1288705.2085799999</v>
      </c>
      <c r="BC2091" s="7">
        <v>1.6296966373669957</v>
      </c>
      <c r="BD2091" s="35" t="s">
        <v>552</v>
      </c>
      <c r="BE2091" s="35" t="s">
        <v>552</v>
      </c>
      <c r="BF2091" s="35" t="s">
        <v>552</v>
      </c>
      <c r="BG2091" s="35" t="s">
        <v>552</v>
      </c>
      <c r="BH2091" s="35" t="s">
        <v>552</v>
      </c>
      <c r="BI2091" s="35" t="s">
        <v>552</v>
      </c>
      <c r="BJ2091" s="35">
        <v>1.6033487441430483</v>
      </c>
      <c r="BK2091" s="35" t="s">
        <v>552</v>
      </c>
      <c r="BL2091" s="35" t="s">
        <v>552</v>
      </c>
      <c r="BM2091" s="35" t="s">
        <v>552</v>
      </c>
      <c r="BN2091" s="35">
        <v>1.6033487441430483</v>
      </c>
      <c r="BO2091" s="1">
        <v>0</v>
      </c>
      <c r="BP2091" s="1">
        <v>0</v>
      </c>
      <c r="BQ2091" s="1">
        <v>1139668.4426399998</v>
      </c>
      <c r="BR2091" s="1">
        <v>50658.007152335689</v>
      </c>
      <c r="BS2091" s="1">
        <v>447641.09733383817</v>
      </c>
      <c r="BT2091" s="1">
        <v>1139668.4426399998</v>
      </c>
      <c r="BU2091" s="1">
        <v>50658.007152335689</v>
      </c>
      <c r="BV2091" s="1">
        <v>131770.59504451253</v>
      </c>
      <c r="BW2091" s="35">
        <v>6.2613268109285078</v>
      </c>
      <c r="BX2091" s="1">
        <v>5996168.1328309691</v>
      </c>
      <c r="BY2091" s="1">
        <v>266528.33121879183</v>
      </c>
      <c r="BZ2091" s="1">
        <v>2355186.1070759804</v>
      </c>
      <c r="CA2091" s="1">
        <v>5996168.1328309691</v>
      </c>
      <c r="CB2091" s="1">
        <v>266528.33121879183</v>
      </c>
      <c r="CC2091" s="1">
        <v>693288.16459969687</v>
      </c>
    </row>
    <row r="2092" spans="1:81" x14ac:dyDescent="0.25">
      <c r="A2092" t="s">
        <v>1448</v>
      </c>
      <c r="B2092" t="s">
        <v>227</v>
      </c>
      <c r="C2092" t="s">
        <v>223</v>
      </c>
      <c r="D2092" t="s">
        <v>28</v>
      </c>
      <c r="E2092">
        <v>40204</v>
      </c>
      <c r="F2092" t="s">
        <v>370</v>
      </c>
      <c r="G2092" t="s">
        <v>220</v>
      </c>
      <c r="H2092" s="74">
        <v>0.47081209714231009</v>
      </c>
      <c r="I2092" s="1">
        <v>4155025.46</v>
      </c>
      <c r="J2092" s="1">
        <v>0</v>
      </c>
      <c r="K2092" s="1">
        <v>0</v>
      </c>
      <c r="L2092" s="1">
        <v>0</v>
      </c>
      <c r="M2092" s="1">
        <v>0</v>
      </c>
      <c r="N2092" s="1">
        <v>0</v>
      </c>
      <c r="O2092" s="1">
        <v>0</v>
      </c>
      <c r="P2092" s="1">
        <v>4256821</v>
      </c>
      <c r="Q2092" s="1">
        <v>0</v>
      </c>
      <c r="R2092" s="1">
        <v>0</v>
      </c>
      <c r="S2092" s="1">
        <v>0</v>
      </c>
      <c r="T2092" s="1">
        <v>4256821</v>
      </c>
      <c r="U2092" s="1"/>
      <c r="V2092" s="36"/>
      <c r="W2092" s="1"/>
      <c r="X2092" s="1"/>
      <c r="Y2092" s="1"/>
      <c r="Z2092" s="1"/>
      <c r="AA2092" s="1"/>
      <c r="AB2092" s="1"/>
      <c r="AC2092" s="1">
        <v>501392</v>
      </c>
      <c r="AD2092" s="1"/>
      <c r="AE2092" s="1"/>
      <c r="AF2092" s="1"/>
      <c r="AG2092" s="1">
        <v>0</v>
      </c>
      <c r="AH2092" s="1">
        <v>0</v>
      </c>
      <c r="AI2092" s="1">
        <v>0</v>
      </c>
      <c r="AJ2092" s="1">
        <v>0</v>
      </c>
      <c r="AK2092" s="1">
        <v>0</v>
      </c>
      <c r="AL2092" s="1">
        <v>0</v>
      </c>
      <c r="AM2092" s="1">
        <v>4407056.799185833</v>
      </c>
      <c r="AN2092" s="1">
        <v>0</v>
      </c>
      <c r="AO2092" s="1">
        <v>0</v>
      </c>
      <c r="AP2092" s="1">
        <v>0</v>
      </c>
      <c r="AQ2092" s="1">
        <v>4407056.799185833</v>
      </c>
      <c r="AR2092" s="1">
        <v>0</v>
      </c>
      <c r="AS2092" s="1">
        <v>0</v>
      </c>
      <c r="AT2092" s="1">
        <v>0</v>
      </c>
      <c r="AU2092" s="1">
        <v>0</v>
      </c>
      <c r="AV2092" s="1">
        <v>0</v>
      </c>
      <c r="AW2092" s="1">
        <v>0</v>
      </c>
      <c r="AX2092" s="1">
        <v>1304210.84256</v>
      </c>
      <c r="AY2092" s="1">
        <v>0</v>
      </c>
      <c r="AZ2092" s="1">
        <v>0</v>
      </c>
      <c r="BA2092" s="1">
        <v>0</v>
      </c>
      <c r="BB2092" s="1">
        <v>1304210.84256</v>
      </c>
      <c r="BC2092" s="7">
        <v>1.3745445597692758</v>
      </c>
      <c r="BD2092" s="35" t="s">
        <v>552</v>
      </c>
      <c r="BE2092" s="35" t="s">
        <v>552</v>
      </c>
      <c r="BF2092" s="35" t="s">
        <v>552</v>
      </c>
      <c r="BG2092" s="35" t="s">
        <v>552</v>
      </c>
      <c r="BH2092" s="35" t="s">
        <v>552</v>
      </c>
      <c r="BI2092" s="35" t="s">
        <v>552</v>
      </c>
      <c r="BJ2092" s="35">
        <v>1.3416743719658009</v>
      </c>
      <c r="BK2092" s="35" t="s">
        <v>552</v>
      </c>
      <c r="BL2092" s="35" t="s">
        <v>552</v>
      </c>
      <c r="BM2092" s="35" t="s">
        <v>552</v>
      </c>
      <c r="BN2092" s="35">
        <v>1.3416743719658009</v>
      </c>
      <c r="BO2092" s="1">
        <v>0</v>
      </c>
      <c r="BP2092" s="1">
        <v>0</v>
      </c>
      <c r="BQ2092" s="1">
        <v>1367668.1804135998</v>
      </c>
      <c r="BR2092" s="1">
        <v>60792.544456984149</v>
      </c>
      <c r="BS2092" s="1">
        <v>537195.25974652963</v>
      </c>
      <c r="BT2092" s="1">
        <v>1367668.1804135998</v>
      </c>
      <c r="BU2092" s="1">
        <v>60792.544456984149</v>
      </c>
      <c r="BV2092" s="1">
        <v>158132.35079061802</v>
      </c>
      <c r="BW2092" s="35">
        <v>6.1834504454252146</v>
      </c>
      <c r="BX2092" s="1">
        <v>7089240.2389587667</v>
      </c>
      <c r="BY2092" s="1">
        <v>315115.14164408663</v>
      </c>
      <c r="BZ2092" s="1">
        <v>2784525.0084134624</v>
      </c>
      <c r="CA2092" s="1">
        <v>7089240.2389587667</v>
      </c>
      <c r="CB2092" s="1">
        <v>315115.14164408663</v>
      </c>
      <c r="CC2092" s="1">
        <v>819671.20414176525</v>
      </c>
    </row>
    <row r="2093" spans="1:81" x14ac:dyDescent="0.25">
      <c r="A2093" t="s">
        <v>1448</v>
      </c>
      <c r="B2093" t="s">
        <v>227</v>
      </c>
      <c r="C2093" t="s">
        <v>223</v>
      </c>
      <c r="D2093" t="s">
        <v>1730</v>
      </c>
      <c r="E2093">
        <v>40204</v>
      </c>
      <c r="F2093" t="s">
        <v>370</v>
      </c>
      <c r="G2093" t="s">
        <v>220</v>
      </c>
      <c r="H2093" s="74">
        <v>0.47081209714231009</v>
      </c>
      <c r="I2093" s="1">
        <v>4155025.46</v>
      </c>
      <c r="J2093" s="1"/>
      <c r="K2093" s="1"/>
      <c r="L2093" s="1"/>
      <c r="M2093" s="1"/>
      <c r="N2093" s="1"/>
      <c r="O2093" s="1"/>
      <c r="P2093" s="1">
        <v>4256821</v>
      </c>
      <c r="Q2093" s="1"/>
      <c r="R2093" s="1"/>
      <c r="S2093" s="1"/>
      <c r="T2093" s="1">
        <v>4256821</v>
      </c>
      <c r="U2093" s="1">
        <v>5.1103896103896105</v>
      </c>
      <c r="V2093" s="36">
        <v>0.22610190513000356</v>
      </c>
      <c r="W2093" s="1"/>
      <c r="X2093" s="1"/>
      <c r="Y2093" s="1"/>
      <c r="Z2093" s="1"/>
      <c r="AA2093" s="1"/>
      <c r="AB2093" s="1"/>
      <c r="AC2093" s="1">
        <v>501392</v>
      </c>
      <c r="AD2093" s="1"/>
      <c r="AE2093" s="1"/>
      <c r="AF2093" s="1"/>
      <c r="AG2093" s="1">
        <v>0</v>
      </c>
      <c r="AH2093" s="1">
        <v>0</v>
      </c>
      <c r="AI2093" s="1">
        <v>0</v>
      </c>
      <c r="AJ2093" s="1">
        <v>0</v>
      </c>
      <c r="AK2093" s="1"/>
      <c r="AL2093" s="1">
        <v>0</v>
      </c>
      <c r="AM2093" s="1">
        <v>4407056.799185833</v>
      </c>
      <c r="AN2093" s="1"/>
      <c r="AO2093" s="1">
        <v>0</v>
      </c>
      <c r="AP2093" s="1">
        <v>0</v>
      </c>
      <c r="AQ2093" s="1">
        <v>4407056.799185833</v>
      </c>
      <c r="AR2093" s="1">
        <v>0</v>
      </c>
      <c r="AS2093" s="1">
        <v>0</v>
      </c>
      <c r="AT2093" s="1">
        <v>0</v>
      </c>
      <c r="AU2093" s="1">
        <v>0</v>
      </c>
      <c r="AV2093" s="1"/>
      <c r="AW2093" s="1">
        <v>0</v>
      </c>
      <c r="AX2093" s="1">
        <v>1304210.84256</v>
      </c>
      <c r="AY2093" s="1"/>
      <c r="AZ2093" s="1">
        <v>0</v>
      </c>
      <c r="BA2093" s="1">
        <v>0</v>
      </c>
      <c r="BB2093" s="1">
        <v>1304210.84256</v>
      </c>
      <c r="BC2093" s="7">
        <v>1.3745445597692758</v>
      </c>
      <c r="BD2093" s="35" t="s">
        <v>552</v>
      </c>
      <c r="BE2093" s="35" t="s">
        <v>552</v>
      </c>
      <c r="BF2093" s="35" t="s">
        <v>552</v>
      </c>
      <c r="BG2093" s="35" t="s">
        <v>552</v>
      </c>
      <c r="BH2093" s="35" t="s">
        <v>552</v>
      </c>
      <c r="BI2093" s="35" t="s">
        <v>552</v>
      </c>
      <c r="BJ2093" s="35">
        <v>1.3416743719658009</v>
      </c>
      <c r="BK2093" s="35" t="s">
        <v>552</v>
      </c>
      <c r="BL2093" s="35" t="s">
        <v>552</v>
      </c>
      <c r="BM2093" s="35" t="s">
        <v>552</v>
      </c>
      <c r="BN2093" s="35">
        <v>1.3416743719658009</v>
      </c>
      <c r="BO2093" s="1">
        <v>0</v>
      </c>
      <c r="BP2093" s="1">
        <v>0</v>
      </c>
      <c r="BQ2093" s="1">
        <v>1367668.1804135998</v>
      </c>
      <c r="BR2093" s="1">
        <v>60792.544456984149</v>
      </c>
      <c r="BS2093" s="1">
        <v>537195.25974652963</v>
      </c>
      <c r="BT2093" s="1">
        <v>1367668.1804135998</v>
      </c>
      <c r="BU2093" s="1">
        <v>60792.544456984149</v>
      </c>
      <c r="BV2093" s="1">
        <v>158132.35079061802</v>
      </c>
      <c r="BW2093" s="35">
        <v>6.1834504454252146</v>
      </c>
      <c r="BX2093" s="1">
        <v>7089240.2389587667</v>
      </c>
      <c r="BY2093" s="1">
        <v>315115.14164408663</v>
      </c>
      <c r="BZ2093" s="1">
        <v>2784525.0084134624</v>
      </c>
      <c r="CA2093" s="1">
        <v>7089240.2389587667</v>
      </c>
      <c r="CB2093" s="1">
        <v>315115.14164408663</v>
      </c>
      <c r="CC2093" s="1">
        <v>819671.20414176525</v>
      </c>
    </row>
    <row r="2094" spans="1:81" x14ac:dyDescent="0.25">
      <c r="A2094" t="s">
        <v>1280</v>
      </c>
      <c r="B2094" t="s">
        <v>227</v>
      </c>
      <c r="C2094" t="s">
        <v>223</v>
      </c>
      <c r="D2094" t="s">
        <v>38</v>
      </c>
      <c r="E2094">
        <v>40159</v>
      </c>
      <c r="F2094" t="s">
        <v>39</v>
      </c>
      <c r="G2094" t="s">
        <v>220</v>
      </c>
      <c r="H2094" s="74">
        <v>0.47081209714231009</v>
      </c>
      <c r="I2094" s="1">
        <v>6116191</v>
      </c>
      <c r="J2094" s="1"/>
      <c r="K2094" s="1"/>
      <c r="L2094" s="1"/>
      <c r="M2094" s="1"/>
      <c r="N2094" s="1"/>
      <c r="O2094" s="1"/>
      <c r="P2094" s="1"/>
      <c r="Q2094" s="1"/>
      <c r="R2094" s="1"/>
      <c r="S2094" s="1"/>
      <c r="T2094" s="1">
        <v>0</v>
      </c>
      <c r="U2094" s="1">
        <v>0</v>
      </c>
      <c r="V2094" s="36" t="s">
        <v>552</v>
      </c>
      <c r="W2094" s="1"/>
      <c r="X2094" s="1"/>
      <c r="Y2094" s="1">
        <v>135682</v>
      </c>
      <c r="Z2094" s="1"/>
      <c r="AA2094" s="1"/>
      <c r="AB2094" s="1"/>
      <c r="AC2094" s="1"/>
      <c r="AD2094" s="1"/>
      <c r="AE2094" s="1"/>
      <c r="AF2094" s="1"/>
      <c r="AG2094" s="1">
        <v>0</v>
      </c>
      <c r="AH2094" s="1">
        <v>0</v>
      </c>
      <c r="AI2094" s="1">
        <v>1389747.30776</v>
      </c>
      <c r="AJ2094" s="1">
        <v>0</v>
      </c>
      <c r="AK2094" s="1">
        <v>0</v>
      </c>
      <c r="AL2094" s="1">
        <v>0</v>
      </c>
      <c r="AM2094" s="1">
        <v>0</v>
      </c>
      <c r="AN2094" s="1">
        <v>0</v>
      </c>
      <c r="AO2094" s="1">
        <v>0</v>
      </c>
      <c r="AP2094" s="1">
        <v>0</v>
      </c>
      <c r="AQ2094" s="1">
        <v>1389747.30776</v>
      </c>
      <c r="AR2094" s="1">
        <v>0</v>
      </c>
      <c r="AS2094" s="1">
        <v>0</v>
      </c>
      <c r="AT2094" s="1">
        <v>294161.2082308</v>
      </c>
      <c r="AU2094" s="1">
        <v>0</v>
      </c>
      <c r="AV2094" s="1">
        <v>0</v>
      </c>
      <c r="AW2094" s="1">
        <v>0</v>
      </c>
      <c r="AX2094" s="1">
        <v>0</v>
      </c>
      <c r="AY2094" s="1">
        <v>0</v>
      </c>
      <c r="AZ2094" s="1">
        <v>0</v>
      </c>
      <c r="BA2094" s="1">
        <v>0</v>
      </c>
      <c r="BB2094" s="1">
        <v>294161.2082308</v>
      </c>
      <c r="BC2094" s="7">
        <v>0.2753198054133365</v>
      </c>
      <c r="BD2094" s="35" t="s">
        <v>552</v>
      </c>
      <c r="BE2094" s="35" t="s">
        <v>552</v>
      </c>
      <c r="BF2094" s="35" t="s">
        <v>552</v>
      </c>
      <c r="BG2094" s="35" t="s">
        <v>552</v>
      </c>
      <c r="BH2094" s="35" t="s">
        <v>552</v>
      </c>
      <c r="BI2094" s="35" t="s">
        <v>552</v>
      </c>
      <c r="BJ2094" s="35" t="s">
        <v>552</v>
      </c>
      <c r="BK2094" s="35" t="s">
        <v>552</v>
      </c>
      <c r="BL2094" s="35" t="s">
        <v>552</v>
      </c>
      <c r="BM2094" s="35" t="s">
        <v>552</v>
      </c>
      <c r="BN2094" s="35" t="s">
        <v>552</v>
      </c>
      <c r="BO2094" s="1">
        <v>0</v>
      </c>
      <c r="BP2094" s="1"/>
      <c r="BQ2094" s="1">
        <v>2013205.4295599996</v>
      </c>
      <c r="BR2094" s="1">
        <v>89486.530673365909</v>
      </c>
      <c r="BS2094" s="1">
        <v>790750.58493248955</v>
      </c>
      <c r="BT2094" s="1">
        <v>2013205.4295599996</v>
      </c>
      <c r="BU2094" s="1">
        <v>89486.530673365909</v>
      </c>
      <c r="BV2094" s="1">
        <v>232770.57385694591</v>
      </c>
      <c r="BW2094" s="35">
        <v>6.0592405148777475</v>
      </c>
      <c r="BX2094" s="1">
        <v>10185290.474001808</v>
      </c>
      <c r="BY2094" s="1">
        <v>452733.88151854306</v>
      </c>
      <c r="BZ2094" s="1">
        <v>4000597.3964537284</v>
      </c>
      <c r="CA2094" s="1">
        <v>10185290.474001808</v>
      </c>
      <c r="CB2094" s="1">
        <v>452733.88151854306</v>
      </c>
      <c r="CC2094" s="1">
        <v>1177642.3179284038</v>
      </c>
    </row>
    <row r="2095" spans="1:81" x14ac:dyDescent="0.25">
      <c r="A2095" t="s">
        <v>1280</v>
      </c>
      <c r="B2095" t="s">
        <v>227</v>
      </c>
      <c r="C2095" t="s">
        <v>223</v>
      </c>
      <c r="D2095" t="s">
        <v>1726</v>
      </c>
      <c r="E2095">
        <v>40159</v>
      </c>
      <c r="F2095" t="s">
        <v>39</v>
      </c>
      <c r="G2095" t="s">
        <v>220</v>
      </c>
      <c r="H2095" s="74">
        <v>0.47081209714231009</v>
      </c>
      <c r="I2095" s="1">
        <v>4928935</v>
      </c>
      <c r="J2095" s="1"/>
      <c r="K2095" s="1"/>
      <c r="L2095" s="1">
        <v>325583</v>
      </c>
      <c r="M2095" s="1"/>
      <c r="N2095" s="1"/>
      <c r="O2095" s="1"/>
      <c r="P2095" s="1"/>
      <c r="Q2095" s="1"/>
      <c r="R2095" s="1"/>
      <c r="S2095" s="1"/>
      <c r="T2095" s="1">
        <v>325583</v>
      </c>
      <c r="U2095" s="1">
        <v>110.26666666666667</v>
      </c>
      <c r="V2095" s="36">
        <v>0.21998639746970799</v>
      </c>
      <c r="W2095" s="1"/>
      <c r="X2095" s="1"/>
      <c r="Y2095" s="1">
        <v>229272</v>
      </c>
      <c r="Z2095" s="1"/>
      <c r="AA2095" s="1"/>
      <c r="AB2095" s="1"/>
      <c r="AC2095" s="1"/>
      <c r="AD2095" s="1"/>
      <c r="AE2095" s="1"/>
      <c r="AF2095" s="1"/>
      <c r="AG2095" s="1">
        <v>0</v>
      </c>
      <c r="AH2095" s="1"/>
      <c r="AI2095" s="1">
        <v>2361799.6535999998</v>
      </c>
      <c r="AJ2095" s="1"/>
      <c r="AK2095" s="1">
        <v>0</v>
      </c>
      <c r="AL2095" s="1"/>
      <c r="AM2095" s="1"/>
      <c r="AN2095" s="1"/>
      <c r="AO2095" s="1"/>
      <c r="AP2095" s="1"/>
      <c r="AQ2095" s="1">
        <v>2361799.6535999998</v>
      </c>
      <c r="AR2095" s="1">
        <v>0</v>
      </c>
      <c r="AS2095" s="1"/>
      <c r="AT2095" s="1">
        <v>497066.14387679996</v>
      </c>
      <c r="AU2095" s="1"/>
      <c r="AV2095" s="1">
        <v>0</v>
      </c>
      <c r="AW2095" s="1"/>
      <c r="AX2095" s="1"/>
      <c r="AY2095" s="1"/>
      <c r="AZ2095" s="1"/>
      <c r="BA2095" s="1"/>
      <c r="BB2095" s="1">
        <v>497066.14387679996</v>
      </c>
      <c r="BC2095" s="7">
        <v>0.58001694026738027</v>
      </c>
      <c r="BD2095" s="35" t="s">
        <v>552</v>
      </c>
      <c r="BE2095" s="35" t="s">
        <v>552</v>
      </c>
      <c r="BF2095" s="35">
        <v>8.7807588156531509</v>
      </c>
      <c r="BG2095" s="35" t="s">
        <v>552</v>
      </c>
      <c r="BH2095" s="35" t="s">
        <v>552</v>
      </c>
      <c r="BI2095" s="35" t="s">
        <v>552</v>
      </c>
      <c r="BJ2095" s="35" t="s">
        <v>552</v>
      </c>
      <c r="BK2095" s="35" t="s">
        <v>552</v>
      </c>
      <c r="BL2095" s="35" t="s">
        <v>552</v>
      </c>
      <c r="BM2095" s="35" t="s">
        <v>552</v>
      </c>
      <c r="BN2095" s="35">
        <v>8.7807588156531509</v>
      </c>
      <c r="BO2095" s="1">
        <v>0</v>
      </c>
      <c r="BP2095" s="1"/>
      <c r="BQ2095" s="1">
        <v>1622408.2445999999</v>
      </c>
      <c r="BR2095" s="1">
        <v>72115.68328466636</v>
      </c>
      <c r="BS2095" s="1">
        <v>637252.53746068769</v>
      </c>
      <c r="BT2095" s="1">
        <v>1622408.2445999999</v>
      </c>
      <c r="BU2095" s="1">
        <v>72115.68328466636</v>
      </c>
      <c r="BV2095" s="1">
        <v>187585.87304640844</v>
      </c>
      <c r="BW2095" s="35">
        <v>6.0592405148777475</v>
      </c>
      <c r="BX2095" s="1">
        <v>8208153.5227520056</v>
      </c>
      <c r="BY2095" s="1">
        <v>364850.58663187601</v>
      </c>
      <c r="BZ2095" s="1">
        <v>3224013.8557297606</v>
      </c>
      <c r="CA2095" s="1">
        <v>8208153.5227520056</v>
      </c>
      <c r="CB2095" s="1">
        <v>364850.58663187601</v>
      </c>
      <c r="CC2095" s="1">
        <v>949042.04893510323</v>
      </c>
    </row>
    <row r="2096" spans="1:81" x14ac:dyDescent="0.25">
      <c r="A2096" t="s">
        <v>1280</v>
      </c>
      <c r="B2096" t="s">
        <v>227</v>
      </c>
      <c r="C2096" t="s">
        <v>223</v>
      </c>
      <c r="D2096" t="s">
        <v>28</v>
      </c>
      <c r="E2096">
        <v>40159</v>
      </c>
      <c r="F2096" t="s">
        <v>39</v>
      </c>
      <c r="G2096" t="s">
        <v>220</v>
      </c>
      <c r="H2096" s="74">
        <v>0.47081209714231009</v>
      </c>
      <c r="I2096" s="1">
        <v>16139396</v>
      </c>
      <c r="J2096" s="1">
        <v>0</v>
      </c>
      <c r="K2096" s="1">
        <v>0</v>
      </c>
      <c r="L2096" s="1">
        <v>325583</v>
      </c>
      <c r="M2096" s="1">
        <v>0</v>
      </c>
      <c r="N2096" s="1">
        <v>0</v>
      </c>
      <c r="O2096" s="1">
        <v>0</v>
      </c>
      <c r="P2096" s="1">
        <v>593348</v>
      </c>
      <c r="Q2096" s="1">
        <v>0</v>
      </c>
      <c r="R2096" s="1">
        <v>0</v>
      </c>
      <c r="S2096" s="1">
        <v>0</v>
      </c>
      <c r="T2096" s="1">
        <v>918931</v>
      </c>
      <c r="U2096" s="1"/>
      <c r="V2096" s="36"/>
      <c r="W2096" s="1"/>
      <c r="X2096" s="1"/>
      <c r="Y2096" s="1">
        <v>364954</v>
      </c>
      <c r="Z2096" s="1"/>
      <c r="AA2096" s="1"/>
      <c r="AB2096" s="1"/>
      <c r="AC2096" s="1">
        <v>39691</v>
      </c>
      <c r="AD2096" s="1"/>
      <c r="AE2096" s="1"/>
      <c r="AF2096" s="1"/>
      <c r="AG2096" s="1">
        <v>0</v>
      </c>
      <c r="AH2096" s="1">
        <v>0</v>
      </c>
      <c r="AI2096" s="1">
        <v>3751546.9613600001</v>
      </c>
      <c r="AJ2096" s="1">
        <v>0</v>
      </c>
      <c r="AK2096" s="1">
        <v>0</v>
      </c>
      <c r="AL2096" s="1">
        <v>0</v>
      </c>
      <c r="AM2096" s="1">
        <v>349160.92443666665</v>
      </c>
      <c r="AN2096" s="1">
        <v>0</v>
      </c>
      <c r="AO2096" s="1">
        <v>0</v>
      </c>
      <c r="AP2096" s="1">
        <v>0</v>
      </c>
      <c r="AQ2096" s="1">
        <v>4100707.8857966666</v>
      </c>
      <c r="AR2096" s="1">
        <v>0</v>
      </c>
      <c r="AS2096" s="1">
        <v>0</v>
      </c>
      <c r="AT2096" s="1">
        <v>791227.35210759996</v>
      </c>
      <c r="AU2096" s="1">
        <v>0</v>
      </c>
      <c r="AV2096" s="1">
        <v>0</v>
      </c>
      <c r="AW2096" s="1">
        <v>0</v>
      </c>
      <c r="AX2096" s="1">
        <v>103243.43538</v>
      </c>
      <c r="AY2096" s="1">
        <v>0</v>
      </c>
      <c r="AZ2096" s="1">
        <v>0</v>
      </c>
      <c r="BA2096" s="1">
        <v>0</v>
      </c>
      <c r="BB2096" s="1">
        <v>894470.7874876</v>
      </c>
      <c r="BC2096" s="7">
        <v>0.30950220648184518</v>
      </c>
      <c r="BD2096" s="35" t="s">
        <v>552</v>
      </c>
      <c r="BE2096" s="35" t="s">
        <v>552</v>
      </c>
      <c r="BF2096" s="35">
        <v>13.952738052870084</v>
      </c>
      <c r="BG2096" s="35" t="s">
        <v>552</v>
      </c>
      <c r="BH2096" s="35" t="s">
        <v>552</v>
      </c>
      <c r="BI2096" s="35" t="s">
        <v>552</v>
      </c>
      <c r="BJ2096" s="35">
        <v>0.76246041078198057</v>
      </c>
      <c r="BK2096" s="35" t="s">
        <v>552</v>
      </c>
      <c r="BL2096" s="35" t="s">
        <v>552</v>
      </c>
      <c r="BM2096" s="35" t="s">
        <v>552</v>
      </c>
      <c r="BN2096" s="35">
        <v>5.4358582671433071</v>
      </c>
      <c r="BO2096" s="1">
        <v>0</v>
      </c>
      <c r="BP2096" s="1">
        <v>0</v>
      </c>
      <c r="BQ2096" s="1">
        <v>5312443.5873599993</v>
      </c>
      <c r="BR2096" s="1">
        <v>236136.92822928505</v>
      </c>
      <c r="BS2096" s="1">
        <v>2086631.5043884476</v>
      </c>
      <c r="BT2096" s="1">
        <v>5312443.5873599993</v>
      </c>
      <c r="BU2096" s="1">
        <v>236136.92822928505</v>
      </c>
      <c r="BV2096" s="1">
        <v>614234.65497145161</v>
      </c>
      <c r="BW2096" s="35">
        <v>6.0592405148777475</v>
      </c>
      <c r="BX2096" s="1">
        <v>26876929.830174193</v>
      </c>
      <c r="BY2096" s="1">
        <v>1194673.514356378</v>
      </c>
      <c r="BZ2096" s="1">
        <v>10556770.646622339</v>
      </c>
      <c r="CA2096" s="1">
        <v>26876929.830174193</v>
      </c>
      <c r="CB2096" s="1">
        <v>1194673.514356378</v>
      </c>
      <c r="CC2096" s="1">
        <v>3107560.8520735232</v>
      </c>
    </row>
    <row r="2097" spans="1:81" x14ac:dyDescent="0.25">
      <c r="A2097" t="s">
        <v>1280</v>
      </c>
      <c r="B2097" t="s">
        <v>227</v>
      </c>
      <c r="C2097" t="s">
        <v>223</v>
      </c>
      <c r="D2097" t="s">
        <v>1730</v>
      </c>
      <c r="E2097">
        <v>40159</v>
      </c>
      <c r="F2097" t="s">
        <v>39</v>
      </c>
      <c r="G2097" t="s">
        <v>220</v>
      </c>
      <c r="H2097" s="74">
        <v>0.47081209714231009</v>
      </c>
      <c r="I2097" s="1">
        <v>5094270</v>
      </c>
      <c r="J2097" s="1"/>
      <c r="K2097" s="1"/>
      <c r="L2097" s="1"/>
      <c r="M2097" s="1"/>
      <c r="N2097" s="1"/>
      <c r="O2097" s="1"/>
      <c r="P2097" s="1">
        <v>593348</v>
      </c>
      <c r="Q2097" s="1"/>
      <c r="R2097" s="1"/>
      <c r="S2097" s="1"/>
      <c r="T2097" s="1">
        <v>593348</v>
      </c>
      <c r="U2097" s="1">
        <v>13.943661971830986</v>
      </c>
      <c r="V2097" s="36">
        <v>0.64233834824893521</v>
      </c>
      <c r="W2097" s="1"/>
      <c r="X2097" s="1"/>
      <c r="Y2097" s="1"/>
      <c r="Z2097" s="1"/>
      <c r="AA2097" s="1"/>
      <c r="AB2097" s="1"/>
      <c r="AC2097" s="1">
        <v>39691</v>
      </c>
      <c r="AD2097" s="1"/>
      <c r="AE2097" s="1"/>
      <c r="AF2097" s="1"/>
      <c r="AG2097" s="1">
        <v>0</v>
      </c>
      <c r="AH2097" s="1">
        <v>0</v>
      </c>
      <c r="AI2097" s="1">
        <v>0</v>
      </c>
      <c r="AJ2097" s="1">
        <v>0</v>
      </c>
      <c r="AK2097" s="1"/>
      <c r="AL2097" s="1">
        <v>0</v>
      </c>
      <c r="AM2097" s="1">
        <v>349160.92443666665</v>
      </c>
      <c r="AN2097" s="1"/>
      <c r="AO2097" s="1">
        <v>0</v>
      </c>
      <c r="AP2097" s="1">
        <v>0</v>
      </c>
      <c r="AQ2097" s="1">
        <v>349160.92443666665</v>
      </c>
      <c r="AR2097" s="1">
        <v>0</v>
      </c>
      <c r="AS2097" s="1">
        <v>0</v>
      </c>
      <c r="AT2097" s="1">
        <v>0</v>
      </c>
      <c r="AU2097" s="1">
        <v>0</v>
      </c>
      <c r="AV2097" s="1"/>
      <c r="AW2097" s="1">
        <v>0</v>
      </c>
      <c r="AX2097" s="1">
        <v>103243.43538</v>
      </c>
      <c r="AY2097" s="1"/>
      <c r="AZ2097" s="1">
        <v>0</v>
      </c>
      <c r="BA2097" s="1">
        <v>0</v>
      </c>
      <c r="BB2097" s="1">
        <v>103243.43538</v>
      </c>
      <c r="BC2097" s="7">
        <v>8.8806513949332616E-2</v>
      </c>
      <c r="BD2097" s="35" t="s">
        <v>552</v>
      </c>
      <c r="BE2097" s="35" t="s">
        <v>552</v>
      </c>
      <c r="BF2097" s="35" t="s">
        <v>552</v>
      </c>
      <c r="BG2097" s="35" t="s">
        <v>552</v>
      </c>
      <c r="BH2097" s="35" t="s">
        <v>552</v>
      </c>
      <c r="BI2097" s="35" t="s">
        <v>552</v>
      </c>
      <c r="BJ2097" s="35">
        <v>0.76246041078198057</v>
      </c>
      <c r="BK2097" s="35" t="s">
        <v>552</v>
      </c>
      <c r="BL2097" s="35" t="s">
        <v>552</v>
      </c>
      <c r="BM2097" s="35" t="s">
        <v>552</v>
      </c>
      <c r="BN2097" s="35">
        <v>0.76246041078198057</v>
      </c>
      <c r="BO2097" s="1">
        <v>0</v>
      </c>
      <c r="BP2097" s="1">
        <v>0</v>
      </c>
      <c r="BQ2097" s="1">
        <v>1676829.9131999998</v>
      </c>
      <c r="BR2097" s="1">
        <v>74534.714271252786</v>
      </c>
      <c r="BS2097" s="1">
        <v>658628.38199527026</v>
      </c>
      <c r="BT2097" s="1">
        <v>1676829.9131999998</v>
      </c>
      <c r="BU2097" s="1">
        <v>74534.714271252786</v>
      </c>
      <c r="BV2097" s="1">
        <v>193878.2080680973</v>
      </c>
      <c r="BW2097" s="35">
        <v>6.0592405148777475</v>
      </c>
      <c r="BX2097" s="1">
        <v>8483485.8334203754</v>
      </c>
      <c r="BY2097" s="1">
        <v>377089.0462059587</v>
      </c>
      <c r="BZ2097" s="1">
        <v>3332159.3944388488</v>
      </c>
      <c r="CA2097" s="1">
        <v>8483485.8334203754</v>
      </c>
      <c r="CB2097" s="1">
        <v>377089.0462059587</v>
      </c>
      <c r="CC2097" s="1">
        <v>980876.48521001555</v>
      </c>
    </row>
    <row r="2098" spans="1:81" x14ac:dyDescent="0.25">
      <c r="A2098" t="s">
        <v>1489</v>
      </c>
      <c r="B2098" t="s">
        <v>222</v>
      </c>
      <c r="C2098" t="s">
        <v>223</v>
      </c>
      <c r="D2098" t="s">
        <v>28</v>
      </c>
      <c r="E2098">
        <v>40247</v>
      </c>
      <c r="F2098" t="s">
        <v>370</v>
      </c>
      <c r="G2098" t="s">
        <v>220</v>
      </c>
      <c r="H2098" s="74">
        <v>0.47081209714231009</v>
      </c>
      <c r="I2098" s="1">
        <v>870579.92</v>
      </c>
      <c r="J2098" s="1">
        <v>0</v>
      </c>
      <c r="K2098" s="1">
        <v>0</v>
      </c>
      <c r="L2098" s="1">
        <v>0</v>
      </c>
      <c r="M2098" s="1">
        <v>0</v>
      </c>
      <c r="N2098" s="1">
        <v>0</v>
      </c>
      <c r="O2098" s="1">
        <v>0</v>
      </c>
      <c r="P2098" s="1">
        <v>296527</v>
      </c>
      <c r="Q2098" s="1">
        <v>0</v>
      </c>
      <c r="R2098" s="1">
        <v>0</v>
      </c>
      <c r="S2098" s="1">
        <v>0</v>
      </c>
      <c r="T2098" s="1">
        <v>296527</v>
      </c>
      <c r="U2098" s="1"/>
      <c r="V2098" s="36"/>
      <c r="W2098" s="1"/>
      <c r="X2098" s="1"/>
      <c r="Y2098" s="1"/>
      <c r="Z2098" s="1"/>
      <c r="AA2098" s="1"/>
      <c r="AB2098" s="1"/>
      <c r="AC2098" s="1">
        <v>34927</v>
      </c>
      <c r="AD2098" s="1"/>
      <c r="AE2098" s="1"/>
      <c r="AF2098" s="1"/>
      <c r="AG2098" s="1">
        <v>0</v>
      </c>
      <c r="AH2098" s="1">
        <v>0</v>
      </c>
      <c r="AI2098" s="1">
        <v>0</v>
      </c>
      <c r="AJ2098" s="1">
        <v>0</v>
      </c>
      <c r="AK2098" s="1">
        <v>0</v>
      </c>
      <c r="AL2098" s="1">
        <v>0</v>
      </c>
      <c r="AM2098" s="1">
        <v>306995.86525083333</v>
      </c>
      <c r="AN2098" s="1">
        <v>0</v>
      </c>
      <c r="AO2098" s="1">
        <v>0</v>
      </c>
      <c r="AP2098" s="1">
        <v>0</v>
      </c>
      <c r="AQ2098" s="1">
        <v>306995.86525083333</v>
      </c>
      <c r="AR2098" s="1">
        <v>0</v>
      </c>
      <c r="AS2098" s="1">
        <v>0</v>
      </c>
      <c r="AT2098" s="1">
        <v>0</v>
      </c>
      <c r="AU2098" s="1">
        <v>0</v>
      </c>
      <c r="AV2098" s="1">
        <v>0</v>
      </c>
      <c r="AW2098" s="1">
        <v>0</v>
      </c>
      <c r="AX2098" s="1">
        <v>90851.413860000001</v>
      </c>
      <c r="AY2098" s="1">
        <v>0</v>
      </c>
      <c r="AZ2098" s="1">
        <v>0</v>
      </c>
      <c r="BA2098" s="1">
        <v>0</v>
      </c>
      <c r="BB2098" s="1">
        <v>90851.413860000001</v>
      </c>
      <c r="BC2098" s="7">
        <v>0.45699110440180296</v>
      </c>
      <c r="BD2098" s="35" t="s">
        <v>552</v>
      </c>
      <c r="BE2098" s="35" t="s">
        <v>552</v>
      </c>
      <c r="BF2098" s="35" t="s">
        <v>552</v>
      </c>
      <c r="BG2098" s="35" t="s">
        <v>552</v>
      </c>
      <c r="BH2098" s="35" t="s">
        <v>552</v>
      </c>
      <c r="BI2098" s="35" t="s">
        <v>552</v>
      </c>
      <c r="BJ2098" s="35">
        <v>1.3416898937055759</v>
      </c>
      <c r="BK2098" s="35" t="s">
        <v>552</v>
      </c>
      <c r="BL2098" s="35" t="s">
        <v>552</v>
      </c>
      <c r="BM2098" s="35" t="s">
        <v>552</v>
      </c>
      <c r="BN2098" s="35">
        <v>1.3416898937055759</v>
      </c>
      <c r="BO2098" s="1">
        <v>0</v>
      </c>
      <c r="BP2098" s="1">
        <v>0</v>
      </c>
      <c r="BQ2098" s="1">
        <v>286560.08646719996</v>
      </c>
      <c r="BR2098" s="1">
        <v>12737.531694921961</v>
      </c>
      <c r="BS2098" s="1">
        <v>112555.60543653394</v>
      </c>
      <c r="BT2098" s="1">
        <v>286560.08646719996</v>
      </c>
      <c r="BU2098" s="1">
        <v>12737.531694921961</v>
      </c>
      <c r="BV2098" s="1">
        <v>33132.612694197109</v>
      </c>
      <c r="BW2098" s="35">
        <v>5.9799509813613962</v>
      </c>
      <c r="BX2098" s="1">
        <v>1427055.1838213389</v>
      </c>
      <c r="BY2098" s="1">
        <v>63432.283464248503</v>
      </c>
      <c r="BZ2098" s="1">
        <v>560521.39775139315</v>
      </c>
      <c r="CA2098" s="1">
        <v>1427055.1838213389</v>
      </c>
      <c r="CB2098" s="1">
        <v>63432.283464248503</v>
      </c>
      <c r="CC2098" s="1">
        <v>164998.7871015339</v>
      </c>
    </row>
    <row r="2099" spans="1:81" x14ac:dyDescent="0.25">
      <c r="A2099" t="s">
        <v>1489</v>
      </c>
      <c r="B2099" t="s">
        <v>222</v>
      </c>
      <c r="C2099" t="s">
        <v>223</v>
      </c>
      <c r="D2099" t="s">
        <v>1730</v>
      </c>
      <c r="E2099">
        <v>40247</v>
      </c>
      <c r="F2099" t="s">
        <v>370</v>
      </c>
      <c r="G2099" t="s">
        <v>220</v>
      </c>
      <c r="H2099" s="74">
        <v>0.47081209714231009</v>
      </c>
      <c r="I2099" s="1">
        <v>870579.92</v>
      </c>
      <c r="J2099" s="1"/>
      <c r="K2099" s="1"/>
      <c r="L2099" s="1"/>
      <c r="M2099" s="1"/>
      <c r="N2099" s="1"/>
      <c r="O2099" s="1"/>
      <c r="P2099" s="1">
        <v>296527</v>
      </c>
      <c r="Q2099" s="1"/>
      <c r="R2099" s="1"/>
      <c r="S2099" s="1"/>
      <c r="T2099" s="1">
        <v>296527</v>
      </c>
      <c r="U2099" s="1">
        <v>7.4565217391304346</v>
      </c>
      <c r="V2099" s="36">
        <v>0.41615129320368749</v>
      </c>
      <c r="W2099" s="1"/>
      <c r="X2099" s="1"/>
      <c r="Y2099" s="1"/>
      <c r="Z2099" s="1"/>
      <c r="AA2099" s="1"/>
      <c r="AB2099" s="1"/>
      <c r="AC2099" s="1">
        <v>34927</v>
      </c>
      <c r="AD2099" s="1"/>
      <c r="AE2099" s="1"/>
      <c r="AF2099" s="1"/>
      <c r="AG2099" s="1">
        <v>0</v>
      </c>
      <c r="AH2099" s="1">
        <v>0</v>
      </c>
      <c r="AI2099" s="1">
        <v>0</v>
      </c>
      <c r="AJ2099" s="1">
        <v>0</v>
      </c>
      <c r="AK2099" s="1"/>
      <c r="AL2099" s="1">
        <v>0</v>
      </c>
      <c r="AM2099" s="1">
        <v>306995.86525083333</v>
      </c>
      <c r="AN2099" s="1"/>
      <c r="AO2099" s="1">
        <v>0</v>
      </c>
      <c r="AP2099" s="1">
        <v>0</v>
      </c>
      <c r="AQ2099" s="1">
        <v>306995.86525083333</v>
      </c>
      <c r="AR2099" s="1">
        <v>0</v>
      </c>
      <c r="AS2099" s="1">
        <v>0</v>
      </c>
      <c r="AT2099" s="1">
        <v>0</v>
      </c>
      <c r="AU2099" s="1">
        <v>0</v>
      </c>
      <c r="AV2099" s="1"/>
      <c r="AW2099" s="1">
        <v>0</v>
      </c>
      <c r="AX2099" s="1">
        <v>90851.413860000001</v>
      </c>
      <c r="AY2099" s="1"/>
      <c r="AZ2099" s="1">
        <v>0</v>
      </c>
      <c r="BA2099" s="1">
        <v>0</v>
      </c>
      <c r="BB2099" s="1">
        <v>90851.413860000001</v>
      </c>
      <c r="BC2099" s="7">
        <v>0.45699110440180296</v>
      </c>
      <c r="BD2099" s="35" t="s">
        <v>552</v>
      </c>
      <c r="BE2099" s="35" t="s">
        <v>552</v>
      </c>
      <c r="BF2099" s="35" t="s">
        <v>552</v>
      </c>
      <c r="BG2099" s="35" t="s">
        <v>552</v>
      </c>
      <c r="BH2099" s="35" t="s">
        <v>552</v>
      </c>
      <c r="BI2099" s="35" t="s">
        <v>552</v>
      </c>
      <c r="BJ2099" s="35">
        <v>1.3416898937055759</v>
      </c>
      <c r="BK2099" s="35" t="s">
        <v>552</v>
      </c>
      <c r="BL2099" s="35" t="s">
        <v>552</v>
      </c>
      <c r="BM2099" s="35" t="s">
        <v>552</v>
      </c>
      <c r="BN2099" s="35">
        <v>1.3416898937055759</v>
      </c>
      <c r="BO2099" s="1">
        <v>0</v>
      </c>
      <c r="BP2099" s="1">
        <v>0</v>
      </c>
      <c r="BQ2099" s="1">
        <v>286560.08646719996</v>
      </c>
      <c r="BR2099" s="1">
        <v>12737.531694921961</v>
      </c>
      <c r="BS2099" s="1">
        <v>112555.60543653394</v>
      </c>
      <c r="BT2099" s="1">
        <v>286560.08646719996</v>
      </c>
      <c r="BU2099" s="1">
        <v>12737.531694921961</v>
      </c>
      <c r="BV2099" s="1">
        <v>33132.612694197109</v>
      </c>
      <c r="BW2099" s="35">
        <v>5.9799509813613962</v>
      </c>
      <c r="BX2099" s="1">
        <v>1427055.1838213389</v>
      </c>
      <c r="BY2099" s="1">
        <v>63432.283464248503</v>
      </c>
      <c r="BZ2099" s="1">
        <v>560521.39775139315</v>
      </c>
      <c r="CA2099" s="1">
        <v>1427055.1838213389</v>
      </c>
      <c r="CB2099" s="1">
        <v>63432.283464248503</v>
      </c>
      <c r="CC2099" s="1">
        <v>164998.7871015339</v>
      </c>
    </row>
    <row r="2100" spans="1:81" x14ac:dyDescent="0.25">
      <c r="A2100" t="s">
        <v>1433</v>
      </c>
      <c r="B2100" t="s">
        <v>155</v>
      </c>
      <c r="C2100" t="s">
        <v>223</v>
      </c>
      <c r="D2100" t="s">
        <v>28</v>
      </c>
      <c r="E2100">
        <v>40170</v>
      </c>
      <c r="F2100" t="s">
        <v>370</v>
      </c>
      <c r="G2100" t="s">
        <v>220</v>
      </c>
      <c r="H2100" s="74">
        <v>0.47081209714231009</v>
      </c>
      <c r="I2100" s="1">
        <v>919883.1</v>
      </c>
      <c r="J2100" s="1">
        <v>0</v>
      </c>
      <c r="K2100" s="1">
        <v>0</v>
      </c>
      <c r="L2100" s="1">
        <v>0</v>
      </c>
      <c r="M2100" s="1">
        <v>0</v>
      </c>
      <c r="N2100" s="1">
        <v>0</v>
      </c>
      <c r="O2100" s="1">
        <v>0</v>
      </c>
      <c r="P2100" s="1">
        <v>384249</v>
      </c>
      <c r="Q2100" s="1">
        <v>0</v>
      </c>
      <c r="R2100" s="1">
        <v>0</v>
      </c>
      <c r="S2100" s="1">
        <v>0</v>
      </c>
      <c r="T2100" s="1">
        <v>384249</v>
      </c>
      <c r="U2100" s="1"/>
      <c r="V2100" s="36"/>
      <c r="W2100" s="1"/>
      <c r="X2100" s="1"/>
      <c r="Y2100" s="1"/>
      <c r="Z2100" s="1"/>
      <c r="AA2100" s="1"/>
      <c r="AB2100" s="1"/>
      <c r="AC2100" s="1">
        <v>45258</v>
      </c>
      <c r="AD2100" s="1"/>
      <c r="AE2100" s="1"/>
      <c r="AF2100" s="1"/>
      <c r="AG2100" s="1">
        <v>0</v>
      </c>
      <c r="AH2100" s="1">
        <v>0</v>
      </c>
      <c r="AI2100" s="1">
        <v>0</v>
      </c>
      <c r="AJ2100" s="1">
        <v>0</v>
      </c>
      <c r="AK2100" s="1">
        <v>0</v>
      </c>
      <c r="AL2100" s="1">
        <v>0</v>
      </c>
      <c r="AM2100" s="1">
        <v>397801.68282249995</v>
      </c>
      <c r="AN2100" s="1">
        <v>0</v>
      </c>
      <c r="AO2100" s="1">
        <v>0</v>
      </c>
      <c r="AP2100" s="1">
        <v>0</v>
      </c>
      <c r="AQ2100" s="1">
        <v>397801.68282249995</v>
      </c>
      <c r="AR2100" s="1">
        <v>0</v>
      </c>
      <c r="AS2100" s="1">
        <v>0</v>
      </c>
      <c r="AT2100" s="1">
        <v>0</v>
      </c>
      <c r="AU2100" s="1">
        <v>0</v>
      </c>
      <c r="AV2100" s="1">
        <v>0</v>
      </c>
      <c r="AW2100" s="1">
        <v>0</v>
      </c>
      <c r="AX2100" s="1">
        <v>117724.20443999999</v>
      </c>
      <c r="AY2100" s="1">
        <v>0</v>
      </c>
      <c r="AZ2100" s="1">
        <v>0</v>
      </c>
      <c r="BA2100" s="1">
        <v>0</v>
      </c>
      <c r="BB2100" s="1">
        <v>117724.20443999999</v>
      </c>
      <c r="BC2100" s="7">
        <v>0.56042543586516591</v>
      </c>
      <c r="BD2100" s="35" t="s">
        <v>552</v>
      </c>
      <c r="BE2100" s="35" t="s">
        <v>552</v>
      </c>
      <c r="BF2100" s="35" t="s">
        <v>552</v>
      </c>
      <c r="BG2100" s="35" t="s">
        <v>552</v>
      </c>
      <c r="BH2100" s="35" t="s">
        <v>552</v>
      </c>
      <c r="BI2100" s="35" t="s">
        <v>552</v>
      </c>
      <c r="BJ2100" s="35">
        <v>1.3416453582507695</v>
      </c>
      <c r="BK2100" s="35" t="s">
        <v>552</v>
      </c>
      <c r="BL2100" s="35" t="s">
        <v>552</v>
      </c>
      <c r="BM2100" s="35" t="s">
        <v>552</v>
      </c>
      <c r="BN2100" s="35">
        <v>1.3416453582507695</v>
      </c>
      <c r="BO2100" s="1">
        <v>0</v>
      </c>
      <c r="BP2100" s="1">
        <v>0</v>
      </c>
      <c r="BQ2100" s="1">
        <v>302788.72119599994</v>
      </c>
      <c r="BR2100" s="1">
        <v>13458.890875720022</v>
      </c>
      <c r="BS2100" s="1">
        <v>118929.91886527282</v>
      </c>
      <c r="BT2100" s="1">
        <v>302788.72119599994</v>
      </c>
      <c r="BU2100" s="1">
        <v>13458.890875720022</v>
      </c>
      <c r="BV2100" s="1">
        <v>35008.997768105408</v>
      </c>
      <c r="BW2100" s="35">
        <v>6.0657933722860751</v>
      </c>
      <c r="BX2100" s="1">
        <v>1533865.0970376728</v>
      </c>
      <c r="BY2100" s="1">
        <v>68179.960196544023</v>
      </c>
      <c r="BZ2100" s="1">
        <v>602474.39475421968</v>
      </c>
      <c r="CA2100" s="1">
        <v>1533865.0970376728</v>
      </c>
      <c r="CB2100" s="1">
        <v>68179.960196544023</v>
      </c>
      <c r="CC2100" s="1">
        <v>177348.34886404636</v>
      </c>
    </row>
    <row r="2101" spans="1:81" x14ac:dyDescent="0.25">
      <c r="A2101" t="s">
        <v>1433</v>
      </c>
      <c r="B2101" t="s">
        <v>155</v>
      </c>
      <c r="C2101" t="s">
        <v>223</v>
      </c>
      <c r="D2101" t="s">
        <v>1730</v>
      </c>
      <c r="E2101">
        <v>40170</v>
      </c>
      <c r="F2101" t="s">
        <v>370</v>
      </c>
      <c r="G2101" t="s">
        <v>220</v>
      </c>
      <c r="H2101" s="74">
        <v>0.47081209714231009</v>
      </c>
      <c r="I2101" s="1">
        <v>919883.1</v>
      </c>
      <c r="J2101" s="1"/>
      <c r="K2101" s="1"/>
      <c r="L2101" s="1"/>
      <c r="M2101" s="1"/>
      <c r="N2101" s="1"/>
      <c r="O2101" s="1"/>
      <c r="P2101" s="1">
        <v>384249</v>
      </c>
      <c r="Q2101" s="1"/>
      <c r="R2101" s="1"/>
      <c r="S2101" s="1"/>
      <c r="T2101" s="1">
        <v>384249</v>
      </c>
      <c r="U2101" s="1">
        <v>10.074074074074074</v>
      </c>
      <c r="V2101" s="36">
        <v>0.25159166843735153</v>
      </c>
      <c r="W2101" s="1"/>
      <c r="X2101" s="1"/>
      <c r="Y2101" s="1"/>
      <c r="Z2101" s="1"/>
      <c r="AA2101" s="1"/>
      <c r="AB2101" s="1"/>
      <c r="AC2101" s="1">
        <v>45258</v>
      </c>
      <c r="AD2101" s="1"/>
      <c r="AE2101" s="1"/>
      <c r="AF2101" s="1"/>
      <c r="AG2101" s="1">
        <v>0</v>
      </c>
      <c r="AH2101" s="1">
        <v>0</v>
      </c>
      <c r="AI2101" s="1">
        <v>0</v>
      </c>
      <c r="AJ2101" s="1">
        <v>0</v>
      </c>
      <c r="AK2101" s="1"/>
      <c r="AL2101" s="1">
        <v>0</v>
      </c>
      <c r="AM2101" s="1">
        <v>397801.68282249995</v>
      </c>
      <c r="AN2101" s="1"/>
      <c r="AO2101" s="1">
        <v>0</v>
      </c>
      <c r="AP2101" s="1">
        <v>0</v>
      </c>
      <c r="AQ2101" s="1">
        <v>397801.68282249995</v>
      </c>
      <c r="AR2101" s="1">
        <v>0</v>
      </c>
      <c r="AS2101" s="1">
        <v>0</v>
      </c>
      <c r="AT2101" s="1">
        <v>0</v>
      </c>
      <c r="AU2101" s="1">
        <v>0</v>
      </c>
      <c r="AV2101" s="1"/>
      <c r="AW2101" s="1">
        <v>0</v>
      </c>
      <c r="AX2101" s="1">
        <v>117724.20443999999</v>
      </c>
      <c r="AY2101" s="1"/>
      <c r="AZ2101" s="1">
        <v>0</v>
      </c>
      <c r="BA2101" s="1">
        <v>0</v>
      </c>
      <c r="BB2101" s="1">
        <v>117724.20443999999</v>
      </c>
      <c r="BC2101" s="7">
        <v>0.56042543586516591</v>
      </c>
      <c r="BD2101" s="35" t="s">
        <v>552</v>
      </c>
      <c r="BE2101" s="35" t="s">
        <v>552</v>
      </c>
      <c r="BF2101" s="35" t="s">
        <v>552</v>
      </c>
      <c r="BG2101" s="35" t="s">
        <v>552</v>
      </c>
      <c r="BH2101" s="35" t="s">
        <v>552</v>
      </c>
      <c r="BI2101" s="35" t="s">
        <v>552</v>
      </c>
      <c r="BJ2101" s="35">
        <v>1.3416453582507695</v>
      </c>
      <c r="BK2101" s="35" t="s">
        <v>552</v>
      </c>
      <c r="BL2101" s="35" t="s">
        <v>552</v>
      </c>
      <c r="BM2101" s="35" t="s">
        <v>552</v>
      </c>
      <c r="BN2101" s="35">
        <v>1.3416453582507695</v>
      </c>
      <c r="BO2101" s="1">
        <v>0</v>
      </c>
      <c r="BP2101" s="1">
        <v>0</v>
      </c>
      <c r="BQ2101" s="1">
        <v>302788.72119599994</v>
      </c>
      <c r="BR2101" s="1">
        <v>13458.890875720022</v>
      </c>
      <c r="BS2101" s="1">
        <v>118929.91886527282</v>
      </c>
      <c r="BT2101" s="1">
        <v>302788.72119599994</v>
      </c>
      <c r="BU2101" s="1">
        <v>13458.890875720022</v>
      </c>
      <c r="BV2101" s="1">
        <v>35008.997768105408</v>
      </c>
      <c r="BW2101" s="35">
        <v>6.0657933722860751</v>
      </c>
      <c r="BX2101" s="1">
        <v>1533865.0970376728</v>
      </c>
      <c r="BY2101" s="1">
        <v>68179.960196544023</v>
      </c>
      <c r="BZ2101" s="1">
        <v>602474.39475421968</v>
      </c>
      <c r="CA2101" s="1">
        <v>1533865.0970376728</v>
      </c>
      <c r="CB2101" s="1">
        <v>68179.960196544023</v>
      </c>
      <c r="CC2101" s="1">
        <v>177348.34886404636</v>
      </c>
    </row>
    <row r="2102" spans="1:81" x14ac:dyDescent="0.25">
      <c r="A2102" t="s">
        <v>1437</v>
      </c>
      <c r="B2102" t="s">
        <v>1277</v>
      </c>
      <c r="C2102" t="s">
        <v>223</v>
      </c>
      <c r="D2102" t="s">
        <v>28</v>
      </c>
      <c r="E2102">
        <v>40178</v>
      </c>
      <c r="F2102" t="s">
        <v>39</v>
      </c>
      <c r="G2102" t="s">
        <v>220</v>
      </c>
      <c r="H2102" s="74">
        <v>0.47081209714231009</v>
      </c>
      <c r="I2102" s="1">
        <v>4440169</v>
      </c>
      <c r="J2102" s="1">
        <v>0</v>
      </c>
      <c r="K2102" s="1">
        <v>0</v>
      </c>
      <c r="L2102" s="1">
        <v>0</v>
      </c>
      <c r="M2102" s="1">
        <v>0</v>
      </c>
      <c r="N2102" s="1">
        <v>0</v>
      </c>
      <c r="O2102" s="1">
        <v>0</v>
      </c>
      <c r="P2102" s="1">
        <v>572359</v>
      </c>
      <c r="Q2102" s="1">
        <v>0</v>
      </c>
      <c r="R2102" s="1">
        <v>0</v>
      </c>
      <c r="S2102" s="1">
        <v>0</v>
      </c>
      <c r="T2102" s="1">
        <v>572359</v>
      </c>
      <c r="U2102" s="1"/>
      <c r="V2102" s="36"/>
      <c r="W2102" s="1"/>
      <c r="X2102" s="1"/>
      <c r="Y2102" s="1"/>
      <c r="Z2102" s="1"/>
      <c r="AA2102" s="1"/>
      <c r="AB2102" s="1"/>
      <c r="AC2102" s="1">
        <v>33125</v>
      </c>
      <c r="AD2102" s="1"/>
      <c r="AE2102" s="1"/>
      <c r="AF2102" s="1"/>
      <c r="AG2102" s="1">
        <v>0</v>
      </c>
      <c r="AH2102" s="1">
        <v>0</v>
      </c>
      <c r="AI2102" s="1">
        <v>0</v>
      </c>
      <c r="AJ2102" s="1">
        <v>0</v>
      </c>
      <c r="AK2102" s="1">
        <v>0</v>
      </c>
      <c r="AL2102" s="1">
        <v>0</v>
      </c>
      <c r="AM2102" s="1">
        <v>291487.60443083331</v>
      </c>
      <c r="AN2102" s="1">
        <v>0</v>
      </c>
      <c r="AO2102" s="1">
        <v>0</v>
      </c>
      <c r="AP2102" s="1">
        <v>0</v>
      </c>
      <c r="AQ2102" s="1">
        <v>291487.60443083331</v>
      </c>
      <c r="AR2102" s="1">
        <v>0</v>
      </c>
      <c r="AS2102" s="1">
        <v>0</v>
      </c>
      <c r="AT2102" s="1">
        <v>0</v>
      </c>
      <c r="AU2102" s="1">
        <v>0</v>
      </c>
      <c r="AV2102" s="1">
        <v>0</v>
      </c>
      <c r="AW2102" s="1">
        <v>0</v>
      </c>
      <c r="AX2102" s="1">
        <v>86164.087499999994</v>
      </c>
      <c r="AY2102" s="1">
        <v>0</v>
      </c>
      <c r="AZ2102" s="1">
        <v>0</v>
      </c>
      <c r="BA2102" s="1">
        <v>0</v>
      </c>
      <c r="BB2102" s="1">
        <v>86164.087499999994</v>
      </c>
      <c r="BC2102" s="7">
        <v>8.5053449976979084E-2</v>
      </c>
      <c r="BD2102" s="35" t="s">
        <v>552</v>
      </c>
      <c r="BE2102" s="35" t="s">
        <v>552</v>
      </c>
      <c r="BF2102" s="35" t="s">
        <v>552</v>
      </c>
      <c r="BG2102" s="35" t="s">
        <v>552</v>
      </c>
      <c r="BH2102" s="35" t="s">
        <v>552</v>
      </c>
      <c r="BI2102" s="35" t="s">
        <v>552</v>
      </c>
      <c r="BJ2102" s="35">
        <v>0.65981611528923856</v>
      </c>
      <c r="BK2102" s="35" t="s">
        <v>552</v>
      </c>
      <c r="BL2102" s="35" t="s">
        <v>552</v>
      </c>
      <c r="BM2102" s="35" t="s">
        <v>552</v>
      </c>
      <c r="BN2102" s="35">
        <v>0.65981611528923856</v>
      </c>
      <c r="BO2102" s="1">
        <v>0</v>
      </c>
      <c r="BP2102" s="1">
        <v>0</v>
      </c>
      <c r="BQ2102" s="1">
        <v>1461526.0280399998</v>
      </c>
      <c r="BR2102" s="1">
        <v>64964.504773220535</v>
      </c>
      <c r="BS2102" s="1">
        <v>574060.92026051949</v>
      </c>
      <c r="BT2102" s="1">
        <v>1461526.0280399998</v>
      </c>
      <c r="BU2102" s="1">
        <v>64964.504773220535</v>
      </c>
      <c r="BV2102" s="1">
        <v>168984.37052600578</v>
      </c>
      <c r="BW2102" s="35">
        <v>5.9977164399424554</v>
      </c>
      <c r="BX2102" s="1">
        <v>7304292.6577393059</v>
      </c>
      <c r="BY2102" s="1">
        <v>324674.17351784441</v>
      </c>
      <c r="BZ2102" s="1">
        <v>2868993.6987144938</v>
      </c>
      <c r="CA2102" s="1">
        <v>7304292.6577393059</v>
      </c>
      <c r="CB2102" s="1">
        <v>324674.17351784441</v>
      </c>
      <c r="CC2102" s="1">
        <v>844535.96667114645</v>
      </c>
    </row>
    <row r="2103" spans="1:81" x14ac:dyDescent="0.25">
      <c r="A2103" t="s">
        <v>1437</v>
      </c>
      <c r="B2103" t="s">
        <v>1277</v>
      </c>
      <c r="C2103" t="s">
        <v>223</v>
      </c>
      <c r="D2103" t="s">
        <v>1730</v>
      </c>
      <c r="E2103">
        <v>40178</v>
      </c>
      <c r="F2103" t="s">
        <v>39</v>
      </c>
      <c r="G2103" t="s">
        <v>220</v>
      </c>
      <c r="H2103" s="74">
        <v>0.47081209714231009</v>
      </c>
      <c r="I2103" s="1">
        <v>4440169</v>
      </c>
      <c r="J2103" s="1"/>
      <c r="K2103" s="1"/>
      <c r="L2103" s="1"/>
      <c r="M2103" s="1"/>
      <c r="N2103" s="1"/>
      <c r="O2103" s="1"/>
      <c r="P2103" s="1">
        <v>572359</v>
      </c>
      <c r="Q2103" s="1"/>
      <c r="R2103" s="1"/>
      <c r="S2103" s="1"/>
      <c r="T2103" s="1">
        <v>572359</v>
      </c>
      <c r="U2103" s="1">
        <v>12.4</v>
      </c>
      <c r="V2103" s="36">
        <v>0.68033010689356543</v>
      </c>
      <c r="W2103" s="1"/>
      <c r="X2103" s="1"/>
      <c r="Y2103" s="1"/>
      <c r="Z2103" s="1"/>
      <c r="AA2103" s="1"/>
      <c r="AB2103" s="1"/>
      <c r="AC2103" s="1">
        <v>33125</v>
      </c>
      <c r="AD2103" s="1"/>
      <c r="AE2103" s="1"/>
      <c r="AF2103" s="1"/>
      <c r="AG2103" s="1">
        <v>0</v>
      </c>
      <c r="AH2103" s="1">
        <v>0</v>
      </c>
      <c r="AI2103" s="1">
        <v>0</v>
      </c>
      <c r="AJ2103" s="1">
        <v>0</v>
      </c>
      <c r="AK2103" s="1"/>
      <c r="AL2103" s="1">
        <v>0</v>
      </c>
      <c r="AM2103" s="1">
        <v>291487.60443083331</v>
      </c>
      <c r="AN2103" s="1"/>
      <c r="AO2103" s="1">
        <v>0</v>
      </c>
      <c r="AP2103" s="1">
        <v>0</v>
      </c>
      <c r="AQ2103" s="1">
        <v>291487.60443083331</v>
      </c>
      <c r="AR2103" s="1">
        <v>0</v>
      </c>
      <c r="AS2103" s="1">
        <v>0</v>
      </c>
      <c r="AT2103" s="1">
        <v>0</v>
      </c>
      <c r="AU2103" s="1">
        <v>0</v>
      </c>
      <c r="AV2103" s="1"/>
      <c r="AW2103" s="1">
        <v>0</v>
      </c>
      <c r="AX2103" s="1">
        <v>86164.087499999994</v>
      </c>
      <c r="AY2103" s="1"/>
      <c r="AZ2103" s="1">
        <v>0</v>
      </c>
      <c r="BA2103" s="1">
        <v>0</v>
      </c>
      <c r="BB2103" s="1">
        <v>86164.087499999994</v>
      </c>
      <c r="BC2103" s="7">
        <v>8.5053449976979084E-2</v>
      </c>
      <c r="BD2103" s="35" t="s">
        <v>552</v>
      </c>
      <c r="BE2103" s="35" t="s">
        <v>552</v>
      </c>
      <c r="BF2103" s="35" t="s">
        <v>552</v>
      </c>
      <c r="BG2103" s="35" t="s">
        <v>552</v>
      </c>
      <c r="BH2103" s="35" t="s">
        <v>552</v>
      </c>
      <c r="BI2103" s="35" t="s">
        <v>552</v>
      </c>
      <c r="BJ2103" s="35">
        <v>0.65981611528923856</v>
      </c>
      <c r="BK2103" s="35" t="s">
        <v>552</v>
      </c>
      <c r="BL2103" s="35" t="s">
        <v>552</v>
      </c>
      <c r="BM2103" s="35" t="s">
        <v>552</v>
      </c>
      <c r="BN2103" s="35">
        <v>0.65981611528923856</v>
      </c>
      <c r="BO2103" s="1">
        <v>0</v>
      </c>
      <c r="BP2103" s="1">
        <v>0</v>
      </c>
      <c r="BQ2103" s="1">
        <v>1461526.0280399998</v>
      </c>
      <c r="BR2103" s="1">
        <v>64964.504773220535</v>
      </c>
      <c r="BS2103" s="1">
        <v>574060.92026051949</v>
      </c>
      <c r="BT2103" s="1">
        <v>1461526.0280399998</v>
      </c>
      <c r="BU2103" s="1">
        <v>64964.504773220535</v>
      </c>
      <c r="BV2103" s="1">
        <v>168984.37052600578</v>
      </c>
      <c r="BW2103" s="35">
        <v>5.9977164399424554</v>
      </c>
      <c r="BX2103" s="1">
        <v>7304292.6577393059</v>
      </c>
      <c r="BY2103" s="1">
        <v>324674.17351784441</v>
      </c>
      <c r="BZ2103" s="1">
        <v>2868993.6987144938</v>
      </c>
      <c r="CA2103" s="1">
        <v>7304292.6577393059</v>
      </c>
      <c r="CB2103" s="1">
        <v>324674.17351784441</v>
      </c>
      <c r="CC2103" s="1">
        <v>844535.96667114645</v>
      </c>
    </row>
    <row r="2104" spans="1:81" x14ac:dyDescent="0.25">
      <c r="A2104" t="s">
        <v>551</v>
      </c>
      <c r="B2104" t="s">
        <v>114</v>
      </c>
      <c r="C2104" t="s">
        <v>68</v>
      </c>
      <c r="D2104" t="s">
        <v>38</v>
      </c>
      <c r="E2104">
        <v>60130</v>
      </c>
      <c r="F2104" t="s">
        <v>39</v>
      </c>
      <c r="G2104" t="s">
        <v>69</v>
      </c>
      <c r="H2104" s="74">
        <v>0.42451936704484999</v>
      </c>
      <c r="I2104" s="1"/>
      <c r="J2104" s="1"/>
      <c r="K2104" s="1"/>
      <c r="L2104" s="1">
        <v>5812</v>
      </c>
      <c r="M2104" s="1"/>
      <c r="N2104" s="1"/>
      <c r="O2104" s="1"/>
      <c r="P2104" s="1">
        <v>1353289</v>
      </c>
      <c r="Q2104" s="1"/>
      <c r="R2104" s="1"/>
      <c r="S2104" s="1"/>
      <c r="T2104" s="1">
        <v>1359101</v>
      </c>
      <c r="U2104" s="1">
        <v>13.262499999999999</v>
      </c>
      <c r="V2104" s="36" t="s">
        <v>552</v>
      </c>
      <c r="W2104" s="1"/>
      <c r="X2104" s="1"/>
      <c r="Y2104" s="1"/>
      <c r="Z2104" s="1"/>
      <c r="AA2104" s="1"/>
      <c r="AB2104" s="1"/>
      <c r="AC2104" s="1"/>
      <c r="AD2104" s="1"/>
      <c r="AE2104" s="1"/>
      <c r="AF2104" s="1"/>
      <c r="AG2104" s="1">
        <v>0</v>
      </c>
      <c r="AH2104" s="1">
        <v>0</v>
      </c>
      <c r="AI2104" s="1">
        <v>67.927749999999989</v>
      </c>
      <c r="AJ2104" s="1">
        <v>0</v>
      </c>
      <c r="AK2104" s="1">
        <v>0</v>
      </c>
      <c r="AL2104" s="1">
        <v>0</v>
      </c>
      <c r="AM2104" s="1">
        <v>1537.1107558333335</v>
      </c>
      <c r="AN2104" s="1">
        <v>0</v>
      </c>
      <c r="AO2104" s="1">
        <v>0</v>
      </c>
      <c r="AP2104" s="1">
        <v>0</v>
      </c>
      <c r="AQ2104" s="1">
        <v>1605.0385058333336</v>
      </c>
      <c r="AR2104" s="1">
        <v>0</v>
      </c>
      <c r="AS2104" s="1">
        <v>0</v>
      </c>
      <c r="AT2104" s="1">
        <v>0</v>
      </c>
      <c r="AU2104" s="1">
        <v>0</v>
      </c>
      <c r="AV2104" s="1">
        <v>0</v>
      </c>
      <c r="AW2104" s="1">
        <v>0</v>
      </c>
      <c r="AX2104" s="1">
        <v>0</v>
      </c>
      <c r="AY2104" s="1">
        <v>0</v>
      </c>
      <c r="AZ2104" s="1">
        <v>0</v>
      </c>
      <c r="BA2104" s="1">
        <v>0</v>
      </c>
      <c r="BB2104" s="1">
        <v>0</v>
      </c>
      <c r="BC2104" s="7" t="s">
        <v>552</v>
      </c>
      <c r="BD2104" s="35" t="s">
        <v>552</v>
      </c>
      <c r="BE2104" s="35" t="s">
        <v>552</v>
      </c>
      <c r="BF2104" s="35">
        <v>1.1687499999999998E-2</v>
      </c>
      <c r="BG2104" s="35" t="s">
        <v>552</v>
      </c>
      <c r="BH2104" s="35" t="s">
        <v>552</v>
      </c>
      <c r="BI2104" s="35" t="s">
        <v>552</v>
      </c>
      <c r="BJ2104" s="35">
        <v>1.1358333333333335E-3</v>
      </c>
      <c r="BK2104" s="35" t="s">
        <v>552</v>
      </c>
      <c r="BL2104" s="35" t="s">
        <v>552</v>
      </c>
      <c r="BM2104" s="35" t="s">
        <v>552</v>
      </c>
      <c r="BN2104" s="35">
        <v>1.180956018598569E-3</v>
      </c>
      <c r="BO2104" s="1">
        <v>0</v>
      </c>
      <c r="BP2104" s="1"/>
      <c r="BQ2104" s="1">
        <v>0</v>
      </c>
      <c r="BR2104" s="1">
        <v>0</v>
      </c>
      <c r="BS2104" s="1">
        <v>0</v>
      </c>
      <c r="BT2104" s="1">
        <v>0</v>
      </c>
      <c r="BU2104" s="1">
        <v>0</v>
      </c>
      <c r="BV2104" s="1">
        <v>0</v>
      </c>
      <c r="BW2104" s="35">
        <v>5.9791533316721956</v>
      </c>
      <c r="BX2104" s="1">
        <v>0</v>
      </c>
      <c r="BY2104" s="1">
        <v>0</v>
      </c>
      <c r="BZ2104" s="1">
        <v>0</v>
      </c>
      <c r="CA2104" s="1">
        <v>0</v>
      </c>
      <c r="CB2104" s="1">
        <v>0</v>
      </c>
      <c r="CC2104" s="1">
        <v>0</v>
      </c>
    </row>
    <row r="2105" spans="1:81" x14ac:dyDescent="0.25">
      <c r="A2105" t="s">
        <v>551</v>
      </c>
      <c r="B2105" t="s">
        <v>114</v>
      </c>
      <c r="C2105" t="s">
        <v>68</v>
      </c>
      <c r="D2105" t="s">
        <v>28</v>
      </c>
      <c r="E2105">
        <v>60130</v>
      </c>
      <c r="F2105" t="s">
        <v>39</v>
      </c>
      <c r="G2105" t="s">
        <v>69</v>
      </c>
      <c r="H2105" s="74">
        <v>0.42451936704484999</v>
      </c>
      <c r="I2105" s="1">
        <v>1230524</v>
      </c>
      <c r="J2105" s="1">
        <v>0</v>
      </c>
      <c r="K2105" s="1">
        <v>0</v>
      </c>
      <c r="L2105" s="1">
        <v>5812</v>
      </c>
      <c r="M2105" s="1">
        <v>0</v>
      </c>
      <c r="N2105" s="1">
        <v>0</v>
      </c>
      <c r="O2105" s="1">
        <v>0</v>
      </c>
      <c r="P2105" s="1">
        <v>1446298</v>
      </c>
      <c r="Q2105" s="1">
        <v>0</v>
      </c>
      <c r="R2105" s="1">
        <v>0</v>
      </c>
      <c r="S2105" s="1">
        <v>0</v>
      </c>
      <c r="T2105" s="1">
        <v>1452110</v>
      </c>
      <c r="U2105" s="1"/>
      <c r="V2105" s="36"/>
      <c r="W2105" s="1"/>
      <c r="X2105" s="1"/>
      <c r="Y2105" s="1">
        <v>998</v>
      </c>
      <c r="Z2105" s="1"/>
      <c r="AA2105" s="1"/>
      <c r="AB2105" s="1"/>
      <c r="AC2105" s="1">
        <v>183334</v>
      </c>
      <c r="AD2105" s="1"/>
      <c r="AE2105" s="1"/>
      <c r="AF2105" s="1"/>
      <c r="AG2105" s="1">
        <v>0</v>
      </c>
      <c r="AH2105" s="1">
        <v>0</v>
      </c>
      <c r="AI2105" s="1">
        <v>10290.122390000002</v>
      </c>
      <c r="AJ2105" s="1">
        <v>0</v>
      </c>
      <c r="AK2105" s="1">
        <v>0</v>
      </c>
      <c r="AL2105" s="1">
        <v>0</v>
      </c>
      <c r="AM2105" s="1">
        <v>1611315.2734783331</v>
      </c>
      <c r="AN2105" s="1">
        <v>0</v>
      </c>
      <c r="AO2105" s="1">
        <v>0</v>
      </c>
      <c r="AP2105" s="1">
        <v>0</v>
      </c>
      <c r="AQ2105" s="1">
        <v>1621605.3958683331</v>
      </c>
      <c r="AR2105" s="1">
        <v>0</v>
      </c>
      <c r="AS2105" s="1">
        <v>0</v>
      </c>
      <c r="AT2105" s="1">
        <v>2163.6833612</v>
      </c>
      <c r="AU2105" s="1">
        <v>0</v>
      </c>
      <c r="AV2105" s="1">
        <v>0</v>
      </c>
      <c r="AW2105" s="1">
        <v>0</v>
      </c>
      <c r="AX2105" s="1">
        <v>476884.73411999998</v>
      </c>
      <c r="AY2105" s="1">
        <v>0</v>
      </c>
      <c r="AZ2105" s="1">
        <v>0</v>
      </c>
      <c r="BA2105" s="1">
        <v>0</v>
      </c>
      <c r="BB2105" s="1">
        <v>479048.41748119995</v>
      </c>
      <c r="BC2105" s="7">
        <v>1.7071213672789258</v>
      </c>
      <c r="BD2105" s="35" t="s">
        <v>552</v>
      </c>
      <c r="BE2105" s="35" t="s">
        <v>552</v>
      </c>
      <c r="BF2105" s="35">
        <v>2.1427745614590505</v>
      </c>
      <c r="BG2105" s="35" t="s">
        <v>552</v>
      </c>
      <c r="BH2105" s="35" t="s">
        <v>552</v>
      </c>
      <c r="BI2105" s="35" t="s">
        <v>552</v>
      </c>
      <c r="BJ2105" s="35">
        <v>1.4438241687386231</v>
      </c>
      <c r="BK2105" s="35" t="s">
        <v>552</v>
      </c>
      <c r="BL2105" s="35" t="s">
        <v>552</v>
      </c>
      <c r="BM2105" s="35" t="s">
        <v>552</v>
      </c>
      <c r="BN2105" s="35">
        <v>1.4466216838597166</v>
      </c>
      <c r="BO2105" s="1">
        <v>0</v>
      </c>
      <c r="BP2105" s="1">
        <v>0</v>
      </c>
      <c r="BQ2105" s="1">
        <v>405039.27983999992</v>
      </c>
      <c r="BR2105" s="1">
        <v>18003.905317919751</v>
      </c>
      <c r="BS2105" s="1">
        <v>159092.08407217282</v>
      </c>
      <c r="BT2105" s="1">
        <v>405039.27983999992</v>
      </c>
      <c r="BU2105" s="1">
        <v>18003.905317919751</v>
      </c>
      <c r="BV2105" s="1">
        <v>46831.398434866496</v>
      </c>
      <c r="BW2105" s="35">
        <v>5.9791533316721956</v>
      </c>
      <c r="BX2105" s="1">
        <v>2016752.6796734422</v>
      </c>
      <c r="BY2105" s="1">
        <v>89644.205146830878</v>
      </c>
      <c r="BZ2105" s="1">
        <v>792143.88045063231</v>
      </c>
      <c r="CA2105" s="1">
        <v>2016752.6796734422</v>
      </c>
      <c r="CB2105" s="1">
        <v>89644.205146830878</v>
      </c>
      <c r="CC2105" s="1">
        <v>233180.71354383352</v>
      </c>
    </row>
    <row r="2106" spans="1:81" x14ac:dyDescent="0.25">
      <c r="A2106" t="s">
        <v>551</v>
      </c>
      <c r="B2106" t="s">
        <v>114</v>
      </c>
      <c r="C2106" t="s">
        <v>68</v>
      </c>
      <c r="D2106" t="s">
        <v>1730</v>
      </c>
      <c r="E2106">
        <v>60130</v>
      </c>
      <c r="F2106" t="s">
        <v>39</v>
      </c>
      <c r="G2106" t="s">
        <v>69</v>
      </c>
      <c r="H2106" s="74">
        <v>0.42451936704484999</v>
      </c>
      <c r="I2106" s="1">
        <v>1230524</v>
      </c>
      <c r="J2106" s="1"/>
      <c r="K2106" s="1"/>
      <c r="L2106" s="1"/>
      <c r="M2106" s="1"/>
      <c r="N2106" s="1"/>
      <c r="O2106" s="1"/>
      <c r="P2106" s="1">
        <v>93009</v>
      </c>
      <c r="Q2106" s="1"/>
      <c r="R2106" s="1"/>
      <c r="S2106" s="1"/>
      <c r="T2106" s="1">
        <v>93009</v>
      </c>
      <c r="U2106" s="1">
        <v>7.2</v>
      </c>
      <c r="V2106" s="36">
        <v>0.15963790962249749</v>
      </c>
      <c r="W2106" s="1"/>
      <c r="X2106" s="1"/>
      <c r="Y2106" s="1">
        <v>998</v>
      </c>
      <c r="Z2106" s="1"/>
      <c r="AA2106" s="1"/>
      <c r="AB2106" s="1"/>
      <c r="AC2106" s="1">
        <v>183334</v>
      </c>
      <c r="AD2106" s="1"/>
      <c r="AE2106" s="1"/>
      <c r="AF2106" s="1"/>
      <c r="AG2106" s="1">
        <v>0</v>
      </c>
      <c r="AH2106" s="1">
        <v>0</v>
      </c>
      <c r="AI2106" s="1">
        <v>10222.194640000002</v>
      </c>
      <c r="AJ2106" s="1">
        <v>0</v>
      </c>
      <c r="AK2106" s="1"/>
      <c r="AL2106" s="1">
        <v>0</v>
      </c>
      <c r="AM2106" s="1">
        <v>1609778.1627224998</v>
      </c>
      <c r="AN2106" s="1"/>
      <c r="AO2106" s="1">
        <v>0</v>
      </c>
      <c r="AP2106" s="1">
        <v>0</v>
      </c>
      <c r="AQ2106" s="1">
        <v>1620000.3573624999</v>
      </c>
      <c r="AR2106" s="1">
        <v>0</v>
      </c>
      <c r="AS2106" s="1">
        <v>0</v>
      </c>
      <c r="AT2106" s="1">
        <v>2163.6833612</v>
      </c>
      <c r="AU2106" s="1">
        <v>0</v>
      </c>
      <c r="AV2106" s="1"/>
      <c r="AW2106" s="1">
        <v>0</v>
      </c>
      <c r="AX2106" s="1">
        <v>476884.73411999998</v>
      </c>
      <c r="AY2106" s="1"/>
      <c r="AZ2106" s="1">
        <v>0</v>
      </c>
      <c r="BA2106" s="1">
        <v>0</v>
      </c>
      <c r="BB2106" s="1">
        <v>479048.41748119995</v>
      </c>
      <c r="BC2106" s="7">
        <v>1.705817013600466</v>
      </c>
      <c r="BD2106" s="35" t="s">
        <v>552</v>
      </c>
      <c r="BE2106" s="35" t="s">
        <v>552</v>
      </c>
      <c r="BF2106" s="35" t="s">
        <v>552</v>
      </c>
      <c r="BG2106" s="35" t="s">
        <v>552</v>
      </c>
      <c r="BH2106" s="35" t="s">
        <v>552</v>
      </c>
      <c r="BI2106" s="35" t="s">
        <v>552</v>
      </c>
      <c r="BJ2106" s="35">
        <v>22.435064314663094</v>
      </c>
      <c r="BK2106" s="35" t="s">
        <v>552</v>
      </c>
      <c r="BL2106" s="35" t="s">
        <v>552</v>
      </c>
      <c r="BM2106" s="35" t="s">
        <v>552</v>
      </c>
      <c r="BN2106" s="35">
        <v>22.568232911263422</v>
      </c>
      <c r="BO2106" s="1">
        <v>0</v>
      </c>
      <c r="BP2106" s="1">
        <v>0</v>
      </c>
      <c r="BQ2106" s="1">
        <v>405039.27983999992</v>
      </c>
      <c r="BR2106" s="1">
        <v>18003.905317919751</v>
      </c>
      <c r="BS2106" s="1">
        <v>159092.08407217282</v>
      </c>
      <c r="BT2106" s="1">
        <v>405039.27983999992</v>
      </c>
      <c r="BU2106" s="1">
        <v>18003.905317919751</v>
      </c>
      <c r="BV2106" s="1">
        <v>46831.398434866496</v>
      </c>
      <c r="BW2106" s="35">
        <v>5.9791533316721956</v>
      </c>
      <c r="BX2106" s="1">
        <v>2016752.6796734422</v>
      </c>
      <c r="BY2106" s="1">
        <v>89644.205146830878</v>
      </c>
      <c r="BZ2106" s="1">
        <v>792143.88045063231</v>
      </c>
      <c r="CA2106" s="1">
        <v>2016752.6796734422</v>
      </c>
      <c r="CB2106" s="1">
        <v>89644.205146830878</v>
      </c>
      <c r="CC2106" s="1">
        <v>233180.71354383352</v>
      </c>
    </row>
    <row r="2107" spans="1:81" x14ac:dyDescent="0.25">
      <c r="A2107" t="s">
        <v>1287</v>
      </c>
      <c r="B2107" t="s">
        <v>1288</v>
      </c>
      <c r="C2107" t="s">
        <v>68</v>
      </c>
      <c r="D2107" t="s">
        <v>38</v>
      </c>
      <c r="E2107">
        <v>60059</v>
      </c>
      <c r="F2107" t="s">
        <v>39</v>
      </c>
      <c r="G2107" t="s">
        <v>69</v>
      </c>
      <c r="H2107" s="74">
        <v>0.42451936704484999</v>
      </c>
      <c r="I2107" s="1">
        <v>2605024</v>
      </c>
      <c r="J2107" s="1"/>
      <c r="K2107" s="1"/>
      <c r="L2107" s="1"/>
      <c r="M2107" s="1"/>
      <c r="N2107" s="1"/>
      <c r="O2107" s="1"/>
      <c r="P2107" s="1"/>
      <c r="Q2107" s="1"/>
      <c r="R2107" s="1"/>
      <c r="S2107" s="1"/>
      <c r="T2107" s="1">
        <v>0</v>
      </c>
      <c r="U2107" s="1">
        <v>0</v>
      </c>
      <c r="V2107" s="36" t="s">
        <v>552</v>
      </c>
      <c r="W2107" s="1"/>
      <c r="X2107" s="1"/>
      <c r="Y2107" s="1">
        <v>82096</v>
      </c>
      <c r="Z2107" s="1"/>
      <c r="AA2107" s="1"/>
      <c r="AB2107" s="1"/>
      <c r="AC2107" s="1">
        <v>45022</v>
      </c>
      <c r="AD2107" s="1"/>
      <c r="AE2107" s="1"/>
      <c r="AF2107" s="1"/>
      <c r="AG2107" s="1">
        <v>0</v>
      </c>
      <c r="AH2107" s="1">
        <v>0</v>
      </c>
      <c r="AI2107" s="1">
        <v>840883.05727999995</v>
      </c>
      <c r="AJ2107" s="1">
        <v>0</v>
      </c>
      <c r="AK2107" s="1">
        <v>0</v>
      </c>
      <c r="AL2107" s="1">
        <v>0</v>
      </c>
      <c r="AM2107" s="1">
        <v>396726.66047999996</v>
      </c>
      <c r="AN2107" s="1">
        <v>0</v>
      </c>
      <c r="AO2107" s="1">
        <v>0</v>
      </c>
      <c r="AP2107" s="1">
        <v>0</v>
      </c>
      <c r="AQ2107" s="1">
        <v>1237609.7177599999</v>
      </c>
      <c r="AR2107" s="1">
        <v>0</v>
      </c>
      <c r="AS2107" s="1">
        <v>0</v>
      </c>
      <c r="AT2107" s="1">
        <v>177985.72066239998</v>
      </c>
      <c r="AU2107" s="1">
        <v>0</v>
      </c>
      <c r="AV2107" s="1">
        <v>0</v>
      </c>
      <c r="AW2107" s="1">
        <v>0</v>
      </c>
      <c r="AX2107" s="1">
        <v>117110.32595999999</v>
      </c>
      <c r="AY2107" s="1">
        <v>0</v>
      </c>
      <c r="AZ2107" s="1">
        <v>0</v>
      </c>
      <c r="BA2107" s="1">
        <v>0</v>
      </c>
      <c r="BB2107" s="1">
        <v>295096.04662239994</v>
      </c>
      <c r="BC2107" s="7">
        <v>0.58836531424754623</v>
      </c>
      <c r="BD2107" s="35" t="s">
        <v>552</v>
      </c>
      <c r="BE2107" s="35" t="s">
        <v>552</v>
      </c>
      <c r="BF2107" s="35" t="s">
        <v>552</v>
      </c>
      <c r="BG2107" s="35" t="s">
        <v>552</v>
      </c>
      <c r="BH2107" s="35" t="s">
        <v>552</v>
      </c>
      <c r="BI2107" s="35" t="s">
        <v>552</v>
      </c>
      <c r="BJ2107" s="35" t="s">
        <v>552</v>
      </c>
      <c r="BK2107" s="35" t="s">
        <v>552</v>
      </c>
      <c r="BL2107" s="35" t="s">
        <v>552</v>
      </c>
      <c r="BM2107" s="35" t="s">
        <v>552</v>
      </c>
      <c r="BN2107" s="35" t="s">
        <v>552</v>
      </c>
      <c r="BO2107" s="1">
        <v>0</v>
      </c>
      <c r="BP2107" s="1"/>
      <c r="BQ2107" s="1">
        <v>857469.6998399999</v>
      </c>
      <c r="BR2107" s="1">
        <v>38114.336207102489</v>
      </c>
      <c r="BS2107" s="1">
        <v>336798.54860045639</v>
      </c>
      <c r="BT2107" s="1">
        <v>857469.6998399999</v>
      </c>
      <c r="BU2107" s="1">
        <v>38114.336207102489</v>
      </c>
      <c r="BV2107" s="1">
        <v>99142.249055190841</v>
      </c>
      <c r="BW2107" s="35">
        <v>6.1153843944720876</v>
      </c>
      <c r="BX2107" s="1">
        <v>4386287.1212942004</v>
      </c>
      <c r="BY2107" s="1">
        <v>194969.48063947452</v>
      </c>
      <c r="BZ2107" s="1">
        <v>1722854.0395916235</v>
      </c>
      <c r="CA2107" s="1">
        <v>4386287.1212942004</v>
      </c>
      <c r="CB2107" s="1">
        <v>194969.48063947452</v>
      </c>
      <c r="CC2107" s="1">
        <v>507150.71364978829</v>
      </c>
    </row>
    <row r="2108" spans="1:81" x14ac:dyDescent="0.25">
      <c r="A2108" t="s">
        <v>1287</v>
      </c>
      <c r="B2108" t="s">
        <v>1288</v>
      </c>
      <c r="C2108" t="s">
        <v>68</v>
      </c>
      <c r="D2108" t="s">
        <v>28</v>
      </c>
      <c r="E2108">
        <v>60059</v>
      </c>
      <c r="F2108" t="s">
        <v>39</v>
      </c>
      <c r="G2108" t="s">
        <v>69</v>
      </c>
      <c r="H2108" s="74">
        <v>0.42451936704484999</v>
      </c>
      <c r="I2108" s="1">
        <v>3626024</v>
      </c>
      <c r="J2108" s="1">
        <v>0</v>
      </c>
      <c r="K2108" s="1">
        <v>0</v>
      </c>
      <c r="L2108" s="1">
        <v>437797</v>
      </c>
      <c r="M2108" s="1">
        <v>0</v>
      </c>
      <c r="N2108" s="1">
        <v>0</v>
      </c>
      <c r="O2108" s="1">
        <v>0</v>
      </c>
      <c r="P2108" s="1">
        <v>1257196</v>
      </c>
      <c r="Q2108" s="1">
        <v>0</v>
      </c>
      <c r="R2108" s="1">
        <v>0</v>
      </c>
      <c r="S2108" s="1">
        <v>0</v>
      </c>
      <c r="T2108" s="1">
        <v>1694993</v>
      </c>
      <c r="U2108" s="1"/>
      <c r="V2108" s="36"/>
      <c r="W2108" s="1"/>
      <c r="X2108" s="1"/>
      <c r="Y2108" s="1">
        <v>82096</v>
      </c>
      <c r="Z2108" s="1"/>
      <c r="AA2108" s="1"/>
      <c r="AB2108" s="1"/>
      <c r="AC2108" s="1">
        <v>189754</v>
      </c>
      <c r="AD2108" s="1"/>
      <c r="AE2108" s="1"/>
      <c r="AF2108" s="1"/>
      <c r="AG2108" s="1">
        <v>0</v>
      </c>
      <c r="AH2108" s="1">
        <v>0</v>
      </c>
      <c r="AI2108" s="1">
        <v>845999.8097175</v>
      </c>
      <c r="AJ2108" s="1">
        <v>0</v>
      </c>
      <c r="AK2108" s="1">
        <v>0</v>
      </c>
      <c r="AL2108" s="1">
        <v>0</v>
      </c>
      <c r="AM2108" s="1">
        <v>1668901.5856033331</v>
      </c>
      <c r="AN2108" s="1">
        <v>0</v>
      </c>
      <c r="AO2108" s="1">
        <v>0</v>
      </c>
      <c r="AP2108" s="1">
        <v>0</v>
      </c>
      <c r="AQ2108" s="1">
        <v>2514901.3953208332</v>
      </c>
      <c r="AR2108" s="1">
        <v>0</v>
      </c>
      <c r="AS2108" s="1">
        <v>0</v>
      </c>
      <c r="AT2108" s="1">
        <v>177985.72066239998</v>
      </c>
      <c r="AU2108" s="1">
        <v>0</v>
      </c>
      <c r="AV2108" s="1">
        <v>0</v>
      </c>
      <c r="AW2108" s="1">
        <v>0</v>
      </c>
      <c r="AX2108" s="1">
        <v>493584.30971999996</v>
      </c>
      <c r="AY2108" s="1">
        <v>0</v>
      </c>
      <c r="AZ2108" s="1">
        <v>0</v>
      </c>
      <c r="BA2108" s="1">
        <v>0</v>
      </c>
      <c r="BB2108" s="1">
        <v>671570.03038239991</v>
      </c>
      <c r="BC2108" s="7">
        <v>0.87877836045851687</v>
      </c>
      <c r="BD2108" s="35" t="s">
        <v>552</v>
      </c>
      <c r="BE2108" s="35" t="s">
        <v>552</v>
      </c>
      <c r="BF2108" s="35">
        <v>2.3389505418719176</v>
      </c>
      <c r="BG2108" s="35" t="s">
        <v>552</v>
      </c>
      <c r="BH2108" s="35" t="s">
        <v>552</v>
      </c>
      <c r="BI2108" s="35" t="s">
        <v>552</v>
      </c>
      <c r="BJ2108" s="35">
        <v>1.7200865221678505</v>
      </c>
      <c r="BK2108" s="35" t="s">
        <v>552</v>
      </c>
      <c r="BL2108" s="35" t="s">
        <v>552</v>
      </c>
      <c r="BM2108" s="35" t="s">
        <v>552</v>
      </c>
      <c r="BN2108" s="35">
        <v>1.879931908688256</v>
      </c>
      <c r="BO2108" s="1">
        <v>0</v>
      </c>
      <c r="BP2108" s="1">
        <v>0</v>
      </c>
      <c r="BQ2108" s="1">
        <v>1193542.0598399998</v>
      </c>
      <c r="BR2108" s="1">
        <v>53052.677376877364</v>
      </c>
      <c r="BS2108" s="1">
        <v>468801.67721695499</v>
      </c>
      <c r="BT2108" s="1">
        <v>1193542.0598399998</v>
      </c>
      <c r="BU2108" s="1">
        <v>53052.677376877364</v>
      </c>
      <c r="BV2108" s="1">
        <v>137999.56333918584</v>
      </c>
      <c r="BW2108" s="35">
        <v>6.1153843944720876</v>
      </c>
      <c r="BX2108" s="1">
        <v>6105426.4270516057</v>
      </c>
      <c r="BY2108" s="1">
        <v>271384.83793864085</v>
      </c>
      <c r="BZ2108" s="1">
        <v>2398100.7837379524</v>
      </c>
      <c r="CA2108" s="1">
        <v>6105426.4270516057</v>
      </c>
      <c r="CB2108" s="1">
        <v>271384.83793864085</v>
      </c>
      <c r="CC2108" s="1">
        <v>705920.8127492338</v>
      </c>
    </row>
    <row r="2109" spans="1:81" x14ac:dyDescent="0.25">
      <c r="A2109" t="s">
        <v>1287</v>
      </c>
      <c r="B2109" t="s">
        <v>1288</v>
      </c>
      <c r="C2109" t="s">
        <v>68</v>
      </c>
      <c r="D2109" t="s">
        <v>1730</v>
      </c>
      <c r="E2109">
        <v>60059</v>
      </c>
      <c r="F2109" t="s">
        <v>39</v>
      </c>
      <c r="G2109" t="s">
        <v>69</v>
      </c>
      <c r="H2109" s="74">
        <v>0.42451936704484999</v>
      </c>
      <c r="I2109" s="1">
        <v>1021000</v>
      </c>
      <c r="J2109" s="1"/>
      <c r="K2109" s="1"/>
      <c r="L2109" s="1">
        <v>437797</v>
      </c>
      <c r="M2109" s="1"/>
      <c r="N2109" s="1"/>
      <c r="O2109" s="1"/>
      <c r="P2109" s="1">
        <v>1257196</v>
      </c>
      <c r="Q2109" s="1"/>
      <c r="R2109" s="1"/>
      <c r="S2109" s="1"/>
      <c r="T2109" s="1">
        <v>1694993</v>
      </c>
      <c r="U2109" s="1">
        <v>15.760683760683762</v>
      </c>
      <c r="V2109" s="36">
        <v>7.7849317676801547E-2</v>
      </c>
      <c r="W2109" s="1"/>
      <c r="X2109" s="1"/>
      <c r="Y2109" s="1"/>
      <c r="Z2109" s="1"/>
      <c r="AA2109" s="1"/>
      <c r="AB2109" s="1"/>
      <c r="AC2109" s="1">
        <v>144732</v>
      </c>
      <c r="AD2109" s="1"/>
      <c r="AE2109" s="1"/>
      <c r="AF2109" s="1"/>
      <c r="AG2109" s="1">
        <v>0</v>
      </c>
      <c r="AH2109" s="1">
        <v>0</v>
      </c>
      <c r="AI2109" s="1">
        <v>5116.7524375000003</v>
      </c>
      <c r="AJ2109" s="1">
        <v>0</v>
      </c>
      <c r="AK2109" s="1"/>
      <c r="AL2109" s="1">
        <v>0</v>
      </c>
      <c r="AM2109" s="1">
        <v>1272174.9251233332</v>
      </c>
      <c r="AN2109" s="1"/>
      <c r="AO2109" s="1">
        <v>0</v>
      </c>
      <c r="AP2109" s="1">
        <v>0</v>
      </c>
      <c r="AQ2109" s="1">
        <v>1277291.6775608333</v>
      </c>
      <c r="AR2109" s="1">
        <v>0</v>
      </c>
      <c r="AS2109" s="1">
        <v>0</v>
      </c>
      <c r="AT2109" s="1">
        <v>0</v>
      </c>
      <c r="AU2109" s="1">
        <v>0</v>
      </c>
      <c r="AV2109" s="1"/>
      <c r="AW2109" s="1">
        <v>0</v>
      </c>
      <c r="AX2109" s="1">
        <v>376473.98375999997</v>
      </c>
      <c r="AY2109" s="1"/>
      <c r="AZ2109" s="1">
        <v>0</v>
      </c>
      <c r="BA2109" s="1">
        <v>0</v>
      </c>
      <c r="BB2109" s="1">
        <v>376473.98375999997</v>
      </c>
      <c r="BC2109" s="7">
        <v>1.6197508925767221</v>
      </c>
      <c r="BD2109" s="35" t="s">
        <v>552</v>
      </c>
      <c r="BE2109" s="35" t="s">
        <v>552</v>
      </c>
      <c r="BF2109" s="35">
        <v>1.16875E-2</v>
      </c>
      <c r="BG2109" s="35" t="s">
        <v>552</v>
      </c>
      <c r="BH2109" s="35" t="s">
        <v>552</v>
      </c>
      <c r="BI2109" s="35" t="s">
        <v>552</v>
      </c>
      <c r="BJ2109" s="35">
        <v>1.3113698332506094</v>
      </c>
      <c r="BK2109" s="35" t="s">
        <v>552</v>
      </c>
      <c r="BL2109" s="35" t="s">
        <v>552</v>
      </c>
      <c r="BM2109" s="35" t="s">
        <v>552</v>
      </c>
      <c r="BN2109" s="35">
        <v>0.97567698587594953</v>
      </c>
      <c r="BO2109" s="1">
        <v>0</v>
      </c>
      <c r="BP2109" s="1">
        <v>0</v>
      </c>
      <c r="BQ2109" s="1">
        <v>336072.35999999993</v>
      </c>
      <c r="BR2109" s="1">
        <v>14938.34116977488</v>
      </c>
      <c r="BS2109" s="1">
        <v>132003.1286164987</v>
      </c>
      <c r="BT2109" s="1">
        <v>336072.35999999993</v>
      </c>
      <c r="BU2109" s="1">
        <v>14938.34116977488</v>
      </c>
      <c r="BV2109" s="1">
        <v>38857.314283995016</v>
      </c>
      <c r="BW2109" s="35">
        <v>6.1153843944720876</v>
      </c>
      <c r="BX2109" s="1">
        <v>1719139.3057574052</v>
      </c>
      <c r="BY2109" s="1">
        <v>76415.357299166339</v>
      </c>
      <c r="BZ2109" s="1">
        <v>675246.74414632947</v>
      </c>
      <c r="CA2109" s="1">
        <v>1719139.3057574052</v>
      </c>
      <c r="CB2109" s="1">
        <v>76415.357299166339</v>
      </c>
      <c r="CC2109" s="1">
        <v>198770.09909944548</v>
      </c>
    </row>
    <row r="2110" spans="1:81" x14ac:dyDescent="0.25">
      <c r="A2110" t="s">
        <v>131</v>
      </c>
      <c r="B2110" t="s">
        <v>132</v>
      </c>
      <c r="C2110" t="s">
        <v>68</v>
      </c>
      <c r="D2110" t="s">
        <v>38</v>
      </c>
      <c r="E2110">
        <v>60048</v>
      </c>
      <c r="F2110" t="s">
        <v>39</v>
      </c>
      <c r="G2110" t="s">
        <v>69</v>
      </c>
      <c r="H2110" s="74">
        <v>0.42451936704484999</v>
      </c>
      <c r="I2110" s="1">
        <v>126465985</v>
      </c>
      <c r="J2110" s="1"/>
      <c r="K2110" s="1"/>
      <c r="L2110" s="1">
        <v>19527554</v>
      </c>
      <c r="M2110" s="1"/>
      <c r="N2110" s="1"/>
      <c r="O2110" s="1"/>
      <c r="P2110" s="1"/>
      <c r="Q2110" s="1"/>
      <c r="R2110" s="1"/>
      <c r="S2110" s="1"/>
      <c r="T2110" s="1">
        <v>19527554</v>
      </c>
      <c r="U2110" s="1">
        <v>33.320960698689959</v>
      </c>
      <c r="V2110" s="36">
        <v>0.23248535713171389</v>
      </c>
      <c r="W2110" s="1"/>
      <c r="X2110" s="1"/>
      <c r="Y2110" s="1">
        <v>4947878</v>
      </c>
      <c r="Z2110" s="1"/>
      <c r="AA2110" s="1"/>
      <c r="AB2110" s="1"/>
      <c r="AC2110" s="1">
        <v>38404</v>
      </c>
      <c r="AD2110" s="1"/>
      <c r="AE2110" s="1"/>
      <c r="AF2110" s="1"/>
      <c r="AG2110" s="1">
        <v>0</v>
      </c>
      <c r="AH2110" s="1">
        <v>0</v>
      </c>
      <c r="AI2110" s="1">
        <v>50746062.667375006</v>
      </c>
      <c r="AJ2110" s="1">
        <v>0</v>
      </c>
      <c r="AK2110" s="1">
        <v>0</v>
      </c>
      <c r="AL2110" s="1">
        <v>0</v>
      </c>
      <c r="AM2110" s="1">
        <v>338409.90336</v>
      </c>
      <c r="AN2110" s="1">
        <v>0</v>
      </c>
      <c r="AO2110" s="1">
        <v>0</v>
      </c>
      <c r="AP2110" s="1">
        <v>0</v>
      </c>
      <c r="AQ2110" s="1">
        <v>51084472.570735008</v>
      </c>
      <c r="AR2110" s="1">
        <v>0</v>
      </c>
      <c r="AS2110" s="1">
        <v>0</v>
      </c>
      <c r="AT2110" s="1">
        <v>10727095.492833199</v>
      </c>
      <c r="AU2110" s="1">
        <v>0</v>
      </c>
      <c r="AV2110" s="1">
        <v>0</v>
      </c>
      <c r="AW2110" s="1">
        <v>0</v>
      </c>
      <c r="AX2110" s="1">
        <v>99895.716719999997</v>
      </c>
      <c r="AY2110" s="1">
        <v>0</v>
      </c>
      <c r="AZ2110" s="1">
        <v>0</v>
      </c>
      <c r="BA2110" s="1">
        <v>0</v>
      </c>
      <c r="BB2110" s="1">
        <v>10826991.209553199</v>
      </c>
      <c r="BC2110" s="7">
        <v>0.48955032280251648</v>
      </c>
      <c r="BD2110" s="35" t="s">
        <v>552</v>
      </c>
      <c r="BE2110" s="35" t="s">
        <v>552</v>
      </c>
      <c r="BF2110" s="35">
        <v>3.1480214142645928</v>
      </c>
      <c r="BG2110" s="35" t="s">
        <v>552</v>
      </c>
      <c r="BH2110" s="35" t="s">
        <v>552</v>
      </c>
      <c r="BI2110" s="35" t="s">
        <v>552</v>
      </c>
      <c r="BJ2110" s="35" t="s">
        <v>552</v>
      </c>
      <c r="BK2110" s="35" t="s">
        <v>552</v>
      </c>
      <c r="BL2110" s="35" t="s">
        <v>552</v>
      </c>
      <c r="BM2110" s="35" t="s">
        <v>552</v>
      </c>
      <c r="BN2110" s="35">
        <v>3.1704669094904667</v>
      </c>
      <c r="BO2110" s="1">
        <v>0</v>
      </c>
      <c r="BP2110" s="1"/>
      <c r="BQ2110" s="1">
        <v>41627543.622599997</v>
      </c>
      <c r="BR2110" s="1">
        <v>1850334.995398269</v>
      </c>
      <c r="BS2110" s="1">
        <v>16350544.2542284</v>
      </c>
      <c r="BT2110" s="1">
        <v>41627543.622599997</v>
      </c>
      <c r="BU2110" s="1">
        <v>1850334.995398269</v>
      </c>
      <c r="BV2110" s="1">
        <v>4813054.3833300695</v>
      </c>
      <c r="BW2110" s="35">
        <v>6.2776989955771034</v>
      </c>
      <c r="BX2110" s="1">
        <v>219697645.16533807</v>
      </c>
      <c r="BY2110" s="1">
        <v>9765511.1466946099</v>
      </c>
      <c r="BZ2110" s="1">
        <v>86293250.987680227</v>
      </c>
      <c r="CA2110" s="1">
        <v>219697645.16533807</v>
      </c>
      <c r="CB2110" s="1">
        <v>9765511.1466946099</v>
      </c>
      <c r="CC2110" s="1">
        <v>25401852.284559082</v>
      </c>
    </row>
    <row r="2111" spans="1:81" x14ac:dyDescent="0.25">
      <c r="A2111" t="s">
        <v>131</v>
      </c>
      <c r="B2111" t="s">
        <v>132</v>
      </c>
      <c r="C2111" t="s">
        <v>68</v>
      </c>
      <c r="D2111" t="s">
        <v>1726</v>
      </c>
      <c r="E2111">
        <v>60048</v>
      </c>
      <c r="F2111" t="s">
        <v>39</v>
      </c>
      <c r="G2111" t="s">
        <v>69</v>
      </c>
      <c r="H2111" s="74">
        <v>0.42451936704484999</v>
      </c>
      <c r="I2111" s="1">
        <v>12269528</v>
      </c>
      <c r="J2111" s="1"/>
      <c r="K2111" s="1"/>
      <c r="L2111" s="1">
        <v>389734</v>
      </c>
      <c r="M2111" s="1"/>
      <c r="N2111" s="1"/>
      <c r="O2111" s="1"/>
      <c r="P2111" s="1"/>
      <c r="Q2111" s="1"/>
      <c r="R2111" s="1"/>
      <c r="S2111" s="1"/>
      <c r="T2111" s="1">
        <v>389734</v>
      </c>
      <c r="U2111" s="1">
        <v>100</v>
      </c>
      <c r="V2111" s="36">
        <v>0.39544425536303629</v>
      </c>
      <c r="W2111" s="1"/>
      <c r="X2111" s="1"/>
      <c r="Y2111" s="1">
        <v>245272</v>
      </c>
      <c r="Z2111" s="1"/>
      <c r="AA2111" s="1"/>
      <c r="AB2111" s="1"/>
      <c r="AC2111" s="1"/>
      <c r="AD2111" s="1"/>
      <c r="AE2111" s="1"/>
      <c r="AF2111" s="1"/>
      <c r="AG2111" s="1">
        <v>0</v>
      </c>
      <c r="AH2111" s="1"/>
      <c r="AI2111" s="1">
        <v>2526620.4536000001</v>
      </c>
      <c r="AJ2111" s="1"/>
      <c r="AK2111" s="1">
        <v>0</v>
      </c>
      <c r="AL2111" s="1"/>
      <c r="AM2111" s="1"/>
      <c r="AN2111" s="1"/>
      <c r="AO2111" s="1"/>
      <c r="AP2111" s="1"/>
      <c r="AQ2111" s="1">
        <v>2526620.4536000001</v>
      </c>
      <c r="AR2111" s="1">
        <v>0</v>
      </c>
      <c r="AS2111" s="1"/>
      <c r="AT2111" s="1">
        <v>531754.45427680004</v>
      </c>
      <c r="AU2111" s="1"/>
      <c r="AV2111" s="1">
        <v>0</v>
      </c>
      <c r="AW2111" s="1"/>
      <c r="AX2111" s="1"/>
      <c r="AY2111" s="1"/>
      <c r="AZ2111" s="1"/>
      <c r="BA2111" s="1"/>
      <c r="BB2111" s="1">
        <v>531754.45427680004</v>
      </c>
      <c r="BC2111" s="7">
        <v>0.24926589742301417</v>
      </c>
      <c r="BD2111" s="35" t="s">
        <v>552</v>
      </c>
      <c r="BE2111" s="35" t="s">
        <v>552</v>
      </c>
      <c r="BF2111" s="35">
        <v>7.8473392310570809</v>
      </c>
      <c r="BG2111" s="35" t="s">
        <v>552</v>
      </c>
      <c r="BH2111" s="35" t="s">
        <v>552</v>
      </c>
      <c r="BI2111" s="35" t="s">
        <v>552</v>
      </c>
      <c r="BJ2111" s="35" t="s">
        <v>552</v>
      </c>
      <c r="BK2111" s="35" t="s">
        <v>552</v>
      </c>
      <c r="BL2111" s="35" t="s">
        <v>552</v>
      </c>
      <c r="BM2111" s="35" t="s">
        <v>552</v>
      </c>
      <c r="BN2111" s="35">
        <v>7.8473392310570809</v>
      </c>
      <c r="BO2111" s="1">
        <v>0</v>
      </c>
      <c r="BP2111" s="1"/>
      <c r="BQ2111" s="1">
        <v>4038637.8364799996</v>
      </c>
      <c r="BR2111" s="1">
        <v>179516.54775328664</v>
      </c>
      <c r="BS2111" s="1">
        <v>1586303.7048459668</v>
      </c>
      <c r="BT2111" s="1">
        <v>4038637.8364799996</v>
      </c>
      <c r="BU2111" s="1">
        <v>179516.54775328664</v>
      </c>
      <c r="BV2111" s="1">
        <v>466954.8536848941</v>
      </c>
      <c r="BW2111" s="35">
        <v>6.2776989955771034</v>
      </c>
      <c r="BX2111" s="1">
        <v>21314714.853090182</v>
      </c>
      <c r="BY2111" s="1">
        <v>947434.3037669902</v>
      </c>
      <c r="BZ2111" s="1">
        <v>8372033.469745799</v>
      </c>
      <c r="CA2111" s="1">
        <v>21314714.853090182</v>
      </c>
      <c r="CB2111" s="1">
        <v>947434.3037669902</v>
      </c>
      <c r="CC2111" s="1">
        <v>2464447.1622726195</v>
      </c>
    </row>
    <row r="2112" spans="1:81" x14ac:dyDescent="0.25">
      <c r="A2112" t="s">
        <v>131</v>
      </c>
      <c r="B2112" t="s">
        <v>132</v>
      </c>
      <c r="C2112" t="s">
        <v>68</v>
      </c>
      <c r="D2112" t="s">
        <v>28</v>
      </c>
      <c r="E2112">
        <v>60048</v>
      </c>
      <c r="F2112" t="s">
        <v>39</v>
      </c>
      <c r="G2112" t="s">
        <v>69</v>
      </c>
      <c r="H2112" s="74">
        <v>0.42451936704484999</v>
      </c>
      <c r="I2112" s="1">
        <v>163899442</v>
      </c>
      <c r="J2112" s="1">
        <v>0</v>
      </c>
      <c r="K2112" s="1">
        <v>0</v>
      </c>
      <c r="L2112" s="1">
        <v>21238383</v>
      </c>
      <c r="M2112" s="1">
        <v>0</v>
      </c>
      <c r="N2112" s="1">
        <v>0</v>
      </c>
      <c r="O2112" s="1">
        <v>0</v>
      </c>
      <c r="P2112" s="1">
        <v>7662274</v>
      </c>
      <c r="Q2112" s="1">
        <v>0</v>
      </c>
      <c r="R2112" s="1">
        <v>0</v>
      </c>
      <c r="S2112" s="1">
        <v>0</v>
      </c>
      <c r="T2112" s="1">
        <v>28900657</v>
      </c>
      <c r="U2112" s="1"/>
      <c r="V2112" s="36"/>
      <c r="W2112" s="1"/>
      <c r="X2112" s="1"/>
      <c r="Y2112" s="1">
        <v>5554211</v>
      </c>
      <c r="Z2112" s="1"/>
      <c r="AA2112" s="1"/>
      <c r="AB2112" s="1"/>
      <c r="AC2112" s="1">
        <v>527499</v>
      </c>
      <c r="AD2112" s="1"/>
      <c r="AE2112" s="1"/>
      <c r="AF2112" s="1"/>
      <c r="AG2112" s="1">
        <v>0</v>
      </c>
      <c r="AH2112" s="1">
        <v>0</v>
      </c>
      <c r="AI2112" s="1">
        <v>56974556.228787504</v>
      </c>
      <c r="AJ2112" s="1">
        <v>0</v>
      </c>
      <c r="AK2112" s="1">
        <v>0</v>
      </c>
      <c r="AL2112" s="1">
        <v>0</v>
      </c>
      <c r="AM2112" s="1">
        <v>4641367.0695783328</v>
      </c>
      <c r="AN2112" s="1">
        <v>0</v>
      </c>
      <c r="AO2112" s="1">
        <v>0</v>
      </c>
      <c r="AP2112" s="1">
        <v>0</v>
      </c>
      <c r="AQ2112" s="1">
        <v>61615923.298365839</v>
      </c>
      <c r="AR2112" s="1">
        <v>0</v>
      </c>
      <c r="AS2112" s="1">
        <v>0</v>
      </c>
      <c r="AT2112" s="1">
        <v>12041637.199693399</v>
      </c>
      <c r="AU2112" s="1">
        <v>0</v>
      </c>
      <c r="AV2112" s="1">
        <v>0</v>
      </c>
      <c r="AW2112" s="1">
        <v>0</v>
      </c>
      <c r="AX2112" s="1">
        <v>1372119.8488199997</v>
      </c>
      <c r="AY2112" s="1">
        <v>0</v>
      </c>
      <c r="AZ2112" s="1">
        <v>0</v>
      </c>
      <c r="BA2112" s="1">
        <v>0</v>
      </c>
      <c r="BB2112" s="1">
        <v>13413757.048513398</v>
      </c>
      <c r="BC2112" s="7">
        <v>0.45777874183903106</v>
      </c>
      <c r="BD2112" s="35" t="s">
        <v>552</v>
      </c>
      <c r="BE2112" s="35" t="s">
        <v>552</v>
      </c>
      <c r="BF2112" s="35">
        <v>3.2495973647561072</v>
      </c>
      <c r="BG2112" s="35" t="s">
        <v>552</v>
      </c>
      <c r="BH2112" s="35" t="s">
        <v>552</v>
      </c>
      <c r="BI2112" s="35" t="s">
        <v>552</v>
      </c>
      <c r="BJ2112" s="35">
        <v>0.78481752524098369</v>
      </c>
      <c r="BK2112" s="35" t="s">
        <v>552</v>
      </c>
      <c r="BL2112" s="35" t="s">
        <v>552</v>
      </c>
      <c r="BM2112" s="35" t="s">
        <v>552</v>
      </c>
      <c r="BN2112" s="35">
        <v>2.5961236918205439</v>
      </c>
      <c r="BO2112" s="1">
        <v>0</v>
      </c>
      <c r="BP2112" s="1">
        <v>0</v>
      </c>
      <c r="BQ2112" s="1">
        <v>53949140.328719996</v>
      </c>
      <c r="BR2112" s="1">
        <v>2398027.2107068859</v>
      </c>
      <c r="BS2112" s="1">
        <v>21190243.998529259</v>
      </c>
      <c r="BT2112" s="1">
        <v>53949140.328719996</v>
      </c>
      <c r="BU2112" s="1">
        <v>2398027.2107068859</v>
      </c>
      <c r="BV2112" s="1">
        <v>6237700.4199465374</v>
      </c>
      <c r="BW2112" s="35">
        <v>6.2776989955771034</v>
      </c>
      <c r="BX2112" s="1">
        <v>284727323.72513378</v>
      </c>
      <c r="BY2112" s="1">
        <v>12656065.801314296</v>
      </c>
      <c r="BZ2112" s="1">
        <v>111835729.46707162</v>
      </c>
      <c r="CA2112" s="1">
        <v>284727323.72513378</v>
      </c>
      <c r="CB2112" s="1">
        <v>12656065.801314296</v>
      </c>
      <c r="CC2112" s="1">
        <v>32920705.241062719</v>
      </c>
    </row>
    <row r="2113" spans="1:81" x14ac:dyDescent="0.25">
      <c r="A2113" t="s">
        <v>131</v>
      </c>
      <c r="B2113" t="s">
        <v>132</v>
      </c>
      <c r="C2113" t="s">
        <v>68</v>
      </c>
      <c r="D2113" t="s">
        <v>1730</v>
      </c>
      <c r="E2113">
        <v>60048</v>
      </c>
      <c r="F2113" t="s">
        <v>39</v>
      </c>
      <c r="G2113" t="s">
        <v>69</v>
      </c>
      <c r="H2113" s="74">
        <v>0.42451936704484999</v>
      </c>
      <c r="I2113" s="1">
        <v>25163929</v>
      </c>
      <c r="J2113" s="1"/>
      <c r="K2113" s="1"/>
      <c r="L2113" s="1">
        <v>1321095</v>
      </c>
      <c r="M2113" s="1"/>
      <c r="N2113" s="1"/>
      <c r="O2113" s="1"/>
      <c r="P2113" s="1">
        <v>7662274</v>
      </c>
      <c r="Q2113" s="1"/>
      <c r="R2113" s="1"/>
      <c r="S2113" s="1"/>
      <c r="T2113" s="1">
        <v>8983369</v>
      </c>
      <c r="U2113" s="1">
        <v>8.0346666666666664</v>
      </c>
      <c r="V2113" s="36">
        <v>0.31982629615147096</v>
      </c>
      <c r="W2113" s="1"/>
      <c r="X2113" s="1"/>
      <c r="Y2113" s="1">
        <v>361061</v>
      </c>
      <c r="Z2113" s="1"/>
      <c r="AA2113" s="1"/>
      <c r="AB2113" s="1"/>
      <c r="AC2113" s="1">
        <v>489095</v>
      </c>
      <c r="AD2113" s="1"/>
      <c r="AE2113" s="1"/>
      <c r="AF2113" s="1"/>
      <c r="AG2113" s="1">
        <v>0</v>
      </c>
      <c r="AH2113" s="1">
        <v>0</v>
      </c>
      <c r="AI2113" s="1">
        <v>3701873.1078125006</v>
      </c>
      <c r="AJ2113" s="1">
        <v>0</v>
      </c>
      <c r="AK2113" s="1"/>
      <c r="AL2113" s="1">
        <v>0</v>
      </c>
      <c r="AM2113" s="1">
        <v>4302957.1662183329</v>
      </c>
      <c r="AN2113" s="1"/>
      <c r="AO2113" s="1">
        <v>0</v>
      </c>
      <c r="AP2113" s="1">
        <v>0</v>
      </c>
      <c r="AQ2113" s="1">
        <v>8004830.2740308335</v>
      </c>
      <c r="AR2113" s="1">
        <v>0</v>
      </c>
      <c r="AS2113" s="1">
        <v>0</v>
      </c>
      <c r="AT2113" s="1">
        <v>782787.2525834</v>
      </c>
      <c r="AU2113" s="1">
        <v>0</v>
      </c>
      <c r="AV2113" s="1"/>
      <c r="AW2113" s="1">
        <v>0</v>
      </c>
      <c r="AX2113" s="1">
        <v>1272224.1320999998</v>
      </c>
      <c r="AY2113" s="1"/>
      <c r="AZ2113" s="1">
        <v>0</v>
      </c>
      <c r="BA2113" s="1">
        <v>0</v>
      </c>
      <c r="BB2113" s="1">
        <v>2055011.3846833999</v>
      </c>
      <c r="BC2113" s="7">
        <v>0.39977229544377718</v>
      </c>
      <c r="BD2113" s="35" t="s">
        <v>552</v>
      </c>
      <c r="BE2113" s="35" t="s">
        <v>552</v>
      </c>
      <c r="BF2113" s="35">
        <v>3.394653950242716</v>
      </c>
      <c r="BG2113" s="35" t="s">
        <v>552</v>
      </c>
      <c r="BH2113" s="35" t="s">
        <v>552</v>
      </c>
      <c r="BI2113" s="35" t="s">
        <v>552</v>
      </c>
      <c r="BJ2113" s="35">
        <v>0.72761445209585729</v>
      </c>
      <c r="BK2113" s="35" t="s">
        <v>552</v>
      </c>
      <c r="BL2113" s="35" t="s">
        <v>552</v>
      </c>
      <c r="BM2113" s="35" t="s">
        <v>552</v>
      </c>
      <c r="BN2113" s="35">
        <v>1.119829504800953</v>
      </c>
      <c r="BO2113" s="1">
        <v>0</v>
      </c>
      <c r="BP2113" s="1">
        <v>0</v>
      </c>
      <c r="BQ2113" s="1">
        <v>8282958.8696399992</v>
      </c>
      <c r="BR2113" s="1">
        <v>368175.66755533015</v>
      </c>
      <c r="BS2113" s="1">
        <v>3253396.039454889</v>
      </c>
      <c r="BT2113" s="1">
        <v>8282958.8696399992</v>
      </c>
      <c r="BU2113" s="1">
        <v>368175.66755533015</v>
      </c>
      <c r="BV2113" s="1">
        <v>957691.1829315736</v>
      </c>
      <c r="BW2113" s="35">
        <v>6.2776989955771034</v>
      </c>
      <c r="BX2113" s="1">
        <v>43714963.706705481</v>
      </c>
      <c r="BY2113" s="1">
        <v>1943120.3508526953</v>
      </c>
      <c r="BZ2113" s="1">
        <v>17170445.009645596</v>
      </c>
      <c r="CA2113" s="1">
        <v>43714963.706705481</v>
      </c>
      <c r="CB2113" s="1">
        <v>1943120.3508526953</v>
      </c>
      <c r="CC2113" s="1">
        <v>5054405.7942310134</v>
      </c>
    </row>
    <row r="2114" spans="1:81" x14ac:dyDescent="0.25">
      <c r="A2114" t="s">
        <v>946</v>
      </c>
      <c r="B2114" t="s">
        <v>947</v>
      </c>
      <c r="C2114" t="s">
        <v>68</v>
      </c>
      <c r="D2114" t="s">
        <v>38</v>
      </c>
      <c r="E2114">
        <v>60040</v>
      </c>
      <c r="F2114" t="s">
        <v>370</v>
      </c>
      <c r="G2114" t="s">
        <v>69</v>
      </c>
      <c r="H2114" s="74">
        <v>0.42451936704484999</v>
      </c>
      <c r="I2114" s="1">
        <v>1258650.97</v>
      </c>
      <c r="J2114" s="1"/>
      <c r="K2114" s="1"/>
      <c r="L2114" s="1">
        <v>362653</v>
      </c>
      <c r="M2114" s="1"/>
      <c r="N2114" s="1"/>
      <c r="O2114" s="1"/>
      <c r="P2114" s="1"/>
      <c r="Q2114" s="1"/>
      <c r="R2114" s="1"/>
      <c r="S2114" s="1"/>
      <c r="T2114" s="1">
        <v>362653</v>
      </c>
      <c r="U2114" s="1">
        <v>30.411764705882351</v>
      </c>
      <c r="V2114" s="36">
        <v>0.11453431798175712</v>
      </c>
      <c r="W2114" s="1"/>
      <c r="X2114" s="1"/>
      <c r="Y2114" s="1">
        <v>84142</v>
      </c>
      <c r="Z2114" s="1"/>
      <c r="AA2114" s="1"/>
      <c r="AB2114" s="1"/>
      <c r="AC2114" s="1"/>
      <c r="AD2114" s="1"/>
      <c r="AE2114" s="1"/>
      <c r="AF2114" s="1"/>
      <c r="AG2114" s="1">
        <v>0</v>
      </c>
      <c r="AH2114" s="1">
        <v>0</v>
      </c>
      <c r="AI2114" s="1">
        <v>863328.32693750015</v>
      </c>
      <c r="AJ2114" s="1">
        <v>0</v>
      </c>
      <c r="AK2114" s="1">
        <v>0</v>
      </c>
      <c r="AL2114" s="1">
        <v>0</v>
      </c>
      <c r="AM2114" s="1">
        <v>0</v>
      </c>
      <c r="AN2114" s="1">
        <v>0</v>
      </c>
      <c r="AO2114" s="1">
        <v>0</v>
      </c>
      <c r="AP2114" s="1">
        <v>0</v>
      </c>
      <c r="AQ2114" s="1">
        <v>863328.32693750015</v>
      </c>
      <c r="AR2114" s="1">
        <v>0</v>
      </c>
      <c r="AS2114" s="1">
        <v>0</v>
      </c>
      <c r="AT2114" s="1">
        <v>182421.48835480001</v>
      </c>
      <c r="AU2114" s="1">
        <v>0</v>
      </c>
      <c r="AV2114" s="1">
        <v>0</v>
      </c>
      <c r="AW2114" s="1">
        <v>0</v>
      </c>
      <c r="AX2114" s="1">
        <v>0</v>
      </c>
      <c r="AY2114" s="1">
        <v>0</v>
      </c>
      <c r="AZ2114" s="1">
        <v>0</v>
      </c>
      <c r="BA2114" s="1">
        <v>0</v>
      </c>
      <c r="BB2114" s="1">
        <v>182421.48835480001</v>
      </c>
      <c r="BC2114" s="7">
        <v>0.8308497273809754</v>
      </c>
      <c r="BD2114" s="35" t="s">
        <v>552</v>
      </c>
      <c r="BE2114" s="35" t="s">
        <v>552</v>
      </c>
      <c r="BF2114" s="35">
        <v>2.8836099943811306</v>
      </c>
      <c r="BG2114" s="35" t="s">
        <v>552</v>
      </c>
      <c r="BH2114" s="35" t="s">
        <v>552</v>
      </c>
      <c r="BI2114" s="35" t="s">
        <v>552</v>
      </c>
      <c r="BJ2114" s="35" t="s">
        <v>552</v>
      </c>
      <c r="BK2114" s="35" t="s">
        <v>552</v>
      </c>
      <c r="BL2114" s="35" t="s">
        <v>552</v>
      </c>
      <c r="BM2114" s="35" t="s">
        <v>552</v>
      </c>
      <c r="BN2114" s="35">
        <v>2.8836099943811306</v>
      </c>
      <c r="BO2114" s="1">
        <v>0</v>
      </c>
      <c r="BP2114" s="1"/>
      <c r="BQ2114" s="1">
        <v>414297.55328519992</v>
      </c>
      <c r="BR2114" s="1">
        <v>18415.43350002751</v>
      </c>
      <c r="BS2114" s="1">
        <v>162728.56599039261</v>
      </c>
      <c r="BT2114" s="1">
        <v>414297.55328519992</v>
      </c>
      <c r="BU2114" s="1">
        <v>18415.43350002751</v>
      </c>
      <c r="BV2114" s="1">
        <v>47901.857311601554</v>
      </c>
      <c r="BW2114" s="35">
        <v>6.1249542054176151</v>
      </c>
      <c r="BX2114" s="1">
        <v>2123255.9880032139</v>
      </c>
      <c r="BY2114" s="1">
        <v>94378.253360554416</v>
      </c>
      <c r="BZ2114" s="1">
        <v>833976.44861404039</v>
      </c>
      <c r="CA2114" s="1">
        <v>2123255.9880032139</v>
      </c>
      <c r="CB2114" s="1">
        <v>94378.253360554416</v>
      </c>
      <c r="CC2114" s="1">
        <v>245494.82507640691</v>
      </c>
    </row>
    <row r="2115" spans="1:81" x14ac:dyDescent="0.25">
      <c r="A2115" t="s">
        <v>946</v>
      </c>
      <c r="B2115" t="s">
        <v>947</v>
      </c>
      <c r="C2115" t="s">
        <v>68</v>
      </c>
      <c r="D2115" t="s">
        <v>28</v>
      </c>
      <c r="E2115">
        <v>60040</v>
      </c>
      <c r="F2115" t="s">
        <v>370</v>
      </c>
      <c r="G2115" t="s">
        <v>69</v>
      </c>
      <c r="H2115" s="74">
        <v>0.42451936704484999</v>
      </c>
      <c r="I2115" s="1">
        <v>2493251.59</v>
      </c>
      <c r="J2115" s="1">
        <v>0</v>
      </c>
      <c r="K2115" s="1">
        <v>0</v>
      </c>
      <c r="L2115" s="1">
        <v>362653</v>
      </c>
      <c r="M2115" s="1">
        <v>0</v>
      </c>
      <c r="N2115" s="1">
        <v>0</v>
      </c>
      <c r="O2115" s="1">
        <v>0</v>
      </c>
      <c r="P2115" s="1">
        <v>503611</v>
      </c>
      <c r="Q2115" s="1">
        <v>0</v>
      </c>
      <c r="R2115" s="1">
        <v>0</v>
      </c>
      <c r="S2115" s="1">
        <v>0</v>
      </c>
      <c r="T2115" s="1">
        <v>866264</v>
      </c>
      <c r="U2115" s="1"/>
      <c r="V2115" s="36"/>
      <c r="W2115" s="1"/>
      <c r="X2115" s="1"/>
      <c r="Y2115" s="1">
        <v>84142</v>
      </c>
      <c r="Z2115" s="1"/>
      <c r="AA2115" s="1"/>
      <c r="AB2115" s="1"/>
      <c r="AC2115" s="1">
        <v>59318</v>
      </c>
      <c r="AD2115" s="1"/>
      <c r="AE2115" s="1"/>
      <c r="AF2115" s="1"/>
      <c r="AG2115" s="1">
        <v>0</v>
      </c>
      <c r="AH2115" s="1">
        <v>0</v>
      </c>
      <c r="AI2115" s="1">
        <v>863328.32693750015</v>
      </c>
      <c r="AJ2115" s="1">
        <v>0</v>
      </c>
      <c r="AK2115" s="1">
        <v>0</v>
      </c>
      <c r="AL2115" s="1">
        <v>0</v>
      </c>
      <c r="AM2115" s="1">
        <v>521384.05816083332</v>
      </c>
      <c r="AN2115" s="1">
        <v>0</v>
      </c>
      <c r="AO2115" s="1">
        <v>0</v>
      </c>
      <c r="AP2115" s="1">
        <v>0</v>
      </c>
      <c r="AQ2115" s="1">
        <v>1384712.3850983335</v>
      </c>
      <c r="AR2115" s="1">
        <v>0</v>
      </c>
      <c r="AS2115" s="1">
        <v>0</v>
      </c>
      <c r="AT2115" s="1">
        <v>182421.48835480001</v>
      </c>
      <c r="AU2115" s="1">
        <v>0</v>
      </c>
      <c r="AV2115" s="1">
        <v>0</v>
      </c>
      <c r="AW2115" s="1">
        <v>0</v>
      </c>
      <c r="AX2115" s="1">
        <v>154296.79523999998</v>
      </c>
      <c r="AY2115" s="1">
        <v>0</v>
      </c>
      <c r="AZ2115" s="1">
        <v>0</v>
      </c>
      <c r="BA2115" s="1">
        <v>0</v>
      </c>
      <c r="BB2115" s="1">
        <v>336718.28359479998</v>
      </c>
      <c r="BC2115" s="7">
        <v>0.6904360055750064</v>
      </c>
      <c r="BD2115" s="35" t="s">
        <v>552</v>
      </c>
      <c r="BE2115" s="35" t="s">
        <v>552</v>
      </c>
      <c r="BF2115" s="35">
        <v>2.8836099943811306</v>
      </c>
      <c r="BG2115" s="35" t="s">
        <v>552</v>
      </c>
      <c r="BH2115" s="35" t="s">
        <v>552</v>
      </c>
      <c r="BI2115" s="35" t="s">
        <v>552</v>
      </c>
      <c r="BJ2115" s="35">
        <v>1.3416721505305351</v>
      </c>
      <c r="BK2115" s="35" t="s">
        <v>552</v>
      </c>
      <c r="BL2115" s="35" t="s">
        <v>552</v>
      </c>
      <c r="BM2115" s="35" t="s">
        <v>552</v>
      </c>
      <c r="BN2115" s="35">
        <v>1.9871894349680159</v>
      </c>
      <c r="BO2115" s="1">
        <v>0</v>
      </c>
      <c r="BP2115" s="1">
        <v>0</v>
      </c>
      <c r="BQ2115" s="1">
        <v>820678.69336439995</v>
      </c>
      <c r="BR2115" s="1">
        <v>36478.984205194596</v>
      </c>
      <c r="BS2115" s="1">
        <v>322347.70843100874</v>
      </c>
      <c r="BT2115" s="1">
        <v>820678.69336439995</v>
      </c>
      <c r="BU2115" s="1">
        <v>36478.984205194596</v>
      </c>
      <c r="BV2115" s="1">
        <v>94888.404134868077</v>
      </c>
      <c r="BW2115" s="35">
        <v>6.1249542054176151</v>
      </c>
      <c r="BX2115" s="1">
        <v>4205940.7208545152</v>
      </c>
      <c r="BY2115" s="1">
        <v>186953.12351177484</v>
      </c>
      <c r="BZ2115" s="1">
        <v>1652017.2439302297</v>
      </c>
      <c r="CA2115" s="1">
        <v>4205940.7208545152</v>
      </c>
      <c r="CB2115" s="1">
        <v>186953.12351177484</v>
      </c>
      <c r="CC2115" s="1">
        <v>486298.72581635846</v>
      </c>
    </row>
    <row r="2116" spans="1:81" x14ac:dyDescent="0.25">
      <c r="A2116" t="s">
        <v>946</v>
      </c>
      <c r="B2116" t="s">
        <v>947</v>
      </c>
      <c r="C2116" t="s">
        <v>68</v>
      </c>
      <c r="D2116" t="s">
        <v>1730</v>
      </c>
      <c r="E2116">
        <v>60040</v>
      </c>
      <c r="F2116" t="s">
        <v>370</v>
      </c>
      <c r="G2116" t="s">
        <v>69</v>
      </c>
      <c r="H2116" s="74">
        <v>0.42451936704484999</v>
      </c>
      <c r="I2116" s="1">
        <v>1234600.6200000001</v>
      </c>
      <c r="J2116" s="1"/>
      <c r="K2116" s="1"/>
      <c r="L2116" s="1"/>
      <c r="M2116" s="1"/>
      <c r="N2116" s="1"/>
      <c r="O2116" s="1"/>
      <c r="P2116" s="1">
        <v>503611</v>
      </c>
      <c r="Q2116" s="1"/>
      <c r="R2116" s="1"/>
      <c r="S2116" s="1"/>
      <c r="T2116" s="1">
        <v>503611</v>
      </c>
      <c r="U2116" s="1">
        <v>11.26923076923077</v>
      </c>
      <c r="V2116" s="36">
        <v>0.24916589260661695</v>
      </c>
      <c r="W2116" s="1"/>
      <c r="X2116" s="1"/>
      <c r="Y2116" s="1"/>
      <c r="Z2116" s="1"/>
      <c r="AA2116" s="1"/>
      <c r="AB2116" s="1"/>
      <c r="AC2116" s="1">
        <v>59318</v>
      </c>
      <c r="AD2116" s="1"/>
      <c r="AE2116" s="1"/>
      <c r="AF2116" s="1"/>
      <c r="AG2116" s="1">
        <v>0</v>
      </c>
      <c r="AH2116" s="1">
        <v>0</v>
      </c>
      <c r="AI2116" s="1">
        <v>0</v>
      </c>
      <c r="AJ2116" s="1">
        <v>0</v>
      </c>
      <c r="AK2116" s="1"/>
      <c r="AL2116" s="1">
        <v>0</v>
      </c>
      <c r="AM2116" s="1">
        <v>521384.05816083332</v>
      </c>
      <c r="AN2116" s="1"/>
      <c r="AO2116" s="1">
        <v>0</v>
      </c>
      <c r="AP2116" s="1">
        <v>0</v>
      </c>
      <c r="AQ2116" s="1">
        <v>521384.05816083332</v>
      </c>
      <c r="AR2116" s="1">
        <v>0</v>
      </c>
      <c r="AS2116" s="1">
        <v>0</v>
      </c>
      <c r="AT2116" s="1">
        <v>0</v>
      </c>
      <c r="AU2116" s="1">
        <v>0</v>
      </c>
      <c r="AV2116" s="1"/>
      <c r="AW2116" s="1">
        <v>0</v>
      </c>
      <c r="AX2116" s="1">
        <v>154296.79523999998</v>
      </c>
      <c r="AY2116" s="1"/>
      <c r="AZ2116" s="1">
        <v>0</v>
      </c>
      <c r="BA2116" s="1">
        <v>0</v>
      </c>
      <c r="BB2116" s="1">
        <v>154296.79523999998</v>
      </c>
      <c r="BC2116" s="7">
        <v>0.5472869869454895</v>
      </c>
      <c r="BD2116" s="35" t="s">
        <v>552</v>
      </c>
      <c r="BE2116" s="35" t="s">
        <v>552</v>
      </c>
      <c r="BF2116" s="35" t="s">
        <v>552</v>
      </c>
      <c r="BG2116" s="35" t="s">
        <v>552</v>
      </c>
      <c r="BH2116" s="35" t="s">
        <v>552</v>
      </c>
      <c r="BI2116" s="35" t="s">
        <v>552</v>
      </c>
      <c r="BJ2116" s="35">
        <v>1.3416721505305351</v>
      </c>
      <c r="BK2116" s="35" t="s">
        <v>552</v>
      </c>
      <c r="BL2116" s="35" t="s">
        <v>552</v>
      </c>
      <c r="BM2116" s="35" t="s">
        <v>552</v>
      </c>
      <c r="BN2116" s="35">
        <v>1.3416721505305351</v>
      </c>
      <c r="BO2116" s="1">
        <v>0</v>
      </c>
      <c r="BP2116" s="1">
        <v>0</v>
      </c>
      <c r="BQ2116" s="1">
        <v>406381.14007919998</v>
      </c>
      <c r="BR2116" s="1">
        <v>18063.550705167087</v>
      </c>
      <c r="BS2116" s="1">
        <v>159619.14244061612</v>
      </c>
      <c r="BT2116" s="1">
        <v>406381.14007919998</v>
      </c>
      <c r="BU2116" s="1">
        <v>18063.550705167087</v>
      </c>
      <c r="BV2116" s="1">
        <v>46986.546823266523</v>
      </c>
      <c r="BW2116" s="35">
        <v>6.1249542054176151</v>
      </c>
      <c r="BX2116" s="1">
        <v>2082684.7328513006</v>
      </c>
      <c r="BY2116" s="1">
        <v>92574.87015122037</v>
      </c>
      <c r="BZ2116" s="1">
        <v>818040.79531618883</v>
      </c>
      <c r="CA2116" s="1">
        <v>2082684.7328513006</v>
      </c>
      <c r="CB2116" s="1">
        <v>92574.87015122037</v>
      </c>
      <c r="CC2116" s="1">
        <v>240803.90073995138</v>
      </c>
    </row>
    <row r="2117" spans="1:81" x14ac:dyDescent="0.25">
      <c r="A2117" t="s">
        <v>1587</v>
      </c>
      <c r="B2117" t="s">
        <v>1588</v>
      </c>
      <c r="C2117" t="s">
        <v>68</v>
      </c>
      <c r="D2117" t="s">
        <v>28</v>
      </c>
      <c r="E2117">
        <v>60001</v>
      </c>
      <c r="F2117" t="s">
        <v>370</v>
      </c>
      <c r="G2117" t="s">
        <v>369</v>
      </c>
      <c r="H2117" s="74">
        <v>0.53187107325275007</v>
      </c>
      <c r="I2117" s="1">
        <v>2106049.31</v>
      </c>
      <c r="J2117" s="1">
        <v>0</v>
      </c>
      <c r="K2117" s="1">
        <v>0</v>
      </c>
      <c r="L2117" s="1">
        <v>1032710</v>
      </c>
      <c r="M2117" s="1">
        <v>0</v>
      </c>
      <c r="N2117" s="1">
        <v>0</v>
      </c>
      <c r="O2117" s="1">
        <v>0</v>
      </c>
      <c r="P2117" s="1">
        <v>0</v>
      </c>
      <c r="Q2117" s="1">
        <v>0</v>
      </c>
      <c r="R2117" s="1">
        <v>0</v>
      </c>
      <c r="S2117" s="1">
        <v>0</v>
      </c>
      <c r="T2117" s="1">
        <v>1032710</v>
      </c>
      <c r="U2117" s="1"/>
      <c r="V2117" s="36"/>
      <c r="W2117" s="1"/>
      <c r="X2117" s="1"/>
      <c r="Y2117" s="1">
        <v>239608</v>
      </c>
      <c r="Z2117" s="1"/>
      <c r="AA2117" s="1"/>
      <c r="AB2117" s="1"/>
      <c r="AC2117" s="1"/>
      <c r="AD2117" s="1"/>
      <c r="AE2117" s="1"/>
      <c r="AF2117" s="1"/>
      <c r="AG2117" s="1">
        <v>0</v>
      </c>
      <c r="AH2117" s="1">
        <v>0</v>
      </c>
      <c r="AI2117" s="1">
        <v>2458467.4781250004</v>
      </c>
      <c r="AJ2117" s="1">
        <v>0</v>
      </c>
      <c r="AK2117" s="1">
        <v>0</v>
      </c>
      <c r="AL2117" s="1">
        <v>0</v>
      </c>
      <c r="AM2117" s="1">
        <v>0</v>
      </c>
      <c r="AN2117" s="1">
        <v>0</v>
      </c>
      <c r="AO2117" s="1">
        <v>0</v>
      </c>
      <c r="AP2117" s="1">
        <v>0</v>
      </c>
      <c r="AQ2117" s="1">
        <v>2458467.4781250004</v>
      </c>
      <c r="AR2117" s="1">
        <v>0</v>
      </c>
      <c r="AS2117" s="1">
        <v>0</v>
      </c>
      <c r="AT2117" s="1">
        <v>519474.7923952</v>
      </c>
      <c r="AU2117" s="1">
        <v>0</v>
      </c>
      <c r="AV2117" s="1">
        <v>0</v>
      </c>
      <c r="AW2117" s="1">
        <v>0</v>
      </c>
      <c r="AX2117" s="1">
        <v>0</v>
      </c>
      <c r="AY2117" s="1">
        <v>0</v>
      </c>
      <c r="AZ2117" s="1">
        <v>0</v>
      </c>
      <c r="BA2117" s="1">
        <v>0</v>
      </c>
      <c r="BB2117" s="1">
        <v>519474.7923952</v>
      </c>
      <c r="BC2117" s="7">
        <v>1.4139945614664646</v>
      </c>
      <c r="BD2117" s="35" t="s">
        <v>552</v>
      </c>
      <c r="BE2117" s="35" t="s">
        <v>552</v>
      </c>
      <c r="BF2117" s="35">
        <v>2.8836190900835672</v>
      </c>
      <c r="BG2117" s="35" t="s">
        <v>552</v>
      </c>
      <c r="BH2117" s="35" t="s">
        <v>552</v>
      </c>
      <c r="BI2117" s="35" t="s">
        <v>552</v>
      </c>
      <c r="BJ2117" s="35" t="s">
        <v>552</v>
      </c>
      <c r="BK2117" s="35" t="s">
        <v>552</v>
      </c>
      <c r="BL2117" s="35" t="s">
        <v>552</v>
      </c>
      <c r="BM2117" s="35" t="s">
        <v>552</v>
      </c>
      <c r="BN2117" s="35">
        <v>2.8836190900835672</v>
      </c>
      <c r="BO2117" s="1">
        <v>0</v>
      </c>
      <c r="BP2117" s="1">
        <v>0</v>
      </c>
      <c r="BQ2117" s="1">
        <v>693227.19087959989</v>
      </c>
      <c r="BR2117" s="1">
        <v>30813.793450684603</v>
      </c>
      <c r="BS2117" s="1">
        <v>272287.06948150671</v>
      </c>
      <c r="BT2117" s="1">
        <v>693227.19087959989</v>
      </c>
      <c r="BU2117" s="1">
        <v>30813.793450684603</v>
      </c>
      <c r="BV2117" s="1">
        <v>80152.22324805177</v>
      </c>
      <c r="BW2117" s="35">
        <v>6.045348298650584</v>
      </c>
      <c r="BX2117" s="1">
        <v>3497572.6280827131</v>
      </c>
      <c r="BY2117" s="1">
        <v>155466.3203613821</v>
      </c>
      <c r="BZ2117" s="1">
        <v>1373783.1027530734</v>
      </c>
      <c r="CA2117" s="1">
        <v>3497572.6280827131</v>
      </c>
      <c r="CB2117" s="1">
        <v>155466.3203613821</v>
      </c>
      <c r="CC2117" s="1">
        <v>404395.88319761987</v>
      </c>
    </row>
    <row r="2118" spans="1:81" x14ac:dyDescent="0.25">
      <c r="A2118" t="s">
        <v>1587</v>
      </c>
      <c r="B2118" t="s">
        <v>1588</v>
      </c>
      <c r="C2118" t="s">
        <v>68</v>
      </c>
      <c r="D2118" t="s">
        <v>1730</v>
      </c>
      <c r="E2118">
        <v>60001</v>
      </c>
      <c r="F2118" t="s">
        <v>370</v>
      </c>
      <c r="G2118" t="s">
        <v>369</v>
      </c>
      <c r="H2118" s="74">
        <v>0.53187107325275007</v>
      </c>
      <c r="I2118" s="1">
        <v>2106049.31</v>
      </c>
      <c r="J2118" s="1"/>
      <c r="K2118" s="1"/>
      <c r="L2118" s="1">
        <v>1032710</v>
      </c>
      <c r="M2118" s="1"/>
      <c r="N2118" s="1"/>
      <c r="O2118" s="1"/>
      <c r="P2118" s="1"/>
      <c r="Q2118" s="1"/>
      <c r="R2118" s="1"/>
      <c r="S2118" s="1"/>
      <c r="T2118" s="1">
        <v>1032710</v>
      </c>
      <c r="U2118" s="1">
        <v>18.666666666666668</v>
      </c>
      <c r="V2118" s="36">
        <v>0.11140147336371677</v>
      </c>
      <c r="W2118" s="1"/>
      <c r="X2118" s="1"/>
      <c r="Y2118" s="1">
        <v>239608</v>
      </c>
      <c r="Z2118" s="1"/>
      <c r="AA2118" s="1"/>
      <c r="AB2118" s="1"/>
      <c r="AC2118" s="1"/>
      <c r="AD2118" s="1"/>
      <c r="AE2118" s="1"/>
      <c r="AF2118" s="1"/>
      <c r="AG2118" s="1">
        <v>0</v>
      </c>
      <c r="AH2118" s="1">
        <v>0</v>
      </c>
      <c r="AI2118" s="1">
        <v>2458467.4781250004</v>
      </c>
      <c r="AJ2118" s="1">
        <v>0</v>
      </c>
      <c r="AK2118" s="1"/>
      <c r="AL2118" s="1">
        <v>0</v>
      </c>
      <c r="AM2118" s="1">
        <v>0</v>
      </c>
      <c r="AN2118" s="1"/>
      <c r="AO2118" s="1">
        <v>0</v>
      </c>
      <c r="AP2118" s="1">
        <v>0</v>
      </c>
      <c r="AQ2118" s="1">
        <v>2458467.4781250004</v>
      </c>
      <c r="AR2118" s="1">
        <v>0</v>
      </c>
      <c r="AS2118" s="1">
        <v>0</v>
      </c>
      <c r="AT2118" s="1">
        <v>519474.7923952</v>
      </c>
      <c r="AU2118" s="1">
        <v>0</v>
      </c>
      <c r="AV2118" s="1"/>
      <c r="AW2118" s="1">
        <v>0</v>
      </c>
      <c r="AX2118" s="1">
        <v>0</v>
      </c>
      <c r="AY2118" s="1"/>
      <c r="AZ2118" s="1">
        <v>0</v>
      </c>
      <c r="BA2118" s="1">
        <v>0</v>
      </c>
      <c r="BB2118" s="1">
        <v>519474.7923952</v>
      </c>
      <c r="BC2118" s="7">
        <v>1.4139945614664646</v>
      </c>
      <c r="BD2118" s="35" t="s">
        <v>552</v>
      </c>
      <c r="BE2118" s="35" t="s">
        <v>552</v>
      </c>
      <c r="BF2118" s="35">
        <v>2.8836190900835672</v>
      </c>
      <c r="BG2118" s="35" t="s">
        <v>552</v>
      </c>
      <c r="BH2118" s="35" t="s">
        <v>552</v>
      </c>
      <c r="BI2118" s="35" t="s">
        <v>552</v>
      </c>
      <c r="BJ2118" s="35" t="s">
        <v>552</v>
      </c>
      <c r="BK2118" s="35" t="s">
        <v>552</v>
      </c>
      <c r="BL2118" s="35" t="s">
        <v>552</v>
      </c>
      <c r="BM2118" s="35" t="s">
        <v>552</v>
      </c>
      <c r="BN2118" s="35">
        <v>2.8836190900835672</v>
      </c>
      <c r="BO2118" s="1">
        <v>0</v>
      </c>
      <c r="BP2118" s="1">
        <v>0</v>
      </c>
      <c r="BQ2118" s="1">
        <v>693227.19087959989</v>
      </c>
      <c r="BR2118" s="1">
        <v>30813.793450684603</v>
      </c>
      <c r="BS2118" s="1">
        <v>272287.06948150671</v>
      </c>
      <c r="BT2118" s="1">
        <v>693227.19087959989</v>
      </c>
      <c r="BU2118" s="1">
        <v>30813.793450684603</v>
      </c>
      <c r="BV2118" s="1">
        <v>80152.22324805177</v>
      </c>
      <c r="BW2118" s="35">
        <v>6.045348298650584</v>
      </c>
      <c r="BX2118" s="1">
        <v>3497572.6280827131</v>
      </c>
      <c r="BY2118" s="1">
        <v>155466.3203613821</v>
      </c>
      <c r="BZ2118" s="1">
        <v>1373783.1027530734</v>
      </c>
      <c r="CA2118" s="1">
        <v>3497572.6280827131</v>
      </c>
      <c r="CB2118" s="1">
        <v>155466.3203613821</v>
      </c>
      <c r="CC2118" s="1">
        <v>404395.88319761987</v>
      </c>
    </row>
    <row r="2119" spans="1:81" x14ac:dyDescent="0.25">
      <c r="A2119" t="s">
        <v>1589</v>
      </c>
      <c r="B2119" t="s">
        <v>471</v>
      </c>
      <c r="C2119" t="s">
        <v>68</v>
      </c>
      <c r="D2119" t="s">
        <v>28</v>
      </c>
      <c r="E2119">
        <v>60041</v>
      </c>
      <c r="F2119" t="s">
        <v>39</v>
      </c>
      <c r="G2119" t="s">
        <v>69</v>
      </c>
      <c r="H2119" s="74">
        <v>0.42451936704484999</v>
      </c>
      <c r="I2119" s="1">
        <v>320855</v>
      </c>
      <c r="J2119" s="1">
        <v>0</v>
      </c>
      <c r="K2119" s="1">
        <v>0</v>
      </c>
      <c r="L2119" s="1">
        <v>283496</v>
      </c>
      <c r="M2119" s="1">
        <v>0</v>
      </c>
      <c r="N2119" s="1">
        <v>0</v>
      </c>
      <c r="O2119" s="1">
        <v>0</v>
      </c>
      <c r="P2119" s="1">
        <v>30596</v>
      </c>
      <c r="Q2119" s="1">
        <v>0</v>
      </c>
      <c r="R2119" s="1">
        <v>0</v>
      </c>
      <c r="S2119" s="1">
        <v>0</v>
      </c>
      <c r="T2119" s="1">
        <v>314092</v>
      </c>
      <c r="U2119" s="1"/>
      <c r="V2119" s="36"/>
      <c r="W2119" s="1"/>
      <c r="X2119" s="1"/>
      <c r="Y2119" s="1">
        <v>36739</v>
      </c>
      <c r="Z2119" s="1"/>
      <c r="AA2119" s="1"/>
      <c r="AB2119" s="1"/>
      <c r="AC2119" s="1">
        <v>654</v>
      </c>
      <c r="AD2119" s="1"/>
      <c r="AE2119" s="1"/>
      <c r="AF2119" s="1"/>
      <c r="AG2119" s="1">
        <v>0</v>
      </c>
      <c r="AH2119" s="1">
        <v>0</v>
      </c>
      <c r="AI2119" s="1">
        <v>378418.54950000002</v>
      </c>
      <c r="AJ2119" s="1">
        <v>0</v>
      </c>
      <c r="AK2119" s="1">
        <v>0</v>
      </c>
      <c r="AL2119" s="1">
        <v>0</v>
      </c>
      <c r="AM2119" s="1">
        <v>5776.8719566666659</v>
      </c>
      <c r="AN2119" s="1">
        <v>0</v>
      </c>
      <c r="AO2119" s="1">
        <v>0</v>
      </c>
      <c r="AP2119" s="1">
        <v>0</v>
      </c>
      <c r="AQ2119" s="1">
        <v>384195.42145666666</v>
      </c>
      <c r="AR2119" s="1">
        <v>0</v>
      </c>
      <c r="AS2119" s="1">
        <v>0</v>
      </c>
      <c r="AT2119" s="1">
        <v>79650.864736599993</v>
      </c>
      <c r="AU2119" s="1">
        <v>0</v>
      </c>
      <c r="AV2119" s="1">
        <v>0</v>
      </c>
      <c r="AW2119" s="1">
        <v>0</v>
      </c>
      <c r="AX2119" s="1">
        <v>1701.1717199999998</v>
      </c>
      <c r="AY2119" s="1">
        <v>0</v>
      </c>
      <c r="AZ2119" s="1">
        <v>0</v>
      </c>
      <c r="BA2119" s="1">
        <v>0</v>
      </c>
      <c r="BB2119" s="1">
        <v>81352.036456599992</v>
      </c>
      <c r="BC2119" s="7">
        <v>1.4509590248344788</v>
      </c>
      <c r="BD2119" s="35" t="s">
        <v>552</v>
      </c>
      <c r="BE2119" s="35" t="s">
        <v>552</v>
      </c>
      <c r="BF2119" s="35">
        <v>1.6157879272956235</v>
      </c>
      <c r="BG2119" s="35" t="s">
        <v>552</v>
      </c>
      <c r="BH2119" s="35" t="s">
        <v>552</v>
      </c>
      <c r="BI2119" s="35" t="s">
        <v>552</v>
      </c>
      <c r="BJ2119" s="35">
        <v>0.24441246165076044</v>
      </c>
      <c r="BK2119" s="35" t="s">
        <v>552</v>
      </c>
      <c r="BL2119" s="35" t="s">
        <v>552</v>
      </c>
      <c r="BM2119" s="35" t="s">
        <v>552</v>
      </c>
      <c r="BN2119" s="35">
        <v>1.4822009408493901</v>
      </c>
      <c r="BO2119" s="1">
        <v>0</v>
      </c>
      <c r="BP2119" s="1">
        <v>0</v>
      </c>
      <c r="BQ2119" s="1">
        <v>105612.63179999999</v>
      </c>
      <c r="BR2119" s="1">
        <v>4694.4578413595691</v>
      </c>
      <c r="BS2119" s="1">
        <v>41482.726574188739</v>
      </c>
      <c r="BT2119" s="1">
        <v>105612.63179999999</v>
      </c>
      <c r="BU2119" s="1">
        <v>4694.4578413595691</v>
      </c>
      <c r="BV2119" s="1">
        <v>12211.129847787683</v>
      </c>
      <c r="BW2119" s="35">
        <v>5.9749678436687299</v>
      </c>
      <c r="BX2119" s="1">
        <v>525419.44709022553</v>
      </c>
      <c r="BY2119" s="1">
        <v>23354.776804222376</v>
      </c>
      <c r="BZ2119" s="1">
        <v>206375.23077429127</v>
      </c>
      <c r="CA2119" s="1">
        <v>525419.44709022553</v>
      </c>
      <c r="CB2119" s="1">
        <v>23354.776804222376</v>
      </c>
      <c r="CC2119" s="1">
        <v>60749.978327607154</v>
      </c>
    </row>
    <row r="2120" spans="1:81" x14ac:dyDescent="0.25">
      <c r="A2120" t="s">
        <v>1589</v>
      </c>
      <c r="B2120" t="s">
        <v>471</v>
      </c>
      <c r="C2120" t="s">
        <v>68</v>
      </c>
      <c r="D2120" t="s">
        <v>1730</v>
      </c>
      <c r="E2120">
        <v>60041</v>
      </c>
      <c r="F2120" t="s">
        <v>39</v>
      </c>
      <c r="G2120" t="s">
        <v>69</v>
      </c>
      <c r="H2120" s="74">
        <v>0.42451936704484999</v>
      </c>
      <c r="I2120" s="1">
        <v>320855</v>
      </c>
      <c r="J2120" s="1"/>
      <c r="K2120" s="1"/>
      <c r="L2120" s="1">
        <v>283496</v>
      </c>
      <c r="M2120" s="1"/>
      <c r="N2120" s="1"/>
      <c r="O2120" s="1"/>
      <c r="P2120" s="1">
        <v>30596</v>
      </c>
      <c r="Q2120" s="1"/>
      <c r="R2120" s="1"/>
      <c r="S2120" s="1"/>
      <c r="T2120" s="1">
        <v>314092</v>
      </c>
      <c r="U2120" s="1">
        <v>11.666666666666666</v>
      </c>
      <c r="V2120" s="36">
        <v>0.10445184389817258</v>
      </c>
      <c r="W2120" s="1"/>
      <c r="X2120" s="1"/>
      <c r="Y2120" s="1">
        <v>36739</v>
      </c>
      <c r="Z2120" s="1"/>
      <c r="AA2120" s="1"/>
      <c r="AB2120" s="1"/>
      <c r="AC2120" s="1">
        <v>654</v>
      </c>
      <c r="AD2120" s="1"/>
      <c r="AE2120" s="1"/>
      <c r="AF2120" s="1"/>
      <c r="AG2120" s="1">
        <v>0</v>
      </c>
      <c r="AH2120" s="1">
        <v>0</v>
      </c>
      <c r="AI2120" s="1">
        <v>378418.54950000002</v>
      </c>
      <c r="AJ2120" s="1">
        <v>0</v>
      </c>
      <c r="AK2120" s="1"/>
      <c r="AL2120" s="1">
        <v>0</v>
      </c>
      <c r="AM2120" s="1">
        <v>5776.8719566666659</v>
      </c>
      <c r="AN2120" s="1"/>
      <c r="AO2120" s="1">
        <v>0</v>
      </c>
      <c r="AP2120" s="1">
        <v>0</v>
      </c>
      <c r="AQ2120" s="1">
        <v>384195.42145666666</v>
      </c>
      <c r="AR2120" s="1">
        <v>0</v>
      </c>
      <c r="AS2120" s="1">
        <v>0</v>
      </c>
      <c r="AT2120" s="1">
        <v>79650.864736599993</v>
      </c>
      <c r="AU2120" s="1">
        <v>0</v>
      </c>
      <c r="AV2120" s="1"/>
      <c r="AW2120" s="1">
        <v>0</v>
      </c>
      <c r="AX2120" s="1">
        <v>1701.1717199999998</v>
      </c>
      <c r="AY2120" s="1"/>
      <c r="AZ2120" s="1">
        <v>0</v>
      </c>
      <c r="BA2120" s="1">
        <v>0</v>
      </c>
      <c r="BB2120" s="1">
        <v>81352.036456599992</v>
      </c>
      <c r="BC2120" s="7">
        <v>1.4509590248344788</v>
      </c>
      <c r="BD2120" s="35" t="s">
        <v>552</v>
      </c>
      <c r="BE2120" s="35" t="s">
        <v>552</v>
      </c>
      <c r="BF2120" s="35">
        <v>1.6157879272956235</v>
      </c>
      <c r="BG2120" s="35" t="s">
        <v>552</v>
      </c>
      <c r="BH2120" s="35" t="s">
        <v>552</v>
      </c>
      <c r="BI2120" s="35" t="s">
        <v>552</v>
      </c>
      <c r="BJ2120" s="35">
        <v>0.24441246165076044</v>
      </c>
      <c r="BK2120" s="35" t="s">
        <v>552</v>
      </c>
      <c r="BL2120" s="35" t="s">
        <v>552</v>
      </c>
      <c r="BM2120" s="35" t="s">
        <v>552</v>
      </c>
      <c r="BN2120" s="35">
        <v>1.4822009408493901</v>
      </c>
      <c r="BO2120" s="1">
        <v>0</v>
      </c>
      <c r="BP2120" s="1">
        <v>0</v>
      </c>
      <c r="BQ2120" s="1">
        <v>105612.63179999999</v>
      </c>
      <c r="BR2120" s="1">
        <v>4694.4578413595691</v>
      </c>
      <c r="BS2120" s="1">
        <v>41482.726574188739</v>
      </c>
      <c r="BT2120" s="1">
        <v>105612.63179999999</v>
      </c>
      <c r="BU2120" s="1">
        <v>4694.4578413595691</v>
      </c>
      <c r="BV2120" s="1">
        <v>12211.129847787683</v>
      </c>
      <c r="BW2120" s="35">
        <v>5.9749678436687299</v>
      </c>
      <c r="BX2120" s="1">
        <v>525419.44709022553</v>
      </c>
      <c r="BY2120" s="1">
        <v>23354.776804222376</v>
      </c>
      <c r="BZ2120" s="1">
        <v>206375.23077429127</v>
      </c>
      <c r="CA2120" s="1">
        <v>525419.44709022553</v>
      </c>
      <c r="CB2120" s="1">
        <v>23354.776804222376</v>
      </c>
      <c r="CC2120" s="1">
        <v>60749.978327607154</v>
      </c>
    </row>
    <row r="2121" spans="1:81" x14ac:dyDescent="0.25">
      <c r="A2121" t="s">
        <v>763</v>
      </c>
      <c r="B2121" t="s">
        <v>764</v>
      </c>
      <c r="C2121" t="s">
        <v>68</v>
      </c>
      <c r="D2121" t="s">
        <v>38</v>
      </c>
      <c r="E2121">
        <v>60016</v>
      </c>
      <c r="F2121" t="s">
        <v>39</v>
      </c>
      <c r="G2121" t="s">
        <v>245</v>
      </c>
      <c r="H2121" s="74">
        <v>0.38932059913285</v>
      </c>
      <c r="I2121" s="1">
        <v>1399004</v>
      </c>
      <c r="J2121" s="1"/>
      <c r="K2121" s="1">
        <v>722195</v>
      </c>
      <c r="L2121" s="1"/>
      <c r="M2121" s="1"/>
      <c r="N2121" s="1"/>
      <c r="O2121" s="1"/>
      <c r="P2121" s="1"/>
      <c r="Q2121" s="1"/>
      <c r="R2121" s="1"/>
      <c r="S2121" s="1"/>
      <c r="T2121" s="1">
        <v>722195</v>
      </c>
      <c r="U2121" s="1">
        <v>30.833333333333332</v>
      </c>
      <c r="V2121" s="36">
        <v>6.4353534029306297E-2</v>
      </c>
      <c r="W2121" s="1"/>
      <c r="X2121" s="1">
        <v>261863</v>
      </c>
      <c r="Y2121" s="1"/>
      <c r="Z2121" s="1"/>
      <c r="AA2121" s="1"/>
      <c r="AB2121" s="1"/>
      <c r="AC2121" s="1"/>
      <c r="AD2121" s="1"/>
      <c r="AE2121" s="1"/>
      <c r="AF2121" s="1"/>
      <c r="AG2121" s="1">
        <v>0</v>
      </c>
      <c r="AH2121" s="1">
        <v>2119855.6867042398</v>
      </c>
      <c r="AI2121" s="1">
        <v>0</v>
      </c>
      <c r="AJ2121" s="1">
        <v>0</v>
      </c>
      <c r="AK2121" s="1">
        <v>0</v>
      </c>
      <c r="AL2121" s="1">
        <v>0</v>
      </c>
      <c r="AM2121" s="1">
        <v>0</v>
      </c>
      <c r="AN2121" s="1">
        <v>0</v>
      </c>
      <c r="AO2121" s="1">
        <v>0</v>
      </c>
      <c r="AP2121" s="1">
        <v>0</v>
      </c>
      <c r="AQ2121" s="1">
        <v>2119855.6867042398</v>
      </c>
      <c r="AR2121" s="1">
        <v>0</v>
      </c>
      <c r="AS2121" s="1">
        <v>565699.10374950001</v>
      </c>
      <c r="AT2121" s="1">
        <v>0</v>
      </c>
      <c r="AU2121" s="1">
        <v>0</v>
      </c>
      <c r="AV2121" s="1">
        <v>0</v>
      </c>
      <c r="AW2121" s="1">
        <v>0</v>
      </c>
      <c r="AX2121" s="1">
        <v>0</v>
      </c>
      <c r="AY2121" s="1">
        <v>0</v>
      </c>
      <c r="AZ2121" s="1">
        <v>0</v>
      </c>
      <c r="BA2121" s="1">
        <v>0</v>
      </c>
      <c r="BB2121" s="1">
        <v>565699.10374950001</v>
      </c>
      <c r="BC2121" s="7">
        <v>1.919619093622134</v>
      </c>
      <c r="BD2121" s="35" t="s">
        <v>552</v>
      </c>
      <c r="BE2121" s="35">
        <v>3.7186006417293664</v>
      </c>
      <c r="BF2121" s="35" t="s">
        <v>552</v>
      </c>
      <c r="BG2121" s="35" t="s">
        <v>552</v>
      </c>
      <c r="BH2121" s="35" t="s">
        <v>552</v>
      </c>
      <c r="BI2121" s="35" t="s">
        <v>552</v>
      </c>
      <c r="BJ2121" s="35" t="s">
        <v>552</v>
      </c>
      <c r="BK2121" s="35" t="s">
        <v>552</v>
      </c>
      <c r="BL2121" s="35" t="s">
        <v>552</v>
      </c>
      <c r="BM2121" s="35" t="s">
        <v>552</v>
      </c>
      <c r="BN2121" s="35">
        <v>3.7186006417293664</v>
      </c>
      <c r="BO2121" s="1">
        <v>0</v>
      </c>
      <c r="BP2121" s="1"/>
      <c r="BQ2121" s="1">
        <v>460496.15663999994</v>
      </c>
      <c r="BR2121" s="1">
        <v>20468.951077257334</v>
      </c>
      <c r="BS2121" s="1">
        <v>180874.53961507947</v>
      </c>
      <c r="BT2121" s="1">
        <v>460496.15663999994</v>
      </c>
      <c r="BU2121" s="1">
        <v>20468.951077257334</v>
      </c>
      <c r="BV2121" s="1">
        <v>53243.426163140226</v>
      </c>
      <c r="BW2121" s="35">
        <v>6.0412158107127594</v>
      </c>
      <c r="BX2121" s="1">
        <v>2321460.5056260275</v>
      </c>
      <c r="BY2121" s="1">
        <v>103188.39979937565</v>
      </c>
      <c r="BZ2121" s="1">
        <v>911827.58886293019</v>
      </c>
      <c r="CA2121" s="1">
        <v>2321460.5056260275</v>
      </c>
      <c r="CB2121" s="1">
        <v>103188.39979937565</v>
      </c>
      <c r="CC2121" s="1">
        <v>268411.60179013992</v>
      </c>
    </row>
    <row r="2122" spans="1:81" x14ac:dyDescent="0.25">
      <c r="A2122" t="s">
        <v>763</v>
      </c>
      <c r="B2122" t="s">
        <v>764</v>
      </c>
      <c r="C2122" t="s">
        <v>68</v>
      </c>
      <c r="D2122" t="s">
        <v>28</v>
      </c>
      <c r="E2122">
        <v>60016</v>
      </c>
      <c r="F2122" t="s">
        <v>39</v>
      </c>
      <c r="G2122" t="s">
        <v>245</v>
      </c>
      <c r="H2122" s="74">
        <v>0.38932059913285</v>
      </c>
      <c r="I2122" s="1">
        <v>1492299</v>
      </c>
      <c r="J2122" s="1">
        <v>0</v>
      </c>
      <c r="K2122" s="1">
        <v>722195</v>
      </c>
      <c r="L2122" s="1">
        <v>206035</v>
      </c>
      <c r="M2122" s="1">
        <v>0</v>
      </c>
      <c r="N2122" s="1">
        <v>0</v>
      </c>
      <c r="O2122" s="1">
        <v>0</v>
      </c>
      <c r="P2122" s="1">
        <v>0</v>
      </c>
      <c r="Q2122" s="1">
        <v>0</v>
      </c>
      <c r="R2122" s="1">
        <v>0</v>
      </c>
      <c r="S2122" s="1">
        <v>0</v>
      </c>
      <c r="T2122" s="1">
        <v>928230</v>
      </c>
      <c r="U2122" s="1"/>
      <c r="V2122" s="36"/>
      <c r="W2122" s="1"/>
      <c r="X2122" s="1">
        <v>261863</v>
      </c>
      <c r="Y2122" s="1">
        <v>31413</v>
      </c>
      <c r="Z2122" s="1"/>
      <c r="AA2122" s="1"/>
      <c r="AB2122" s="1"/>
      <c r="AC2122" s="1"/>
      <c r="AD2122" s="1"/>
      <c r="AE2122" s="1"/>
      <c r="AF2122" s="1"/>
      <c r="AG2122" s="1">
        <v>0</v>
      </c>
      <c r="AH2122" s="1">
        <v>2119855.6867042398</v>
      </c>
      <c r="AI2122" s="1">
        <v>323134.76406250009</v>
      </c>
      <c r="AJ2122" s="1">
        <v>0</v>
      </c>
      <c r="AK2122" s="1">
        <v>0</v>
      </c>
      <c r="AL2122" s="1">
        <v>0</v>
      </c>
      <c r="AM2122" s="1">
        <v>0</v>
      </c>
      <c r="AN2122" s="1">
        <v>0</v>
      </c>
      <c r="AO2122" s="1">
        <v>0</v>
      </c>
      <c r="AP2122" s="1">
        <v>0</v>
      </c>
      <c r="AQ2122" s="1">
        <v>2442990.4507667399</v>
      </c>
      <c r="AR2122" s="1">
        <v>0</v>
      </c>
      <c r="AS2122" s="1">
        <v>565699.10374950001</v>
      </c>
      <c r="AT2122" s="1">
        <v>68103.993412199998</v>
      </c>
      <c r="AU2122" s="1">
        <v>0</v>
      </c>
      <c r="AV2122" s="1">
        <v>0</v>
      </c>
      <c r="AW2122" s="1">
        <v>0</v>
      </c>
      <c r="AX2122" s="1">
        <v>0</v>
      </c>
      <c r="AY2122" s="1">
        <v>0</v>
      </c>
      <c r="AZ2122" s="1">
        <v>0</v>
      </c>
      <c r="BA2122" s="1">
        <v>0</v>
      </c>
      <c r="BB2122" s="1">
        <v>633803.09716170002</v>
      </c>
      <c r="BC2122" s="7">
        <v>2.0617808816654302</v>
      </c>
      <c r="BD2122" s="35" t="s">
        <v>552</v>
      </c>
      <c r="BE2122" s="35">
        <v>3.7186006417293664</v>
      </c>
      <c r="BF2122" s="35">
        <v>1.8988946415642978</v>
      </c>
      <c r="BG2122" s="35" t="s">
        <v>552</v>
      </c>
      <c r="BH2122" s="35" t="s">
        <v>552</v>
      </c>
      <c r="BI2122" s="35" t="s">
        <v>552</v>
      </c>
      <c r="BJ2122" s="35" t="s">
        <v>552</v>
      </c>
      <c r="BK2122" s="35" t="s">
        <v>552</v>
      </c>
      <c r="BL2122" s="35" t="s">
        <v>552</v>
      </c>
      <c r="BM2122" s="35" t="s">
        <v>552</v>
      </c>
      <c r="BN2122" s="35">
        <v>3.3146887602517046</v>
      </c>
      <c r="BO2122" s="1">
        <v>0</v>
      </c>
      <c r="BP2122" s="1">
        <v>0</v>
      </c>
      <c r="BQ2122" s="1">
        <v>491205.13883999991</v>
      </c>
      <c r="BR2122" s="1">
        <v>21833.958461619866</v>
      </c>
      <c r="BS2122" s="1">
        <v>192936.47094150085</v>
      </c>
      <c r="BT2122" s="1">
        <v>491205.13883999991</v>
      </c>
      <c r="BU2122" s="1">
        <v>21833.958461619866</v>
      </c>
      <c r="BV2122" s="1">
        <v>56794.056071196363</v>
      </c>
      <c r="BW2122" s="35">
        <v>6.0412158107127594</v>
      </c>
      <c r="BX2122" s="1">
        <v>2476271.1122235637</v>
      </c>
      <c r="BY2122" s="1">
        <v>110069.69660716371</v>
      </c>
      <c r="BZ2122" s="1">
        <v>972634.38777341705</v>
      </c>
      <c r="CA2122" s="1">
        <v>2476271.1122235637</v>
      </c>
      <c r="CB2122" s="1">
        <v>110069.69660716371</v>
      </c>
      <c r="CC2122" s="1">
        <v>286311.09342062211</v>
      </c>
    </row>
    <row r="2123" spans="1:81" x14ac:dyDescent="0.25">
      <c r="A2123" t="s">
        <v>763</v>
      </c>
      <c r="B2123" t="s">
        <v>764</v>
      </c>
      <c r="C2123" t="s">
        <v>68</v>
      </c>
      <c r="D2123" t="s">
        <v>1730</v>
      </c>
      <c r="E2123">
        <v>60016</v>
      </c>
      <c r="F2123" t="s">
        <v>39</v>
      </c>
      <c r="G2123" t="s">
        <v>245</v>
      </c>
      <c r="H2123" s="74">
        <v>0.38932059913285</v>
      </c>
      <c r="I2123" s="1">
        <v>93295</v>
      </c>
      <c r="J2123" s="1"/>
      <c r="K2123" s="1"/>
      <c r="L2123" s="1">
        <v>206035</v>
      </c>
      <c r="M2123" s="1"/>
      <c r="N2123" s="1"/>
      <c r="O2123" s="1"/>
      <c r="P2123" s="1"/>
      <c r="Q2123" s="1"/>
      <c r="R2123" s="1"/>
      <c r="S2123" s="1"/>
      <c r="T2123" s="1">
        <v>206035</v>
      </c>
      <c r="U2123" s="1">
        <v>20</v>
      </c>
      <c r="V2123" s="36">
        <v>3.1884171889845048E-2</v>
      </c>
      <c r="W2123" s="1"/>
      <c r="X2123" s="1"/>
      <c r="Y2123" s="1">
        <v>31413</v>
      </c>
      <c r="Z2123" s="1"/>
      <c r="AA2123" s="1"/>
      <c r="AB2123" s="1"/>
      <c r="AC2123" s="1"/>
      <c r="AD2123" s="1"/>
      <c r="AE2123" s="1"/>
      <c r="AF2123" s="1"/>
      <c r="AG2123" s="1">
        <v>0</v>
      </c>
      <c r="AH2123" s="1">
        <v>0</v>
      </c>
      <c r="AI2123" s="1">
        <v>323134.76406250009</v>
      </c>
      <c r="AJ2123" s="1">
        <v>0</v>
      </c>
      <c r="AK2123" s="1"/>
      <c r="AL2123" s="1">
        <v>0</v>
      </c>
      <c r="AM2123" s="1">
        <v>0</v>
      </c>
      <c r="AN2123" s="1"/>
      <c r="AO2123" s="1">
        <v>0</v>
      </c>
      <c r="AP2123" s="1">
        <v>0</v>
      </c>
      <c r="AQ2123" s="1">
        <v>323134.76406250009</v>
      </c>
      <c r="AR2123" s="1">
        <v>0</v>
      </c>
      <c r="AS2123" s="1">
        <v>0</v>
      </c>
      <c r="AT2123" s="1">
        <v>68103.993412199998</v>
      </c>
      <c r="AU2123" s="1">
        <v>0</v>
      </c>
      <c r="AV2123" s="1"/>
      <c r="AW2123" s="1">
        <v>0</v>
      </c>
      <c r="AX2123" s="1">
        <v>0</v>
      </c>
      <c r="AY2123" s="1"/>
      <c r="AZ2123" s="1">
        <v>0</v>
      </c>
      <c r="BA2123" s="1">
        <v>0</v>
      </c>
      <c r="BB2123" s="1">
        <v>68103.993412199998</v>
      </c>
      <c r="BC2123" s="7">
        <v>4.1935661876274199</v>
      </c>
      <c r="BD2123" s="35" t="s">
        <v>552</v>
      </c>
      <c r="BE2123" s="35" t="s">
        <v>552</v>
      </c>
      <c r="BF2123" s="35">
        <v>1.8988946415642978</v>
      </c>
      <c r="BG2123" s="35" t="s">
        <v>552</v>
      </c>
      <c r="BH2123" s="35" t="s">
        <v>552</v>
      </c>
      <c r="BI2123" s="35" t="s">
        <v>552</v>
      </c>
      <c r="BJ2123" s="35" t="s">
        <v>552</v>
      </c>
      <c r="BK2123" s="35" t="s">
        <v>552</v>
      </c>
      <c r="BL2123" s="35" t="s">
        <v>552</v>
      </c>
      <c r="BM2123" s="35" t="s">
        <v>552</v>
      </c>
      <c r="BN2123" s="35">
        <v>1.8988946415642978</v>
      </c>
      <c r="BO2123" s="1">
        <v>0</v>
      </c>
      <c r="BP2123" s="1">
        <v>0</v>
      </c>
      <c r="BQ2123" s="1">
        <v>30708.982199999995</v>
      </c>
      <c r="BR2123" s="1">
        <v>1365.0073843625344</v>
      </c>
      <c r="BS2123" s="1">
        <v>12061.9313264214</v>
      </c>
      <c r="BT2123" s="1">
        <v>30708.982199999995</v>
      </c>
      <c r="BU2123" s="1">
        <v>1365.0073843625344</v>
      </c>
      <c r="BV2123" s="1">
        <v>3550.6299080561371</v>
      </c>
      <c r="BW2123" s="35">
        <v>6.0412158107127594</v>
      </c>
      <c r="BX2123" s="1">
        <v>154810.60659753668</v>
      </c>
      <c r="BY2123" s="1">
        <v>6881.2968077880769</v>
      </c>
      <c r="BZ2123" s="1">
        <v>60806.798910487072</v>
      </c>
      <c r="CA2123" s="1">
        <v>154810.60659753668</v>
      </c>
      <c r="CB2123" s="1">
        <v>6881.2968077880769</v>
      </c>
      <c r="CC2123" s="1">
        <v>17899.491630482189</v>
      </c>
    </row>
    <row r="2124" spans="1:81" x14ac:dyDescent="0.25">
      <c r="A2124" t="s">
        <v>699</v>
      </c>
      <c r="B2124" t="s">
        <v>700</v>
      </c>
      <c r="C2124" t="s">
        <v>68</v>
      </c>
      <c r="D2124" t="s">
        <v>38</v>
      </c>
      <c r="E2124">
        <v>60014</v>
      </c>
      <c r="F2124" t="s">
        <v>39</v>
      </c>
      <c r="G2124" t="s">
        <v>69</v>
      </c>
      <c r="H2124" s="74">
        <v>0.42451936704484999</v>
      </c>
      <c r="I2124" s="1">
        <v>12355766</v>
      </c>
      <c r="J2124" s="1"/>
      <c r="K2124" s="1"/>
      <c r="L2124" s="1">
        <v>882044</v>
      </c>
      <c r="M2124" s="1"/>
      <c r="N2124" s="1"/>
      <c r="O2124" s="1"/>
      <c r="P2124" s="1"/>
      <c r="Q2124" s="1"/>
      <c r="R2124" s="1"/>
      <c r="S2124" s="1"/>
      <c r="T2124" s="1">
        <v>882044</v>
      </c>
      <c r="U2124" s="1">
        <v>31.375</v>
      </c>
      <c r="V2124" s="36">
        <v>0.28525411131486039</v>
      </c>
      <c r="W2124" s="1"/>
      <c r="X2124" s="1"/>
      <c r="Y2124" s="1">
        <v>249134</v>
      </c>
      <c r="Z2124" s="1"/>
      <c r="AA2124" s="1"/>
      <c r="AB2124" s="1"/>
      <c r="AC2124" s="1">
        <v>71114</v>
      </c>
      <c r="AD2124" s="1"/>
      <c r="AE2124" s="1"/>
      <c r="AF2124" s="1"/>
      <c r="AG2124" s="1">
        <v>0</v>
      </c>
      <c r="AH2124" s="1">
        <v>0</v>
      </c>
      <c r="AI2124" s="1">
        <v>2553967.0292500001</v>
      </c>
      <c r="AJ2124" s="1">
        <v>0</v>
      </c>
      <c r="AK2124" s="1">
        <v>0</v>
      </c>
      <c r="AL2124" s="1">
        <v>0</v>
      </c>
      <c r="AM2124" s="1">
        <v>626645.18975999986</v>
      </c>
      <c r="AN2124" s="1">
        <v>0</v>
      </c>
      <c r="AO2124" s="1">
        <v>0</v>
      </c>
      <c r="AP2124" s="1">
        <v>0</v>
      </c>
      <c r="AQ2124" s="1">
        <v>3180612.2190100001</v>
      </c>
      <c r="AR2124" s="1">
        <v>0</v>
      </c>
      <c r="AS2124" s="1">
        <v>0</v>
      </c>
      <c r="AT2124" s="1">
        <v>540127.34519959998</v>
      </c>
      <c r="AU2124" s="1">
        <v>0</v>
      </c>
      <c r="AV2124" s="1">
        <v>0</v>
      </c>
      <c r="AW2124" s="1">
        <v>0</v>
      </c>
      <c r="AX2124" s="1">
        <v>184980.31451999999</v>
      </c>
      <c r="AY2124" s="1">
        <v>0</v>
      </c>
      <c r="AZ2124" s="1">
        <v>0</v>
      </c>
      <c r="BA2124" s="1">
        <v>0</v>
      </c>
      <c r="BB2124" s="1">
        <v>725107.65971959999</v>
      </c>
      <c r="BC2124" s="7">
        <v>0.31610503782036664</v>
      </c>
      <c r="BD2124" s="35" t="s">
        <v>552</v>
      </c>
      <c r="BE2124" s="35" t="s">
        <v>552</v>
      </c>
      <c r="BF2124" s="35">
        <v>3.5078685127381402</v>
      </c>
      <c r="BG2124" s="35" t="s">
        <v>552</v>
      </c>
      <c r="BH2124" s="35" t="s">
        <v>552</v>
      </c>
      <c r="BI2124" s="35" t="s">
        <v>552</v>
      </c>
      <c r="BJ2124" s="35" t="s">
        <v>552</v>
      </c>
      <c r="BK2124" s="35" t="s">
        <v>552</v>
      </c>
      <c r="BL2124" s="35" t="s">
        <v>552</v>
      </c>
      <c r="BM2124" s="35" t="s">
        <v>552</v>
      </c>
      <c r="BN2124" s="35">
        <v>4.4280329311571762</v>
      </c>
      <c r="BO2124" s="1">
        <v>0</v>
      </c>
      <c r="BP2124" s="1"/>
      <c r="BQ2124" s="1">
        <v>4067023.9365599994</v>
      </c>
      <c r="BR2124" s="1">
        <v>180778.3035474091</v>
      </c>
      <c r="BS2124" s="1">
        <v>1597453.2501991789</v>
      </c>
      <c r="BT2124" s="1">
        <v>4067023.9365599994</v>
      </c>
      <c r="BU2124" s="1">
        <v>180778.3035474091</v>
      </c>
      <c r="BV2124" s="1">
        <v>470236.90762144956</v>
      </c>
      <c r="BW2124" s="35">
        <v>6.0620350178744253</v>
      </c>
      <c r="BX2124" s="1">
        <v>20587417.585400209</v>
      </c>
      <c r="BY2124" s="1">
        <v>915106.10302891722</v>
      </c>
      <c r="BZ2124" s="1">
        <v>8086364.2919255598</v>
      </c>
      <c r="CA2124" s="1">
        <v>20587417.585400209</v>
      </c>
      <c r="CB2124" s="1">
        <v>915106.10302891722</v>
      </c>
      <c r="CC2124" s="1">
        <v>2380355.6930767586</v>
      </c>
    </row>
    <row r="2125" spans="1:81" x14ac:dyDescent="0.25">
      <c r="A2125" t="s">
        <v>699</v>
      </c>
      <c r="B2125" t="s">
        <v>700</v>
      </c>
      <c r="C2125" t="s">
        <v>68</v>
      </c>
      <c r="D2125" t="s">
        <v>28</v>
      </c>
      <c r="E2125">
        <v>60014</v>
      </c>
      <c r="F2125" t="s">
        <v>39</v>
      </c>
      <c r="G2125" t="s">
        <v>69</v>
      </c>
      <c r="H2125" s="74">
        <v>0.42451936704484999</v>
      </c>
      <c r="I2125" s="1">
        <v>12504691</v>
      </c>
      <c r="J2125" s="1">
        <v>0</v>
      </c>
      <c r="K2125" s="1">
        <v>0</v>
      </c>
      <c r="L2125" s="1">
        <v>931039</v>
      </c>
      <c r="M2125" s="1">
        <v>0</v>
      </c>
      <c r="N2125" s="1">
        <v>0</v>
      </c>
      <c r="O2125" s="1">
        <v>0</v>
      </c>
      <c r="P2125" s="1">
        <v>725131</v>
      </c>
      <c r="Q2125" s="1">
        <v>0</v>
      </c>
      <c r="R2125" s="1">
        <v>0</v>
      </c>
      <c r="S2125" s="1">
        <v>0</v>
      </c>
      <c r="T2125" s="1">
        <v>1656170</v>
      </c>
      <c r="U2125" s="1"/>
      <c r="V2125" s="36"/>
      <c r="W2125" s="1"/>
      <c r="X2125" s="1"/>
      <c r="Y2125" s="1">
        <v>249134</v>
      </c>
      <c r="Z2125" s="1"/>
      <c r="AA2125" s="1"/>
      <c r="AB2125" s="1"/>
      <c r="AC2125" s="1">
        <v>102790</v>
      </c>
      <c r="AD2125" s="1"/>
      <c r="AE2125" s="1"/>
      <c r="AF2125" s="1"/>
      <c r="AG2125" s="1">
        <v>0</v>
      </c>
      <c r="AH2125" s="1">
        <v>0</v>
      </c>
      <c r="AI2125" s="1">
        <v>2554539.6583125</v>
      </c>
      <c r="AJ2125" s="1">
        <v>0</v>
      </c>
      <c r="AK2125" s="1">
        <v>0</v>
      </c>
      <c r="AL2125" s="1">
        <v>0</v>
      </c>
      <c r="AM2125" s="1">
        <v>905584.09772083326</v>
      </c>
      <c r="AN2125" s="1">
        <v>0</v>
      </c>
      <c r="AO2125" s="1">
        <v>0</v>
      </c>
      <c r="AP2125" s="1">
        <v>0</v>
      </c>
      <c r="AQ2125" s="1">
        <v>3460123.756033333</v>
      </c>
      <c r="AR2125" s="1">
        <v>0</v>
      </c>
      <c r="AS2125" s="1">
        <v>0</v>
      </c>
      <c r="AT2125" s="1">
        <v>540127.34519959998</v>
      </c>
      <c r="AU2125" s="1">
        <v>0</v>
      </c>
      <c r="AV2125" s="1">
        <v>0</v>
      </c>
      <c r="AW2125" s="1">
        <v>0</v>
      </c>
      <c r="AX2125" s="1">
        <v>267375.29219999997</v>
      </c>
      <c r="AY2125" s="1">
        <v>0</v>
      </c>
      <c r="AZ2125" s="1">
        <v>0</v>
      </c>
      <c r="BA2125" s="1">
        <v>0</v>
      </c>
      <c r="BB2125" s="1">
        <v>807502.63739959989</v>
      </c>
      <c r="BC2125" s="7">
        <v>0.34128203515248262</v>
      </c>
      <c r="BD2125" s="35" t="s">
        <v>552</v>
      </c>
      <c r="BE2125" s="35" t="s">
        <v>552</v>
      </c>
      <c r="BF2125" s="35">
        <v>3.3238854693649782</v>
      </c>
      <c r="BG2125" s="35" t="s">
        <v>552</v>
      </c>
      <c r="BH2125" s="35" t="s">
        <v>552</v>
      </c>
      <c r="BI2125" s="35" t="s">
        <v>552</v>
      </c>
      <c r="BJ2125" s="35">
        <v>1.6175827401129359</v>
      </c>
      <c r="BK2125" s="35" t="s">
        <v>552</v>
      </c>
      <c r="BL2125" s="35" t="s">
        <v>552</v>
      </c>
      <c r="BM2125" s="35" t="s">
        <v>552</v>
      </c>
      <c r="BN2125" s="35">
        <v>2.5768045511227307</v>
      </c>
      <c r="BO2125" s="1">
        <v>0</v>
      </c>
      <c r="BP2125" s="1">
        <v>0</v>
      </c>
      <c r="BQ2125" s="1">
        <v>4116044.0895599993</v>
      </c>
      <c r="BR2125" s="1">
        <v>182957.23837474381</v>
      </c>
      <c r="BS2125" s="1">
        <v>1616707.4773580546</v>
      </c>
      <c r="BT2125" s="1">
        <v>4116044.0895599993</v>
      </c>
      <c r="BU2125" s="1">
        <v>182957.23837474381</v>
      </c>
      <c r="BV2125" s="1">
        <v>475904.70931561606</v>
      </c>
      <c r="BW2125" s="35">
        <v>6.0620350178744253</v>
      </c>
      <c r="BX2125" s="1">
        <v>20835559.316467773</v>
      </c>
      <c r="BY2125" s="1">
        <v>926135.94742655172</v>
      </c>
      <c r="BZ2125" s="1">
        <v>8183829.8640458966</v>
      </c>
      <c r="CA2125" s="1">
        <v>20835559.316467773</v>
      </c>
      <c r="CB2125" s="1">
        <v>926135.94742655172</v>
      </c>
      <c r="CC2125" s="1">
        <v>2409046.3037269977</v>
      </c>
    </row>
    <row r="2126" spans="1:81" x14ac:dyDescent="0.25">
      <c r="A2126" t="s">
        <v>699</v>
      </c>
      <c r="B2126" t="s">
        <v>700</v>
      </c>
      <c r="C2126" t="s">
        <v>68</v>
      </c>
      <c r="D2126" t="s">
        <v>1730</v>
      </c>
      <c r="E2126">
        <v>60014</v>
      </c>
      <c r="F2126" t="s">
        <v>39</v>
      </c>
      <c r="G2126" t="s">
        <v>69</v>
      </c>
      <c r="H2126" s="74">
        <v>0.42451936704484999</v>
      </c>
      <c r="I2126" s="1">
        <v>148925</v>
      </c>
      <c r="J2126" s="1"/>
      <c r="K2126" s="1"/>
      <c r="L2126" s="1">
        <v>48995</v>
      </c>
      <c r="M2126" s="1"/>
      <c r="N2126" s="1"/>
      <c r="O2126" s="1"/>
      <c r="P2126" s="1">
        <v>725131</v>
      </c>
      <c r="Q2126" s="1"/>
      <c r="R2126" s="1"/>
      <c r="S2126" s="1"/>
      <c r="T2126" s="1">
        <v>774126</v>
      </c>
      <c r="U2126" s="1">
        <v>17.149999999999999</v>
      </c>
      <c r="V2126" s="36">
        <v>5.3356888110919133E-2</v>
      </c>
      <c r="W2126" s="1"/>
      <c r="X2126" s="1"/>
      <c r="Y2126" s="1"/>
      <c r="Z2126" s="1"/>
      <c r="AA2126" s="1"/>
      <c r="AB2126" s="1"/>
      <c r="AC2126" s="1">
        <v>31676</v>
      </c>
      <c r="AD2126" s="1"/>
      <c r="AE2126" s="1"/>
      <c r="AF2126" s="1"/>
      <c r="AG2126" s="1">
        <v>0</v>
      </c>
      <c r="AH2126" s="1">
        <v>0</v>
      </c>
      <c r="AI2126" s="1">
        <v>572.62906250000003</v>
      </c>
      <c r="AJ2126" s="1">
        <v>0</v>
      </c>
      <c r="AK2126" s="1"/>
      <c r="AL2126" s="1">
        <v>0</v>
      </c>
      <c r="AM2126" s="1">
        <v>278938.90796083334</v>
      </c>
      <c r="AN2126" s="1"/>
      <c r="AO2126" s="1">
        <v>0</v>
      </c>
      <c r="AP2126" s="1">
        <v>0</v>
      </c>
      <c r="AQ2126" s="1">
        <v>279511.53702333337</v>
      </c>
      <c r="AR2126" s="1">
        <v>0</v>
      </c>
      <c r="AS2126" s="1">
        <v>0</v>
      </c>
      <c r="AT2126" s="1">
        <v>0</v>
      </c>
      <c r="AU2126" s="1">
        <v>0</v>
      </c>
      <c r="AV2126" s="1"/>
      <c r="AW2126" s="1">
        <v>0</v>
      </c>
      <c r="AX2126" s="1">
        <v>82394.977679999996</v>
      </c>
      <c r="AY2126" s="1"/>
      <c r="AZ2126" s="1">
        <v>0</v>
      </c>
      <c r="BA2126" s="1">
        <v>0</v>
      </c>
      <c r="BB2126" s="1">
        <v>82394.977679999996</v>
      </c>
      <c r="BC2126" s="7">
        <v>2.4301260010296013</v>
      </c>
      <c r="BD2126" s="35" t="s">
        <v>552</v>
      </c>
      <c r="BE2126" s="35" t="s">
        <v>552</v>
      </c>
      <c r="BF2126" s="35">
        <v>1.16875E-2</v>
      </c>
      <c r="BG2126" s="35" t="s">
        <v>552</v>
      </c>
      <c r="BH2126" s="35" t="s">
        <v>552</v>
      </c>
      <c r="BI2126" s="35" t="s">
        <v>552</v>
      </c>
      <c r="BJ2126" s="35">
        <v>0.49830152846979836</v>
      </c>
      <c r="BK2126" s="35" t="s">
        <v>552</v>
      </c>
      <c r="BL2126" s="35" t="s">
        <v>552</v>
      </c>
      <c r="BM2126" s="35" t="s">
        <v>552</v>
      </c>
      <c r="BN2126" s="35">
        <v>0.46750337116093943</v>
      </c>
      <c r="BO2126" s="1">
        <v>0</v>
      </c>
      <c r="BP2126" s="1">
        <v>0</v>
      </c>
      <c r="BQ2126" s="1">
        <v>49020.152999999991</v>
      </c>
      <c r="BR2126" s="1">
        <v>2178.9348273346955</v>
      </c>
      <c r="BS2126" s="1">
        <v>19254.227158875681</v>
      </c>
      <c r="BT2126" s="1">
        <v>49020.152999999991</v>
      </c>
      <c r="BU2126" s="1">
        <v>2178.9348273346955</v>
      </c>
      <c r="BV2126" s="1">
        <v>5667.8016941664628</v>
      </c>
      <c r="BW2126" s="35">
        <v>6.0620350178744253</v>
      </c>
      <c r="BX2126" s="1">
        <v>248141.73106756201</v>
      </c>
      <c r="BY2126" s="1">
        <v>11029.844397634393</v>
      </c>
      <c r="BZ2126" s="1">
        <v>97465.572120337514</v>
      </c>
      <c r="CA2126" s="1">
        <v>248141.73106756201</v>
      </c>
      <c r="CB2126" s="1">
        <v>11029.844397634393</v>
      </c>
      <c r="CC2126" s="1">
        <v>28690.610650238628</v>
      </c>
    </row>
    <row r="2127" spans="1:81" x14ac:dyDescent="0.25">
      <c r="A2127" t="s">
        <v>1598</v>
      </c>
      <c r="B2127" t="s">
        <v>1599</v>
      </c>
      <c r="C2127" t="s">
        <v>68</v>
      </c>
      <c r="D2127" t="s">
        <v>28</v>
      </c>
      <c r="E2127">
        <v>60113</v>
      </c>
      <c r="F2127" t="s">
        <v>370</v>
      </c>
      <c r="G2127" t="s">
        <v>69</v>
      </c>
      <c r="H2127" s="74">
        <v>0.42451936704484999</v>
      </c>
      <c r="I2127" s="1">
        <v>573366.28</v>
      </c>
      <c r="J2127" s="1">
        <v>0</v>
      </c>
      <c r="K2127" s="1">
        <v>0</v>
      </c>
      <c r="L2127" s="1">
        <v>0</v>
      </c>
      <c r="M2127" s="1">
        <v>0</v>
      </c>
      <c r="N2127" s="1">
        <v>0</v>
      </c>
      <c r="O2127" s="1">
        <v>0</v>
      </c>
      <c r="P2127" s="1">
        <v>394795</v>
      </c>
      <c r="Q2127" s="1">
        <v>0</v>
      </c>
      <c r="R2127" s="1">
        <v>0</v>
      </c>
      <c r="S2127" s="1">
        <v>0</v>
      </c>
      <c r="T2127" s="1">
        <v>394795</v>
      </c>
      <c r="U2127" s="1"/>
      <c r="V2127" s="36"/>
      <c r="W2127" s="1"/>
      <c r="X2127" s="1"/>
      <c r="Y2127" s="1"/>
      <c r="Z2127" s="1"/>
      <c r="AA2127" s="1"/>
      <c r="AB2127" s="1"/>
      <c r="AC2127" s="1">
        <v>46501</v>
      </c>
      <c r="AD2127" s="1"/>
      <c r="AE2127" s="1"/>
      <c r="AF2127" s="1"/>
      <c r="AG2127" s="1">
        <v>0</v>
      </c>
      <c r="AH2127" s="1">
        <v>0</v>
      </c>
      <c r="AI2127" s="1">
        <v>0</v>
      </c>
      <c r="AJ2127" s="1">
        <v>0</v>
      </c>
      <c r="AK2127" s="1">
        <v>0</v>
      </c>
      <c r="AL2127" s="1">
        <v>0</v>
      </c>
      <c r="AM2127" s="1">
        <v>408727.20132083329</v>
      </c>
      <c r="AN2127" s="1">
        <v>0</v>
      </c>
      <c r="AO2127" s="1">
        <v>0</v>
      </c>
      <c r="AP2127" s="1">
        <v>0</v>
      </c>
      <c r="AQ2127" s="1">
        <v>408727.20132083329</v>
      </c>
      <c r="AR2127" s="1">
        <v>0</v>
      </c>
      <c r="AS2127" s="1">
        <v>0</v>
      </c>
      <c r="AT2127" s="1">
        <v>0</v>
      </c>
      <c r="AU2127" s="1">
        <v>0</v>
      </c>
      <c r="AV2127" s="1">
        <v>0</v>
      </c>
      <c r="AW2127" s="1">
        <v>0</v>
      </c>
      <c r="AX2127" s="1">
        <v>120957.47117999999</v>
      </c>
      <c r="AY2127" s="1">
        <v>0</v>
      </c>
      <c r="AZ2127" s="1">
        <v>0</v>
      </c>
      <c r="BA2127" s="1">
        <v>0</v>
      </c>
      <c r="BB2127" s="1">
        <v>120957.47117999999</v>
      </c>
      <c r="BC2127" s="7">
        <v>0.92381552766031738</v>
      </c>
      <c r="BD2127" s="35" t="s">
        <v>552</v>
      </c>
      <c r="BE2127" s="35" t="s">
        <v>552</v>
      </c>
      <c r="BF2127" s="35" t="s">
        <v>552</v>
      </c>
      <c r="BG2127" s="35" t="s">
        <v>552</v>
      </c>
      <c r="BH2127" s="35" t="s">
        <v>552</v>
      </c>
      <c r="BI2127" s="35" t="s">
        <v>552</v>
      </c>
      <c r="BJ2127" s="35">
        <v>1.3416701642645761</v>
      </c>
      <c r="BK2127" s="35" t="s">
        <v>552</v>
      </c>
      <c r="BL2127" s="35" t="s">
        <v>552</v>
      </c>
      <c r="BM2127" s="35" t="s">
        <v>552</v>
      </c>
      <c r="BN2127" s="35">
        <v>1.3416701642645761</v>
      </c>
      <c r="BO2127" s="1">
        <v>0</v>
      </c>
      <c r="BP2127" s="1">
        <v>0</v>
      </c>
      <c r="BQ2127" s="1">
        <v>188729.2447248</v>
      </c>
      <c r="BR2127" s="1">
        <v>8388.9726796128034</v>
      </c>
      <c r="BS2127" s="1">
        <v>74129.424880708524</v>
      </c>
      <c r="BT2127" s="1">
        <v>188729.24472479997</v>
      </c>
      <c r="BU2127" s="1">
        <v>8388.9726796128034</v>
      </c>
      <c r="BV2127" s="1">
        <v>21821.227954755232</v>
      </c>
      <c r="BW2127" s="35">
        <v>5.9752915402772544</v>
      </c>
      <c r="BX2127" s="1">
        <v>938983.01468221296</v>
      </c>
      <c r="BY2127" s="1">
        <v>41737.584804494589</v>
      </c>
      <c r="BZ2127" s="1">
        <v>368815.50049460743</v>
      </c>
      <c r="CA2127" s="1">
        <v>938983.01468221296</v>
      </c>
      <c r="CB2127" s="1">
        <v>41737.584804494589</v>
      </c>
      <c r="CC2127" s="1">
        <v>108566.97084175523</v>
      </c>
    </row>
    <row r="2128" spans="1:81" x14ac:dyDescent="0.25">
      <c r="A2128" t="s">
        <v>1598</v>
      </c>
      <c r="B2128" t="s">
        <v>1599</v>
      </c>
      <c r="C2128" t="s">
        <v>68</v>
      </c>
      <c r="D2128" t="s">
        <v>1730</v>
      </c>
      <c r="E2128">
        <v>60113</v>
      </c>
      <c r="F2128" t="s">
        <v>370</v>
      </c>
      <c r="G2128" t="s">
        <v>69</v>
      </c>
      <c r="H2128" s="74">
        <v>0.42451936704484999</v>
      </c>
      <c r="I2128" s="1">
        <v>573366.28</v>
      </c>
      <c r="J2128" s="1"/>
      <c r="K2128" s="1"/>
      <c r="L2128" s="1"/>
      <c r="M2128" s="1"/>
      <c r="N2128" s="1"/>
      <c r="O2128" s="1"/>
      <c r="P2128" s="1">
        <v>394795</v>
      </c>
      <c r="Q2128" s="1"/>
      <c r="R2128" s="1"/>
      <c r="S2128" s="1"/>
      <c r="T2128" s="1">
        <v>394795</v>
      </c>
      <c r="U2128" s="1">
        <v>13.65</v>
      </c>
      <c r="V2128" s="36">
        <v>0.11748656941858052</v>
      </c>
      <c r="W2128" s="1"/>
      <c r="X2128" s="1"/>
      <c r="Y2128" s="1"/>
      <c r="Z2128" s="1"/>
      <c r="AA2128" s="1"/>
      <c r="AB2128" s="1"/>
      <c r="AC2128" s="1">
        <v>46501</v>
      </c>
      <c r="AD2128" s="1"/>
      <c r="AE2128" s="1"/>
      <c r="AF2128" s="1"/>
      <c r="AG2128" s="1">
        <v>0</v>
      </c>
      <c r="AH2128" s="1">
        <v>0</v>
      </c>
      <c r="AI2128" s="1">
        <v>0</v>
      </c>
      <c r="AJ2128" s="1">
        <v>0</v>
      </c>
      <c r="AK2128" s="1"/>
      <c r="AL2128" s="1">
        <v>0</v>
      </c>
      <c r="AM2128" s="1">
        <v>408727.20132083329</v>
      </c>
      <c r="AN2128" s="1"/>
      <c r="AO2128" s="1">
        <v>0</v>
      </c>
      <c r="AP2128" s="1">
        <v>0</v>
      </c>
      <c r="AQ2128" s="1">
        <v>408727.20132083329</v>
      </c>
      <c r="AR2128" s="1">
        <v>0</v>
      </c>
      <c r="AS2128" s="1">
        <v>0</v>
      </c>
      <c r="AT2128" s="1">
        <v>0</v>
      </c>
      <c r="AU2128" s="1">
        <v>0</v>
      </c>
      <c r="AV2128" s="1"/>
      <c r="AW2128" s="1">
        <v>0</v>
      </c>
      <c r="AX2128" s="1">
        <v>120957.47117999999</v>
      </c>
      <c r="AY2128" s="1"/>
      <c r="AZ2128" s="1">
        <v>0</v>
      </c>
      <c r="BA2128" s="1">
        <v>0</v>
      </c>
      <c r="BB2128" s="1">
        <v>120957.47117999999</v>
      </c>
      <c r="BC2128" s="7">
        <v>0.92381552766031738</v>
      </c>
      <c r="BD2128" s="35" t="s">
        <v>552</v>
      </c>
      <c r="BE2128" s="35" t="s">
        <v>552</v>
      </c>
      <c r="BF2128" s="35" t="s">
        <v>552</v>
      </c>
      <c r="BG2128" s="35" t="s">
        <v>552</v>
      </c>
      <c r="BH2128" s="35" t="s">
        <v>552</v>
      </c>
      <c r="BI2128" s="35" t="s">
        <v>552</v>
      </c>
      <c r="BJ2128" s="35">
        <v>1.3416701642645761</v>
      </c>
      <c r="BK2128" s="35" t="s">
        <v>552</v>
      </c>
      <c r="BL2128" s="35" t="s">
        <v>552</v>
      </c>
      <c r="BM2128" s="35" t="s">
        <v>552</v>
      </c>
      <c r="BN2128" s="35">
        <v>1.3416701642645761</v>
      </c>
      <c r="BO2128" s="1">
        <v>0</v>
      </c>
      <c r="BP2128" s="1">
        <v>0</v>
      </c>
      <c r="BQ2128" s="1">
        <v>188729.2447248</v>
      </c>
      <c r="BR2128" s="1">
        <v>8388.9726796128034</v>
      </c>
      <c r="BS2128" s="1">
        <v>74129.424880708524</v>
      </c>
      <c r="BT2128" s="1">
        <v>188729.2447248</v>
      </c>
      <c r="BU2128" s="1">
        <v>8388.9726796128034</v>
      </c>
      <c r="BV2128" s="1">
        <v>21821.227954755232</v>
      </c>
      <c r="BW2128" s="35">
        <v>5.9752915402772544</v>
      </c>
      <c r="BX2128" s="1">
        <v>938983.01468221296</v>
      </c>
      <c r="BY2128" s="1">
        <v>41737.584804494589</v>
      </c>
      <c r="BZ2128" s="1">
        <v>368815.50049460743</v>
      </c>
      <c r="CA2128" s="1">
        <v>938983.01468221296</v>
      </c>
      <c r="CB2128" s="1">
        <v>41737.584804494589</v>
      </c>
      <c r="CC2128" s="1">
        <v>108566.97084175523</v>
      </c>
    </row>
    <row r="2129" spans="1:81" x14ac:dyDescent="0.25">
      <c r="A2129" t="s">
        <v>1608</v>
      </c>
      <c r="B2129" t="s">
        <v>1609</v>
      </c>
      <c r="C2129" t="s">
        <v>68</v>
      </c>
      <c r="D2129" t="s">
        <v>28</v>
      </c>
      <c r="E2129">
        <v>60129</v>
      </c>
      <c r="F2129" t="s">
        <v>370</v>
      </c>
      <c r="G2129" t="s">
        <v>245</v>
      </c>
      <c r="H2129" s="74">
        <v>0.38932059913285</v>
      </c>
      <c r="I2129" s="1">
        <v>188847.34</v>
      </c>
      <c r="J2129" s="1">
        <v>0</v>
      </c>
      <c r="K2129" s="1">
        <v>0</v>
      </c>
      <c r="L2129" s="1">
        <v>0</v>
      </c>
      <c r="M2129" s="1">
        <v>0</v>
      </c>
      <c r="N2129" s="1">
        <v>0</v>
      </c>
      <c r="O2129" s="1">
        <v>0</v>
      </c>
      <c r="P2129" s="1">
        <v>97634</v>
      </c>
      <c r="Q2129" s="1">
        <v>0</v>
      </c>
      <c r="R2129" s="1">
        <v>0</v>
      </c>
      <c r="S2129" s="1">
        <v>0</v>
      </c>
      <c r="T2129" s="1">
        <v>97634</v>
      </c>
      <c r="U2129" s="1"/>
      <c r="V2129" s="36"/>
      <c r="W2129" s="1"/>
      <c r="X2129" s="1"/>
      <c r="Y2129" s="1"/>
      <c r="Z2129" s="1"/>
      <c r="AA2129" s="1"/>
      <c r="AB2129" s="1"/>
      <c r="AC2129" s="1">
        <v>11500</v>
      </c>
      <c r="AD2129" s="1"/>
      <c r="AE2129" s="1"/>
      <c r="AF2129" s="1"/>
      <c r="AG2129" s="1">
        <v>0</v>
      </c>
      <c r="AH2129" s="1">
        <v>0</v>
      </c>
      <c r="AI2129" s="1">
        <v>0</v>
      </c>
      <c r="AJ2129" s="1">
        <v>0</v>
      </c>
      <c r="AK2129" s="1">
        <v>0</v>
      </c>
      <c r="AL2129" s="1">
        <v>0</v>
      </c>
      <c r="AM2129" s="1">
        <v>101080.89595166665</v>
      </c>
      <c r="AN2129" s="1">
        <v>0</v>
      </c>
      <c r="AO2129" s="1">
        <v>0</v>
      </c>
      <c r="AP2129" s="1">
        <v>0</v>
      </c>
      <c r="AQ2129" s="1">
        <v>101080.89595166665</v>
      </c>
      <c r="AR2129" s="1">
        <v>0</v>
      </c>
      <c r="AS2129" s="1">
        <v>0</v>
      </c>
      <c r="AT2129" s="1">
        <v>0</v>
      </c>
      <c r="AU2129" s="1">
        <v>0</v>
      </c>
      <c r="AV2129" s="1">
        <v>0</v>
      </c>
      <c r="AW2129" s="1">
        <v>0</v>
      </c>
      <c r="AX2129" s="1">
        <v>29913.57</v>
      </c>
      <c r="AY2129" s="1">
        <v>0</v>
      </c>
      <c r="AZ2129" s="1">
        <v>0</v>
      </c>
      <c r="BA2129" s="1">
        <v>0</v>
      </c>
      <c r="BB2129" s="1">
        <v>29913.57</v>
      </c>
      <c r="BC2129" s="7">
        <v>0.69365269297235876</v>
      </c>
      <c r="BD2129" s="35" t="s">
        <v>552</v>
      </c>
      <c r="BE2129" s="35" t="s">
        <v>552</v>
      </c>
      <c r="BF2129" s="35" t="s">
        <v>552</v>
      </c>
      <c r="BG2129" s="35" t="s">
        <v>552</v>
      </c>
      <c r="BH2129" s="35" t="s">
        <v>552</v>
      </c>
      <c r="BI2129" s="35" t="s">
        <v>552</v>
      </c>
      <c r="BJ2129" s="35">
        <v>1.3416890217717869</v>
      </c>
      <c r="BK2129" s="35" t="s">
        <v>552</v>
      </c>
      <c r="BL2129" s="35" t="s">
        <v>552</v>
      </c>
      <c r="BM2129" s="35" t="s">
        <v>552</v>
      </c>
      <c r="BN2129" s="35">
        <v>1.3416890217717869</v>
      </c>
      <c r="BO2129" s="1">
        <v>0</v>
      </c>
      <c r="BP2129" s="1">
        <v>0</v>
      </c>
      <c r="BQ2129" s="1">
        <v>62160.990434399988</v>
      </c>
      <c r="BR2129" s="1">
        <v>2763.042109622404</v>
      </c>
      <c r="BS2129" s="1">
        <v>24415.709804998685</v>
      </c>
      <c r="BT2129" s="1">
        <v>62160.990434399995</v>
      </c>
      <c r="BU2129" s="1">
        <v>2763.0421096224045</v>
      </c>
      <c r="BV2129" s="1">
        <v>7187.1698747076052</v>
      </c>
      <c r="BW2129" s="35">
        <v>5.9797263092659367</v>
      </c>
      <c r="BX2129" s="1">
        <v>309544.71947620984</v>
      </c>
      <c r="BY2129" s="1">
        <v>13759.193486896342</v>
      </c>
      <c r="BZ2129" s="1">
        <v>121583.55247535424</v>
      </c>
      <c r="CA2129" s="1">
        <v>309544.71947620984</v>
      </c>
      <c r="CB2129" s="1">
        <v>13759.193486896342</v>
      </c>
      <c r="CC2129" s="1">
        <v>35790.138914245021</v>
      </c>
    </row>
    <row r="2130" spans="1:81" x14ac:dyDescent="0.25">
      <c r="A2130" t="s">
        <v>1608</v>
      </c>
      <c r="B2130" t="s">
        <v>1609</v>
      </c>
      <c r="C2130" t="s">
        <v>68</v>
      </c>
      <c r="D2130" t="s">
        <v>1730</v>
      </c>
      <c r="E2130">
        <v>60129</v>
      </c>
      <c r="F2130" t="s">
        <v>370</v>
      </c>
      <c r="G2130" t="s">
        <v>245</v>
      </c>
      <c r="H2130" s="74">
        <v>0.38932059913285</v>
      </c>
      <c r="I2130" s="1">
        <v>188847.34</v>
      </c>
      <c r="J2130" s="1"/>
      <c r="K2130" s="1"/>
      <c r="L2130" s="1"/>
      <c r="M2130" s="1"/>
      <c r="N2130" s="1"/>
      <c r="O2130" s="1"/>
      <c r="P2130" s="1">
        <v>97634</v>
      </c>
      <c r="Q2130" s="1"/>
      <c r="R2130" s="1"/>
      <c r="S2130" s="1"/>
      <c r="T2130" s="1">
        <v>97634</v>
      </c>
      <c r="U2130" s="1">
        <v>14.333333333333334</v>
      </c>
      <c r="V2130" s="36">
        <v>0.14221838705936279</v>
      </c>
      <c r="W2130" s="1"/>
      <c r="X2130" s="1"/>
      <c r="Y2130" s="1"/>
      <c r="Z2130" s="1"/>
      <c r="AA2130" s="1"/>
      <c r="AB2130" s="1"/>
      <c r="AC2130" s="1">
        <v>11500</v>
      </c>
      <c r="AD2130" s="1"/>
      <c r="AE2130" s="1"/>
      <c r="AF2130" s="1"/>
      <c r="AG2130" s="1">
        <v>0</v>
      </c>
      <c r="AH2130" s="1">
        <v>0</v>
      </c>
      <c r="AI2130" s="1">
        <v>0</v>
      </c>
      <c r="AJ2130" s="1">
        <v>0</v>
      </c>
      <c r="AK2130" s="1"/>
      <c r="AL2130" s="1">
        <v>0</v>
      </c>
      <c r="AM2130" s="1">
        <v>101080.89595166665</v>
      </c>
      <c r="AN2130" s="1"/>
      <c r="AO2130" s="1">
        <v>0</v>
      </c>
      <c r="AP2130" s="1">
        <v>0</v>
      </c>
      <c r="AQ2130" s="1">
        <v>101080.89595166665</v>
      </c>
      <c r="AR2130" s="1">
        <v>0</v>
      </c>
      <c r="AS2130" s="1">
        <v>0</v>
      </c>
      <c r="AT2130" s="1">
        <v>0</v>
      </c>
      <c r="AU2130" s="1">
        <v>0</v>
      </c>
      <c r="AV2130" s="1"/>
      <c r="AW2130" s="1">
        <v>0</v>
      </c>
      <c r="AX2130" s="1">
        <v>29913.57</v>
      </c>
      <c r="AY2130" s="1"/>
      <c r="AZ2130" s="1">
        <v>0</v>
      </c>
      <c r="BA2130" s="1">
        <v>0</v>
      </c>
      <c r="BB2130" s="1">
        <v>29913.57</v>
      </c>
      <c r="BC2130" s="7">
        <v>0.69365269297235876</v>
      </c>
      <c r="BD2130" s="35" t="s">
        <v>552</v>
      </c>
      <c r="BE2130" s="35" t="s">
        <v>552</v>
      </c>
      <c r="BF2130" s="35" t="s">
        <v>552</v>
      </c>
      <c r="BG2130" s="35" t="s">
        <v>552</v>
      </c>
      <c r="BH2130" s="35" t="s">
        <v>552</v>
      </c>
      <c r="BI2130" s="35" t="s">
        <v>552</v>
      </c>
      <c r="BJ2130" s="35">
        <v>1.3416890217717869</v>
      </c>
      <c r="BK2130" s="35" t="s">
        <v>552</v>
      </c>
      <c r="BL2130" s="35" t="s">
        <v>552</v>
      </c>
      <c r="BM2130" s="35" t="s">
        <v>552</v>
      </c>
      <c r="BN2130" s="35">
        <v>1.3416890217717869</v>
      </c>
      <c r="BO2130" s="1">
        <v>0</v>
      </c>
      <c r="BP2130" s="1">
        <v>0</v>
      </c>
      <c r="BQ2130" s="1">
        <v>62160.990434399988</v>
      </c>
      <c r="BR2130" s="1">
        <v>2763.042109622404</v>
      </c>
      <c r="BS2130" s="1">
        <v>24415.709804998685</v>
      </c>
      <c r="BT2130" s="1">
        <v>62160.990434399988</v>
      </c>
      <c r="BU2130" s="1">
        <v>2763.042109622404</v>
      </c>
      <c r="BV2130" s="1">
        <v>7187.1698747076043</v>
      </c>
      <c r="BW2130" s="35">
        <v>5.9797263092659367</v>
      </c>
      <c r="BX2130" s="1">
        <v>309544.71947620984</v>
      </c>
      <c r="BY2130" s="1">
        <v>13759.193486896342</v>
      </c>
      <c r="BZ2130" s="1">
        <v>121583.55247535424</v>
      </c>
      <c r="CA2130" s="1">
        <v>309544.71947620984</v>
      </c>
      <c r="CB2130" s="1">
        <v>13759.193486896342</v>
      </c>
      <c r="CC2130" s="1">
        <v>35790.138914245021</v>
      </c>
    </row>
    <row r="2131" spans="1:81" x14ac:dyDescent="0.25">
      <c r="A2131" t="s">
        <v>215</v>
      </c>
      <c r="B2131" t="s">
        <v>216</v>
      </c>
      <c r="C2131" t="s">
        <v>68</v>
      </c>
      <c r="D2131" t="s">
        <v>38</v>
      </c>
      <c r="E2131">
        <v>60006</v>
      </c>
      <c r="F2131" t="s">
        <v>39</v>
      </c>
      <c r="G2131" t="s">
        <v>108</v>
      </c>
      <c r="H2131" s="74">
        <v>0.46603259433962002</v>
      </c>
      <c r="I2131" s="1">
        <v>74781311</v>
      </c>
      <c r="J2131" s="1"/>
      <c r="K2131" s="1">
        <v>7824294</v>
      </c>
      <c r="L2131" s="1"/>
      <c r="M2131" s="1"/>
      <c r="N2131" s="1"/>
      <c r="O2131" s="1"/>
      <c r="P2131" s="1"/>
      <c r="Q2131" s="1"/>
      <c r="R2131" s="1"/>
      <c r="S2131" s="1"/>
      <c r="T2131" s="1">
        <v>7824294</v>
      </c>
      <c r="U2131" s="1">
        <v>37.56707317073171</v>
      </c>
      <c r="V2131" s="36">
        <v>0.27412003101110716</v>
      </c>
      <c r="W2131" s="1"/>
      <c r="X2131" s="1">
        <v>2409410</v>
      </c>
      <c r="Y2131" s="1"/>
      <c r="Z2131" s="1"/>
      <c r="AA2131" s="1"/>
      <c r="AB2131" s="1"/>
      <c r="AC2131" s="1">
        <v>12337</v>
      </c>
      <c r="AD2131" s="1"/>
      <c r="AE2131" s="1"/>
      <c r="AF2131" s="1"/>
      <c r="AG2131" s="1">
        <v>0</v>
      </c>
      <c r="AH2131" s="1">
        <v>19835393.004693627</v>
      </c>
      <c r="AI2131" s="1">
        <v>0</v>
      </c>
      <c r="AJ2131" s="1">
        <v>0</v>
      </c>
      <c r="AK2131" s="1">
        <v>0</v>
      </c>
      <c r="AL2131" s="1">
        <v>0</v>
      </c>
      <c r="AM2131" s="1">
        <v>108711.67007999998</v>
      </c>
      <c r="AN2131" s="1">
        <v>0</v>
      </c>
      <c r="AO2131" s="1">
        <v>0</v>
      </c>
      <c r="AP2131" s="1">
        <v>0</v>
      </c>
      <c r="AQ2131" s="1">
        <v>19944104.674773626</v>
      </c>
      <c r="AR2131" s="1">
        <v>0</v>
      </c>
      <c r="AS2131" s="1">
        <v>5205015.8959650006</v>
      </c>
      <c r="AT2131" s="1">
        <v>0</v>
      </c>
      <c r="AU2131" s="1">
        <v>0</v>
      </c>
      <c r="AV2131" s="1">
        <v>0</v>
      </c>
      <c r="AW2131" s="1">
        <v>0</v>
      </c>
      <c r="AX2131" s="1">
        <v>32090.757659999999</v>
      </c>
      <c r="AY2131" s="1">
        <v>0</v>
      </c>
      <c r="AZ2131" s="1">
        <v>0</v>
      </c>
      <c r="BA2131" s="1">
        <v>0</v>
      </c>
      <c r="BB2131" s="1">
        <v>5237106.6536250003</v>
      </c>
      <c r="BC2131" s="7">
        <v>0.33673134358929102</v>
      </c>
      <c r="BD2131" s="35" t="s">
        <v>552</v>
      </c>
      <c r="BE2131" s="35">
        <v>3.2003410020966276</v>
      </c>
      <c r="BF2131" s="35" t="s">
        <v>552</v>
      </c>
      <c r="BG2131" s="35" t="s">
        <v>552</v>
      </c>
      <c r="BH2131" s="35" t="s">
        <v>552</v>
      </c>
      <c r="BI2131" s="35" t="s">
        <v>552</v>
      </c>
      <c r="BJ2131" s="35" t="s">
        <v>552</v>
      </c>
      <c r="BK2131" s="35" t="s">
        <v>552</v>
      </c>
      <c r="BL2131" s="35" t="s">
        <v>552</v>
      </c>
      <c r="BM2131" s="35" t="s">
        <v>552</v>
      </c>
      <c r="BN2131" s="35">
        <v>3.2183365461981142</v>
      </c>
      <c r="BO2131" s="1">
        <v>0</v>
      </c>
      <c r="BP2131" s="1"/>
      <c r="BQ2131" s="1">
        <v>24615016.328759998</v>
      </c>
      <c r="BR2131" s="1">
        <v>1094131.9655641913</v>
      </c>
      <c r="BS2131" s="1">
        <v>9668332.04117864</v>
      </c>
      <c r="BT2131" s="1">
        <v>24615016.328759998</v>
      </c>
      <c r="BU2131" s="1">
        <v>1094131.9655641913</v>
      </c>
      <c r="BV2131" s="1">
        <v>2846034.1861862629</v>
      </c>
      <c r="BW2131" s="35">
        <v>6.6524891927883063</v>
      </c>
      <c r="BX2131" s="1">
        <v>139136113.77862358</v>
      </c>
      <c r="BY2131" s="1">
        <v>6184569.1108358186</v>
      </c>
      <c r="BZ2131" s="1">
        <v>54650142.375051163</v>
      </c>
      <c r="CA2131" s="1">
        <v>139136113.77862358</v>
      </c>
      <c r="CB2131" s="1">
        <v>6184569.1108358186</v>
      </c>
      <c r="CC2131" s="1">
        <v>16087177.479723914</v>
      </c>
    </row>
    <row r="2132" spans="1:81" x14ac:dyDescent="0.25">
      <c r="A2132" t="s">
        <v>215</v>
      </c>
      <c r="B2132" t="s">
        <v>216</v>
      </c>
      <c r="C2132" t="s">
        <v>68</v>
      </c>
      <c r="D2132" t="s">
        <v>28</v>
      </c>
      <c r="E2132">
        <v>60006</v>
      </c>
      <c r="F2132" t="s">
        <v>39</v>
      </c>
      <c r="G2132" t="s">
        <v>108</v>
      </c>
      <c r="H2132" s="74">
        <v>0.46603259433962002</v>
      </c>
      <c r="I2132" s="1">
        <v>77814815</v>
      </c>
      <c r="J2132" s="1">
        <v>0</v>
      </c>
      <c r="K2132" s="1">
        <v>11304041</v>
      </c>
      <c r="L2132" s="1">
        <v>0</v>
      </c>
      <c r="M2132" s="1">
        <v>0</v>
      </c>
      <c r="N2132" s="1">
        <v>0</v>
      </c>
      <c r="O2132" s="1">
        <v>0</v>
      </c>
      <c r="P2132" s="1">
        <v>72188</v>
      </c>
      <c r="Q2132" s="1">
        <v>0</v>
      </c>
      <c r="R2132" s="1">
        <v>0</v>
      </c>
      <c r="S2132" s="1">
        <v>0</v>
      </c>
      <c r="T2132" s="1">
        <v>11376229</v>
      </c>
      <c r="U2132" s="1"/>
      <c r="V2132" s="36"/>
      <c r="W2132" s="1"/>
      <c r="X2132" s="1">
        <v>2822950</v>
      </c>
      <c r="Y2132" s="1"/>
      <c r="Z2132" s="1"/>
      <c r="AA2132" s="1"/>
      <c r="AB2132" s="1"/>
      <c r="AC2132" s="1">
        <v>12337</v>
      </c>
      <c r="AD2132" s="1"/>
      <c r="AE2132" s="1"/>
      <c r="AF2132" s="1"/>
      <c r="AG2132" s="1">
        <v>0</v>
      </c>
      <c r="AH2132" s="1">
        <v>23838724.442677867</v>
      </c>
      <c r="AI2132" s="1">
        <v>0</v>
      </c>
      <c r="AJ2132" s="1">
        <v>0</v>
      </c>
      <c r="AK2132" s="1">
        <v>0</v>
      </c>
      <c r="AL2132" s="1">
        <v>0</v>
      </c>
      <c r="AM2132" s="1">
        <v>108793.66361666664</v>
      </c>
      <c r="AN2132" s="1">
        <v>0</v>
      </c>
      <c r="AO2132" s="1">
        <v>0</v>
      </c>
      <c r="AP2132" s="1">
        <v>0</v>
      </c>
      <c r="AQ2132" s="1">
        <v>23947518.106294535</v>
      </c>
      <c r="AR2132" s="1">
        <v>0</v>
      </c>
      <c r="AS2132" s="1">
        <v>6098380.7751750005</v>
      </c>
      <c r="AT2132" s="1">
        <v>0</v>
      </c>
      <c r="AU2132" s="1">
        <v>0</v>
      </c>
      <c r="AV2132" s="1">
        <v>0</v>
      </c>
      <c r="AW2132" s="1">
        <v>0</v>
      </c>
      <c r="AX2132" s="1">
        <v>32090.757659999999</v>
      </c>
      <c r="AY2132" s="1">
        <v>0</v>
      </c>
      <c r="AZ2132" s="1">
        <v>0</v>
      </c>
      <c r="BA2132" s="1">
        <v>0</v>
      </c>
      <c r="BB2132" s="1">
        <v>6130471.5328350002</v>
      </c>
      <c r="BC2132" s="7">
        <v>0.38653294541829258</v>
      </c>
      <c r="BD2132" s="35" t="s">
        <v>552</v>
      </c>
      <c r="BE2132" s="35">
        <v>2.648354267102611</v>
      </c>
      <c r="BF2132" s="35" t="s">
        <v>552</v>
      </c>
      <c r="BG2132" s="35" t="s">
        <v>552</v>
      </c>
      <c r="BH2132" s="35" t="s">
        <v>552</v>
      </c>
      <c r="BI2132" s="35" t="s">
        <v>552</v>
      </c>
      <c r="BJ2132" s="35">
        <v>1.951632144908664</v>
      </c>
      <c r="BK2132" s="35" t="s">
        <v>552</v>
      </c>
      <c r="BL2132" s="35" t="s">
        <v>552</v>
      </c>
      <c r="BM2132" s="35" t="s">
        <v>552</v>
      </c>
      <c r="BN2132" s="35">
        <v>2.6439332083706768</v>
      </c>
      <c r="BO2132" s="1">
        <v>0</v>
      </c>
      <c r="BP2132" s="1">
        <v>0</v>
      </c>
      <c r="BQ2132" s="1">
        <v>25613524.505399998</v>
      </c>
      <c r="BR2132" s="1">
        <v>1138515.430492572</v>
      </c>
      <c r="BS2132" s="1">
        <v>10060527.945851179</v>
      </c>
      <c r="BT2132" s="1">
        <v>25613524.505399998</v>
      </c>
      <c r="BU2132" s="1">
        <v>1138515.430492572</v>
      </c>
      <c r="BV2132" s="1">
        <v>2961483.5674886685</v>
      </c>
      <c r="BW2132" s="35">
        <v>6.6524891927883063</v>
      </c>
      <c r="BX2132" s="1">
        <v>144780170.45599192</v>
      </c>
      <c r="BY2132" s="1">
        <v>6435446.1666819891</v>
      </c>
      <c r="BZ2132" s="1">
        <v>56867025.487668522</v>
      </c>
      <c r="CA2132" s="1">
        <v>144780170.45599192</v>
      </c>
      <c r="CB2132" s="1">
        <v>6435446.1666819891</v>
      </c>
      <c r="CC2132" s="1">
        <v>16739753.859849855</v>
      </c>
    </row>
    <row r="2133" spans="1:81" x14ac:dyDescent="0.25">
      <c r="A2133" t="s">
        <v>215</v>
      </c>
      <c r="B2133" t="s">
        <v>216</v>
      </c>
      <c r="C2133" t="s">
        <v>68</v>
      </c>
      <c r="D2133" t="s">
        <v>1730</v>
      </c>
      <c r="E2133">
        <v>60006</v>
      </c>
      <c r="F2133" t="s">
        <v>39</v>
      </c>
      <c r="G2133" t="s">
        <v>108</v>
      </c>
      <c r="H2133" s="74">
        <v>0.46603259433962002</v>
      </c>
      <c r="I2133" s="1">
        <v>3033504</v>
      </c>
      <c r="J2133" s="1"/>
      <c r="K2133" s="1">
        <v>3479747</v>
      </c>
      <c r="L2133" s="1"/>
      <c r="M2133" s="1"/>
      <c r="N2133" s="1"/>
      <c r="O2133" s="1"/>
      <c r="P2133" s="1">
        <v>72188</v>
      </c>
      <c r="Q2133" s="1"/>
      <c r="R2133" s="1"/>
      <c r="S2133" s="1"/>
      <c r="T2133" s="1">
        <v>3551935</v>
      </c>
      <c r="U2133" s="1">
        <v>15.50632911392405</v>
      </c>
      <c r="V2133" s="36">
        <v>7.1384569026246972E-2</v>
      </c>
      <c r="W2133" s="1"/>
      <c r="X2133" s="1">
        <v>413540</v>
      </c>
      <c r="Y2133" s="1"/>
      <c r="Z2133" s="1"/>
      <c r="AA2133" s="1"/>
      <c r="AB2133" s="1"/>
      <c r="AC2133" s="1"/>
      <c r="AD2133" s="1"/>
      <c r="AE2133" s="1"/>
      <c r="AF2133" s="1"/>
      <c r="AG2133" s="1">
        <v>0</v>
      </c>
      <c r="AH2133" s="1">
        <v>4003331.4379842398</v>
      </c>
      <c r="AI2133" s="1">
        <v>0</v>
      </c>
      <c r="AJ2133" s="1">
        <v>0</v>
      </c>
      <c r="AK2133" s="1"/>
      <c r="AL2133" s="1">
        <v>0</v>
      </c>
      <c r="AM2133" s="1">
        <v>81.993536666666671</v>
      </c>
      <c r="AN2133" s="1"/>
      <c r="AO2133" s="1">
        <v>0</v>
      </c>
      <c r="AP2133" s="1">
        <v>0</v>
      </c>
      <c r="AQ2133" s="1">
        <v>4003413.4315209063</v>
      </c>
      <c r="AR2133" s="1">
        <v>0</v>
      </c>
      <c r="AS2133" s="1">
        <v>893364.87921000004</v>
      </c>
      <c r="AT2133" s="1">
        <v>0</v>
      </c>
      <c r="AU2133" s="1">
        <v>0</v>
      </c>
      <c r="AV2133" s="1"/>
      <c r="AW2133" s="1">
        <v>0</v>
      </c>
      <c r="AX2133" s="1">
        <v>0</v>
      </c>
      <c r="AY2133" s="1"/>
      <c r="AZ2133" s="1">
        <v>0</v>
      </c>
      <c r="BA2133" s="1">
        <v>0</v>
      </c>
      <c r="BB2133" s="1">
        <v>893364.87921000004</v>
      </c>
      <c r="BC2133" s="7">
        <v>1.6142316973146915</v>
      </c>
      <c r="BD2133" s="35" t="s">
        <v>552</v>
      </c>
      <c r="BE2133" s="35">
        <v>1.407198947852887</v>
      </c>
      <c r="BF2133" s="35" t="s">
        <v>552</v>
      </c>
      <c r="BG2133" s="35" t="s">
        <v>552</v>
      </c>
      <c r="BH2133" s="35" t="s">
        <v>552</v>
      </c>
      <c r="BI2133" s="35" t="s">
        <v>552</v>
      </c>
      <c r="BJ2133" s="35">
        <v>1.1358333333333333E-3</v>
      </c>
      <c r="BK2133" s="35" t="s">
        <v>552</v>
      </c>
      <c r="BL2133" s="35" t="s">
        <v>552</v>
      </c>
      <c r="BM2133" s="35" t="s">
        <v>552</v>
      </c>
      <c r="BN2133" s="35">
        <v>1.3786227255653345</v>
      </c>
      <c r="BO2133" s="1">
        <v>0</v>
      </c>
      <c r="BP2133" s="1">
        <v>0</v>
      </c>
      <c r="BQ2133" s="1">
        <v>998508.17663999985</v>
      </c>
      <c r="BR2133" s="1">
        <v>44383.464928380781</v>
      </c>
      <c r="BS2133" s="1">
        <v>392195.90467253991</v>
      </c>
      <c r="BT2133" s="1">
        <v>998508.17663999985</v>
      </c>
      <c r="BU2133" s="1">
        <v>44383.464928380781</v>
      </c>
      <c r="BV2133" s="1">
        <v>115449.38130240551</v>
      </c>
      <c r="BW2133" s="35">
        <v>6.6524891927883063</v>
      </c>
      <c r="BX2133" s="1">
        <v>5644056.6773683559</v>
      </c>
      <c r="BY2133" s="1">
        <v>250877.05584617119</v>
      </c>
      <c r="BZ2133" s="1">
        <v>2216883.1126173651</v>
      </c>
      <c r="CA2133" s="1">
        <v>5644056.6773683559</v>
      </c>
      <c r="CB2133" s="1">
        <v>250877.05584617119</v>
      </c>
      <c r="CC2133" s="1">
        <v>652576.38012594357</v>
      </c>
    </row>
    <row r="2134" spans="1:81" x14ac:dyDescent="0.25">
      <c r="A2134" t="s">
        <v>1064</v>
      </c>
      <c r="B2134" t="s">
        <v>1065</v>
      </c>
      <c r="C2134" t="s">
        <v>68</v>
      </c>
      <c r="D2134" t="s">
        <v>38</v>
      </c>
      <c r="E2134">
        <v>60015</v>
      </c>
      <c r="F2134" t="s">
        <v>370</v>
      </c>
      <c r="G2134" t="s">
        <v>69</v>
      </c>
      <c r="H2134" s="74">
        <v>0.42451936704484999</v>
      </c>
      <c r="I2134" s="1">
        <v>2440104.9300000002</v>
      </c>
      <c r="J2134" s="1"/>
      <c r="K2134" s="1"/>
      <c r="L2134" s="1">
        <v>175843</v>
      </c>
      <c r="M2134" s="1"/>
      <c r="N2134" s="1"/>
      <c r="O2134" s="1"/>
      <c r="P2134" s="1"/>
      <c r="Q2134" s="1"/>
      <c r="R2134" s="1"/>
      <c r="S2134" s="1"/>
      <c r="T2134" s="1">
        <v>175843</v>
      </c>
      <c r="U2134" s="1">
        <v>30</v>
      </c>
      <c r="V2134" s="36">
        <v>0.12576764859143716</v>
      </c>
      <c r="W2134" s="1"/>
      <c r="X2134" s="1"/>
      <c r="Y2134" s="1">
        <v>40799</v>
      </c>
      <c r="Z2134" s="1"/>
      <c r="AA2134" s="1"/>
      <c r="AB2134" s="1"/>
      <c r="AC2134" s="1"/>
      <c r="AD2134" s="1"/>
      <c r="AE2134" s="1"/>
      <c r="AF2134" s="1"/>
      <c r="AG2134" s="1">
        <v>0</v>
      </c>
      <c r="AH2134" s="1">
        <v>0</v>
      </c>
      <c r="AI2134" s="1">
        <v>418612.95506250003</v>
      </c>
      <c r="AJ2134" s="1">
        <v>0</v>
      </c>
      <c r="AK2134" s="1">
        <v>0</v>
      </c>
      <c r="AL2134" s="1">
        <v>0</v>
      </c>
      <c r="AM2134" s="1">
        <v>0</v>
      </c>
      <c r="AN2134" s="1">
        <v>0</v>
      </c>
      <c r="AO2134" s="1">
        <v>0</v>
      </c>
      <c r="AP2134" s="1">
        <v>0</v>
      </c>
      <c r="AQ2134" s="1">
        <v>418612.95506250003</v>
      </c>
      <c r="AR2134" s="1">
        <v>0</v>
      </c>
      <c r="AS2134" s="1">
        <v>0</v>
      </c>
      <c r="AT2134" s="1">
        <v>88453.0235006</v>
      </c>
      <c r="AU2134" s="1">
        <v>0</v>
      </c>
      <c r="AV2134" s="1">
        <v>0</v>
      </c>
      <c r="AW2134" s="1">
        <v>0</v>
      </c>
      <c r="AX2134" s="1">
        <v>0</v>
      </c>
      <c r="AY2134" s="1">
        <v>0</v>
      </c>
      <c r="AZ2134" s="1">
        <v>0</v>
      </c>
      <c r="BA2134" s="1">
        <v>0</v>
      </c>
      <c r="BB2134" s="1">
        <v>88453.0235006</v>
      </c>
      <c r="BC2134" s="7">
        <v>0.20780498917442047</v>
      </c>
      <c r="BD2134" s="35" t="s">
        <v>552</v>
      </c>
      <c r="BE2134" s="35" t="s">
        <v>552</v>
      </c>
      <c r="BF2134" s="35">
        <v>2.8836290245451912</v>
      </c>
      <c r="BG2134" s="35" t="s">
        <v>552</v>
      </c>
      <c r="BH2134" s="35" t="s">
        <v>552</v>
      </c>
      <c r="BI2134" s="35" t="s">
        <v>552</v>
      </c>
      <c r="BJ2134" s="35" t="s">
        <v>552</v>
      </c>
      <c r="BK2134" s="35" t="s">
        <v>552</v>
      </c>
      <c r="BL2134" s="35" t="s">
        <v>552</v>
      </c>
      <c r="BM2134" s="35" t="s">
        <v>552</v>
      </c>
      <c r="BN2134" s="35">
        <v>2.8836290245451912</v>
      </c>
      <c r="BO2134" s="1">
        <v>0</v>
      </c>
      <c r="BP2134" s="1"/>
      <c r="BQ2134" s="1">
        <v>803184.93875879992</v>
      </c>
      <c r="BR2134" s="1">
        <v>35701.390729078994</v>
      </c>
      <c r="BS2134" s="1">
        <v>315476.4788565549</v>
      </c>
      <c r="BT2134" s="1">
        <v>803184.93875879992</v>
      </c>
      <c r="BU2134" s="1">
        <v>35701.390729078994</v>
      </c>
      <c r="BV2134" s="1">
        <v>92865.743536665686</v>
      </c>
      <c r="BW2134" s="35">
        <v>5.9781285610763097</v>
      </c>
      <c r="BX2134" s="1">
        <v>3998357.8834615089</v>
      </c>
      <c r="BY2134" s="1">
        <v>177726.11285857315</v>
      </c>
      <c r="BZ2134" s="1">
        <v>1570482.4697436029</v>
      </c>
      <c r="CA2134" s="1">
        <v>3998357.8834615089</v>
      </c>
      <c r="CB2134" s="1">
        <v>177726.11285857315</v>
      </c>
      <c r="CC2134" s="1">
        <v>462297.61024546326</v>
      </c>
    </row>
    <row r="2135" spans="1:81" x14ac:dyDescent="0.25">
      <c r="A2135" t="s">
        <v>1064</v>
      </c>
      <c r="B2135" t="s">
        <v>1065</v>
      </c>
      <c r="C2135" t="s">
        <v>68</v>
      </c>
      <c r="D2135" t="s">
        <v>28</v>
      </c>
      <c r="E2135">
        <v>60015</v>
      </c>
      <c r="F2135" t="s">
        <v>370</v>
      </c>
      <c r="G2135" t="s">
        <v>69</v>
      </c>
      <c r="H2135" s="74">
        <v>0.42451936704484999</v>
      </c>
      <c r="I2135" s="1">
        <v>2806675.0100000002</v>
      </c>
      <c r="J2135" s="1">
        <v>0</v>
      </c>
      <c r="K2135" s="1">
        <v>0</v>
      </c>
      <c r="L2135" s="1">
        <v>175843</v>
      </c>
      <c r="M2135" s="1">
        <v>0</v>
      </c>
      <c r="N2135" s="1">
        <v>0</v>
      </c>
      <c r="O2135" s="1">
        <v>0</v>
      </c>
      <c r="P2135" s="1">
        <v>151524</v>
      </c>
      <c r="Q2135" s="1">
        <v>0</v>
      </c>
      <c r="R2135" s="1">
        <v>0</v>
      </c>
      <c r="S2135" s="1">
        <v>0</v>
      </c>
      <c r="T2135" s="1">
        <v>327367</v>
      </c>
      <c r="U2135" s="1"/>
      <c r="V2135" s="36"/>
      <c r="W2135" s="1"/>
      <c r="X2135" s="1"/>
      <c r="Y2135" s="1">
        <v>40799</v>
      </c>
      <c r="Z2135" s="1"/>
      <c r="AA2135" s="1"/>
      <c r="AB2135" s="1"/>
      <c r="AC2135" s="1">
        <v>17848</v>
      </c>
      <c r="AD2135" s="1"/>
      <c r="AE2135" s="1"/>
      <c r="AF2135" s="1"/>
      <c r="AG2135" s="1">
        <v>0</v>
      </c>
      <c r="AH2135" s="1">
        <v>0</v>
      </c>
      <c r="AI2135" s="1">
        <v>418612.95506250003</v>
      </c>
      <c r="AJ2135" s="1">
        <v>0</v>
      </c>
      <c r="AK2135" s="1">
        <v>0</v>
      </c>
      <c r="AL2135" s="1">
        <v>0</v>
      </c>
      <c r="AM2135" s="1">
        <v>156877.54600999999</v>
      </c>
      <c r="AN2135" s="1">
        <v>0</v>
      </c>
      <c r="AO2135" s="1">
        <v>0</v>
      </c>
      <c r="AP2135" s="1">
        <v>0</v>
      </c>
      <c r="AQ2135" s="1">
        <v>575490.50107250002</v>
      </c>
      <c r="AR2135" s="1">
        <v>0</v>
      </c>
      <c r="AS2135" s="1">
        <v>0</v>
      </c>
      <c r="AT2135" s="1">
        <v>88453.0235006</v>
      </c>
      <c r="AU2135" s="1">
        <v>0</v>
      </c>
      <c r="AV2135" s="1">
        <v>0</v>
      </c>
      <c r="AW2135" s="1">
        <v>0</v>
      </c>
      <c r="AX2135" s="1">
        <v>46425.860639999999</v>
      </c>
      <c r="AY2135" s="1">
        <v>0</v>
      </c>
      <c r="AZ2135" s="1">
        <v>0</v>
      </c>
      <c r="BA2135" s="1">
        <v>0</v>
      </c>
      <c r="BB2135" s="1">
        <v>134878.88414059998</v>
      </c>
      <c r="BC2135" s="7">
        <v>0.25309997868727235</v>
      </c>
      <c r="BD2135" s="35" t="s">
        <v>552</v>
      </c>
      <c r="BE2135" s="35" t="s">
        <v>552</v>
      </c>
      <c r="BF2135" s="35">
        <v>2.8836290245451912</v>
      </c>
      <c r="BG2135" s="35" t="s">
        <v>552</v>
      </c>
      <c r="BH2135" s="35" t="s">
        <v>552</v>
      </c>
      <c r="BI2135" s="35" t="s">
        <v>552</v>
      </c>
      <c r="BJ2135" s="35">
        <v>1.3417241272009715</v>
      </c>
      <c r="BK2135" s="35" t="s">
        <v>552</v>
      </c>
      <c r="BL2135" s="35" t="s">
        <v>552</v>
      </c>
      <c r="BM2135" s="35" t="s">
        <v>552</v>
      </c>
      <c r="BN2135" s="35">
        <v>2.1699480558917057</v>
      </c>
      <c r="BO2135" s="1">
        <v>0</v>
      </c>
      <c r="BP2135" s="1">
        <v>0</v>
      </c>
      <c r="BQ2135" s="1">
        <v>923845.14629159996</v>
      </c>
      <c r="BR2135" s="1">
        <v>41064.709943253016</v>
      </c>
      <c r="BS2135" s="1">
        <v>362869.62030337198</v>
      </c>
      <c r="BT2135" s="1">
        <v>923845.14629159996</v>
      </c>
      <c r="BU2135" s="1">
        <v>41064.709943253016</v>
      </c>
      <c r="BV2135" s="1">
        <v>106816.70221019087</v>
      </c>
      <c r="BW2135" s="35">
        <v>5.9781285610763097</v>
      </c>
      <c r="BX2135" s="1">
        <v>4599019.9087659353</v>
      </c>
      <c r="BY2135" s="1">
        <v>204425.40542082218</v>
      </c>
      <c r="BZ2135" s="1">
        <v>1806411.6207791322</v>
      </c>
      <c r="CA2135" s="1">
        <v>4599019.9087659353</v>
      </c>
      <c r="CB2135" s="1">
        <v>204425.40542082218</v>
      </c>
      <c r="CC2135" s="1">
        <v>531747.27607253415</v>
      </c>
    </row>
    <row r="2136" spans="1:81" x14ac:dyDescent="0.25">
      <c r="A2136" t="s">
        <v>1064</v>
      </c>
      <c r="B2136" t="s">
        <v>1065</v>
      </c>
      <c r="C2136" t="s">
        <v>68</v>
      </c>
      <c r="D2136" t="s">
        <v>1730</v>
      </c>
      <c r="E2136">
        <v>60015</v>
      </c>
      <c r="F2136" t="s">
        <v>370</v>
      </c>
      <c r="G2136" t="s">
        <v>69</v>
      </c>
      <c r="H2136" s="74">
        <v>0.42451936704484999</v>
      </c>
      <c r="I2136" s="1">
        <v>366570.08</v>
      </c>
      <c r="J2136" s="1"/>
      <c r="K2136" s="1"/>
      <c r="L2136" s="1"/>
      <c r="M2136" s="1"/>
      <c r="N2136" s="1"/>
      <c r="O2136" s="1"/>
      <c r="P2136" s="1">
        <v>151524</v>
      </c>
      <c r="Q2136" s="1"/>
      <c r="R2136" s="1"/>
      <c r="S2136" s="1"/>
      <c r="T2136" s="1">
        <v>151524</v>
      </c>
      <c r="U2136" s="1">
        <v>16</v>
      </c>
      <c r="V2136" s="36">
        <v>0.26718559033446848</v>
      </c>
      <c r="W2136" s="1"/>
      <c r="X2136" s="1"/>
      <c r="Y2136" s="1"/>
      <c r="Z2136" s="1"/>
      <c r="AA2136" s="1"/>
      <c r="AB2136" s="1"/>
      <c r="AC2136" s="1">
        <v>17848</v>
      </c>
      <c r="AD2136" s="1"/>
      <c r="AE2136" s="1"/>
      <c r="AF2136" s="1"/>
      <c r="AG2136" s="1">
        <v>0</v>
      </c>
      <c r="AH2136" s="1">
        <v>0</v>
      </c>
      <c r="AI2136" s="1">
        <v>0</v>
      </c>
      <c r="AJ2136" s="1">
        <v>0</v>
      </c>
      <c r="AK2136" s="1"/>
      <c r="AL2136" s="1">
        <v>0</v>
      </c>
      <c r="AM2136" s="1">
        <v>156877.54600999999</v>
      </c>
      <c r="AN2136" s="1"/>
      <c r="AO2136" s="1">
        <v>0</v>
      </c>
      <c r="AP2136" s="1">
        <v>0</v>
      </c>
      <c r="AQ2136" s="1">
        <v>156877.54600999999</v>
      </c>
      <c r="AR2136" s="1">
        <v>0</v>
      </c>
      <c r="AS2136" s="1">
        <v>0</v>
      </c>
      <c r="AT2136" s="1">
        <v>0</v>
      </c>
      <c r="AU2136" s="1">
        <v>0</v>
      </c>
      <c r="AV2136" s="1"/>
      <c r="AW2136" s="1">
        <v>0</v>
      </c>
      <c r="AX2136" s="1">
        <v>46425.860639999999</v>
      </c>
      <c r="AY2136" s="1"/>
      <c r="AZ2136" s="1">
        <v>0</v>
      </c>
      <c r="BA2136" s="1">
        <v>0</v>
      </c>
      <c r="BB2136" s="1">
        <v>46425.860639999999</v>
      </c>
      <c r="BC2136" s="7">
        <v>0.5546099306577339</v>
      </c>
      <c r="BD2136" s="35" t="s">
        <v>552</v>
      </c>
      <c r="BE2136" s="35" t="s">
        <v>552</v>
      </c>
      <c r="BF2136" s="35" t="s">
        <v>552</v>
      </c>
      <c r="BG2136" s="35" t="s">
        <v>552</v>
      </c>
      <c r="BH2136" s="35" t="s">
        <v>552</v>
      </c>
      <c r="BI2136" s="35" t="s">
        <v>552</v>
      </c>
      <c r="BJ2136" s="35">
        <v>1.3417241272009715</v>
      </c>
      <c r="BK2136" s="35" t="s">
        <v>552</v>
      </c>
      <c r="BL2136" s="35" t="s">
        <v>552</v>
      </c>
      <c r="BM2136" s="35" t="s">
        <v>552</v>
      </c>
      <c r="BN2136" s="35">
        <v>1.3417241272009715</v>
      </c>
      <c r="BO2136" s="1">
        <v>0</v>
      </c>
      <c r="BP2136" s="1">
        <v>0</v>
      </c>
      <c r="BQ2136" s="1">
        <v>120660.20753279999</v>
      </c>
      <c r="BR2136" s="1">
        <v>5363.3192141740183</v>
      </c>
      <c r="BS2136" s="1">
        <v>47393.141446817077</v>
      </c>
      <c r="BT2136" s="1">
        <v>120660.20753279999</v>
      </c>
      <c r="BU2136" s="1">
        <v>5363.3192141740183</v>
      </c>
      <c r="BV2136" s="1">
        <v>13950.958673525172</v>
      </c>
      <c r="BW2136" s="35">
        <v>5.9781285610763097</v>
      </c>
      <c r="BX2136" s="1">
        <v>600662.02530442644</v>
      </c>
      <c r="BY2136" s="1">
        <v>26699.292562249022</v>
      </c>
      <c r="BZ2136" s="1">
        <v>235929.15103552942</v>
      </c>
      <c r="CA2136" s="1">
        <v>600662.02530442644</v>
      </c>
      <c r="CB2136" s="1">
        <v>26699.292562249022</v>
      </c>
      <c r="CC2136" s="1">
        <v>69449.665827070901</v>
      </c>
    </row>
    <row r="2137" spans="1:81" x14ac:dyDescent="0.25">
      <c r="A2137" t="s">
        <v>1590</v>
      </c>
      <c r="B2137" t="s">
        <v>1591</v>
      </c>
      <c r="C2137" t="s">
        <v>68</v>
      </c>
      <c r="D2137" t="s">
        <v>28</v>
      </c>
      <c r="E2137">
        <v>60068</v>
      </c>
      <c r="F2137" t="s">
        <v>370</v>
      </c>
      <c r="G2137" t="s">
        <v>69</v>
      </c>
      <c r="H2137" s="74">
        <v>0.42451936704484999</v>
      </c>
      <c r="I2137" s="1">
        <v>922353.38</v>
      </c>
      <c r="J2137" s="1">
        <v>0</v>
      </c>
      <c r="K2137" s="1">
        <v>0</v>
      </c>
      <c r="L2137" s="1">
        <v>40361</v>
      </c>
      <c r="M2137" s="1">
        <v>0</v>
      </c>
      <c r="N2137" s="1">
        <v>0</v>
      </c>
      <c r="O2137" s="1">
        <v>0</v>
      </c>
      <c r="P2137" s="1">
        <v>133894</v>
      </c>
      <c r="Q2137" s="1">
        <v>0</v>
      </c>
      <c r="R2137" s="1">
        <v>0</v>
      </c>
      <c r="S2137" s="1">
        <v>3146</v>
      </c>
      <c r="T2137" s="1">
        <v>177401</v>
      </c>
      <c r="U2137" s="1"/>
      <c r="V2137" s="36"/>
      <c r="W2137" s="1"/>
      <c r="X2137" s="1"/>
      <c r="Y2137" s="1">
        <v>9365</v>
      </c>
      <c r="Z2137" s="1"/>
      <c r="AA2137" s="1"/>
      <c r="AB2137" s="1"/>
      <c r="AC2137" s="1">
        <v>15771</v>
      </c>
      <c r="AD2137" s="1"/>
      <c r="AE2137" s="1"/>
      <c r="AF2137" s="1">
        <v>735</v>
      </c>
      <c r="AG2137" s="1">
        <v>0</v>
      </c>
      <c r="AH2137" s="1">
        <v>0</v>
      </c>
      <c r="AI2137" s="1">
        <v>96088.369187500008</v>
      </c>
      <c r="AJ2137" s="1">
        <v>0</v>
      </c>
      <c r="AK2137" s="1">
        <v>0</v>
      </c>
      <c r="AL2137" s="1">
        <v>0</v>
      </c>
      <c r="AM2137" s="1">
        <v>138621.46126833331</v>
      </c>
      <c r="AN2137" s="1">
        <v>0</v>
      </c>
      <c r="AO2137" s="1">
        <v>0</v>
      </c>
      <c r="AP2137" s="1">
        <v>4191.9677220000003</v>
      </c>
      <c r="AQ2137" s="1">
        <v>238901.79817783332</v>
      </c>
      <c r="AR2137" s="1">
        <v>0</v>
      </c>
      <c r="AS2137" s="1">
        <v>0</v>
      </c>
      <c r="AT2137" s="1">
        <v>20303.501680999998</v>
      </c>
      <c r="AU2137" s="1">
        <v>0</v>
      </c>
      <c r="AV2137" s="1">
        <v>0</v>
      </c>
      <c r="AW2137" s="1">
        <v>0</v>
      </c>
      <c r="AX2137" s="1">
        <v>41023.209779999997</v>
      </c>
      <c r="AY2137" s="1">
        <v>0</v>
      </c>
      <c r="AZ2137" s="1">
        <v>0</v>
      </c>
      <c r="BA2137" s="1">
        <v>942.60685050000006</v>
      </c>
      <c r="BB2137" s="1">
        <v>62269.318311499999</v>
      </c>
      <c r="BC2137" s="7">
        <v>0.32652465206918124</v>
      </c>
      <c r="BD2137" s="35" t="s">
        <v>552</v>
      </c>
      <c r="BE2137" s="35" t="s">
        <v>552</v>
      </c>
      <c r="BF2137" s="35">
        <v>2.8837707407769879</v>
      </c>
      <c r="BG2137" s="35" t="s">
        <v>552</v>
      </c>
      <c r="BH2137" s="35" t="s">
        <v>552</v>
      </c>
      <c r="BI2137" s="35" t="s">
        <v>552</v>
      </c>
      <c r="BJ2137" s="35">
        <v>1.3416932129022459</v>
      </c>
      <c r="BK2137" s="35" t="s">
        <v>552</v>
      </c>
      <c r="BL2137" s="35" t="s">
        <v>552</v>
      </c>
      <c r="BM2137" s="35">
        <v>1.6320961768912907</v>
      </c>
      <c r="BN2137" s="35">
        <v>1.6976855625917178</v>
      </c>
      <c r="BO2137" s="1">
        <v>0</v>
      </c>
      <c r="BP2137" s="1">
        <v>0</v>
      </c>
      <c r="BQ2137" s="1">
        <v>303601.83856079995</v>
      </c>
      <c r="BR2137" s="1">
        <v>13495.033760563188</v>
      </c>
      <c r="BS2137" s="1">
        <v>119249.29662096211</v>
      </c>
      <c r="BT2137" s="1">
        <v>303601.83856079995</v>
      </c>
      <c r="BU2137" s="1">
        <v>13495.033760563188</v>
      </c>
      <c r="BV2137" s="1">
        <v>35103.011917301752</v>
      </c>
      <c r="BW2137" s="35">
        <v>5.975738943600847</v>
      </c>
      <c r="BX2137" s="1">
        <v>1510643.4914757898</v>
      </c>
      <c r="BY2137" s="1">
        <v>67147.765027642454</v>
      </c>
      <c r="BZ2137" s="1">
        <v>593353.36919393006</v>
      </c>
      <c r="CA2137" s="1">
        <v>1510643.4914757898</v>
      </c>
      <c r="CB2137" s="1">
        <v>67147.765027642454</v>
      </c>
      <c r="CC2137" s="1">
        <v>174663.423434603</v>
      </c>
    </row>
    <row r="2138" spans="1:81" x14ac:dyDescent="0.25">
      <c r="A2138" t="s">
        <v>1590</v>
      </c>
      <c r="B2138" t="s">
        <v>1591</v>
      </c>
      <c r="C2138" t="s">
        <v>68</v>
      </c>
      <c r="D2138" t="s">
        <v>1730</v>
      </c>
      <c r="E2138">
        <v>60068</v>
      </c>
      <c r="F2138" t="s">
        <v>370</v>
      </c>
      <c r="G2138" t="s">
        <v>69</v>
      </c>
      <c r="H2138" s="74">
        <v>0.42451936704484999</v>
      </c>
      <c r="I2138" s="1">
        <v>922353.38</v>
      </c>
      <c r="J2138" s="1"/>
      <c r="K2138" s="1"/>
      <c r="L2138" s="1">
        <v>40361</v>
      </c>
      <c r="M2138" s="1"/>
      <c r="N2138" s="1"/>
      <c r="O2138" s="1"/>
      <c r="P2138" s="1">
        <v>133894</v>
      </c>
      <c r="Q2138" s="1"/>
      <c r="R2138" s="1"/>
      <c r="S2138" s="1">
        <v>3146</v>
      </c>
      <c r="T2138" s="1">
        <v>177401</v>
      </c>
      <c r="U2138" s="1">
        <v>17.09090909090909</v>
      </c>
      <c r="V2138" s="36">
        <v>0.3485888823578806</v>
      </c>
      <c r="W2138" s="1"/>
      <c r="X2138" s="1"/>
      <c r="Y2138" s="1">
        <v>9365</v>
      </c>
      <c r="Z2138" s="1"/>
      <c r="AA2138" s="1"/>
      <c r="AB2138" s="1"/>
      <c r="AC2138" s="1">
        <v>15771</v>
      </c>
      <c r="AD2138" s="1"/>
      <c r="AE2138" s="1"/>
      <c r="AF2138" s="1">
        <v>735</v>
      </c>
      <c r="AG2138" s="1">
        <v>0</v>
      </c>
      <c r="AH2138" s="1">
        <v>0</v>
      </c>
      <c r="AI2138" s="1">
        <v>96088.369187500008</v>
      </c>
      <c r="AJ2138" s="1">
        <v>0</v>
      </c>
      <c r="AK2138" s="1"/>
      <c r="AL2138" s="1">
        <v>0</v>
      </c>
      <c r="AM2138" s="1">
        <v>138621.46126833331</v>
      </c>
      <c r="AN2138" s="1"/>
      <c r="AO2138" s="1">
        <v>0</v>
      </c>
      <c r="AP2138" s="1">
        <v>4191.9677220000003</v>
      </c>
      <c r="AQ2138" s="1">
        <v>238901.79817783332</v>
      </c>
      <c r="AR2138" s="1">
        <v>0</v>
      </c>
      <c r="AS2138" s="1">
        <v>0</v>
      </c>
      <c r="AT2138" s="1">
        <v>20303.501680999998</v>
      </c>
      <c r="AU2138" s="1">
        <v>0</v>
      </c>
      <c r="AV2138" s="1"/>
      <c r="AW2138" s="1">
        <v>0</v>
      </c>
      <c r="AX2138" s="1">
        <v>41023.209779999997</v>
      </c>
      <c r="AY2138" s="1"/>
      <c r="AZ2138" s="1">
        <v>0</v>
      </c>
      <c r="BA2138" s="1">
        <v>942.60685050000006</v>
      </c>
      <c r="BB2138" s="1">
        <v>62269.318311499999</v>
      </c>
      <c r="BC2138" s="7">
        <v>0.32652465206918124</v>
      </c>
      <c r="BD2138" s="35" t="s">
        <v>552</v>
      </c>
      <c r="BE2138" s="35" t="s">
        <v>552</v>
      </c>
      <c r="BF2138" s="35">
        <v>2.8837707407769879</v>
      </c>
      <c r="BG2138" s="35" t="s">
        <v>552</v>
      </c>
      <c r="BH2138" s="35" t="s">
        <v>552</v>
      </c>
      <c r="BI2138" s="35" t="s">
        <v>552</v>
      </c>
      <c r="BJ2138" s="35">
        <v>1.3416932129022459</v>
      </c>
      <c r="BK2138" s="35" t="s">
        <v>552</v>
      </c>
      <c r="BL2138" s="35" t="s">
        <v>552</v>
      </c>
      <c r="BM2138" s="35">
        <v>1.6320961768912907</v>
      </c>
      <c r="BN2138" s="35">
        <v>1.6976855625917178</v>
      </c>
      <c r="BO2138" s="1">
        <v>0</v>
      </c>
      <c r="BP2138" s="1">
        <v>0</v>
      </c>
      <c r="BQ2138" s="1">
        <v>303601.83856079995</v>
      </c>
      <c r="BR2138" s="1">
        <v>13495.033760563188</v>
      </c>
      <c r="BS2138" s="1">
        <v>119249.29662096211</v>
      </c>
      <c r="BT2138" s="1">
        <v>303601.83856079995</v>
      </c>
      <c r="BU2138" s="1">
        <v>13495.033760563188</v>
      </c>
      <c r="BV2138" s="1">
        <v>35103.011917301752</v>
      </c>
      <c r="BW2138" s="35">
        <v>5.975738943600847</v>
      </c>
      <c r="BX2138" s="1">
        <v>1510643.4914757898</v>
      </c>
      <c r="BY2138" s="1">
        <v>67147.765027642454</v>
      </c>
      <c r="BZ2138" s="1">
        <v>593353.36919393006</v>
      </c>
      <c r="CA2138" s="1">
        <v>1510643.4914757898</v>
      </c>
      <c r="CB2138" s="1">
        <v>67147.765027642454</v>
      </c>
      <c r="CC2138" s="1">
        <v>174663.423434603</v>
      </c>
    </row>
    <row r="2139" spans="1:81" x14ac:dyDescent="0.25">
      <c r="A2139" t="s">
        <v>987</v>
      </c>
      <c r="B2139" t="s">
        <v>961</v>
      </c>
      <c r="C2139" t="s">
        <v>68</v>
      </c>
      <c r="D2139" t="s">
        <v>38</v>
      </c>
      <c r="E2139">
        <v>60081</v>
      </c>
      <c r="F2139" t="s">
        <v>370</v>
      </c>
      <c r="G2139" t="s">
        <v>369</v>
      </c>
      <c r="H2139" s="74">
        <v>0.53187107325275007</v>
      </c>
      <c r="I2139" s="1">
        <v>1011379.14</v>
      </c>
      <c r="J2139" s="1"/>
      <c r="K2139" s="1"/>
      <c r="L2139" s="1">
        <v>291667</v>
      </c>
      <c r="M2139" s="1"/>
      <c r="N2139" s="1"/>
      <c r="O2139" s="1"/>
      <c r="P2139" s="1"/>
      <c r="Q2139" s="1"/>
      <c r="R2139" s="1"/>
      <c r="S2139" s="1"/>
      <c r="T2139" s="1">
        <v>291667</v>
      </c>
      <c r="U2139" s="1">
        <v>28</v>
      </c>
      <c r="V2139" s="36">
        <v>0.11510183889052013</v>
      </c>
      <c r="W2139" s="1"/>
      <c r="X2139" s="1"/>
      <c r="Y2139" s="1">
        <v>67671</v>
      </c>
      <c r="Z2139" s="1"/>
      <c r="AA2139" s="1"/>
      <c r="AB2139" s="1"/>
      <c r="AC2139" s="1"/>
      <c r="AD2139" s="1"/>
      <c r="AE2139" s="1"/>
      <c r="AF2139" s="1"/>
      <c r="AG2139" s="1">
        <v>0</v>
      </c>
      <c r="AH2139" s="1">
        <v>0</v>
      </c>
      <c r="AI2139" s="1">
        <v>694329.76806250005</v>
      </c>
      <c r="AJ2139" s="1">
        <v>0</v>
      </c>
      <c r="AK2139" s="1">
        <v>0</v>
      </c>
      <c r="AL2139" s="1">
        <v>0</v>
      </c>
      <c r="AM2139" s="1">
        <v>0</v>
      </c>
      <c r="AN2139" s="1">
        <v>0</v>
      </c>
      <c r="AO2139" s="1">
        <v>0</v>
      </c>
      <c r="AP2139" s="1">
        <v>0</v>
      </c>
      <c r="AQ2139" s="1">
        <v>694329.76806250005</v>
      </c>
      <c r="AR2139" s="1">
        <v>0</v>
      </c>
      <c r="AS2139" s="1">
        <v>0</v>
      </c>
      <c r="AT2139" s="1">
        <v>146712.0408174</v>
      </c>
      <c r="AU2139" s="1">
        <v>0</v>
      </c>
      <c r="AV2139" s="1">
        <v>0</v>
      </c>
      <c r="AW2139" s="1">
        <v>0</v>
      </c>
      <c r="AX2139" s="1">
        <v>0</v>
      </c>
      <c r="AY2139" s="1">
        <v>0</v>
      </c>
      <c r="AZ2139" s="1">
        <v>0</v>
      </c>
      <c r="BA2139" s="1">
        <v>0</v>
      </c>
      <c r="BB2139" s="1">
        <v>146712.0408174</v>
      </c>
      <c r="BC2139" s="7">
        <v>0.8315791532737169</v>
      </c>
      <c r="BD2139" s="35" t="s">
        <v>552</v>
      </c>
      <c r="BE2139" s="35" t="s">
        <v>552</v>
      </c>
      <c r="BF2139" s="35">
        <v>2.8835686206526621</v>
      </c>
      <c r="BG2139" s="35" t="s">
        <v>552</v>
      </c>
      <c r="BH2139" s="35" t="s">
        <v>552</v>
      </c>
      <c r="BI2139" s="35" t="s">
        <v>552</v>
      </c>
      <c r="BJ2139" s="35" t="s">
        <v>552</v>
      </c>
      <c r="BK2139" s="35" t="s">
        <v>552</v>
      </c>
      <c r="BL2139" s="35" t="s">
        <v>552</v>
      </c>
      <c r="BM2139" s="35" t="s">
        <v>552</v>
      </c>
      <c r="BN2139" s="35">
        <v>2.8835686206526621</v>
      </c>
      <c r="BO2139" s="1">
        <v>0</v>
      </c>
      <c r="BP2139" s="1"/>
      <c r="BQ2139" s="1">
        <v>332905.55772239994</v>
      </c>
      <c r="BR2139" s="1">
        <v>14797.577517447124</v>
      </c>
      <c r="BS2139" s="1">
        <v>130759.26610917125</v>
      </c>
      <c r="BT2139" s="1">
        <v>332905.55772239994</v>
      </c>
      <c r="BU2139" s="1">
        <v>14797.577517447124</v>
      </c>
      <c r="BV2139" s="1">
        <v>38491.162686833108</v>
      </c>
      <c r="BW2139" s="35">
        <v>6.0483043219825783</v>
      </c>
      <c r="BX2139" s="1">
        <v>1680608.5658620123</v>
      </c>
      <c r="BY2139" s="1">
        <v>74702.674536200546</v>
      </c>
      <c r="BZ2139" s="1">
        <v>660112.56823819934</v>
      </c>
      <c r="CA2139" s="1">
        <v>1680608.5658620123</v>
      </c>
      <c r="CB2139" s="1">
        <v>74702.674536200546</v>
      </c>
      <c r="CC2139" s="1">
        <v>194315.10295007413</v>
      </c>
    </row>
    <row r="2140" spans="1:81" x14ac:dyDescent="0.25">
      <c r="A2140" t="s">
        <v>987</v>
      </c>
      <c r="B2140" t="s">
        <v>961</v>
      </c>
      <c r="C2140" t="s">
        <v>68</v>
      </c>
      <c r="D2140" t="s">
        <v>28</v>
      </c>
      <c r="E2140">
        <v>60081</v>
      </c>
      <c r="F2140" t="s">
        <v>370</v>
      </c>
      <c r="G2140" t="s">
        <v>369</v>
      </c>
      <c r="H2140" s="74">
        <v>0.53187107325275007</v>
      </c>
      <c r="I2140" s="1">
        <v>1102912.52</v>
      </c>
      <c r="J2140" s="1">
        <v>0</v>
      </c>
      <c r="K2140" s="1">
        <v>0</v>
      </c>
      <c r="L2140" s="1">
        <v>291667</v>
      </c>
      <c r="M2140" s="1">
        <v>0</v>
      </c>
      <c r="N2140" s="1">
        <v>0</v>
      </c>
      <c r="O2140" s="1">
        <v>0</v>
      </c>
      <c r="P2140" s="1">
        <v>75486</v>
      </c>
      <c r="Q2140" s="1">
        <v>0</v>
      </c>
      <c r="R2140" s="1">
        <v>0</v>
      </c>
      <c r="S2140" s="1">
        <v>0</v>
      </c>
      <c r="T2140" s="1">
        <v>367153</v>
      </c>
      <c r="U2140" s="1"/>
      <c r="V2140" s="36"/>
      <c r="W2140" s="1"/>
      <c r="X2140" s="1"/>
      <c r="Y2140" s="1">
        <v>67671</v>
      </c>
      <c r="Z2140" s="1"/>
      <c r="AA2140" s="1"/>
      <c r="AB2140" s="1"/>
      <c r="AC2140" s="1">
        <v>8891</v>
      </c>
      <c r="AD2140" s="1"/>
      <c r="AE2140" s="1"/>
      <c r="AF2140" s="1"/>
      <c r="AG2140" s="1">
        <v>0</v>
      </c>
      <c r="AH2140" s="1">
        <v>0</v>
      </c>
      <c r="AI2140" s="1">
        <v>694329.76806250005</v>
      </c>
      <c r="AJ2140" s="1">
        <v>0</v>
      </c>
      <c r="AK2140" s="1">
        <v>0</v>
      </c>
      <c r="AL2140" s="1">
        <v>0</v>
      </c>
      <c r="AM2140" s="1">
        <v>78148.719515000004</v>
      </c>
      <c r="AN2140" s="1">
        <v>0</v>
      </c>
      <c r="AO2140" s="1">
        <v>0</v>
      </c>
      <c r="AP2140" s="1">
        <v>0</v>
      </c>
      <c r="AQ2140" s="1">
        <v>772478.48757750005</v>
      </c>
      <c r="AR2140" s="1">
        <v>0</v>
      </c>
      <c r="AS2140" s="1">
        <v>0</v>
      </c>
      <c r="AT2140" s="1">
        <v>146712.0408174</v>
      </c>
      <c r="AU2140" s="1">
        <v>0</v>
      </c>
      <c r="AV2140" s="1">
        <v>0</v>
      </c>
      <c r="AW2140" s="1">
        <v>0</v>
      </c>
      <c r="AX2140" s="1">
        <v>23127.091379999998</v>
      </c>
      <c r="AY2140" s="1">
        <v>0</v>
      </c>
      <c r="AZ2140" s="1">
        <v>0</v>
      </c>
      <c r="BA2140" s="1">
        <v>0</v>
      </c>
      <c r="BB2140" s="1">
        <v>169839.1321974</v>
      </c>
      <c r="BC2140" s="7">
        <v>0.85439017391415595</v>
      </c>
      <c r="BD2140" s="35" t="s">
        <v>552</v>
      </c>
      <c r="BE2140" s="35" t="s">
        <v>552</v>
      </c>
      <c r="BF2140" s="35">
        <v>2.8835686206526621</v>
      </c>
      <c r="BG2140" s="35" t="s">
        <v>552</v>
      </c>
      <c r="BH2140" s="35" t="s">
        <v>552</v>
      </c>
      <c r="BI2140" s="35" t="s">
        <v>552</v>
      </c>
      <c r="BJ2140" s="35">
        <v>1.3416502516360651</v>
      </c>
      <c r="BK2140" s="35" t="s">
        <v>552</v>
      </c>
      <c r="BL2140" s="35" t="s">
        <v>552</v>
      </c>
      <c r="BM2140" s="35" t="s">
        <v>552</v>
      </c>
      <c r="BN2140" s="35">
        <v>2.5665529623206131</v>
      </c>
      <c r="BO2140" s="1">
        <v>0</v>
      </c>
      <c r="BP2140" s="1">
        <v>0</v>
      </c>
      <c r="BQ2140" s="1">
        <v>363034.68508319993</v>
      </c>
      <c r="BR2140" s="1">
        <v>16136.81048401191</v>
      </c>
      <c r="BS2140" s="1">
        <v>142593.44096993798</v>
      </c>
      <c r="BT2140" s="1">
        <v>363034.68508319993</v>
      </c>
      <c r="BU2140" s="1">
        <v>16136.81048401191</v>
      </c>
      <c r="BV2140" s="1">
        <v>41974.748694802096</v>
      </c>
      <c r="BW2140" s="35">
        <v>6.0483043219825783</v>
      </c>
      <c r="BX2140" s="1">
        <v>1832709.5697351026</v>
      </c>
      <c r="BY2140" s="1">
        <v>81463.530109451123</v>
      </c>
      <c r="BZ2140" s="1">
        <v>719855.08433490584</v>
      </c>
      <c r="CA2140" s="1">
        <v>1832709.5697351026</v>
      </c>
      <c r="CB2140" s="1">
        <v>81463.530109451123</v>
      </c>
      <c r="CC2140" s="1">
        <v>211901.30525010207</v>
      </c>
    </row>
    <row r="2141" spans="1:81" x14ac:dyDescent="0.25">
      <c r="A2141" t="s">
        <v>987</v>
      </c>
      <c r="B2141" t="s">
        <v>961</v>
      </c>
      <c r="C2141" t="s">
        <v>68</v>
      </c>
      <c r="D2141" t="s">
        <v>1730</v>
      </c>
      <c r="E2141">
        <v>60081</v>
      </c>
      <c r="F2141" t="s">
        <v>370</v>
      </c>
      <c r="G2141" t="s">
        <v>369</v>
      </c>
      <c r="H2141" s="74">
        <v>0.53187107325275007</v>
      </c>
      <c r="I2141" s="1">
        <v>91533.38</v>
      </c>
      <c r="J2141" s="1"/>
      <c r="K2141" s="1"/>
      <c r="L2141" s="1"/>
      <c r="M2141" s="1"/>
      <c r="N2141" s="1"/>
      <c r="O2141" s="1"/>
      <c r="P2141" s="1">
        <v>75486</v>
      </c>
      <c r="Q2141" s="1"/>
      <c r="R2141" s="1"/>
      <c r="S2141" s="1"/>
      <c r="T2141" s="1">
        <v>75486</v>
      </c>
      <c r="U2141" s="1">
        <v>8.8000000000000007</v>
      </c>
      <c r="V2141" s="36">
        <v>0.25171261657056493</v>
      </c>
      <c r="W2141" s="1"/>
      <c r="X2141" s="1"/>
      <c r="Y2141" s="1"/>
      <c r="Z2141" s="1"/>
      <c r="AA2141" s="1"/>
      <c r="AB2141" s="1"/>
      <c r="AC2141" s="1">
        <v>8891</v>
      </c>
      <c r="AD2141" s="1"/>
      <c r="AE2141" s="1"/>
      <c r="AF2141" s="1"/>
      <c r="AG2141" s="1">
        <v>0</v>
      </c>
      <c r="AH2141" s="1">
        <v>0</v>
      </c>
      <c r="AI2141" s="1">
        <v>0</v>
      </c>
      <c r="AJ2141" s="1">
        <v>0</v>
      </c>
      <c r="AK2141" s="1"/>
      <c r="AL2141" s="1">
        <v>0</v>
      </c>
      <c r="AM2141" s="1">
        <v>78148.719515000004</v>
      </c>
      <c r="AN2141" s="1"/>
      <c r="AO2141" s="1">
        <v>0</v>
      </c>
      <c r="AP2141" s="1">
        <v>0</v>
      </c>
      <c r="AQ2141" s="1">
        <v>78148.719515000004</v>
      </c>
      <c r="AR2141" s="1">
        <v>0</v>
      </c>
      <c r="AS2141" s="1">
        <v>0</v>
      </c>
      <c r="AT2141" s="1">
        <v>0</v>
      </c>
      <c r="AU2141" s="1">
        <v>0</v>
      </c>
      <c r="AV2141" s="1"/>
      <c r="AW2141" s="1">
        <v>0</v>
      </c>
      <c r="AX2141" s="1">
        <v>23127.091379999998</v>
      </c>
      <c r="AY2141" s="1"/>
      <c r="AZ2141" s="1">
        <v>0</v>
      </c>
      <c r="BA2141" s="1">
        <v>0</v>
      </c>
      <c r="BB2141" s="1">
        <v>23127.091379999998</v>
      </c>
      <c r="BC2141" s="7">
        <v>1.1064358258703</v>
      </c>
      <c r="BD2141" s="35" t="s">
        <v>552</v>
      </c>
      <c r="BE2141" s="35" t="s">
        <v>552</v>
      </c>
      <c r="BF2141" s="35" t="s">
        <v>552</v>
      </c>
      <c r="BG2141" s="35" t="s">
        <v>552</v>
      </c>
      <c r="BH2141" s="35" t="s">
        <v>552</v>
      </c>
      <c r="BI2141" s="35" t="s">
        <v>552</v>
      </c>
      <c r="BJ2141" s="35">
        <v>1.3416502516360651</v>
      </c>
      <c r="BK2141" s="35" t="s">
        <v>552</v>
      </c>
      <c r="BL2141" s="35" t="s">
        <v>552</v>
      </c>
      <c r="BM2141" s="35" t="s">
        <v>552</v>
      </c>
      <c r="BN2141" s="35">
        <v>1.3416502516360651</v>
      </c>
      <c r="BO2141" s="1">
        <v>0</v>
      </c>
      <c r="BP2141" s="1">
        <v>0</v>
      </c>
      <c r="BQ2141" s="1">
        <v>30129.127360799997</v>
      </c>
      <c r="BR2141" s="1">
        <v>1339.2329665647883</v>
      </c>
      <c r="BS2141" s="1">
        <v>11834.17486076675</v>
      </c>
      <c r="BT2141" s="1">
        <v>30129.127360799997</v>
      </c>
      <c r="BU2141" s="1">
        <v>1339.2329665647883</v>
      </c>
      <c r="BV2141" s="1">
        <v>3483.5860079689955</v>
      </c>
      <c r="BW2141" s="35">
        <v>6.0483043219825783</v>
      </c>
      <c r="BX2141" s="1">
        <v>152101.00387309017</v>
      </c>
      <c r="BY2141" s="1">
        <v>6760.8555732505702</v>
      </c>
      <c r="BZ2141" s="1">
        <v>59742.516096706357</v>
      </c>
      <c r="CA2141" s="1">
        <v>152101.00387309017</v>
      </c>
      <c r="CB2141" s="1">
        <v>6760.8555732505702</v>
      </c>
      <c r="CC2141" s="1">
        <v>17586.202300027919</v>
      </c>
    </row>
    <row r="2142" spans="1:81" x14ac:dyDescent="0.25">
      <c r="A2142" t="s">
        <v>473</v>
      </c>
      <c r="B2142" t="s">
        <v>474</v>
      </c>
      <c r="C2142" t="s">
        <v>68</v>
      </c>
      <c r="D2142" t="s">
        <v>38</v>
      </c>
      <c r="E2142">
        <v>60010</v>
      </c>
      <c r="F2142" t="s">
        <v>39</v>
      </c>
      <c r="G2142" t="s">
        <v>369</v>
      </c>
      <c r="H2142" s="74">
        <v>0.53187107325275007</v>
      </c>
      <c r="I2142" s="1">
        <v>8333788</v>
      </c>
      <c r="J2142" s="1"/>
      <c r="K2142" s="1"/>
      <c r="L2142" s="1">
        <v>1861953</v>
      </c>
      <c r="M2142" s="1"/>
      <c r="N2142" s="1"/>
      <c r="O2142" s="1"/>
      <c r="P2142" s="1"/>
      <c r="Q2142" s="1"/>
      <c r="R2142" s="1"/>
      <c r="S2142" s="1"/>
      <c r="T2142" s="1">
        <v>1861953</v>
      </c>
      <c r="U2142" s="1">
        <v>33.273809523809526</v>
      </c>
      <c r="V2142" s="36">
        <v>0.13148775061626661</v>
      </c>
      <c r="W2142" s="1"/>
      <c r="X2142" s="1"/>
      <c r="Y2142" s="1">
        <v>470023</v>
      </c>
      <c r="Z2142" s="1"/>
      <c r="AA2142" s="1"/>
      <c r="AB2142" s="1"/>
      <c r="AC2142" s="1"/>
      <c r="AD2142" s="1"/>
      <c r="AE2142" s="1"/>
      <c r="AF2142" s="1"/>
      <c r="AG2142" s="1">
        <v>0</v>
      </c>
      <c r="AH2142" s="1">
        <v>0</v>
      </c>
      <c r="AI2142" s="1">
        <v>4820696.4056874998</v>
      </c>
      <c r="AJ2142" s="1">
        <v>0</v>
      </c>
      <c r="AK2142" s="1">
        <v>0</v>
      </c>
      <c r="AL2142" s="1">
        <v>0</v>
      </c>
      <c r="AM2142" s="1">
        <v>0</v>
      </c>
      <c r="AN2142" s="1">
        <v>0</v>
      </c>
      <c r="AO2142" s="1">
        <v>0</v>
      </c>
      <c r="AP2142" s="1">
        <v>0</v>
      </c>
      <c r="AQ2142" s="1">
        <v>4820696.4056874998</v>
      </c>
      <c r="AR2142" s="1">
        <v>0</v>
      </c>
      <c r="AS2142" s="1">
        <v>0</v>
      </c>
      <c r="AT2142" s="1">
        <v>1019018.9824462</v>
      </c>
      <c r="AU2142" s="1">
        <v>0</v>
      </c>
      <c r="AV2142" s="1">
        <v>0</v>
      </c>
      <c r="AW2142" s="1">
        <v>0</v>
      </c>
      <c r="AX2142" s="1">
        <v>0</v>
      </c>
      <c r="AY2142" s="1">
        <v>0</v>
      </c>
      <c r="AZ2142" s="1">
        <v>0</v>
      </c>
      <c r="BA2142" s="1">
        <v>0</v>
      </c>
      <c r="BB2142" s="1">
        <v>1019018.9824462</v>
      </c>
      <c r="BC2142" s="7">
        <v>0.70072761487737634</v>
      </c>
      <c r="BD2142" s="35" t="s">
        <v>552</v>
      </c>
      <c r="BE2142" s="35" t="s">
        <v>552</v>
      </c>
      <c r="BF2142" s="35">
        <v>3.1363387733920782</v>
      </c>
      <c r="BG2142" s="35" t="s">
        <v>552</v>
      </c>
      <c r="BH2142" s="35" t="s">
        <v>552</v>
      </c>
      <c r="BI2142" s="35" t="s">
        <v>552</v>
      </c>
      <c r="BJ2142" s="35" t="s">
        <v>552</v>
      </c>
      <c r="BK2142" s="35" t="s">
        <v>552</v>
      </c>
      <c r="BL2142" s="35" t="s">
        <v>552</v>
      </c>
      <c r="BM2142" s="35" t="s">
        <v>552</v>
      </c>
      <c r="BN2142" s="35">
        <v>3.1363387733920782</v>
      </c>
      <c r="BO2142" s="1">
        <v>0</v>
      </c>
      <c r="BP2142" s="1"/>
      <c r="BQ2142" s="1">
        <v>2743149.6580799995</v>
      </c>
      <c r="BR2142" s="1">
        <v>121932.38822779222</v>
      </c>
      <c r="BS2142" s="1">
        <v>1077459.4409663402</v>
      </c>
      <c r="BT2142" s="1">
        <v>2743149.6580799995</v>
      </c>
      <c r="BU2142" s="1">
        <v>121932.38822779222</v>
      </c>
      <c r="BV2142" s="1">
        <v>317168.08961036854</v>
      </c>
      <c r="BW2142" s="35">
        <v>6.2298600728750637</v>
      </c>
      <c r="BX2142" s="1">
        <v>14346288.870713472</v>
      </c>
      <c r="BY2142" s="1">
        <v>637689.32878283202</v>
      </c>
      <c r="BZ2142" s="1">
        <v>5634962.11045215</v>
      </c>
      <c r="CA2142" s="1">
        <v>14346288.870713472</v>
      </c>
      <c r="CB2142" s="1">
        <v>637689.32878283202</v>
      </c>
      <c r="CC2142" s="1">
        <v>1658744.7282433268</v>
      </c>
    </row>
    <row r="2143" spans="1:81" x14ac:dyDescent="0.25">
      <c r="A2143" t="s">
        <v>473</v>
      </c>
      <c r="B2143" t="s">
        <v>474</v>
      </c>
      <c r="C2143" t="s">
        <v>68</v>
      </c>
      <c r="D2143" t="s">
        <v>28</v>
      </c>
      <c r="E2143">
        <v>60010</v>
      </c>
      <c r="F2143" t="s">
        <v>39</v>
      </c>
      <c r="G2143" t="s">
        <v>369</v>
      </c>
      <c r="H2143" s="74">
        <v>0.53187107325275007</v>
      </c>
      <c r="I2143" s="1">
        <v>9007376</v>
      </c>
      <c r="J2143" s="1">
        <v>0</v>
      </c>
      <c r="K2143" s="1">
        <v>0</v>
      </c>
      <c r="L2143" s="1">
        <v>1861953</v>
      </c>
      <c r="M2143" s="1">
        <v>0</v>
      </c>
      <c r="N2143" s="1">
        <v>0</v>
      </c>
      <c r="O2143" s="1">
        <v>0</v>
      </c>
      <c r="P2143" s="1">
        <v>739873</v>
      </c>
      <c r="Q2143" s="1">
        <v>0</v>
      </c>
      <c r="R2143" s="1">
        <v>0</v>
      </c>
      <c r="S2143" s="1">
        <v>0</v>
      </c>
      <c r="T2143" s="1">
        <v>2601826</v>
      </c>
      <c r="U2143" s="1"/>
      <c r="V2143" s="36"/>
      <c r="W2143" s="1"/>
      <c r="X2143" s="1"/>
      <c r="Y2143" s="1">
        <v>472208</v>
      </c>
      <c r="Z2143" s="1"/>
      <c r="AA2143" s="1"/>
      <c r="AB2143" s="1"/>
      <c r="AC2143" s="1">
        <v>107235</v>
      </c>
      <c r="AD2143" s="1"/>
      <c r="AE2143" s="1"/>
      <c r="AF2143" s="1"/>
      <c r="AG2143" s="1">
        <v>0</v>
      </c>
      <c r="AH2143" s="1">
        <v>0</v>
      </c>
      <c r="AI2143" s="1">
        <v>4843076.6614875002</v>
      </c>
      <c r="AJ2143" s="1">
        <v>0</v>
      </c>
      <c r="AK2143" s="1">
        <v>0</v>
      </c>
      <c r="AL2143" s="1">
        <v>0</v>
      </c>
      <c r="AM2143" s="1">
        <v>942363.67241583322</v>
      </c>
      <c r="AN2143" s="1">
        <v>0</v>
      </c>
      <c r="AO2143" s="1">
        <v>0</v>
      </c>
      <c r="AP2143" s="1">
        <v>0</v>
      </c>
      <c r="AQ2143" s="1">
        <v>5785440.3339033332</v>
      </c>
      <c r="AR2143" s="1">
        <v>0</v>
      </c>
      <c r="AS2143" s="1">
        <v>0</v>
      </c>
      <c r="AT2143" s="1">
        <v>1023756.1048352</v>
      </c>
      <c r="AU2143" s="1">
        <v>0</v>
      </c>
      <c r="AV2143" s="1">
        <v>0</v>
      </c>
      <c r="AW2143" s="1">
        <v>0</v>
      </c>
      <c r="AX2143" s="1">
        <v>278937.53729999997</v>
      </c>
      <c r="AY2143" s="1">
        <v>0</v>
      </c>
      <c r="AZ2143" s="1">
        <v>0</v>
      </c>
      <c r="BA2143" s="1">
        <v>0</v>
      </c>
      <c r="BB2143" s="1">
        <v>1302693.6421352001</v>
      </c>
      <c r="BC2143" s="7">
        <v>0.78692551260639432</v>
      </c>
      <c r="BD2143" s="35" t="s">
        <v>552</v>
      </c>
      <c r="BE2143" s="35" t="s">
        <v>552</v>
      </c>
      <c r="BF2143" s="35">
        <v>3.1509027168369452</v>
      </c>
      <c r="BG2143" s="35" t="s">
        <v>552</v>
      </c>
      <c r="BH2143" s="35" t="s">
        <v>552</v>
      </c>
      <c r="BI2143" s="35" t="s">
        <v>552</v>
      </c>
      <c r="BJ2143" s="35">
        <v>1.6506903343085004</v>
      </c>
      <c r="BK2143" s="35" t="s">
        <v>552</v>
      </c>
      <c r="BL2143" s="35" t="s">
        <v>552</v>
      </c>
      <c r="BM2143" s="35" t="s">
        <v>552</v>
      </c>
      <c r="BN2143" s="35">
        <v>2.7242920841126708</v>
      </c>
      <c r="BO2143" s="1">
        <v>0</v>
      </c>
      <c r="BP2143" s="1">
        <v>0</v>
      </c>
      <c r="BQ2143" s="1">
        <v>2964867.8841599994</v>
      </c>
      <c r="BR2143" s="1">
        <v>131787.71374382192</v>
      </c>
      <c r="BS2143" s="1">
        <v>1164546.3394957529</v>
      </c>
      <c r="BT2143" s="1">
        <v>2964867.8841599994</v>
      </c>
      <c r="BU2143" s="1">
        <v>131787.71374382192</v>
      </c>
      <c r="BV2143" s="1">
        <v>342803.56523615471</v>
      </c>
      <c r="BW2143" s="35">
        <v>6.2298600728750637</v>
      </c>
      <c r="BX2143" s="1">
        <v>15505844.168717952</v>
      </c>
      <c r="BY2143" s="1">
        <v>689231.30220430263</v>
      </c>
      <c r="BZ2143" s="1">
        <v>6090414.4039416471</v>
      </c>
      <c r="CA2143" s="1">
        <v>15505844.168717952</v>
      </c>
      <c r="CB2143" s="1">
        <v>689231.30220430263</v>
      </c>
      <c r="CC2143" s="1">
        <v>1792814.6786677877</v>
      </c>
    </row>
    <row r="2144" spans="1:81" x14ac:dyDescent="0.25">
      <c r="A2144" t="s">
        <v>473</v>
      </c>
      <c r="B2144" t="s">
        <v>474</v>
      </c>
      <c r="C2144" t="s">
        <v>68</v>
      </c>
      <c r="D2144" t="s">
        <v>1730</v>
      </c>
      <c r="E2144">
        <v>60010</v>
      </c>
      <c r="F2144" t="s">
        <v>39</v>
      </c>
      <c r="G2144" t="s">
        <v>369</v>
      </c>
      <c r="H2144" s="74">
        <v>0.53187107325275007</v>
      </c>
      <c r="I2144" s="1">
        <v>673588</v>
      </c>
      <c r="J2144" s="1"/>
      <c r="K2144" s="1"/>
      <c r="L2144" s="1"/>
      <c r="M2144" s="1"/>
      <c r="N2144" s="1"/>
      <c r="O2144" s="1"/>
      <c r="P2144" s="1">
        <v>739873</v>
      </c>
      <c r="Q2144" s="1"/>
      <c r="R2144" s="1"/>
      <c r="S2144" s="1"/>
      <c r="T2144" s="1">
        <v>739873</v>
      </c>
      <c r="U2144" s="1">
        <v>11</v>
      </c>
      <c r="V2144" s="36">
        <v>0.10330411903373961</v>
      </c>
      <c r="W2144" s="1"/>
      <c r="X2144" s="1"/>
      <c r="Y2144" s="1">
        <v>2185</v>
      </c>
      <c r="Z2144" s="1"/>
      <c r="AA2144" s="1"/>
      <c r="AB2144" s="1"/>
      <c r="AC2144" s="1">
        <v>107235</v>
      </c>
      <c r="AD2144" s="1"/>
      <c r="AE2144" s="1"/>
      <c r="AF2144" s="1"/>
      <c r="AG2144" s="1">
        <v>0</v>
      </c>
      <c r="AH2144" s="1">
        <v>0</v>
      </c>
      <c r="AI2144" s="1">
        <v>22380.255800000003</v>
      </c>
      <c r="AJ2144" s="1">
        <v>0</v>
      </c>
      <c r="AK2144" s="1"/>
      <c r="AL2144" s="1">
        <v>0</v>
      </c>
      <c r="AM2144" s="1">
        <v>942363.67241583322</v>
      </c>
      <c r="AN2144" s="1"/>
      <c r="AO2144" s="1">
        <v>0</v>
      </c>
      <c r="AP2144" s="1">
        <v>0</v>
      </c>
      <c r="AQ2144" s="1">
        <v>964743.92821583326</v>
      </c>
      <c r="AR2144" s="1">
        <v>0</v>
      </c>
      <c r="AS2144" s="1">
        <v>0</v>
      </c>
      <c r="AT2144" s="1">
        <v>4737.1223890000001</v>
      </c>
      <c r="AU2144" s="1">
        <v>0</v>
      </c>
      <c r="AV2144" s="1"/>
      <c r="AW2144" s="1">
        <v>0</v>
      </c>
      <c r="AX2144" s="1">
        <v>278937.53729999997</v>
      </c>
      <c r="AY2144" s="1"/>
      <c r="AZ2144" s="1">
        <v>0</v>
      </c>
      <c r="BA2144" s="1">
        <v>0</v>
      </c>
      <c r="BB2144" s="1">
        <v>283674.65968899999</v>
      </c>
      <c r="BC2144" s="7">
        <v>1.8533860281133767</v>
      </c>
      <c r="BD2144" s="35" t="s">
        <v>552</v>
      </c>
      <c r="BE2144" s="35" t="s">
        <v>552</v>
      </c>
      <c r="BF2144" s="35" t="s">
        <v>552</v>
      </c>
      <c r="BG2144" s="35" t="s">
        <v>552</v>
      </c>
      <c r="BH2144" s="35" t="s">
        <v>552</v>
      </c>
      <c r="BI2144" s="35" t="s">
        <v>552</v>
      </c>
      <c r="BJ2144" s="35">
        <v>1.6506903343085004</v>
      </c>
      <c r="BK2144" s="35" t="s">
        <v>552</v>
      </c>
      <c r="BL2144" s="35" t="s">
        <v>552</v>
      </c>
      <c r="BM2144" s="35" t="s">
        <v>552</v>
      </c>
      <c r="BN2144" s="35">
        <v>1.687341730141299</v>
      </c>
      <c r="BO2144" s="1">
        <v>0</v>
      </c>
      <c r="BP2144" s="1">
        <v>0</v>
      </c>
      <c r="BQ2144" s="1">
        <v>221718.22607999996</v>
      </c>
      <c r="BR2144" s="1">
        <v>9855.3255160296994</v>
      </c>
      <c r="BS2144" s="1">
        <v>87086.898529412472</v>
      </c>
      <c r="BT2144" s="1">
        <v>221718.22607999996</v>
      </c>
      <c r="BU2144" s="1">
        <v>9855.3255160296994</v>
      </c>
      <c r="BV2144" s="1">
        <v>25635.475625786134</v>
      </c>
      <c r="BW2144" s="35">
        <v>6.2298600728750637</v>
      </c>
      <c r="BX2144" s="1">
        <v>1159555.2980044784</v>
      </c>
      <c r="BY2144" s="1">
        <v>51541.973421470553</v>
      </c>
      <c r="BZ2144" s="1">
        <v>455452.2934894964</v>
      </c>
      <c r="CA2144" s="1">
        <v>1159555.2980044784</v>
      </c>
      <c r="CB2144" s="1">
        <v>51541.973421470553</v>
      </c>
      <c r="CC2144" s="1">
        <v>134069.95042446075</v>
      </c>
    </row>
    <row r="2145" spans="1:81" x14ac:dyDescent="0.25">
      <c r="A2145" t="s">
        <v>848</v>
      </c>
      <c r="B2145" t="s">
        <v>849</v>
      </c>
      <c r="C2145" t="s">
        <v>68</v>
      </c>
      <c r="D2145" t="s">
        <v>38</v>
      </c>
      <c r="E2145">
        <v>60099</v>
      </c>
      <c r="F2145" t="s">
        <v>370</v>
      </c>
      <c r="G2145" t="s">
        <v>69</v>
      </c>
      <c r="H2145" s="74">
        <v>0.42451936704484999</v>
      </c>
      <c r="I2145" s="1">
        <v>2443523.85</v>
      </c>
      <c r="J2145" s="1"/>
      <c r="K2145" s="1"/>
      <c r="L2145" s="1">
        <v>500459</v>
      </c>
      <c r="M2145" s="1">
        <v>13394</v>
      </c>
      <c r="N2145" s="1"/>
      <c r="O2145" s="1"/>
      <c r="P2145" s="1"/>
      <c r="Q2145" s="1"/>
      <c r="R2145" s="1"/>
      <c r="S2145" s="1"/>
      <c r="T2145" s="1">
        <v>513853</v>
      </c>
      <c r="U2145" s="1">
        <v>32.06666666666667</v>
      </c>
      <c r="V2145" s="36">
        <v>0.16529903504323828</v>
      </c>
      <c r="W2145" s="1"/>
      <c r="X2145" s="1"/>
      <c r="Y2145" s="1">
        <v>116116</v>
      </c>
      <c r="Z2145" s="1">
        <v>2077</v>
      </c>
      <c r="AA2145" s="1"/>
      <c r="AB2145" s="1"/>
      <c r="AC2145" s="1"/>
      <c r="AD2145" s="1"/>
      <c r="AE2145" s="1"/>
      <c r="AF2145" s="1"/>
      <c r="AG2145" s="1">
        <v>0</v>
      </c>
      <c r="AH2145" s="1">
        <v>0</v>
      </c>
      <c r="AI2145" s="1">
        <v>1191393.4745625001</v>
      </c>
      <c r="AJ2145" s="1">
        <v>881.72672535215338</v>
      </c>
      <c r="AK2145" s="1">
        <v>0</v>
      </c>
      <c r="AL2145" s="1">
        <v>0</v>
      </c>
      <c r="AM2145" s="1">
        <v>0</v>
      </c>
      <c r="AN2145" s="1">
        <v>0</v>
      </c>
      <c r="AO2145" s="1">
        <v>0</v>
      </c>
      <c r="AP2145" s="1">
        <v>0</v>
      </c>
      <c r="AQ2145" s="1">
        <v>1192275.2012878524</v>
      </c>
      <c r="AR2145" s="1">
        <v>0</v>
      </c>
      <c r="AS2145" s="1">
        <v>0</v>
      </c>
      <c r="AT2145" s="1">
        <v>251741.7406504</v>
      </c>
      <c r="AU2145" s="1">
        <v>41.752414790000032</v>
      </c>
      <c r="AV2145" s="1">
        <v>0</v>
      </c>
      <c r="AW2145" s="1">
        <v>0</v>
      </c>
      <c r="AX2145" s="1">
        <v>0</v>
      </c>
      <c r="AY2145" s="1">
        <v>0</v>
      </c>
      <c r="AZ2145" s="1">
        <v>0</v>
      </c>
      <c r="BA2145" s="1">
        <v>0</v>
      </c>
      <c r="BB2145" s="1">
        <v>251783.49306519001</v>
      </c>
      <c r="BC2145" s="7">
        <v>0.59097384883435544</v>
      </c>
      <c r="BD2145" s="35" t="s">
        <v>552</v>
      </c>
      <c r="BE2145" s="35" t="s">
        <v>552</v>
      </c>
      <c r="BF2145" s="35">
        <v>2.8836232642692012</v>
      </c>
      <c r="BG2145" s="35">
        <v>6.8947225634026679E-2</v>
      </c>
      <c r="BH2145" s="35" t="s">
        <v>552</v>
      </c>
      <c r="BI2145" s="35" t="s">
        <v>552</v>
      </c>
      <c r="BJ2145" s="35" t="s">
        <v>552</v>
      </c>
      <c r="BK2145" s="35" t="s">
        <v>552</v>
      </c>
      <c r="BL2145" s="35" t="s">
        <v>552</v>
      </c>
      <c r="BM2145" s="35" t="s">
        <v>552</v>
      </c>
      <c r="BN2145" s="35">
        <v>2.8102564242167358</v>
      </c>
      <c r="BO2145" s="1">
        <v>0</v>
      </c>
      <c r="BP2145" s="1"/>
      <c r="BQ2145" s="1">
        <v>804310.31046599988</v>
      </c>
      <c r="BR2145" s="1">
        <v>35751.413249541452</v>
      </c>
      <c r="BS2145" s="1">
        <v>315918.50445546734</v>
      </c>
      <c r="BT2145" s="1">
        <v>804310.31046599988</v>
      </c>
      <c r="BU2145" s="1">
        <v>35751.413249541452</v>
      </c>
      <c r="BV2145" s="1">
        <v>92995.861116442233</v>
      </c>
      <c r="BW2145" s="35">
        <v>5.9989389134943378</v>
      </c>
      <c r="BX2145" s="1">
        <v>4020698.109513199</v>
      </c>
      <c r="BY2145" s="1">
        <v>178719.1309055498</v>
      </c>
      <c r="BZ2145" s="1">
        <v>1579257.3054153696</v>
      </c>
      <c r="CA2145" s="1">
        <v>4020698.109513199</v>
      </c>
      <c r="CB2145" s="1">
        <v>178719.1309055498</v>
      </c>
      <c r="CC2145" s="1">
        <v>464880.62892889802</v>
      </c>
    </row>
    <row r="2146" spans="1:81" x14ac:dyDescent="0.25">
      <c r="A2146" t="s">
        <v>848</v>
      </c>
      <c r="B2146" t="s">
        <v>849</v>
      </c>
      <c r="C2146" t="s">
        <v>68</v>
      </c>
      <c r="D2146" t="s">
        <v>28</v>
      </c>
      <c r="E2146">
        <v>60099</v>
      </c>
      <c r="F2146" t="s">
        <v>370</v>
      </c>
      <c r="G2146" t="s">
        <v>69</v>
      </c>
      <c r="H2146" s="74">
        <v>0.42451936704484999</v>
      </c>
      <c r="I2146" s="1">
        <v>2700435.47</v>
      </c>
      <c r="J2146" s="1">
        <v>0</v>
      </c>
      <c r="K2146" s="1">
        <v>0</v>
      </c>
      <c r="L2146" s="1">
        <v>500459</v>
      </c>
      <c r="M2146" s="1">
        <v>13394</v>
      </c>
      <c r="N2146" s="1">
        <v>0</v>
      </c>
      <c r="O2146" s="1">
        <v>0</v>
      </c>
      <c r="P2146" s="1">
        <v>121693</v>
      </c>
      <c r="Q2146" s="1">
        <v>0</v>
      </c>
      <c r="R2146" s="1">
        <v>0</v>
      </c>
      <c r="S2146" s="1">
        <v>0</v>
      </c>
      <c r="T2146" s="1">
        <v>635546</v>
      </c>
      <c r="U2146" s="1"/>
      <c r="V2146" s="36"/>
      <c r="W2146" s="1"/>
      <c r="X2146" s="1"/>
      <c r="Y2146" s="1">
        <v>116116</v>
      </c>
      <c r="Z2146" s="1">
        <v>2077</v>
      </c>
      <c r="AA2146" s="1"/>
      <c r="AB2146" s="1"/>
      <c r="AC2146" s="1">
        <v>14334</v>
      </c>
      <c r="AD2146" s="1"/>
      <c r="AE2146" s="1"/>
      <c r="AF2146" s="1"/>
      <c r="AG2146" s="1">
        <v>0</v>
      </c>
      <c r="AH2146" s="1">
        <v>0</v>
      </c>
      <c r="AI2146" s="1">
        <v>1191393.4745625001</v>
      </c>
      <c r="AJ2146" s="1">
        <v>881.72672535215338</v>
      </c>
      <c r="AK2146" s="1">
        <v>0</v>
      </c>
      <c r="AL2146" s="1">
        <v>0</v>
      </c>
      <c r="AM2146" s="1">
        <v>125990.74296583333</v>
      </c>
      <c r="AN2146" s="1">
        <v>0</v>
      </c>
      <c r="AO2146" s="1">
        <v>0</v>
      </c>
      <c r="AP2146" s="1">
        <v>0</v>
      </c>
      <c r="AQ2146" s="1">
        <v>1318265.9442536857</v>
      </c>
      <c r="AR2146" s="1">
        <v>0</v>
      </c>
      <c r="AS2146" s="1">
        <v>0</v>
      </c>
      <c r="AT2146" s="1">
        <v>251741.7406504</v>
      </c>
      <c r="AU2146" s="1">
        <v>41.752414790000032</v>
      </c>
      <c r="AV2146" s="1">
        <v>0</v>
      </c>
      <c r="AW2146" s="1">
        <v>0</v>
      </c>
      <c r="AX2146" s="1">
        <v>37285.314119999995</v>
      </c>
      <c r="AY2146" s="1">
        <v>0</v>
      </c>
      <c r="AZ2146" s="1">
        <v>0</v>
      </c>
      <c r="BA2146" s="1">
        <v>0</v>
      </c>
      <c r="BB2146" s="1">
        <v>289068.80718519003</v>
      </c>
      <c r="BC2146" s="7">
        <v>0.59521316813353642</v>
      </c>
      <c r="BD2146" s="35" t="s">
        <v>552</v>
      </c>
      <c r="BE2146" s="35" t="s">
        <v>552</v>
      </c>
      <c r="BF2146" s="35">
        <v>2.8836232642692012</v>
      </c>
      <c r="BG2146" s="35">
        <v>6.8947225634026679E-2</v>
      </c>
      <c r="BH2146" s="35" t="s">
        <v>552</v>
      </c>
      <c r="BI2146" s="35" t="s">
        <v>552</v>
      </c>
      <c r="BJ2146" s="35">
        <v>1.3417045934099194</v>
      </c>
      <c r="BK2146" s="35" t="s">
        <v>552</v>
      </c>
      <c r="BL2146" s="35" t="s">
        <v>552</v>
      </c>
      <c r="BM2146" s="35" t="s">
        <v>552</v>
      </c>
      <c r="BN2146" s="35">
        <v>2.5290612346531574</v>
      </c>
      <c r="BO2146" s="1">
        <v>0</v>
      </c>
      <c r="BP2146" s="1">
        <v>0</v>
      </c>
      <c r="BQ2146" s="1">
        <v>888875.33930519992</v>
      </c>
      <c r="BR2146" s="1">
        <v>39510.309850951402</v>
      </c>
      <c r="BS2146" s="1">
        <v>349134.11426735081</v>
      </c>
      <c r="BT2146" s="1">
        <v>888875.33930519992</v>
      </c>
      <c r="BU2146" s="1">
        <v>39510.309850951402</v>
      </c>
      <c r="BV2146" s="1">
        <v>102773.42777809776</v>
      </c>
      <c r="BW2146" s="35">
        <v>5.9989389134943378</v>
      </c>
      <c r="BX2146" s="1">
        <v>4443433.5228982475</v>
      </c>
      <c r="BY2146" s="1">
        <v>197509.62539813967</v>
      </c>
      <c r="BZ2146" s="1">
        <v>1745300.1098394389</v>
      </c>
      <c r="CA2146" s="1">
        <v>4443433.5228982475</v>
      </c>
      <c r="CB2146" s="1">
        <v>197509.62539813967</v>
      </c>
      <c r="CC2146" s="1">
        <v>513758.08739313291</v>
      </c>
    </row>
    <row r="2147" spans="1:81" x14ac:dyDescent="0.25">
      <c r="A2147" t="s">
        <v>848</v>
      </c>
      <c r="B2147" t="s">
        <v>849</v>
      </c>
      <c r="C2147" t="s">
        <v>68</v>
      </c>
      <c r="D2147" t="s">
        <v>1730</v>
      </c>
      <c r="E2147">
        <v>60099</v>
      </c>
      <c r="F2147" t="s">
        <v>370</v>
      </c>
      <c r="G2147" t="s">
        <v>69</v>
      </c>
      <c r="H2147" s="74">
        <v>0.42451936704484999</v>
      </c>
      <c r="I2147" s="1">
        <v>256911.62</v>
      </c>
      <c r="J2147" s="1"/>
      <c r="K2147" s="1"/>
      <c r="L2147" s="1"/>
      <c r="M2147" s="1"/>
      <c r="N2147" s="1"/>
      <c r="O2147" s="1"/>
      <c r="P2147" s="1">
        <v>121693</v>
      </c>
      <c r="Q2147" s="1"/>
      <c r="R2147" s="1"/>
      <c r="S2147" s="1"/>
      <c r="T2147" s="1">
        <v>121693</v>
      </c>
      <c r="U2147" s="1">
        <v>15</v>
      </c>
      <c r="V2147" s="36">
        <v>0.20507239470459815</v>
      </c>
      <c r="W2147" s="1"/>
      <c r="X2147" s="1"/>
      <c r="Y2147" s="1"/>
      <c r="Z2147" s="1"/>
      <c r="AA2147" s="1"/>
      <c r="AB2147" s="1"/>
      <c r="AC2147" s="1">
        <v>14334</v>
      </c>
      <c r="AD2147" s="1"/>
      <c r="AE2147" s="1"/>
      <c r="AF2147" s="1"/>
      <c r="AG2147" s="1">
        <v>0</v>
      </c>
      <c r="AH2147" s="1">
        <v>0</v>
      </c>
      <c r="AI2147" s="1">
        <v>0</v>
      </c>
      <c r="AJ2147" s="1">
        <v>0</v>
      </c>
      <c r="AK2147" s="1"/>
      <c r="AL2147" s="1">
        <v>0</v>
      </c>
      <c r="AM2147" s="1">
        <v>125990.74296583333</v>
      </c>
      <c r="AN2147" s="1"/>
      <c r="AO2147" s="1">
        <v>0</v>
      </c>
      <c r="AP2147" s="1">
        <v>0</v>
      </c>
      <c r="AQ2147" s="1">
        <v>125990.74296583333</v>
      </c>
      <c r="AR2147" s="1">
        <v>0</v>
      </c>
      <c r="AS2147" s="1">
        <v>0</v>
      </c>
      <c r="AT2147" s="1">
        <v>0</v>
      </c>
      <c r="AU2147" s="1">
        <v>0</v>
      </c>
      <c r="AV2147" s="1"/>
      <c r="AW2147" s="1">
        <v>0</v>
      </c>
      <c r="AX2147" s="1">
        <v>37285.314119999995</v>
      </c>
      <c r="AY2147" s="1"/>
      <c r="AZ2147" s="1">
        <v>0</v>
      </c>
      <c r="BA2147" s="1">
        <v>0</v>
      </c>
      <c r="BB2147" s="1">
        <v>37285.314119999995</v>
      </c>
      <c r="BC2147" s="7">
        <v>0.63553395165945914</v>
      </c>
      <c r="BD2147" s="35" t="s">
        <v>552</v>
      </c>
      <c r="BE2147" s="35" t="s">
        <v>552</v>
      </c>
      <c r="BF2147" s="35" t="s">
        <v>552</v>
      </c>
      <c r="BG2147" s="35" t="s">
        <v>552</v>
      </c>
      <c r="BH2147" s="35" t="s">
        <v>552</v>
      </c>
      <c r="BI2147" s="35" t="s">
        <v>552</v>
      </c>
      <c r="BJ2147" s="35">
        <v>1.3417045934099194</v>
      </c>
      <c r="BK2147" s="35" t="s">
        <v>552</v>
      </c>
      <c r="BL2147" s="35" t="s">
        <v>552</v>
      </c>
      <c r="BM2147" s="35" t="s">
        <v>552</v>
      </c>
      <c r="BN2147" s="35">
        <v>1.3417045934099194</v>
      </c>
      <c r="BO2147" s="1">
        <v>0</v>
      </c>
      <c r="BP2147" s="1">
        <v>0</v>
      </c>
      <c r="BQ2147" s="1">
        <v>84565.028839199993</v>
      </c>
      <c r="BR2147" s="1">
        <v>3758.896601409951</v>
      </c>
      <c r="BS2147" s="1">
        <v>33215.609811883485</v>
      </c>
      <c r="BT2147" s="1">
        <v>84565.028839199993</v>
      </c>
      <c r="BU2147" s="1">
        <v>3758.896601409951</v>
      </c>
      <c r="BV2147" s="1">
        <v>9777.5666616555354</v>
      </c>
      <c r="BW2147" s="35">
        <v>5.9989389134943378</v>
      </c>
      <c r="BX2147" s="1">
        <v>422735.41338504775</v>
      </c>
      <c r="BY2147" s="1">
        <v>18790.49449258982</v>
      </c>
      <c r="BZ2147" s="1">
        <v>166042.80442406872</v>
      </c>
      <c r="CA2147" s="1">
        <v>422735.41338504775</v>
      </c>
      <c r="CB2147" s="1">
        <v>18790.49449258982</v>
      </c>
      <c r="CC2147" s="1">
        <v>48877.458464234784</v>
      </c>
    </row>
    <row r="2148" spans="1:81" x14ac:dyDescent="0.25">
      <c r="A2148" t="s">
        <v>1070</v>
      </c>
      <c r="B2148" t="s">
        <v>1071</v>
      </c>
      <c r="C2148" t="s">
        <v>68</v>
      </c>
      <c r="D2148" t="s">
        <v>38</v>
      </c>
      <c r="E2148">
        <v>60013</v>
      </c>
      <c r="F2148" t="s">
        <v>370</v>
      </c>
      <c r="G2148" t="s">
        <v>245</v>
      </c>
      <c r="H2148" s="74">
        <v>0.38932059913285</v>
      </c>
      <c r="I2148" s="1">
        <v>341275.8</v>
      </c>
      <c r="J2148" s="1"/>
      <c r="K2148" s="1"/>
      <c r="L2148" s="1">
        <v>169895</v>
      </c>
      <c r="M2148" s="1"/>
      <c r="N2148" s="1"/>
      <c r="O2148" s="1"/>
      <c r="P2148" s="1"/>
      <c r="Q2148" s="1"/>
      <c r="R2148" s="1"/>
      <c r="S2148" s="1"/>
      <c r="T2148" s="1">
        <v>169895</v>
      </c>
      <c r="U2148" s="1">
        <v>32</v>
      </c>
      <c r="V2148" s="36">
        <v>4.6313217342591743E-2</v>
      </c>
      <c r="W2148" s="1"/>
      <c r="X2148" s="1"/>
      <c r="Y2148" s="1">
        <v>39419</v>
      </c>
      <c r="Z2148" s="1"/>
      <c r="AA2148" s="1"/>
      <c r="AB2148" s="1"/>
      <c r="AC2148" s="1"/>
      <c r="AD2148" s="1"/>
      <c r="AE2148" s="1"/>
      <c r="AF2148" s="1"/>
      <c r="AG2148" s="1">
        <v>0</v>
      </c>
      <c r="AH2148" s="1">
        <v>0</v>
      </c>
      <c r="AI2148" s="1">
        <v>404453.63781250006</v>
      </c>
      <c r="AJ2148" s="1">
        <v>0</v>
      </c>
      <c r="AK2148" s="1">
        <v>0</v>
      </c>
      <c r="AL2148" s="1">
        <v>0</v>
      </c>
      <c r="AM2148" s="1">
        <v>0</v>
      </c>
      <c r="AN2148" s="1">
        <v>0</v>
      </c>
      <c r="AO2148" s="1">
        <v>0</v>
      </c>
      <c r="AP2148" s="1">
        <v>0</v>
      </c>
      <c r="AQ2148" s="1">
        <v>404453.63781250006</v>
      </c>
      <c r="AR2148" s="1">
        <v>0</v>
      </c>
      <c r="AS2148" s="1">
        <v>0</v>
      </c>
      <c r="AT2148" s="1">
        <v>85461.156728599992</v>
      </c>
      <c r="AU2148" s="1">
        <v>0</v>
      </c>
      <c r="AV2148" s="1">
        <v>0</v>
      </c>
      <c r="AW2148" s="1">
        <v>0</v>
      </c>
      <c r="AX2148" s="1">
        <v>0</v>
      </c>
      <c r="AY2148" s="1">
        <v>0</v>
      </c>
      <c r="AZ2148" s="1">
        <v>0</v>
      </c>
      <c r="BA2148" s="1">
        <v>0</v>
      </c>
      <c r="BB2148" s="1">
        <v>85461.156728599992</v>
      </c>
      <c r="BC2148" s="7">
        <v>1.4355392164961596</v>
      </c>
      <c r="BD2148" s="35" t="s">
        <v>552</v>
      </c>
      <c r="BE2148" s="35" t="s">
        <v>552</v>
      </c>
      <c r="BF2148" s="35">
        <v>2.883632799912299</v>
      </c>
      <c r="BG2148" s="35" t="s">
        <v>552</v>
      </c>
      <c r="BH2148" s="35" t="s">
        <v>552</v>
      </c>
      <c r="BI2148" s="35" t="s">
        <v>552</v>
      </c>
      <c r="BJ2148" s="35" t="s">
        <v>552</v>
      </c>
      <c r="BK2148" s="35" t="s">
        <v>552</v>
      </c>
      <c r="BL2148" s="35" t="s">
        <v>552</v>
      </c>
      <c r="BM2148" s="35" t="s">
        <v>552</v>
      </c>
      <c r="BN2148" s="35">
        <v>2.883632799912299</v>
      </c>
      <c r="BO2148" s="1">
        <v>0</v>
      </c>
      <c r="BP2148" s="1"/>
      <c r="BQ2148" s="1">
        <v>112334.34232799998</v>
      </c>
      <c r="BR2148" s="1">
        <v>4993.236369625718</v>
      </c>
      <c r="BS2148" s="1">
        <v>44122.892576981867</v>
      </c>
      <c r="BT2148" s="1">
        <v>112334.34232799998</v>
      </c>
      <c r="BU2148" s="1">
        <v>4993.236369625718</v>
      </c>
      <c r="BV2148" s="1">
        <v>12988.306579943024</v>
      </c>
      <c r="BW2148" s="35">
        <v>6.0018293820928941</v>
      </c>
      <c r="BX2148" s="1">
        <v>561877.21407427173</v>
      </c>
      <c r="BY2148" s="1">
        <v>24975.31638532877</v>
      </c>
      <c r="BZ2148" s="1">
        <v>220695.18051447638</v>
      </c>
      <c r="CA2148" s="1">
        <v>561877.21407427173</v>
      </c>
      <c r="CB2148" s="1">
        <v>24975.31638532877</v>
      </c>
      <c r="CC2148" s="1">
        <v>64965.293475189486</v>
      </c>
    </row>
    <row r="2149" spans="1:81" x14ac:dyDescent="0.25">
      <c r="A2149" t="s">
        <v>1070</v>
      </c>
      <c r="B2149" t="s">
        <v>1071</v>
      </c>
      <c r="C2149" t="s">
        <v>68</v>
      </c>
      <c r="D2149" t="s">
        <v>28</v>
      </c>
      <c r="E2149">
        <v>60013</v>
      </c>
      <c r="F2149" t="s">
        <v>370</v>
      </c>
      <c r="G2149" t="s">
        <v>245</v>
      </c>
      <c r="H2149" s="74">
        <v>0.38932059913285</v>
      </c>
      <c r="I2149" s="1">
        <v>634542.34</v>
      </c>
      <c r="J2149" s="1">
        <v>0</v>
      </c>
      <c r="K2149" s="1">
        <v>0</v>
      </c>
      <c r="L2149" s="1">
        <v>237430</v>
      </c>
      <c r="M2149" s="1">
        <v>0</v>
      </c>
      <c r="N2149" s="1">
        <v>0</v>
      </c>
      <c r="O2149" s="1">
        <v>0</v>
      </c>
      <c r="P2149" s="1">
        <v>64434</v>
      </c>
      <c r="Q2149" s="1">
        <v>0</v>
      </c>
      <c r="R2149" s="1">
        <v>0</v>
      </c>
      <c r="S2149" s="1">
        <v>36828</v>
      </c>
      <c r="T2149" s="1">
        <v>338692</v>
      </c>
      <c r="U2149" s="1"/>
      <c r="V2149" s="36"/>
      <c r="W2149" s="1"/>
      <c r="X2149" s="1"/>
      <c r="Y2149" s="1">
        <v>55089</v>
      </c>
      <c r="Z2149" s="1"/>
      <c r="AA2149" s="1"/>
      <c r="AB2149" s="1"/>
      <c r="AC2149" s="1">
        <v>7589</v>
      </c>
      <c r="AD2149" s="1"/>
      <c r="AE2149" s="1"/>
      <c r="AF2149" s="1">
        <v>8605</v>
      </c>
      <c r="AG2149" s="1">
        <v>0</v>
      </c>
      <c r="AH2149" s="1">
        <v>0</v>
      </c>
      <c r="AI2149" s="1">
        <v>565233.65312500007</v>
      </c>
      <c r="AJ2149" s="1">
        <v>0</v>
      </c>
      <c r="AK2149" s="1">
        <v>0</v>
      </c>
      <c r="AL2149" s="1">
        <v>0</v>
      </c>
      <c r="AM2149" s="1">
        <v>66704.606284999987</v>
      </c>
      <c r="AN2149" s="1">
        <v>0</v>
      </c>
      <c r="AO2149" s="1">
        <v>0</v>
      </c>
      <c r="AP2149" s="1">
        <v>49077.370395999991</v>
      </c>
      <c r="AQ2149" s="1">
        <v>681015.62980600004</v>
      </c>
      <c r="AR2149" s="1">
        <v>0</v>
      </c>
      <c r="AS2149" s="1">
        <v>0</v>
      </c>
      <c r="AT2149" s="1">
        <v>119434.02072659999</v>
      </c>
      <c r="AU2149" s="1">
        <v>0</v>
      </c>
      <c r="AV2149" s="1">
        <v>0</v>
      </c>
      <c r="AW2149" s="1">
        <v>0</v>
      </c>
      <c r="AX2149" s="1">
        <v>19740.355019999999</v>
      </c>
      <c r="AY2149" s="1">
        <v>0</v>
      </c>
      <c r="AZ2149" s="1">
        <v>0</v>
      </c>
      <c r="BA2149" s="1">
        <v>11035.5536715</v>
      </c>
      <c r="BB2149" s="1">
        <v>150209.92941809999</v>
      </c>
      <c r="BC2149" s="7">
        <v>1.3099607493868732</v>
      </c>
      <c r="BD2149" s="35" t="s">
        <v>552</v>
      </c>
      <c r="BE2149" s="35" t="s">
        <v>552</v>
      </c>
      <c r="BF2149" s="35">
        <v>2.8836611795122775</v>
      </c>
      <c r="BG2149" s="35" t="s">
        <v>552</v>
      </c>
      <c r="BH2149" s="35" t="s">
        <v>552</v>
      </c>
      <c r="BI2149" s="35" t="s">
        <v>552</v>
      </c>
      <c r="BJ2149" s="35">
        <v>1.3416047630909145</v>
      </c>
      <c r="BK2149" s="35" t="s">
        <v>552</v>
      </c>
      <c r="BL2149" s="35" t="s">
        <v>552</v>
      </c>
      <c r="BM2149" s="35">
        <v>1.6322614333523404</v>
      </c>
      <c r="BN2149" s="35">
        <v>2.4542225952313608</v>
      </c>
      <c r="BO2149" s="1">
        <v>0</v>
      </c>
      <c r="BP2149" s="1">
        <v>0</v>
      </c>
      <c r="BQ2149" s="1">
        <v>208865.95663439995</v>
      </c>
      <c r="BR2149" s="1">
        <v>9284.0450162461202</v>
      </c>
      <c r="BS2149" s="1">
        <v>82038.760156350676</v>
      </c>
      <c r="BT2149" s="1">
        <v>208865.95663439995</v>
      </c>
      <c r="BU2149" s="1">
        <v>9284.0450162461202</v>
      </c>
      <c r="BV2149" s="1">
        <v>24149.472215359081</v>
      </c>
      <c r="BW2149" s="35">
        <v>6.0018293820928941</v>
      </c>
      <c r="BX2149" s="1">
        <v>1044711.8788128819</v>
      </c>
      <c r="BY2149" s="1">
        <v>46437.209146932946</v>
      </c>
      <c r="BZ2149" s="1">
        <v>410343.88102050661</v>
      </c>
      <c r="CA2149" s="1">
        <v>1044711.8788128819</v>
      </c>
      <c r="CB2149" s="1">
        <v>46437.209146932946</v>
      </c>
      <c r="CC2149" s="1">
        <v>120791.53968881903</v>
      </c>
    </row>
    <row r="2150" spans="1:81" x14ac:dyDescent="0.25">
      <c r="A2150" t="s">
        <v>1070</v>
      </c>
      <c r="B2150" t="s">
        <v>1071</v>
      </c>
      <c r="C2150" t="s">
        <v>68</v>
      </c>
      <c r="D2150" t="s">
        <v>1730</v>
      </c>
      <c r="E2150">
        <v>60013</v>
      </c>
      <c r="F2150" t="s">
        <v>370</v>
      </c>
      <c r="G2150" t="s">
        <v>245</v>
      </c>
      <c r="H2150" s="74">
        <v>0.38932059913285</v>
      </c>
      <c r="I2150" s="1">
        <v>293266.53999999998</v>
      </c>
      <c r="J2150" s="1"/>
      <c r="K2150" s="1"/>
      <c r="L2150" s="1">
        <v>67535</v>
      </c>
      <c r="M2150" s="1"/>
      <c r="N2150" s="1"/>
      <c r="O2150" s="1"/>
      <c r="P2150" s="1">
        <v>64434</v>
      </c>
      <c r="Q2150" s="1"/>
      <c r="R2150" s="1"/>
      <c r="S2150" s="1">
        <v>36828</v>
      </c>
      <c r="T2150" s="1">
        <v>168797</v>
      </c>
      <c r="U2150" s="1">
        <v>14.733333333333333</v>
      </c>
      <c r="V2150" s="36">
        <v>0.17781025305534451</v>
      </c>
      <c r="W2150" s="1"/>
      <c r="X2150" s="1"/>
      <c r="Y2150" s="1">
        <v>15670</v>
      </c>
      <c r="Z2150" s="1"/>
      <c r="AA2150" s="1"/>
      <c r="AB2150" s="1"/>
      <c r="AC2150" s="1">
        <v>7589</v>
      </c>
      <c r="AD2150" s="1"/>
      <c r="AE2150" s="1"/>
      <c r="AF2150" s="1">
        <v>8605</v>
      </c>
      <c r="AG2150" s="1">
        <v>0</v>
      </c>
      <c r="AH2150" s="1">
        <v>0</v>
      </c>
      <c r="AI2150" s="1">
        <v>160780.01531250004</v>
      </c>
      <c r="AJ2150" s="1">
        <v>0</v>
      </c>
      <c r="AK2150" s="1"/>
      <c r="AL2150" s="1">
        <v>0</v>
      </c>
      <c r="AM2150" s="1">
        <v>66704.606284999987</v>
      </c>
      <c r="AN2150" s="1"/>
      <c r="AO2150" s="1">
        <v>0</v>
      </c>
      <c r="AP2150" s="1">
        <v>49077.370395999991</v>
      </c>
      <c r="AQ2150" s="1">
        <v>276561.99199350004</v>
      </c>
      <c r="AR2150" s="1">
        <v>0</v>
      </c>
      <c r="AS2150" s="1">
        <v>0</v>
      </c>
      <c r="AT2150" s="1">
        <v>33972.863998000001</v>
      </c>
      <c r="AU2150" s="1">
        <v>0</v>
      </c>
      <c r="AV2150" s="1"/>
      <c r="AW2150" s="1">
        <v>0</v>
      </c>
      <c r="AX2150" s="1">
        <v>19740.355019999999</v>
      </c>
      <c r="AY2150" s="1"/>
      <c r="AZ2150" s="1">
        <v>0</v>
      </c>
      <c r="BA2150" s="1">
        <v>11035.5536715</v>
      </c>
      <c r="BB2150" s="1">
        <v>64748.772689500001</v>
      </c>
      <c r="BC2150" s="7">
        <v>1.1638244331692258</v>
      </c>
      <c r="BD2150" s="35" t="s">
        <v>552</v>
      </c>
      <c r="BE2150" s="35" t="s">
        <v>552</v>
      </c>
      <c r="BF2150" s="35">
        <v>2.8837325728955365</v>
      </c>
      <c r="BG2150" s="35" t="s">
        <v>552</v>
      </c>
      <c r="BH2150" s="35" t="s">
        <v>552</v>
      </c>
      <c r="BI2150" s="35" t="s">
        <v>552</v>
      </c>
      <c r="BJ2150" s="35">
        <v>1.3416047630909145</v>
      </c>
      <c r="BK2150" s="35" t="s">
        <v>552</v>
      </c>
      <c r="BL2150" s="35" t="s">
        <v>552</v>
      </c>
      <c r="BM2150" s="35">
        <v>1.6322614333523404</v>
      </c>
      <c r="BN2150" s="35">
        <v>2.0220191394574552</v>
      </c>
      <c r="BO2150" s="1">
        <v>0</v>
      </c>
      <c r="BP2150" s="1">
        <v>0</v>
      </c>
      <c r="BQ2150" s="1">
        <v>96531.614306399977</v>
      </c>
      <c r="BR2150" s="1">
        <v>4290.8086466204031</v>
      </c>
      <c r="BS2150" s="1">
        <v>37915.867579368816</v>
      </c>
      <c r="BT2150" s="1">
        <v>96531.614306399977</v>
      </c>
      <c r="BU2150" s="1">
        <v>4290.8086466204031</v>
      </c>
      <c r="BV2150" s="1">
        <v>11161.165635416059</v>
      </c>
      <c r="BW2150" s="35">
        <v>6.0018293820928941</v>
      </c>
      <c r="BX2150" s="1">
        <v>482834.66473861015</v>
      </c>
      <c r="BY2150" s="1">
        <v>21461.892761604176</v>
      </c>
      <c r="BZ2150" s="1">
        <v>189648.70050603029</v>
      </c>
      <c r="CA2150" s="1">
        <v>482834.66473861015</v>
      </c>
      <c r="CB2150" s="1">
        <v>21461.892761604176</v>
      </c>
      <c r="CC2150" s="1">
        <v>55826.246213629551</v>
      </c>
    </row>
    <row r="2151" spans="1:81" x14ac:dyDescent="0.25">
      <c r="A2151" t="s">
        <v>1604</v>
      </c>
      <c r="B2151" t="s">
        <v>1605</v>
      </c>
      <c r="C2151" t="s">
        <v>68</v>
      </c>
      <c r="D2151" t="s">
        <v>28</v>
      </c>
      <c r="E2151">
        <v>60125</v>
      </c>
      <c r="F2151" t="s">
        <v>370</v>
      </c>
      <c r="G2151" t="s">
        <v>69</v>
      </c>
      <c r="H2151" s="74">
        <v>0.42451936704484999</v>
      </c>
      <c r="I2151" s="1">
        <v>469194.46</v>
      </c>
      <c r="J2151" s="1">
        <v>0</v>
      </c>
      <c r="K2151" s="1">
        <v>0</v>
      </c>
      <c r="L2151" s="1">
        <v>0</v>
      </c>
      <c r="M2151" s="1">
        <v>0</v>
      </c>
      <c r="N2151" s="1">
        <v>0</v>
      </c>
      <c r="O2151" s="1">
        <v>0</v>
      </c>
      <c r="P2151" s="1">
        <v>123954</v>
      </c>
      <c r="Q2151" s="1">
        <v>0</v>
      </c>
      <c r="R2151" s="1">
        <v>0</v>
      </c>
      <c r="S2151" s="1">
        <v>0</v>
      </c>
      <c r="T2151" s="1">
        <v>123954</v>
      </c>
      <c r="U2151" s="1"/>
      <c r="V2151" s="36"/>
      <c r="W2151" s="1"/>
      <c r="X2151" s="1"/>
      <c r="Y2151" s="1"/>
      <c r="Z2151" s="1"/>
      <c r="AA2151" s="1"/>
      <c r="AB2151" s="1"/>
      <c r="AC2151" s="1">
        <v>14600</v>
      </c>
      <c r="AD2151" s="1"/>
      <c r="AE2151" s="1"/>
      <c r="AF2151" s="1"/>
      <c r="AG2151" s="1">
        <v>0</v>
      </c>
      <c r="AH2151" s="1">
        <v>0</v>
      </c>
      <c r="AI2151" s="1">
        <v>0</v>
      </c>
      <c r="AJ2151" s="1">
        <v>0</v>
      </c>
      <c r="AK2151" s="1">
        <v>0</v>
      </c>
      <c r="AL2151" s="1">
        <v>0</v>
      </c>
      <c r="AM2151" s="1">
        <v>128328.79108499999</v>
      </c>
      <c r="AN2151" s="1">
        <v>0</v>
      </c>
      <c r="AO2151" s="1">
        <v>0</v>
      </c>
      <c r="AP2151" s="1">
        <v>0</v>
      </c>
      <c r="AQ2151" s="1">
        <v>128328.79108499999</v>
      </c>
      <c r="AR2151" s="1">
        <v>0</v>
      </c>
      <c r="AS2151" s="1">
        <v>0</v>
      </c>
      <c r="AT2151" s="1">
        <v>0</v>
      </c>
      <c r="AU2151" s="1">
        <v>0</v>
      </c>
      <c r="AV2151" s="1">
        <v>0</v>
      </c>
      <c r="AW2151" s="1">
        <v>0</v>
      </c>
      <c r="AX2151" s="1">
        <v>37977.227999999996</v>
      </c>
      <c r="AY2151" s="1">
        <v>0</v>
      </c>
      <c r="AZ2151" s="1">
        <v>0</v>
      </c>
      <c r="BA2151" s="1">
        <v>0</v>
      </c>
      <c r="BB2151" s="1">
        <v>37977.227999999996</v>
      </c>
      <c r="BC2151" s="7">
        <v>0.35445009108803199</v>
      </c>
      <c r="BD2151" s="35" t="s">
        <v>552</v>
      </c>
      <c r="BE2151" s="35" t="s">
        <v>552</v>
      </c>
      <c r="BF2151" s="35" t="s">
        <v>552</v>
      </c>
      <c r="BG2151" s="35" t="s">
        <v>552</v>
      </c>
      <c r="BH2151" s="35" t="s">
        <v>552</v>
      </c>
      <c r="BI2151" s="35" t="s">
        <v>552</v>
      </c>
      <c r="BJ2151" s="35">
        <v>1.3416752915194345</v>
      </c>
      <c r="BK2151" s="35" t="s">
        <v>552</v>
      </c>
      <c r="BL2151" s="35" t="s">
        <v>552</v>
      </c>
      <c r="BM2151" s="35" t="s">
        <v>552</v>
      </c>
      <c r="BN2151" s="35">
        <v>1.3416752915194345</v>
      </c>
      <c r="BO2151" s="1">
        <v>0</v>
      </c>
      <c r="BP2151" s="1">
        <v>0</v>
      </c>
      <c r="BQ2151" s="1">
        <v>154440.04845359997</v>
      </c>
      <c r="BR2151" s="1">
        <v>6864.8255812422067</v>
      </c>
      <c r="BS2151" s="1">
        <v>60661.250391311121</v>
      </c>
      <c r="BT2151" s="1">
        <v>154440.04845359997</v>
      </c>
      <c r="BU2151" s="1">
        <v>6864.8255812422067</v>
      </c>
      <c r="BV2151" s="1">
        <v>17856.647005415602</v>
      </c>
      <c r="BW2151" s="35">
        <v>5.9768179684118499</v>
      </c>
      <c r="BX2151" s="1">
        <v>768620.00818627304</v>
      </c>
      <c r="BY2151" s="1">
        <v>34164.987302739537</v>
      </c>
      <c r="BZ2151" s="1">
        <v>301900.00093380758</v>
      </c>
      <c r="CA2151" s="1">
        <v>768620.00818627304</v>
      </c>
      <c r="CB2151" s="1">
        <v>34164.987302739537</v>
      </c>
      <c r="CC2151" s="1">
        <v>88869.281672140016</v>
      </c>
    </row>
    <row r="2152" spans="1:81" x14ac:dyDescent="0.25">
      <c r="A2152" t="s">
        <v>1604</v>
      </c>
      <c r="B2152" t="s">
        <v>1605</v>
      </c>
      <c r="C2152" t="s">
        <v>68</v>
      </c>
      <c r="D2152" t="s">
        <v>1730</v>
      </c>
      <c r="E2152">
        <v>60125</v>
      </c>
      <c r="F2152" t="s">
        <v>370</v>
      </c>
      <c r="G2152" t="s">
        <v>69</v>
      </c>
      <c r="H2152" s="74">
        <v>0.42451936704484999</v>
      </c>
      <c r="I2152" s="1">
        <v>469194.46</v>
      </c>
      <c r="J2152" s="1"/>
      <c r="K2152" s="1"/>
      <c r="L2152" s="1"/>
      <c r="M2152" s="1"/>
      <c r="N2152" s="1"/>
      <c r="O2152" s="1"/>
      <c r="P2152" s="1">
        <v>123954</v>
      </c>
      <c r="Q2152" s="1"/>
      <c r="R2152" s="1"/>
      <c r="S2152" s="1"/>
      <c r="T2152" s="1">
        <v>123954</v>
      </c>
      <c r="U2152" s="1">
        <v>19.666666666666668</v>
      </c>
      <c r="V2152" s="36">
        <v>9.146843268588567E-2</v>
      </c>
      <c r="W2152" s="1"/>
      <c r="X2152" s="1"/>
      <c r="Y2152" s="1"/>
      <c r="Z2152" s="1"/>
      <c r="AA2152" s="1"/>
      <c r="AB2152" s="1"/>
      <c r="AC2152" s="1">
        <v>14600</v>
      </c>
      <c r="AD2152" s="1"/>
      <c r="AE2152" s="1"/>
      <c r="AF2152" s="1"/>
      <c r="AG2152" s="1">
        <v>0</v>
      </c>
      <c r="AH2152" s="1">
        <v>0</v>
      </c>
      <c r="AI2152" s="1">
        <v>0</v>
      </c>
      <c r="AJ2152" s="1">
        <v>0</v>
      </c>
      <c r="AK2152" s="1"/>
      <c r="AL2152" s="1">
        <v>0</v>
      </c>
      <c r="AM2152" s="1">
        <v>128328.79108499999</v>
      </c>
      <c r="AN2152" s="1"/>
      <c r="AO2152" s="1">
        <v>0</v>
      </c>
      <c r="AP2152" s="1">
        <v>0</v>
      </c>
      <c r="AQ2152" s="1">
        <v>128328.79108499999</v>
      </c>
      <c r="AR2152" s="1">
        <v>0</v>
      </c>
      <c r="AS2152" s="1">
        <v>0</v>
      </c>
      <c r="AT2152" s="1">
        <v>0</v>
      </c>
      <c r="AU2152" s="1">
        <v>0</v>
      </c>
      <c r="AV2152" s="1"/>
      <c r="AW2152" s="1">
        <v>0</v>
      </c>
      <c r="AX2152" s="1">
        <v>37977.227999999996</v>
      </c>
      <c r="AY2152" s="1"/>
      <c r="AZ2152" s="1">
        <v>0</v>
      </c>
      <c r="BA2152" s="1">
        <v>0</v>
      </c>
      <c r="BB2152" s="1">
        <v>37977.227999999996</v>
      </c>
      <c r="BC2152" s="7">
        <v>0.35445009108803199</v>
      </c>
      <c r="BD2152" s="35" t="s">
        <v>552</v>
      </c>
      <c r="BE2152" s="35" t="s">
        <v>552</v>
      </c>
      <c r="BF2152" s="35" t="s">
        <v>552</v>
      </c>
      <c r="BG2152" s="35" t="s">
        <v>552</v>
      </c>
      <c r="BH2152" s="35" t="s">
        <v>552</v>
      </c>
      <c r="BI2152" s="35" t="s">
        <v>552</v>
      </c>
      <c r="BJ2152" s="35">
        <v>1.3416752915194345</v>
      </c>
      <c r="BK2152" s="35" t="s">
        <v>552</v>
      </c>
      <c r="BL2152" s="35" t="s">
        <v>552</v>
      </c>
      <c r="BM2152" s="35" t="s">
        <v>552</v>
      </c>
      <c r="BN2152" s="35">
        <v>1.3416752915194345</v>
      </c>
      <c r="BO2152" s="1">
        <v>0</v>
      </c>
      <c r="BP2152" s="1">
        <v>0</v>
      </c>
      <c r="BQ2152" s="1">
        <v>154440.04845359997</v>
      </c>
      <c r="BR2152" s="1">
        <v>6864.8255812422067</v>
      </c>
      <c r="BS2152" s="1">
        <v>60661.250391311121</v>
      </c>
      <c r="BT2152" s="1">
        <v>154440.04845359997</v>
      </c>
      <c r="BU2152" s="1">
        <v>6864.8255812422067</v>
      </c>
      <c r="BV2152" s="1">
        <v>17856.647005415602</v>
      </c>
      <c r="BW2152" s="35">
        <v>5.9768179684118499</v>
      </c>
      <c r="BX2152" s="1">
        <v>768620.00818627304</v>
      </c>
      <c r="BY2152" s="1">
        <v>34164.987302739537</v>
      </c>
      <c r="BZ2152" s="1">
        <v>301900.00093380758</v>
      </c>
      <c r="CA2152" s="1">
        <v>768620.00818627304</v>
      </c>
      <c r="CB2152" s="1">
        <v>34164.987302739537</v>
      </c>
      <c r="CC2152" s="1">
        <v>88869.281672140016</v>
      </c>
    </row>
    <row r="2153" spans="1:81" x14ac:dyDescent="0.25">
      <c r="A2153" t="s">
        <v>1137</v>
      </c>
      <c r="B2153" t="s">
        <v>1138</v>
      </c>
      <c r="C2153" t="s">
        <v>68</v>
      </c>
      <c r="D2153" t="s">
        <v>38</v>
      </c>
      <c r="E2153">
        <v>60089</v>
      </c>
      <c r="F2153" t="s">
        <v>370</v>
      </c>
      <c r="G2153" t="s">
        <v>69</v>
      </c>
      <c r="H2153" s="74">
        <v>0.42451936704484999</v>
      </c>
      <c r="I2153" s="1">
        <v>608016</v>
      </c>
      <c r="J2153" s="1"/>
      <c r="K2153" s="1"/>
      <c r="L2153" s="1">
        <v>100796</v>
      </c>
      <c r="M2153" s="1"/>
      <c r="N2153" s="1"/>
      <c r="O2153" s="1"/>
      <c r="P2153" s="1"/>
      <c r="Q2153" s="1"/>
      <c r="R2153" s="1"/>
      <c r="S2153" s="1"/>
      <c r="T2153" s="1">
        <v>100796</v>
      </c>
      <c r="U2153" s="1">
        <v>25</v>
      </c>
      <c r="V2153" s="36">
        <v>6.3403687327938607E-2</v>
      </c>
      <c r="W2153" s="1"/>
      <c r="X2153" s="1"/>
      <c r="Y2153" s="1">
        <v>23386</v>
      </c>
      <c r="Z2153" s="1"/>
      <c r="AA2153" s="1"/>
      <c r="AB2153" s="1"/>
      <c r="AC2153" s="1"/>
      <c r="AD2153" s="1"/>
      <c r="AE2153" s="1"/>
      <c r="AF2153" s="1"/>
      <c r="AG2153" s="1">
        <v>0</v>
      </c>
      <c r="AH2153" s="1">
        <v>0</v>
      </c>
      <c r="AI2153" s="1">
        <v>239949.11325000002</v>
      </c>
      <c r="AJ2153" s="1">
        <v>0</v>
      </c>
      <c r="AK2153" s="1">
        <v>0</v>
      </c>
      <c r="AL2153" s="1">
        <v>0</v>
      </c>
      <c r="AM2153" s="1">
        <v>0</v>
      </c>
      <c r="AN2153" s="1">
        <v>0</v>
      </c>
      <c r="AO2153" s="1">
        <v>0</v>
      </c>
      <c r="AP2153" s="1">
        <v>0</v>
      </c>
      <c r="AQ2153" s="1">
        <v>239949.11325000002</v>
      </c>
      <c r="AR2153" s="1">
        <v>0</v>
      </c>
      <c r="AS2153" s="1">
        <v>0</v>
      </c>
      <c r="AT2153" s="1">
        <v>50701.301688399995</v>
      </c>
      <c r="AU2153" s="1">
        <v>0</v>
      </c>
      <c r="AV2153" s="1">
        <v>0</v>
      </c>
      <c r="AW2153" s="1">
        <v>0</v>
      </c>
      <c r="AX2153" s="1">
        <v>0</v>
      </c>
      <c r="AY2153" s="1">
        <v>0</v>
      </c>
      <c r="AZ2153" s="1">
        <v>0</v>
      </c>
      <c r="BA2153" s="1">
        <v>0</v>
      </c>
      <c r="BB2153" s="1">
        <v>50701.301688399995</v>
      </c>
      <c r="BC2153" s="7">
        <v>0.47803086586274052</v>
      </c>
      <c r="BD2153" s="35" t="s">
        <v>552</v>
      </c>
      <c r="BE2153" s="35" t="s">
        <v>552</v>
      </c>
      <c r="BF2153" s="35">
        <v>2.8835510827651896</v>
      </c>
      <c r="BG2153" s="35" t="s">
        <v>552</v>
      </c>
      <c r="BH2153" s="35" t="s">
        <v>552</v>
      </c>
      <c r="BI2153" s="35" t="s">
        <v>552</v>
      </c>
      <c r="BJ2153" s="35" t="s">
        <v>552</v>
      </c>
      <c r="BK2153" s="35" t="s">
        <v>552</v>
      </c>
      <c r="BL2153" s="35" t="s">
        <v>552</v>
      </c>
      <c r="BM2153" s="35" t="s">
        <v>552</v>
      </c>
      <c r="BN2153" s="35">
        <v>2.8835510827651896</v>
      </c>
      <c r="BO2153" s="1">
        <v>0</v>
      </c>
      <c r="BP2153" s="1"/>
      <c r="BQ2153" s="1">
        <v>200134.54655999996</v>
      </c>
      <c r="BR2153" s="1">
        <v>8895.9357930282495</v>
      </c>
      <c r="BS2153" s="1">
        <v>78609.220615954036</v>
      </c>
      <c r="BT2153" s="1">
        <v>200134.54655999996</v>
      </c>
      <c r="BU2153" s="1">
        <v>8895.9357930282495</v>
      </c>
      <c r="BV2153" s="1">
        <v>23139.930266109219</v>
      </c>
      <c r="BW2153" s="35">
        <v>6.0353473149508003</v>
      </c>
      <c r="BX2153" s="1">
        <v>1007746.9516497918</v>
      </c>
      <c r="BY2153" s="1">
        <v>44794.12640939952</v>
      </c>
      <c r="BZ2153" s="1">
        <v>395824.72795891925</v>
      </c>
      <c r="CA2153" s="1">
        <v>1007746.9516497918</v>
      </c>
      <c r="CB2153" s="1">
        <v>44794.12640939952</v>
      </c>
      <c r="CC2153" s="1">
        <v>116517.58573360184</v>
      </c>
    </row>
    <row r="2154" spans="1:81" x14ac:dyDescent="0.25">
      <c r="A2154" t="s">
        <v>1137</v>
      </c>
      <c r="B2154" t="s">
        <v>1138</v>
      </c>
      <c r="C2154" t="s">
        <v>68</v>
      </c>
      <c r="D2154" t="s">
        <v>28</v>
      </c>
      <c r="E2154">
        <v>60089</v>
      </c>
      <c r="F2154" t="s">
        <v>370</v>
      </c>
      <c r="G2154" t="s">
        <v>69</v>
      </c>
      <c r="H2154" s="74">
        <v>0.42451936704484999</v>
      </c>
      <c r="I2154" s="1">
        <v>1198984.31</v>
      </c>
      <c r="J2154" s="1">
        <v>0</v>
      </c>
      <c r="K2154" s="1">
        <v>19984</v>
      </c>
      <c r="L2154" s="1">
        <v>152221</v>
      </c>
      <c r="M2154" s="1">
        <v>0</v>
      </c>
      <c r="N2154" s="1">
        <v>0</v>
      </c>
      <c r="O2154" s="1">
        <v>0</v>
      </c>
      <c r="P2154" s="1">
        <v>401275</v>
      </c>
      <c r="Q2154" s="1">
        <v>0</v>
      </c>
      <c r="R2154" s="1">
        <v>0</v>
      </c>
      <c r="S2154" s="1">
        <v>0</v>
      </c>
      <c r="T2154" s="1">
        <v>573480</v>
      </c>
      <c r="U2154" s="1"/>
      <c r="V2154" s="36"/>
      <c r="W2154" s="1"/>
      <c r="X2154" s="1">
        <v>6245</v>
      </c>
      <c r="Y2154" s="1">
        <v>35318</v>
      </c>
      <c r="Z2154" s="1"/>
      <c r="AA2154" s="1"/>
      <c r="AB2154" s="1"/>
      <c r="AC2154" s="1">
        <v>47266</v>
      </c>
      <c r="AD2154" s="1"/>
      <c r="AE2154" s="1"/>
      <c r="AF2154" s="1"/>
      <c r="AG2154" s="1">
        <v>0</v>
      </c>
      <c r="AH2154" s="1">
        <v>51328.823947134508</v>
      </c>
      <c r="AI2154" s="1">
        <v>362375.86293750006</v>
      </c>
      <c r="AJ2154" s="1">
        <v>0</v>
      </c>
      <c r="AK2154" s="1">
        <v>0</v>
      </c>
      <c r="AL2154" s="1">
        <v>0</v>
      </c>
      <c r="AM2154" s="1">
        <v>415451.2615208333</v>
      </c>
      <c r="AN2154" s="1">
        <v>0</v>
      </c>
      <c r="AO2154" s="1">
        <v>0</v>
      </c>
      <c r="AP2154" s="1">
        <v>0</v>
      </c>
      <c r="AQ2154" s="1">
        <v>829155.94840546791</v>
      </c>
      <c r="AR2154" s="1">
        <v>0</v>
      </c>
      <c r="AS2154" s="1">
        <v>13490.989192500001</v>
      </c>
      <c r="AT2154" s="1">
        <v>76570.10916919999</v>
      </c>
      <c r="AU2154" s="1">
        <v>0</v>
      </c>
      <c r="AV2154" s="1">
        <v>0</v>
      </c>
      <c r="AW2154" s="1">
        <v>0</v>
      </c>
      <c r="AX2154" s="1">
        <v>122947.37387999998</v>
      </c>
      <c r="AY2154" s="1">
        <v>0</v>
      </c>
      <c r="AZ2154" s="1">
        <v>0</v>
      </c>
      <c r="BA2154" s="1">
        <v>0</v>
      </c>
      <c r="BB2154" s="1">
        <v>213008.47224169999</v>
      </c>
      <c r="BC2154" s="7">
        <v>0.86920605378661531</v>
      </c>
      <c r="BD2154" s="35" t="s">
        <v>552</v>
      </c>
      <c r="BE2154" s="35">
        <v>3.2435855254020471</v>
      </c>
      <c r="BF2154" s="35">
        <v>2.8836098311448488</v>
      </c>
      <c r="BG2154" s="35" t="s">
        <v>552</v>
      </c>
      <c r="BH2154" s="35" t="s">
        <v>552</v>
      </c>
      <c r="BI2154" s="35" t="s">
        <v>552</v>
      </c>
      <c r="BJ2154" s="35">
        <v>1.3417198564596182</v>
      </c>
      <c r="BK2154" s="35" t="s">
        <v>552</v>
      </c>
      <c r="BL2154" s="35" t="s">
        <v>552</v>
      </c>
      <c r="BM2154" s="35" t="s">
        <v>552</v>
      </c>
      <c r="BN2154" s="35">
        <v>1.8172637592368832</v>
      </c>
      <c r="BO2154" s="1">
        <v>0</v>
      </c>
      <c r="BP2154" s="1">
        <v>0</v>
      </c>
      <c r="BQ2154" s="1">
        <v>394657.67547959997</v>
      </c>
      <c r="BR2154" s="1">
        <v>17542.445328097092</v>
      </c>
      <c r="BS2154" s="1">
        <v>155014.37814113023</v>
      </c>
      <c r="BT2154" s="1">
        <v>394657.67547959997</v>
      </c>
      <c r="BU2154" s="1">
        <v>17542.445328097092</v>
      </c>
      <c r="BV2154" s="1">
        <v>45631.05793853959</v>
      </c>
      <c r="BW2154" s="35">
        <v>6.0353473149508003</v>
      </c>
      <c r="BX2154" s="1">
        <v>1987238.4665509278</v>
      </c>
      <c r="BY2154" s="1">
        <v>88332.304980504894</v>
      </c>
      <c r="BZ2154" s="1">
        <v>780551.23275170813</v>
      </c>
      <c r="CA2154" s="1">
        <v>1987238.4665509278</v>
      </c>
      <c r="CB2154" s="1">
        <v>88332.304980504894</v>
      </c>
      <c r="CC2154" s="1">
        <v>229768.22506918971</v>
      </c>
    </row>
    <row r="2155" spans="1:81" x14ac:dyDescent="0.25">
      <c r="A2155" t="s">
        <v>1137</v>
      </c>
      <c r="B2155" t="s">
        <v>1138</v>
      </c>
      <c r="C2155" t="s">
        <v>68</v>
      </c>
      <c r="D2155" t="s">
        <v>1730</v>
      </c>
      <c r="E2155">
        <v>60089</v>
      </c>
      <c r="F2155" t="s">
        <v>370</v>
      </c>
      <c r="G2155" t="s">
        <v>69</v>
      </c>
      <c r="H2155" s="74">
        <v>0.42451936704484999</v>
      </c>
      <c r="I2155" s="1">
        <v>590968.31000000006</v>
      </c>
      <c r="J2155" s="1"/>
      <c r="K2155" s="1">
        <v>19984</v>
      </c>
      <c r="L2155" s="1">
        <v>51425</v>
      </c>
      <c r="M2155" s="1"/>
      <c r="N2155" s="1"/>
      <c r="O2155" s="1"/>
      <c r="P2155" s="1">
        <v>401275</v>
      </c>
      <c r="Q2155" s="1"/>
      <c r="R2155" s="1"/>
      <c r="S2155" s="1"/>
      <c r="T2155" s="1">
        <v>472684</v>
      </c>
      <c r="U2155" s="1">
        <v>11.476190476190476</v>
      </c>
      <c r="V2155" s="36">
        <v>0.32694511848530017</v>
      </c>
      <c r="W2155" s="1"/>
      <c r="X2155" s="1">
        <v>6245</v>
      </c>
      <c r="Y2155" s="1">
        <v>11932</v>
      </c>
      <c r="Z2155" s="1"/>
      <c r="AA2155" s="1"/>
      <c r="AB2155" s="1"/>
      <c r="AC2155" s="1">
        <v>47266</v>
      </c>
      <c r="AD2155" s="1"/>
      <c r="AE2155" s="1"/>
      <c r="AF2155" s="1"/>
      <c r="AG2155" s="1">
        <v>0</v>
      </c>
      <c r="AH2155" s="1">
        <v>51328.823947134508</v>
      </c>
      <c r="AI2155" s="1">
        <v>122426.74968750002</v>
      </c>
      <c r="AJ2155" s="1">
        <v>0</v>
      </c>
      <c r="AK2155" s="1"/>
      <c r="AL2155" s="1">
        <v>0</v>
      </c>
      <c r="AM2155" s="1">
        <v>415451.2615208333</v>
      </c>
      <c r="AN2155" s="1"/>
      <c r="AO2155" s="1">
        <v>0</v>
      </c>
      <c r="AP2155" s="1">
        <v>0</v>
      </c>
      <c r="AQ2155" s="1">
        <v>589206.83515546785</v>
      </c>
      <c r="AR2155" s="1">
        <v>0</v>
      </c>
      <c r="AS2155" s="1">
        <v>13490.989192500001</v>
      </c>
      <c r="AT2155" s="1">
        <v>25868.807480799998</v>
      </c>
      <c r="AU2155" s="1">
        <v>0</v>
      </c>
      <c r="AV2155" s="1"/>
      <c r="AW2155" s="1">
        <v>0</v>
      </c>
      <c r="AX2155" s="1">
        <v>122947.37387999998</v>
      </c>
      <c r="AY2155" s="1"/>
      <c r="AZ2155" s="1">
        <v>0</v>
      </c>
      <c r="BA2155" s="1">
        <v>0</v>
      </c>
      <c r="BB2155" s="1">
        <v>162307.17055329998</v>
      </c>
      <c r="BC2155" s="7">
        <v>1.2716654903352902</v>
      </c>
      <c r="BD2155" s="35" t="s">
        <v>552</v>
      </c>
      <c r="BE2155" s="35">
        <v>3.2435855254020471</v>
      </c>
      <c r="BF2155" s="35">
        <v>2.8837249813962087</v>
      </c>
      <c r="BG2155" s="35" t="s">
        <v>552</v>
      </c>
      <c r="BH2155" s="35" t="s">
        <v>552</v>
      </c>
      <c r="BI2155" s="35" t="s">
        <v>552</v>
      </c>
      <c r="BJ2155" s="35">
        <v>1.3417198564596182</v>
      </c>
      <c r="BK2155" s="35" t="s">
        <v>552</v>
      </c>
      <c r="BL2155" s="35" t="s">
        <v>552</v>
      </c>
      <c r="BM2155" s="35" t="s">
        <v>552</v>
      </c>
      <c r="BN2155" s="35">
        <v>1.5898867017050879</v>
      </c>
      <c r="BO2155" s="1">
        <v>0</v>
      </c>
      <c r="BP2155" s="1">
        <v>0</v>
      </c>
      <c r="BQ2155" s="1">
        <v>194523.12891959999</v>
      </c>
      <c r="BR2155" s="1">
        <v>8646.5095350688389</v>
      </c>
      <c r="BS2155" s="1">
        <v>76405.157525176182</v>
      </c>
      <c r="BT2155" s="1">
        <v>194523.12891959999</v>
      </c>
      <c r="BU2155" s="1">
        <v>8646.5095350688389</v>
      </c>
      <c r="BV2155" s="1">
        <v>22491.127672430361</v>
      </c>
      <c r="BW2155" s="35">
        <v>6.0353473149508003</v>
      </c>
      <c r="BX2155" s="1">
        <v>979491.51490113605</v>
      </c>
      <c r="BY2155" s="1">
        <v>43538.178571105367</v>
      </c>
      <c r="BZ2155" s="1">
        <v>384726.50479278876</v>
      </c>
      <c r="CA2155" s="1">
        <v>979491.51490113605</v>
      </c>
      <c r="CB2155" s="1">
        <v>43538.178571105367</v>
      </c>
      <c r="CC2155" s="1">
        <v>113250.63933558785</v>
      </c>
    </row>
    <row r="2156" spans="1:81" x14ac:dyDescent="0.25">
      <c r="A2156" t="s">
        <v>790</v>
      </c>
      <c r="B2156" t="s">
        <v>791</v>
      </c>
      <c r="C2156" t="s">
        <v>68</v>
      </c>
      <c r="D2156" t="s">
        <v>38</v>
      </c>
      <c r="E2156">
        <v>60012</v>
      </c>
      <c r="F2156" t="s">
        <v>39</v>
      </c>
      <c r="G2156" t="s">
        <v>69</v>
      </c>
      <c r="H2156" s="74">
        <v>0.42451936704484999</v>
      </c>
      <c r="I2156" s="1">
        <v>4632565</v>
      </c>
      <c r="J2156" s="1"/>
      <c r="K2156" s="1"/>
      <c r="L2156" s="1">
        <v>640283</v>
      </c>
      <c r="M2156" s="1"/>
      <c r="N2156" s="1"/>
      <c r="O2156" s="1"/>
      <c r="P2156" s="1"/>
      <c r="Q2156" s="1"/>
      <c r="R2156" s="1"/>
      <c r="S2156" s="1"/>
      <c r="T2156" s="1">
        <v>640283</v>
      </c>
      <c r="U2156" s="1">
        <v>29.272727272727273</v>
      </c>
      <c r="V2156" s="36">
        <v>0.20288103954535217</v>
      </c>
      <c r="W2156" s="1"/>
      <c r="X2156" s="1"/>
      <c r="Y2156" s="1">
        <v>168609</v>
      </c>
      <c r="Z2156" s="1"/>
      <c r="AA2156" s="1"/>
      <c r="AB2156" s="1"/>
      <c r="AC2156" s="1"/>
      <c r="AD2156" s="1"/>
      <c r="AE2156" s="1"/>
      <c r="AF2156" s="1"/>
      <c r="AG2156" s="1">
        <v>0</v>
      </c>
      <c r="AH2156" s="1">
        <v>0</v>
      </c>
      <c r="AI2156" s="1">
        <v>1728981.1975625001</v>
      </c>
      <c r="AJ2156" s="1">
        <v>0</v>
      </c>
      <c r="AK2156" s="1">
        <v>0</v>
      </c>
      <c r="AL2156" s="1">
        <v>0</v>
      </c>
      <c r="AM2156" s="1">
        <v>0</v>
      </c>
      <c r="AN2156" s="1">
        <v>0</v>
      </c>
      <c r="AO2156" s="1">
        <v>0</v>
      </c>
      <c r="AP2156" s="1">
        <v>0</v>
      </c>
      <c r="AQ2156" s="1">
        <v>1728981.1975625001</v>
      </c>
      <c r="AR2156" s="1">
        <v>0</v>
      </c>
      <c r="AS2156" s="1">
        <v>0</v>
      </c>
      <c r="AT2156" s="1">
        <v>365547.58301459998</v>
      </c>
      <c r="AU2156" s="1">
        <v>0</v>
      </c>
      <c r="AV2156" s="1">
        <v>0</v>
      </c>
      <c r="AW2156" s="1">
        <v>0</v>
      </c>
      <c r="AX2156" s="1">
        <v>0</v>
      </c>
      <c r="AY2156" s="1">
        <v>0</v>
      </c>
      <c r="AZ2156" s="1">
        <v>0</v>
      </c>
      <c r="BA2156" s="1">
        <v>0</v>
      </c>
      <c r="BB2156" s="1">
        <v>365547.58301459998</v>
      </c>
      <c r="BC2156" s="7">
        <v>0.45213154711851861</v>
      </c>
      <c r="BD2156" s="35" t="s">
        <v>552</v>
      </c>
      <c r="BE2156" s="35" t="s">
        <v>552</v>
      </c>
      <c r="BF2156" s="35">
        <v>3.271254711708885</v>
      </c>
      <c r="BG2156" s="35" t="s">
        <v>552</v>
      </c>
      <c r="BH2156" s="35" t="s">
        <v>552</v>
      </c>
      <c r="BI2156" s="35" t="s">
        <v>552</v>
      </c>
      <c r="BJ2156" s="35" t="s">
        <v>552</v>
      </c>
      <c r="BK2156" s="35" t="s">
        <v>552</v>
      </c>
      <c r="BL2156" s="35" t="s">
        <v>552</v>
      </c>
      <c r="BM2156" s="35" t="s">
        <v>552</v>
      </c>
      <c r="BN2156" s="35">
        <v>3.271254711708885</v>
      </c>
      <c r="BO2156" s="1">
        <v>0</v>
      </c>
      <c r="BP2156" s="1"/>
      <c r="BQ2156" s="1">
        <v>1524855.0953999998</v>
      </c>
      <c r="BR2156" s="1">
        <v>67779.467640703399</v>
      </c>
      <c r="BS2156" s="1">
        <v>598935.42949979461</v>
      </c>
      <c r="BT2156" s="1">
        <v>1524855.0953999998</v>
      </c>
      <c r="BU2156" s="1">
        <v>67779.467640703399</v>
      </c>
      <c r="BV2156" s="1">
        <v>176306.59563764484</v>
      </c>
      <c r="BW2156" s="35">
        <v>6.172236736029741</v>
      </c>
      <c r="BX2156" s="1">
        <v>7886911.5415500142</v>
      </c>
      <c r="BY2156" s="1">
        <v>350571.45247978519</v>
      </c>
      <c r="BZ2156" s="1">
        <v>3097835.8309685886</v>
      </c>
      <c r="CA2156" s="1">
        <v>7886911.5415500142</v>
      </c>
      <c r="CB2156" s="1">
        <v>350571.45247978519</v>
      </c>
      <c r="CC2156" s="1">
        <v>911899.45076136757</v>
      </c>
    </row>
    <row r="2157" spans="1:81" x14ac:dyDescent="0.25">
      <c r="A2157" t="s">
        <v>790</v>
      </c>
      <c r="B2157" t="s">
        <v>791</v>
      </c>
      <c r="C2157" t="s">
        <v>68</v>
      </c>
      <c r="D2157" t="s">
        <v>28</v>
      </c>
      <c r="E2157">
        <v>60012</v>
      </c>
      <c r="F2157" t="s">
        <v>39</v>
      </c>
      <c r="G2157" t="s">
        <v>69</v>
      </c>
      <c r="H2157" s="74">
        <v>0.42451936704484999</v>
      </c>
      <c r="I2157" s="1">
        <v>5092845</v>
      </c>
      <c r="J2157" s="1">
        <v>0</v>
      </c>
      <c r="K2157" s="1">
        <v>0</v>
      </c>
      <c r="L2157" s="1">
        <v>1195074</v>
      </c>
      <c r="M2157" s="1">
        <v>0</v>
      </c>
      <c r="N2157" s="1">
        <v>0</v>
      </c>
      <c r="O2157" s="1">
        <v>0</v>
      </c>
      <c r="P2157" s="1">
        <v>79624</v>
      </c>
      <c r="Q2157" s="1">
        <v>0</v>
      </c>
      <c r="R2157" s="1">
        <v>0</v>
      </c>
      <c r="S2157" s="1">
        <v>0</v>
      </c>
      <c r="T2157" s="1">
        <v>1274698</v>
      </c>
      <c r="U2157" s="1"/>
      <c r="V2157" s="36"/>
      <c r="W2157" s="1"/>
      <c r="X2157" s="1"/>
      <c r="Y2157" s="1">
        <v>224977</v>
      </c>
      <c r="Z2157" s="1"/>
      <c r="AA2157" s="1"/>
      <c r="AB2157" s="1"/>
      <c r="AC2157" s="1">
        <v>3897</v>
      </c>
      <c r="AD2157" s="1"/>
      <c r="AE2157" s="1"/>
      <c r="AF2157" s="1"/>
      <c r="AG2157" s="1">
        <v>0</v>
      </c>
      <c r="AH2157" s="1">
        <v>0</v>
      </c>
      <c r="AI2157" s="1">
        <v>2310982.5973749999</v>
      </c>
      <c r="AJ2157" s="1">
        <v>0</v>
      </c>
      <c r="AK2157" s="1">
        <v>0</v>
      </c>
      <c r="AL2157" s="1">
        <v>0</v>
      </c>
      <c r="AM2157" s="1">
        <v>34306.099593333332</v>
      </c>
      <c r="AN2157" s="1">
        <v>0</v>
      </c>
      <c r="AO2157" s="1">
        <v>0</v>
      </c>
      <c r="AP2157" s="1">
        <v>0</v>
      </c>
      <c r="AQ2157" s="1">
        <v>2345288.6969683333</v>
      </c>
      <c r="AR2157" s="1">
        <v>0</v>
      </c>
      <c r="AS2157" s="1">
        <v>0</v>
      </c>
      <c r="AT2157" s="1">
        <v>487754.50055379997</v>
      </c>
      <c r="AU2157" s="1">
        <v>0</v>
      </c>
      <c r="AV2157" s="1">
        <v>0</v>
      </c>
      <c r="AW2157" s="1">
        <v>0</v>
      </c>
      <c r="AX2157" s="1">
        <v>10136.79846</v>
      </c>
      <c r="AY2157" s="1">
        <v>0</v>
      </c>
      <c r="AZ2157" s="1">
        <v>0</v>
      </c>
      <c r="BA2157" s="1">
        <v>0</v>
      </c>
      <c r="BB2157" s="1">
        <v>497891.29901379999</v>
      </c>
      <c r="BC2157" s="7">
        <v>0.55826949298125772</v>
      </c>
      <c r="BD2157" s="35" t="s">
        <v>552</v>
      </c>
      <c r="BE2157" s="35" t="s">
        <v>552</v>
      </c>
      <c r="BF2157" s="35">
        <v>2.3418943914174348</v>
      </c>
      <c r="BG2157" s="35" t="s">
        <v>552</v>
      </c>
      <c r="BH2157" s="35" t="s">
        <v>552</v>
      </c>
      <c r="BI2157" s="35" t="s">
        <v>552</v>
      </c>
      <c r="BJ2157" s="35">
        <v>0.55815957567232655</v>
      </c>
      <c r="BK2157" s="35" t="s">
        <v>552</v>
      </c>
      <c r="BL2157" s="35" t="s">
        <v>552</v>
      </c>
      <c r="BM2157" s="35" t="s">
        <v>552</v>
      </c>
      <c r="BN2157" s="35">
        <v>2.2304734109429316</v>
      </c>
      <c r="BO2157" s="1">
        <v>0</v>
      </c>
      <c r="BP2157" s="1">
        <v>0</v>
      </c>
      <c r="BQ2157" s="1">
        <v>1676360.8601999998</v>
      </c>
      <c r="BR2157" s="1">
        <v>74513.86497040368</v>
      </c>
      <c r="BS2157" s="1">
        <v>658444.1464827545</v>
      </c>
      <c r="BT2157" s="1">
        <v>1676360.8601999998</v>
      </c>
      <c r="BU2157" s="1">
        <v>74513.86497040368</v>
      </c>
      <c r="BV2157" s="1">
        <v>193823.97528371462</v>
      </c>
      <c r="BW2157" s="35">
        <v>6.172236736029741</v>
      </c>
      <c r="BX2157" s="1">
        <v>8670535.223968856</v>
      </c>
      <c r="BY2157" s="1">
        <v>385403.34974348161</v>
      </c>
      <c r="BZ2157" s="1">
        <v>3405629.003061851</v>
      </c>
      <c r="CA2157" s="1">
        <v>8670535.223968856</v>
      </c>
      <c r="CB2157" s="1">
        <v>385403.34974348161</v>
      </c>
      <c r="CC2157" s="1">
        <v>1002503.4852857494</v>
      </c>
    </row>
    <row r="2158" spans="1:81" x14ac:dyDescent="0.25">
      <c r="A2158" t="s">
        <v>790</v>
      </c>
      <c r="B2158" t="s">
        <v>791</v>
      </c>
      <c r="C2158" t="s">
        <v>68</v>
      </c>
      <c r="D2158" t="s">
        <v>1730</v>
      </c>
      <c r="E2158">
        <v>60012</v>
      </c>
      <c r="F2158" t="s">
        <v>39</v>
      </c>
      <c r="G2158" t="s">
        <v>69</v>
      </c>
      <c r="H2158" s="74">
        <v>0.42451936704484999</v>
      </c>
      <c r="I2158" s="1">
        <v>460280</v>
      </c>
      <c r="J2158" s="1"/>
      <c r="K2158" s="1"/>
      <c r="L2158" s="1">
        <v>554791</v>
      </c>
      <c r="M2158" s="1"/>
      <c r="N2158" s="1"/>
      <c r="O2158" s="1"/>
      <c r="P2158" s="1">
        <v>79624</v>
      </c>
      <c r="Q2158" s="1"/>
      <c r="R2158" s="1"/>
      <c r="S2158" s="1"/>
      <c r="T2158" s="1">
        <v>634415</v>
      </c>
      <c r="U2158" s="1">
        <v>9.5555555555555554</v>
      </c>
      <c r="V2158" s="36">
        <v>0.10681659613238377</v>
      </c>
      <c r="W2158" s="1"/>
      <c r="X2158" s="1"/>
      <c r="Y2158" s="1">
        <v>56368</v>
      </c>
      <c r="Z2158" s="1"/>
      <c r="AA2158" s="1"/>
      <c r="AB2158" s="1"/>
      <c r="AC2158" s="1">
        <v>3897</v>
      </c>
      <c r="AD2158" s="1"/>
      <c r="AE2158" s="1"/>
      <c r="AF2158" s="1"/>
      <c r="AG2158" s="1">
        <v>0</v>
      </c>
      <c r="AH2158" s="1">
        <v>0</v>
      </c>
      <c r="AI2158" s="1">
        <v>582001.39981249999</v>
      </c>
      <c r="AJ2158" s="1">
        <v>0</v>
      </c>
      <c r="AK2158" s="1"/>
      <c r="AL2158" s="1">
        <v>0</v>
      </c>
      <c r="AM2158" s="1">
        <v>34306.099593333332</v>
      </c>
      <c r="AN2158" s="1"/>
      <c r="AO2158" s="1">
        <v>0</v>
      </c>
      <c r="AP2158" s="1">
        <v>0</v>
      </c>
      <c r="AQ2158" s="1">
        <v>616307.49940583331</v>
      </c>
      <c r="AR2158" s="1">
        <v>0</v>
      </c>
      <c r="AS2158" s="1">
        <v>0</v>
      </c>
      <c r="AT2158" s="1">
        <v>122206.91753919999</v>
      </c>
      <c r="AU2158" s="1">
        <v>0</v>
      </c>
      <c r="AV2158" s="1"/>
      <c r="AW2158" s="1">
        <v>0</v>
      </c>
      <c r="AX2158" s="1">
        <v>10136.79846</v>
      </c>
      <c r="AY2158" s="1"/>
      <c r="AZ2158" s="1">
        <v>0</v>
      </c>
      <c r="BA2158" s="1">
        <v>0</v>
      </c>
      <c r="BB2158" s="1">
        <v>132343.71599919998</v>
      </c>
      <c r="BC2158" s="7">
        <v>1.6265125910424814</v>
      </c>
      <c r="BD2158" s="35" t="s">
        <v>552</v>
      </c>
      <c r="BE2158" s="35" t="s">
        <v>552</v>
      </c>
      <c r="BF2158" s="35">
        <v>1.2693218119106116</v>
      </c>
      <c r="BG2158" s="35" t="s">
        <v>552</v>
      </c>
      <c r="BH2158" s="35" t="s">
        <v>552</v>
      </c>
      <c r="BI2158" s="35" t="s">
        <v>552</v>
      </c>
      <c r="BJ2158" s="35">
        <v>0.55815957567232655</v>
      </c>
      <c r="BK2158" s="35" t="s">
        <v>552</v>
      </c>
      <c r="BL2158" s="35" t="s">
        <v>552</v>
      </c>
      <c r="BM2158" s="35" t="s">
        <v>552</v>
      </c>
      <c r="BN2158" s="35">
        <v>1.180065438876813</v>
      </c>
      <c r="BO2158" s="1">
        <v>0</v>
      </c>
      <c r="BP2158" s="1">
        <v>0</v>
      </c>
      <c r="BQ2158" s="1">
        <v>151505.76479999998</v>
      </c>
      <c r="BR2158" s="1">
        <v>6734.3973297002767</v>
      </c>
      <c r="BS2158" s="1">
        <v>59508.716982959879</v>
      </c>
      <c r="BT2158" s="1">
        <v>151505.76479999998</v>
      </c>
      <c r="BU2158" s="1">
        <v>6734.3973297002767</v>
      </c>
      <c r="BV2158" s="1">
        <v>17517.379646069763</v>
      </c>
      <c r="BW2158" s="35">
        <v>6.172236736029741</v>
      </c>
      <c r="BX2158" s="1">
        <v>783623.68241884152</v>
      </c>
      <c r="BY2158" s="1">
        <v>34831.897263696359</v>
      </c>
      <c r="BZ2158" s="1">
        <v>307793.17209326196</v>
      </c>
      <c r="CA2158" s="1">
        <v>783623.68241884152</v>
      </c>
      <c r="CB2158" s="1">
        <v>34831.897263696359</v>
      </c>
      <c r="CC2158" s="1">
        <v>90604.034524381685</v>
      </c>
    </row>
    <row r="2159" spans="1:81" x14ac:dyDescent="0.25">
      <c r="A2159" t="s">
        <v>824</v>
      </c>
      <c r="B2159" t="s">
        <v>825</v>
      </c>
      <c r="C2159" t="s">
        <v>68</v>
      </c>
      <c r="D2159" t="s">
        <v>38</v>
      </c>
      <c r="E2159">
        <v>60035</v>
      </c>
      <c r="F2159" t="s">
        <v>370</v>
      </c>
      <c r="G2159" t="s">
        <v>69</v>
      </c>
      <c r="H2159" s="74">
        <v>0.42451936704484999</v>
      </c>
      <c r="I2159" s="1">
        <v>1976185.68</v>
      </c>
      <c r="J2159" s="1"/>
      <c r="K2159" s="1"/>
      <c r="L2159" s="1">
        <v>567887</v>
      </c>
      <c r="M2159" s="1"/>
      <c r="N2159" s="1"/>
      <c r="O2159" s="1"/>
      <c r="P2159" s="1"/>
      <c r="Q2159" s="1"/>
      <c r="R2159" s="1"/>
      <c r="S2159" s="1"/>
      <c r="T2159" s="1">
        <v>567887</v>
      </c>
      <c r="U2159" s="1">
        <v>31</v>
      </c>
      <c r="V2159" s="36">
        <v>0.11100746719085429</v>
      </c>
      <c r="W2159" s="1"/>
      <c r="X2159" s="1"/>
      <c r="Y2159" s="1">
        <v>131760</v>
      </c>
      <c r="Z2159" s="1"/>
      <c r="AA2159" s="1"/>
      <c r="AB2159" s="1"/>
      <c r="AC2159" s="1"/>
      <c r="AD2159" s="1"/>
      <c r="AE2159" s="1"/>
      <c r="AF2159" s="1"/>
      <c r="AG2159" s="1">
        <v>0</v>
      </c>
      <c r="AH2159" s="1">
        <v>0</v>
      </c>
      <c r="AI2159" s="1">
        <v>1351906.7793125</v>
      </c>
      <c r="AJ2159" s="1">
        <v>0</v>
      </c>
      <c r="AK2159" s="1">
        <v>0</v>
      </c>
      <c r="AL2159" s="1">
        <v>0</v>
      </c>
      <c r="AM2159" s="1">
        <v>0</v>
      </c>
      <c r="AN2159" s="1">
        <v>0</v>
      </c>
      <c r="AO2159" s="1">
        <v>0</v>
      </c>
      <c r="AP2159" s="1">
        <v>0</v>
      </c>
      <c r="AQ2159" s="1">
        <v>1351906.7793125</v>
      </c>
      <c r="AR2159" s="1">
        <v>0</v>
      </c>
      <c r="AS2159" s="1">
        <v>0</v>
      </c>
      <c r="AT2159" s="1">
        <v>285658.23614399997</v>
      </c>
      <c r="AU2159" s="1">
        <v>0</v>
      </c>
      <c r="AV2159" s="1">
        <v>0</v>
      </c>
      <c r="AW2159" s="1">
        <v>0</v>
      </c>
      <c r="AX2159" s="1">
        <v>0</v>
      </c>
      <c r="AY2159" s="1">
        <v>0</v>
      </c>
      <c r="AZ2159" s="1">
        <v>0</v>
      </c>
      <c r="BA2159" s="1">
        <v>0</v>
      </c>
      <c r="BB2159" s="1">
        <v>285658.23614399997</v>
      </c>
      <c r="BC2159" s="7">
        <v>0.82864936834098502</v>
      </c>
      <c r="BD2159" s="35" t="s">
        <v>552</v>
      </c>
      <c r="BE2159" s="35" t="s">
        <v>552</v>
      </c>
      <c r="BF2159" s="35">
        <v>2.8836106751105413</v>
      </c>
      <c r="BG2159" s="35" t="s">
        <v>552</v>
      </c>
      <c r="BH2159" s="35" t="s">
        <v>552</v>
      </c>
      <c r="BI2159" s="35" t="s">
        <v>552</v>
      </c>
      <c r="BJ2159" s="35" t="s">
        <v>552</v>
      </c>
      <c r="BK2159" s="35" t="s">
        <v>552</v>
      </c>
      <c r="BL2159" s="35" t="s">
        <v>552</v>
      </c>
      <c r="BM2159" s="35" t="s">
        <v>552</v>
      </c>
      <c r="BN2159" s="35">
        <v>2.8836106751105413</v>
      </c>
      <c r="BO2159" s="1">
        <v>0</v>
      </c>
      <c r="BP2159" s="1"/>
      <c r="BQ2159" s="1">
        <v>650481.27842879994</v>
      </c>
      <c r="BR2159" s="1">
        <v>28913.747211227786</v>
      </c>
      <c r="BS2159" s="1">
        <v>255497.2502322458</v>
      </c>
      <c r="BT2159" s="1">
        <v>650481.27842879994</v>
      </c>
      <c r="BU2159" s="1">
        <v>28913.747211227786</v>
      </c>
      <c r="BV2159" s="1">
        <v>75209.860970901485</v>
      </c>
      <c r="BW2159" s="35">
        <v>6.1067007679106871</v>
      </c>
      <c r="BX2159" s="1">
        <v>3321813.244063878</v>
      </c>
      <c r="BY2159" s="1">
        <v>147653.85508675242</v>
      </c>
      <c r="BZ2159" s="1">
        <v>1304748.0039600786</v>
      </c>
      <c r="CA2159" s="1">
        <v>3321813.244063878</v>
      </c>
      <c r="CB2159" s="1">
        <v>147653.85508675242</v>
      </c>
      <c r="CC2159" s="1">
        <v>384074.25477455865</v>
      </c>
    </row>
    <row r="2160" spans="1:81" x14ac:dyDescent="0.25">
      <c r="A2160" t="s">
        <v>824</v>
      </c>
      <c r="B2160" t="s">
        <v>825</v>
      </c>
      <c r="C2160" t="s">
        <v>68</v>
      </c>
      <c r="D2160" t="s">
        <v>28</v>
      </c>
      <c r="E2160">
        <v>60035</v>
      </c>
      <c r="F2160" t="s">
        <v>370</v>
      </c>
      <c r="G2160" t="s">
        <v>69</v>
      </c>
      <c r="H2160" s="74">
        <v>0.42451936704484999</v>
      </c>
      <c r="I2160" s="1">
        <v>1976185.68</v>
      </c>
      <c r="J2160" s="1">
        <v>0</v>
      </c>
      <c r="K2160" s="1">
        <v>0</v>
      </c>
      <c r="L2160" s="1">
        <v>567887</v>
      </c>
      <c r="M2160" s="1">
        <v>0</v>
      </c>
      <c r="N2160" s="1">
        <v>0</v>
      </c>
      <c r="O2160" s="1">
        <v>0</v>
      </c>
      <c r="P2160" s="1">
        <v>20982</v>
      </c>
      <c r="Q2160" s="1">
        <v>0</v>
      </c>
      <c r="R2160" s="1">
        <v>0</v>
      </c>
      <c r="S2160" s="1">
        <v>0</v>
      </c>
      <c r="T2160" s="1">
        <v>588869</v>
      </c>
      <c r="U2160" s="1"/>
      <c r="V2160" s="36"/>
      <c r="W2160" s="1"/>
      <c r="X2160" s="1"/>
      <c r="Y2160" s="1">
        <v>131760</v>
      </c>
      <c r="Z2160" s="1"/>
      <c r="AA2160" s="1"/>
      <c r="AB2160" s="1"/>
      <c r="AC2160" s="1">
        <v>2471</v>
      </c>
      <c r="AD2160" s="1"/>
      <c r="AE2160" s="1"/>
      <c r="AF2160" s="1"/>
      <c r="AG2160" s="1">
        <v>0</v>
      </c>
      <c r="AH2160" s="1">
        <v>0</v>
      </c>
      <c r="AI2160" s="1">
        <v>1351906.7793125</v>
      </c>
      <c r="AJ2160" s="1">
        <v>0</v>
      </c>
      <c r="AK2160" s="1">
        <v>0</v>
      </c>
      <c r="AL2160" s="1">
        <v>0</v>
      </c>
      <c r="AM2160" s="1">
        <v>21719.212054999996</v>
      </c>
      <c r="AN2160" s="1">
        <v>0</v>
      </c>
      <c r="AO2160" s="1">
        <v>0</v>
      </c>
      <c r="AP2160" s="1">
        <v>0</v>
      </c>
      <c r="AQ2160" s="1">
        <v>1373625.9913675</v>
      </c>
      <c r="AR2160" s="1">
        <v>0</v>
      </c>
      <c r="AS2160" s="1">
        <v>0</v>
      </c>
      <c r="AT2160" s="1">
        <v>285658.23614399997</v>
      </c>
      <c r="AU2160" s="1">
        <v>0</v>
      </c>
      <c r="AV2160" s="1">
        <v>0</v>
      </c>
      <c r="AW2160" s="1">
        <v>0</v>
      </c>
      <c r="AX2160" s="1">
        <v>6427.5157799999997</v>
      </c>
      <c r="AY2160" s="1">
        <v>0</v>
      </c>
      <c r="AZ2160" s="1">
        <v>0</v>
      </c>
      <c r="BA2160" s="1">
        <v>0</v>
      </c>
      <c r="BB2160" s="1">
        <v>292085.75192399998</v>
      </c>
      <c r="BC2160" s="7">
        <v>0.84289232542738601</v>
      </c>
      <c r="BD2160" s="35" t="s">
        <v>552</v>
      </c>
      <c r="BE2160" s="35" t="s">
        <v>552</v>
      </c>
      <c r="BF2160" s="35">
        <v>2.8836106751105413</v>
      </c>
      <c r="BG2160" s="35" t="s">
        <v>552</v>
      </c>
      <c r="BH2160" s="35" t="s">
        <v>552</v>
      </c>
      <c r="BI2160" s="35" t="s">
        <v>552</v>
      </c>
      <c r="BJ2160" s="35">
        <v>1.3414702046992659</v>
      </c>
      <c r="BK2160" s="35" t="s">
        <v>552</v>
      </c>
      <c r="BL2160" s="35" t="s">
        <v>552</v>
      </c>
      <c r="BM2160" s="35" t="s">
        <v>552</v>
      </c>
      <c r="BN2160" s="35">
        <v>2.8286626453277384</v>
      </c>
      <c r="BO2160" s="1">
        <v>0</v>
      </c>
      <c r="BP2160" s="1">
        <v>0</v>
      </c>
      <c r="BQ2160" s="1">
        <v>650481.27842879994</v>
      </c>
      <c r="BR2160" s="1">
        <v>28913.747211227786</v>
      </c>
      <c r="BS2160" s="1">
        <v>255497.2502322458</v>
      </c>
      <c r="BT2160" s="1">
        <v>650481.27842879994</v>
      </c>
      <c r="BU2160" s="1">
        <v>28913.747211227786</v>
      </c>
      <c r="BV2160" s="1">
        <v>75209.860970901485</v>
      </c>
      <c r="BW2160" s="35">
        <v>6.1067007679106871</v>
      </c>
      <c r="BX2160" s="1">
        <v>3321813.244063878</v>
      </c>
      <c r="BY2160" s="1">
        <v>147653.85508675242</v>
      </c>
      <c r="BZ2160" s="1">
        <v>1304748.0039600786</v>
      </c>
      <c r="CA2160" s="1">
        <v>3321813.244063878</v>
      </c>
      <c r="CB2160" s="1">
        <v>147653.85508675242</v>
      </c>
      <c r="CC2160" s="1">
        <v>384074.25477455865</v>
      </c>
    </row>
    <row r="2161" spans="1:81" x14ac:dyDescent="0.25">
      <c r="A2161" t="s">
        <v>824</v>
      </c>
      <c r="B2161" t="s">
        <v>825</v>
      </c>
      <c r="C2161" t="s">
        <v>68</v>
      </c>
      <c r="D2161" t="s">
        <v>1730</v>
      </c>
      <c r="E2161">
        <v>60035</v>
      </c>
      <c r="F2161" t="s">
        <v>370</v>
      </c>
      <c r="G2161" t="s">
        <v>69</v>
      </c>
      <c r="H2161" s="74">
        <v>0.42451936704484999</v>
      </c>
      <c r="I2161" s="1"/>
      <c r="J2161" s="1"/>
      <c r="K2161" s="1"/>
      <c r="L2161" s="1"/>
      <c r="M2161" s="1"/>
      <c r="N2161" s="1"/>
      <c r="O2161" s="1"/>
      <c r="P2161" s="1">
        <v>20982</v>
      </c>
      <c r="Q2161" s="1"/>
      <c r="R2161" s="1"/>
      <c r="S2161" s="1"/>
      <c r="T2161" s="1">
        <v>20982</v>
      </c>
      <c r="U2161" s="1">
        <v>22</v>
      </c>
      <c r="V2161" s="36" t="s">
        <v>552</v>
      </c>
      <c r="W2161" s="1"/>
      <c r="X2161" s="1"/>
      <c r="Y2161" s="1"/>
      <c r="Z2161" s="1"/>
      <c r="AA2161" s="1"/>
      <c r="AB2161" s="1"/>
      <c r="AC2161" s="1">
        <v>2471</v>
      </c>
      <c r="AD2161" s="1"/>
      <c r="AE2161" s="1"/>
      <c r="AF2161" s="1"/>
      <c r="AG2161" s="1">
        <v>0</v>
      </c>
      <c r="AH2161" s="1">
        <v>0</v>
      </c>
      <c r="AI2161" s="1">
        <v>0</v>
      </c>
      <c r="AJ2161" s="1">
        <v>0</v>
      </c>
      <c r="AK2161" s="1"/>
      <c r="AL2161" s="1">
        <v>0</v>
      </c>
      <c r="AM2161" s="1">
        <v>21719.212054999996</v>
      </c>
      <c r="AN2161" s="1"/>
      <c r="AO2161" s="1">
        <v>0</v>
      </c>
      <c r="AP2161" s="1">
        <v>0</v>
      </c>
      <c r="AQ2161" s="1">
        <v>21719.212054999996</v>
      </c>
      <c r="AR2161" s="1">
        <v>0</v>
      </c>
      <c r="AS2161" s="1">
        <v>0</v>
      </c>
      <c r="AT2161" s="1">
        <v>0</v>
      </c>
      <c r="AU2161" s="1">
        <v>0</v>
      </c>
      <c r="AV2161" s="1"/>
      <c r="AW2161" s="1">
        <v>0</v>
      </c>
      <c r="AX2161" s="1">
        <v>6427.5157799999997</v>
      </c>
      <c r="AY2161" s="1"/>
      <c r="AZ2161" s="1">
        <v>0</v>
      </c>
      <c r="BA2161" s="1">
        <v>0</v>
      </c>
      <c r="BB2161" s="1">
        <v>6427.5157799999997</v>
      </c>
      <c r="BC2161" s="7" t="s">
        <v>552</v>
      </c>
      <c r="BD2161" s="35" t="s">
        <v>552</v>
      </c>
      <c r="BE2161" s="35" t="s">
        <v>552</v>
      </c>
      <c r="BF2161" s="35" t="s">
        <v>552</v>
      </c>
      <c r="BG2161" s="35" t="s">
        <v>552</v>
      </c>
      <c r="BH2161" s="35" t="s">
        <v>552</v>
      </c>
      <c r="BI2161" s="35" t="s">
        <v>552</v>
      </c>
      <c r="BJ2161" s="35">
        <v>1.3414702046992659</v>
      </c>
      <c r="BK2161" s="35" t="s">
        <v>552</v>
      </c>
      <c r="BL2161" s="35" t="s">
        <v>552</v>
      </c>
      <c r="BM2161" s="35" t="s">
        <v>552</v>
      </c>
      <c r="BN2161" s="35">
        <v>1.3414702046992659</v>
      </c>
      <c r="BO2161" s="1">
        <v>0</v>
      </c>
      <c r="BP2161" s="1">
        <v>0</v>
      </c>
      <c r="BQ2161" s="1">
        <v>0</v>
      </c>
      <c r="BR2161" s="1">
        <v>0</v>
      </c>
      <c r="BS2161" s="1">
        <v>0</v>
      </c>
      <c r="BT2161" s="1">
        <v>0</v>
      </c>
      <c r="BU2161" s="1">
        <v>0</v>
      </c>
      <c r="BV2161" s="1">
        <v>0</v>
      </c>
      <c r="BW2161" s="35">
        <v>6.1067007679106871</v>
      </c>
      <c r="BX2161" s="1">
        <v>0</v>
      </c>
      <c r="BY2161" s="1">
        <v>0</v>
      </c>
      <c r="BZ2161" s="1">
        <v>0</v>
      </c>
      <c r="CA2161" s="1">
        <v>0</v>
      </c>
      <c r="CB2161" s="1">
        <v>0</v>
      </c>
      <c r="CC2161" s="1">
        <v>0</v>
      </c>
    </row>
    <row r="2162" spans="1:81" x14ac:dyDescent="0.25">
      <c r="A2162" t="s">
        <v>1614</v>
      </c>
      <c r="B2162" t="s">
        <v>1615</v>
      </c>
      <c r="C2162" t="s">
        <v>68</v>
      </c>
      <c r="D2162" t="s">
        <v>28</v>
      </c>
      <c r="E2162">
        <v>60260</v>
      </c>
      <c r="F2162" t="s">
        <v>370</v>
      </c>
      <c r="G2162" t="s">
        <v>69</v>
      </c>
      <c r="H2162" s="74">
        <v>0.42451936704484999</v>
      </c>
      <c r="I2162" s="1">
        <v>948563.15</v>
      </c>
      <c r="J2162" s="1">
        <v>0</v>
      </c>
      <c r="K2162" s="1">
        <v>0</v>
      </c>
      <c r="L2162" s="1">
        <v>112739</v>
      </c>
      <c r="M2162" s="1">
        <v>0</v>
      </c>
      <c r="N2162" s="1">
        <v>0</v>
      </c>
      <c r="O2162" s="1">
        <v>0</v>
      </c>
      <c r="P2162" s="1">
        <v>143999</v>
      </c>
      <c r="Q2162" s="1">
        <v>0</v>
      </c>
      <c r="R2162" s="1">
        <v>0</v>
      </c>
      <c r="S2162" s="1">
        <v>0</v>
      </c>
      <c r="T2162" s="1">
        <v>256738</v>
      </c>
      <c r="U2162" s="1"/>
      <c r="V2162" s="36"/>
      <c r="W2162" s="1"/>
      <c r="X2162" s="1"/>
      <c r="Y2162" s="1">
        <v>26158</v>
      </c>
      <c r="Z2162" s="1"/>
      <c r="AA2162" s="1"/>
      <c r="AB2162" s="1"/>
      <c r="AC2162" s="1">
        <v>16961</v>
      </c>
      <c r="AD2162" s="1"/>
      <c r="AE2162" s="1"/>
      <c r="AF2162" s="1"/>
      <c r="AG2162" s="1">
        <v>0</v>
      </c>
      <c r="AH2162" s="1">
        <v>0</v>
      </c>
      <c r="AI2162" s="1">
        <v>268390.81706250005</v>
      </c>
      <c r="AJ2162" s="1">
        <v>0</v>
      </c>
      <c r="AK2162" s="1">
        <v>0</v>
      </c>
      <c r="AL2162" s="1">
        <v>0</v>
      </c>
      <c r="AM2162" s="1">
        <v>149081.13886416666</v>
      </c>
      <c r="AN2162" s="1">
        <v>0</v>
      </c>
      <c r="AO2162" s="1">
        <v>0</v>
      </c>
      <c r="AP2162" s="1">
        <v>0</v>
      </c>
      <c r="AQ2162" s="1">
        <v>417471.95592666673</v>
      </c>
      <c r="AR2162" s="1">
        <v>0</v>
      </c>
      <c r="AS2162" s="1">
        <v>0</v>
      </c>
      <c r="AT2162" s="1">
        <v>56711.051465199998</v>
      </c>
      <c r="AU2162" s="1">
        <v>0</v>
      </c>
      <c r="AV2162" s="1">
        <v>0</v>
      </c>
      <c r="AW2162" s="1">
        <v>0</v>
      </c>
      <c r="AX2162" s="1">
        <v>44118.613979999995</v>
      </c>
      <c r="AY2162" s="1">
        <v>0</v>
      </c>
      <c r="AZ2162" s="1">
        <v>0</v>
      </c>
      <c r="BA2162" s="1">
        <v>0</v>
      </c>
      <c r="BB2162" s="1">
        <v>100829.66544519999</v>
      </c>
      <c r="BC2162" s="7">
        <v>0.54640708040562902</v>
      </c>
      <c r="BD2162" s="35" t="s">
        <v>552</v>
      </c>
      <c r="BE2162" s="35" t="s">
        <v>552</v>
      </c>
      <c r="BF2162" s="35">
        <v>2.8836681940384437</v>
      </c>
      <c r="BG2162" s="35" t="s">
        <v>552</v>
      </c>
      <c r="BH2162" s="35" t="s">
        <v>552</v>
      </c>
      <c r="BI2162" s="35" t="s">
        <v>552</v>
      </c>
      <c r="BJ2162" s="35">
        <v>1.341674267489126</v>
      </c>
      <c r="BK2162" s="35" t="s">
        <v>552</v>
      </c>
      <c r="BL2162" s="35" t="s">
        <v>552</v>
      </c>
      <c r="BM2162" s="35" t="s">
        <v>552</v>
      </c>
      <c r="BN2162" s="35">
        <v>2.0187958984329031</v>
      </c>
      <c r="BO2162" s="1">
        <v>0</v>
      </c>
      <c r="BP2162" s="1">
        <v>0</v>
      </c>
      <c r="BQ2162" s="1">
        <v>312229.04645399994</v>
      </c>
      <c r="BR2162" s="1">
        <v>13878.51122015313</v>
      </c>
      <c r="BS2162" s="1">
        <v>122637.90743420289</v>
      </c>
      <c r="BT2162" s="1">
        <v>312229.04645399994</v>
      </c>
      <c r="BU2162" s="1">
        <v>13878.51122015313</v>
      </c>
      <c r="BV2162" s="1">
        <v>36100.505815637916</v>
      </c>
      <c r="BW2162" s="35">
        <v>5.9757725462326876</v>
      </c>
      <c r="BX2162" s="1">
        <v>1553580.7174822232</v>
      </c>
      <c r="BY2162" s="1">
        <v>69056.315111820251</v>
      </c>
      <c r="BZ2162" s="1">
        <v>610218.33293853234</v>
      </c>
      <c r="CA2162" s="1">
        <v>1553580.7174822232</v>
      </c>
      <c r="CB2162" s="1">
        <v>69056.315111820251</v>
      </c>
      <c r="CC2162" s="1">
        <v>179627.90574256459</v>
      </c>
    </row>
    <row r="2163" spans="1:81" x14ac:dyDescent="0.25">
      <c r="A2163" t="s">
        <v>1614</v>
      </c>
      <c r="B2163" t="s">
        <v>1615</v>
      </c>
      <c r="C2163" t="s">
        <v>68</v>
      </c>
      <c r="D2163" t="s">
        <v>1730</v>
      </c>
      <c r="E2163">
        <v>60260</v>
      </c>
      <c r="F2163" t="s">
        <v>370</v>
      </c>
      <c r="G2163" t="s">
        <v>69</v>
      </c>
      <c r="H2163" s="74">
        <v>0.42451936704484999</v>
      </c>
      <c r="I2163" s="1">
        <v>948563.15</v>
      </c>
      <c r="J2163" s="1"/>
      <c r="K2163" s="1"/>
      <c r="L2163" s="1">
        <v>112739</v>
      </c>
      <c r="M2163" s="1"/>
      <c r="N2163" s="1"/>
      <c r="O2163" s="1"/>
      <c r="P2163" s="1">
        <v>143999</v>
      </c>
      <c r="Q2163" s="1"/>
      <c r="R2163" s="1"/>
      <c r="S2163" s="1"/>
      <c r="T2163" s="1">
        <v>256738</v>
      </c>
      <c r="U2163" s="1">
        <v>11.666666666666666</v>
      </c>
      <c r="V2163" s="36">
        <v>0.38562247017739765</v>
      </c>
      <c r="W2163" s="1"/>
      <c r="X2163" s="1"/>
      <c r="Y2163" s="1">
        <v>26158</v>
      </c>
      <c r="Z2163" s="1"/>
      <c r="AA2163" s="1"/>
      <c r="AB2163" s="1"/>
      <c r="AC2163" s="1">
        <v>16961</v>
      </c>
      <c r="AD2163" s="1"/>
      <c r="AE2163" s="1"/>
      <c r="AF2163" s="1"/>
      <c r="AG2163" s="1">
        <v>0</v>
      </c>
      <c r="AH2163" s="1">
        <v>0</v>
      </c>
      <c r="AI2163" s="1">
        <v>268390.81706250005</v>
      </c>
      <c r="AJ2163" s="1">
        <v>0</v>
      </c>
      <c r="AK2163" s="1"/>
      <c r="AL2163" s="1">
        <v>0</v>
      </c>
      <c r="AM2163" s="1">
        <v>149081.13886416666</v>
      </c>
      <c r="AN2163" s="1"/>
      <c r="AO2163" s="1">
        <v>0</v>
      </c>
      <c r="AP2163" s="1">
        <v>0</v>
      </c>
      <c r="AQ2163" s="1">
        <v>417471.95592666673</v>
      </c>
      <c r="AR2163" s="1">
        <v>0</v>
      </c>
      <c r="AS2163" s="1">
        <v>0</v>
      </c>
      <c r="AT2163" s="1">
        <v>56711.051465199998</v>
      </c>
      <c r="AU2163" s="1">
        <v>0</v>
      </c>
      <c r="AV2163" s="1"/>
      <c r="AW2163" s="1">
        <v>0</v>
      </c>
      <c r="AX2163" s="1">
        <v>44118.613979999995</v>
      </c>
      <c r="AY2163" s="1"/>
      <c r="AZ2163" s="1">
        <v>0</v>
      </c>
      <c r="BA2163" s="1">
        <v>0</v>
      </c>
      <c r="BB2163" s="1">
        <v>100829.66544519999</v>
      </c>
      <c r="BC2163" s="7">
        <v>0.54640708040562902</v>
      </c>
      <c r="BD2163" s="35" t="s">
        <v>552</v>
      </c>
      <c r="BE2163" s="35" t="s">
        <v>552</v>
      </c>
      <c r="BF2163" s="35">
        <v>2.8836681940384437</v>
      </c>
      <c r="BG2163" s="35" t="s">
        <v>552</v>
      </c>
      <c r="BH2163" s="35" t="s">
        <v>552</v>
      </c>
      <c r="BI2163" s="35" t="s">
        <v>552</v>
      </c>
      <c r="BJ2163" s="35">
        <v>1.341674267489126</v>
      </c>
      <c r="BK2163" s="35" t="s">
        <v>552</v>
      </c>
      <c r="BL2163" s="35" t="s">
        <v>552</v>
      </c>
      <c r="BM2163" s="35" t="s">
        <v>552</v>
      </c>
      <c r="BN2163" s="35">
        <v>2.0187958984329031</v>
      </c>
      <c r="BO2163" s="1">
        <v>0</v>
      </c>
      <c r="BP2163" s="1">
        <v>0</v>
      </c>
      <c r="BQ2163" s="1">
        <v>312229.04645399994</v>
      </c>
      <c r="BR2163" s="1">
        <v>13878.51122015313</v>
      </c>
      <c r="BS2163" s="1">
        <v>122637.90743420289</v>
      </c>
      <c r="BT2163" s="1">
        <v>312229.04645399994</v>
      </c>
      <c r="BU2163" s="1">
        <v>13878.51122015313</v>
      </c>
      <c r="BV2163" s="1">
        <v>36100.505815637916</v>
      </c>
      <c r="BW2163" s="35">
        <v>5.9757725462326876</v>
      </c>
      <c r="BX2163" s="1">
        <v>1553580.7174822232</v>
      </c>
      <c r="BY2163" s="1">
        <v>69056.315111820251</v>
      </c>
      <c r="BZ2163" s="1">
        <v>610218.33293853234</v>
      </c>
      <c r="CA2163" s="1">
        <v>1553580.7174822232</v>
      </c>
      <c r="CB2163" s="1">
        <v>69056.315111820251</v>
      </c>
      <c r="CC2163" s="1">
        <v>179627.90574256459</v>
      </c>
    </row>
    <row r="2164" spans="1:81" x14ac:dyDescent="0.25">
      <c r="A2164" t="s">
        <v>1264</v>
      </c>
      <c r="B2164" t="s">
        <v>1265</v>
      </c>
      <c r="C2164" t="s">
        <v>68</v>
      </c>
      <c r="D2164" t="s">
        <v>38</v>
      </c>
      <c r="E2164">
        <v>60102</v>
      </c>
      <c r="F2164" t="s">
        <v>39</v>
      </c>
      <c r="G2164" t="s">
        <v>69</v>
      </c>
      <c r="H2164" s="74">
        <v>0.42451936704484999</v>
      </c>
      <c r="I2164" s="1">
        <v>1326001</v>
      </c>
      <c r="J2164" s="1"/>
      <c r="K2164" s="1"/>
      <c r="L2164" s="1"/>
      <c r="M2164" s="1"/>
      <c r="N2164" s="1"/>
      <c r="O2164" s="1"/>
      <c r="P2164" s="1">
        <v>3994</v>
      </c>
      <c r="Q2164" s="1"/>
      <c r="R2164" s="1"/>
      <c r="S2164" s="1"/>
      <c r="T2164" s="1">
        <v>3994</v>
      </c>
      <c r="U2164" s="1">
        <v>22</v>
      </c>
      <c r="V2164" s="36">
        <v>0.20850724648619953</v>
      </c>
      <c r="W2164" s="1"/>
      <c r="X2164" s="1"/>
      <c r="Y2164" s="1">
        <v>9139</v>
      </c>
      <c r="Z2164" s="1"/>
      <c r="AA2164" s="1"/>
      <c r="AB2164" s="1"/>
      <c r="AC2164" s="1">
        <v>44520</v>
      </c>
      <c r="AD2164" s="1"/>
      <c r="AE2164" s="1"/>
      <c r="AF2164" s="1"/>
      <c r="AG2164" s="1">
        <v>0</v>
      </c>
      <c r="AH2164" s="1">
        <v>0</v>
      </c>
      <c r="AI2164" s="1">
        <v>93607.85252</v>
      </c>
      <c r="AJ2164" s="1">
        <v>0</v>
      </c>
      <c r="AK2164" s="1">
        <v>0</v>
      </c>
      <c r="AL2164" s="1">
        <v>0</v>
      </c>
      <c r="AM2164" s="1">
        <v>390890.13651833328</v>
      </c>
      <c r="AN2164" s="1">
        <v>0</v>
      </c>
      <c r="AO2164" s="1">
        <v>0</v>
      </c>
      <c r="AP2164" s="1">
        <v>0</v>
      </c>
      <c r="AQ2164" s="1">
        <v>484497.9890383333</v>
      </c>
      <c r="AR2164" s="1">
        <v>0</v>
      </c>
      <c r="AS2164" s="1">
        <v>0</v>
      </c>
      <c r="AT2164" s="1">
        <v>19813.529296599998</v>
      </c>
      <c r="AU2164" s="1">
        <v>0</v>
      </c>
      <c r="AV2164" s="1">
        <v>0</v>
      </c>
      <c r="AW2164" s="1">
        <v>0</v>
      </c>
      <c r="AX2164" s="1">
        <v>115804.5336</v>
      </c>
      <c r="AY2164" s="1">
        <v>0</v>
      </c>
      <c r="AZ2164" s="1">
        <v>0</v>
      </c>
      <c r="BA2164" s="1">
        <v>0</v>
      </c>
      <c r="BB2164" s="1">
        <v>135618.06289659999</v>
      </c>
      <c r="BC2164" s="7">
        <v>0.46765881167128326</v>
      </c>
      <c r="BD2164" s="35" t="s">
        <v>552</v>
      </c>
      <c r="BE2164" s="35" t="s">
        <v>552</v>
      </c>
      <c r="BF2164" s="35" t="s">
        <v>552</v>
      </c>
      <c r="BG2164" s="35" t="s">
        <v>552</v>
      </c>
      <c r="BH2164" s="35" t="s">
        <v>552</v>
      </c>
      <c r="BI2164" s="35" t="s">
        <v>552</v>
      </c>
      <c r="BJ2164" s="35">
        <v>126.86396347479553</v>
      </c>
      <c r="BK2164" s="35" t="s">
        <v>552</v>
      </c>
      <c r="BL2164" s="35" t="s">
        <v>552</v>
      </c>
      <c r="BM2164" s="35" t="s">
        <v>552</v>
      </c>
      <c r="BN2164" s="35">
        <v>155.26190584249707</v>
      </c>
      <c r="BO2164" s="1">
        <v>0</v>
      </c>
      <c r="BP2164" s="1"/>
      <c r="BQ2164" s="1">
        <v>436466.48915999994</v>
      </c>
      <c r="BR2164" s="1">
        <v>19400.837736985955</v>
      </c>
      <c r="BS2164" s="1">
        <v>171436.12198688139</v>
      </c>
      <c r="BT2164" s="1">
        <v>436466.48915999994</v>
      </c>
      <c r="BU2164" s="1">
        <v>19400.837736985955</v>
      </c>
      <c r="BV2164" s="1">
        <v>50465.071104693125</v>
      </c>
      <c r="BW2164" s="35">
        <v>6.1694742615309099</v>
      </c>
      <c r="BX2164" s="1">
        <v>2256302.2817333797</v>
      </c>
      <c r="BY2164" s="1">
        <v>100292.1313334865</v>
      </c>
      <c r="BZ2164" s="1">
        <v>886234.6201078567</v>
      </c>
      <c r="CA2164" s="1">
        <v>2256302.2817333797</v>
      </c>
      <c r="CB2164" s="1">
        <v>100292.1313334865</v>
      </c>
      <c r="CC2164" s="1">
        <v>260877.88618203838</v>
      </c>
    </row>
    <row r="2165" spans="1:81" x14ac:dyDescent="0.25">
      <c r="A2165" t="s">
        <v>1264</v>
      </c>
      <c r="B2165" t="s">
        <v>1265</v>
      </c>
      <c r="C2165" t="s">
        <v>68</v>
      </c>
      <c r="D2165" t="s">
        <v>28</v>
      </c>
      <c r="E2165">
        <v>60102</v>
      </c>
      <c r="F2165" t="s">
        <v>39</v>
      </c>
      <c r="G2165" t="s">
        <v>69</v>
      </c>
      <c r="H2165" s="74">
        <v>0.42451936704484999</v>
      </c>
      <c r="I2165" s="1">
        <v>2709500</v>
      </c>
      <c r="J2165" s="1">
        <v>0</v>
      </c>
      <c r="K2165" s="1">
        <v>0</v>
      </c>
      <c r="L2165" s="1">
        <v>89447</v>
      </c>
      <c r="M2165" s="1">
        <v>0</v>
      </c>
      <c r="N2165" s="1">
        <v>0</v>
      </c>
      <c r="O2165" s="1">
        <v>0</v>
      </c>
      <c r="P2165" s="1">
        <v>1249121</v>
      </c>
      <c r="Q2165" s="1">
        <v>0</v>
      </c>
      <c r="R2165" s="1">
        <v>0</v>
      </c>
      <c r="S2165" s="1">
        <v>0</v>
      </c>
      <c r="T2165" s="1">
        <v>1338568</v>
      </c>
      <c r="U2165" s="1"/>
      <c r="V2165" s="36"/>
      <c r="W2165" s="1"/>
      <c r="X2165" s="1"/>
      <c r="Y2165" s="1">
        <v>10695</v>
      </c>
      <c r="Z2165" s="1"/>
      <c r="AA2165" s="1"/>
      <c r="AB2165" s="1"/>
      <c r="AC2165" s="1">
        <v>168836</v>
      </c>
      <c r="AD2165" s="1"/>
      <c r="AE2165" s="1"/>
      <c r="AF2165" s="1"/>
      <c r="AG2165" s="1">
        <v>0</v>
      </c>
      <c r="AH2165" s="1">
        <v>0</v>
      </c>
      <c r="AI2165" s="1">
        <v>110540.0243325</v>
      </c>
      <c r="AJ2165" s="1">
        <v>0</v>
      </c>
      <c r="AK2165" s="1">
        <v>0</v>
      </c>
      <c r="AL2165" s="1">
        <v>0</v>
      </c>
      <c r="AM2165" s="1">
        <v>1483798.8732691668</v>
      </c>
      <c r="AN2165" s="1">
        <v>0</v>
      </c>
      <c r="AO2165" s="1">
        <v>0</v>
      </c>
      <c r="AP2165" s="1">
        <v>0</v>
      </c>
      <c r="AQ2165" s="1">
        <v>1594338.8976016669</v>
      </c>
      <c r="AR2165" s="1">
        <v>0</v>
      </c>
      <c r="AS2165" s="1">
        <v>0</v>
      </c>
      <c r="AT2165" s="1">
        <v>23186.967482999997</v>
      </c>
      <c r="AU2165" s="1">
        <v>0</v>
      </c>
      <c r="AV2165" s="1">
        <v>0</v>
      </c>
      <c r="AW2165" s="1">
        <v>0</v>
      </c>
      <c r="AX2165" s="1">
        <v>439172.82647999993</v>
      </c>
      <c r="AY2165" s="1">
        <v>0</v>
      </c>
      <c r="AZ2165" s="1">
        <v>0</v>
      </c>
      <c r="BA2165" s="1">
        <v>0</v>
      </c>
      <c r="BB2165" s="1">
        <v>462359.79396299995</v>
      </c>
      <c r="BC2165" s="7">
        <v>0.75906945619659227</v>
      </c>
      <c r="BD2165" s="35" t="s">
        <v>552</v>
      </c>
      <c r="BE2165" s="35" t="s">
        <v>552</v>
      </c>
      <c r="BF2165" s="35">
        <v>1.4950416650698177</v>
      </c>
      <c r="BG2165" s="35" t="s">
        <v>552</v>
      </c>
      <c r="BH2165" s="35" t="s">
        <v>552</v>
      </c>
      <c r="BI2165" s="35" t="s">
        <v>552</v>
      </c>
      <c r="BJ2165" s="35">
        <v>1.5394599080066436</v>
      </c>
      <c r="BK2165" s="35" t="s">
        <v>552</v>
      </c>
      <c r="BL2165" s="35" t="s">
        <v>552</v>
      </c>
      <c r="BM2165" s="35" t="s">
        <v>552</v>
      </c>
      <c r="BN2165" s="35">
        <v>1.5364917520549324</v>
      </c>
      <c r="BO2165" s="1">
        <v>0</v>
      </c>
      <c r="BP2165" s="1">
        <v>0</v>
      </c>
      <c r="BQ2165" s="1">
        <v>891859.0199999999</v>
      </c>
      <c r="BR2165" s="1">
        <v>39642.933789916788</v>
      </c>
      <c r="BS2165" s="1">
        <v>350306.04993771133</v>
      </c>
      <c r="BT2165" s="1">
        <v>891859.0199999999</v>
      </c>
      <c r="BU2165" s="1">
        <v>39642.933789916788</v>
      </c>
      <c r="BV2165" s="1">
        <v>103118.40651565575</v>
      </c>
      <c r="BW2165" s="35">
        <v>6.1694742615309099</v>
      </c>
      <c r="BX2165" s="1">
        <v>4610442.2488041809</v>
      </c>
      <c r="BY2165" s="1">
        <v>204933.12587854886</v>
      </c>
      <c r="BZ2165" s="1">
        <v>1810898.1088115603</v>
      </c>
      <c r="CA2165" s="1">
        <v>4610442.2488041809</v>
      </c>
      <c r="CB2165" s="1">
        <v>204933.12587854886</v>
      </c>
      <c r="CC2165" s="1">
        <v>533067.9483727637</v>
      </c>
    </row>
    <row r="2166" spans="1:81" x14ac:dyDescent="0.25">
      <c r="A2166" t="s">
        <v>1264</v>
      </c>
      <c r="B2166" t="s">
        <v>1265</v>
      </c>
      <c r="C2166" t="s">
        <v>68</v>
      </c>
      <c r="D2166" t="s">
        <v>1730</v>
      </c>
      <c r="E2166">
        <v>60102</v>
      </c>
      <c r="F2166" t="s">
        <v>39</v>
      </c>
      <c r="G2166" t="s">
        <v>69</v>
      </c>
      <c r="H2166" s="74">
        <v>0.42451936704484999</v>
      </c>
      <c r="I2166" s="1">
        <v>1383499</v>
      </c>
      <c r="J2166" s="1"/>
      <c r="K2166" s="1"/>
      <c r="L2166" s="1">
        <v>89447</v>
      </c>
      <c r="M2166" s="1"/>
      <c r="N2166" s="1"/>
      <c r="O2166" s="1"/>
      <c r="P2166" s="1">
        <v>1245127</v>
      </c>
      <c r="Q2166" s="1"/>
      <c r="R2166" s="1"/>
      <c r="S2166" s="1"/>
      <c r="T2166" s="1">
        <v>1334574</v>
      </c>
      <c r="U2166" s="1">
        <v>14.722222222222221</v>
      </c>
      <c r="V2166" s="36">
        <v>0.11509662510319615</v>
      </c>
      <c r="W2166" s="1"/>
      <c r="X2166" s="1"/>
      <c r="Y2166" s="1">
        <v>1556</v>
      </c>
      <c r="Z2166" s="1"/>
      <c r="AA2166" s="1"/>
      <c r="AB2166" s="1"/>
      <c r="AC2166" s="1">
        <v>124316</v>
      </c>
      <c r="AD2166" s="1"/>
      <c r="AE2166" s="1"/>
      <c r="AF2166" s="1"/>
      <c r="AG2166" s="1">
        <v>0</v>
      </c>
      <c r="AH2166" s="1">
        <v>0</v>
      </c>
      <c r="AI2166" s="1">
        <v>16932.171812500001</v>
      </c>
      <c r="AJ2166" s="1">
        <v>0</v>
      </c>
      <c r="AK2166" s="1"/>
      <c r="AL2166" s="1">
        <v>0</v>
      </c>
      <c r="AM2166" s="1">
        <v>1092908.7367508335</v>
      </c>
      <c r="AN2166" s="1"/>
      <c r="AO2166" s="1">
        <v>0</v>
      </c>
      <c r="AP2166" s="1">
        <v>0</v>
      </c>
      <c r="AQ2166" s="1">
        <v>1109840.9085633336</v>
      </c>
      <c r="AR2166" s="1">
        <v>0</v>
      </c>
      <c r="AS2166" s="1">
        <v>0</v>
      </c>
      <c r="AT2166" s="1">
        <v>3373.4381863999997</v>
      </c>
      <c r="AU2166" s="1">
        <v>0</v>
      </c>
      <c r="AV2166" s="1"/>
      <c r="AW2166" s="1">
        <v>0</v>
      </c>
      <c r="AX2166" s="1">
        <v>323368.29287999996</v>
      </c>
      <c r="AY2166" s="1"/>
      <c r="AZ2166" s="1">
        <v>0</v>
      </c>
      <c r="BA2166" s="1">
        <v>0</v>
      </c>
      <c r="BB2166" s="1">
        <v>326741.73106639995</v>
      </c>
      <c r="BC2166" s="7">
        <v>1.0383691203461176</v>
      </c>
      <c r="BD2166" s="35" t="s">
        <v>552</v>
      </c>
      <c r="BE2166" s="35" t="s">
        <v>552</v>
      </c>
      <c r="BF2166" s="35">
        <v>0.2270127561449797</v>
      </c>
      <c r="BG2166" s="35" t="s">
        <v>552</v>
      </c>
      <c r="BH2166" s="35" t="s">
        <v>552</v>
      </c>
      <c r="BI2166" s="35" t="s">
        <v>552</v>
      </c>
      <c r="BJ2166" s="35">
        <v>1.1374558817139402</v>
      </c>
      <c r="BK2166" s="35" t="s">
        <v>552</v>
      </c>
      <c r="BL2166" s="35" t="s">
        <v>552</v>
      </c>
      <c r="BM2166" s="35" t="s">
        <v>552</v>
      </c>
      <c r="BN2166" s="35">
        <v>1.0764353566229625</v>
      </c>
      <c r="BO2166" s="1">
        <v>0</v>
      </c>
      <c r="BP2166" s="1">
        <v>0</v>
      </c>
      <c r="BQ2166" s="1">
        <v>455392.53083999996</v>
      </c>
      <c r="BR2166" s="1">
        <v>20242.096052930832</v>
      </c>
      <c r="BS2166" s="1">
        <v>178869.92795082994</v>
      </c>
      <c r="BT2166" s="1">
        <v>455392.53083999996</v>
      </c>
      <c r="BU2166" s="1">
        <v>20242.096052930832</v>
      </c>
      <c r="BV2166" s="1">
        <v>52653.335410962616</v>
      </c>
      <c r="BW2166" s="35">
        <v>6.1694742615309099</v>
      </c>
      <c r="BX2166" s="1">
        <v>2354139.9670708007</v>
      </c>
      <c r="BY2166" s="1">
        <v>104640.99454506235</v>
      </c>
      <c r="BZ2166" s="1">
        <v>924663.48870370362</v>
      </c>
      <c r="CA2166" s="1">
        <v>2354139.9670708007</v>
      </c>
      <c r="CB2166" s="1">
        <v>104640.99454506235</v>
      </c>
      <c r="CC2166" s="1">
        <v>272190.06219072524</v>
      </c>
    </row>
    <row r="2167" spans="1:81" x14ac:dyDescent="0.25">
      <c r="A2167" t="s">
        <v>337</v>
      </c>
      <c r="B2167" t="s">
        <v>338</v>
      </c>
      <c r="C2167" t="s">
        <v>68</v>
      </c>
      <c r="D2167" t="s">
        <v>38</v>
      </c>
      <c r="E2167">
        <v>60051</v>
      </c>
      <c r="F2167" t="s">
        <v>39</v>
      </c>
      <c r="G2167" t="s">
        <v>69</v>
      </c>
      <c r="H2167" s="74">
        <v>0.42451936704484999</v>
      </c>
      <c r="I2167" s="1">
        <v>22551786</v>
      </c>
      <c r="J2167" s="1"/>
      <c r="K2167" s="1">
        <v>2581958</v>
      </c>
      <c r="L2167" s="1">
        <v>727045</v>
      </c>
      <c r="M2167" s="1"/>
      <c r="N2167" s="1"/>
      <c r="O2167" s="1"/>
      <c r="P2167" s="1"/>
      <c r="Q2167" s="1"/>
      <c r="R2167" s="1"/>
      <c r="S2167" s="1"/>
      <c r="T2167" s="1">
        <v>3309003</v>
      </c>
      <c r="U2167" s="1">
        <v>33.557142857142857</v>
      </c>
      <c r="V2167" s="36">
        <v>0.18059562869401977</v>
      </c>
      <c r="W2167" s="1"/>
      <c r="X2167" s="1">
        <v>781848</v>
      </c>
      <c r="Y2167" s="1">
        <v>184950</v>
      </c>
      <c r="Z2167" s="1"/>
      <c r="AA2167" s="1"/>
      <c r="AB2167" s="1"/>
      <c r="AC2167" s="1"/>
      <c r="AD2167" s="1"/>
      <c r="AE2167" s="1"/>
      <c r="AF2167" s="1"/>
      <c r="AG2167" s="1">
        <v>0</v>
      </c>
      <c r="AH2167" s="1">
        <v>6448588.7030805266</v>
      </c>
      <c r="AI2167" s="1">
        <v>1896836.8384375004</v>
      </c>
      <c r="AJ2167" s="1">
        <v>0</v>
      </c>
      <c r="AK2167" s="1">
        <v>0</v>
      </c>
      <c r="AL2167" s="1">
        <v>0</v>
      </c>
      <c r="AM2167" s="1">
        <v>0</v>
      </c>
      <c r="AN2167" s="1">
        <v>0</v>
      </c>
      <c r="AO2167" s="1">
        <v>0</v>
      </c>
      <c r="AP2167" s="1">
        <v>0</v>
      </c>
      <c r="AQ2167" s="1">
        <v>8345425.541518027</v>
      </c>
      <c r="AR2167" s="1">
        <v>0</v>
      </c>
      <c r="AS2167" s="1">
        <v>1689015.6794520002</v>
      </c>
      <c r="AT2167" s="1">
        <v>400975.18802999996</v>
      </c>
      <c r="AU2167" s="1">
        <v>0</v>
      </c>
      <c r="AV2167" s="1">
        <v>0</v>
      </c>
      <c r="AW2167" s="1">
        <v>0</v>
      </c>
      <c r="AX2167" s="1">
        <v>0</v>
      </c>
      <c r="AY2167" s="1">
        <v>0</v>
      </c>
      <c r="AZ2167" s="1">
        <v>0</v>
      </c>
      <c r="BA2167" s="1">
        <v>0</v>
      </c>
      <c r="BB2167" s="1">
        <v>2089990.867482</v>
      </c>
      <c r="BC2167" s="7">
        <v>0.46273126257051339</v>
      </c>
      <c r="BD2167" s="35" t="s">
        <v>552</v>
      </c>
      <c r="BE2167" s="35">
        <v>3.1517183403186757</v>
      </c>
      <c r="BF2167" s="35">
        <v>3.1604811620566817</v>
      </c>
      <c r="BG2167" s="35" t="s">
        <v>552</v>
      </c>
      <c r="BH2167" s="35" t="s">
        <v>552</v>
      </c>
      <c r="BI2167" s="35" t="s">
        <v>552</v>
      </c>
      <c r="BJ2167" s="35" t="s">
        <v>552</v>
      </c>
      <c r="BK2167" s="35" t="s">
        <v>552</v>
      </c>
      <c r="BL2167" s="35" t="s">
        <v>552</v>
      </c>
      <c r="BM2167" s="35" t="s">
        <v>552</v>
      </c>
      <c r="BN2167" s="35">
        <v>3.1536436833088479</v>
      </c>
      <c r="BO2167" s="1">
        <v>0</v>
      </c>
      <c r="BP2167" s="1"/>
      <c r="BQ2167" s="1">
        <v>7423145.879759999</v>
      </c>
      <c r="BR2167" s="1">
        <v>329957.17263051204</v>
      </c>
      <c r="BS2167" s="1">
        <v>2915677.0890203281</v>
      </c>
      <c r="BT2167" s="1">
        <v>7423145.879759999</v>
      </c>
      <c r="BU2167" s="1">
        <v>329957.17263051204</v>
      </c>
      <c r="BV2167" s="1">
        <v>858277.99830303527</v>
      </c>
      <c r="BW2167" s="35">
        <v>6.5058772851251989</v>
      </c>
      <c r="BX2167" s="1">
        <v>40870930.283541292</v>
      </c>
      <c r="BY2167" s="1">
        <v>1816703.7018504704</v>
      </c>
      <c r="BZ2167" s="1">
        <v>16053360.255196989</v>
      </c>
      <c r="CA2167" s="1">
        <v>40870930.283541292</v>
      </c>
      <c r="CB2167" s="1">
        <v>1816703.7018504704</v>
      </c>
      <c r="CC2167" s="1">
        <v>4725573.3351794062</v>
      </c>
    </row>
    <row r="2168" spans="1:81" x14ac:dyDescent="0.25">
      <c r="A2168" t="s">
        <v>337</v>
      </c>
      <c r="B2168" t="s">
        <v>338</v>
      </c>
      <c r="C2168" t="s">
        <v>68</v>
      </c>
      <c r="D2168" t="s">
        <v>28</v>
      </c>
      <c r="E2168">
        <v>60051</v>
      </c>
      <c r="F2168" t="s">
        <v>39</v>
      </c>
      <c r="G2168" t="s">
        <v>69</v>
      </c>
      <c r="H2168" s="74">
        <v>0.42451936704484999</v>
      </c>
      <c r="I2168" s="1">
        <v>24634610</v>
      </c>
      <c r="J2168" s="1">
        <v>0</v>
      </c>
      <c r="K2168" s="1">
        <v>4919064</v>
      </c>
      <c r="L2168" s="1">
        <v>745958</v>
      </c>
      <c r="M2168" s="1">
        <v>0</v>
      </c>
      <c r="N2168" s="1">
        <v>0</v>
      </c>
      <c r="O2168" s="1">
        <v>0</v>
      </c>
      <c r="P2168" s="1">
        <v>177496</v>
      </c>
      <c r="Q2168" s="1">
        <v>0</v>
      </c>
      <c r="R2168" s="1">
        <v>0</v>
      </c>
      <c r="S2168" s="1">
        <v>0</v>
      </c>
      <c r="T2168" s="1">
        <v>5842518</v>
      </c>
      <c r="U2168" s="1"/>
      <c r="V2168" s="36"/>
      <c r="W2168" s="1"/>
      <c r="X2168" s="1">
        <v>991359</v>
      </c>
      <c r="Y2168" s="1">
        <v>187679</v>
      </c>
      <c r="Z2168" s="1"/>
      <c r="AA2168" s="1"/>
      <c r="AB2168" s="1"/>
      <c r="AC2168" s="1">
        <v>10075</v>
      </c>
      <c r="AD2168" s="1"/>
      <c r="AE2168" s="1"/>
      <c r="AF2168" s="1"/>
      <c r="AG2168" s="1">
        <v>0</v>
      </c>
      <c r="AH2168" s="1">
        <v>8637708.3203810528</v>
      </c>
      <c r="AI2168" s="1">
        <v>1924920.9741250004</v>
      </c>
      <c r="AJ2168" s="1">
        <v>0</v>
      </c>
      <c r="AK2168" s="1">
        <v>0</v>
      </c>
      <c r="AL2168" s="1">
        <v>0</v>
      </c>
      <c r="AM2168" s="1">
        <v>88660.105873333334</v>
      </c>
      <c r="AN2168" s="1">
        <v>0</v>
      </c>
      <c r="AO2168" s="1">
        <v>0</v>
      </c>
      <c r="AP2168" s="1">
        <v>0</v>
      </c>
      <c r="AQ2168" s="1">
        <v>10651289.400379386</v>
      </c>
      <c r="AR2168" s="1">
        <v>0</v>
      </c>
      <c r="AS2168" s="1">
        <v>2141619.4643535004</v>
      </c>
      <c r="AT2168" s="1">
        <v>406891.71297259995</v>
      </c>
      <c r="AU2168" s="1">
        <v>0</v>
      </c>
      <c r="AV2168" s="1">
        <v>0</v>
      </c>
      <c r="AW2168" s="1">
        <v>0</v>
      </c>
      <c r="AX2168" s="1">
        <v>26206.888499999997</v>
      </c>
      <c r="AY2168" s="1">
        <v>0</v>
      </c>
      <c r="AZ2168" s="1">
        <v>0</v>
      </c>
      <c r="BA2168" s="1">
        <v>0</v>
      </c>
      <c r="BB2168" s="1">
        <v>2574718.0658261003</v>
      </c>
      <c r="BC2168" s="7">
        <v>0.53688722761210694</v>
      </c>
      <c r="BD2168" s="35" t="s">
        <v>552</v>
      </c>
      <c r="BE2168" s="35">
        <v>2.19133716998489</v>
      </c>
      <c r="BF2168" s="35">
        <v>3.1259302629606496</v>
      </c>
      <c r="BG2168" s="35" t="s">
        <v>552</v>
      </c>
      <c r="BH2168" s="35" t="s">
        <v>552</v>
      </c>
      <c r="BI2168" s="35" t="s">
        <v>552</v>
      </c>
      <c r="BJ2168" s="35">
        <v>0.64715258018960053</v>
      </c>
      <c r="BK2168" s="35" t="s">
        <v>552</v>
      </c>
      <c r="BL2168" s="35" t="s">
        <v>552</v>
      </c>
      <c r="BM2168" s="35" t="s">
        <v>552</v>
      </c>
      <c r="BN2168" s="35">
        <v>2.2637512569418674</v>
      </c>
      <c r="BO2168" s="1">
        <v>0</v>
      </c>
      <c r="BP2168" s="1">
        <v>0</v>
      </c>
      <c r="BQ2168" s="1">
        <v>8108728.2275999989</v>
      </c>
      <c r="BR2168" s="1">
        <v>360431.15451943973</v>
      </c>
      <c r="BS2168" s="1">
        <v>3184961.402788722</v>
      </c>
      <c r="BT2168" s="1">
        <v>8108728.2275999989</v>
      </c>
      <c r="BU2168" s="1">
        <v>360431.15451943973</v>
      </c>
      <c r="BV2168" s="1">
        <v>937546.31051287614</v>
      </c>
      <c r="BW2168" s="35">
        <v>6.5058772851251989</v>
      </c>
      <c r="BX2168" s="1">
        <v>44645662.559596345</v>
      </c>
      <c r="BY2168" s="1">
        <v>1984489.7065200338</v>
      </c>
      <c r="BZ2168" s="1">
        <v>17536006.641614914</v>
      </c>
      <c r="CA2168" s="1">
        <v>44645662.559596345</v>
      </c>
      <c r="CB2168" s="1">
        <v>1984489.7065200338</v>
      </c>
      <c r="CC2168" s="1">
        <v>5162014.9348057806</v>
      </c>
    </row>
    <row r="2169" spans="1:81" x14ac:dyDescent="0.25">
      <c r="A2169" t="s">
        <v>337</v>
      </c>
      <c r="B2169" t="s">
        <v>338</v>
      </c>
      <c r="C2169" t="s">
        <v>68</v>
      </c>
      <c r="D2169" t="s">
        <v>1730</v>
      </c>
      <c r="E2169">
        <v>60051</v>
      </c>
      <c r="F2169" t="s">
        <v>39</v>
      </c>
      <c r="G2169" t="s">
        <v>69</v>
      </c>
      <c r="H2169" s="74">
        <v>0.42451936704484999</v>
      </c>
      <c r="I2169" s="1">
        <v>2082824</v>
      </c>
      <c r="J2169" s="1"/>
      <c r="K2169" s="1">
        <v>2337106</v>
      </c>
      <c r="L2169" s="1">
        <v>18913</v>
      </c>
      <c r="M2169" s="1"/>
      <c r="N2169" s="1"/>
      <c r="O2169" s="1"/>
      <c r="P2169" s="1">
        <v>177496</v>
      </c>
      <c r="Q2169" s="1"/>
      <c r="R2169" s="1"/>
      <c r="S2169" s="1"/>
      <c r="T2169" s="1">
        <v>2533515</v>
      </c>
      <c r="U2169" s="1">
        <v>12.388059701492537</v>
      </c>
      <c r="V2169" s="36">
        <v>0.11726872784439352</v>
      </c>
      <c r="W2169" s="1"/>
      <c r="X2169" s="1">
        <v>209511</v>
      </c>
      <c r="Y2169" s="1">
        <v>2729</v>
      </c>
      <c r="Z2169" s="1"/>
      <c r="AA2169" s="1"/>
      <c r="AB2169" s="1"/>
      <c r="AC2169" s="1">
        <v>10075</v>
      </c>
      <c r="AD2169" s="1"/>
      <c r="AE2169" s="1"/>
      <c r="AF2169" s="1"/>
      <c r="AG2169" s="1">
        <v>0</v>
      </c>
      <c r="AH2169" s="1">
        <v>2189119.6173005262</v>
      </c>
      <c r="AI2169" s="1">
        <v>28084.135687500002</v>
      </c>
      <c r="AJ2169" s="1">
        <v>0</v>
      </c>
      <c r="AK2169" s="1"/>
      <c r="AL2169" s="1">
        <v>0</v>
      </c>
      <c r="AM2169" s="1">
        <v>88660.105873333334</v>
      </c>
      <c r="AN2169" s="1"/>
      <c r="AO2169" s="1">
        <v>0</v>
      </c>
      <c r="AP2169" s="1">
        <v>0</v>
      </c>
      <c r="AQ2169" s="1">
        <v>2305863.8588613593</v>
      </c>
      <c r="AR2169" s="1">
        <v>0</v>
      </c>
      <c r="AS2169" s="1">
        <v>452603.78490150004</v>
      </c>
      <c r="AT2169" s="1">
        <v>5916.5249426</v>
      </c>
      <c r="AU2169" s="1">
        <v>0</v>
      </c>
      <c r="AV2169" s="1"/>
      <c r="AW2169" s="1">
        <v>0</v>
      </c>
      <c r="AX2169" s="1">
        <v>26206.888499999997</v>
      </c>
      <c r="AY2169" s="1"/>
      <c r="AZ2169" s="1">
        <v>0</v>
      </c>
      <c r="BA2169" s="1">
        <v>0</v>
      </c>
      <c r="BB2169" s="1">
        <v>484727.19834410003</v>
      </c>
      <c r="BC2169" s="7">
        <v>1.3398112645165694</v>
      </c>
      <c r="BD2169" s="35" t="s">
        <v>552</v>
      </c>
      <c r="BE2169" s="35">
        <v>1.1303395747569971</v>
      </c>
      <c r="BF2169" s="35">
        <v>1.7977402120287633</v>
      </c>
      <c r="BG2169" s="35" t="s">
        <v>552</v>
      </c>
      <c r="BH2169" s="35" t="s">
        <v>552</v>
      </c>
      <c r="BI2169" s="35" t="s">
        <v>552</v>
      </c>
      <c r="BJ2169" s="35">
        <v>0.64715258018960053</v>
      </c>
      <c r="BK2169" s="35" t="s">
        <v>552</v>
      </c>
      <c r="BL2169" s="35" t="s">
        <v>552</v>
      </c>
      <c r="BM2169" s="35" t="s">
        <v>552</v>
      </c>
      <c r="BN2169" s="35">
        <v>1.1014701145268369</v>
      </c>
      <c r="BO2169" s="1">
        <v>0</v>
      </c>
      <c r="BP2169" s="1">
        <v>0</v>
      </c>
      <c r="BQ2169" s="1">
        <v>685582.34783999994</v>
      </c>
      <c r="BR2169" s="1">
        <v>30473.981888927716</v>
      </c>
      <c r="BS2169" s="1">
        <v>269284.31376839406</v>
      </c>
      <c r="BT2169" s="1">
        <v>685582.34783999994</v>
      </c>
      <c r="BU2169" s="1">
        <v>30473.981888927716</v>
      </c>
      <c r="BV2169" s="1">
        <v>79268.312209840995</v>
      </c>
      <c r="BW2169" s="35">
        <v>6.5058772851251989</v>
      </c>
      <c r="BX2169" s="1">
        <v>3774732.2760550585</v>
      </c>
      <c r="BY2169" s="1">
        <v>167786.00466956382</v>
      </c>
      <c r="BZ2169" s="1">
        <v>1482646.3864179277</v>
      </c>
      <c r="CA2169" s="1">
        <v>3774732.2760550585</v>
      </c>
      <c r="CB2169" s="1">
        <v>167786.00466956382</v>
      </c>
      <c r="CC2169" s="1">
        <v>436441.599626376</v>
      </c>
    </row>
    <row r="2170" spans="1:81" x14ac:dyDescent="0.25">
      <c r="A2170" t="s">
        <v>109</v>
      </c>
      <c r="B2170" t="s">
        <v>110</v>
      </c>
      <c r="C2170" t="s">
        <v>68</v>
      </c>
      <c r="D2170" t="s">
        <v>38</v>
      </c>
      <c r="E2170">
        <v>60056</v>
      </c>
      <c r="F2170" t="s">
        <v>39</v>
      </c>
      <c r="G2170" t="s">
        <v>69</v>
      </c>
      <c r="H2170" s="74">
        <v>0.42451936704484999</v>
      </c>
      <c r="I2170" s="1">
        <v>125148127</v>
      </c>
      <c r="J2170" s="1"/>
      <c r="K2170" s="1">
        <v>24701044</v>
      </c>
      <c r="L2170" s="1"/>
      <c r="M2170" s="1">
        <v>30811</v>
      </c>
      <c r="N2170" s="1"/>
      <c r="O2170" s="1"/>
      <c r="P2170" s="1"/>
      <c r="Q2170" s="1"/>
      <c r="R2170" s="1"/>
      <c r="S2170" s="1"/>
      <c r="T2170" s="1">
        <v>24731855</v>
      </c>
      <c r="U2170" s="1">
        <v>37.954631379962194</v>
      </c>
      <c r="V2170" s="36">
        <v>0.11705568887736784</v>
      </c>
      <c r="W2170" s="1"/>
      <c r="X2170" s="1">
        <v>8183297</v>
      </c>
      <c r="Y2170" s="1">
        <v>62194</v>
      </c>
      <c r="Z2170" s="1">
        <v>65101</v>
      </c>
      <c r="AA2170" s="1"/>
      <c r="AB2170" s="1"/>
      <c r="AC2170" s="1"/>
      <c r="AD2170" s="1"/>
      <c r="AE2170" s="1"/>
      <c r="AF2170" s="1"/>
      <c r="AG2170" s="1">
        <v>0</v>
      </c>
      <c r="AH2170" s="1">
        <v>66843714.351864681</v>
      </c>
      <c r="AI2170" s="1">
        <v>637033.23992000008</v>
      </c>
      <c r="AJ2170" s="1">
        <v>27636.635313986779</v>
      </c>
      <c r="AK2170" s="1">
        <v>0</v>
      </c>
      <c r="AL2170" s="1">
        <v>0</v>
      </c>
      <c r="AM2170" s="1">
        <v>0</v>
      </c>
      <c r="AN2170" s="1">
        <v>0</v>
      </c>
      <c r="AO2170" s="1">
        <v>0</v>
      </c>
      <c r="AP2170" s="1">
        <v>0</v>
      </c>
      <c r="AQ2170" s="1">
        <v>67508384.227098674</v>
      </c>
      <c r="AR2170" s="1">
        <v>0</v>
      </c>
      <c r="AS2170" s="1">
        <v>17678266.034590501</v>
      </c>
      <c r="AT2170" s="1">
        <v>134837.79856359999</v>
      </c>
      <c r="AU2170" s="1">
        <v>1308.6778792700011</v>
      </c>
      <c r="AV2170" s="1">
        <v>0</v>
      </c>
      <c r="AW2170" s="1">
        <v>0</v>
      </c>
      <c r="AX2170" s="1">
        <v>0</v>
      </c>
      <c r="AY2170" s="1">
        <v>0</v>
      </c>
      <c r="AZ2170" s="1">
        <v>0</v>
      </c>
      <c r="BA2170" s="1">
        <v>0</v>
      </c>
      <c r="BB2170" s="1">
        <v>17814412.511033371</v>
      </c>
      <c r="BC2170" s="7">
        <v>0.68177446026125543</v>
      </c>
      <c r="BD2170" s="35" t="s">
        <v>552</v>
      </c>
      <c r="BE2170" s="35">
        <v>3.4217978959292239</v>
      </c>
      <c r="BF2170" s="35" t="s">
        <v>552</v>
      </c>
      <c r="BG2170" s="35">
        <v>0.93944737896390185</v>
      </c>
      <c r="BH2170" s="35" t="s">
        <v>552</v>
      </c>
      <c r="BI2170" s="35" t="s">
        <v>552</v>
      </c>
      <c r="BJ2170" s="35" t="s">
        <v>552</v>
      </c>
      <c r="BK2170" s="35" t="s">
        <v>552</v>
      </c>
      <c r="BL2170" s="35" t="s">
        <v>552</v>
      </c>
      <c r="BM2170" s="35" t="s">
        <v>552</v>
      </c>
      <c r="BN2170" s="35">
        <v>3.4499149674835166</v>
      </c>
      <c r="BO2170" s="1">
        <v>0</v>
      </c>
      <c r="BP2170" s="1"/>
      <c r="BQ2170" s="1">
        <v>41193757.483319998</v>
      </c>
      <c r="BR2170" s="1">
        <v>1831053.2986134335</v>
      </c>
      <c r="BS2170" s="1">
        <v>16180160.925068479</v>
      </c>
      <c r="BT2170" s="1">
        <v>41193757.483319998</v>
      </c>
      <c r="BU2170" s="1">
        <v>1831053.2986134335</v>
      </c>
      <c r="BV2170" s="1">
        <v>4762899.2192872902</v>
      </c>
      <c r="BW2170" s="35">
        <v>6.4800378843744868</v>
      </c>
      <c r="BX2170" s="1">
        <v>225743351.60832861</v>
      </c>
      <c r="BY2170" s="1">
        <v>10034241.444710486</v>
      </c>
      <c r="BZ2170" s="1">
        <v>88667894.844650999</v>
      </c>
      <c r="CA2170" s="1">
        <v>225743351.60832861</v>
      </c>
      <c r="CB2170" s="1">
        <v>10034241.444710486</v>
      </c>
      <c r="CC2170" s="1">
        <v>26100868.16115202</v>
      </c>
    </row>
    <row r="2171" spans="1:81" x14ac:dyDescent="0.25">
      <c r="A2171" t="s">
        <v>109</v>
      </c>
      <c r="B2171" t="s">
        <v>110</v>
      </c>
      <c r="C2171" t="s">
        <v>68</v>
      </c>
      <c r="D2171" t="s">
        <v>1726</v>
      </c>
      <c r="E2171">
        <v>60056</v>
      </c>
      <c r="F2171" t="s">
        <v>39</v>
      </c>
      <c r="G2171" t="s">
        <v>69</v>
      </c>
      <c r="H2171" s="74">
        <v>0.42451936704484999</v>
      </c>
      <c r="I2171" s="1">
        <v>39672828</v>
      </c>
      <c r="J2171" s="1"/>
      <c r="K2171" s="1"/>
      <c r="L2171" s="1">
        <v>2246556</v>
      </c>
      <c r="M2171" s="1"/>
      <c r="N2171" s="1"/>
      <c r="O2171" s="1"/>
      <c r="P2171" s="1"/>
      <c r="Q2171" s="1"/>
      <c r="R2171" s="1"/>
      <c r="S2171" s="1"/>
      <c r="T2171" s="1">
        <v>2246556</v>
      </c>
      <c r="U2171" s="1">
        <v>112.05882352941177</v>
      </c>
      <c r="V2171" s="36">
        <v>0.21759364213335231</v>
      </c>
      <c r="W2171" s="1"/>
      <c r="X2171" s="1"/>
      <c r="Y2171" s="1">
        <v>1394643</v>
      </c>
      <c r="Z2171" s="1"/>
      <c r="AA2171" s="1"/>
      <c r="AB2171" s="1"/>
      <c r="AC2171" s="1"/>
      <c r="AD2171" s="1"/>
      <c r="AE2171" s="1"/>
      <c r="AF2171" s="1"/>
      <c r="AG2171" s="1">
        <v>0</v>
      </c>
      <c r="AH2171" s="1"/>
      <c r="AI2171" s="1">
        <v>14366635.935900001</v>
      </c>
      <c r="AJ2171" s="1"/>
      <c r="AK2171" s="1">
        <v>0</v>
      </c>
      <c r="AL2171" s="1"/>
      <c r="AM2171" s="1"/>
      <c r="AN2171" s="1"/>
      <c r="AO2171" s="1"/>
      <c r="AP2171" s="1"/>
      <c r="AQ2171" s="1">
        <v>14366635.935900001</v>
      </c>
      <c r="AR2171" s="1">
        <v>0</v>
      </c>
      <c r="AS2171" s="1"/>
      <c r="AT2171" s="1">
        <v>3023613.0800741999</v>
      </c>
      <c r="AU2171" s="1"/>
      <c r="AV2171" s="1">
        <v>0</v>
      </c>
      <c r="AW2171" s="1"/>
      <c r="AX2171" s="1"/>
      <c r="AY2171" s="1"/>
      <c r="AZ2171" s="1"/>
      <c r="BA2171" s="1"/>
      <c r="BB2171" s="1">
        <v>3023613.0800741999</v>
      </c>
      <c r="BC2171" s="7">
        <v>0.43834155245938611</v>
      </c>
      <c r="BD2171" s="35" t="s">
        <v>552</v>
      </c>
      <c r="BE2171" s="35" t="s">
        <v>552</v>
      </c>
      <c r="BF2171" s="35">
        <v>7.7408482209988092</v>
      </c>
      <c r="BG2171" s="35" t="s">
        <v>552</v>
      </c>
      <c r="BH2171" s="35" t="s">
        <v>552</v>
      </c>
      <c r="BI2171" s="35" t="s">
        <v>552</v>
      </c>
      <c r="BJ2171" s="35" t="s">
        <v>552</v>
      </c>
      <c r="BK2171" s="35" t="s">
        <v>552</v>
      </c>
      <c r="BL2171" s="35" t="s">
        <v>552</v>
      </c>
      <c r="BM2171" s="35" t="s">
        <v>552</v>
      </c>
      <c r="BN2171" s="35">
        <v>7.7408482209988092</v>
      </c>
      <c r="BO2171" s="1">
        <v>0</v>
      </c>
      <c r="BP2171" s="1"/>
      <c r="BQ2171" s="1">
        <v>13058708.064479997</v>
      </c>
      <c r="BR2171" s="1">
        <v>580456.65018001723</v>
      </c>
      <c r="BS2171" s="1">
        <v>5129223.7189659458</v>
      </c>
      <c r="BT2171" s="1">
        <v>13058708.064479997</v>
      </c>
      <c r="BU2171" s="1">
        <v>580456.65018001723</v>
      </c>
      <c r="BV2171" s="1">
        <v>1509872.2293152572</v>
      </c>
      <c r="BW2171" s="35">
        <v>6.4800378843744868</v>
      </c>
      <c r="BX2171" s="1">
        <v>71562214.914337024</v>
      </c>
      <c r="BY2171" s="1">
        <v>3180924.4332236038</v>
      </c>
      <c r="BZ2171" s="1">
        <v>28108340.297365583</v>
      </c>
      <c r="CA2171" s="1">
        <v>71562214.914337024</v>
      </c>
      <c r="CB2171" s="1">
        <v>3180924.4332236038</v>
      </c>
      <c r="CC2171" s="1">
        <v>8274157.0172125734</v>
      </c>
    </row>
    <row r="2172" spans="1:81" x14ac:dyDescent="0.25">
      <c r="A2172" t="s">
        <v>109</v>
      </c>
      <c r="B2172" t="s">
        <v>110</v>
      </c>
      <c r="C2172" t="s">
        <v>68</v>
      </c>
      <c r="D2172" t="s">
        <v>1729</v>
      </c>
      <c r="E2172">
        <v>60056</v>
      </c>
      <c r="F2172" t="s">
        <v>39</v>
      </c>
      <c r="G2172" t="s">
        <v>69</v>
      </c>
      <c r="H2172" s="74">
        <v>0.42451936704484999</v>
      </c>
      <c r="I2172" s="1">
        <v>232512197</v>
      </c>
      <c r="J2172" s="1"/>
      <c r="K2172" s="1"/>
      <c r="L2172" s="1"/>
      <c r="M2172" s="1"/>
      <c r="N2172" s="1">
        <v>10769368</v>
      </c>
      <c r="O2172" s="1"/>
      <c r="P2172" s="1"/>
      <c r="Q2172" s="1"/>
      <c r="R2172" s="1"/>
      <c r="S2172" s="1"/>
      <c r="T2172" s="1">
        <v>10769368</v>
      </c>
      <c r="U2172" s="1">
        <v>71.084337349397586</v>
      </c>
      <c r="V2172" s="36">
        <v>0.3166327695439875</v>
      </c>
      <c r="W2172" s="1"/>
      <c r="X2172" s="1"/>
      <c r="Y2172" s="1"/>
      <c r="Z2172" s="1"/>
      <c r="AA2172" s="1">
        <v>126029052</v>
      </c>
      <c r="AB2172" s="1"/>
      <c r="AC2172" s="1"/>
      <c r="AD2172" s="1"/>
      <c r="AE2172" s="1"/>
      <c r="AF2172" s="1"/>
      <c r="AG2172" s="1"/>
      <c r="AH2172" s="1"/>
      <c r="AI2172" s="1"/>
      <c r="AJ2172" s="1"/>
      <c r="AK2172" s="1">
        <v>53501773.384302489</v>
      </c>
      <c r="AL2172" s="1"/>
      <c r="AM2172" s="1"/>
      <c r="AN2172" s="1"/>
      <c r="AO2172" s="1"/>
      <c r="AP2172" s="1"/>
      <c r="AQ2172" s="1">
        <v>53501773.384302489</v>
      </c>
      <c r="AR2172" s="1"/>
      <c r="AS2172" s="1"/>
      <c r="AT2172" s="1"/>
      <c r="AU2172" s="1"/>
      <c r="AV2172" s="1">
        <v>2533470.0311480421</v>
      </c>
      <c r="AW2172" s="1"/>
      <c r="AX2172" s="1"/>
      <c r="AY2172" s="1"/>
      <c r="AZ2172" s="1"/>
      <c r="BA2172" s="1"/>
      <c r="BB2172" s="1">
        <v>2533470.0311480421</v>
      </c>
      <c r="BC2172" s="7">
        <v>0.2409991567687545</v>
      </c>
      <c r="BD2172" s="35" t="s">
        <v>552</v>
      </c>
      <c r="BE2172" s="35" t="s">
        <v>552</v>
      </c>
      <c r="BF2172" s="35" t="s">
        <v>552</v>
      </c>
      <c r="BG2172" s="35" t="s">
        <v>552</v>
      </c>
      <c r="BH2172" s="35">
        <v>5.2032062991487082</v>
      </c>
      <c r="BI2172" s="35" t="s">
        <v>552</v>
      </c>
      <c r="BJ2172" s="35" t="s">
        <v>552</v>
      </c>
      <c r="BK2172" s="35" t="s">
        <v>552</v>
      </c>
      <c r="BL2172" s="35" t="s">
        <v>552</v>
      </c>
      <c r="BM2172" s="35" t="s">
        <v>552</v>
      </c>
      <c r="BN2172" s="35">
        <v>5.2032062991487082</v>
      </c>
      <c r="BO2172" s="1"/>
      <c r="BP2172" s="1"/>
      <c r="BQ2172" s="1">
        <v>76533714.764519989</v>
      </c>
      <c r="BR2172" s="1">
        <v>3401906.4886580878</v>
      </c>
      <c r="BS2172" s="1">
        <v>30061055.284520753</v>
      </c>
      <c r="BT2172" s="1">
        <v>76533714.764519989</v>
      </c>
      <c r="BU2172" s="1">
        <v>3401906.4886580878</v>
      </c>
      <c r="BV2172" s="1">
        <v>8848971.1201676447</v>
      </c>
      <c r="BW2172" s="35">
        <v>6.4800378843744868</v>
      </c>
      <c r="BX2172" s="1">
        <v>419407656.34148055</v>
      </c>
      <c r="BY2172" s="1">
        <v>18642576.436945707</v>
      </c>
      <c r="BZ2172" s="1">
        <v>164735721.80344957</v>
      </c>
      <c r="CA2172" s="1">
        <v>419407656.34148055</v>
      </c>
      <c r="CB2172" s="1">
        <v>18642576.436945707</v>
      </c>
      <c r="CC2172" s="1">
        <v>48492696.976254433</v>
      </c>
    </row>
    <row r="2173" spans="1:81" x14ac:dyDescent="0.25">
      <c r="A2173" t="s">
        <v>109</v>
      </c>
      <c r="B2173" t="s">
        <v>110</v>
      </c>
      <c r="C2173" t="s">
        <v>68</v>
      </c>
      <c r="D2173" t="s">
        <v>28</v>
      </c>
      <c r="E2173">
        <v>60056</v>
      </c>
      <c r="F2173" t="s">
        <v>39</v>
      </c>
      <c r="G2173" t="s">
        <v>69</v>
      </c>
      <c r="H2173" s="74">
        <v>0.42451936704484999</v>
      </c>
      <c r="I2173" s="1">
        <v>419838357</v>
      </c>
      <c r="J2173" s="1">
        <v>0</v>
      </c>
      <c r="K2173" s="1">
        <v>32184370</v>
      </c>
      <c r="L2173" s="1">
        <v>2276433</v>
      </c>
      <c r="M2173" s="1">
        <v>30811</v>
      </c>
      <c r="N2173" s="1">
        <v>10769368</v>
      </c>
      <c r="O2173" s="1">
        <v>0</v>
      </c>
      <c r="P2173" s="1">
        <v>3047035</v>
      </c>
      <c r="Q2173" s="1">
        <v>0</v>
      </c>
      <c r="R2173" s="1">
        <v>0</v>
      </c>
      <c r="S2173" s="1">
        <v>0</v>
      </c>
      <c r="T2173" s="1">
        <v>48308017</v>
      </c>
      <c r="U2173" s="1"/>
      <c r="V2173" s="36"/>
      <c r="W2173" s="1"/>
      <c r="X2173" s="1">
        <v>8685511</v>
      </c>
      <c r="Y2173" s="1">
        <v>1459186</v>
      </c>
      <c r="Z2173" s="1">
        <v>65101</v>
      </c>
      <c r="AA2173" s="1">
        <v>126029052</v>
      </c>
      <c r="AB2173" s="1"/>
      <c r="AC2173" s="1">
        <v>239759</v>
      </c>
      <c r="AD2173" s="1"/>
      <c r="AE2173" s="1"/>
      <c r="AF2173" s="1"/>
      <c r="AG2173" s="1">
        <v>0</v>
      </c>
      <c r="AH2173" s="1">
        <v>72618409.962845325</v>
      </c>
      <c r="AI2173" s="1">
        <v>15028001.6532575</v>
      </c>
      <c r="AJ2173" s="1">
        <v>27636.635313986779</v>
      </c>
      <c r="AK2173" s="1">
        <v>53501773.384302489</v>
      </c>
      <c r="AL2173" s="1">
        <v>0</v>
      </c>
      <c r="AM2173" s="1">
        <v>2108544.9439208335</v>
      </c>
      <c r="AN2173" s="1">
        <v>0</v>
      </c>
      <c r="AO2173" s="1">
        <v>0</v>
      </c>
      <c r="AP2173" s="1">
        <v>0</v>
      </c>
      <c r="AQ2173" s="1">
        <v>143284366.57964012</v>
      </c>
      <c r="AR2173" s="1">
        <v>0</v>
      </c>
      <c r="AS2173" s="1">
        <v>18763192.158901501</v>
      </c>
      <c r="AT2173" s="1">
        <v>3163543.5562084001</v>
      </c>
      <c r="AU2173" s="1">
        <v>1308.6778792700011</v>
      </c>
      <c r="AV2173" s="1">
        <v>2533470.0311480421</v>
      </c>
      <c r="AW2173" s="1">
        <v>0</v>
      </c>
      <c r="AX2173" s="1">
        <v>623656.31562000001</v>
      </c>
      <c r="AY2173" s="1">
        <v>0</v>
      </c>
      <c r="AZ2173" s="1">
        <v>0</v>
      </c>
      <c r="BA2173" s="1">
        <v>0</v>
      </c>
      <c r="BB2173" s="1">
        <v>25085170.739757214</v>
      </c>
      <c r="BC2173" s="7">
        <v>0.40103419449928279</v>
      </c>
      <c r="BD2173" s="35" t="s">
        <v>552</v>
      </c>
      <c r="BE2173" s="35">
        <v>2.8393161687411257</v>
      </c>
      <c r="BF2173" s="35">
        <v>7.9912499992162731</v>
      </c>
      <c r="BG2173" s="35">
        <v>0.93944737896390185</v>
      </c>
      <c r="BH2173" s="35">
        <v>5.2032062991487082</v>
      </c>
      <c r="BI2173" s="35" t="s">
        <v>552</v>
      </c>
      <c r="BJ2173" s="35">
        <v>0.89667537771664374</v>
      </c>
      <c r="BK2173" s="35" t="s">
        <v>552</v>
      </c>
      <c r="BL2173" s="35" t="s">
        <v>552</v>
      </c>
      <c r="BM2173" s="35" t="s">
        <v>552</v>
      </c>
      <c r="BN2173" s="35">
        <v>3.4853332381537694</v>
      </c>
      <c r="BO2173" s="1">
        <v>0</v>
      </c>
      <c r="BP2173" s="1">
        <v>0</v>
      </c>
      <c r="BQ2173" s="1">
        <v>138193993.59011999</v>
      </c>
      <c r="BR2173" s="1">
        <v>6142692.0793572422</v>
      </c>
      <c r="BS2173" s="1">
        <v>54280094.649569541</v>
      </c>
      <c r="BT2173" s="1">
        <v>138193993.59011999</v>
      </c>
      <c r="BU2173" s="1">
        <v>6142692.0793572422</v>
      </c>
      <c r="BV2173" s="1">
        <v>15978247.78298247</v>
      </c>
      <c r="BW2173" s="35">
        <v>6.4800378843744868</v>
      </c>
      <c r="BX2173" s="1">
        <v>757308320.26686251</v>
      </c>
      <c r="BY2173" s="1">
        <v>33662185.306924783</v>
      </c>
      <c r="BZ2173" s="1">
        <v>297456975.04707396</v>
      </c>
      <c r="CA2173" s="1">
        <v>757308320.26686251</v>
      </c>
      <c r="CB2173" s="1">
        <v>33662185.306924783</v>
      </c>
      <c r="CC2173" s="1">
        <v>87561403.176666602</v>
      </c>
    </row>
    <row r="2174" spans="1:81" x14ac:dyDescent="0.25">
      <c r="A2174" t="s">
        <v>109</v>
      </c>
      <c r="B2174" t="s">
        <v>110</v>
      </c>
      <c r="C2174" t="s">
        <v>68</v>
      </c>
      <c r="D2174" t="s">
        <v>1730</v>
      </c>
      <c r="E2174">
        <v>60056</v>
      </c>
      <c r="F2174" t="s">
        <v>39</v>
      </c>
      <c r="G2174" t="s">
        <v>69</v>
      </c>
      <c r="H2174" s="74">
        <v>0.42451936704484999</v>
      </c>
      <c r="I2174" s="1">
        <v>22505205</v>
      </c>
      <c r="J2174" s="1"/>
      <c r="K2174" s="1">
        <v>7483326</v>
      </c>
      <c r="L2174" s="1">
        <v>29877</v>
      </c>
      <c r="M2174" s="1"/>
      <c r="N2174" s="1"/>
      <c r="O2174" s="1"/>
      <c r="P2174" s="1">
        <v>3047035</v>
      </c>
      <c r="Q2174" s="1"/>
      <c r="R2174" s="1"/>
      <c r="S2174" s="1"/>
      <c r="T2174" s="1">
        <v>10560238</v>
      </c>
      <c r="U2174" s="1">
        <v>12.736842105263158</v>
      </c>
      <c r="V2174" s="36">
        <v>0.3248895681472363</v>
      </c>
      <c r="W2174" s="1"/>
      <c r="X2174" s="1">
        <v>502214</v>
      </c>
      <c r="Y2174" s="1">
        <v>2349</v>
      </c>
      <c r="Z2174" s="1"/>
      <c r="AA2174" s="1"/>
      <c r="AB2174" s="1"/>
      <c r="AC2174" s="1">
        <v>239759</v>
      </c>
      <c r="AD2174" s="1"/>
      <c r="AE2174" s="1"/>
      <c r="AF2174" s="1"/>
      <c r="AG2174" s="1">
        <v>0</v>
      </c>
      <c r="AH2174" s="1">
        <v>5774695.6109806439</v>
      </c>
      <c r="AI2174" s="1">
        <v>24332.477437500002</v>
      </c>
      <c r="AJ2174" s="1">
        <v>0</v>
      </c>
      <c r="AK2174" s="1"/>
      <c r="AL2174" s="1">
        <v>0</v>
      </c>
      <c r="AM2174" s="1">
        <v>2108544.9439208335</v>
      </c>
      <c r="AN2174" s="1"/>
      <c r="AO2174" s="1">
        <v>0</v>
      </c>
      <c r="AP2174" s="1">
        <v>0</v>
      </c>
      <c r="AQ2174" s="1">
        <v>7907573.0323389769</v>
      </c>
      <c r="AR2174" s="1">
        <v>0</v>
      </c>
      <c r="AS2174" s="1">
        <v>1084926.1243110001</v>
      </c>
      <c r="AT2174" s="1">
        <v>5092.6775705999999</v>
      </c>
      <c r="AU2174" s="1">
        <v>0</v>
      </c>
      <c r="AV2174" s="1"/>
      <c r="AW2174" s="1">
        <v>0</v>
      </c>
      <c r="AX2174" s="1">
        <v>623656.31562000001</v>
      </c>
      <c r="AY2174" s="1"/>
      <c r="AZ2174" s="1">
        <v>0</v>
      </c>
      <c r="BA2174" s="1">
        <v>0</v>
      </c>
      <c r="BB2174" s="1">
        <v>1713675.1175016002</v>
      </c>
      <c r="BC2174" s="7">
        <v>0.42751213107548125</v>
      </c>
      <c r="BD2174" s="35" t="s">
        <v>552</v>
      </c>
      <c r="BE2174" s="35">
        <v>0.91665413684926245</v>
      </c>
      <c r="BF2174" s="35">
        <v>0.98487649389496945</v>
      </c>
      <c r="BG2174" s="35" t="s">
        <v>552</v>
      </c>
      <c r="BH2174" s="35" t="s">
        <v>552</v>
      </c>
      <c r="BI2174" s="35" t="s">
        <v>552</v>
      </c>
      <c r="BJ2174" s="35">
        <v>0.89667537771664374</v>
      </c>
      <c r="BK2174" s="35" t="s">
        <v>552</v>
      </c>
      <c r="BL2174" s="35" t="s">
        <v>552</v>
      </c>
      <c r="BM2174" s="35" t="s">
        <v>552</v>
      </c>
      <c r="BN2174" s="35">
        <v>0.91108251062528867</v>
      </c>
      <c r="BO2174" s="1">
        <v>0</v>
      </c>
      <c r="BP2174" s="1">
        <v>0</v>
      </c>
      <c r="BQ2174" s="1">
        <v>7407813.2777999993</v>
      </c>
      <c r="BR2174" s="1">
        <v>329275.64190570376</v>
      </c>
      <c r="BS2174" s="1">
        <v>2909654.7210143683</v>
      </c>
      <c r="BT2174" s="1">
        <v>7407813.2777999993</v>
      </c>
      <c r="BU2174" s="1">
        <v>329275.64190570376</v>
      </c>
      <c r="BV2174" s="1">
        <v>856505.21421227849</v>
      </c>
      <c r="BW2174" s="35">
        <v>6.4800378843744868</v>
      </c>
      <c r="BX2174" s="1">
        <v>40595097.402716339</v>
      </c>
      <c r="BY2174" s="1">
        <v>1804442.9920449837</v>
      </c>
      <c r="BZ2174" s="1">
        <v>15945018.101607814</v>
      </c>
      <c r="CA2174" s="1">
        <v>40595097.402716339</v>
      </c>
      <c r="CB2174" s="1">
        <v>1804442.9920449837</v>
      </c>
      <c r="CC2174" s="1">
        <v>4693681.02204757</v>
      </c>
    </row>
    <row r="2175" spans="1:81" x14ac:dyDescent="0.25">
      <c r="A2175" t="s">
        <v>562</v>
      </c>
      <c r="B2175" t="s">
        <v>563</v>
      </c>
      <c r="C2175" t="s">
        <v>68</v>
      </c>
      <c r="D2175" t="s">
        <v>38</v>
      </c>
      <c r="E2175">
        <v>60101</v>
      </c>
      <c r="F2175" t="s">
        <v>39</v>
      </c>
      <c r="G2175" t="s">
        <v>69</v>
      </c>
      <c r="H2175" s="74">
        <v>0.42451936704484999</v>
      </c>
      <c r="I2175" s="1">
        <v>5828297</v>
      </c>
      <c r="J2175" s="1"/>
      <c r="K2175" s="1">
        <v>104732</v>
      </c>
      <c r="L2175" s="1">
        <v>983514</v>
      </c>
      <c r="M2175" s="1"/>
      <c r="N2175" s="1"/>
      <c r="O2175" s="1"/>
      <c r="P2175" s="1">
        <v>222472</v>
      </c>
      <c r="Q2175" s="1"/>
      <c r="R2175" s="1"/>
      <c r="S2175" s="1"/>
      <c r="T2175" s="1">
        <v>1310718</v>
      </c>
      <c r="U2175" s="1">
        <v>31.322580645161292</v>
      </c>
      <c r="V2175" s="36">
        <v>0.11448362924914313</v>
      </c>
      <c r="W2175" s="1"/>
      <c r="X2175" s="1">
        <v>32225</v>
      </c>
      <c r="Y2175" s="1">
        <v>253463</v>
      </c>
      <c r="Z2175" s="1"/>
      <c r="AA2175" s="1"/>
      <c r="AB2175" s="1"/>
      <c r="AC2175" s="1">
        <v>131836</v>
      </c>
      <c r="AD2175" s="1"/>
      <c r="AE2175" s="1"/>
      <c r="AF2175" s="1"/>
      <c r="AG2175" s="1">
        <v>0</v>
      </c>
      <c r="AH2175" s="1">
        <v>265315.09409695904</v>
      </c>
      <c r="AI2175" s="1">
        <v>2599352.0498750005</v>
      </c>
      <c r="AJ2175" s="1">
        <v>0</v>
      </c>
      <c r="AK2175" s="1">
        <v>0</v>
      </c>
      <c r="AL2175" s="1">
        <v>0</v>
      </c>
      <c r="AM2175" s="1">
        <v>1157772.7711133331</v>
      </c>
      <c r="AN2175" s="1">
        <v>0</v>
      </c>
      <c r="AO2175" s="1">
        <v>0</v>
      </c>
      <c r="AP2175" s="1">
        <v>0</v>
      </c>
      <c r="AQ2175" s="1">
        <v>4022439.9150852924</v>
      </c>
      <c r="AR2175" s="1">
        <v>0</v>
      </c>
      <c r="AS2175" s="1">
        <v>69615.232462500004</v>
      </c>
      <c r="AT2175" s="1">
        <v>549512.70118219999</v>
      </c>
      <c r="AU2175" s="1">
        <v>0</v>
      </c>
      <c r="AV2175" s="1">
        <v>0</v>
      </c>
      <c r="AW2175" s="1">
        <v>0</v>
      </c>
      <c r="AX2175" s="1">
        <v>342929.16647999996</v>
      </c>
      <c r="AY2175" s="1">
        <v>0</v>
      </c>
      <c r="AZ2175" s="1">
        <v>0</v>
      </c>
      <c r="BA2175" s="1">
        <v>0</v>
      </c>
      <c r="BB2175" s="1">
        <v>962057.10012469999</v>
      </c>
      <c r="BC2175" s="7">
        <v>0.85522357820989436</v>
      </c>
      <c r="BD2175" s="35" t="s">
        <v>552</v>
      </c>
      <c r="BE2175" s="35">
        <v>3.1979750845917105</v>
      </c>
      <c r="BF2175" s="35">
        <v>3.2016471052340898</v>
      </c>
      <c r="BG2175" s="35" t="s">
        <v>552</v>
      </c>
      <c r="BH2175" s="35" t="s">
        <v>552</v>
      </c>
      <c r="BI2175" s="35" t="s">
        <v>552</v>
      </c>
      <c r="BJ2175" s="35">
        <v>6.7455766909693491</v>
      </c>
      <c r="BK2175" s="35" t="s">
        <v>552</v>
      </c>
      <c r="BL2175" s="35" t="s">
        <v>552</v>
      </c>
      <c r="BM2175" s="35" t="s">
        <v>552</v>
      </c>
      <c r="BN2175" s="35">
        <v>3.8028752296146022</v>
      </c>
      <c r="BO2175" s="1">
        <v>0</v>
      </c>
      <c r="BP2175" s="1"/>
      <c r="BQ2175" s="1">
        <v>1918442.2405199998</v>
      </c>
      <c r="BR2175" s="1">
        <v>85274.328133962219</v>
      </c>
      <c r="BS2175" s="1">
        <v>753529.32272884785</v>
      </c>
      <c r="BT2175" s="1">
        <v>1918442.2405199998</v>
      </c>
      <c r="BU2175" s="1">
        <v>85274.328133962219</v>
      </c>
      <c r="BV2175" s="1">
        <v>221813.87685549984</v>
      </c>
      <c r="BW2175" s="35">
        <v>5.9947419336594967</v>
      </c>
      <c r="BX2175" s="1">
        <v>9582123.9060289208</v>
      </c>
      <c r="BY2175" s="1">
        <v>425923.2625953409</v>
      </c>
      <c r="BZ2175" s="1">
        <v>3763684.506475816</v>
      </c>
      <c r="CA2175" s="1">
        <v>9582123.9060289208</v>
      </c>
      <c r="CB2175" s="1">
        <v>425923.2625953409</v>
      </c>
      <c r="CC2175" s="1">
        <v>1107903.0721977488</v>
      </c>
    </row>
    <row r="2176" spans="1:81" x14ac:dyDescent="0.25">
      <c r="A2176" t="s">
        <v>562</v>
      </c>
      <c r="B2176" t="s">
        <v>563</v>
      </c>
      <c r="C2176" t="s">
        <v>68</v>
      </c>
      <c r="D2176" t="s">
        <v>1726</v>
      </c>
      <c r="E2176">
        <v>60101</v>
      </c>
      <c r="F2176" t="s">
        <v>39</v>
      </c>
      <c r="G2176" t="s">
        <v>69</v>
      </c>
      <c r="H2176" s="74">
        <v>0.42451936704484999</v>
      </c>
      <c r="I2176" s="1">
        <v>5901029</v>
      </c>
      <c r="J2176" s="1"/>
      <c r="K2176" s="1"/>
      <c r="L2176" s="1">
        <v>344673</v>
      </c>
      <c r="M2176" s="1"/>
      <c r="N2176" s="1"/>
      <c r="O2176" s="1"/>
      <c r="P2176" s="1"/>
      <c r="Q2176" s="1"/>
      <c r="R2176" s="1"/>
      <c r="S2176" s="1"/>
      <c r="T2176" s="1">
        <v>344673</v>
      </c>
      <c r="U2176" s="1">
        <v>104</v>
      </c>
      <c r="V2176" s="36">
        <v>0.17264348794655374</v>
      </c>
      <c r="W2176" s="1"/>
      <c r="X2176" s="1"/>
      <c r="Y2176" s="1">
        <v>223941</v>
      </c>
      <c r="Z2176" s="1"/>
      <c r="AA2176" s="1"/>
      <c r="AB2176" s="1"/>
      <c r="AC2176" s="1"/>
      <c r="AD2176" s="1"/>
      <c r="AE2176" s="1"/>
      <c r="AF2176" s="1"/>
      <c r="AG2176" s="1">
        <v>0</v>
      </c>
      <c r="AH2176" s="1"/>
      <c r="AI2176" s="1">
        <v>2306883.4233000004</v>
      </c>
      <c r="AJ2176" s="1"/>
      <c r="AK2176" s="1">
        <v>0</v>
      </c>
      <c r="AL2176" s="1"/>
      <c r="AM2176" s="1"/>
      <c r="AN2176" s="1"/>
      <c r="AO2176" s="1"/>
      <c r="AP2176" s="1"/>
      <c r="AQ2176" s="1">
        <v>2306883.4233000004</v>
      </c>
      <c r="AR2176" s="1">
        <v>0</v>
      </c>
      <c r="AS2176" s="1"/>
      <c r="AT2176" s="1">
        <v>485508.4324554</v>
      </c>
      <c r="AU2176" s="1"/>
      <c r="AV2176" s="1">
        <v>0</v>
      </c>
      <c r="AW2176" s="1"/>
      <c r="AX2176" s="1"/>
      <c r="AY2176" s="1"/>
      <c r="AZ2176" s="1"/>
      <c r="BA2176" s="1"/>
      <c r="BB2176" s="1">
        <v>485508.4324554</v>
      </c>
      <c r="BC2176" s="7">
        <v>0.47320422518774274</v>
      </c>
      <c r="BD2176" s="35" t="s">
        <v>552</v>
      </c>
      <c r="BE2176" s="35" t="s">
        <v>552</v>
      </c>
      <c r="BF2176" s="35">
        <v>8.1015683147661708</v>
      </c>
      <c r="BG2176" s="35" t="s">
        <v>552</v>
      </c>
      <c r="BH2176" s="35" t="s">
        <v>552</v>
      </c>
      <c r="BI2176" s="35" t="s">
        <v>552</v>
      </c>
      <c r="BJ2176" s="35" t="s">
        <v>552</v>
      </c>
      <c r="BK2176" s="35" t="s">
        <v>552</v>
      </c>
      <c r="BL2176" s="35" t="s">
        <v>552</v>
      </c>
      <c r="BM2176" s="35" t="s">
        <v>552</v>
      </c>
      <c r="BN2176" s="35">
        <v>8.1015683147661708</v>
      </c>
      <c r="BO2176" s="1">
        <v>0</v>
      </c>
      <c r="BP2176" s="1"/>
      <c r="BQ2176" s="1">
        <v>1942382.7056399998</v>
      </c>
      <c r="BR2176" s="1">
        <v>86338.4764493002</v>
      </c>
      <c r="BS2176" s="1">
        <v>762932.70328764827</v>
      </c>
      <c r="BT2176" s="1">
        <v>1942382.7056399998</v>
      </c>
      <c r="BU2176" s="1">
        <v>86338.4764493002</v>
      </c>
      <c r="BV2176" s="1">
        <v>224581.91817039068</v>
      </c>
      <c r="BW2176" s="35">
        <v>5.9947419336594967</v>
      </c>
      <c r="BX2176" s="1">
        <v>9701700.3510750979</v>
      </c>
      <c r="BY2176" s="1">
        <v>431238.4088095926</v>
      </c>
      <c r="BZ2176" s="1">
        <v>3810651.965671015</v>
      </c>
      <c r="CA2176" s="1">
        <v>9701700.3510750979</v>
      </c>
      <c r="CB2176" s="1">
        <v>431238.4088095926</v>
      </c>
      <c r="CC2176" s="1">
        <v>1121728.724227336</v>
      </c>
    </row>
    <row r="2177" spans="1:81" x14ac:dyDescent="0.25">
      <c r="A2177" t="s">
        <v>562</v>
      </c>
      <c r="B2177" t="s">
        <v>563</v>
      </c>
      <c r="C2177" t="s">
        <v>68</v>
      </c>
      <c r="D2177" t="s">
        <v>28</v>
      </c>
      <c r="E2177">
        <v>60101</v>
      </c>
      <c r="F2177" t="s">
        <v>39</v>
      </c>
      <c r="G2177" t="s">
        <v>69</v>
      </c>
      <c r="H2177" s="74">
        <v>0.42451936704484999</v>
      </c>
      <c r="I2177" s="1">
        <v>17552693</v>
      </c>
      <c r="J2177" s="1">
        <v>0</v>
      </c>
      <c r="K2177" s="1">
        <v>104732</v>
      </c>
      <c r="L2177" s="1">
        <v>1328187</v>
      </c>
      <c r="M2177" s="1">
        <v>0</v>
      </c>
      <c r="N2177" s="1">
        <v>0</v>
      </c>
      <c r="O2177" s="1">
        <v>0</v>
      </c>
      <c r="P2177" s="1">
        <v>1811318</v>
      </c>
      <c r="Q2177" s="1">
        <v>0</v>
      </c>
      <c r="R2177" s="1">
        <v>0</v>
      </c>
      <c r="S2177" s="1">
        <v>0</v>
      </c>
      <c r="T2177" s="1">
        <v>3244237</v>
      </c>
      <c r="U2177" s="1"/>
      <c r="V2177" s="36"/>
      <c r="W2177" s="1"/>
      <c r="X2177" s="1">
        <v>32225</v>
      </c>
      <c r="Y2177" s="1">
        <v>477404</v>
      </c>
      <c r="Z2177" s="1"/>
      <c r="AA2177" s="1"/>
      <c r="AB2177" s="1"/>
      <c r="AC2177" s="1">
        <v>240205</v>
      </c>
      <c r="AD2177" s="1"/>
      <c r="AE2177" s="1"/>
      <c r="AF2177" s="1"/>
      <c r="AG2177" s="1">
        <v>0</v>
      </c>
      <c r="AH2177" s="1">
        <v>265315.09409695904</v>
      </c>
      <c r="AI2177" s="1">
        <v>4906235.4731750004</v>
      </c>
      <c r="AJ2177" s="1">
        <v>0</v>
      </c>
      <c r="AK2177" s="1">
        <v>0</v>
      </c>
      <c r="AL2177" s="1">
        <v>0</v>
      </c>
      <c r="AM2177" s="1">
        <v>2111057.2553616664</v>
      </c>
      <c r="AN2177" s="1">
        <v>0</v>
      </c>
      <c r="AO2177" s="1">
        <v>0</v>
      </c>
      <c r="AP2177" s="1">
        <v>0</v>
      </c>
      <c r="AQ2177" s="1">
        <v>7282607.8226336259</v>
      </c>
      <c r="AR2177" s="1">
        <v>0</v>
      </c>
      <c r="AS2177" s="1">
        <v>69615.232462500004</v>
      </c>
      <c r="AT2177" s="1">
        <v>1035021.1336376</v>
      </c>
      <c r="AU2177" s="1">
        <v>0</v>
      </c>
      <c r="AV2177" s="1">
        <v>0</v>
      </c>
      <c r="AW2177" s="1">
        <v>0</v>
      </c>
      <c r="AX2177" s="1">
        <v>624816.44189999998</v>
      </c>
      <c r="AY2177" s="1">
        <v>0</v>
      </c>
      <c r="AZ2177" s="1">
        <v>0</v>
      </c>
      <c r="BA2177" s="1">
        <v>0</v>
      </c>
      <c r="BB2177" s="1">
        <v>1729452.8080001001</v>
      </c>
      <c r="BC2177" s="7">
        <v>0.51342894395940997</v>
      </c>
      <c r="BD2177" s="35" t="s">
        <v>552</v>
      </c>
      <c r="BE2177" s="35">
        <v>3.1979750845917105</v>
      </c>
      <c r="BF2177" s="35">
        <v>4.4732079193762626</v>
      </c>
      <c r="BG2177" s="35" t="s">
        <v>552</v>
      </c>
      <c r="BH2177" s="35" t="s">
        <v>552</v>
      </c>
      <c r="BI2177" s="35" t="s">
        <v>552</v>
      </c>
      <c r="BJ2177" s="35">
        <v>1.5104325674794081</v>
      </c>
      <c r="BK2177" s="35" t="s">
        <v>552</v>
      </c>
      <c r="BL2177" s="35" t="s">
        <v>552</v>
      </c>
      <c r="BM2177" s="35" t="s">
        <v>552</v>
      </c>
      <c r="BN2177" s="35">
        <v>2.7778675326844886</v>
      </c>
      <c r="BO2177" s="1">
        <v>0</v>
      </c>
      <c r="BP2177" s="1">
        <v>0</v>
      </c>
      <c r="BQ2177" s="1">
        <v>5777644.4278799994</v>
      </c>
      <c r="BR2177" s="1">
        <v>256815.00145183093</v>
      </c>
      <c r="BS2177" s="1">
        <v>2269353.958516079</v>
      </c>
      <c r="BT2177" s="1">
        <v>5777644.4278799994</v>
      </c>
      <c r="BU2177" s="1">
        <v>256815.00145183093</v>
      </c>
      <c r="BV2177" s="1">
        <v>668022.04547647352</v>
      </c>
      <c r="BW2177" s="35">
        <v>5.9947419336594967</v>
      </c>
      <c r="BX2177" s="1">
        <v>28857842.901706364</v>
      </c>
      <c r="BY2177" s="1">
        <v>1282724.6569442844</v>
      </c>
      <c r="BZ2177" s="1">
        <v>11334837.378916433</v>
      </c>
      <c r="CA2177" s="1">
        <v>28857842.901706364</v>
      </c>
      <c r="CB2177" s="1">
        <v>1282724.6569442844</v>
      </c>
      <c r="CC2177" s="1">
        <v>3336597.7231503334</v>
      </c>
    </row>
    <row r="2178" spans="1:81" x14ac:dyDescent="0.25">
      <c r="A2178" t="s">
        <v>562</v>
      </c>
      <c r="B2178" t="s">
        <v>563</v>
      </c>
      <c r="C2178" t="s">
        <v>68</v>
      </c>
      <c r="D2178" t="s">
        <v>1730</v>
      </c>
      <c r="E2178">
        <v>60101</v>
      </c>
      <c r="F2178" t="s">
        <v>39</v>
      </c>
      <c r="G2178" t="s">
        <v>69</v>
      </c>
      <c r="H2178" s="74">
        <v>0.42451936704484999</v>
      </c>
      <c r="I2178" s="1">
        <v>5823367</v>
      </c>
      <c r="J2178" s="1"/>
      <c r="K2178" s="1"/>
      <c r="L2178" s="1"/>
      <c r="M2178" s="1"/>
      <c r="N2178" s="1"/>
      <c r="O2178" s="1"/>
      <c r="P2178" s="1">
        <v>1588846</v>
      </c>
      <c r="Q2178" s="1"/>
      <c r="R2178" s="1"/>
      <c r="S2178" s="1"/>
      <c r="T2178" s="1">
        <v>1588846</v>
      </c>
      <c r="U2178" s="1">
        <v>14.532467532467532</v>
      </c>
      <c r="V2178" s="36">
        <v>0.41982512118226739</v>
      </c>
      <c r="W2178" s="1"/>
      <c r="X2178" s="1"/>
      <c r="Y2178" s="1"/>
      <c r="Z2178" s="1"/>
      <c r="AA2178" s="1"/>
      <c r="AB2178" s="1"/>
      <c r="AC2178" s="1">
        <v>108369</v>
      </c>
      <c r="AD2178" s="1"/>
      <c r="AE2178" s="1"/>
      <c r="AF2178" s="1"/>
      <c r="AG2178" s="1">
        <v>0</v>
      </c>
      <c r="AH2178" s="1">
        <v>0</v>
      </c>
      <c r="AI2178" s="1">
        <v>0</v>
      </c>
      <c r="AJ2178" s="1">
        <v>0</v>
      </c>
      <c r="AK2178" s="1"/>
      <c r="AL2178" s="1">
        <v>0</v>
      </c>
      <c r="AM2178" s="1">
        <v>953284.48424833326</v>
      </c>
      <c r="AN2178" s="1"/>
      <c r="AO2178" s="1">
        <v>0</v>
      </c>
      <c r="AP2178" s="1">
        <v>0</v>
      </c>
      <c r="AQ2178" s="1">
        <v>953284.48424833326</v>
      </c>
      <c r="AR2178" s="1">
        <v>0</v>
      </c>
      <c r="AS2178" s="1">
        <v>0</v>
      </c>
      <c r="AT2178" s="1">
        <v>0</v>
      </c>
      <c r="AU2178" s="1">
        <v>0</v>
      </c>
      <c r="AV2178" s="1"/>
      <c r="AW2178" s="1">
        <v>0</v>
      </c>
      <c r="AX2178" s="1">
        <v>281887.27541999996</v>
      </c>
      <c r="AY2178" s="1"/>
      <c r="AZ2178" s="1">
        <v>0</v>
      </c>
      <c r="BA2178" s="1">
        <v>0</v>
      </c>
      <c r="BB2178" s="1">
        <v>281887.27541999996</v>
      </c>
      <c r="BC2178" s="7">
        <v>0.21210611655908571</v>
      </c>
      <c r="BD2178" s="35" t="s">
        <v>552</v>
      </c>
      <c r="BE2178" s="35" t="s">
        <v>552</v>
      </c>
      <c r="BF2178" s="35" t="s">
        <v>552</v>
      </c>
      <c r="BG2178" s="35" t="s">
        <v>552</v>
      </c>
      <c r="BH2178" s="35" t="s">
        <v>552</v>
      </c>
      <c r="BI2178" s="35" t="s">
        <v>552</v>
      </c>
      <c r="BJ2178" s="35">
        <v>0.77740181217583904</v>
      </c>
      <c r="BK2178" s="35" t="s">
        <v>552</v>
      </c>
      <c r="BL2178" s="35" t="s">
        <v>552</v>
      </c>
      <c r="BM2178" s="35" t="s">
        <v>552</v>
      </c>
      <c r="BN2178" s="35">
        <v>0.77740181217583904</v>
      </c>
      <c r="BO2178" s="1">
        <v>0</v>
      </c>
      <c r="BP2178" s="1">
        <v>0</v>
      </c>
      <c r="BQ2178" s="1">
        <v>1916819.4817199998</v>
      </c>
      <c r="BR2178" s="1">
        <v>85202.196868568499</v>
      </c>
      <c r="BS2178" s="1">
        <v>752891.932499583</v>
      </c>
      <c r="BT2178" s="1">
        <v>1916819.4817199998</v>
      </c>
      <c r="BU2178" s="1">
        <v>85202.196868568499</v>
      </c>
      <c r="BV2178" s="1">
        <v>221626.250450583</v>
      </c>
      <c r="BW2178" s="35">
        <v>5.9947419336594967</v>
      </c>
      <c r="BX2178" s="1">
        <v>9574018.6446023453</v>
      </c>
      <c r="BY2178" s="1">
        <v>425562.98553935095</v>
      </c>
      <c r="BZ2178" s="1">
        <v>3760500.9067696026</v>
      </c>
      <c r="CA2178" s="1">
        <v>9574018.6446023453</v>
      </c>
      <c r="CB2178" s="1">
        <v>425562.98553935095</v>
      </c>
      <c r="CC2178" s="1">
        <v>1106965.9267252488</v>
      </c>
    </row>
    <row r="2179" spans="1:81" x14ac:dyDescent="0.25">
      <c r="A2179" t="s">
        <v>1283</v>
      </c>
      <c r="B2179" t="s">
        <v>1284</v>
      </c>
      <c r="C2179" t="s">
        <v>68</v>
      </c>
      <c r="D2179" t="s">
        <v>38</v>
      </c>
      <c r="E2179">
        <v>60103</v>
      </c>
      <c r="F2179" t="s">
        <v>39</v>
      </c>
      <c r="G2179" t="s">
        <v>69</v>
      </c>
      <c r="H2179" s="74">
        <v>0.42451936704484999</v>
      </c>
      <c r="I2179" s="1">
        <v>5200322</v>
      </c>
      <c r="J2179" s="1"/>
      <c r="K2179" s="1"/>
      <c r="L2179" s="1"/>
      <c r="M2179" s="1"/>
      <c r="N2179" s="1"/>
      <c r="O2179" s="1"/>
      <c r="P2179" s="1"/>
      <c r="Q2179" s="1"/>
      <c r="R2179" s="1"/>
      <c r="S2179" s="1"/>
      <c r="T2179" s="1">
        <v>0</v>
      </c>
      <c r="U2179" s="1">
        <v>0</v>
      </c>
      <c r="V2179" s="36" t="s">
        <v>552</v>
      </c>
      <c r="W2179" s="1"/>
      <c r="X2179" s="1"/>
      <c r="Y2179" s="1">
        <v>135490</v>
      </c>
      <c r="Z2179" s="1"/>
      <c r="AA2179" s="1"/>
      <c r="AB2179" s="1"/>
      <c r="AC2179" s="1">
        <v>3015</v>
      </c>
      <c r="AD2179" s="1"/>
      <c r="AE2179" s="1"/>
      <c r="AF2179" s="1"/>
      <c r="AG2179" s="1">
        <v>0</v>
      </c>
      <c r="AH2179" s="1">
        <v>0</v>
      </c>
      <c r="AI2179" s="1">
        <v>1387780.7132000001</v>
      </c>
      <c r="AJ2179" s="1">
        <v>0</v>
      </c>
      <c r="AK2179" s="1">
        <v>0</v>
      </c>
      <c r="AL2179" s="1">
        <v>0</v>
      </c>
      <c r="AM2179" s="1">
        <v>26567.6976</v>
      </c>
      <c r="AN2179" s="1">
        <v>0</v>
      </c>
      <c r="AO2179" s="1">
        <v>0</v>
      </c>
      <c r="AP2179" s="1">
        <v>0</v>
      </c>
      <c r="AQ2179" s="1">
        <v>1414348.4108000002</v>
      </c>
      <c r="AR2179" s="1">
        <v>0</v>
      </c>
      <c r="AS2179" s="1">
        <v>0</v>
      </c>
      <c r="AT2179" s="1">
        <v>293744.94850599999</v>
      </c>
      <c r="AU2179" s="1">
        <v>0</v>
      </c>
      <c r="AV2179" s="1">
        <v>0</v>
      </c>
      <c r="AW2179" s="1">
        <v>0</v>
      </c>
      <c r="AX2179" s="1">
        <v>7842.5576999999994</v>
      </c>
      <c r="AY2179" s="1">
        <v>0</v>
      </c>
      <c r="AZ2179" s="1">
        <v>0</v>
      </c>
      <c r="BA2179" s="1">
        <v>0</v>
      </c>
      <c r="BB2179" s="1">
        <v>301587.50620599999</v>
      </c>
      <c r="BC2179" s="7">
        <v>0.32996724376029024</v>
      </c>
      <c r="BD2179" s="35" t="s">
        <v>552</v>
      </c>
      <c r="BE2179" s="35" t="s">
        <v>552</v>
      </c>
      <c r="BF2179" s="35" t="s">
        <v>552</v>
      </c>
      <c r="BG2179" s="35" t="s">
        <v>552</v>
      </c>
      <c r="BH2179" s="35" t="s">
        <v>552</v>
      </c>
      <c r="BI2179" s="35" t="s">
        <v>552</v>
      </c>
      <c r="BJ2179" s="35" t="s">
        <v>552</v>
      </c>
      <c r="BK2179" s="35" t="s">
        <v>552</v>
      </c>
      <c r="BL2179" s="35" t="s">
        <v>552</v>
      </c>
      <c r="BM2179" s="35" t="s">
        <v>552</v>
      </c>
      <c r="BN2179" s="35" t="s">
        <v>552</v>
      </c>
      <c r="BO2179" s="1">
        <v>0</v>
      </c>
      <c r="BP2179" s="1"/>
      <c r="BQ2179" s="1">
        <v>1711737.9895199998</v>
      </c>
      <c r="BR2179" s="1">
        <v>76086.370449251772</v>
      </c>
      <c r="BS2179" s="1">
        <v>672339.64134496369</v>
      </c>
      <c r="BT2179" s="1">
        <v>1711737.9895199998</v>
      </c>
      <c r="BU2179" s="1">
        <v>76086.370449251772</v>
      </c>
      <c r="BV2179" s="1">
        <v>197914.3450851847</v>
      </c>
      <c r="BW2179" s="35">
        <v>5.9838582771431099</v>
      </c>
      <c r="BX2179" s="1">
        <v>8531059.5473695565</v>
      </c>
      <c r="BY2179" s="1">
        <v>379203.68714128033</v>
      </c>
      <c r="BZ2179" s="1">
        <v>3350845.4865685264</v>
      </c>
      <c r="CA2179" s="1">
        <v>8531059.5473695565</v>
      </c>
      <c r="CB2179" s="1">
        <v>379203.68714128033</v>
      </c>
      <c r="CC2179" s="1">
        <v>986377.04691815551</v>
      </c>
    </row>
    <row r="2180" spans="1:81" x14ac:dyDescent="0.25">
      <c r="A2180" t="s">
        <v>1283</v>
      </c>
      <c r="B2180" t="s">
        <v>1284</v>
      </c>
      <c r="C2180" t="s">
        <v>68</v>
      </c>
      <c r="D2180" t="s">
        <v>28</v>
      </c>
      <c r="E2180">
        <v>60103</v>
      </c>
      <c r="F2180" t="s">
        <v>39</v>
      </c>
      <c r="G2180" t="s">
        <v>69</v>
      </c>
      <c r="H2180" s="74">
        <v>0.42451936704484999</v>
      </c>
      <c r="I2180" s="1">
        <v>6999056</v>
      </c>
      <c r="J2180" s="1">
        <v>0</v>
      </c>
      <c r="K2180" s="1">
        <v>0</v>
      </c>
      <c r="L2180" s="1">
        <v>1803619</v>
      </c>
      <c r="M2180" s="1">
        <v>0</v>
      </c>
      <c r="N2180" s="1">
        <v>0</v>
      </c>
      <c r="O2180" s="1">
        <v>0</v>
      </c>
      <c r="P2180" s="1">
        <v>56270</v>
      </c>
      <c r="Q2180" s="1">
        <v>0</v>
      </c>
      <c r="R2180" s="1">
        <v>0</v>
      </c>
      <c r="S2180" s="1">
        <v>0</v>
      </c>
      <c r="T2180" s="1">
        <v>1859889</v>
      </c>
      <c r="U2180" s="1"/>
      <c r="V2180" s="36"/>
      <c r="W2180" s="1"/>
      <c r="X2180" s="1"/>
      <c r="Y2180" s="1">
        <v>228851</v>
      </c>
      <c r="Z2180" s="1"/>
      <c r="AA2180" s="1"/>
      <c r="AB2180" s="1"/>
      <c r="AC2180" s="1">
        <v>14156</v>
      </c>
      <c r="AD2180" s="1"/>
      <c r="AE2180" s="1"/>
      <c r="AF2180" s="1"/>
      <c r="AG2180" s="1">
        <v>0</v>
      </c>
      <c r="AH2180" s="1">
        <v>0</v>
      </c>
      <c r="AI2180" s="1">
        <v>2362076.3202625001</v>
      </c>
      <c r="AJ2180" s="1">
        <v>0</v>
      </c>
      <c r="AK2180" s="1">
        <v>0</v>
      </c>
      <c r="AL2180" s="1">
        <v>0</v>
      </c>
      <c r="AM2180" s="1">
        <v>124449.59094166667</v>
      </c>
      <c r="AN2180" s="1">
        <v>0</v>
      </c>
      <c r="AO2180" s="1">
        <v>0</v>
      </c>
      <c r="AP2180" s="1">
        <v>0</v>
      </c>
      <c r="AQ2180" s="1">
        <v>2486525.9112041667</v>
      </c>
      <c r="AR2180" s="1">
        <v>0</v>
      </c>
      <c r="AS2180" s="1">
        <v>0</v>
      </c>
      <c r="AT2180" s="1">
        <v>496153.40770939994</v>
      </c>
      <c r="AU2180" s="1">
        <v>0</v>
      </c>
      <c r="AV2180" s="1">
        <v>0</v>
      </c>
      <c r="AW2180" s="1">
        <v>0</v>
      </c>
      <c r="AX2180" s="1">
        <v>36822.304079999994</v>
      </c>
      <c r="AY2180" s="1">
        <v>0</v>
      </c>
      <c r="AZ2180" s="1">
        <v>0</v>
      </c>
      <c r="BA2180" s="1">
        <v>0</v>
      </c>
      <c r="BB2180" s="1">
        <v>532975.71178939997</v>
      </c>
      <c r="BC2180" s="7">
        <v>0.43141555418238781</v>
      </c>
      <c r="BD2180" s="35" t="s">
        <v>552</v>
      </c>
      <c r="BE2180" s="35" t="s">
        <v>552</v>
      </c>
      <c r="BF2180" s="35">
        <v>1.5847192383601527</v>
      </c>
      <c r="BG2180" s="35" t="s">
        <v>552</v>
      </c>
      <c r="BH2180" s="35" t="s">
        <v>552</v>
      </c>
      <c r="BI2180" s="35" t="s">
        <v>552</v>
      </c>
      <c r="BJ2180" s="35">
        <v>2.8660368761625494</v>
      </c>
      <c r="BK2180" s="35" t="s">
        <v>552</v>
      </c>
      <c r="BL2180" s="35" t="s">
        <v>552</v>
      </c>
      <c r="BM2180" s="35" t="s">
        <v>552</v>
      </c>
      <c r="BN2180" s="35">
        <v>1.6234848547378722</v>
      </c>
      <c r="BO2180" s="1">
        <v>0</v>
      </c>
      <c r="BP2180" s="1">
        <v>0</v>
      </c>
      <c r="BQ2180" s="1">
        <v>2303809.2729599997</v>
      </c>
      <c r="BR2180" s="1">
        <v>102403.80645872664</v>
      </c>
      <c r="BS2180" s="1">
        <v>904894.50476207351</v>
      </c>
      <c r="BT2180" s="1">
        <v>2303809.2729599997</v>
      </c>
      <c r="BU2180" s="1">
        <v>102403.80645872664</v>
      </c>
      <c r="BV2180" s="1">
        <v>266370.73328431055</v>
      </c>
      <c r="BW2180" s="35">
        <v>5.9838582771431099</v>
      </c>
      <c r="BX2180" s="1">
        <v>11481858.914000746</v>
      </c>
      <c r="BY2180" s="1">
        <v>510366.05843028589</v>
      </c>
      <c r="BZ2180" s="1">
        <v>4509865.9674997758</v>
      </c>
      <c r="CA2180" s="1">
        <v>11481858.914000746</v>
      </c>
      <c r="CB2180" s="1">
        <v>510366.05843028589</v>
      </c>
      <c r="CC2180" s="1">
        <v>1327553.9838676909</v>
      </c>
    </row>
    <row r="2181" spans="1:81" x14ac:dyDescent="0.25">
      <c r="A2181" t="s">
        <v>1283</v>
      </c>
      <c r="B2181" t="s">
        <v>1284</v>
      </c>
      <c r="C2181" t="s">
        <v>68</v>
      </c>
      <c r="D2181" t="s">
        <v>1730</v>
      </c>
      <c r="E2181">
        <v>60103</v>
      </c>
      <c r="F2181" t="s">
        <v>39</v>
      </c>
      <c r="G2181" t="s">
        <v>69</v>
      </c>
      <c r="H2181" s="74">
        <v>0.42451936704484999</v>
      </c>
      <c r="I2181" s="1">
        <v>1798734</v>
      </c>
      <c r="J2181" s="1"/>
      <c r="K2181" s="1"/>
      <c r="L2181" s="1">
        <v>1803619</v>
      </c>
      <c r="M2181" s="1"/>
      <c r="N2181" s="1"/>
      <c r="O2181" s="1"/>
      <c r="P2181" s="1">
        <v>56270</v>
      </c>
      <c r="Q2181" s="1"/>
      <c r="R2181" s="1"/>
      <c r="S2181" s="1"/>
      <c r="T2181" s="1">
        <v>1859889</v>
      </c>
      <c r="U2181" s="1">
        <v>18.491525423728813</v>
      </c>
      <c r="V2181" s="36">
        <v>8.9400544252769887E-2</v>
      </c>
      <c r="W2181" s="1"/>
      <c r="X2181" s="1"/>
      <c r="Y2181" s="1">
        <v>93361</v>
      </c>
      <c r="Z2181" s="1"/>
      <c r="AA2181" s="1"/>
      <c r="AB2181" s="1"/>
      <c r="AC2181" s="1">
        <v>11141</v>
      </c>
      <c r="AD2181" s="1"/>
      <c r="AE2181" s="1"/>
      <c r="AF2181" s="1"/>
      <c r="AG2181" s="1">
        <v>0</v>
      </c>
      <c r="AH2181" s="1">
        <v>0</v>
      </c>
      <c r="AI2181" s="1">
        <v>974295.60706249997</v>
      </c>
      <c r="AJ2181" s="1">
        <v>0</v>
      </c>
      <c r="AK2181" s="1"/>
      <c r="AL2181" s="1">
        <v>0</v>
      </c>
      <c r="AM2181" s="1">
        <v>97881.89334166667</v>
      </c>
      <c r="AN2181" s="1"/>
      <c r="AO2181" s="1">
        <v>0</v>
      </c>
      <c r="AP2181" s="1">
        <v>0</v>
      </c>
      <c r="AQ2181" s="1">
        <v>1072177.5004041665</v>
      </c>
      <c r="AR2181" s="1">
        <v>0</v>
      </c>
      <c r="AS2181" s="1">
        <v>0</v>
      </c>
      <c r="AT2181" s="1">
        <v>202408.45920339998</v>
      </c>
      <c r="AU2181" s="1">
        <v>0</v>
      </c>
      <c r="AV2181" s="1"/>
      <c r="AW2181" s="1">
        <v>0</v>
      </c>
      <c r="AX2181" s="1">
        <v>28979.746379999997</v>
      </c>
      <c r="AY2181" s="1"/>
      <c r="AZ2181" s="1">
        <v>0</v>
      </c>
      <c r="BA2181" s="1">
        <v>0</v>
      </c>
      <c r="BB2181" s="1">
        <v>231388.20558339998</v>
      </c>
      <c r="BC2181" s="7">
        <v>0.72471288472201367</v>
      </c>
      <c r="BD2181" s="35" t="s">
        <v>552</v>
      </c>
      <c r="BE2181" s="35" t="s">
        <v>552</v>
      </c>
      <c r="BF2181" s="35">
        <v>0.65241276914132085</v>
      </c>
      <c r="BG2181" s="35" t="s">
        <v>552</v>
      </c>
      <c r="BH2181" s="35" t="s">
        <v>552</v>
      </c>
      <c r="BI2181" s="35" t="s">
        <v>552</v>
      </c>
      <c r="BJ2181" s="35">
        <v>2.2545164336532197</v>
      </c>
      <c r="BK2181" s="35" t="s">
        <v>552</v>
      </c>
      <c r="BL2181" s="35" t="s">
        <v>552</v>
      </c>
      <c r="BM2181" s="35" t="s">
        <v>552</v>
      </c>
      <c r="BN2181" s="35">
        <v>0.70088360433744523</v>
      </c>
      <c r="BO2181" s="1">
        <v>0</v>
      </c>
      <c r="BP2181" s="1">
        <v>0</v>
      </c>
      <c r="BQ2181" s="1">
        <v>592071.28343999991</v>
      </c>
      <c r="BR2181" s="1">
        <v>26317.436009474877</v>
      </c>
      <c r="BS2181" s="1">
        <v>232554.86341710988</v>
      </c>
      <c r="BT2181" s="1">
        <v>592071.28343999991</v>
      </c>
      <c r="BU2181" s="1">
        <v>26317.436009474877</v>
      </c>
      <c r="BV2181" s="1">
        <v>68456.388199125853</v>
      </c>
      <c r="BW2181" s="35">
        <v>5.9838582771431099</v>
      </c>
      <c r="BX2181" s="1">
        <v>2950799.366631188</v>
      </c>
      <c r="BY2181" s="1">
        <v>131162.3712890055</v>
      </c>
      <c r="BZ2181" s="1">
        <v>1159020.4809312483</v>
      </c>
      <c r="CA2181" s="1">
        <v>2950799.366631188</v>
      </c>
      <c r="CB2181" s="1">
        <v>131162.3712890055</v>
      </c>
      <c r="CC2181" s="1">
        <v>341176.93694953533</v>
      </c>
    </row>
    <row r="2182" spans="1:81" x14ac:dyDescent="0.25">
      <c r="A2182" t="s">
        <v>259</v>
      </c>
      <c r="B2182" t="s">
        <v>260</v>
      </c>
      <c r="C2182" t="s">
        <v>68</v>
      </c>
      <c r="D2182" t="s">
        <v>38</v>
      </c>
      <c r="E2182">
        <v>60007</v>
      </c>
      <c r="F2182" t="s">
        <v>39</v>
      </c>
      <c r="G2182" t="s">
        <v>69</v>
      </c>
      <c r="H2182" s="74">
        <v>0.42451936704484999</v>
      </c>
      <c r="I2182" s="1">
        <v>18254334</v>
      </c>
      <c r="J2182" s="1"/>
      <c r="K2182" s="1">
        <v>5513577</v>
      </c>
      <c r="L2182" s="1"/>
      <c r="M2182" s="1"/>
      <c r="N2182" s="1"/>
      <c r="O2182" s="1"/>
      <c r="P2182" s="1"/>
      <c r="Q2182" s="1"/>
      <c r="R2182" s="1"/>
      <c r="S2182" s="1"/>
      <c r="T2182" s="1">
        <v>5513577</v>
      </c>
      <c r="U2182" s="1">
        <v>37.636363636363633</v>
      </c>
      <c r="V2182" s="36">
        <v>9.4719027472327785E-2</v>
      </c>
      <c r="W2182" s="1"/>
      <c r="X2182" s="1">
        <v>1776508</v>
      </c>
      <c r="Y2182" s="1"/>
      <c r="Z2182" s="1"/>
      <c r="AA2182" s="1"/>
      <c r="AB2182" s="1"/>
      <c r="AC2182" s="1">
        <v>15597</v>
      </c>
      <c r="AD2182" s="1"/>
      <c r="AE2182" s="1"/>
      <c r="AF2182" s="1"/>
      <c r="AG2182" s="1">
        <v>0</v>
      </c>
      <c r="AH2182" s="1">
        <v>14553456.792174008</v>
      </c>
      <c r="AI2182" s="1">
        <v>0</v>
      </c>
      <c r="AJ2182" s="1">
        <v>0</v>
      </c>
      <c r="AK2182" s="1">
        <v>0</v>
      </c>
      <c r="AL2182" s="1">
        <v>0</v>
      </c>
      <c r="AM2182" s="1">
        <v>137438.26848</v>
      </c>
      <c r="AN2182" s="1">
        <v>0</v>
      </c>
      <c r="AO2182" s="1">
        <v>0</v>
      </c>
      <c r="AP2182" s="1">
        <v>0</v>
      </c>
      <c r="AQ2182" s="1">
        <v>14690895.060654007</v>
      </c>
      <c r="AR2182" s="1">
        <v>0</v>
      </c>
      <c r="AS2182" s="1">
        <v>3837766.2495420002</v>
      </c>
      <c r="AT2182" s="1">
        <v>0</v>
      </c>
      <c r="AU2182" s="1">
        <v>0</v>
      </c>
      <c r="AV2182" s="1">
        <v>0</v>
      </c>
      <c r="AW2182" s="1">
        <v>0</v>
      </c>
      <c r="AX2182" s="1">
        <v>40570.604459999995</v>
      </c>
      <c r="AY2182" s="1">
        <v>0</v>
      </c>
      <c r="AZ2182" s="1">
        <v>0</v>
      </c>
      <c r="BA2182" s="1">
        <v>0</v>
      </c>
      <c r="BB2182" s="1">
        <v>3878336.8540020003</v>
      </c>
      <c r="BC2182" s="7">
        <v>1.0172505835959835</v>
      </c>
      <c r="BD2182" s="35" t="s">
        <v>552</v>
      </c>
      <c r="BE2182" s="35">
        <v>3.3356245939280451</v>
      </c>
      <c r="BF2182" s="35" t="s">
        <v>552</v>
      </c>
      <c r="BG2182" s="35" t="s">
        <v>552</v>
      </c>
      <c r="BH2182" s="35" t="s">
        <v>552</v>
      </c>
      <c r="BI2182" s="35" t="s">
        <v>552</v>
      </c>
      <c r="BJ2182" s="35" t="s">
        <v>552</v>
      </c>
      <c r="BK2182" s="35" t="s">
        <v>552</v>
      </c>
      <c r="BL2182" s="35" t="s">
        <v>552</v>
      </c>
      <c r="BM2182" s="35" t="s">
        <v>552</v>
      </c>
      <c r="BN2182" s="35">
        <v>3.3679101452026527</v>
      </c>
      <c r="BO2182" s="1">
        <v>0</v>
      </c>
      <c r="BP2182" s="1"/>
      <c r="BQ2182" s="1">
        <v>6008596.5794399995</v>
      </c>
      <c r="BR2182" s="1">
        <v>267080.77288836573</v>
      </c>
      <c r="BS2182" s="1">
        <v>2360067.7755245105</v>
      </c>
      <c r="BT2182" s="1">
        <v>6008596.5794399995</v>
      </c>
      <c r="BU2182" s="1">
        <v>267080.77288836573</v>
      </c>
      <c r="BV2182" s="1">
        <v>694725.1648217591</v>
      </c>
      <c r="BW2182" s="35">
        <v>6.0140943848677182</v>
      </c>
      <c r="BX2182" s="1">
        <v>30127670.369905479</v>
      </c>
      <c r="BY2182" s="1">
        <v>1339168.2036456848</v>
      </c>
      <c r="BZ2182" s="1">
        <v>11833602.581164695</v>
      </c>
      <c r="CA2182" s="1">
        <v>30127670.369905479</v>
      </c>
      <c r="CB2182" s="1">
        <v>1339168.2036456848</v>
      </c>
      <c r="CC2182" s="1">
        <v>3483417.5479590818</v>
      </c>
    </row>
    <row r="2183" spans="1:81" x14ac:dyDescent="0.25">
      <c r="A2183" t="s">
        <v>259</v>
      </c>
      <c r="B2183" t="s">
        <v>260</v>
      </c>
      <c r="C2183" t="s">
        <v>68</v>
      </c>
      <c r="D2183" t="s">
        <v>28</v>
      </c>
      <c r="E2183">
        <v>60007</v>
      </c>
      <c r="F2183" t="s">
        <v>39</v>
      </c>
      <c r="G2183" t="s">
        <v>69</v>
      </c>
      <c r="H2183" s="74">
        <v>0.42451936704484999</v>
      </c>
      <c r="I2183" s="1">
        <v>30728543</v>
      </c>
      <c r="J2183" s="1">
        <v>0</v>
      </c>
      <c r="K2183" s="1">
        <v>6916392</v>
      </c>
      <c r="L2183" s="1">
        <v>0</v>
      </c>
      <c r="M2183" s="1">
        <v>0</v>
      </c>
      <c r="N2183" s="1">
        <v>0</v>
      </c>
      <c r="O2183" s="1">
        <v>0</v>
      </c>
      <c r="P2183" s="1">
        <v>85216</v>
      </c>
      <c r="Q2183" s="1">
        <v>0</v>
      </c>
      <c r="R2183" s="1">
        <v>0</v>
      </c>
      <c r="S2183" s="1">
        <v>0</v>
      </c>
      <c r="T2183" s="1">
        <v>7001608</v>
      </c>
      <c r="U2183" s="1"/>
      <c r="V2183" s="36"/>
      <c r="W2183" s="1"/>
      <c r="X2183" s="1">
        <v>2122332</v>
      </c>
      <c r="Y2183" s="1"/>
      <c r="Z2183" s="1"/>
      <c r="AA2183" s="1"/>
      <c r="AB2183" s="1"/>
      <c r="AC2183" s="1">
        <v>125195</v>
      </c>
      <c r="AD2183" s="1"/>
      <c r="AE2183" s="1"/>
      <c r="AF2183" s="1"/>
      <c r="AG2183" s="1">
        <v>0</v>
      </c>
      <c r="AH2183" s="1">
        <v>17478857.363178246</v>
      </c>
      <c r="AI2183" s="1">
        <v>0</v>
      </c>
      <c r="AJ2183" s="1">
        <v>0</v>
      </c>
      <c r="AK2183" s="1">
        <v>0</v>
      </c>
      <c r="AL2183" s="1">
        <v>0</v>
      </c>
      <c r="AM2183" s="1">
        <v>1099805.4996533333</v>
      </c>
      <c r="AN2183" s="1">
        <v>0</v>
      </c>
      <c r="AO2183" s="1">
        <v>0</v>
      </c>
      <c r="AP2183" s="1">
        <v>0</v>
      </c>
      <c r="AQ2183" s="1">
        <v>18578662.862831578</v>
      </c>
      <c r="AR2183" s="1">
        <v>0</v>
      </c>
      <c r="AS2183" s="1">
        <v>4584845.168118</v>
      </c>
      <c r="AT2183" s="1">
        <v>0</v>
      </c>
      <c r="AU2183" s="1">
        <v>0</v>
      </c>
      <c r="AV2183" s="1">
        <v>0</v>
      </c>
      <c r="AW2183" s="1">
        <v>0</v>
      </c>
      <c r="AX2183" s="1">
        <v>325654.73009999999</v>
      </c>
      <c r="AY2183" s="1">
        <v>0</v>
      </c>
      <c r="AZ2183" s="1">
        <v>0</v>
      </c>
      <c r="BA2183" s="1">
        <v>0</v>
      </c>
      <c r="BB2183" s="1">
        <v>4910499.8982180003</v>
      </c>
      <c r="BC2183" s="7">
        <v>0.7644086073670846</v>
      </c>
      <c r="BD2183" s="35" t="s">
        <v>552</v>
      </c>
      <c r="BE2183" s="35">
        <v>3.1900595760471999</v>
      </c>
      <c r="BF2183" s="35" t="s">
        <v>552</v>
      </c>
      <c r="BG2183" s="35" t="s">
        <v>552</v>
      </c>
      <c r="BH2183" s="35" t="s">
        <v>552</v>
      </c>
      <c r="BI2183" s="35" t="s">
        <v>552</v>
      </c>
      <c r="BJ2183" s="35">
        <v>16.72761253465703</v>
      </c>
      <c r="BK2183" s="35" t="s">
        <v>552</v>
      </c>
      <c r="BL2183" s="35" t="s">
        <v>552</v>
      </c>
      <c r="BM2183" s="35" t="s">
        <v>552</v>
      </c>
      <c r="BN2183" s="35">
        <v>3.3548240291443876</v>
      </c>
      <c r="BO2183" s="1">
        <v>0</v>
      </c>
      <c r="BP2183" s="1">
        <v>0</v>
      </c>
      <c r="BQ2183" s="1">
        <v>10114607.213879999</v>
      </c>
      <c r="BR2183" s="1">
        <v>449592.02642908692</v>
      </c>
      <c r="BS2183" s="1">
        <v>3972834.2936597564</v>
      </c>
      <c r="BT2183" s="1">
        <v>10114607.213879999</v>
      </c>
      <c r="BU2183" s="1">
        <v>449592.02642908692</v>
      </c>
      <c r="BV2183" s="1">
        <v>1169469.7873068124</v>
      </c>
      <c r="BW2183" s="35">
        <v>6.0140943848677182</v>
      </c>
      <c r="BX2183" s="1">
        <v>50715595.236258224</v>
      </c>
      <c r="BY2183" s="1">
        <v>2254296.8551993836</v>
      </c>
      <c r="BZ2183" s="1">
        <v>19920166.123849291</v>
      </c>
      <c r="CA2183" s="1">
        <v>50715595.236258224</v>
      </c>
      <c r="CB2183" s="1">
        <v>2254296.8551993836</v>
      </c>
      <c r="CC2183" s="1">
        <v>5863831.8938075323</v>
      </c>
    </row>
    <row r="2184" spans="1:81" x14ac:dyDescent="0.25">
      <c r="A2184" t="s">
        <v>259</v>
      </c>
      <c r="B2184" t="s">
        <v>260</v>
      </c>
      <c r="C2184" t="s">
        <v>68</v>
      </c>
      <c r="D2184" t="s">
        <v>1730</v>
      </c>
      <c r="E2184">
        <v>60007</v>
      </c>
      <c r="F2184" t="s">
        <v>39</v>
      </c>
      <c r="G2184" t="s">
        <v>69</v>
      </c>
      <c r="H2184" s="74">
        <v>0.42451936704484999</v>
      </c>
      <c r="I2184" s="1">
        <v>12474209</v>
      </c>
      <c r="J2184" s="1"/>
      <c r="K2184" s="1">
        <v>1402815</v>
      </c>
      <c r="L2184" s="1"/>
      <c r="M2184" s="1"/>
      <c r="N2184" s="1"/>
      <c r="O2184" s="1"/>
      <c r="P2184" s="1">
        <v>85216</v>
      </c>
      <c r="Q2184" s="1"/>
      <c r="R2184" s="1"/>
      <c r="S2184" s="1"/>
      <c r="T2184" s="1">
        <v>1488031</v>
      </c>
      <c r="U2184" s="1">
        <v>9.1627906976744189</v>
      </c>
      <c r="V2184" s="36">
        <v>0.2885317595460879</v>
      </c>
      <c r="W2184" s="1"/>
      <c r="X2184" s="1">
        <v>345824</v>
      </c>
      <c r="Y2184" s="1"/>
      <c r="Z2184" s="1"/>
      <c r="AA2184" s="1"/>
      <c r="AB2184" s="1"/>
      <c r="AC2184" s="1">
        <v>109598</v>
      </c>
      <c r="AD2184" s="1"/>
      <c r="AE2184" s="1"/>
      <c r="AF2184" s="1"/>
      <c r="AG2184" s="1">
        <v>0</v>
      </c>
      <c r="AH2184" s="1">
        <v>2925400.5710042398</v>
      </c>
      <c r="AI2184" s="1">
        <v>0</v>
      </c>
      <c r="AJ2184" s="1">
        <v>0</v>
      </c>
      <c r="AK2184" s="1"/>
      <c r="AL2184" s="1">
        <v>0</v>
      </c>
      <c r="AM2184" s="1">
        <v>962367.23117333325</v>
      </c>
      <c r="AN2184" s="1"/>
      <c r="AO2184" s="1">
        <v>0</v>
      </c>
      <c r="AP2184" s="1">
        <v>0</v>
      </c>
      <c r="AQ2184" s="1">
        <v>3887767.8021775731</v>
      </c>
      <c r="AR2184" s="1">
        <v>0</v>
      </c>
      <c r="AS2184" s="1">
        <v>747078.91857600003</v>
      </c>
      <c r="AT2184" s="1">
        <v>0</v>
      </c>
      <c r="AU2184" s="1">
        <v>0</v>
      </c>
      <c r="AV2184" s="1"/>
      <c r="AW2184" s="1">
        <v>0</v>
      </c>
      <c r="AX2184" s="1">
        <v>285084.12563999998</v>
      </c>
      <c r="AY2184" s="1"/>
      <c r="AZ2184" s="1">
        <v>0</v>
      </c>
      <c r="BA2184" s="1">
        <v>0</v>
      </c>
      <c r="BB2184" s="1">
        <v>1032163.044216</v>
      </c>
      <c r="BC2184" s="7">
        <v>0.39440824234976124</v>
      </c>
      <c r="BD2184" s="35" t="s">
        <v>552</v>
      </c>
      <c r="BE2184" s="35">
        <v>2.6179357146738806</v>
      </c>
      <c r="BF2184" s="35" t="s">
        <v>552</v>
      </c>
      <c r="BG2184" s="35" t="s">
        <v>552</v>
      </c>
      <c r="BH2184" s="35" t="s">
        <v>552</v>
      </c>
      <c r="BI2184" s="35" t="s">
        <v>552</v>
      </c>
      <c r="BJ2184" s="35">
        <v>14.638698798504192</v>
      </c>
      <c r="BK2184" s="35" t="s">
        <v>552</v>
      </c>
      <c r="BL2184" s="35" t="s">
        <v>552</v>
      </c>
      <c r="BM2184" s="35" t="s">
        <v>552</v>
      </c>
      <c r="BN2184" s="35">
        <v>3.3063362567000105</v>
      </c>
      <c r="BO2184" s="1">
        <v>0</v>
      </c>
      <c r="BP2184" s="1">
        <v>0</v>
      </c>
      <c r="BQ2184" s="1">
        <v>4106010.6344399992</v>
      </c>
      <c r="BR2184" s="1">
        <v>182511.2535407212</v>
      </c>
      <c r="BS2184" s="1">
        <v>1612766.5181352457</v>
      </c>
      <c r="BT2184" s="1">
        <v>4106010.6344399992</v>
      </c>
      <c r="BU2184" s="1">
        <v>182511.2535407212</v>
      </c>
      <c r="BV2184" s="1">
        <v>474744.62248505314</v>
      </c>
      <c r="BW2184" s="35">
        <v>6.0140943848677182</v>
      </c>
      <c r="BX2184" s="1">
        <v>20587924.866352737</v>
      </c>
      <c r="BY2184" s="1">
        <v>915128.65155369858</v>
      </c>
      <c r="BZ2184" s="1">
        <v>8086563.5426845951</v>
      </c>
      <c r="CA2184" s="1">
        <v>20587924.866352737</v>
      </c>
      <c r="CB2184" s="1">
        <v>915128.65155369858</v>
      </c>
      <c r="CC2184" s="1">
        <v>2380414.3458484495</v>
      </c>
    </row>
    <row r="2185" spans="1:81" x14ac:dyDescent="0.25">
      <c r="A2185" t="s">
        <v>1066</v>
      </c>
      <c r="B2185" t="s">
        <v>1067</v>
      </c>
      <c r="C2185" t="s">
        <v>68</v>
      </c>
      <c r="D2185" t="s">
        <v>38</v>
      </c>
      <c r="E2185">
        <v>60095</v>
      </c>
      <c r="F2185" t="s">
        <v>370</v>
      </c>
      <c r="G2185" t="s">
        <v>69</v>
      </c>
      <c r="H2185" s="74">
        <v>0.42451936704484999</v>
      </c>
      <c r="I2185" s="1">
        <v>1039824.19</v>
      </c>
      <c r="J2185" s="1"/>
      <c r="K2185" s="1"/>
      <c r="L2185" s="1">
        <v>92472</v>
      </c>
      <c r="M2185" s="1"/>
      <c r="N2185" s="1"/>
      <c r="O2185" s="1"/>
      <c r="P2185" s="1">
        <v>78259</v>
      </c>
      <c r="Q2185" s="1"/>
      <c r="R2185" s="1"/>
      <c r="S2185" s="1"/>
      <c r="T2185" s="1">
        <v>170731</v>
      </c>
      <c r="U2185" s="1">
        <v>35.428571428571431</v>
      </c>
      <c r="V2185" s="36">
        <v>4.2786446378436642E-2</v>
      </c>
      <c r="W2185" s="1"/>
      <c r="X2185" s="1"/>
      <c r="Y2185" s="1">
        <v>21455</v>
      </c>
      <c r="Z2185" s="1"/>
      <c r="AA2185" s="1"/>
      <c r="AB2185" s="1"/>
      <c r="AC2185" s="1">
        <v>9218</v>
      </c>
      <c r="AD2185" s="1"/>
      <c r="AE2185" s="1"/>
      <c r="AF2185" s="1"/>
      <c r="AG2185" s="1">
        <v>0</v>
      </c>
      <c r="AH2185" s="1">
        <v>0</v>
      </c>
      <c r="AI2185" s="1">
        <v>220136.31650000002</v>
      </c>
      <c r="AJ2185" s="1">
        <v>0</v>
      </c>
      <c r="AK2185" s="1">
        <v>0</v>
      </c>
      <c r="AL2185" s="1">
        <v>0</v>
      </c>
      <c r="AM2185" s="1">
        <v>81022.929180833322</v>
      </c>
      <c r="AN2185" s="1">
        <v>0</v>
      </c>
      <c r="AO2185" s="1">
        <v>0</v>
      </c>
      <c r="AP2185" s="1">
        <v>0</v>
      </c>
      <c r="AQ2185" s="1">
        <v>301159.24568083335</v>
      </c>
      <c r="AR2185" s="1">
        <v>0</v>
      </c>
      <c r="AS2185" s="1">
        <v>0</v>
      </c>
      <c r="AT2185" s="1">
        <v>46514.856226999997</v>
      </c>
      <c r="AU2185" s="1">
        <v>0</v>
      </c>
      <c r="AV2185" s="1">
        <v>0</v>
      </c>
      <c r="AW2185" s="1">
        <v>0</v>
      </c>
      <c r="AX2185" s="1">
        <v>23977.677239999997</v>
      </c>
      <c r="AY2185" s="1">
        <v>0</v>
      </c>
      <c r="AZ2185" s="1">
        <v>0</v>
      </c>
      <c r="BA2185" s="1">
        <v>0</v>
      </c>
      <c r="BB2185" s="1">
        <v>70492.533467000001</v>
      </c>
      <c r="BC2185" s="7">
        <v>0.3574179007586209</v>
      </c>
      <c r="BD2185" s="35" t="s">
        <v>552</v>
      </c>
      <c r="BE2185" s="35" t="s">
        <v>552</v>
      </c>
      <c r="BF2185" s="35">
        <v>2.8835882507894284</v>
      </c>
      <c r="BG2185" s="35" t="s">
        <v>552</v>
      </c>
      <c r="BH2185" s="35" t="s">
        <v>552</v>
      </c>
      <c r="BI2185" s="35" t="s">
        <v>552</v>
      </c>
      <c r="BJ2185" s="35">
        <v>1.3417064672540324</v>
      </c>
      <c r="BK2185" s="35" t="s">
        <v>552</v>
      </c>
      <c r="BL2185" s="35" t="s">
        <v>552</v>
      </c>
      <c r="BM2185" s="35" t="s">
        <v>552</v>
      </c>
      <c r="BN2185" s="35">
        <v>2.1768265818617203</v>
      </c>
      <c r="BO2185" s="1">
        <v>0</v>
      </c>
      <c r="BP2185" s="1"/>
      <c r="BQ2185" s="1">
        <v>342268.53038039996</v>
      </c>
      <c r="BR2185" s="1">
        <v>15213.75955612617</v>
      </c>
      <c r="BS2185" s="1">
        <v>134436.87197954615</v>
      </c>
      <c r="BT2185" s="1">
        <v>342268.53038039996</v>
      </c>
      <c r="BU2185" s="1">
        <v>15213.75955612617</v>
      </c>
      <c r="BV2185" s="1">
        <v>39573.72708220427</v>
      </c>
      <c r="BW2185" s="35">
        <v>6.2121065969174616</v>
      </c>
      <c r="BX2185" s="1">
        <v>1783940.0651129275</v>
      </c>
      <c r="BY2185" s="1">
        <v>79295.736546401284</v>
      </c>
      <c r="BZ2185" s="1">
        <v>700699.3073135406</v>
      </c>
      <c r="CA2185" s="1">
        <v>1783940.0651129275</v>
      </c>
      <c r="CB2185" s="1">
        <v>79295.736546401284</v>
      </c>
      <c r="CC2185" s="1">
        <v>206262.48398976808</v>
      </c>
    </row>
    <row r="2186" spans="1:81" x14ac:dyDescent="0.25">
      <c r="A2186" t="s">
        <v>1066</v>
      </c>
      <c r="B2186" t="s">
        <v>1067</v>
      </c>
      <c r="C2186" t="s">
        <v>68</v>
      </c>
      <c r="D2186" t="s">
        <v>28</v>
      </c>
      <c r="E2186">
        <v>60095</v>
      </c>
      <c r="F2186" t="s">
        <v>370</v>
      </c>
      <c r="G2186" t="s">
        <v>69</v>
      </c>
      <c r="H2186" s="74">
        <v>0.42451936704484999</v>
      </c>
      <c r="I2186" s="1">
        <v>2252423.27</v>
      </c>
      <c r="J2186" s="1">
        <v>0</v>
      </c>
      <c r="K2186" s="1">
        <v>0</v>
      </c>
      <c r="L2186" s="1">
        <v>254366</v>
      </c>
      <c r="M2186" s="1">
        <v>0</v>
      </c>
      <c r="N2186" s="1">
        <v>0</v>
      </c>
      <c r="O2186" s="1">
        <v>0</v>
      </c>
      <c r="P2186" s="1">
        <v>654925</v>
      </c>
      <c r="Q2186" s="1">
        <v>0</v>
      </c>
      <c r="R2186" s="1">
        <v>0</v>
      </c>
      <c r="S2186" s="1">
        <v>0</v>
      </c>
      <c r="T2186" s="1">
        <v>909291</v>
      </c>
      <c r="U2186" s="1"/>
      <c r="V2186" s="36"/>
      <c r="W2186" s="1"/>
      <c r="X2186" s="1"/>
      <c r="Y2186" s="1">
        <v>59018</v>
      </c>
      <c r="Z2186" s="1"/>
      <c r="AA2186" s="1"/>
      <c r="AB2186" s="1"/>
      <c r="AC2186" s="1">
        <v>77142</v>
      </c>
      <c r="AD2186" s="1"/>
      <c r="AE2186" s="1"/>
      <c r="AF2186" s="1"/>
      <c r="AG2186" s="1">
        <v>0</v>
      </c>
      <c r="AH2186" s="1">
        <v>0</v>
      </c>
      <c r="AI2186" s="1">
        <v>605546.68262500002</v>
      </c>
      <c r="AJ2186" s="1">
        <v>0</v>
      </c>
      <c r="AK2186" s="1">
        <v>0</v>
      </c>
      <c r="AL2186" s="1">
        <v>0</v>
      </c>
      <c r="AM2186" s="1">
        <v>678050.64564583322</v>
      </c>
      <c r="AN2186" s="1">
        <v>0</v>
      </c>
      <c r="AO2186" s="1">
        <v>0</v>
      </c>
      <c r="AP2186" s="1">
        <v>0</v>
      </c>
      <c r="AQ2186" s="1">
        <v>1283597.3282708332</v>
      </c>
      <c r="AR2186" s="1">
        <v>0</v>
      </c>
      <c r="AS2186" s="1">
        <v>0</v>
      </c>
      <c r="AT2186" s="1">
        <v>127952.1689492</v>
      </c>
      <c r="AU2186" s="1">
        <v>0</v>
      </c>
      <c r="AV2186" s="1">
        <v>0</v>
      </c>
      <c r="AW2186" s="1">
        <v>0</v>
      </c>
      <c r="AX2186" s="1">
        <v>200660.22755999997</v>
      </c>
      <c r="AY2186" s="1">
        <v>0</v>
      </c>
      <c r="AZ2186" s="1">
        <v>0</v>
      </c>
      <c r="BA2186" s="1">
        <v>0</v>
      </c>
      <c r="BB2186" s="1">
        <v>328612.39650919999</v>
      </c>
      <c r="BC2186" s="7">
        <v>0.7157667682859773</v>
      </c>
      <c r="BD2186" s="35" t="s">
        <v>552</v>
      </c>
      <c r="BE2186" s="35" t="s">
        <v>552</v>
      </c>
      <c r="BF2186" s="35">
        <v>2.8836355942783234</v>
      </c>
      <c r="BG2186" s="35" t="s">
        <v>552</v>
      </c>
      <c r="BH2186" s="35" t="s">
        <v>552</v>
      </c>
      <c r="BI2186" s="35" t="s">
        <v>552</v>
      </c>
      <c r="BJ2186" s="35">
        <v>1.3416969472929468</v>
      </c>
      <c r="BK2186" s="35" t="s">
        <v>552</v>
      </c>
      <c r="BL2186" s="35" t="s">
        <v>552</v>
      </c>
      <c r="BM2186" s="35" t="s">
        <v>552</v>
      </c>
      <c r="BN2186" s="35">
        <v>1.7730404510547595</v>
      </c>
      <c r="BO2186" s="1">
        <v>0</v>
      </c>
      <c r="BP2186" s="1">
        <v>0</v>
      </c>
      <c r="BQ2186" s="1">
        <v>741407.64355319995</v>
      </c>
      <c r="BR2186" s="1">
        <v>32955.403786483803</v>
      </c>
      <c r="BS2186" s="1">
        <v>291211.47757943644</v>
      </c>
      <c r="BT2186" s="1">
        <v>741407.64355319995</v>
      </c>
      <c r="BU2186" s="1">
        <v>32955.403786483803</v>
      </c>
      <c r="BV2186" s="1">
        <v>85722.937221325934</v>
      </c>
      <c r="BW2186" s="35">
        <v>6.2121065969174616</v>
      </c>
      <c r="BX2186" s="1">
        <v>3864295.6699686628</v>
      </c>
      <c r="BY2186" s="1">
        <v>171767.07747961092</v>
      </c>
      <c r="BZ2186" s="1">
        <v>1517825.2633898621</v>
      </c>
      <c r="CA2186" s="1">
        <v>3864295.6699686628</v>
      </c>
      <c r="CB2186" s="1">
        <v>171767.07747961092</v>
      </c>
      <c r="CC2186" s="1">
        <v>446797.08659841429</v>
      </c>
    </row>
    <row r="2187" spans="1:81" x14ac:dyDescent="0.25">
      <c r="A2187" t="s">
        <v>1066</v>
      </c>
      <c r="B2187" t="s">
        <v>1067</v>
      </c>
      <c r="C2187" t="s">
        <v>68</v>
      </c>
      <c r="D2187" t="s">
        <v>1730</v>
      </c>
      <c r="E2187">
        <v>60095</v>
      </c>
      <c r="F2187" t="s">
        <v>370</v>
      </c>
      <c r="G2187" t="s">
        <v>69</v>
      </c>
      <c r="H2187" s="74">
        <v>0.42451936704484999</v>
      </c>
      <c r="I2187" s="1">
        <v>1212599.08</v>
      </c>
      <c r="J2187" s="1"/>
      <c r="K2187" s="1"/>
      <c r="L2187" s="1">
        <v>161894</v>
      </c>
      <c r="M2187" s="1"/>
      <c r="N2187" s="1"/>
      <c r="O2187" s="1"/>
      <c r="P2187" s="1">
        <v>576666</v>
      </c>
      <c r="Q2187" s="1"/>
      <c r="R2187" s="1"/>
      <c r="S2187" s="1"/>
      <c r="T2187" s="1">
        <v>738560</v>
      </c>
      <c r="U2187" s="1">
        <v>15.074074074074074</v>
      </c>
      <c r="V2187" s="36">
        <v>0.20725441099311018</v>
      </c>
      <c r="W2187" s="1"/>
      <c r="X2187" s="1"/>
      <c r="Y2187" s="1">
        <v>37563</v>
      </c>
      <c r="Z2187" s="1"/>
      <c r="AA2187" s="1"/>
      <c r="AB2187" s="1"/>
      <c r="AC2187" s="1">
        <v>67924</v>
      </c>
      <c r="AD2187" s="1"/>
      <c r="AE2187" s="1"/>
      <c r="AF2187" s="1"/>
      <c r="AG2187" s="1">
        <v>0</v>
      </c>
      <c r="AH2187" s="1">
        <v>0</v>
      </c>
      <c r="AI2187" s="1">
        <v>385410.366125</v>
      </c>
      <c r="AJ2187" s="1">
        <v>0</v>
      </c>
      <c r="AK2187" s="1"/>
      <c r="AL2187" s="1">
        <v>0</v>
      </c>
      <c r="AM2187" s="1">
        <v>597027.71646499995</v>
      </c>
      <c r="AN2187" s="1"/>
      <c r="AO2187" s="1">
        <v>0</v>
      </c>
      <c r="AP2187" s="1">
        <v>0</v>
      </c>
      <c r="AQ2187" s="1">
        <v>982438.08259000001</v>
      </c>
      <c r="AR2187" s="1">
        <v>0</v>
      </c>
      <c r="AS2187" s="1">
        <v>0</v>
      </c>
      <c r="AT2187" s="1">
        <v>81437.312722200004</v>
      </c>
      <c r="AU2187" s="1">
        <v>0</v>
      </c>
      <c r="AV2187" s="1"/>
      <c r="AW2187" s="1">
        <v>0</v>
      </c>
      <c r="AX2187" s="1">
        <v>176682.55031999998</v>
      </c>
      <c r="AY2187" s="1"/>
      <c r="AZ2187" s="1">
        <v>0</v>
      </c>
      <c r="BA2187" s="1">
        <v>0</v>
      </c>
      <c r="BB2187" s="1">
        <v>258119.86304219998</v>
      </c>
      <c r="BC2187" s="7">
        <v>1.0230569741420221</v>
      </c>
      <c r="BD2187" s="35" t="s">
        <v>552</v>
      </c>
      <c r="BE2187" s="35" t="s">
        <v>552</v>
      </c>
      <c r="BF2187" s="35">
        <v>2.8836626363373568</v>
      </c>
      <c r="BG2187" s="35" t="s">
        <v>552</v>
      </c>
      <c r="BH2187" s="35" t="s">
        <v>552</v>
      </c>
      <c r="BI2187" s="35" t="s">
        <v>552</v>
      </c>
      <c r="BJ2187" s="35">
        <v>1.3416956553446882</v>
      </c>
      <c r="BK2187" s="35" t="s">
        <v>552</v>
      </c>
      <c r="BL2187" s="35" t="s">
        <v>552</v>
      </c>
      <c r="BM2187" s="35" t="s">
        <v>552</v>
      </c>
      <c r="BN2187" s="35">
        <v>1.679698258275834</v>
      </c>
      <c r="BO2187" s="1">
        <v>0</v>
      </c>
      <c r="BP2187" s="1">
        <v>0</v>
      </c>
      <c r="BQ2187" s="1">
        <v>399139.11317279999</v>
      </c>
      <c r="BR2187" s="1">
        <v>17741.644230357637</v>
      </c>
      <c r="BS2187" s="1">
        <v>156774.60559989032</v>
      </c>
      <c r="BT2187" s="1">
        <v>399139.11317279999</v>
      </c>
      <c r="BU2187" s="1">
        <v>17741.644230357637</v>
      </c>
      <c r="BV2187" s="1">
        <v>46149.210139121671</v>
      </c>
      <c r="BW2187" s="35">
        <v>6.2121065969174616</v>
      </c>
      <c r="BX2187" s="1">
        <v>2080355.604855736</v>
      </c>
      <c r="BY2187" s="1">
        <v>92471.340933209649</v>
      </c>
      <c r="BZ2187" s="1">
        <v>817125.95607632154</v>
      </c>
      <c r="CA2187" s="1">
        <v>2080355.604855736</v>
      </c>
      <c r="CB2187" s="1">
        <v>92471.340933209649</v>
      </c>
      <c r="CC2187" s="1">
        <v>240534.60260864627</v>
      </c>
    </row>
    <row r="2188" spans="1:81" x14ac:dyDescent="0.25">
      <c r="A2188" t="s">
        <v>834</v>
      </c>
      <c r="B2188" t="s">
        <v>835</v>
      </c>
      <c r="C2188" t="s">
        <v>68</v>
      </c>
      <c r="D2188" t="s">
        <v>38</v>
      </c>
      <c r="E2188">
        <v>60091</v>
      </c>
      <c r="F2188" t="s">
        <v>39</v>
      </c>
      <c r="G2188" t="s">
        <v>69</v>
      </c>
      <c r="H2188" s="74">
        <v>0.42451936704484999</v>
      </c>
      <c r="I2188" s="1">
        <v>2650389</v>
      </c>
      <c r="J2188" s="1"/>
      <c r="K2188" s="1"/>
      <c r="L2188" s="1">
        <v>547161</v>
      </c>
      <c r="M2188" s="1"/>
      <c r="N2188" s="1"/>
      <c r="O2188" s="1"/>
      <c r="P2188" s="1">
        <v>2777</v>
      </c>
      <c r="Q2188" s="1"/>
      <c r="R2188" s="1"/>
      <c r="S2188" s="1"/>
      <c r="T2188" s="1">
        <v>549938</v>
      </c>
      <c r="U2188" s="1">
        <v>28.23076923076923</v>
      </c>
      <c r="V2188" s="36">
        <v>0.19701752724605515</v>
      </c>
      <c r="W2188" s="1"/>
      <c r="X2188" s="1"/>
      <c r="Y2188" s="1">
        <v>127133</v>
      </c>
      <c r="Z2188" s="1"/>
      <c r="AA2188" s="1"/>
      <c r="AB2188" s="1"/>
      <c r="AC2188" s="1">
        <v>576</v>
      </c>
      <c r="AD2188" s="1"/>
      <c r="AE2188" s="1"/>
      <c r="AF2188" s="1"/>
      <c r="AG2188" s="1">
        <v>0</v>
      </c>
      <c r="AH2188" s="1">
        <v>0</v>
      </c>
      <c r="AI2188" s="1">
        <v>1304422.8741875002</v>
      </c>
      <c r="AJ2188" s="1">
        <v>0</v>
      </c>
      <c r="AK2188" s="1">
        <v>0</v>
      </c>
      <c r="AL2188" s="1">
        <v>0</v>
      </c>
      <c r="AM2188" s="1">
        <v>5060.4342091666667</v>
      </c>
      <c r="AN2188" s="1">
        <v>0</v>
      </c>
      <c r="AO2188" s="1">
        <v>0</v>
      </c>
      <c r="AP2188" s="1">
        <v>0</v>
      </c>
      <c r="AQ2188" s="1">
        <v>1309483.3083966668</v>
      </c>
      <c r="AR2188" s="1">
        <v>0</v>
      </c>
      <c r="AS2188" s="1">
        <v>0</v>
      </c>
      <c r="AT2188" s="1">
        <v>275626.81038019998</v>
      </c>
      <c r="AU2188" s="1">
        <v>0</v>
      </c>
      <c r="AV2188" s="1">
        <v>0</v>
      </c>
      <c r="AW2188" s="1">
        <v>0</v>
      </c>
      <c r="AX2188" s="1">
        <v>1498.2796799999999</v>
      </c>
      <c r="AY2188" s="1">
        <v>0</v>
      </c>
      <c r="AZ2188" s="1">
        <v>0</v>
      </c>
      <c r="BA2188" s="1">
        <v>0</v>
      </c>
      <c r="BB2188" s="1">
        <v>277125.09006019996</v>
      </c>
      <c r="BC2188" s="7">
        <v>0.5986322756609942</v>
      </c>
      <c r="BD2188" s="35" t="s">
        <v>552</v>
      </c>
      <c r="BE2188" s="35" t="s">
        <v>552</v>
      </c>
      <c r="BF2188" s="35">
        <v>2.8877235120333871</v>
      </c>
      <c r="BG2188" s="35" t="s">
        <v>552</v>
      </c>
      <c r="BH2188" s="35" t="s">
        <v>552</v>
      </c>
      <c r="BI2188" s="35" t="s">
        <v>552</v>
      </c>
      <c r="BJ2188" s="35">
        <v>2.3617983036250147</v>
      </c>
      <c r="BK2188" s="35" t="s">
        <v>552</v>
      </c>
      <c r="BL2188" s="35" t="s">
        <v>552</v>
      </c>
      <c r="BM2188" s="35" t="s">
        <v>552</v>
      </c>
      <c r="BN2188" s="35">
        <v>2.8850677684700217</v>
      </c>
      <c r="BO2188" s="1">
        <v>0</v>
      </c>
      <c r="BP2188" s="1"/>
      <c r="BQ2188" s="1">
        <v>872402.04323999991</v>
      </c>
      <c r="BR2188" s="1">
        <v>38778.07552851957</v>
      </c>
      <c r="BS2188" s="1">
        <v>342663.70230240299</v>
      </c>
      <c r="BT2188" s="1">
        <v>872402.04323999991</v>
      </c>
      <c r="BU2188" s="1">
        <v>38778.07552851957</v>
      </c>
      <c r="BV2188" s="1">
        <v>100868.75450327453</v>
      </c>
      <c r="BW2188" s="35">
        <v>6.0718762249585287</v>
      </c>
      <c r="BX2188" s="1">
        <v>4424715.1817141986</v>
      </c>
      <c r="BY2188" s="1">
        <v>196677.59932274456</v>
      </c>
      <c r="BZ2188" s="1">
        <v>1737947.8848638248</v>
      </c>
      <c r="CA2188" s="1">
        <v>4424715.1817141986</v>
      </c>
      <c r="CB2188" s="1">
        <v>196677.59932274456</v>
      </c>
      <c r="CC2188" s="1">
        <v>511593.83780633664</v>
      </c>
    </row>
    <row r="2189" spans="1:81" x14ac:dyDescent="0.25">
      <c r="A2189" t="s">
        <v>834</v>
      </c>
      <c r="B2189" t="s">
        <v>835</v>
      </c>
      <c r="C2189" t="s">
        <v>68</v>
      </c>
      <c r="D2189" t="s">
        <v>28</v>
      </c>
      <c r="E2189">
        <v>60091</v>
      </c>
      <c r="F2189" t="s">
        <v>39</v>
      </c>
      <c r="G2189" t="s">
        <v>69</v>
      </c>
      <c r="H2189" s="74">
        <v>0.42451936704484999</v>
      </c>
      <c r="I2189" s="1">
        <v>4523362</v>
      </c>
      <c r="J2189" s="1">
        <v>0</v>
      </c>
      <c r="K2189" s="1">
        <v>0</v>
      </c>
      <c r="L2189" s="1">
        <v>1651440</v>
      </c>
      <c r="M2189" s="1">
        <v>0</v>
      </c>
      <c r="N2189" s="1">
        <v>0</v>
      </c>
      <c r="O2189" s="1">
        <v>0</v>
      </c>
      <c r="P2189" s="1">
        <v>973832</v>
      </c>
      <c r="Q2189" s="1">
        <v>0</v>
      </c>
      <c r="R2189" s="1">
        <v>0</v>
      </c>
      <c r="S2189" s="1">
        <v>0</v>
      </c>
      <c r="T2189" s="1">
        <v>2625272</v>
      </c>
      <c r="U2189" s="1"/>
      <c r="V2189" s="36"/>
      <c r="W2189" s="1"/>
      <c r="X2189" s="1"/>
      <c r="Y2189" s="1">
        <v>253368</v>
      </c>
      <c r="Z2189" s="1"/>
      <c r="AA2189" s="1"/>
      <c r="AB2189" s="1"/>
      <c r="AC2189" s="1">
        <v>103804</v>
      </c>
      <c r="AD2189" s="1"/>
      <c r="AE2189" s="1"/>
      <c r="AF2189" s="1"/>
      <c r="AG2189" s="1">
        <v>0</v>
      </c>
      <c r="AH2189" s="1">
        <v>0</v>
      </c>
      <c r="AI2189" s="1">
        <v>2606188.4850000003</v>
      </c>
      <c r="AJ2189" s="1">
        <v>0</v>
      </c>
      <c r="AK2189" s="1">
        <v>0</v>
      </c>
      <c r="AL2189" s="1">
        <v>0</v>
      </c>
      <c r="AM2189" s="1">
        <v>912505.23084666673</v>
      </c>
      <c r="AN2189" s="1">
        <v>0</v>
      </c>
      <c r="AO2189" s="1">
        <v>0</v>
      </c>
      <c r="AP2189" s="1">
        <v>0</v>
      </c>
      <c r="AQ2189" s="1">
        <v>3518693.7158466671</v>
      </c>
      <c r="AR2189" s="1">
        <v>0</v>
      </c>
      <c r="AS2189" s="1">
        <v>0</v>
      </c>
      <c r="AT2189" s="1">
        <v>549306.73933919996</v>
      </c>
      <c r="AU2189" s="1">
        <v>0</v>
      </c>
      <c r="AV2189" s="1">
        <v>0</v>
      </c>
      <c r="AW2189" s="1">
        <v>0</v>
      </c>
      <c r="AX2189" s="1">
        <v>270012.88871999999</v>
      </c>
      <c r="AY2189" s="1">
        <v>0</v>
      </c>
      <c r="AZ2189" s="1">
        <v>0</v>
      </c>
      <c r="BA2189" s="1">
        <v>0</v>
      </c>
      <c r="BB2189" s="1">
        <v>819319.62805920001</v>
      </c>
      <c r="BC2189" s="7">
        <v>0.95902413821972843</v>
      </c>
      <c r="BD2189" s="35" t="s">
        <v>552</v>
      </c>
      <c r="BE2189" s="35" t="s">
        <v>552</v>
      </c>
      <c r="BF2189" s="35">
        <v>1.910753781148089</v>
      </c>
      <c r="BG2189" s="35" t="s">
        <v>552</v>
      </c>
      <c r="BH2189" s="35" t="s">
        <v>552</v>
      </c>
      <c r="BI2189" s="35" t="s">
        <v>552</v>
      </c>
      <c r="BJ2189" s="35">
        <v>1.2142937586428324</v>
      </c>
      <c r="BK2189" s="35" t="s">
        <v>552</v>
      </c>
      <c r="BL2189" s="35" t="s">
        <v>552</v>
      </c>
      <c r="BM2189" s="35" t="s">
        <v>552</v>
      </c>
      <c r="BN2189" s="35">
        <v>1.6524052913015745</v>
      </c>
      <c r="BO2189" s="1">
        <v>0</v>
      </c>
      <c r="BP2189" s="1">
        <v>0</v>
      </c>
      <c r="BQ2189" s="1">
        <v>1488909.83592</v>
      </c>
      <c r="BR2189" s="1">
        <v>66181.708903423365</v>
      </c>
      <c r="BS2189" s="1">
        <v>584816.78341330343</v>
      </c>
      <c r="BT2189" s="1">
        <v>1488909.83592</v>
      </c>
      <c r="BU2189" s="1">
        <v>66181.708903423365</v>
      </c>
      <c r="BV2189" s="1">
        <v>172150.53756540679</v>
      </c>
      <c r="BW2189" s="35">
        <v>6.0718762249585287</v>
      </c>
      <c r="BX2189" s="1">
        <v>7551566.3979095519</v>
      </c>
      <c r="BY2189" s="1">
        <v>335665.43591439916</v>
      </c>
      <c r="BZ2189" s="1">
        <v>2966118.3397506559</v>
      </c>
      <c r="CA2189" s="1">
        <v>7551566.3979095519</v>
      </c>
      <c r="CB2189" s="1">
        <v>335665.43591439916</v>
      </c>
      <c r="CC2189" s="1">
        <v>873126.21859181672</v>
      </c>
    </row>
    <row r="2190" spans="1:81" x14ac:dyDescent="0.25">
      <c r="A2190" t="s">
        <v>834</v>
      </c>
      <c r="B2190" t="s">
        <v>835</v>
      </c>
      <c r="C2190" t="s">
        <v>68</v>
      </c>
      <c r="D2190" t="s">
        <v>1730</v>
      </c>
      <c r="E2190">
        <v>60091</v>
      </c>
      <c r="F2190" t="s">
        <v>39</v>
      </c>
      <c r="G2190" t="s">
        <v>69</v>
      </c>
      <c r="H2190" s="74">
        <v>0.42451936704484999</v>
      </c>
      <c r="I2190" s="1">
        <v>1872973</v>
      </c>
      <c r="J2190" s="1"/>
      <c r="K2190" s="1"/>
      <c r="L2190" s="1">
        <v>1104279</v>
      </c>
      <c r="M2190" s="1"/>
      <c r="N2190" s="1"/>
      <c r="O2190" s="1"/>
      <c r="P2190" s="1">
        <v>971055</v>
      </c>
      <c r="Q2190" s="1"/>
      <c r="R2190" s="1"/>
      <c r="S2190" s="1"/>
      <c r="T2190" s="1">
        <v>2075334</v>
      </c>
      <c r="U2190" s="1">
        <v>12.382113821138212</v>
      </c>
      <c r="V2190" s="36">
        <v>0.10764387221699125</v>
      </c>
      <c r="W2190" s="1"/>
      <c r="X2190" s="1"/>
      <c r="Y2190" s="1">
        <v>126235</v>
      </c>
      <c r="Z2190" s="1"/>
      <c r="AA2190" s="1"/>
      <c r="AB2190" s="1"/>
      <c r="AC2190" s="1">
        <v>103228</v>
      </c>
      <c r="AD2190" s="1"/>
      <c r="AE2190" s="1"/>
      <c r="AF2190" s="1"/>
      <c r="AG2190" s="1">
        <v>0</v>
      </c>
      <c r="AH2190" s="1">
        <v>0</v>
      </c>
      <c r="AI2190" s="1">
        <v>1301765.6108124999</v>
      </c>
      <c r="AJ2190" s="1">
        <v>0</v>
      </c>
      <c r="AK2190" s="1"/>
      <c r="AL2190" s="1">
        <v>0</v>
      </c>
      <c r="AM2190" s="1">
        <v>907444.79663750005</v>
      </c>
      <c r="AN2190" s="1"/>
      <c r="AO2190" s="1">
        <v>0</v>
      </c>
      <c r="AP2190" s="1">
        <v>0</v>
      </c>
      <c r="AQ2190" s="1">
        <v>2209210.4074499998</v>
      </c>
      <c r="AR2190" s="1">
        <v>0</v>
      </c>
      <c r="AS2190" s="1">
        <v>0</v>
      </c>
      <c r="AT2190" s="1">
        <v>273679.92895899998</v>
      </c>
      <c r="AU2190" s="1">
        <v>0</v>
      </c>
      <c r="AV2190" s="1"/>
      <c r="AW2190" s="1">
        <v>0</v>
      </c>
      <c r="AX2190" s="1">
        <v>268514.60904000001</v>
      </c>
      <c r="AY2190" s="1"/>
      <c r="AZ2190" s="1">
        <v>0</v>
      </c>
      <c r="BA2190" s="1">
        <v>0</v>
      </c>
      <c r="BB2190" s="1">
        <v>542194.53799899993</v>
      </c>
      <c r="BC2190" s="7">
        <v>1.469004062231009</v>
      </c>
      <c r="BD2190" s="35" t="s">
        <v>552</v>
      </c>
      <c r="BE2190" s="35" t="s">
        <v>552</v>
      </c>
      <c r="BF2190" s="35">
        <v>1.4266734582216087</v>
      </c>
      <c r="BG2190" s="35" t="s">
        <v>552</v>
      </c>
      <c r="BH2190" s="35" t="s">
        <v>552</v>
      </c>
      <c r="BI2190" s="35" t="s">
        <v>552</v>
      </c>
      <c r="BJ2190" s="35">
        <v>1.2110121524295743</v>
      </c>
      <c r="BK2190" s="35" t="s">
        <v>552</v>
      </c>
      <c r="BL2190" s="35" t="s">
        <v>552</v>
      </c>
      <c r="BM2190" s="35" t="s">
        <v>552</v>
      </c>
      <c r="BN2190" s="35">
        <v>1.3257648867358216</v>
      </c>
      <c r="BO2190" s="1">
        <v>0</v>
      </c>
      <c r="BP2190" s="1">
        <v>0</v>
      </c>
      <c r="BQ2190" s="1">
        <v>616507.79267999995</v>
      </c>
      <c r="BR2190" s="1">
        <v>27403.633374903791</v>
      </c>
      <c r="BS2190" s="1">
        <v>242153.08111090053</v>
      </c>
      <c r="BT2190" s="1">
        <v>616507.79267999995</v>
      </c>
      <c r="BU2190" s="1">
        <v>27403.633374903791</v>
      </c>
      <c r="BV2190" s="1">
        <v>71281.783062132236</v>
      </c>
      <c r="BW2190" s="35">
        <v>6.0718762249585287</v>
      </c>
      <c r="BX2190" s="1">
        <v>3126851.2161953533</v>
      </c>
      <c r="BY2190" s="1">
        <v>138987.83659165457</v>
      </c>
      <c r="BZ2190" s="1">
        <v>1228170.4548868306</v>
      </c>
      <c r="CA2190" s="1">
        <v>3126851.2161953533</v>
      </c>
      <c r="CB2190" s="1">
        <v>138987.83659165457</v>
      </c>
      <c r="CC2190" s="1">
        <v>361532.38078548003</v>
      </c>
    </row>
    <row r="2191" spans="1:81" x14ac:dyDescent="0.25">
      <c r="A2191" t="s">
        <v>503</v>
      </c>
      <c r="B2191" t="s">
        <v>504</v>
      </c>
      <c r="C2191" t="s">
        <v>68</v>
      </c>
      <c r="D2191" t="s">
        <v>38</v>
      </c>
      <c r="E2191">
        <v>60009</v>
      </c>
      <c r="F2191" t="s">
        <v>39</v>
      </c>
      <c r="G2191" t="s">
        <v>69</v>
      </c>
      <c r="H2191" s="74">
        <v>0.42451936704484999</v>
      </c>
      <c r="I2191" s="1">
        <v>9316086</v>
      </c>
      <c r="J2191" s="1"/>
      <c r="K2191" s="1">
        <v>729415</v>
      </c>
      <c r="L2191" s="1">
        <v>1008907</v>
      </c>
      <c r="M2191" s="1"/>
      <c r="N2191" s="1"/>
      <c r="O2191" s="1"/>
      <c r="P2191" s="1"/>
      <c r="Q2191" s="1"/>
      <c r="R2191" s="1"/>
      <c r="S2191" s="1"/>
      <c r="T2191" s="1">
        <v>1738322</v>
      </c>
      <c r="U2191" s="1">
        <v>40.382978723404257</v>
      </c>
      <c r="V2191" s="36">
        <v>0.13635827468536438</v>
      </c>
      <c r="W2191" s="1"/>
      <c r="X2191" s="1">
        <v>265169</v>
      </c>
      <c r="Y2191" s="1">
        <v>313139</v>
      </c>
      <c r="Z2191" s="1"/>
      <c r="AA2191" s="1"/>
      <c r="AB2191" s="1"/>
      <c r="AC2191" s="1"/>
      <c r="AD2191" s="1"/>
      <c r="AE2191" s="1"/>
      <c r="AF2191" s="1"/>
      <c r="AG2191" s="1">
        <v>0</v>
      </c>
      <c r="AH2191" s="1">
        <v>2146086.8533375734</v>
      </c>
      <c r="AI2191" s="1">
        <v>3208940.7905625007</v>
      </c>
      <c r="AJ2191" s="1">
        <v>0</v>
      </c>
      <c r="AK2191" s="1">
        <v>0</v>
      </c>
      <c r="AL2191" s="1">
        <v>0</v>
      </c>
      <c r="AM2191" s="1">
        <v>0</v>
      </c>
      <c r="AN2191" s="1">
        <v>0</v>
      </c>
      <c r="AO2191" s="1">
        <v>0</v>
      </c>
      <c r="AP2191" s="1">
        <v>0</v>
      </c>
      <c r="AQ2191" s="1">
        <v>5355027.6439000741</v>
      </c>
      <c r="AR2191" s="1">
        <v>0</v>
      </c>
      <c r="AS2191" s="1">
        <v>572841.01091850002</v>
      </c>
      <c r="AT2191" s="1">
        <v>678891.42689659994</v>
      </c>
      <c r="AU2191" s="1">
        <v>0</v>
      </c>
      <c r="AV2191" s="1">
        <v>0</v>
      </c>
      <c r="AW2191" s="1">
        <v>0</v>
      </c>
      <c r="AX2191" s="1">
        <v>0</v>
      </c>
      <c r="AY2191" s="1">
        <v>0</v>
      </c>
      <c r="AZ2191" s="1">
        <v>0</v>
      </c>
      <c r="BA2191" s="1">
        <v>0</v>
      </c>
      <c r="BB2191" s="1">
        <v>1251732.4378151</v>
      </c>
      <c r="BC2191" s="7">
        <v>0.70917766127482873</v>
      </c>
      <c r="BD2191" s="35" t="s">
        <v>552</v>
      </c>
      <c r="BE2191" s="35">
        <v>3.7275458610750714</v>
      </c>
      <c r="BF2191" s="35">
        <v>3.8535090126831322</v>
      </c>
      <c r="BG2191" s="35" t="s">
        <v>552</v>
      </c>
      <c r="BH2191" s="35" t="s">
        <v>552</v>
      </c>
      <c r="BI2191" s="35" t="s">
        <v>552</v>
      </c>
      <c r="BJ2191" s="35" t="s">
        <v>552</v>
      </c>
      <c r="BK2191" s="35" t="s">
        <v>552</v>
      </c>
      <c r="BL2191" s="35" t="s">
        <v>552</v>
      </c>
      <c r="BM2191" s="35" t="s">
        <v>552</v>
      </c>
      <c r="BN2191" s="35">
        <v>3.8006537808962748</v>
      </c>
      <c r="BO2191" s="1">
        <v>0</v>
      </c>
      <c r="BP2191" s="1"/>
      <c r="BQ2191" s="1">
        <v>3066482.8677599994</v>
      </c>
      <c r="BR2191" s="1">
        <v>136304.47701759392</v>
      </c>
      <c r="BS2191" s="1">
        <v>1204458.8623509919</v>
      </c>
      <c r="BT2191" s="1">
        <v>3066482.8677599994</v>
      </c>
      <c r="BU2191" s="1">
        <v>136304.47701759392</v>
      </c>
      <c r="BV2191" s="1">
        <v>354552.47952862491</v>
      </c>
      <c r="BW2191" s="35">
        <v>6.247870680712043</v>
      </c>
      <c r="BX2191" s="1">
        <v>16092505.534623485</v>
      </c>
      <c r="BY2191" s="1">
        <v>715308.26859041955</v>
      </c>
      <c r="BZ2191" s="1">
        <v>6320844.3498555543</v>
      </c>
      <c r="CA2191" s="1">
        <v>16092505.534623485</v>
      </c>
      <c r="CB2191" s="1">
        <v>715308.26859041955</v>
      </c>
      <c r="CC2191" s="1">
        <v>1860645.5620920274</v>
      </c>
    </row>
    <row r="2192" spans="1:81" x14ac:dyDescent="0.25">
      <c r="A2192" t="s">
        <v>503</v>
      </c>
      <c r="B2192" t="s">
        <v>504</v>
      </c>
      <c r="C2192" t="s">
        <v>68</v>
      </c>
      <c r="D2192" t="s">
        <v>28</v>
      </c>
      <c r="E2192">
        <v>60009</v>
      </c>
      <c r="F2192" t="s">
        <v>39</v>
      </c>
      <c r="G2192" t="s">
        <v>69</v>
      </c>
      <c r="H2192" s="74">
        <v>0.42451936704484999</v>
      </c>
      <c r="I2192" s="1">
        <v>9560460</v>
      </c>
      <c r="J2192" s="1">
        <v>0</v>
      </c>
      <c r="K2192" s="1">
        <v>729415</v>
      </c>
      <c r="L2192" s="1">
        <v>1246126</v>
      </c>
      <c r="M2192" s="1">
        <v>0</v>
      </c>
      <c r="N2192" s="1">
        <v>0</v>
      </c>
      <c r="O2192" s="1">
        <v>0</v>
      </c>
      <c r="P2192" s="1">
        <v>82898</v>
      </c>
      <c r="Q2192" s="1">
        <v>0</v>
      </c>
      <c r="R2192" s="1">
        <v>0</v>
      </c>
      <c r="S2192" s="1">
        <v>0</v>
      </c>
      <c r="T2192" s="1">
        <v>2058439</v>
      </c>
      <c r="U2192" s="1"/>
      <c r="V2192" s="36"/>
      <c r="W2192" s="1"/>
      <c r="X2192" s="1">
        <v>265169</v>
      </c>
      <c r="Y2192" s="1">
        <v>341468</v>
      </c>
      <c r="Z2192" s="1"/>
      <c r="AA2192" s="1"/>
      <c r="AB2192" s="1"/>
      <c r="AC2192" s="1">
        <v>10009</v>
      </c>
      <c r="AD2192" s="1"/>
      <c r="AE2192" s="1"/>
      <c r="AF2192" s="1"/>
      <c r="AG2192" s="1">
        <v>0</v>
      </c>
      <c r="AH2192" s="1">
        <v>2146086.8533375734</v>
      </c>
      <c r="AI2192" s="1">
        <v>3500952.3776250007</v>
      </c>
      <c r="AJ2192" s="1">
        <v>0</v>
      </c>
      <c r="AK2192" s="1">
        <v>0</v>
      </c>
      <c r="AL2192" s="1">
        <v>0</v>
      </c>
      <c r="AM2192" s="1">
        <v>87973.178311666648</v>
      </c>
      <c r="AN2192" s="1">
        <v>0</v>
      </c>
      <c r="AO2192" s="1">
        <v>0</v>
      </c>
      <c r="AP2192" s="1">
        <v>0</v>
      </c>
      <c r="AQ2192" s="1">
        <v>5735012.409274241</v>
      </c>
      <c r="AR2192" s="1">
        <v>0</v>
      </c>
      <c r="AS2192" s="1">
        <v>572841.01091850002</v>
      </c>
      <c r="AT2192" s="1">
        <v>740309.24847919994</v>
      </c>
      <c r="AU2192" s="1">
        <v>0</v>
      </c>
      <c r="AV2192" s="1">
        <v>0</v>
      </c>
      <c r="AW2192" s="1">
        <v>0</v>
      </c>
      <c r="AX2192" s="1">
        <v>26035.210619999998</v>
      </c>
      <c r="AY2192" s="1">
        <v>0</v>
      </c>
      <c r="AZ2192" s="1">
        <v>0</v>
      </c>
      <c r="BA2192" s="1">
        <v>0</v>
      </c>
      <c r="BB2192" s="1">
        <v>1339185.4700177</v>
      </c>
      <c r="BC2192" s="7">
        <v>0.73994325370243064</v>
      </c>
      <c r="BD2192" s="35" t="s">
        <v>552</v>
      </c>
      <c r="BE2192" s="35">
        <v>3.7275458610750714</v>
      </c>
      <c r="BF2192" s="35">
        <v>3.4035576066177899</v>
      </c>
      <c r="BG2192" s="35" t="s">
        <v>552</v>
      </c>
      <c r="BH2192" s="35" t="s">
        <v>552</v>
      </c>
      <c r="BI2192" s="35" t="s">
        <v>552</v>
      </c>
      <c r="BJ2192" s="35">
        <v>1.3752851568393285</v>
      </c>
      <c r="BK2192" s="35" t="s">
        <v>552</v>
      </c>
      <c r="BL2192" s="35" t="s">
        <v>552</v>
      </c>
      <c r="BM2192" s="35" t="s">
        <v>552</v>
      </c>
      <c r="BN2192" s="35">
        <v>3.4366808437325278</v>
      </c>
      <c r="BO2192" s="1">
        <v>0</v>
      </c>
      <c r="BP2192" s="1">
        <v>0</v>
      </c>
      <c r="BQ2192" s="1">
        <v>3146921.0135999992</v>
      </c>
      <c r="BR2192" s="1">
        <v>139879.93459352199</v>
      </c>
      <c r="BS2192" s="1">
        <v>1236053.5073583652</v>
      </c>
      <c r="BT2192" s="1">
        <v>3146921.0135999992</v>
      </c>
      <c r="BU2192" s="1">
        <v>139879.93459352199</v>
      </c>
      <c r="BV2192" s="1">
        <v>363852.8882659775</v>
      </c>
      <c r="BW2192" s="35">
        <v>6.247870680712043</v>
      </c>
      <c r="BX2192" s="1">
        <v>16514634.521788061</v>
      </c>
      <c r="BY2192" s="1">
        <v>734071.80757326225</v>
      </c>
      <c r="BZ2192" s="1">
        <v>6486648.9610572541</v>
      </c>
      <c r="CA2192" s="1">
        <v>16514634.521788061</v>
      </c>
      <c r="CB2192" s="1">
        <v>734071.80757326225</v>
      </c>
      <c r="CC2192" s="1">
        <v>1909452.9044234182</v>
      </c>
    </row>
    <row r="2193" spans="1:81" x14ac:dyDescent="0.25">
      <c r="A2193" t="s">
        <v>503</v>
      </c>
      <c r="B2193" t="s">
        <v>504</v>
      </c>
      <c r="C2193" t="s">
        <v>68</v>
      </c>
      <c r="D2193" t="s">
        <v>1730</v>
      </c>
      <c r="E2193">
        <v>60009</v>
      </c>
      <c r="F2193" t="s">
        <v>39</v>
      </c>
      <c r="G2193" t="s">
        <v>69</v>
      </c>
      <c r="H2193" s="74">
        <v>0.42451936704484999</v>
      </c>
      <c r="I2193" s="1">
        <v>244374</v>
      </c>
      <c r="J2193" s="1"/>
      <c r="K2193" s="1"/>
      <c r="L2193" s="1">
        <v>237219</v>
      </c>
      <c r="M2193" s="1"/>
      <c r="N2193" s="1"/>
      <c r="O2193" s="1"/>
      <c r="P2193" s="1">
        <v>82898</v>
      </c>
      <c r="Q2193" s="1"/>
      <c r="R2193" s="1"/>
      <c r="S2193" s="1"/>
      <c r="T2193" s="1">
        <v>320117</v>
      </c>
      <c r="U2193" s="1">
        <v>7.4285714285714288</v>
      </c>
      <c r="V2193" s="36">
        <v>0.12568196405648266</v>
      </c>
      <c r="W2193" s="1"/>
      <c r="X2193" s="1"/>
      <c r="Y2193" s="1">
        <v>28329</v>
      </c>
      <c r="Z2193" s="1"/>
      <c r="AA2193" s="1"/>
      <c r="AB2193" s="1"/>
      <c r="AC2193" s="1">
        <v>10009</v>
      </c>
      <c r="AD2193" s="1"/>
      <c r="AE2193" s="1"/>
      <c r="AF2193" s="1"/>
      <c r="AG2193" s="1">
        <v>0</v>
      </c>
      <c r="AH2193" s="1">
        <v>0</v>
      </c>
      <c r="AI2193" s="1">
        <v>292011.58706250001</v>
      </c>
      <c r="AJ2193" s="1">
        <v>0</v>
      </c>
      <c r="AK2193" s="1"/>
      <c r="AL2193" s="1">
        <v>0</v>
      </c>
      <c r="AM2193" s="1">
        <v>87973.178311666648</v>
      </c>
      <c r="AN2193" s="1"/>
      <c r="AO2193" s="1">
        <v>0</v>
      </c>
      <c r="AP2193" s="1">
        <v>0</v>
      </c>
      <c r="AQ2193" s="1">
        <v>379984.76537416666</v>
      </c>
      <c r="AR2193" s="1">
        <v>0</v>
      </c>
      <c r="AS2193" s="1">
        <v>0</v>
      </c>
      <c r="AT2193" s="1">
        <v>61417.821582600001</v>
      </c>
      <c r="AU2193" s="1">
        <v>0</v>
      </c>
      <c r="AV2193" s="1"/>
      <c r="AW2193" s="1">
        <v>0</v>
      </c>
      <c r="AX2193" s="1">
        <v>26035.210619999998</v>
      </c>
      <c r="AY2193" s="1"/>
      <c r="AZ2193" s="1">
        <v>0</v>
      </c>
      <c r="BA2193" s="1">
        <v>0</v>
      </c>
      <c r="BB2193" s="1">
        <v>87453.032202600007</v>
      </c>
      <c r="BC2193" s="7">
        <v>1.9127967687919611</v>
      </c>
      <c r="BD2193" s="35" t="s">
        <v>552</v>
      </c>
      <c r="BE2193" s="35" t="s">
        <v>552</v>
      </c>
      <c r="BF2193" s="35">
        <v>1.4898865969635653</v>
      </c>
      <c r="BG2193" s="35" t="s">
        <v>552</v>
      </c>
      <c r="BH2193" s="35" t="s">
        <v>552</v>
      </c>
      <c r="BI2193" s="35" t="s">
        <v>552</v>
      </c>
      <c r="BJ2193" s="35">
        <v>1.3752851568393285</v>
      </c>
      <c r="BK2193" s="35" t="s">
        <v>552</v>
      </c>
      <c r="BL2193" s="35" t="s">
        <v>552</v>
      </c>
      <c r="BM2193" s="35" t="s">
        <v>552</v>
      </c>
      <c r="BN2193" s="35">
        <v>1.4602092284282517</v>
      </c>
      <c r="BO2193" s="1">
        <v>0</v>
      </c>
      <c r="BP2193" s="1">
        <v>0</v>
      </c>
      <c r="BQ2193" s="1">
        <v>80438.145839999983</v>
      </c>
      <c r="BR2193" s="1">
        <v>3575.4575759280769</v>
      </c>
      <c r="BS2193" s="1">
        <v>31594.645007373412</v>
      </c>
      <c r="BT2193" s="1">
        <v>80438.145839999983</v>
      </c>
      <c r="BU2193" s="1">
        <v>3575.4575759280769</v>
      </c>
      <c r="BV2193" s="1">
        <v>9300.4087373525945</v>
      </c>
      <c r="BW2193" s="35">
        <v>6.247870680712043</v>
      </c>
      <c r="BX2193" s="1">
        <v>422128.98716457526</v>
      </c>
      <c r="BY2193" s="1">
        <v>18763.538982842707</v>
      </c>
      <c r="BZ2193" s="1">
        <v>165804.61120170006</v>
      </c>
      <c r="CA2193" s="1">
        <v>422128.98716457526</v>
      </c>
      <c r="CB2193" s="1">
        <v>18763.538982842707</v>
      </c>
      <c r="CC2193" s="1">
        <v>48807.342331390792</v>
      </c>
    </row>
    <row r="2194" spans="1:81" x14ac:dyDescent="0.25">
      <c r="A2194" t="s">
        <v>726</v>
      </c>
      <c r="B2194" t="s">
        <v>727</v>
      </c>
      <c r="C2194" t="s">
        <v>68</v>
      </c>
      <c r="D2194" t="s">
        <v>38</v>
      </c>
      <c r="E2194">
        <v>60090</v>
      </c>
      <c r="F2194" t="s">
        <v>39</v>
      </c>
      <c r="G2194" t="s">
        <v>69</v>
      </c>
      <c r="H2194" s="74">
        <v>0.42451936704484999</v>
      </c>
      <c r="I2194" s="1">
        <v>6135877</v>
      </c>
      <c r="J2194" s="1"/>
      <c r="K2194" s="1"/>
      <c r="L2194" s="1">
        <v>818178</v>
      </c>
      <c r="M2194" s="1"/>
      <c r="N2194" s="1"/>
      <c r="O2194" s="1"/>
      <c r="P2194" s="1"/>
      <c r="Q2194" s="1"/>
      <c r="R2194" s="1"/>
      <c r="S2194" s="1"/>
      <c r="T2194" s="1">
        <v>818178</v>
      </c>
      <c r="U2194" s="1">
        <v>28.681818181818183</v>
      </c>
      <c r="V2194" s="36">
        <v>0.10316480903110394</v>
      </c>
      <c r="W2194" s="1"/>
      <c r="X2194" s="1"/>
      <c r="Y2194" s="1">
        <v>130937</v>
      </c>
      <c r="Z2194" s="1"/>
      <c r="AA2194" s="1"/>
      <c r="AB2194" s="1"/>
      <c r="AC2194" s="1">
        <v>78007</v>
      </c>
      <c r="AD2194" s="1"/>
      <c r="AE2194" s="1"/>
      <c r="AF2194" s="1"/>
      <c r="AG2194" s="1">
        <v>0</v>
      </c>
      <c r="AH2194" s="1">
        <v>0</v>
      </c>
      <c r="AI2194" s="1">
        <v>1346429.2253750002</v>
      </c>
      <c r="AJ2194" s="1">
        <v>0</v>
      </c>
      <c r="AK2194" s="1">
        <v>0</v>
      </c>
      <c r="AL2194" s="1">
        <v>0</v>
      </c>
      <c r="AM2194" s="1">
        <v>687385.20288</v>
      </c>
      <c r="AN2194" s="1">
        <v>0</v>
      </c>
      <c r="AO2194" s="1">
        <v>0</v>
      </c>
      <c r="AP2194" s="1">
        <v>0</v>
      </c>
      <c r="AQ2194" s="1">
        <v>2033814.4282550002</v>
      </c>
      <c r="AR2194" s="1">
        <v>0</v>
      </c>
      <c r="AS2194" s="1">
        <v>0</v>
      </c>
      <c r="AT2194" s="1">
        <v>283873.95617779996</v>
      </c>
      <c r="AU2194" s="1">
        <v>0</v>
      </c>
      <c r="AV2194" s="1">
        <v>0</v>
      </c>
      <c r="AW2194" s="1">
        <v>0</v>
      </c>
      <c r="AX2194" s="1">
        <v>202910.24825999999</v>
      </c>
      <c r="AY2194" s="1">
        <v>0</v>
      </c>
      <c r="AZ2194" s="1">
        <v>0</v>
      </c>
      <c r="BA2194" s="1">
        <v>0</v>
      </c>
      <c r="BB2194" s="1">
        <v>486784.20443779998</v>
      </c>
      <c r="BC2194" s="7">
        <v>0.41079679933166846</v>
      </c>
      <c r="BD2194" s="35" t="s">
        <v>552</v>
      </c>
      <c r="BE2194" s="35" t="s">
        <v>552</v>
      </c>
      <c r="BF2194" s="35">
        <v>1.9926020762631116</v>
      </c>
      <c r="BG2194" s="35" t="s">
        <v>552</v>
      </c>
      <c r="BH2194" s="35" t="s">
        <v>552</v>
      </c>
      <c r="BI2194" s="35" t="s">
        <v>552</v>
      </c>
      <c r="BJ2194" s="35" t="s">
        <v>552</v>
      </c>
      <c r="BK2194" s="35" t="s">
        <v>552</v>
      </c>
      <c r="BL2194" s="35" t="s">
        <v>552</v>
      </c>
      <c r="BM2194" s="35" t="s">
        <v>552</v>
      </c>
      <c r="BN2194" s="35">
        <v>3.0807460389949375</v>
      </c>
      <c r="BO2194" s="1">
        <v>0</v>
      </c>
      <c r="BP2194" s="1"/>
      <c r="BQ2194" s="1">
        <v>2019685.2733199997</v>
      </c>
      <c r="BR2194" s="1">
        <v>89774.558277938093</v>
      </c>
      <c r="BS2194" s="1">
        <v>793295.7500548641</v>
      </c>
      <c r="BT2194" s="1">
        <v>2019685.2733199997</v>
      </c>
      <c r="BU2194" s="1">
        <v>89774.558277938093</v>
      </c>
      <c r="BV2194" s="1">
        <v>233519.78550140699</v>
      </c>
      <c r="BW2194" s="35">
        <v>6.023269748214596</v>
      </c>
      <c r="BX2194" s="1">
        <v>10145423.934382882</v>
      </c>
      <c r="BY2194" s="1">
        <v>450961.82275689463</v>
      </c>
      <c r="BZ2194" s="1">
        <v>3984938.5426378064</v>
      </c>
      <c r="CA2194" s="1">
        <v>10145423.934382882</v>
      </c>
      <c r="CB2194" s="1">
        <v>450961.82275689463</v>
      </c>
      <c r="CC2194" s="1">
        <v>1173032.8741187791</v>
      </c>
    </row>
    <row r="2195" spans="1:81" x14ac:dyDescent="0.25">
      <c r="A2195" t="s">
        <v>726</v>
      </c>
      <c r="B2195" t="s">
        <v>727</v>
      </c>
      <c r="C2195" t="s">
        <v>68</v>
      </c>
      <c r="D2195" t="s">
        <v>28</v>
      </c>
      <c r="E2195">
        <v>60090</v>
      </c>
      <c r="F2195" t="s">
        <v>39</v>
      </c>
      <c r="G2195" t="s">
        <v>69</v>
      </c>
      <c r="H2195" s="74">
        <v>0.42451936704484999</v>
      </c>
      <c r="I2195" s="1">
        <v>6384393</v>
      </c>
      <c r="J2195" s="1">
        <v>0</v>
      </c>
      <c r="K2195" s="1">
        <v>0</v>
      </c>
      <c r="L2195" s="1">
        <v>1289121</v>
      </c>
      <c r="M2195" s="1">
        <v>0</v>
      </c>
      <c r="N2195" s="1">
        <v>0</v>
      </c>
      <c r="O2195" s="1">
        <v>0</v>
      </c>
      <c r="P2195" s="1">
        <v>833689</v>
      </c>
      <c r="Q2195" s="1">
        <v>0</v>
      </c>
      <c r="R2195" s="1">
        <v>0</v>
      </c>
      <c r="S2195" s="1">
        <v>0</v>
      </c>
      <c r="T2195" s="1">
        <v>2122810</v>
      </c>
      <c r="U2195" s="1"/>
      <c r="V2195" s="36"/>
      <c r="W2195" s="1"/>
      <c r="X2195" s="1"/>
      <c r="Y2195" s="1">
        <v>139462</v>
      </c>
      <c r="Z2195" s="1"/>
      <c r="AA2195" s="1"/>
      <c r="AB2195" s="1"/>
      <c r="AC2195" s="1">
        <v>81767</v>
      </c>
      <c r="AD2195" s="1"/>
      <c r="AE2195" s="1"/>
      <c r="AF2195" s="1"/>
      <c r="AG2195" s="1">
        <v>0</v>
      </c>
      <c r="AH2195" s="1">
        <v>0</v>
      </c>
      <c r="AI2195" s="1">
        <v>1438973.6216875003</v>
      </c>
      <c r="AJ2195" s="1">
        <v>0</v>
      </c>
      <c r="AK2195" s="1">
        <v>0</v>
      </c>
      <c r="AL2195" s="1">
        <v>0</v>
      </c>
      <c r="AM2195" s="1">
        <v>721344.93463583337</v>
      </c>
      <c r="AN2195" s="1">
        <v>0</v>
      </c>
      <c r="AO2195" s="1">
        <v>0</v>
      </c>
      <c r="AP2195" s="1">
        <v>0</v>
      </c>
      <c r="AQ2195" s="1">
        <v>2160318.5563233336</v>
      </c>
      <c r="AR2195" s="1">
        <v>0</v>
      </c>
      <c r="AS2195" s="1">
        <v>0</v>
      </c>
      <c r="AT2195" s="1">
        <v>302356.32156279997</v>
      </c>
      <c r="AU2195" s="1">
        <v>0</v>
      </c>
      <c r="AV2195" s="1">
        <v>0</v>
      </c>
      <c r="AW2195" s="1">
        <v>0</v>
      </c>
      <c r="AX2195" s="1">
        <v>212690.68505999999</v>
      </c>
      <c r="AY2195" s="1">
        <v>0</v>
      </c>
      <c r="AZ2195" s="1">
        <v>0</v>
      </c>
      <c r="BA2195" s="1">
        <v>0</v>
      </c>
      <c r="BB2195" s="1">
        <v>515047.00662279996</v>
      </c>
      <c r="BC2195" s="7">
        <v>0.41904775645016429</v>
      </c>
      <c r="BD2195" s="35" t="s">
        <v>552</v>
      </c>
      <c r="BE2195" s="35" t="s">
        <v>552</v>
      </c>
      <c r="BF2195" s="35">
        <v>1.3507885941275493</v>
      </c>
      <c r="BG2195" s="35" t="s">
        <v>552</v>
      </c>
      <c r="BH2195" s="35" t="s">
        <v>552</v>
      </c>
      <c r="BI2195" s="35" t="s">
        <v>552</v>
      </c>
      <c r="BJ2195" s="35">
        <v>1.1203645720356552</v>
      </c>
      <c r="BK2195" s="35" t="s">
        <v>552</v>
      </c>
      <c r="BL2195" s="35" t="s">
        <v>552</v>
      </c>
      <c r="BM2195" s="35" t="s">
        <v>552</v>
      </c>
      <c r="BN2195" s="35">
        <v>1.2602944036188513</v>
      </c>
      <c r="BO2195" s="1">
        <v>0</v>
      </c>
      <c r="BP2195" s="1">
        <v>0</v>
      </c>
      <c r="BQ2195" s="1">
        <v>2101486.7998799998</v>
      </c>
      <c r="BR2195" s="1">
        <v>93410.617821667547</v>
      </c>
      <c r="BS2195" s="1">
        <v>825425.90628528316</v>
      </c>
      <c r="BT2195" s="1">
        <v>2101486.7998799998</v>
      </c>
      <c r="BU2195" s="1">
        <v>93410.617821667547</v>
      </c>
      <c r="BV2195" s="1">
        <v>242977.83086536516</v>
      </c>
      <c r="BW2195" s="35">
        <v>6.023269748214596</v>
      </c>
      <c r="BX2195" s="1">
        <v>10556335.068109503</v>
      </c>
      <c r="BY2195" s="1">
        <v>469226.7306656178</v>
      </c>
      <c r="BZ2195" s="1">
        <v>4146336.9844354792</v>
      </c>
      <c r="CA2195" s="1">
        <v>10556335.068109503</v>
      </c>
      <c r="CB2195" s="1">
        <v>469226.7306656178</v>
      </c>
      <c r="CC2195" s="1">
        <v>1220543.1872727915</v>
      </c>
    </row>
    <row r="2196" spans="1:81" x14ac:dyDescent="0.25">
      <c r="A2196" t="s">
        <v>726</v>
      </c>
      <c r="B2196" t="s">
        <v>727</v>
      </c>
      <c r="C2196" t="s">
        <v>68</v>
      </c>
      <c r="D2196" t="s">
        <v>1730</v>
      </c>
      <c r="E2196">
        <v>60090</v>
      </c>
      <c r="F2196" t="s">
        <v>39</v>
      </c>
      <c r="G2196" t="s">
        <v>69</v>
      </c>
      <c r="H2196" s="74">
        <v>0.42451936704484999</v>
      </c>
      <c r="I2196" s="1">
        <v>248516</v>
      </c>
      <c r="J2196" s="1"/>
      <c r="K2196" s="1"/>
      <c r="L2196" s="1">
        <v>470943</v>
      </c>
      <c r="M2196" s="1"/>
      <c r="N2196" s="1"/>
      <c r="O2196" s="1"/>
      <c r="P2196" s="1">
        <v>833689</v>
      </c>
      <c r="Q2196" s="1"/>
      <c r="R2196" s="1"/>
      <c r="S2196" s="1"/>
      <c r="T2196" s="1">
        <v>1304632</v>
      </c>
      <c r="U2196" s="1">
        <v>19.092592592592592</v>
      </c>
      <c r="V2196" s="36">
        <v>0.10667571124764011</v>
      </c>
      <c r="W2196" s="1"/>
      <c r="X2196" s="1"/>
      <c r="Y2196" s="1">
        <v>8525</v>
      </c>
      <c r="Z2196" s="1"/>
      <c r="AA2196" s="1"/>
      <c r="AB2196" s="1"/>
      <c r="AC2196" s="1">
        <v>3760</v>
      </c>
      <c r="AD2196" s="1"/>
      <c r="AE2196" s="1"/>
      <c r="AF2196" s="1"/>
      <c r="AG2196" s="1">
        <v>0</v>
      </c>
      <c r="AH2196" s="1">
        <v>0</v>
      </c>
      <c r="AI2196" s="1">
        <v>92544.396312500001</v>
      </c>
      <c r="AJ2196" s="1">
        <v>0</v>
      </c>
      <c r="AK2196" s="1"/>
      <c r="AL2196" s="1">
        <v>0</v>
      </c>
      <c r="AM2196" s="1">
        <v>33959.731755833331</v>
      </c>
      <c r="AN2196" s="1"/>
      <c r="AO2196" s="1">
        <v>0</v>
      </c>
      <c r="AP2196" s="1">
        <v>0</v>
      </c>
      <c r="AQ2196" s="1">
        <v>126504.12806833333</v>
      </c>
      <c r="AR2196" s="1">
        <v>0</v>
      </c>
      <c r="AS2196" s="1">
        <v>0</v>
      </c>
      <c r="AT2196" s="1">
        <v>18482.365385000001</v>
      </c>
      <c r="AU2196" s="1">
        <v>0</v>
      </c>
      <c r="AV2196" s="1"/>
      <c r="AW2196" s="1">
        <v>0</v>
      </c>
      <c r="AX2196" s="1">
        <v>9780.4367999999995</v>
      </c>
      <c r="AY2196" s="1"/>
      <c r="AZ2196" s="1">
        <v>0</v>
      </c>
      <c r="BA2196" s="1">
        <v>0</v>
      </c>
      <c r="BB2196" s="1">
        <v>28262.802185</v>
      </c>
      <c r="BC2196" s="7">
        <v>0.62276445079324194</v>
      </c>
      <c r="BD2196" s="35" t="s">
        <v>552</v>
      </c>
      <c r="BE2196" s="35" t="s">
        <v>552</v>
      </c>
      <c r="BF2196" s="35">
        <v>0.23575413945530563</v>
      </c>
      <c r="BG2196" s="35" t="s">
        <v>552</v>
      </c>
      <c r="BH2196" s="35" t="s">
        <v>552</v>
      </c>
      <c r="BI2196" s="35" t="s">
        <v>552</v>
      </c>
      <c r="BJ2196" s="35">
        <v>5.2465809859352022E-2</v>
      </c>
      <c r="BK2196" s="35" t="s">
        <v>552</v>
      </c>
      <c r="BL2196" s="35" t="s">
        <v>552</v>
      </c>
      <c r="BM2196" s="35" t="s">
        <v>552</v>
      </c>
      <c r="BN2196" s="35">
        <v>0.11862880126605305</v>
      </c>
      <c r="BO2196" s="1">
        <v>0</v>
      </c>
      <c r="BP2196" s="1">
        <v>0</v>
      </c>
      <c r="BQ2196" s="1">
        <v>81801.526559999984</v>
      </c>
      <c r="BR2196" s="1">
        <v>3636.0595437294555</v>
      </c>
      <c r="BS2196" s="1">
        <v>32130.15623041899</v>
      </c>
      <c r="BT2196" s="1">
        <v>81801.526559999984</v>
      </c>
      <c r="BU2196" s="1">
        <v>3636.0595437294555</v>
      </c>
      <c r="BV2196" s="1">
        <v>9458.0453639581847</v>
      </c>
      <c r="BW2196" s="35">
        <v>6.023269748214596</v>
      </c>
      <c r="BX2196" s="1">
        <v>410911.1337266207</v>
      </c>
      <c r="BY2196" s="1">
        <v>18264.90790872314</v>
      </c>
      <c r="BZ2196" s="1">
        <v>161398.44179767245</v>
      </c>
      <c r="CA2196" s="1">
        <v>410911.1337266207</v>
      </c>
      <c r="CB2196" s="1">
        <v>18264.90790872314</v>
      </c>
      <c r="CC2196" s="1">
        <v>47510.313154012452</v>
      </c>
    </row>
    <row r="2197" spans="1:81" x14ac:dyDescent="0.25">
      <c r="A2197" t="s">
        <v>1611</v>
      </c>
      <c r="B2197" t="s">
        <v>110</v>
      </c>
      <c r="C2197" t="s">
        <v>68</v>
      </c>
      <c r="D2197" t="s">
        <v>1729</v>
      </c>
      <c r="E2197">
        <v>60133</v>
      </c>
      <c r="F2197" t="s">
        <v>39</v>
      </c>
      <c r="G2197" t="s">
        <v>69</v>
      </c>
      <c r="H2197" s="74">
        <v>0.42451936704484999</v>
      </c>
      <c r="I2197" s="1">
        <v>664326</v>
      </c>
      <c r="J2197" s="1"/>
      <c r="K2197" s="1"/>
      <c r="L2197" s="1"/>
      <c r="M2197" s="1"/>
      <c r="N2197" s="1">
        <v>59313</v>
      </c>
      <c r="O2197" s="1"/>
      <c r="P2197" s="1"/>
      <c r="Q2197" s="1"/>
      <c r="R2197" s="1"/>
      <c r="S2197" s="1"/>
      <c r="T2197" s="1">
        <v>59313</v>
      </c>
      <c r="U2197" s="1">
        <v>41.6</v>
      </c>
      <c r="V2197" s="36">
        <v>0.2790141521796104</v>
      </c>
      <c r="W2197" s="1"/>
      <c r="X2197" s="1"/>
      <c r="Y2197" s="1"/>
      <c r="Z2197" s="1"/>
      <c r="AA2197" s="1">
        <v>260312</v>
      </c>
      <c r="AB2197" s="1"/>
      <c r="AC2197" s="1"/>
      <c r="AD2197" s="1"/>
      <c r="AE2197" s="1"/>
      <c r="AF2197" s="1"/>
      <c r="AG2197" s="1"/>
      <c r="AH2197" s="1"/>
      <c r="AI2197" s="1"/>
      <c r="AJ2197" s="1"/>
      <c r="AK2197" s="1">
        <v>110507.48547417899</v>
      </c>
      <c r="AL2197" s="1"/>
      <c r="AM2197" s="1"/>
      <c r="AN2197" s="1"/>
      <c r="AO2197" s="1"/>
      <c r="AP2197" s="1"/>
      <c r="AQ2197" s="1">
        <v>110507.48547417899</v>
      </c>
      <c r="AR2197" s="1"/>
      <c r="AS2197" s="1"/>
      <c r="AT2197" s="1"/>
      <c r="AU2197" s="1"/>
      <c r="AV2197" s="1">
        <v>5232.8621082400041</v>
      </c>
      <c r="AW2197" s="1"/>
      <c r="AX2197" s="1"/>
      <c r="AY2197" s="1"/>
      <c r="AZ2197" s="1"/>
      <c r="BA2197" s="1"/>
      <c r="BB2197" s="1">
        <v>5232.8621082400041</v>
      </c>
      <c r="BC2197" s="7">
        <v>0.17422221557250356</v>
      </c>
      <c r="BD2197" s="35" t="s">
        <v>552</v>
      </c>
      <c r="BE2197" s="35" t="s">
        <v>552</v>
      </c>
      <c r="BF2197" s="35" t="s">
        <v>552</v>
      </c>
      <c r="BG2197" s="35" t="s">
        <v>552</v>
      </c>
      <c r="BH2197" s="35">
        <v>1.9513487360682986</v>
      </c>
      <c r="BI2197" s="35" t="s">
        <v>552</v>
      </c>
      <c r="BJ2197" s="35" t="s">
        <v>552</v>
      </c>
      <c r="BK2197" s="35" t="s">
        <v>552</v>
      </c>
      <c r="BL2197" s="35" t="s">
        <v>552</v>
      </c>
      <c r="BM2197" s="35" t="s">
        <v>552</v>
      </c>
      <c r="BN2197" s="35">
        <v>1.9513487360682986</v>
      </c>
      <c r="BO2197" s="1"/>
      <c r="BP2197" s="1"/>
      <c r="BQ2197" s="1">
        <v>218669.54615999997</v>
      </c>
      <c r="BR2197" s="1">
        <v>9719.8123760547187</v>
      </c>
      <c r="BS2197" s="1">
        <v>85889.432342100015</v>
      </c>
      <c r="BT2197" s="1">
        <v>218669.54615999997</v>
      </c>
      <c r="BU2197" s="1">
        <v>9719.8123760547187</v>
      </c>
      <c r="BV2197" s="1">
        <v>25282.981556346011</v>
      </c>
      <c r="BW2197" s="35">
        <v>5.9754081473838898</v>
      </c>
      <c r="BX2197" s="1">
        <v>1087970.2415492015</v>
      </c>
      <c r="BY2197" s="1">
        <v>48360.033686865419</v>
      </c>
      <c r="BZ2197" s="1">
        <v>427334.98144906189</v>
      </c>
      <c r="CA2197" s="1">
        <v>1087970.2415492015</v>
      </c>
      <c r="CB2197" s="1">
        <v>48360.033686865419</v>
      </c>
      <c r="CC2197" s="1">
        <v>125793.15242560058</v>
      </c>
    </row>
    <row r="2198" spans="1:81" x14ac:dyDescent="0.25">
      <c r="A2198" t="s">
        <v>1611</v>
      </c>
      <c r="B2198" t="s">
        <v>110</v>
      </c>
      <c r="C2198" t="s">
        <v>68</v>
      </c>
      <c r="D2198" t="s">
        <v>28</v>
      </c>
      <c r="E2198">
        <v>60133</v>
      </c>
      <c r="F2198" t="s">
        <v>39</v>
      </c>
      <c r="G2198" t="s">
        <v>69</v>
      </c>
      <c r="H2198" s="74">
        <v>0.42451936704484999</v>
      </c>
      <c r="I2198" s="1">
        <v>664326</v>
      </c>
      <c r="J2198" s="1">
        <v>0</v>
      </c>
      <c r="K2198" s="1">
        <v>0</v>
      </c>
      <c r="L2198" s="1">
        <v>0</v>
      </c>
      <c r="M2198" s="1">
        <v>0</v>
      </c>
      <c r="N2198" s="1">
        <v>59313</v>
      </c>
      <c r="O2198" s="1">
        <v>0</v>
      </c>
      <c r="P2198" s="1">
        <v>0</v>
      </c>
      <c r="Q2198" s="1">
        <v>0</v>
      </c>
      <c r="R2198" s="1">
        <v>0</v>
      </c>
      <c r="S2198" s="1">
        <v>0</v>
      </c>
      <c r="T2198" s="1">
        <v>59313</v>
      </c>
      <c r="U2198" s="1"/>
      <c r="V2198" s="36"/>
      <c r="W2198" s="1"/>
      <c r="X2198" s="1"/>
      <c r="Y2198" s="1"/>
      <c r="Z2198" s="1"/>
      <c r="AA2198" s="1">
        <v>260312</v>
      </c>
      <c r="AB2198" s="1"/>
      <c r="AC2198" s="1"/>
      <c r="AD2198" s="1"/>
      <c r="AE2198" s="1"/>
      <c r="AF2198" s="1"/>
      <c r="AG2198" s="1">
        <v>0</v>
      </c>
      <c r="AH2198" s="1">
        <v>0</v>
      </c>
      <c r="AI2198" s="1">
        <v>0</v>
      </c>
      <c r="AJ2198" s="1">
        <v>0</v>
      </c>
      <c r="AK2198" s="1">
        <v>110507.48547417899</v>
      </c>
      <c r="AL2198" s="1">
        <v>0</v>
      </c>
      <c r="AM2198" s="1">
        <v>0</v>
      </c>
      <c r="AN2198" s="1">
        <v>0</v>
      </c>
      <c r="AO2198" s="1">
        <v>0</v>
      </c>
      <c r="AP2198" s="1">
        <v>0</v>
      </c>
      <c r="AQ2198" s="1">
        <v>110507.48547417899</v>
      </c>
      <c r="AR2198" s="1">
        <v>0</v>
      </c>
      <c r="AS2198" s="1">
        <v>0</v>
      </c>
      <c r="AT2198" s="1">
        <v>0</v>
      </c>
      <c r="AU2198" s="1">
        <v>0</v>
      </c>
      <c r="AV2198" s="1">
        <v>5232.8621082400041</v>
      </c>
      <c r="AW2198" s="1">
        <v>0</v>
      </c>
      <c r="AX2198" s="1">
        <v>0</v>
      </c>
      <c r="AY2198" s="1">
        <v>0</v>
      </c>
      <c r="AZ2198" s="1">
        <v>0</v>
      </c>
      <c r="BA2198" s="1">
        <v>0</v>
      </c>
      <c r="BB2198" s="1">
        <v>5232.8621082400041</v>
      </c>
      <c r="BC2198" s="7">
        <v>0.17422221557250356</v>
      </c>
      <c r="BD2198" s="35" t="s">
        <v>552</v>
      </c>
      <c r="BE2198" s="35" t="s">
        <v>552</v>
      </c>
      <c r="BF2198" s="35" t="s">
        <v>552</v>
      </c>
      <c r="BG2198" s="35" t="s">
        <v>552</v>
      </c>
      <c r="BH2198" s="35">
        <v>1.9513487360682986</v>
      </c>
      <c r="BI2198" s="35" t="s">
        <v>552</v>
      </c>
      <c r="BJ2198" s="35" t="s">
        <v>552</v>
      </c>
      <c r="BK2198" s="35" t="s">
        <v>552</v>
      </c>
      <c r="BL2198" s="35" t="s">
        <v>552</v>
      </c>
      <c r="BM2198" s="35" t="s">
        <v>552</v>
      </c>
      <c r="BN2198" s="35">
        <v>1.9513487360682986</v>
      </c>
      <c r="BO2198" s="1">
        <v>0</v>
      </c>
      <c r="BP2198" s="1">
        <v>0</v>
      </c>
      <c r="BQ2198" s="1">
        <v>218669.54615999997</v>
      </c>
      <c r="BR2198" s="1">
        <v>9719.8123760547187</v>
      </c>
      <c r="BS2198" s="1">
        <v>85889.432342100015</v>
      </c>
      <c r="BT2198" s="1">
        <v>218669.54615999997</v>
      </c>
      <c r="BU2198" s="1">
        <v>9719.8123760547187</v>
      </c>
      <c r="BV2198" s="1">
        <v>25282.981556346011</v>
      </c>
      <c r="BW2198" s="35">
        <v>5.9754081473838898</v>
      </c>
      <c r="BX2198" s="1">
        <v>1087970.2415492015</v>
      </c>
      <c r="BY2198" s="1">
        <v>48360.033686865419</v>
      </c>
      <c r="BZ2198" s="1">
        <v>427334.98144906189</v>
      </c>
      <c r="CA2198" s="1">
        <v>1087970.2415492015</v>
      </c>
      <c r="CB2198" s="1">
        <v>48360.033686865419</v>
      </c>
      <c r="CC2198" s="1">
        <v>125793.15242560058</v>
      </c>
    </row>
    <row r="2199" spans="1:81" x14ac:dyDescent="0.25">
      <c r="A2199" t="s">
        <v>66</v>
      </c>
      <c r="B2199" t="s">
        <v>67</v>
      </c>
      <c r="C2199" t="s">
        <v>68</v>
      </c>
      <c r="D2199" t="s">
        <v>38</v>
      </c>
      <c r="E2199">
        <v>60008</v>
      </c>
      <c r="F2199" t="s">
        <v>39</v>
      </c>
      <c r="G2199" t="s">
        <v>69</v>
      </c>
      <c r="H2199" s="74">
        <v>0.42451936704484999</v>
      </c>
      <c r="I2199" s="1">
        <v>429478520</v>
      </c>
      <c r="J2199" s="1"/>
      <c r="K2199" s="1">
        <v>3469887</v>
      </c>
      <c r="L2199" s="1">
        <v>39832768</v>
      </c>
      <c r="M2199" s="1"/>
      <c r="N2199" s="1"/>
      <c r="O2199" s="1"/>
      <c r="P2199" s="1">
        <v>1029881</v>
      </c>
      <c r="Q2199" s="1"/>
      <c r="R2199" s="1"/>
      <c r="S2199" s="1"/>
      <c r="T2199" s="1">
        <v>44332536</v>
      </c>
      <c r="U2199" s="1">
        <v>42.097765363128495</v>
      </c>
      <c r="V2199" s="36">
        <v>0.23163548818302751</v>
      </c>
      <c r="W2199" s="1"/>
      <c r="X2199" s="1">
        <v>1174659</v>
      </c>
      <c r="Y2199" s="1">
        <v>10990906</v>
      </c>
      <c r="Z2199" s="1"/>
      <c r="AA2199" s="1"/>
      <c r="AB2199" s="1"/>
      <c r="AC2199" s="1">
        <v>190064</v>
      </c>
      <c r="AD2199" s="1"/>
      <c r="AE2199" s="1"/>
      <c r="AF2199" s="1"/>
      <c r="AG2199" s="1">
        <v>0</v>
      </c>
      <c r="AH2199" s="1">
        <v>9573739.500405876</v>
      </c>
      <c r="AI2199" s="1">
        <v>112682695.736</v>
      </c>
      <c r="AJ2199" s="1">
        <v>0</v>
      </c>
      <c r="AK2199" s="1">
        <v>0</v>
      </c>
      <c r="AL2199" s="1">
        <v>0</v>
      </c>
      <c r="AM2199" s="1">
        <v>1669931.6931691666</v>
      </c>
      <c r="AN2199" s="1">
        <v>0</v>
      </c>
      <c r="AO2199" s="1">
        <v>0</v>
      </c>
      <c r="AP2199" s="1">
        <v>0</v>
      </c>
      <c r="AQ2199" s="1">
        <v>123926366.92957504</v>
      </c>
      <c r="AR2199" s="1">
        <v>0</v>
      </c>
      <c r="AS2199" s="1">
        <v>2537599.9798035002</v>
      </c>
      <c r="AT2199" s="1">
        <v>23828497.431576401</v>
      </c>
      <c r="AU2199" s="1">
        <v>0</v>
      </c>
      <c r="AV2199" s="1">
        <v>0</v>
      </c>
      <c r="AW2199" s="1">
        <v>0</v>
      </c>
      <c r="AX2199" s="1">
        <v>494390.67551999999</v>
      </c>
      <c r="AY2199" s="1">
        <v>0</v>
      </c>
      <c r="AZ2199" s="1">
        <v>0</v>
      </c>
      <c r="BA2199" s="1">
        <v>0</v>
      </c>
      <c r="BB2199" s="1">
        <v>26860488.086899899</v>
      </c>
      <c r="BC2199" s="7">
        <v>0.35109289055125487</v>
      </c>
      <c r="BD2199" s="35" t="s">
        <v>552</v>
      </c>
      <c r="BE2199" s="35">
        <v>3.4904132267734878</v>
      </c>
      <c r="BF2199" s="35">
        <v>3.4271078818217302</v>
      </c>
      <c r="BG2199" s="35" t="s">
        <v>552</v>
      </c>
      <c r="BH2199" s="35" t="s">
        <v>552</v>
      </c>
      <c r="BI2199" s="35" t="s">
        <v>552</v>
      </c>
      <c r="BJ2199" s="35">
        <v>2.1015266508355492</v>
      </c>
      <c r="BK2199" s="35" t="s">
        <v>552</v>
      </c>
      <c r="BL2199" s="35" t="s">
        <v>552</v>
      </c>
      <c r="BM2199" s="35" t="s">
        <v>552</v>
      </c>
      <c r="BN2199" s="35">
        <v>3.4012684276955176</v>
      </c>
      <c r="BO2199" s="1">
        <v>0</v>
      </c>
      <c r="BP2199" s="1"/>
      <c r="BQ2199" s="1">
        <v>141367149.64319998</v>
      </c>
      <c r="BR2199" s="1">
        <v>6283738.1555827474</v>
      </c>
      <c r="BS2199" s="1">
        <v>55526452.804685131</v>
      </c>
      <c r="BT2199" s="1">
        <v>141367149.64319998</v>
      </c>
      <c r="BU2199" s="1">
        <v>6283738.1555827474</v>
      </c>
      <c r="BV2199" s="1">
        <v>16345134.01553873</v>
      </c>
      <c r="BW2199" s="35">
        <v>6.7020607352823607</v>
      </c>
      <c r="BX2199" s="1">
        <v>806084073.23927641</v>
      </c>
      <c r="BY2199" s="1">
        <v>35830256.607743986</v>
      </c>
      <c r="BZ2199" s="1">
        <v>316615206.30710417</v>
      </c>
      <c r="CA2199" s="1">
        <v>806084073.23927641</v>
      </c>
      <c r="CB2199" s="1">
        <v>35830256.607743986</v>
      </c>
      <c r="CC2199" s="1">
        <v>93200946.882931501</v>
      </c>
    </row>
    <row r="2200" spans="1:81" x14ac:dyDescent="0.25">
      <c r="A2200" t="s">
        <v>66</v>
      </c>
      <c r="B2200" t="s">
        <v>67</v>
      </c>
      <c r="C2200" t="s">
        <v>68</v>
      </c>
      <c r="D2200" t="s">
        <v>1729</v>
      </c>
      <c r="E2200">
        <v>60008</v>
      </c>
      <c r="F2200" t="s">
        <v>39</v>
      </c>
      <c r="G2200" t="s">
        <v>69</v>
      </c>
      <c r="H2200" s="74">
        <v>0.42451936704484999</v>
      </c>
      <c r="I2200" s="1">
        <v>53624968</v>
      </c>
      <c r="J2200" s="1"/>
      <c r="K2200" s="1"/>
      <c r="L2200" s="1"/>
      <c r="M2200" s="1"/>
      <c r="N2200" s="1">
        <v>3617311</v>
      </c>
      <c r="O2200" s="1"/>
      <c r="P2200" s="1"/>
      <c r="Q2200" s="1"/>
      <c r="R2200" s="1"/>
      <c r="S2200" s="1"/>
      <c r="T2200" s="1">
        <v>3617311</v>
      </c>
      <c r="U2200" s="1">
        <v>61.05263157894737</v>
      </c>
      <c r="V2200" s="36">
        <v>0.24841294830752825</v>
      </c>
      <c r="W2200" s="1"/>
      <c r="X2200" s="1"/>
      <c r="Y2200" s="1"/>
      <c r="Z2200" s="1"/>
      <c r="AA2200" s="1">
        <v>22758957</v>
      </c>
      <c r="AB2200" s="1"/>
      <c r="AC2200" s="1"/>
      <c r="AD2200" s="1"/>
      <c r="AE2200" s="1"/>
      <c r="AF2200" s="1"/>
      <c r="AG2200" s="1"/>
      <c r="AH2200" s="1"/>
      <c r="AI2200" s="1"/>
      <c r="AJ2200" s="1"/>
      <c r="AK2200" s="1">
        <v>9661618.0202409588</v>
      </c>
      <c r="AL2200" s="1"/>
      <c r="AM2200" s="1"/>
      <c r="AN2200" s="1"/>
      <c r="AO2200" s="1"/>
      <c r="AP2200" s="1"/>
      <c r="AQ2200" s="1">
        <v>9661618.0202409588</v>
      </c>
      <c r="AR2200" s="1"/>
      <c r="AS2200" s="1"/>
      <c r="AT2200" s="1"/>
      <c r="AU2200" s="1"/>
      <c r="AV2200" s="1">
        <v>457506.69853239035</v>
      </c>
      <c r="AW2200" s="1"/>
      <c r="AX2200" s="1"/>
      <c r="AY2200" s="1"/>
      <c r="AZ2200" s="1"/>
      <c r="BA2200" s="1"/>
      <c r="BB2200" s="1">
        <v>457506.69853239035</v>
      </c>
      <c r="BC2200" s="7">
        <v>0.18870173906254542</v>
      </c>
      <c r="BD2200" s="35" t="s">
        <v>552</v>
      </c>
      <c r="BE2200" s="35" t="s">
        <v>552</v>
      </c>
      <c r="BF2200" s="35" t="s">
        <v>552</v>
      </c>
      <c r="BG2200" s="35" t="s">
        <v>552</v>
      </c>
      <c r="BH2200" s="35">
        <v>2.7974162903807134</v>
      </c>
      <c r="BI2200" s="35" t="s">
        <v>552</v>
      </c>
      <c r="BJ2200" s="35" t="s">
        <v>552</v>
      </c>
      <c r="BK2200" s="35" t="s">
        <v>552</v>
      </c>
      <c r="BL2200" s="35" t="s">
        <v>552</v>
      </c>
      <c r="BM2200" s="35" t="s">
        <v>552</v>
      </c>
      <c r="BN2200" s="35">
        <v>2.7974162903807134</v>
      </c>
      <c r="BO2200" s="1"/>
      <c r="BP2200" s="1"/>
      <c r="BQ2200" s="1">
        <v>17651194.466879997</v>
      </c>
      <c r="BR2200" s="1">
        <v>784591.64270544623</v>
      </c>
      <c r="BS2200" s="1">
        <v>6933069.0969242193</v>
      </c>
      <c r="BT2200" s="1">
        <v>17651194.466879997</v>
      </c>
      <c r="BU2200" s="1">
        <v>784591.64270544623</v>
      </c>
      <c r="BV2200" s="1">
        <v>2040864.0891725526</v>
      </c>
      <c r="BW2200" s="35">
        <v>6.7020607352823607</v>
      </c>
      <c r="BX2200" s="1">
        <v>100648182.9004297</v>
      </c>
      <c r="BY2200" s="1">
        <v>4473789.1991014117</v>
      </c>
      <c r="BZ2200" s="1">
        <v>39532781.072571121</v>
      </c>
      <c r="CA2200" s="1">
        <v>100648182.9004297</v>
      </c>
      <c r="CB2200" s="1">
        <v>4473789.1991014117</v>
      </c>
      <c r="CC2200" s="1">
        <v>11637130.98891861</v>
      </c>
    </row>
    <row r="2201" spans="1:81" x14ac:dyDescent="0.25">
      <c r="A2201" t="s">
        <v>66</v>
      </c>
      <c r="B2201" t="s">
        <v>67</v>
      </c>
      <c r="C2201" t="s">
        <v>68</v>
      </c>
      <c r="D2201" t="s">
        <v>28</v>
      </c>
      <c r="E2201">
        <v>60008</v>
      </c>
      <c r="F2201" t="s">
        <v>39</v>
      </c>
      <c r="G2201" t="s">
        <v>69</v>
      </c>
      <c r="H2201" s="74">
        <v>0.42451936704484999</v>
      </c>
      <c r="I2201" s="1">
        <v>560238385</v>
      </c>
      <c r="J2201" s="1">
        <v>0</v>
      </c>
      <c r="K2201" s="1">
        <v>3469887</v>
      </c>
      <c r="L2201" s="1">
        <v>39832768</v>
      </c>
      <c r="M2201" s="1">
        <v>0</v>
      </c>
      <c r="N2201" s="1">
        <v>3617311</v>
      </c>
      <c r="O2201" s="1">
        <v>0</v>
      </c>
      <c r="P2201" s="1">
        <v>17287344</v>
      </c>
      <c r="Q2201" s="1">
        <v>0</v>
      </c>
      <c r="R2201" s="1">
        <v>0</v>
      </c>
      <c r="S2201" s="1">
        <v>0</v>
      </c>
      <c r="T2201" s="1">
        <v>64207310</v>
      </c>
      <c r="U2201" s="1"/>
      <c r="V2201" s="36"/>
      <c r="W2201" s="1"/>
      <c r="X2201" s="1">
        <v>1174659</v>
      </c>
      <c r="Y2201" s="1">
        <v>10990906</v>
      </c>
      <c r="Z2201" s="1"/>
      <c r="AA2201" s="1">
        <v>22758957</v>
      </c>
      <c r="AB2201" s="1"/>
      <c r="AC2201" s="1">
        <v>2973381</v>
      </c>
      <c r="AD2201" s="1"/>
      <c r="AE2201" s="1"/>
      <c r="AF2201" s="1"/>
      <c r="AG2201" s="1">
        <v>0</v>
      </c>
      <c r="AH2201" s="1">
        <v>9573739.500405876</v>
      </c>
      <c r="AI2201" s="1">
        <v>112682695.736</v>
      </c>
      <c r="AJ2201" s="1">
        <v>0</v>
      </c>
      <c r="AK2201" s="1">
        <v>9661618.0202409588</v>
      </c>
      <c r="AL2201" s="1">
        <v>0</v>
      </c>
      <c r="AM2201" s="1">
        <v>26125920.721559998</v>
      </c>
      <c r="AN2201" s="1">
        <v>0</v>
      </c>
      <c r="AO2201" s="1">
        <v>0</v>
      </c>
      <c r="AP2201" s="1">
        <v>0</v>
      </c>
      <c r="AQ2201" s="1">
        <v>158043973.97820684</v>
      </c>
      <c r="AR2201" s="1">
        <v>0</v>
      </c>
      <c r="AS2201" s="1">
        <v>2537599.9798035002</v>
      </c>
      <c r="AT2201" s="1">
        <v>23828497.431576401</v>
      </c>
      <c r="AU2201" s="1">
        <v>0</v>
      </c>
      <c r="AV2201" s="1">
        <v>457506.69853239035</v>
      </c>
      <c r="AW2201" s="1">
        <v>0</v>
      </c>
      <c r="AX2201" s="1">
        <v>7734299.18958</v>
      </c>
      <c r="AY2201" s="1">
        <v>0</v>
      </c>
      <c r="AZ2201" s="1">
        <v>0</v>
      </c>
      <c r="BA2201" s="1">
        <v>0</v>
      </c>
      <c r="BB2201" s="1">
        <v>34557903.299492292</v>
      </c>
      <c r="BC2201" s="7">
        <v>0.34378557848673497</v>
      </c>
      <c r="BD2201" s="35" t="s">
        <v>552</v>
      </c>
      <c r="BE2201" s="35">
        <v>3.4904132267734878</v>
      </c>
      <c r="BF2201" s="35">
        <v>3.4271078818217302</v>
      </c>
      <c r="BG2201" s="35" t="s">
        <v>552</v>
      </c>
      <c r="BH2201" s="35">
        <v>2.7974162903807134</v>
      </c>
      <c r="BI2201" s="35" t="s">
        <v>552</v>
      </c>
      <c r="BJ2201" s="35">
        <v>1.958671031891307</v>
      </c>
      <c r="BK2201" s="35" t="s">
        <v>552</v>
      </c>
      <c r="BL2201" s="35" t="s">
        <v>552</v>
      </c>
      <c r="BM2201" s="35" t="s">
        <v>552</v>
      </c>
      <c r="BN2201" s="35">
        <v>2.9996876878613845</v>
      </c>
      <c r="BO2201" s="1">
        <v>0</v>
      </c>
      <c r="BP2201" s="1">
        <v>0</v>
      </c>
      <c r="BQ2201" s="1">
        <v>184408066.80659997</v>
      </c>
      <c r="BR2201" s="1">
        <v>8196897.2884757007</v>
      </c>
      <c r="BS2201" s="1">
        <v>72432144.555391297</v>
      </c>
      <c r="BT2201" s="1">
        <v>184408066.80659997</v>
      </c>
      <c r="BU2201" s="1">
        <v>8196897.2884757007</v>
      </c>
      <c r="BV2201" s="1">
        <v>21321605.288837221</v>
      </c>
      <c r="BW2201" s="35">
        <v>6.7020607352823607</v>
      </c>
      <c r="BX2201" s="1">
        <v>1051505997.0072402</v>
      </c>
      <c r="BY2201" s="1">
        <v>46739206.179759741</v>
      </c>
      <c r="BZ2201" s="1">
        <v>413012487.44159275</v>
      </c>
      <c r="CA2201" s="1">
        <v>1051505997.0072402</v>
      </c>
      <c r="CB2201" s="1">
        <v>46739206.179759741</v>
      </c>
      <c r="CC2201" s="1">
        <v>121577088.33066744</v>
      </c>
    </row>
    <row r="2202" spans="1:81" x14ac:dyDescent="0.25">
      <c r="A2202" t="s">
        <v>66</v>
      </c>
      <c r="B2202" t="s">
        <v>67</v>
      </c>
      <c r="C2202" t="s">
        <v>68</v>
      </c>
      <c r="D2202" t="s">
        <v>1730</v>
      </c>
      <c r="E2202">
        <v>60008</v>
      </c>
      <c r="F2202" t="s">
        <v>39</v>
      </c>
      <c r="G2202" t="s">
        <v>69</v>
      </c>
      <c r="H2202" s="74">
        <v>0.42451936704484999</v>
      </c>
      <c r="I2202" s="1">
        <v>77134897</v>
      </c>
      <c r="J2202" s="1"/>
      <c r="K2202" s="1"/>
      <c r="L2202" s="1"/>
      <c r="M2202" s="1"/>
      <c r="N2202" s="1"/>
      <c r="O2202" s="1"/>
      <c r="P2202" s="1">
        <v>16257463</v>
      </c>
      <c r="Q2202" s="1"/>
      <c r="R2202" s="1"/>
      <c r="S2202" s="1"/>
      <c r="T2202" s="1">
        <v>16257463</v>
      </c>
      <c r="U2202" s="1">
        <v>10.763888888888889</v>
      </c>
      <c r="V2202" s="36">
        <v>0.28006495251136748</v>
      </c>
      <c r="W2202" s="1"/>
      <c r="X2202" s="1"/>
      <c r="Y2202" s="1"/>
      <c r="Z2202" s="1"/>
      <c r="AA2202" s="1"/>
      <c r="AB2202" s="1"/>
      <c r="AC2202" s="1">
        <v>2783317</v>
      </c>
      <c r="AD2202" s="1"/>
      <c r="AE2202" s="1"/>
      <c r="AF2202" s="1"/>
      <c r="AG2202" s="1">
        <v>0</v>
      </c>
      <c r="AH2202" s="1">
        <v>0</v>
      </c>
      <c r="AI2202" s="1">
        <v>0</v>
      </c>
      <c r="AJ2202" s="1">
        <v>0</v>
      </c>
      <c r="AK2202" s="1"/>
      <c r="AL2202" s="1">
        <v>0</v>
      </c>
      <c r="AM2202" s="1">
        <v>24455989.028390832</v>
      </c>
      <c r="AN2202" s="1"/>
      <c r="AO2202" s="1">
        <v>0</v>
      </c>
      <c r="AP2202" s="1">
        <v>0</v>
      </c>
      <c r="AQ2202" s="1">
        <v>24455989.028390832</v>
      </c>
      <c r="AR2202" s="1">
        <v>0</v>
      </c>
      <c r="AS2202" s="1">
        <v>0</v>
      </c>
      <c r="AT2202" s="1">
        <v>0</v>
      </c>
      <c r="AU2202" s="1">
        <v>0</v>
      </c>
      <c r="AV2202" s="1"/>
      <c r="AW2202" s="1">
        <v>0</v>
      </c>
      <c r="AX2202" s="1">
        <v>7239908.51406</v>
      </c>
      <c r="AY2202" s="1"/>
      <c r="AZ2202" s="1">
        <v>0</v>
      </c>
      <c r="BA2202" s="1">
        <v>0</v>
      </c>
      <c r="BB2202" s="1">
        <v>7239908.51406</v>
      </c>
      <c r="BC2202" s="7">
        <v>0.41091514703715531</v>
      </c>
      <c r="BD2202" s="35" t="s">
        <v>552</v>
      </c>
      <c r="BE2202" s="35" t="s">
        <v>552</v>
      </c>
      <c r="BF2202" s="35" t="s">
        <v>552</v>
      </c>
      <c r="BG2202" s="35" t="s">
        <v>552</v>
      </c>
      <c r="BH2202" s="35" t="s">
        <v>552</v>
      </c>
      <c r="BI2202" s="35" t="s">
        <v>552</v>
      </c>
      <c r="BJ2202" s="35">
        <v>1.949621385726102</v>
      </c>
      <c r="BK2202" s="35" t="s">
        <v>552</v>
      </c>
      <c r="BL2202" s="35" t="s">
        <v>552</v>
      </c>
      <c r="BM2202" s="35" t="s">
        <v>552</v>
      </c>
      <c r="BN2202" s="35">
        <v>1.949621385726102</v>
      </c>
      <c r="BO2202" s="1">
        <v>0</v>
      </c>
      <c r="BP2202" s="1">
        <v>0</v>
      </c>
      <c r="BQ2202" s="1">
        <v>25389722.696519997</v>
      </c>
      <c r="BR2202" s="1">
        <v>1128567.4901875074</v>
      </c>
      <c r="BS2202" s="1">
        <v>9972622.6537819598</v>
      </c>
      <c r="BT2202" s="1">
        <v>25389722.696519997</v>
      </c>
      <c r="BU2202" s="1">
        <v>1128567.4901875074</v>
      </c>
      <c r="BV2202" s="1">
        <v>2935607.1841259403</v>
      </c>
      <c r="BW2202" s="35">
        <v>6.7020607352823607</v>
      </c>
      <c r="BX2202" s="1">
        <v>144773740.86753404</v>
      </c>
      <c r="BY2202" s="1">
        <v>6435160.3729143459</v>
      </c>
      <c r="BZ2202" s="1">
        <v>56864500.061917484</v>
      </c>
      <c r="CA2202" s="1">
        <v>144773740.86753404</v>
      </c>
      <c r="CB2202" s="1">
        <v>6435160.3729143459</v>
      </c>
      <c r="CC2202" s="1">
        <v>16739010.458817337</v>
      </c>
    </row>
    <row r="2203" spans="1:81" x14ac:dyDescent="0.25">
      <c r="A2203" t="s">
        <v>801</v>
      </c>
      <c r="B2203" t="s">
        <v>802</v>
      </c>
      <c r="C2203" t="s">
        <v>68</v>
      </c>
      <c r="D2203" t="s">
        <v>38</v>
      </c>
      <c r="E2203">
        <v>60097</v>
      </c>
      <c r="F2203" t="s">
        <v>370</v>
      </c>
      <c r="G2203" t="s">
        <v>69</v>
      </c>
      <c r="H2203" s="74">
        <v>0.42451936704484999</v>
      </c>
      <c r="I2203" s="1">
        <v>1317692.07</v>
      </c>
      <c r="J2203" s="1"/>
      <c r="K2203" s="1"/>
      <c r="L2203" s="1">
        <v>616011</v>
      </c>
      <c r="M2203" s="1"/>
      <c r="N2203" s="1"/>
      <c r="O2203" s="1"/>
      <c r="P2203" s="1"/>
      <c r="Q2203" s="1"/>
      <c r="R2203" s="1"/>
      <c r="S2203" s="1"/>
      <c r="T2203" s="1">
        <v>616011</v>
      </c>
      <c r="U2203" s="1">
        <v>30</v>
      </c>
      <c r="V2203" s="36">
        <v>5.8400182155417132E-2</v>
      </c>
      <c r="W2203" s="1"/>
      <c r="X2203" s="1"/>
      <c r="Y2203" s="1">
        <v>142926</v>
      </c>
      <c r="Z2203" s="1"/>
      <c r="AA2203" s="1"/>
      <c r="AB2203" s="1"/>
      <c r="AC2203" s="1"/>
      <c r="AD2203" s="1"/>
      <c r="AE2203" s="1"/>
      <c r="AF2203" s="1"/>
      <c r="AG2203" s="1">
        <v>0</v>
      </c>
      <c r="AH2203" s="1">
        <v>0</v>
      </c>
      <c r="AI2203" s="1">
        <v>1466474.0885625002</v>
      </c>
      <c r="AJ2203" s="1">
        <v>0</v>
      </c>
      <c r="AK2203" s="1">
        <v>0</v>
      </c>
      <c r="AL2203" s="1">
        <v>0</v>
      </c>
      <c r="AM2203" s="1">
        <v>0</v>
      </c>
      <c r="AN2203" s="1">
        <v>0</v>
      </c>
      <c r="AO2203" s="1">
        <v>0</v>
      </c>
      <c r="AP2203" s="1">
        <v>0</v>
      </c>
      <c r="AQ2203" s="1">
        <v>1466474.0885625002</v>
      </c>
      <c r="AR2203" s="1">
        <v>0</v>
      </c>
      <c r="AS2203" s="1">
        <v>0</v>
      </c>
      <c r="AT2203" s="1">
        <v>309866.34076439997</v>
      </c>
      <c r="AU2203" s="1">
        <v>0</v>
      </c>
      <c r="AV2203" s="1">
        <v>0</v>
      </c>
      <c r="AW2203" s="1">
        <v>0</v>
      </c>
      <c r="AX2203" s="1">
        <v>0</v>
      </c>
      <c r="AY2203" s="1">
        <v>0</v>
      </c>
      <c r="AZ2203" s="1">
        <v>0</v>
      </c>
      <c r="BA2203" s="1">
        <v>0</v>
      </c>
      <c r="BB2203" s="1">
        <v>309866.34076439997</v>
      </c>
      <c r="BC2203" s="7">
        <v>1.3480694539862415</v>
      </c>
      <c r="BD2203" s="35" t="s">
        <v>552</v>
      </c>
      <c r="BE2203" s="35" t="s">
        <v>552</v>
      </c>
      <c r="BF2203" s="35">
        <v>2.8836180349488894</v>
      </c>
      <c r="BG2203" s="35" t="s">
        <v>552</v>
      </c>
      <c r="BH2203" s="35" t="s">
        <v>552</v>
      </c>
      <c r="BI2203" s="35" t="s">
        <v>552</v>
      </c>
      <c r="BJ2203" s="35" t="s">
        <v>552</v>
      </c>
      <c r="BK2203" s="35" t="s">
        <v>552</v>
      </c>
      <c r="BL2203" s="35" t="s">
        <v>552</v>
      </c>
      <c r="BM2203" s="35" t="s">
        <v>552</v>
      </c>
      <c r="BN2203" s="35">
        <v>2.8836180349488894</v>
      </c>
      <c r="BO2203" s="1">
        <v>0</v>
      </c>
      <c r="BP2203" s="1"/>
      <c r="BQ2203" s="1">
        <v>433731.52176119998</v>
      </c>
      <c r="BR2203" s="1">
        <v>19279.269048351503</v>
      </c>
      <c r="BS2203" s="1">
        <v>170361.87638898179</v>
      </c>
      <c r="BT2203" s="1">
        <v>433731.52176119998</v>
      </c>
      <c r="BU2203" s="1">
        <v>19279.269048351503</v>
      </c>
      <c r="BV2203" s="1">
        <v>50148.849063190959</v>
      </c>
      <c r="BW2203" s="35">
        <v>6.0305825762772667</v>
      </c>
      <c r="BX2203" s="1">
        <v>2181922.2361541167</v>
      </c>
      <c r="BY2203" s="1">
        <v>96985.954957998678</v>
      </c>
      <c r="BZ2203" s="1">
        <v>857019.48702431342</v>
      </c>
      <c r="CA2203" s="1">
        <v>2181922.2361541167</v>
      </c>
      <c r="CB2203" s="1">
        <v>96985.954957998678</v>
      </c>
      <c r="CC2203" s="1">
        <v>252277.92631764698</v>
      </c>
    </row>
    <row r="2204" spans="1:81" x14ac:dyDescent="0.25">
      <c r="A2204" t="s">
        <v>801</v>
      </c>
      <c r="B2204" t="s">
        <v>802</v>
      </c>
      <c r="C2204" t="s">
        <v>68</v>
      </c>
      <c r="D2204" t="s">
        <v>28</v>
      </c>
      <c r="E2204">
        <v>60097</v>
      </c>
      <c r="F2204" t="s">
        <v>370</v>
      </c>
      <c r="G2204" t="s">
        <v>69</v>
      </c>
      <c r="H2204" s="74">
        <v>0.42451936704484999</v>
      </c>
      <c r="I2204" s="1">
        <v>2072833.76</v>
      </c>
      <c r="J2204" s="1">
        <v>0</v>
      </c>
      <c r="K2204" s="1">
        <v>0</v>
      </c>
      <c r="L2204" s="1">
        <v>636647</v>
      </c>
      <c r="M2204" s="1">
        <v>0</v>
      </c>
      <c r="N2204" s="1">
        <v>0</v>
      </c>
      <c r="O2204" s="1">
        <v>0</v>
      </c>
      <c r="P2204" s="1">
        <v>508296</v>
      </c>
      <c r="Q2204" s="1">
        <v>0</v>
      </c>
      <c r="R2204" s="1">
        <v>0</v>
      </c>
      <c r="S2204" s="1">
        <v>0</v>
      </c>
      <c r="T2204" s="1">
        <v>1144943</v>
      </c>
      <c r="U2204" s="1"/>
      <c r="V2204" s="36"/>
      <c r="W2204" s="1"/>
      <c r="X2204" s="1"/>
      <c r="Y2204" s="1">
        <v>147714</v>
      </c>
      <c r="Z2204" s="1"/>
      <c r="AA2204" s="1"/>
      <c r="AB2204" s="1"/>
      <c r="AC2204" s="1">
        <v>59869</v>
      </c>
      <c r="AD2204" s="1"/>
      <c r="AE2204" s="1"/>
      <c r="AF2204" s="1"/>
      <c r="AG2204" s="1">
        <v>0</v>
      </c>
      <c r="AH2204" s="1">
        <v>0</v>
      </c>
      <c r="AI2204" s="1">
        <v>1515600.7518125002</v>
      </c>
      <c r="AJ2204" s="1">
        <v>0</v>
      </c>
      <c r="AK2204" s="1">
        <v>0</v>
      </c>
      <c r="AL2204" s="1">
        <v>0</v>
      </c>
      <c r="AM2204" s="1">
        <v>526227.15954000002</v>
      </c>
      <c r="AN2204" s="1">
        <v>0</v>
      </c>
      <c r="AO2204" s="1">
        <v>0</v>
      </c>
      <c r="AP2204" s="1">
        <v>0</v>
      </c>
      <c r="AQ2204" s="1">
        <v>2041827.9113525003</v>
      </c>
      <c r="AR2204" s="1">
        <v>0</v>
      </c>
      <c r="AS2204" s="1">
        <v>0</v>
      </c>
      <c r="AT2204" s="1">
        <v>320246.81765159999</v>
      </c>
      <c r="AU2204" s="1">
        <v>0</v>
      </c>
      <c r="AV2204" s="1">
        <v>0</v>
      </c>
      <c r="AW2204" s="1">
        <v>0</v>
      </c>
      <c r="AX2204" s="1">
        <v>155730.04541999998</v>
      </c>
      <c r="AY2204" s="1">
        <v>0</v>
      </c>
      <c r="AZ2204" s="1">
        <v>0</v>
      </c>
      <c r="BA2204" s="1">
        <v>0</v>
      </c>
      <c r="BB2204" s="1">
        <v>475976.86307159998</v>
      </c>
      <c r="BC2204" s="7">
        <v>1.214667969525979</v>
      </c>
      <c r="BD2204" s="35" t="s">
        <v>552</v>
      </c>
      <c r="BE2204" s="35" t="s">
        <v>552</v>
      </c>
      <c r="BF2204" s="35">
        <v>2.8836192889687693</v>
      </c>
      <c r="BG2204" s="35" t="s">
        <v>552</v>
      </c>
      <c r="BH2204" s="35" t="s">
        <v>552</v>
      </c>
      <c r="BI2204" s="35" t="s">
        <v>552</v>
      </c>
      <c r="BJ2204" s="35">
        <v>1.3416536918645829</v>
      </c>
      <c r="BK2204" s="35" t="s">
        <v>552</v>
      </c>
      <c r="BL2204" s="35" t="s">
        <v>552</v>
      </c>
      <c r="BM2204" s="35" t="s">
        <v>552</v>
      </c>
      <c r="BN2204" s="35">
        <v>2.1990656080032807</v>
      </c>
      <c r="BO2204" s="1">
        <v>0</v>
      </c>
      <c r="BP2204" s="1">
        <v>0</v>
      </c>
      <c r="BQ2204" s="1">
        <v>682293.96044159995</v>
      </c>
      <c r="BR2204" s="1">
        <v>30327.813805198108</v>
      </c>
      <c r="BS2204" s="1">
        <v>267992.694830461</v>
      </c>
      <c r="BT2204" s="1">
        <v>682293.96044159995</v>
      </c>
      <c r="BU2204" s="1">
        <v>30327.813805198108</v>
      </c>
      <c r="BV2204" s="1">
        <v>78888.102713805201</v>
      </c>
      <c r="BW2204" s="35">
        <v>6.0305825762772667</v>
      </c>
      <c r="BX2204" s="1">
        <v>3432336.1092967233</v>
      </c>
      <c r="BY2204" s="1">
        <v>152566.57170501075</v>
      </c>
      <c r="BZ2204" s="1">
        <v>1348159.3811837074</v>
      </c>
      <c r="CA2204" s="1">
        <v>3432336.1092967233</v>
      </c>
      <c r="CB2204" s="1">
        <v>152566.57170501075</v>
      </c>
      <c r="CC2204" s="1">
        <v>396853.11498763983</v>
      </c>
    </row>
    <row r="2205" spans="1:81" x14ac:dyDescent="0.25">
      <c r="A2205" t="s">
        <v>801</v>
      </c>
      <c r="B2205" t="s">
        <v>802</v>
      </c>
      <c r="C2205" t="s">
        <v>68</v>
      </c>
      <c r="D2205" t="s">
        <v>1730</v>
      </c>
      <c r="E2205">
        <v>60097</v>
      </c>
      <c r="F2205" t="s">
        <v>370</v>
      </c>
      <c r="G2205" t="s">
        <v>69</v>
      </c>
      <c r="H2205" s="74">
        <v>0.42451936704484999</v>
      </c>
      <c r="I2205" s="1">
        <v>755141.69</v>
      </c>
      <c r="J2205" s="1"/>
      <c r="K2205" s="1"/>
      <c r="L2205" s="1">
        <v>20636</v>
      </c>
      <c r="M2205" s="1"/>
      <c r="N2205" s="1"/>
      <c r="O2205" s="1"/>
      <c r="P2205" s="1">
        <v>508296</v>
      </c>
      <c r="Q2205" s="1"/>
      <c r="R2205" s="1"/>
      <c r="S2205" s="1"/>
      <c r="T2205" s="1">
        <v>528932</v>
      </c>
      <c r="U2205" s="1">
        <v>11.714285714285714</v>
      </c>
      <c r="V2205" s="36">
        <v>0.32171336244541482</v>
      </c>
      <c r="W2205" s="1"/>
      <c r="X2205" s="1"/>
      <c r="Y2205" s="1">
        <v>4788</v>
      </c>
      <c r="Z2205" s="1"/>
      <c r="AA2205" s="1"/>
      <c r="AB2205" s="1"/>
      <c r="AC2205" s="1">
        <v>59869</v>
      </c>
      <c r="AD2205" s="1"/>
      <c r="AE2205" s="1"/>
      <c r="AF2205" s="1"/>
      <c r="AG2205" s="1">
        <v>0</v>
      </c>
      <c r="AH2205" s="1">
        <v>0</v>
      </c>
      <c r="AI2205" s="1">
        <v>49126.663250000005</v>
      </c>
      <c r="AJ2205" s="1">
        <v>0</v>
      </c>
      <c r="AK2205" s="1"/>
      <c r="AL2205" s="1">
        <v>0</v>
      </c>
      <c r="AM2205" s="1">
        <v>526227.15954000002</v>
      </c>
      <c r="AN2205" s="1"/>
      <c r="AO2205" s="1">
        <v>0</v>
      </c>
      <c r="AP2205" s="1">
        <v>0</v>
      </c>
      <c r="AQ2205" s="1">
        <v>575353.82279000001</v>
      </c>
      <c r="AR2205" s="1">
        <v>0</v>
      </c>
      <c r="AS2205" s="1">
        <v>0</v>
      </c>
      <c r="AT2205" s="1">
        <v>10380.4768872</v>
      </c>
      <c r="AU2205" s="1">
        <v>0</v>
      </c>
      <c r="AV2205" s="1"/>
      <c r="AW2205" s="1">
        <v>0</v>
      </c>
      <c r="AX2205" s="1">
        <v>155730.04541999998</v>
      </c>
      <c r="AY2205" s="1"/>
      <c r="AZ2205" s="1">
        <v>0</v>
      </c>
      <c r="BA2205" s="1">
        <v>0</v>
      </c>
      <c r="BB2205" s="1">
        <v>166110.52230719998</v>
      </c>
      <c r="BC2205" s="7">
        <v>0.98188771049999912</v>
      </c>
      <c r="BD2205" s="35" t="s">
        <v>552</v>
      </c>
      <c r="BE2205" s="35" t="s">
        <v>552</v>
      </c>
      <c r="BF2205" s="35">
        <v>2.883656723066486</v>
      </c>
      <c r="BG2205" s="35" t="s">
        <v>552</v>
      </c>
      <c r="BH2205" s="35" t="s">
        <v>552</v>
      </c>
      <c r="BI2205" s="35" t="s">
        <v>552</v>
      </c>
      <c r="BJ2205" s="35">
        <v>1.3416536918645829</v>
      </c>
      <c r="BK2205" s="35" t="s">
        <v>552</v>
      </c>
      <c r="BL2205" s="35" t="s">
        <v>552</v>
      </c>
      <c r="BM2205" s="35" t="s">
        <v>552</v>
      </c>
      <c r="BN2205" s="35">
        <v>1.4018141180665946</v>
      </c>
      <c r="BO2205" s="1">
        <v>0</v>
      </c>
      <c r="BP2205" s="1">
        <v>0</v>
      </c>
      <c r="BQ2205" s="1">
        <v>248562.43868039994</v>
      </c>
      <c r="BR2205" s="1">
        <v>11048.544756846601</v>
      </c>
      <c r="BS2205" s="1">
        <v>97630.818441479132</v>
      </c>
      <c r="BT2205" s="1">
        <v>248562.43868039994</v>
      </c>
      <c r="BU2205" s="1">
        <v>11048.544756846601</v>
      </c>
      <c r="BV2205" s="1">
        <v>28739.253650614239</v>
      </c>
      <c r="BW2205" s="35">
        <v>6.0305825762772667</v>
      </c>
      <c r="BX2205" s="1">
        <v>1250413.8731426066</v>
      </c>
      <c r="BY2205" s="1">
        <v>55580.616747012064</v>
      </c>
      <c r="BZ2205" s="1">
        <v>491139.8941593942</v>
      </c>
      <c r="CA2205" s="1">
        <v>1250413.8731426066</v>
      </c>
      <c r="CB2205" s="1">
        <v>55580.616747012064</v>
      </c>
      <c r="CC2205" s="1">
        <v>144575.18866999284</v>
      </c>
    </row>
    <row r="2206" spans="1:81" x14ac:dyDescent="0.25">
      <c r="A2206" t="s">
        <v>1600</v>
      </c>
      <c r="B2206" t="s">
        <v>1601</v>
      </c>
      <c r="C2206" t="s">
        <v>68</v>
      </c>
      <c r="D2206" t="s">
        <v>28</v>
      </c>
      <c r="E2206">
        <v>60115</v>
      </c>
      <c r="F2206" t="s">
        <v>370</v>
      </c>
      <c r="G2206" t="s">
        <v>69</v>
      </c>
      <c r="H2206" s="74">
        <v>0.42451936704484999</v>
      </c>
      <c r="I2206" s="1">
        <v>1147899.68</v>
      </c>
      <c r="J2206" s="1">
        <v>0</v>
      </c>
      <c r="K2206" s="1">
        <v>0</v>
      </c>
      <c r="L2206" s="1">
        <v>0</v>
      </c>
      <c r="M2206" s="1">
        <v>0</v>
      </c>
      <c r="N2206" s="1">
        <v>0</v>
      </c>
      <c r="O2206" s="1">
        <v>0</v>
      </c>
      <c r="P2206" s="1">
        <v>686543</v>
      </c>
      <c r="Q2206" s="1">
        <v>0</v>
      </c>
      <c r="R2206" s="1">
        <v>0</v>
      </c>
      <c r="S2206" s="1">
        <v>0</v>
      </c>
      <c r="T2206" s="1">
        <v>686543</v>
      </c>
      <c r="U2206" s="1"/>
      <c r="V2206" s="36"/>
      <c r="W2206" s="1"/>
      <c r="X2206" s="1"/>
      <c r="Y2206" s="1"/>
      <c r="Z2206" s="1"/>
      <c r="AA2206" s="1"/>
      <c r="AB2206" s="1"/>
      <c r="AC2206" s="1">
        <v>80864</v>
      </c>
      <c r="AD2206" s="1"/>
      <c r="AE2206" s="1"/>
      <c r="AF2206" s="1"/>
      <c r="AG2206" s="1">
        <v>0</v>
      </c>
      <c r="AH2206" s="1">
        <v>0</v>
      </c>
      <c r="AI2206" s="1">
        <v>0</v>
      </c>
      <c r="AJ2206" s="1">
        <v>0</v>
      </c>
      <c r="AK2206" s="1">
        <v>0</v>
      </c>
      <c r="AL2206" s="1">
        <v>0</v>
      </c>
      <c r="AM2206" s="1">
        <v>710765.71842416667</v>
      </c>
      <c r="AN2206" s="1">
        <v>0</v>
      </c>
      <c r="AO2206" s="1">
        <v>0</v>
      </c>
      <c r="AP2206" s="1">
        <v>0</v>
      </c>
      <c r="AQ2206" s="1">
        <v>710765.71842416667</v>
      </c>
      <c r="AR2206" s="1">
        <v>0</v>
      </c>
      <c r="AS2206" s="1">
        <v>0</v>
      </c>
      <c r="AT2206" s="1">
        <v>0</v>
      </c>
      <c r="AU2206" s="1">
        <v>0</v>
      </c>
      <c r="AV2206" s="1">
        <v>0</v>
      </c>
      <c r="AW2206" s="1">
        <v>0</v>
      </c>
      <c r="AX2206" s="1">
        <v>210341.81951999999</v>
      </c>
      <c r="AY2206" s="1">
        <v>0</v>
      </c>
      <c r="AZ2206" s="1">
        <v>0</v>
      </c>
      <c r="BA2206" s="1">
        <v>0</v>
      </c>
      <c r="BB2206" s="1">
        <v>210341.81951999999</v>
      </c>
      <c r="BC2206" s="7">
        <v>0.80242860416527584</v>
      </c>
      <c r="BD2206" s="35" t="s">
        <v>552</v>
      </c>
      <c r="BE2206" s="35" t="s">
        <v>552</v>
      </c>
      <c r="BF2206" s="35" t="s">
        <v>552</v>
      </c>
      <c r="BG2206" s="35" t="s">
        <v>552</v>
      </c>
      <c r="BH2206" s="35" t="s">
        <v>552</v>
      </c>
      <c r="BI2206" s="35" t="s">
        <v>552</v>
      </c>
      <c r="BJ2206" s="35">
        <v>1.341660373704439</v>
      </c>
      <c r="BK2206" s="35" t="s">
        <v>552</v>
      </c>
      <c r="BL2206" s="35" t="s">
        <v>552</v>
      </c>
      <c r="BM2206" s="35" t="s">
        <v>552</v>
      </c>
      <c r="BN2206" s="35">
        <v>1.341660373704439</v>
      </c>
      <c r="BO2206" s="1">
        <v>0</v>
      </c>
      <c r="BP2206" s="1">
        <v>0</v>
      </c>
      <c r="BQ2206" s="1">
        <v>377842.65866879991</v>
      </c>
      <c r="BR2206" s="1">
        <v>16795.021595019989</v>
      </c>
      <c r="BS2206" s="1">
        <v>148409.74446413096</v>
      </c>
      <c r="BT2206" s="1">
        <v>377842.65866879991</v>
      </c>
      <c r="BU2206" s="1">
        <v>16795.021595019989</v>
      </c>
      <c r="BV2206" s="1">
        <v>43686.874272534093</v>
      </c>
      <c r="BW2206" s="35">
        <v>5.9760281158086483</v>
      </c>
      <c r="BX2206" s="1">
        <v>1880155.6928878389</v>
      </c>
      <c r="BY2206" s="1">
        <v>83572.499662432892</v>
      </c>
      <c r="BZ2206" s="1">
        <v>738491.06111349259</v>
      </c>
      <c r="CA2206" s="1">
        <v>1880155.6928878389</v>
      </c>
      <c r="CB2206" s="1">
        <v>83572.499662432892</v>
      </c>
      <c r="CC2206" s="1">
        <v>217387.11467192718</v>
      </c>
    </row>
    <row r="2207" spans="1:81" x14ac:dyDescent="0.25">
      <c r="A2207" t="s">
        <v>1600</v>
      </c>
      <c r="B2207" t="s">
        <v>1601</v>
      </c>
      <c r="C2207" t="s">
        <v>68</v>
      </c>
      <c r="D2207" t="s">
        <v>1730</v>
      </c>
      <c r="E2207">
        <v>60115</v>
      </c>
      <c r="F2207" t="s">
        <v>370</v>
      </c>
      <c r="G2207" t="s">
        <v>69</v>
      </c>
      <c r="H2207" s="74">
        <v>0.42451936704484999</v>
      </c>
      <c r="I2207" s="1">
        <v>1147899.68</v>
      </c>
      <c r="J2207" s="1"/>
      <c r="K2207" s="1"/>
      <c r="L2207" s="1"/>
      <c r="M2207" s="1"/>
      <c r="N2207" s="1"/>
      <c r="O2207" s="1"/>
      <c r="P2207" s="1">
        <v>686543</v>
      </c>
      <c r="Q2207" s="1"/>
      <c r="R2207" s="1"/>
      <c r="S2207" s="1"/>
      <c r="T2207" s="1">
        <v>686543</v>
      </c>
      <c r="U2207" s="1">
        <v>12.387755102040817</v>
      </c>
      <c r="V2207" s="36">
        <v>0.15872650910377298</v>
      </c>
      <c r="W2207" s="1"/>
      <c r="X2207" s="1"/>
      <c r="Y2207" s="1"/>
      <c r="Z2207" s="1"/>
      <c r="AA2207" s="1"/>
      <c r="AB2207" s="1"/>
      <c r="AC2207" s="1">
        <v>80864</v>
      </c>
      <c r="AD2207" s="1"/>
      <c r="AE2207" s="1"/>
      <c r="AF2207" s="1"/>
      <c r="AG2207" s="1">
        <v>0</v>
      </c>
      <c r="AH2207" s="1">
        <v>0</v>
      </c>
      <c r="AI2207" s="1">
        <v>0</v>
      </c>
      <c r="AJ2207" s="1">
        <v>0</v>
      </c>
      <c r="AK2207" s="1"/>
      <c r="AL2207" s="1">
        <v>0</v>
      </c>
      <c r="AM2207" s="1">
        <v>710765.71842416667</v>
      </c>
      <c r="AN2207" s="1"/>
      <c r="AO2207" s="1">
        <v>0</v>
      </c>
      <c r="AP2207" s="1">
        <v>0</v>
      </c>
      <c r="AQ2207" s="1">
        <v>710765.71842416667</v>
      </c>
      <c r="AR2207" s="1">
        <v>0</v>
      </c>
      <c r="AS2207" s="1">
        <v>0</v>
      </c>
      <c r="AT2207" s="1">
        <v>0</v>
      </c>
      <c r="AU2207" s="1">
        <v>0</v>
      </c>
      <c r="AV2207" s="1"/>
      <c r="AW2207" s="1">
        <v>0</v>
      </c>
      <c r="AX2207" s="1">
        <v>210341.81951999999</v>
      </c>
      <c r="AY2207" s="1"/>
      <c r="AZ2207" s="1">
        <v>0</v>
      </c>
      <c r="BA2207" s="1">
        <v>0</v>
      </c>
      <c r="BB2207" s="1">
        <v>210341.81951999999</v>
      </c>
      <c r="BC2207" s="7">
        <v>0.80242860416527584</v>
      </c>
      <c r="BD2207" s="35" t="s">
        <v>552</v>
      </c>
      <c r="BE2207" s="35" t="s">
        <v>552</v>
      </c>
      <c r="BF2207" s="35" t="s">
        <v>552</v>
      </c>
      <c r="BG2207" s="35" t="s">
        <v>552</v>
      </c>
      <c r="BH2207" s="35" t="s">
        <v>552</v>
      </c>
      <c r="BI2207" s="35" t="s">
        <v>552</v>
      </c>
      <c r="BJ2207" s="35">
        <v>1.341660373704439</v>
      </c>
      <c r="BK2207" s="35" t="s">
        <v>552</v>
      </c>
      <c r="BL2207" s="35" t="s">
        <v>552</v>
      </c>
      <c r="BM2207" s="35" t="s">
        <v>552</v>
      </c>
      <c r="BN2207" s="35">
        <v>1.341660373704439</v>
      </c>
      <c r="BO2207" s="1">
        <v>0</v>
      </c>
      <c r="BP2207" s="1">
        <v>0</v>
      </c>
      <c r="BQ2207" s="1">
        <v>377842.65866879991</v>
      </c>
      <c r="BR2207" s="1">
        <v>16795.021595019989</v>
      </c>
      <c r="BS2207" s="1">
        <v>148409.74446413096</v>
      </c>
      <c r="BT2207" s="1">
        <v>377842.65866879991</v>
      </c>
      <c r="BU2207" s="1">
        <v>16795.021595019989</v>
      </c>
      <c r="BV2207" s="1">
        <v>43686.874272534093</v>
      </c>
      <c r="BW2207" s="35">
        <v>5.9760281158086483</v>
      </c>
      <c r="BX2207" s="1">
        <v>1880155.6928878389</v>
      </c>
      <c r="BY2207" s="1">
        <v>83572.499662432892</v>
      </c>
      <c r="BZ2207" s="1">
        <v>738491.06111349259</v>
      </c>
      <c r="CA2207" s="1">
        <v>1880155.6928878389</v>
      </c>
      <c r="CB2207" s="1">
        <v>83572.499662432892</v>
      </c>
      <c r="CC2207" s="1">
        <v>217387.11467192718</v>
      </c>
    </row>
    <row r="2208" spans="1:81" x14ac:dyDescent="0.25">
      <c r="A2208" t="s">
        <v>1131</v>
      </c>
      <c r="B2208" t="s">
        <v>132</v>
      </c>
      <c r="C2208" t="s">
        <v>68</v>
      </c>
      <c r="D2208" t="s">
        <v>38</v>
      </c>
      <c r="E2208">
        <v>60131</v>
      </c>
      <c r="F2208" t="s">
        <v>370</v>
      </c>
      <c r="G2208" t="s">
        <v>69</v>
      </c>
      <c r="H2208" s="74">
        <v>0.42451936704484999</v>
      </c>
      <c r="I2208" s="1">
        <v>266302.71000000002</v>
      </c>
      <c r="J2208" s="1"/>
      <c r="K2208" s="1"/>
      <c r="L2208" s="1">
        <v>110060</v>
      </c>
      <c r="M2208" s="1"/>
      <c r="N2208" s="1"/>
      <c r="O2208" s="1"/>
      <c r="P2208" s="1"/>
      <c r="Q2208" s="1"/>
      <c r="R2208" s="1"/>
      <c r="S2208" s="1"/>
      <c r="T2208" s="1">
        <v>110060</v>
      </c>
      <c r="U2208" s="1">
        <v>18</v>
      </c>
      <c r="V2208" s="36">
        <v>5.665692041389981E-2</v>
      </c>
      <c r="W2208" s="1"/>
      <c r="X2208" s="1"/>
      <c r="Y2208" s="1">
        <v>25536</v>
      </c>
      <c r="Z2208" s="1"/>
      <c r="AA2208" s="1"/>
      <c r="AB2208" s="1"/>
      <c r="AC2208" s="1"/>
      <c r="AD2208" s="1"/>
      <c r="AE2208" s="1"/>
      <c r="AF2208" s="1"/>
      <c r="AG2208" s="1">
        <v>0</v>
      </c>
      <c r="AH2208" s="1">
        <v>0</v>
      </c>
      <c r="AI2208" s="1">
        <v>262008.88625000004</v>
      </c>
      <c r="AJ2208" s="1">
        <v>0</v>
      </c>
      <c r="AK2208" s="1">
        <v>0</v>
      </c>
      <c r="AL2208" s="1">
        <v>0</v>
      </c>
      <c r="AM2208" s="1">
        <v>0</v>
      </c>
      <c r="AN2208" s="1">
        <v>0</v>
      </c>
      <c r="AO2208" s="1">
        <v>0</v>
      </c>
      <c r="AP2208" s="1">
        <v>0</v>
      </c>
      <c r="AQ2208" s="1">
        <v>262008.88625000004</v>
      </c>
      <c r="AR2208" s="1">
        <v>0</v>
      </c>
      <c r="AS2208" s="1">
        <v>0</v>
      </c>
      <c r="AT2208" s="1">
        <v>55362.543398399997</v>
      </c>
      <c r="AU2208" s="1">
        <v>0</v>
      </c>
      <c r="AV2208" s="1">
        <v>0</v>
      </c>
      <c r="AW2208" s="1">
        <v>0</v>
      </c>
      <c r="AX2208" s="1">
        <v>0</v>
      </c>
      <c r="AY2208" s="1">
        <v>0</v>
      </c>
      <c r="AZ2208" s="1">
        <v>0</v>
      </c>
      <c r="BA2208" s="1">
        <v>0</v>
      </c>
      <c r="BB2208" s="1">
        <v>55362.543398399997</v>
      </c>
      <c r="BC2208" s="7">
        <v>1.1917694327947321</v>
      </c>
      <c r="BD2208" s="35" t="s">
        <v>552</v>
      </c>
      <c r="BE2208" s="35" t="s">
        <v>552</v>
      </c>
      <c r="BF2208" s="35">
        <v>2.8836219302962025</v>
      </c>
      <c r="BG2208" s="35" t="s">
        <v>552</v>
      </c>
      <c r="BH2208" s="35" t="s">
        <v>552</v>
      </c>
      <c r="BI2208" s="35" t="s">
        <v>552</v>
      </c>
      <c r="BJ2208" s="35" t="s">
        <v>552</v>
      </c>
      <c r="BK2208" s="35" t="s">
        <v>552</v>
      </c>
      <c r="BL2208" s="35" t="s">
        <v>552</v>
      </c>
      <c r="BM2208" s="35" t="s">
        <v>552</v>
      </c>
      <c r="BN2208" s="35">
        <v>2.8836219302962025</v>
      </c>
      <c r="BO2208" s="1">
        <v>0</v>
      </c>
      <c r="BP2208" s="1"/>
      <c r="BQ2208" s="1">
        <v>87656.200023599988</v>
      </c>
      <c r="BR2208" s="1">
        <v>3896.2984685755346</v>
      </c>
      <c r="BS2208" s="1">
        <v>34429.765797308675</v>
      </c>
      <c r="BT2208" s="1">
        <v>87656.200023599988</v>
      </c>
      <c r="BU2208" s="1">
        <v>3896.2984685755346</v>
      </c>
      <c r="BV2208" s="1">
        <v>10134.973650489308</v>
      </c>
      <c r="BW2208" s="35">
        <v>6.0484673955876929</v>
      </c>
      <c r="BX2208" s="1">
        <v>442529.46784025768</v>
      </c>
      <c r="BY2208" s="1">
        <v>19670.335782081846</v>
      </c>
      <c r="BZ2208" s="1">
        <v>173817.55006543314</v>
      </c>
      <c r="CA2208" s="1">
        <v>442529.46784025768</v>
      </c>
      <c r="CB2208" s="1">
        <v>19670.335782081846</v>
      </c>
      <c r="CC2208" s="1">
        <v>51166.084029635655</v>
      </c>
    </row>
    <row r="2209" spans="1:81" x14ac:dyDescent="0.25">
      <c r="A2209" t="s">
        <v>1131</v>
      </c>
      <c r="B2209" t="s">
        <v>132</v>
      </c>
      <c r="C2209" t="s">
        <v>68</v>
      </c>
      <c r="D2209" t="s">
        <v>28</v>
      </c>
      <c r="E2209">
        <v>60131</v>
      </c>
      <c r="F2209" t="s">
        <v>370</v>
      </c>
      <c r="G2209" t="s">
        <v>69</v>
      </c>
      <c r="H2209" s="74">
        <v>0.42451936704484999</v>
      </c>
      <c r="I2209" s="1">
        <v>590493.63</v>
      </c>
      <c r="J2209" s="1">
        <v>0</v>
      </c>
      <c r="K2209" s="1">
        <v>0</v>
      </c>
      <c r="L2209" s="1">
        <v>110060</v>
      </c>
      <c r="M2209" s="1">
        <v>0</v>
      </c>
      <c r="N2209" s="1">
        <v>0</v>
      </c>
      <c r="O2209" s="1">
        <v>0</v>
      </c>
      <c r="P2209" s="1">
        <v>79242.599999999991</v>
      </c>
      <c r="Q2209" s="1">
        <v>0</v>
      </c>
      <c r="R2209" s="1">
        <v>0</v>
      </c>
      <c r="S2209" s="1">
        <v>133340.4</v>
      </c>
      <c r="T2209" s="1">
        <v>322643</v>
      </c>
      <c r="U2209" s="1"/>
      <c r="V2209" s="36"/>
      <c r="W2209" s="1"/>
      <c r="X2209" s="1"/>
      <c r="Y2209" s="1">
        <v>25536</v>
      </c>
      <c r="Z2209" s="1"/>
      <c r="AA2209" s="1"/>
      <c r="AB2209" s="1"/>
      <c r="AC2209" s="1">
        <v>9334</v>
      </c>
      <c r="AD2209" s="1"/>
      <c r="AE2209" s="1"/>
      <c r="AF2209" s="1">
        <v>31154</v>
      </c>
      <c r="AG2209" s="1">
        <v>0</v>
      </c>
      <c r="AH2209" s="1">
        <v>0</v>
      </c>
      <c r="AI2209" s="1">
        <v>262008.88625000004</v>
      </c>
      <c r="AJ2209" s="1">
        <v>0</v>
      </c>
      <c r="AK2209" s="1">
        <v>0</v>
      </c>
      <c r="AL2209" s="1">
        <v>0</v>
      </c>
      <c r="AM2209" s="1">
        <v>82042.526386500002</v>
      </c>
      <c r="AN2209" s="1">
        <v>0</v>
      </c>
      <c r="AO2209" s="1">
        <v>0</v>
      </c>
      <c r="AP2209" s="1">
        <v>177682.35856280001</v>
      </c>
      <c r="AQ2209" s="1">
        <v>521733.77119930007</v>
      </c>
      <c r="AR2209" s="1">
        <v>0</v>
      </c>
      <c r="AS2209" s="1">
        <v>0</v>
      </c>
      <c r="AT2209" s="1">
        <v>55362.543398399997</v>
      </c>
      <c r="AU2209" s="1">
        <v>0</v>
      </c>
      <c r="AV2209" s="1">
        <v>0</v>
      </c>
      <c r="AW2209" s="1">
        <v>0</v>
      </c>
      <c r="AX2209" s="1">
        <v>24279.414119999998</v>
      </c>
      <c r="AY2209" s="1">
        <v>0</v>
      </c>
      <c r="AZ2209" s="1">
        <v>0</v>
      </c>
      <c r="BA2209" s="1">
        <v>39953.705878200002</v>
      </c>
      <c r="BB2209" s="1">
        <v>119595.66339659999</v>
      </c>
      <c r="BC2209" s="7">
        <v>1.0860903522293714</v>
      </c>
      <c r="BD2209" s="35" t="s">
        <v>552</v>
      </c>
      <c r="BE2209" s="35" t="s">
        <v>552</v>
      </c>
      <c r="BF2209" s="35">
        <v>2.8836219302962025</v>
      </c>
      <c r="BG2209" s="35" t="s">
        <v>552</v>
      </c>
      <c r="BH2209" s="35" t="s">
        <v>552</v>
      </c>
      <c r="BI2209" s="35" t="s">
        <v>552</v>
      </c>
      <c r="BJ2209" s="35">
        <v>1.3417270572457241</v>
      </c>
      <c r="BK2209" s="35" t="s">
        <v>552</v>
      </c>
      <c r="BL2209" s="35" t="s">
        <v>552</v>
      </c>
      <c r="BM2209" s="35">
        <v>1.6321839775566898</v>
      </c>
      <c r="BN2209" s="35">
        <v>1.9877370176817726</v>
      </c>
      <c r="BO2209" s="1">
        <v>0</v>
      </c>
      <c r="BP2209" s="1">
        <v>0</v>
      </c>
      <c r="BQ2209" s="1">
        <v>194366.88325079996</v>
      </c>
      <c r="BR2209" s="1">
        <v>8639.5644500674007</v>
      </c>
      <c r="BS2209" s="1">
        <v>76343.787059856229</v>
      </c>
      <c r="BT2209" s="1">
        <v>194366.88325079996</v>
      </c>
      <c r="BU2209" s="1">
        <v>8639.5644500674007</v>
      </c>
      <c r="BV2209" s="1">
        <v>22473.06225622632</v>
      </c>
      <c r="BW2209" s="35">
        <v>6.0484673955876929</v>
      </c>
      <c r="BX2209" s="1">
        <v>981254.8728736632</v>
      </c>
      <c r="BY2209" s="1">
        <v>43616.559438243785</v>
      </c>
      <c r="BZ2209" s="1">
        <v>385419.11982737371</v>
      </c>
      <c r="CA2209" s="1">
        <v>981254.8728736632</v>
      </c>
      <c r="CB2209" s="1">
        <v>43616.559438243785</v>
      </c>
      <c r="CC2209" s="1">
        <v>113454.52207957096</v>
      </c>
    </row>
    <row r="2210" spans="1:81" x14ac:dyDescent="0.25">
      <c r="A2210" t="s">
        <v>1131</v>
      </c>
      <c r="B2210" t="s">
        <v>132</v>
      </c>
      <c r="C2210" t="s">
        <v>68</v>
      </c>
      <c r="D2210" t="s">
        <v>1730</v>
      </c>
      <c r="E2210">
        <v>60131</v>
      </c>
      <c r="F2210" t="s">
        <v>370</v>
      </c>
      <c r="G2210" t="s">
        <v>69</v>
      </c>
      <c r="H2210" s="74">
        <v>0.42451936704484999</v>
      </c>
      <c r="I2210" s="1">
        <v>324190.92</v>
      </c>
      <c r="J2210" s="1"/>
      <c r="K2210" s="1"/>
      <c r="L2210" s="1"/>
      <c r="M2210" s="1"/>
      <c r="N2210" s="1"/>
      <c r="O2210" s="1"/>
      <c r="P2210" s="1">
        <v>79242.599999999991</v>
      </c>
      <c r="Q2210" s="1"/>
      <c r="R2210" s="1"/>
      <c r="S2210" s="1">
        <v>133340.4</v>
      </c>
      <c r="T2210" s="1">
        <v>212583</v>
      </c>
      <c r="U2210" s="1">
        <v>17.09090909090909</v>
      </c>
      <c r="V2210" s="36">
        <v>0.35616466370450389</v>
      </c>
      <c r="W2210" s="1"/>
      <c r="X2210" s="1"/>
      <c r="Y2210" s="1"/>
      <c r="Z2210" s="1"/>
      <c r="AA2210" s="1"/>
      <c r="AB2210" s="1"/>
      <c r="AC2210" s="1">
        <v>9334</v>
      </c>
      <c r="AD2210" s="1"/>
      <c r="AE2210" s="1"/>
      <c r="AF2210" s="1">
        <v>31154</v>
      </c>
      <c r="AG2210" s="1">
        <v>0</v>
      </c>
      <c r="AH2210" s="1">
        <v>0</v>
      </c>
      <c r="AI2210" s="1">
        <v>0</v>
      </c>
      <c r="AJ2210" s="1">
        <v>0</v>
      </c>
      <c r="AK2210" s="1"/>
      <c r="AL2210" s="1">
        <v>0</v>
      </c>
      <c r="AM2210" s="1">
        <v>82042.526386500002</v>
      </c>
      <c r="AN2210" s="1"/>
      <c r="AO2210" s="1">
        <v>0</v>
      </c>
      <c r="AP2210" s="1">
        <v>177682.35856280001</v>
      </c>
      <c r="AQ2210" s="1">
        <v>259724.88494930003</v>
      </c>
      <c r="AR2210" s="1">
        <v>0</v>
      </c>
      <c r="AS2210" s="1">
        <v>0</v>
      </c>
      <c r="AT2210" s="1">
        <v>0</v>
      </c>
      <c r="AU2210" s="1">
        <v>0</v>
      </c>
      <c r="AV2210" s="1"/>
      <c r="AW2210" s="1">
        <v>0</v>
      </c>
      <c r="AX2210" s="1">
        <v>24279.414119999998</v>
      </c>
      <c r="AY2210" s="1"/>
      <c r="AZ2210" s="1">
        <v>0</v>
      </c>
      <c r="BA2210" s="1">
        <v>39953.705878200002</v>
      </c>
      <c r="BB2210" s="1">
        <v>64233.119998199996</v>
      </c>
      <c r="BC2210" s="7">
        <v>0.99928154973464411</v>
      </c>
      <c r="BD2210" s="35" t="s">
        <v>552</v>
      </c>
      <c r="BE2210" s="35" t="s">
        <v>552</v>
      </c>
      <c r="BF2210" s="35" t="s">
        <v>552</v>
      </c>
      <c r="BG2210" s="35" t="s">
        <v>552</v>
      </c>
      <c r="BH2210" s="35" t="s">
        <v>552</v>
      </c>
      <c r="BI2210" s="35" t="s">
        <v>552</v>
      </c>
      <c r="BJ2210" s="35">
        <v>1.3417270572457241</v>
      </c>
      <c r="BK2210" s="35" t="s">
        <v>552</v>
      </c>
      <c r="BL2210" s="35" t="s">
        <v>552</v>
      </c>
      <c r="BM2210" s="35">
        <v>1.6321839775566898</v>
      </c>
      <c r="BN2210" s="35">
        <v>1.5239130360729691</v>
      </c>
      <c r="BO2210" s="1">
        <v>0</v>
      </c>
      <c r="BP2210" s="1">
        <v>0</v>
      </c>
      <c r="BQ2210" s="1">
        <v>106710.68322719997</v>
      </c>
      <c r="BR2210" s="1">
        <v>4743.2659814918652</v>
      </c>
      <c r="BS2210" s="1">
        <v>41914.02126254754</v>
      </c>
      <c r="BT2210" s="1">
        <v>106710.68322719997</v>
      </c>
      <c r="BU2210" s="1">
        <v>4743.2659814918652</v>
      </c>
      <c r="BV2210" s="1">
        <v>12338.08860573701</v>
      </c>
      <c r="BW2210" s="35">
        <v>6.0484673955876929</v>
      </c>
      <c r="BX2210" s="1">
        <v>538725.40503340564</v>
      </c>
      <c r="BY2210" s="1">
        <v>23946.223656161943</v>
      </c>
      <c r="BZ2210" s="1">
        <v>211601.5697619406</v>
      </c>
      <c r="CA2210" s="1">
        <v>538725.40503340564</v>
      </c>
      <c r="CB2210" s="1">
        <v>23946.223656161943</v>
      </c>
      <c r="CC2210" s="1">
        <v>62288.438049935321</v>
      </c>
    </row>
    <row r="2211" spans="1:81" x14ac:dyDescent="0.25">
      <c r="A2211" t="s">
        <v>1602</v>
      </c>
      <c r="B2211" t="s">
        <v>1603</v>
      </c>
      <c r="C2211" t="s">
        <v>68</v>
      </c>
      <c r="D2211" t="s">
        <v>28</v>
      </c>
      <c r="E2211">
        <v>60116</v>
      </c>
      <c r="F2211" t="s">
        <v>370</v>
      </c>
      <c r="G2211" t="s">
        <v>69</v>
      </c>
      <c r="H2211" s="74">
        <v>0.42451936704484999</v>
      </c>
      <c r="I2211" s="1">
        <v>1040044.15</v>
      </c>
      <c r="J2211" s="1">
        <v>0</v>
      </c>
      <c r="K2211" s="1">
        <v>0</v>
      </c>
      <c r="L2211" s="1">
        <v>196061</v>
      </c>
      <c r="M2211" s="1">
        <v>0</v>
      </c>
      <c r="N2211" s="1">
        <v>0</v>
      </c>
      <c r="O2211" s="1">
        <v>0</v>
      </c>
      <c r="P2211" s="1">
        <v>604243</v>
      </c>
      <c r="Q2211" s="1">
        <v>0</v>
      </c>
      <c r="R2211" s="1">
        <v>0</v>
      </c>
      <c r="S2211" s="1">
        <v>0</v>
      </c>
      <c r="T2211" s="1">
        <v>800304</v>
      </c>
      <c r="U2211" s="1"/>
      <c r="V2211" s="36"/>
      <c r="W2211" s="1"/>
      <c r="X2211" s="1"/>
      <c r="Y2211" s="1">
        <v>45490</v>
      </c>
      <c r="Z2211" s="1"/>
      <c r="AA2211" s="1"/>
      <c r="AB2211" s="1"/>
      <c r="AC2211" s="1">
        <v>71171</v>
      </c>
      <c r="AD2211" s="1"/>
      <c r="AE2211" s="1"/>
      <c r="AF2211" s="1"/>
      <c r="AG2211" s="1">
        <v>0</v>
      </c>
      <c r="AH2211" s="1">
        <v>0</v>
      </c>
      <c r="AI2211" s="1">
        <v>466744.3629375</v>
      </c>
      <c r="AJ2211" s="1">
        <v>0</v>
      </c>
      <c r="AK2211" s="1">
        <v>0</v>
      </c>
      <c r="AL2211" s="1">
        <v>0</v>
      </c>
      <c r="AM2211" s="1">
        <v>625567.69934083335</v>
      </c>
      <c r="AN2211" s="1">
        <v>0</v>
      </c>
      <c r="AO2211" s="1">
        <v>0</v>
      </c>
      <c r="AP2211" s="1">
        <v>0</v>
      </c>
      <c r="AQ2211" s="1">
        <v>1092312.0622783334</v>
      </c>
      <c r="AR2211" s="1">
        <v>0</v>
      </c>
      <c r="AS2211" s="1">
        <v>0</v>
      </c>
      <c r="AT2211" s="1">
        <v>98623.202506000001</v>
      </c>
      <c r="AU2211" s="1">
        <v>0</v>
      </c>
      <c r="AV2211" s="1">
        <v>0</v>
      </c>
      <c r="AW2211" s="1">
        <v>0</v>
      </c>
      <c r="AX2211" s="1">
        <v>185128.58177999998</v>
      </c>
      <c r="AY2211" s="1">
        <v>0</v>
      </c>
      <c r="AZ2211" s="1">
        <v>0</v>
      </c>
      <c r="BA2211" s="1">
        <v>0</v>
      </c>
      <c r="BB2211" s="1">
        <v>283751.78428599995</v>
      </c>
      <c r="BC2211" s="7">
        <v>1.3230821466226539</v>
      </c>
      <c r="BD2211" s="35" t="s">
        <v>552</v>
      </c>
      <c r="BE2211" s="35" t="s">
        <v>552</v>
      </c>
      <c r="BF2211" s="35">
        <v>2.8836309385522871</v>
      </c>
      <c r="BG2211" s="35" t="s">
        <v>552</v>
      </c>
      <c r="BH2211" s="35" t="s">
        <v>552</v>
      </c>
      <c r="BI2211" s="35" t="s">
        <v>552</v>
      </c>
      <c r="BJ2211" s="35">
        <v>1.3416726070816432</v>
      </c>
      <c r="BK2211" s="35" t="s">
        <v>552</v>
      </c>
      <c r="BL2211" s="35" t="s">
        <v>552</v>
      </c>
      <c r="BM2211" s="35" t="s">
        <v>552</v>
      </c>
      <c r="BN2211" s="35">
        <v>1.7194264261634746</v>
      </c>
      <c r="BO2211" s="1">
        <v>0</v>
      </c>
      <c r="BP2211" s="1">
        <v>0</v>
      </c>
      <c r="BQ2211" s="1">
        <v>342340.93241399998</v>
      </c>
      <c r="BR2211" s="1">
        <v>15216.977810311972</v>
      </c>
      <c r="BS2211" s="1">
        <v>134465.31018539384</v>
      </c>
      <c r="BT2211" s="1">
        <v>342340.93241399998</v>
      </c>
      <c r="BU2211" s="1">
        <v>15216.977810311972</v>
      </c>
      <c r="BV2211" s="1">
        <v>39582.098340627294</v>
      </c>
      <c r="BW2211" s="35">
        <v>5.9758008637779856</v>
      </c>
      <c r="BX2211" s="1">
        <v>1703420.307212142</v>
      </c>
      <c r="BY2211" s="1">
        <v>75716.651332640744</v>
      </c>
      <c r="BZ2211" s="1">
        <v>669072.60656865733</v>
      </c>
      <c r="CA2211" s="1">
        <v>1703420.307212142</v>
      </c>
      <c r="CB2211" s="1">
        <v>75716.651332640744</v>
      </c>
      <c r="CC2211" s="1">
        <v>196952.63911343843</v>
      </c>
    </row>
    <row r="2212" spans="1:81" x14ac:dyDescent="0.25">
      <c r="A2212" t="s">
        <v>1602</v>
      </c>
      <c r="B2212" t="s">
        <v>1603</v>
      </c>
      <c r="C2212" t="s">
        <v>68</v>
      </c>
      <c r="D2212" t="s">
        <v>1730</v>
      </c>
      <c r="E2212">
        <v>60116</v>
      </c>
      <c r="F2212" t="s">
        <v>370</v>
      </c>
      <c r="G2212" t="s">
        <v>69</v>
      </c>
      <c r="H2212" s="74">
        <v>0.42451936704484999</v>
      </c>
      <c r="I2212" s="1">
        <v>1040044.15</v>
      </c>
      <c r="J2212" s="1"/>
      <c r="K2212" s="1"/>
      <c r="L2212" s="1">
        <v>196061</v>
      </c>
      <c r="M2212" s="1"/>
      <c r="N2212" s="1"/>
      <c r="O2212" s="1"/>
      <c r="P2212" s="1">
        <v>604243</v>
      </c>
      <c r="Q2212" s="1"/>
      <c r="R2212" s="1"/>
      <c r="S2212" s="1"/>
      <c r="T2212" s="1">
        <v>800304</v>
      </c>
      <c r="U2212" s="1">
        <v>13.447368421052632</v>
      </c>
      <c r="V2212" s="36">
        <v>0.12980672956457573</v>
      </c>
      <c r="W2212" s="1"/>
      <c r="X2212" s="1"/>
      <c r="Y2212" s="1">
        <v>45490</v>
      </c>
      <c r="Z2212" s="1"/>
      <c r="AA2212" s="1"/>
      <c r="AB2212" s="1"/>
      <c r="AC2212" s="1">
        <v>71171</v>
      </c>
      <c r="AD2212" s="1"/>
      <c r="AE2212" s="1"/>
      <c r="AF2212" s="1"/>
      <c r="AG2212" s="1">
        <v>0</v>
      </c>
      <c r="AH2212" s="1">
        <v>0</v>
      </c>
      <c r="AI2212" s="1">
        <v>466744.3629375</v>
      </c>
      <c r="AJ2212" s="1">
        <v>0</v>
      </c>
      <c r="AK2212" s="1"/>
      <c r="AL2212" s="1">
        <v>0</v>
      </c>
      <c r="AM2212" s="1">
        <v>625567.69934083335</v>
      </c>
      <c r="AN2212" s="1"/>
      <c r="AO2212" s="1">
        <v>0</v>
      </c>
      <c r="AP2212" s="1">
        <v>0</v>
      </c>
      <c r="AQ2212" s="1">
        <v>1092312.0622783334</v>
      </c>
      <c r="AR2212" s="1">
        <v>0</v>
      </c>
      <c r="AS2212" s="1">
        <v>0</v>
      </c>
      <c r="AT2212" s="1">
        <v>98623.202506000001</v>
      </c>
      <c r="AU2212" s="1">
        <v>0</v>
      </c>
      <c r="AV2212" s="1"/>
      <c r="AW2212" s="1">
        <v>0</v>
      </c>
      <c r="AX2212" s="1">
        <v>185128.58177999998</v>
      </c>
      <c r="AY2212" s="1"/>
      <c r="AZ2212" s="1">
        <v>0</v>
      </c>
      <c r="BA2212" s="1">
        <v>0</v>
      </c>
      <c r="BB2212" s="1">
        <v>283751.78428599995</v>
      </c>
      <c r="BC2212" s="7">
        <v>1.3230821466226539</v>
      </c>
      <c r="BD2212" s="35" t="s">
        <v>552</v>
      </c>
      <c r="BE2212" s="35" t="s">
        <v>552</v>
      </c>
      <c r="BF2212" s="35">
        <v>2.8836309385522871</v>
      </c>
      <c r="BG2212" s="35" t="s">
        <v>552</v>
      </c>
      <c r="BH2212" s="35" t="s">
        <v>552</v>
      </c>
      <c r="BI2212" s="35" t="s">
        <v>552</v>
      </c>
      <c r="BJ2212" s="35">
        <v>1.3416726070816432</v>
      </c>
      <c r="BK2212" s="35" t="s">
        <v>552</v>
      </c>
      <c r="BL2212" s="35" t="s">
        <v>552</v>
      </c>
      <c r="BM2212" s="35" t="s">
        <v>552</v>
      </c>
      <c r="BN2212" s="35">
        <v>1.7194264261634746</v>
      </c>
      <c r="BO2212" s="1">
        <v>0</v>
      </c>
      <c r="BP2212" s="1">
        <v>0</v>
      </c>
      <c r="BQ2212" s="1">
        <v>342340.93241399998</v>
      </c>
      <c r="BR2212" s="1">
        <v>15216.977810311972</v>
      </c>
      <c r="BS2212" s="1">
        <v>134465.31018539384</v>
      </c>
      <c r="BT2212" s="1">
        <v>342340.93241399998</v>
      </c>
      <c r="BU2212" s="1">
        <v>15216.977810311972</v>
      </c>
      <c r="BV2212" s="1">
        <v>39582.098340627294</v>
      </c>
      <c r="BW2212" s="35">
        <v>5.9758008637779856</v>
      </c>
      <c r="BX2212" s="1">
        <v>1703420.307212142</v>
      </c>
      <c r="BY2212" s="1">
        <v>75716.651332640744</v>
      </c>
      <c r="BZ2212" s="1">
        <v>669072.60656865733</v>
      </c>
      <c r="CA2212" s="1">
        <v>1703420.307212142</v>
      </c>
      <c r="CB2212" s="1">
        <v>75716.651332640744</v>
      </c>
      <c r="CC2212" s="1">
        <v>196952.63911343843</v>
      </c>
    </row>
    <row r="2213" spans="1:81" x14ac:dyDescent="0.25">
      <c r="A2213" t="s">
        <v>1296</v>
      </c>
      <c r="B2213" t="s">
        <v>1297</v>
      </c>
      <c r="C2213" t="s">
        <v>68</v>
      </c>
      <c r="D2213" t="s">
        <v>38</v>
      </c>
      <c r="E2213">
        <v>60114</v>
      </c>
      <c r="F2213" t="s">
        <v>39</v>
      </c>
      <c r="G2213" t="s">
        <v>69</v>
      </c>
      <c r="H2213" s="74">
        <v>0.42451936704484999</v>
      </c>
      <c r="I2213" s="1">
        <v>628156</v>
      </c>
      <c r="J2213" s="1"/>
      <c r="K2213" s="1"/>
      <c r="L2213" s="1"/>
      <c r="M2213" s="1"/>
      <c r="N2213" s="1"/>
      <c r="O2213" s="1"/>
      <c r="P2213" s="1"/>
      <c r="Q2213" s="1"/>
      <c r="R2213" s="1"/>
      <c r="S2213" s="1"/>
      <c r="T2213" s="1">
        <v>0</v>
      </c>
      <c r="U2213" s="1">
        <v>0</v>
      </c>
      <c r="V2213" s="36" t="s">
        <v>552</v>
      </c>
      <c r="W2213" s="1"/>
      <c r="X2213" s="1"/>
      <c r="Y2213" s="1"/>
      <c r="Z2213" s="1"/>
      <c r="AA2213" s="1"/>
      <c r="AB2213" s="1"/>
      <c r="AC2213" s="1">
        <v>80682</v>
      </c>
      <c r="AD2213" s="1"/>
      <c r="AE2213" s="1"/>
      <c r="AF2213" s="1"/>
      <c r="AG2213" s="1">
        <v>0</v>
      </c>
      <c r="AH2213" s="1">
        <v>0</v>
      </c>
      <c r="AI2213" s="1">
        <v>0</v>
      </c>
      <c r="AJ2213" s="1">
        <v>0</v>
      </c>
      <c r="AK2213" s="1">
        <v>0</v>
      </c>
      <c r="AL2213" s="1">
        <v>0</v>
      </c>
      <c r="AM2213" s="1">
        <v>710956.87488000002</v>
      </c>
      <c r="AN2213" s="1">
        <v>0</v>
      </c>
      <c r="AO2213" s="1">
        <v>0</v>
      </c>
      <c r="AP2213" s="1">
        <v>0</v>
      </c>
      <c r="AQ2213" s="1">
        <v>710956.87488000002</v>
      </c>
      <c r="AR2213" s="1">
        <v>0</v>
      </c>
      <c r="AS2213" s="1">
        <v>0</v>
      </c>
      <c r="AT2213" s="1">
        <v>0</v>
      </c>
      <c r="AU2213" s="1">
        <v>0</v>
      </c>
      <c r="AV2213" s="1">
        <v>0</v>
      </c>
      <c r="AW2213" s="1">
        <v>0</v>
      </c>
      <c r="AX2213" s="1">
        <v>209868.40475999998</v>
      </c>
      <c r="AY2213" s="1">
        <v>0</v>
      </c>
      <c r="AZ2213" s="1">
        <v>0</v>
      </c>
      <c r="BA2213" s="1">
        <v>0</v>
      </c>
      <c r="BB2213" s="1">
        <v>209868.40475999998</v>
      </c>
      <c r="BC2213" s="7">
        <v>1.4659181471481606</v>
      </c>
      <c r="BD2213" s="35" t="s">
        <v>552</v>
      </c>
      <c r="BE2213" s="35" t="s">
        <v>552</v>
      </c>
      <c r="BF2213" s="35" t="s">
        <v>552</v>
      </c>
      <c r="BG2213" s="35" t="s">
        <v>552</v>
      </c>
      <c r="BH2213" s="35" t="s">
        <v>552</v>
      </c>
      <c r="BI2213" s="35" t="s">
        <v>552</v>
      </c>
      <c r="BJ2213" s="35" t="s">
        <v>552</v>
      </c>
      <c r="BK2213" s="35" t="s">
        <v>552</v>
      </c>
      <c r="BL2213" s="35" t="s">
        <v>552</v>
      </c>
      <c r="BM2213" s="35" t="s">
        <v>552</v>
      </c>
      <c r="BN2213" s="35" t="s">
        <v>552</v>
      </c>
      <c r="BO2213" s="1">
        <v>0</v>
      </c>
      <c r="BP2213" s="1"/>
      <c r="BQ2213" s="1">
        <v>206763.82895999998</v>
      </c>
      <c r="BR2213" s="1">
        <v>9190.6059116955057</v>
      </c>
      <c r="BS2213" s="1">
        <v>81213.082526175684</v>
      </c>
      <c r="BT2213" s="1">
        <v>206763.82895999998</v>
      </c>
      <c r="BU2213" s="1">
        <v>9190.6059116955057</v>
      </c>
      <c r="BV2213" s="1">
        <v>23906.420285384113</v>
      </c>
      <c r="BW2213" s="35">
        <v>5.9772309919336042</v>
      </c>
      <c r="BX2213" s="1">
        <v>1029111.3375105708</v>
      </c>
      <c r="BY2213" s="1">
        <v>45743.768578339063</v>
      </c>
      <c r="BZ2213" s="1">
        <v>404216.27129974304</v>
      </c>
      <c r="CA2213" s="1">
        <v>1029111.3375105708</v>
      </c>
      <c r="CB2213" s="1">
        <v>45743.768578339063</v>
      </c>
      <c r="CC2213" s="1">
        <v>118987.77595060399</v>
      </c>
    </row>
    <row r="2214" spans="1:81" x14ac:dyDescent="0.25">
      <c r="A2214" t="s">
        <v>1296</v>
      </c>
      <c r="B2214" t="s">
        <v>1297</v>
      </c>
      <c r="C2214" t="s">
        <v>68</v>
      </c>
      <c r="D2214" t="s">
        <v>28</v>
      </c>
      <c r="E2214">
        <v>60114</v>
      </c>
      <c r="F2214" t="s">
        <v>39</v>
      </c>
      <c r="G2214" t="s">
        <v>69</v>
      </c>
      <c r="H2214" s="74">
        <v>0.42451936704484999</v>
      </c>
      <c r="I2214" s="1">
        <v>2085974</v>
      </c>
      <c r="J2214" s="1">
        <v>0</v>
      </c>
      <c r="K2214" s="1">
        <v>0</v>
      </c>
      <c r="L2214" s="1">
        <v>0</v>
      </c>
      <c r="M2214" s="1">
        <v>0</v>
      </c>
      <c r="N2214" s="1">
        <v>0</v>
      </c>
      <c r="O2214" s="1">
        <v>0</v>
      </c>
      <c r="P2214" s="1">
        <v>2001853</v>
      </c>
      <c r="Q2214" s="1">
        <v>0</v>
      </c>
      <c r="R2214" s="1">
        <v>0</v>
      </c>
      <c r="S2214" s="1">
        <v>0</v>
      </c>
      <c r="T2214" s="1">
        <v>2001853</v>
      </c>
      <c r="U2214" s="1"/>
      <c r="V2214" s="36"/>
      <c r="W2214" s="1"/>
      <c r="X2214" s="1"/>
      <c r="Y2214" s="1"/>
      <c r="Z2214" s="1"/>
      <c r="AA2214" s="1"/>
      <c r="AB2214" s="1"/>
      <c r="AC2214" s="1">
        <v>306728</v>
      </c>
      <c r="AD2214" s="1"/>
      <c r="AE2214" s="1"/>
      <c r="AF2214" s="1"/>
      <c r="AG2214" s="1">
        <v>0</v>
      </c>
      <c r="AH2214" s="1">
        <v>0</v>
      </c>
      <c r="AI2214" s="1">
        <v>0</v>
      </c>
      <c r="AJ2214" s="1">
        <v>0</v>
      </c>
      <c r="AK2214" s="1">
        <v>0</v>
      </c>
      <c r="AL2214" s="1">
        <v>0</v>
      </c>
      <c r="AM2214" s="1">
        <v>2697914.5262458334</v>
      </c>
      <c r="AN2214" s="1">
        <v>0</v>
      </c>
      <c r="AO2214" s="1">
        <v>0</v>
      </c>
      <c r="AP2214" s="1">
        <v>0</v>
      </c>
      <c r="AQ2214" s="1">
        <v>2697914.5262458334</v>
      </c>
      <c r="AR2214" s="1">
        <v>0</v>
      </c>
      <c r="AS2214" s="1">
        <v>0</v>
      </c>
      <c r="AT2214" s="1">
        <v>0</v>
      </c>
      <c r="AU2214" s="1">
        <v>0</v>
      </c>
      <c r="AV2214" s="1">
        <v>0</v>
      </c>
      <c r="AW2214" s="1">
        <v>0</v>
      </c>
      <c r="AX2214" s="1">
        <v>797854.7390399999</v>
      </c>
      <c r="AY2214" s="1">
        <v>0</v>
      </c>
      <c r="AZ2214" s="1">
        <v>0</v>
      </c>
      <c r="BA2214" s="1">
        <v>0</v>
      </c>
      <c r="BB2214" s="1">
        <v>797854.7390399999</v>
      </c>
      <c r="BC2214" s="7">
        <v>1.6758450801811688</v>
      </c>
      <c r="BD2214" s="35" t="s">
        <v>552</v>
      </c>
      <c r="BE2214" s="35" t="s">
        <v>552</v>
      </c>
      <c r="BF2214" s="35" t="s">
        <v>552</v>
      </c>
      <c r="BG2214" s="35" t="s">
        <v>552</v>
      </c>
      <c r="BH2214" s="35" t="s">
        <v>552</v>
      </c>
      <c r="BI2214" s="35" t="s">
        <v>552</v>
      </c>
      <c r="BJ2214" s="35">
        <v>1.7462667165300516</v>
      </c>
      <c r="BK2214" s="35" t="s">
        <v>552</v>
      </c>
      <c r="BL2214" s="35" t="s">
        <v>552</v>
      </c>
      <c r="BM2214" s="35" t="s">
        <v>552</v>
      </c>
      <c r="BN2214" s="35">
        <v>1.7462667165300516</v>
      </c>
      <c r="BO2214" s="1">
        <v>0</v>
      </c>
      <c r="BP2214" s="1">
        <v>0</v>
      </c>
      <c r="BQ2214" s="1">
        <v>686619.20183999988</v>
      </c>
      <c r="BR2214" s="1">
        <v>30520.069817120457</v>
      </c>
      <c r="BS2214" s="1">
        <v>269691.57121711288</v>
      </c>
      <c r="BT2214" s="1">
        <v>686619.20183999988</v>
      </c>
      <c r="BU2214" s="1">
        <v>30520.069817120457</v>
      </c>
      <c r="BV2214" s="1">
        <v>79388.195206897391</v>
      </c>
      <c r="BW2214" s="35">
        <v>5.9772309919336042</v>
      </c>
      <c r="BX2214" s="1">
        <v>3417462.3710547625</v>
      </c>
      <c r="BY2214" s="1">
        <v>151905.43736974933</v>
      </c>
      <c r="BZ2214" s="1">
        <v>1342317.2465250832</v>
      </c>
      <c r="CA2214" s="1">
        <v>3417462.3710547625</v>
      </c>
      <c r="CB2214" s="1">
        <v>151905.43736974933</v>
      </c>
      <c r="CC2214" s="1">
        <v>395133.38557744451</v>
      </c>
    </row>
    <row r="2215" spans="1:81" x14ac:dyDescent="0.25">
      <c r="A2215" t="s">
        <v>1296</v>
      </c>
      <c r="B2215" t="s">
        <v>1297</v>
      </c>
      <c r="C2215" t="s">
        <v>68</v>
      </c>
      <c r="D2215" t="s">
        <v>1730</v>
      </c>
      <c r="E2215">
        <v>60114</v>
      </c>
      <c r="F2215" t="s">
        <v>39</v>
      </c>
      <c r="G2215" t="s">
        <v>69</v>
      </c>
      <c r="H2215" s="74">
        <v>0.42451936704484999</v>
      </c>
      <c r="I2215" s="1">
        <v>1457818</v>
      </c>
      <c r="J2215" s="1"/>
      <c r="K2215" s="1"/>
      <c r="L2215" s="1"/>
      <c r="M2215" s="1"/>
      <c r="N2215" s="1"/>
      <c r="O2215" s="1"/>
      <c r="P2215" s="1">
        <v>2001853</v>
      </c>
      <c r="Q2215" s="1"/>
      <c r="R2215" s="1"/>
      <c r="S2215" s="1"/>
      <c r="T2215" s="1">
        <v>2001853</v>
      </c>
      <c r="U2215" s="1">
        <v>16.558139534883722</v>
      </c>
      <c r="V2215" s="36">
        <v>6.5776653216449057E-2</v>
      </c>
      <c r="W2215" s="1"/>
      <c r="X2215" s="1"/>
      <c r="Y2215" s="1"/>
      <c r="Z2215" s="1"/>
      <c r="AA2215" s="1"/>
      <c r="AB2215" s="1"/>
      <c r="AC2215" s="1">
        <v>226046</v>
      </c>
      <c r="AD2215" s="1"/>
      <c r="AE2215" s="1"/>
      <c r="AF2215" s="1"/>
      <c r="AG2215" s="1">
        <v>0</v>
      </c>
      <c r="AH2215" s="1">
        <v>0</v>
      </c>
      <c r="AI2215" s="1">
        <v>0</v>
      </c>
      <c r="AJ2215" s="1">
        <v>0</v>
      </c>
      <c r="AK2215" s="1"/>
      <c r="AL2215" s="1">
        <v>0</v>
      </c>
      <c r="AM2215" s="1">
        <v>1986957.6513658331</v>
      </c>
      <c r="AN2215" s="1"/>
      <c r="AO2215" s="1">
        <v>0</v>
      </c>
      <c r="AP2215" s="1">
        <v>0</v>
      </c>
      <c r="AQ2215" s="1">
        <v>1986957.6513658331</v>
      </c>
      <c r="AR2215" s="1">
        <v>0</v>
      </c>
      <c r="AS2215" s="1">
        <v>0</v>
      </c>
      <c r="AT2215" s="1">
        <v>0</v>
      </c>
      <c r="AU2215" s="1">
        <v>0</v>
      </c>
      <c r="AV2215" s="1"/>
      <c r="AW2215" s="1">
        <v>0</v>
      </c>
      <c r="AX2215" s="1">
        <v>587986.33427999995</v>
      </c>
      <c r="AY2215" s="1"/>
      <c r="AZ2215" s="1">
        <v>0</v>
      </c>
      <c r="BA2215" s="1">
        <v>0</v>
      </c>
      <c r="BB2215" s="1">
        <v>587986.33427999995</v>
      </c>
      <c r="BC2215" s="7">
        <v>1.7663000358383782</v>
      </c>
      <c r="BD2215" s="35" t="s">
        <v>552</v>
      </c>
      <c r="BE2215" s="35" t="s">
        <v>552</v>
      </c>
      <c r="BF2215" s="35" t="s">
        <v>552</v>
      </c>
      <c r="BG2215" s="35" t="s">
        <v>552</v>
      </c>
      <c r="BH2215" s="35" t="s">
        <v>552</v>
      </c>
      <c r="BI2215" s="35" t="s">
        <v>552</v>
      </c>
      <c r="BJ2215" s="35">
        <v>1.2862802541674303</v>
      </c>
      <c r="BK2215" s="35" t="s">
        <v>552</v>
      </c>
      <c r="BL2215" s="35" t="s">
        <v>552</v>
      </c>
      <c r="BM2215" s="35" t="s">
        <v>552</v>
      </c>
      <c r="BN2215" s="35">
        <v>1.2862802541674303</v>
      </c>
      <c r="BO2215" s="1">
        <v>0</v>
      </c>
      <c r="BP2215" s="1">
        <v>0</v>
      </c>
      <c r="BQ2215" s="1">
        <v>479855.37287999992</v>
      </c>
      <c r="BR2215" s="1">
        <v>21329.463905424953</v>
      </c>
      <c r="BS2215" s="1">
        <v>188478.4886909372</v>
      </c>
      <c r="BT2215" s="1">
        <v>479855.37287999992</v>
      </c>
      <c r="BU2215" s="1">
        <v>21329.463905424953</v>
      </c>
      <c r="BV2215" s="1">
        <v>55481.774921513272</v>
      </c>
      <c r="BW2215" s="35">
        <v>5.9772309919336042</v>
      </c>
      <c r="BX2215" s="1">
        <v>2388351.0335441912</v>
      </c>
      <c r="BY2215" s="1">
        <v>106161.66879141024</v>
      </c>
      <c r="BZ2215" s="1">
        <v>938100.97522533999</v>
      </c>
      <c r="CA2215" s="1">
        <v>2388351.0335441912</v>
      </c>
      <c r="CB2215" s="1">
        <v>106161.66879141024</v>
      </c>
      <c r="CC2215" s="1">
        <v>276145.60962684045</v>
      </c>
    </row>
    <row r="2216" spans="1:81" x14ac:dyDescent="0.25">
      <c r="A2216" t="s">
        <v>1037</v>
      </c>
      <c r="B2216" t="s">
        <v>1038</v>
      </c>
      <c r="C2216" t="s">
        <v>68</v>
      </c>
      <c r="D2216" t="s">
        <v>38</v>
      </c>
      <c r="E2216">
        <v>60093</v>
      </c>
      <c r="F2216" t="s">
        <v>370</v>
      </c>
      <c r="G2216" t="s">
        <v>369</v>
      </c>
      <c r="H2216" s="74">
        <v>0.53187107325275007</v>
      </c>
      <c r="I2216" s="1">
        <v>1236379.4099999999</v>
      </c>
      <c r="J2216" s="1"/>
      <c r="K2216" s="1"/>
      <c r="L2216" s="1">
        <v>87301</v>
      </c>
      <c r="M2216" s="1"/>
      <c r="N2216" s="1"/>
      <c r="O2216" s="1"/>
      <c r="P2216" s="1">
        <v>133829</v>
      </c>
      <c r="Q2216" s="1"/>
      <c r="R2216" s="1"/>
      <c r="S2216" s="1"/>
      <c r="T2216" s="1">
        <v>221130</v>
      </c>
      <c r="U2216" s="1">
        <v>26</v>
      </c>
      <c r="V2216" s="36">
        <v>0.1302191929688048</v>
      </c>
      <c r="W2216" s="1"/>
      <c r="X2216" s="1"/>
      <c r="Y2216" s="1">
        <v>20255</v>
      </c>
      <c r="Z2216" s="1"/>
      <c r="AA2216" s="1"/>
      <c r="AB2216" s="1"/>
      <c r="AC2216" s="1">
        <v>15763</v>
      </c>
      <c r="AD2216" s="1"/>
      <c r="AE2216" s="1"/>
      <c r="AF2216" s="1"/>
      <c r="AG2216" s="1">
        <v>0</v>
      </c>
      <c r="AH2216" s="1">
        <v>0</v>
      </c>
      <c r="AI2216" s="1">
        <v>207823.88043750002</v>
      </c>
      <c r="AJ2216" s="1">
        <v>0</v>
      </c>
      <c r="AK2216" s="1">
        <v>0</v>
      </c>
      <c r="AL2216" s="1">
        <v>0</v>
      </c>
      <c r="AM2216" s="1">
        <v>138551.14743916667</v>
      </c>
      <c r="AN2216" s="1">
        <v>0</v>
      </c>
      <c r="AO2216" s="1">
        <v>0</v>
      </c>
      <c r="AP2216" s="1">
        <v>0</v>
      </c>
      <c r="AQ2216" s="1">
        <v>346375.02787666669</v>
      </c>
      <c r="AR2216" s="1">
        <v>0</v>
      </c>
      <c r="AS2216" s="1">
        <v>0</v>
      </c>
      <c r="AT2216" s="1">
        <v>43913.232946999997</v>
      </c>
      <c r="AU2216" s="1">
        <v>0</v>
      </c>
      <c r="AV2216" s="1">
        <v>0</v>
      </c>
      <c r="AW2216" s="1">
        <v>0</v>
      </c>
      <c r="AX2216" s="1">
        <v>41002.40034</v>
      </c>
      <c r="AY2216" s="1">
        <v>0</v>
      </c>
      <c r="AZ2216" s="1">
        <v>0</v>
      </c>
      <c r="BA2216" s="1">
        <v>0</v>
      </c>
      <c r="BB2216" s="1">
        <v>84915.633287000004</v>
      </c>
      <c r="BC2216" s="7">
        <v>0.34883358431508232</v>
      </c>
      <c r="BD2216" s="35" t="s">
        <v>552</v>
      </c>
      <c r="BE2216" s="35" t="s">
        <v>552</v>
      </c>
      <c r="BF2216" s="35">
        <v>2.8835536063103517</v>
      </c>
      <c r="BG2216" s="35" t="s">
        <v>552</v>
      </c>
      <c r="BH2216" s="35" t="s">
        <v>552</v>
      </c>
      <c r="BI2216" s="35" t="s">
        <v>552</v>
      </c>
      <c r="BJ2216" s="35">
        <v>1.341663972525885</v>
      </c>
      <c r="BK2216" s="35" t="s">
        <v>552</v>
      </c>
      <c r="BL2216" s="35" t="s">
        <v>552</v>
      </c>
      <c r="BM2216" s="35" t="s">
        <v>552</v>
      </c>
      <c r="BN2216" s="35">
        <v>1.9503941625454109</v>
      </c>
      <c r="BO2216" s="1">
        <v>0</v>
      </c>
      <c r="BP2216" s="1"/>
      <c r="BQ2216" s="1">
        <v>406966.64659559989</v>
      </c>
      <c r="BR2216" s="1">
        <v>18089.576338751198</v>
      </c>
      <c r="BS2216" s="1">
        <v>159849.11878258645</v>
      </c>
      <c r="BT2216" s="1">
        <v>406966.64659559989</v>
      </c>
      <c r="BU2216" s="1">
        <v>18089.576338751198</v>
      </c>
      <c r="BV2216" s="1">
        <v>47054.244180832837</v>
      </c>
      <c r="BW2216" s="35">
        <v>6.0943490138751661</v>
      </c>
      <c r="BX2216" s="1">
        <v>2073230.1347643777</v>
      </c>
      <c r="BY2216" s="1">
        <v>92154.615382736723</v>
      </c>
      <c r="BZ2216" s="1">
        <v>814327.20063888363</v>
      </c>
      <c r="CA2216" s="1">
        <v>2073230.1347643777</v>
      </c>
      <c r="CB2216" s="1">
        <v>92154.615382736723</v>
      </c>
      <c r="CC2216" s="1">
        <v>239710.7424412671</v>
      </c>
    </row>
    <row r="2217" spans="1:81" x14ac:dyDescent="0.25">
      <c r="A2217" t="s">
        <v>1037</v>
      </c>
      <c r="B2217" t="s">
        <v>1038</v>
      </c>
      <c r="C2217" t="s">
        <v>68</v>
      </c>
      <c r="D2217" t="s">
        <v>28</v>
      </c>
      <c r="E2217">
        <v>60093</v>
      </c>
      <c r="F2217" t="s">
        <v>370</v>
      </c>
      <c r="G2217" t="s">
        <v>369</v>
      </c>
      <c r="H2217" s="74">
        <v>0.53187107325275007</v>
      </c>
      <c r="I2217" s="1">
        <v>1409842.3299999998</v>
      </c>
      <c r="J2217" s="1">
        <v>0</v>
      </c>
      <c r="K2217" s="1">
        <v>0</v>
      </c>
      <c r="L2217" s="1">
        <v>87301</v>
      </c>
      <c r="M2217" s="1">
        <v>0</v>
      </c>
      <c r="N2217" s="1">
        <v>0</v>
      </c>
      <c r="O2217" s="1">
        <v>0</v>
      </c>
      <c r="P2217" s="1">
        <v>362152</v>
      </c>
      <c r="Q2217" s="1">
        <v>0</v>
      </c>
      <c r="R2217" s="1">
        <v>0</v>
      </c>
      <c r="S2217" s="1">
        <v>0</v>
      </c>
      <c r="T2217" s="1">
        <v>449453</v>
      </c>
      <c r="U2217" s="1"/>
      <c r="V2217" s="36"/>
      <c r="W2217" s="1"/>
      <c r="X2217" s="1"/>
      <c r="Y2217" s="1">
        <v>20255</v>
      </c>
      <c r="Z2217" s="1"/>
      <c r="AA2217" s="1"/>
      <c r="AB2217" s="1"/>
      <c r="AC2217" s="1">
        <v>42657</v>
      </c>
      <c r="AD2217" s="1"/>
      <c r="AE2217" s="1"/>
      <c r="AF2217" s="1"/>
      <c r="AG2217" s="1">
        <v>0</v>
      </c>
      <c r="AH2217" s="1">
        <v>0</v>
      </c>
      <c r="AI2217" s="1">
        <v>207823.88043750002</v>
      </c>
      <c r="AJ2217" s="1">
        <v>0</v>
      </c>
      <c r="AK2217" s="1">
        <v>0</v>
      </c>
      <c r="AL2217" s="1">
        <v>0</v>
      </c>
      <c r="AM2217" s="1">
        <v>374939.80431333336</v>
      </c>
      <c r="AN2217" s="1">
        <v>0</v>
      </c>
      <c r="AO2217" s="1">
        <v>0</v>
      </c>
      <c r="AP2217" s="1">
        <v>0</v>
      </c>
      <c r="AQ2217" s="1">
        <v>582763.68475083332</v>
      </c>
      <c r="AR2217" s="1">
        <v>0</v>
      </c>
      <c r="AS2217" s="1">
        <v>0</v>
      </c>
      <c r="AT2217" s="1">
        <v>43913.232946999997</v>
      </c>
      <c r="AU2217" s="1">
        <v>0</v>
      </c>
      <c r="AV2217" s="1">
        <v>0</v>
      </c>
      <c r="AW2217" s="1">
        <v>0</v>
      </c>
      <c r="AX2217" s="1">
        <v>110958.53526</v>
      </c>
      <c r="AY2217" s="1">
        <v>0</v>
      </c>
      <c r="AZ2217" s="1">
        <v>0</v>
      </c>
      <c r="BA2217" s="1">
        <v>0</v>
      </c>
      <c r="BB2217" s="1">
        <v>154871.76820699999</v>
      </c>
      <c r="BC2217" s="7">
        <v>0.52320421742325851</v>
      </c>
      <c r="BD2217" s="35" t="s">
        <v>552</v>
      </c>
      <c r="BE2217" s="35" t="s">
        <v>552</v>
      </c>
      <c r="BF2217" s="35">
        <v>2.8835536063103517</v>
      </c>
      <c r="BG2217" s="35" t="s">
        <v>552</v>
      </c>
      <c r="BH2217" s="35" t="s">
        <v>552</v>
      </c>
      <c r="BI2217" s="35" t="s">
        <v>552</v>
      </c>
      <c r="BJ2217" s="35">
        <v>1.3416972419683817</v>
      </c>
      <c r="BK2217" s="35" t="s">
        <v>552</v>
      </c>
      <c r="BL2217" s="35" t="s">
        <v>552</v>
      </c>
      <c r="BM2217" s="35" t="s">
        <v>552</v>
      </c>
      <c r="BN2217" s="35">
        <v>1.6411848468200976</v>
      </c>
      <c r="BO2217" s="1">
        <v>0</v>
      </c>
      <c r="BP2217" s="1">
        <v>0</v>
      </c>
      <c r="BQ2217" s="1">
        <v>464063.70134279988</v>
      </c>
      <c r="BR2217" s="1">
        <v>20627.527640676144</v>
      </c>
      <c r="BS2217" s="1">
        <v>182275.80647989639</v>
      </c>
      <c r="BT2217" s="1">
        <v>464063.70134279988</v>
      </c>
      <c r="BU2217" s="1">
        <v>20627.527640676144</v>
      </c>
      <c r="BV2217" s="1">
        <v>53655.912348373968</v>
      </c>
      <c r="BW2217" s="35">
        <v>6.0943490138751661</v>
      </c>
      <c r="BX2217" s="1">
        <v>2364102.4593109521</v>
      </c>
      <c r="BY2217" s="1">
        <v>105083.82509496124</v>
      </c>
      <c r="BZ2217" s="1">
        <v>928576.57499416068</v>
      </c>
      <c r="CA2217" s="1">
        <v>2364102.4593109521</v>
      </c>
      <c r="CB2217" s="1">
        <v>105083.82509496124</v>
      </c>
      <c r="CC2217" s="1">
        <v>273341.94416051125</v>
      </c>
    </row>
    <row r="2218" spans="1:81" x14ac:dyDescent="0.25">
      <c r="A2218" t="s">
        <v>1037</v>
      </c>
      <c r="B2218" t="s">
        <v>1038</v>
      </c>
      <c r="C2218" t="s">
        <v>68</v>
      </c>
      <c r="D2218" t="s">
        <v>1730</v>
      </c>
      <c r="E2218">
        <v>60093</v>
      </c>
      <c r="F2218" t="s">
        <v>370</v>
      </c>
      <c r="G2218" t="s">
        <v>369</v>
      </c>
      <c r="H2218" s="74">
        <v>0.53187107325275007</v>
      </c>
      <c r="I2218" s="1">
        <v>173462.92</v>
      </c>
      <c r="J2218" s="1"/>
      <c r="K2218" s="1"/>
      <c r="L2218" s="1"/>
      <c r="M2218" s="1"/>
      <c r="N2218" s="1"/>
      <c r="O2218" s="1"/>
      <c r="P2218" s="1">
        <v>228323</v>
      </c>
      <c r="Q2218" s="1"/>
      <c r="R2218" s="1"/>
      <c r="S2218" s="1"/>
      <c r="T2218" s="1">
        <v>228323</v>
      </c>
      <c r="U2218" s="1">
        <v>14</v>
      </c>
      <c r="V2218" s="36">
        <v>0.18931956989622853</v>
      </c>
      <c r="W2218" s="1"/>
      <c r="X2218" s="1"/>
      <c r="Y2218" s="1"/>
      <c r="Z2218" s="1"/>
      <c r="AA2218" s="1"/>
      <c r="AB2218" s="1"/>
      <c r="AC2218" s="1">
        <v>26894</v>
      </c>
      <c r="AD2218" s="1"/>
      <c r="AE2218" s="1"/>
      <c r="AF2218" s="1"/>
      <c r="AG2218" s="1">
        <v>0</v>
      </c>
      <c r="AH2218" s="1">
        <v>0</v>
      </c>
      <c r="AI2218" s="1">
        <v>0</v>
      </c>
      <c r="AJ2218" s="1">
        <v>0</v>
      </c>
      <c r="AK2218" s="1"/>
      <c r="AL2218" s="1">
        <v>0</v>
      </c>
      <c r="AM2218" s="1">
        <v>236388.65687416666</v>
      </c>
      <c r="AN2218" s="1"/>
      <c r="AO2218" s="1">
        <v>0</v>
      </c>
      <c r="AP2218" s="1">
        <v>0</v>
      </c>
      <c r="AQ2218" s="1">
        <v>236388.65687416666</v>
      </c>
      <c r="AR2218" s="1">
        <v>0</v>
      </c>
      <c r="AS2218" s="1">
        <v>0</v>
      </c>
      <c r="AT2218" s="1">
        <v>0</v>
      </c>
      <c r="AU2218" s="1">
        <v>0</v>
      </c>
      <c r="AV2218" s="1"/>
      <c r="AW2218" s="1">
        <v>0</v>
      </c>
      <c r="AX2218" s="1">
        <v>69956.134919999997</v>
      </c>
      <c r="AY2218" s="1"/>
      <c r="AZ2218" s="1">
        <v>0</v>
      </c>
      <c r="BA2218" s="1">
        <v>0</v>
      </c>
      <c r="BB2218" s="1">
        <v>69956.134919999997</v>
      </c>
      <c r="BC2218" s="7">
        <v>1.7660534700682236</v>
      </c>
      <c r="BD2218" s="35" t="s">
        <v>552</v>
      </c>
      <c r="BE2218" s="35" t="s">
        <v>552</v>
      </c>
      <c r="BF2218" s="35" t="s">
        <v>552</v>
      </c>
      <c r="BG2218" s="35" t="s">
        <v>552</v>
      </c>
      <c r="BH2218" s="35" t="s">
        <v>552</v>
      </c>
      <c r="BI2218" s="35" t="s">
        <v>552</v>
      </c>
      <c r="BJ2218" s="35">
        <v>1.3417167424839664</v>
      </c>
      <c r="BK2218" s="35" t="s">
        <v>552</v>
      </c>
      <c r="BL2218" s="35" t="s">
        <v>552</v>
      </c>
      <c r="BM2218" s="35" t="s">
        <v>552</v>
      </c>
      <c r="BN2218" s="35">
        <v>1.3417167424839664</v>
      </c>
      <c r="BO2218" s="1">
        <v>0</v>
      </c>
      <c r="BP2218" s="1">
        <v>0</v>
      </c>
      <c r="BQ2218" s="1">
        <v>57097.054747199996</v>
      </c>
      <c r="BR2218" s="1">
        <v>2537.951301924943</v>
      </c>
      <c r="BS2218" s="1">
        <v>22426.687697309917</v>
      </c>
      <c r="BT2218" s="1">
        <v>57097.054747199996</v>
      </c>
      <c r="BU2218" s="1">
        <v>2537.951301924943</v>
      </c>
      <c r="BV2218" s="1">
        <v>6601.6681675411228</v>
      </c>
      <c r="BW2218" s="35">
        <v>6.0943490138751661</v>
      </c>
      <c r="BX2218" s="1">
        <v>290872.32454657467</v>
      </c>
      <c r="BY2218" s="1">
        <v>12929.209712224527</v>
      </c>
      <c r="BZ2218" s="1">
        <v>114249.3743552771</v>
      </c>
      <c r="CA2218" s="1">
        <v>290872.32454657467</v>
      </c>
      <c r="CB2218" s="1">
        <v>12929.209712224527</v>
      </c>
      <c r="CC2218" s="1">
        <v>33631.201719244193</v>
      </c>
    </row>
    <row r="2219" spans="1:81" x14ac:dyDescent="0.25">
      <c r="A2219" t="s">
        <v>704</v>
      </c>
      <c r="B2219" t="s">
        <v>705</v>
      </c>
      <c r="C2219" t="s">
        <v>68</v>
      </c>
      <c r="D2219" t="s">
        <v>38</v>
      </c>
      <c r="E2219">
        <v>60269</v>
      </c>
      <c r="F2219" t="s">
        <v>39</v>
      </c>
      <c r="G2219" t="s">
        <v>69</v>
      </c>
      <c r="H2219" s="74">
        <v>0.42451936704484999</v>
      </c>
      <c r="I2219" s="1">
        <v>5652555</v>
      </c>
      <c r="J2219" s="1"/>
      <c r="K2219" s="1"/>
      <c r="L2219" s="1">
        <v>862295</v>
      </c>
      <c r="M2219" s="1"/>
      <c r="N2219" s="1"/>
      <c r="O2219" s="1"/>
      <c r="P2219" s="1"/>
      <c r="Q2219" s="1"/>
      <c r="R2219" s="1"/>
      <c r="S2219" s="1"/>
      <c r="T2219" s="1">
        <v>862295</v>
      </c>
      <c r="U2219" s="1">
        <v>39.673913043478258</v>
      </c>
      <c r="V2219" s="36">
        <v>0.1767846662151483</v>
      </c>
      <c r="W2219" s="1"/>
      <c r="X2219" s="1"/>
      <c r="Y2219" s="1">
        <v>219350</v>
      </c>
      <c r="Z2219" s="1"/>
      <c r="AA2219" s="1"/>
      <c r="AB2219" s="1"/>
      <c r="AC2219" s="1"/>
      <c r="AD2219" s="1"/>
      <c r="AE2219" s="1"/>
      <c r="AF2219" s="1"/>
      <c r="AG2219" s="1">
        <v>0</v>
      </c>
      <c r="AH2219" s="1">
        <v>0</v>
      </c>
      <c r="AI2219" s="1">
        <v>2249641.5728124999</v>
      </c>
      <c r="AJ2219" s="1">
        <v>0</v>
      </c>
      <c r="AK2219" s="1">
        <v>0</v>
      </c>
      <c r="AL2219" s="1">
        <v>0</v>
      </c>
      <c r="AM2219" s="1">
        <v>0</v>
      </c>
      <c r="AN2219" s="1">
        <v>0</v>
      </c>
      <c r="AO2219" s="1">
        <v>0</v>
      </c>
      <c r="AP2219" s="1">
        <v>0</v>
      </c>
      <c r="AQ2219" s="1">
        <v>2249641.5728124999</v>
      </c>
      <c r="AR2219" s="1">
        <v>0</v>
      </c>
      <c r="AS2219" s="1">
        <v>0</v>
      </c>
      <c r="AT2219" s="1">
        <v>475555.05538999999</v>
      </c>
      <c r="AU2219" s="1">
        <v>0</v>
      </c>
      <c r="AV2219" s="1">
        <v>0</v>
      </c>
      <c r="AW2219" s="1">
        <v>0</v>
      </c>
      <c r="AX2219" s="1">
        <v>0</v>
      </c>
      <c r="AY2219" s="1">
        <v>0</v>
      </c>
      <c r="AZ2219" s="1">
        <v>0</v>
      </c>
      <c r="BA2219" s="1">
        <v>0</v>
      </c>
      <c r="BB2219" s="1">
        <v>475555.05538999999</v>
      </c>
      <c r="BC2219" s="7">
        <v>0.48211766682544438</v>
      </c>
      <c r="BD2219" s="35" t="s">
        <v>552</v>
      </c>
      <c r="BE2219" s="35" t="s">
        <v>552</v>
      </c>
      <c r="BF2219" s="35">
        <v>3.1603994319838336</v>
      </c>
      <c r="BG2219" s="35" t="s">
        <v>552</v>
      </c>
      <c r="BH2219" s="35" t="s">
        <v>552</v>
      </c>
      <c r="BI2219" s="35" t="s">
        <v>552</v>
      </c>
      <c r="BJ2219" s="35" t="s">
        <v>552</v>
      </c>
      <c r="BK2219" s="35" t="s">
        <v>552</v>
      </c>
      <c r="BL2219" s="35" t="s">
        <v>552</v>
      </c>
      <c r="BM2219" s="35" t="s">
        <v>552</v>
      </c>
      <c r="BN2219" s="35">
        <v>3.1603994319838336</v>
      </c>
      <c r="BO2219" s="1">
        <v>0</v>
      </c>
      <c r="BP2219" s="1"/>
      <c r="BQ2219" s="1">
        <v>1860595.0037999998</v>
      </c>
      <c r="BR2219" s="1">
        <v>82703.031411279982</v>
      </c>
      <c r="BS2219" s="1">
        <v>730807.97715654538</v>
      </c>
      <c r="BT2219" s="1">
        <v>1860595.0037999998</v>
      </c>
      <c r="BU2219" s="1">
        <v>82703.031411279982</v>
      </c>
      <c r="BV2219" s="1">
        <v>215125.47124639325</v>
      </c>
      <c r="BW2219" s="35">
        <v>6.728383512764192</v>
      </c>
      <c r="BX2219" s="1">
        <v>10658201.743699349</v>
      </c>
      <c r="BY2219" s="1">
        <v>473754.68159199535</v>
      </c>
      <c r="BZ2219" s="1">
        <v>4186348.3673401056</v>
      </c>
      <c r="CA2219" s="1">
        <v>10658201.743699349</v>
      </c>
      <c r="CB2219" s="1">
        <v>473754.68159199535</v>
      </c>
      <c r="CC2219" s="1">
        <v>1232321.2026634663</v>
      </c>
    </row>
    <row r="2220" spans="1:81" x14ac:dyDescent="0.25">
      <c r="A2220" t="s">
        <v>704</v>
      </c>
      <c r="B2220" t="s">
        <v>705</v>
      </c>
      <c r="C2220" t="s">
        <v>68</v>
      </c>
      <c r="D2220" t="s">
        <v>28</v>
      </c>
      <c r="E2220">
        <v>60269</v>
      </c>
      <c r="F2220" t="s">
        <v>39</v>
      </c>
      <c r="G2220" t="s">
        <v>69</v>
      </c>
      <c r="H2220" s="74">
        <v>0.42451936704484999</v>
      </c>
      <c r="I2220" s="1">
        <v>5652555</v>
      </c>
      <c r="J2220" s="1">
        <v>0</v>
      </c>
      <c r="K2220" s="1">
        <v>0</v>
      </c>
      <c r="L2220" s="1">
        <v>910942</v>
      </c>
      <c r="M2220" s="1">
        <v>0</v>
      </c>
      <c r="N2220" s="1">
        <v>0</v>
      </c>
      <c r="O2220" s="1">
        <v>0</v>
      </c>
      <c r="P2220" s="1">
        <v>0</v>
      </c>
      <c r="Q2220" s="1">
        <v>0</v>
      </c>
      <c r="R2220" s="1">
        <v>0</v>
      </c>
      <c r="S2220" s="1">
        <v>0</v>
      </c>
      <c r="T2220" s="1">
        <v>910942</v>
      </c>
      <c r="U2220" s="1"/>
      <c r="V2220" s="36"/>
      <c r="W2220" s="1"/>
      <c r="X2220" s="1"/>
      <c r="Y2220" s="1">
        <v>219350</v>
      </c>
      <c r="Z2220" s="1"/>
      <c r="AA2220" s="1"/>
      <c r="AB2220" s="1"/>
      <c r="AC2220" s="1"/>
      <c r="AD2220" s="1"/>
      <c r="AE2220" s="1"/>
      <c r="AF2220" s="1"/>
      <c r="AG2220" s="1">
        <v>0</v>
      </c>
      <c r="AH2220" s="1">
        <v>0</v>
      </c>
      <c r="AI2220" s="1">
        <v>2250210.1346249999</v>
      </c>
      <c r="AJ2220" s="1">
        <v>0</v>
      </c>
      <c r="AK2220" s="1">
        <v>0</v>
      </c>
      <c r="AL2220" s="1">
        <v>0</v>
      </c>
      <c r="AM2220" s="1">
        <v>0</v>
      </c>
      <c r="AN2220" s="1">
        <v>0</v>
      </c>
      <c r="AO2220" s="1">
        <v>0</v>
      </c>
      <c r="AP2220" s="1">
        <v>0</v>
      </c>
      <c r="AQ2220" s="1">
        <v>2250210.1346249999</v>
      </c>
      <c r="AR2220" s="1">
        <v>0</v>
      </c>
      <c r="AS2220" s="1">
        <v>0</v>
      </c>
      <c r="AT2220" s="1">
        <v>475555.05538999999</v>
      </c>
      <c r="AU2220" s="1">
        <v>0</v>
      </c>
      <c r="AV2220" s="1">
        <v>0</v>
      </c>
      <c r="AW2220" s="1">
        <v>0</v>
      </c>
      <c r="AX2220" s="1">
        <v>0</v>
      </c>
      <c r="AY2220" s="1">
        <v>0</v>
      </c>
      <c r="AZ2220" s="1">
        <v>0</v>
      </c>
      <c r="BA2220" s="1">
        <v>0</v>
      </c>
      <c r="BB2220" s="1">
        <v>475555.05538999999</v>
      </c>
      <c r="BC2220" s="7">
        <v>0.4822182517489878</v>
      </c>
      <c r="BD2220" s="35" t="s">
        <v>552</v>
      </c>
      <c r="BE2220" s="35" t="s">
        <v>552</v>
      </c>
      <c r="BF2220" s="35">
        <v>2.9922488918229697</v>
      </c>
      <c r="BG2220" s="35" t="s">
        <v>552</v>
      </c>
      <c r="BH2220" s="35" t="s">
        <v>552</v>
      </c>
      <c r="BI2220" s="35" t="s">
        <v>552</v>
      </c>
      <c r="BJ2220" s="35" t="s">
        <v>552</v>
      </c>
      <c r="BK2220" s="35" t="s">
        <v>552</v>
      </c>
      <c r="BL2220" s="35" t="s">
        <v>552</v>
      </c>
      <c r="BM2220" s="35" t="s">
        <v>552</v>
      </c>
      <c r="BN2220" s="35">
        <v>2.9922488918229697</v>
      </c>
      <c r="BO2220" s="1">
        <v>0</v>
      </c>
      <c r="BP2220" s="1">
        <v>0</v>
      </c>
      <c r="BQ2220" s="1">
        <v>1860595.0037999998</v>
      </c>
      <c r="BR2220" s="1">
        <v>82703.031411279982</v>
      </c>
      <c r="BS2220" s="1">
        <v>730807.97715654538</v>
      </c>
      <c r="BT2220" s="1">
        <v>1860595.0037999998</v>
      </c>
      <c r="BU2220" s="1">
        <v>82703.031411279982</v>
      </c>
      <c r="BV2220" s="1">
        <v>215125.47124639325</v>
      </c>
      <c r="BW2220" s="35">
        <v>6.728383512764192</v>
      </c>
      <c r="BX2220" s="1">
        <v>10658201.743699349</v>
      </c>
      <c r="BY2220" s="1">
        <v>473754.68159199535</v>
      </c>
      <c r="BZ2220" s="1">
        <v>4186348.3673401056</v>
      </c>
      <c r="CA2220" s="1">
        <v>10658201.743699349</v>
      </c>
      <c r="CB2220" s="1">
        <v>473754.68159199535</v>
      </c>
      <c r="CC2220" s="1">
        <v>1232321.2026634663</v>
      </c>
    </row>
    <row r="2221" spans="1:81" x14ac:dyDescent="0.25">
      <c r="A2221" t="s">
        <v>704</v>
      </c>
      <c r="B2221" t="s">
        <v>705</v>
      </c>
      <c r="C2221" t="s">
        <v>68</v>
      </c>
      <c r="D2221" t="s">
        <v>1730</v>
      </c>
      <c r="E2221">
        <v>60269</v>
      </c>
      <c r="F2221" t="s">
        <v>39</v>
      </c>
      <c r="G2221" t="s">
        <v>69</v>
      </c>
      <c r="H2221" s="74">
        <v>0.42451936704484999</v>
      </c>
      <c r="I2221" s="1"/>
      <c r="J2221" s="1"/>
      <c r="K2221" s="1"/>
      <c r="L2221" s="1">
        <v>48647</v>
      </c>
      <c r="M2221" s="1"/>
      <c r="N2221" s="1"/>
      <c r="O2221" s="1"/>
      <c r="P2221" s="1"/>
      <c r="Q2221" s="1"/>
      <c r="R2221" s="1"/>
      <c r="S2221" s="1"/>
      <c r="T2221" s="1">
        <v>48647</v>
      </c>
      <c r="U2221" s="1">
        <v>22</v>
      </c>
      <c r="V2221" s="36" t="s">
        <v>552</v>
      </c>
      <c r="W2221" s="1"/>
      <c r="X2221" s="1"/>
      <c r="Y2221" s="1"/>
      <c r="Z2221" s="1"/>
      <c r="AA2221" s="1"/>
      <c r="AB2221" s="1"/>
      <c r="AC2221" s="1"/>
      <c r="AD2221" s="1"/>
      <c r="AE2221" s="1"/>
      <c r="AF2221" s="1"/>
      <c r="AG2221" s="1">
        <v>0</v>
      </c>
      <c r="AH2221" s="1">
        <v>0</v>
      </c>
      <c r="AI2221" s="1">
        <v>568.56181249999997</v>
      </c>
      <c r="AJ2221" s="1">
        <v>0</v>
      </c>
      <c r="AK2221" s="1"/>
      <c r="AL2221" s="1">
        <v>0</v>
      </c>
      <c r="AM2221" s="1">
        <v>0</v>
      </c>
      <c r="AN2221" s="1"/>
      <c r="AO2221" s="1">
        <v>0</v>
      </c>
      <c r="AP2221" s="1">
        <v>0</v>
      </c>
      <c r="AQ2221" s="1">
        <v>568.56181249999997</v>
      </c>
      <c r="AR2221" s="1">
        <v>0</v>
      </c>
      <c r="AS2221" s="1">
        <v>0</v>
      </c>
      <c r="AT2221" s="1">
        <v>0</v>
      </c>
      <c r="AU2221" s="1">
        <v>0</v>
      </c>
      <c r="AV2221" s="1"/>
      <c r="AW2221" s="1">
        <v>0</v>
      </c>
      <c r="AX2221" s="1">
        <v>0</v>
      </c>
      <c r="AY2221" s="1"/>
      <c r="AZ2221" s="1">
        <v>0</v>
      </c>
      <c r="BA2221" s="1">
        <v>0</v>
      </c>
      <c r="BB2221" s="1">
        <v>0</v>
      </c>
      <c r="BC2221" s="7" t="s">
        <v>552</v>
      </c>
      <c r="BD2221" s="35" t="s">
        <v>552</v>
      </c>
      <c r="BE2221" s="35" t="s">
        <v>552</v>
      </c>
      <c r="BF2221" s="35">
        <v>1.16875E-2</v>
      </c>
      <c r="BG2221" s="35" t="s">
        <v>552</v>
      </c>
      <c r="BH2221" s="35" t="s">
        <v>552</v>
      </c>
      <c r="BI2221" s="35" t="s">
        <v>552</v>
      </c>
      <c r="BJ2221" s="35" t="s">
        <v>552</v>
      </c>
      <c r="BK2221" s="35" t="s">
        <v>552</v>
      </c>
      <c r="BL2221" s="35" t="s">
        <v>552</v>
      </c>
      <c r="BM2221" s="35" t="s">
        <v>552</v>
      </c>
      <c r="BN2221" s="35">
        <v>1.16875E-2</v>
      </c>
      <c r="BO2221" s="1">
        <v>0</v>
      </c>
      <c r="BP2221" s="1">
        <v>0</v>
      </c>
      <c r="BQ2221" s="1">
        <v>0</v>
      </c>
      <c r="BR2221" s="1">
        <v>0</v>
      </c>
      <c r="BS2221" s="1">
        <v>0</v>
      </c>
      <c r="BT2221" s="1">
        <v>0</v>
      </c>
      <c r="BU2221" s="1">
        <v>0</v>
      </c>
      <c r="BV2221" s="1">
        <v>0</v>
      </c>
      <c r="BW2221" s="35">
        <v>6.728383512764192</v>
      </c>
      <c r="BX2221" s="1">
        <v>0</v>
      </c>
      <c r="BY2221" s="1">
        <v>0</v>
      </c>
      <c r="BZ2221" s="1">
        <v>0</v>
      </c>
      <c r="CA2221" s="1">
        <v>0</v>
      </c>
      <c r="CB2221" s="1">
        <v>0</v>
      </c>
      <c r="CC2221" s="1">
        <v>0</v>
      </c>
    </row>
    <row r="2222" spans="1:81" x14ac:dyDescent="0.25">
      <c r="A2222" t="s">
        <v>1594</v>
      </c>
      <c r="B2222" t="s">
        <v>1595</v>
      </c>
      <c r="C2222" t="s">
        <v>68</v>
      </c>
      <c r="D2222" t="s">
        <v>28</v>
      </c>
      <c r="E2222">
        <v>60107</v>
      </c>
      <c r="F2222" t="s">
        <v>39</v>
      </c>
      <c r="G2222" t="s">
        <v>69</v>
      </c>
      <c r="H2222" s="74">
        <v>0.42451936704484999</v>
      </c>
      <c r="I2222" s="1">
        <v>512320</v>
      </c>
      <c r="J2222" s="1">
        <v>0</v>
      </c>
      <c r="K2222" s="1">
        <v>0</v>
      </c>
      <c r="L2222" s="1">
        <v>0</v>
      </c>
      <c r="M2222" s="1">
        <v>0</v>
      </c>
      <c r="N2222" s="1">
        <v>0</v>
      </c>
      <c r="O2222" s="1">
        <v>0</v>
      </c>
      <c r="P2222" s="1">
        <v>492269</v>
      </c>
      <c r="Q2222" s="1">
        <v>0</v>
      </c>
      <c r="R2222" s="1">
        <v>0</v>
      </c>
      <c r="S2222" s="1">
        <v>0</v>
      </c>
      <c r="T2222" s="1">
        <v>492269</v>
      </c>
      <c r="U2222" s="1"/>
      <c r="V2222" s="36"/>
      <c r="W2222" s="1"/>
      <c r="X2222" s="1"/>
      <c r="Y2222" s="1"/>
      <c r="Z2222" s="1"/>
      <c r="AA2222" s="1"/>
      <c r="AB2222" s="1"/>
      <c r="AC2222" s="1">
        <v>69705</v>
      </c>
      <c r="AD2222" s="1"/>
      <c r="AE2222" s="1"/>
      <c r="AF2222" s="1"/>
      <c r="AG2222" s="1">
        <v>0</v>
      </c>
      <c r="AH2222" s="1">
        <v>0</v>
      </c>
      <c r="AI2222" s="1">
        <v>0</v>
      </c>
      <c r="AJ2222" s="1">
        <v>0</v>
      </c>
      <c r="AK2222" s="1">
        <v>0</v>
      </c>
      <c r="AL2222" s="1">
        <v>0</v>
      </c>
      <c r="AM2222" s="1">
        <v>612569.03553916665</v>
      </c>
      <c r="AN2222" s="1">
        <v>0</v>
      </c>
      <c r="AO2222" s="1">
        <v>0</v>
      </c>
      <c r="AP2222" s="1">
        <v>0</v>
      </c>
      <c r="AQ2222" s="1">
        <v>612569.03553916665</v>
      </c>
      <c r="AR2222" s="1">
        <v>0</v>
      </c>
      <c r="AS2222" s="1">
        <v>0</v>
      </c>
      <c r="AT2222" s="1">
        <v>0</v>
      </c>
      <c r="AU2222" s="1">
        <v>0</v>
      </c>
      <c r="AV2222" s="1">
        <v>0</v>
      </c>
      <c r="AW2222" s="1">
        <v>0</v>
      </c>
      <c r="AX2222" s="1">
        <v>181315.25189999997</v>
      </c>
      <c r="AY2222" s="1">
        <v>0</v>
      </c>
      <c r="AZ2222" s="1">
        <v>0</v>
      </c>
      <c r="BA2222" s="1">
        <v>0</v>
      </c>
      <c r="BB2222" s="1">
        <v>181315.25189999997</v>
      </c>
      <c r="BC2222" s="7">
        <v>1.5495867571813839</v>
      </c>
      <c r="BD2222" s="35" t="s">
        <v>552</v>
      </c>
      <c r="BE2222" s="35" t="s">
        <v>552</v>
      </c>
      <c r="BF2222" s="35" t="s">
        <v>552</v>
      </c>
      <c r="BG2222" s="35" t="s">
        <v>552</v>
      </c>
      <c r="BH2222" s="35" t="s">
        <v>552</v>
      </c>
      <c r="BI2222" s="35" t="s">
        <v>552</v>
      </c>
      <c r="BJ2222" s="35">
        <v>1.6127042073321021</v>
      </c>
      <c r="BK2222" s="35" t="s">
        <v>552</v>
      </c>
      <c r="BL2222" s="35" t="s">
        <v>552</v>
      </c>
      <c r="BM2222" s="35" t="s">
        <v>552</v>
      </c>
      <c r="BN2222" s="35">
        <v>1.6127042073321021</v>
      </c>
      <c r="BO2222" s="1">
        <v>0</v>
      </c>
      <c r="BP2222" s="1">
        <v>0</v>
      </c>
      <c r="BQ2222" s="1">
        <v>168635.25119999997</v>
      </c>
      <c r="BR2222" s="1">
        <v>7495.7991656210252</v>
      </c>
      <c r="BS2222" s="1">
        <v>66236.868611953585</v>
      </c>
      <c r="BT2222" s="1">
        <v>168635.25119999997</v>
      </c>
      <c r="BU2222" s="1">
        <v>7495.7991656210252</v>
      </c>
      <c r="BV2222" s="1">
        <v>19497.922873630097</v>
      </c>
      <c r="BW2222" s="35">
        <v>6.0291806501888248</v>
      </c>
      <c r="BX2222" s="1">
        <v>848097.1422747717</v>
      </c>
      <c r="BY2222" s="1">
        <v>37697.7281214428</v>
      </c>
      <c r="BZ2222" s="1">
        <v>333117.17795233655</v>
      </c>
      <c r="CA2222" s="1">
        <v>848097.1422747717</v>
      </c>
      <c r="CB2222" s="1">
        <v>37697.7281214428</v>
      </c>
      <c r="CC2222" s="1">
        <v>98058.57643493457</v>
      </c>
    </row>
    <row r="2223" spans="1:81" x14ac:dyDescent="0.25">
      <c r="A2223" t="s">
        <v>1594</v>
      </c>
      <c r="B2223" t="s">
        <v>1595</v>
      </c>
      <c r="C2223" t="s">
        <v>68</v>
      </c>
      <c r="D2223" t="s">
        <v>1730</v>
      </c>
      <c r="E2223">
        <v>60107</v>
      </c>
      <c r="F2223" t="s">
        <v>39</v>
      </c>
      <c r="G2223" t="s">
        <v>69</v>
      </c>
      <c r="H2223" s="74">
        <v>0.42451936704484999</v>
      </c>
      <c r="I2223" s="1">
        <v>512320</v>
      </c>
      <c r="J2223" s="1"/>
      <c r="K2223" s="1"/>
      <c r="L2223" s="1"/>
      <c r="M2223" s="1"/>
      <c r="N2223" s="1"/>
      <c r="O2223" s="1"/>
      <c r="P2223" s="1">
        <v>492269</v>
      </c>
      <c r="Q2223" s="1"/>
      <c r="R2223" s="1"/>
      <c r="S2223" s="1"/>
      <c r="T2223" s="1">
        <v>492269</v>
      </c>
      <c r="U2223" s="1">
        <v>10.041666666666666</v>
      </c>
      <c r="V2223" s="36">
        <v>0.12069517400017728</v>
      </c>
      <c r="W2223" s="1"/>
      <c r="X2223" s="1"/>
      <c r="Y2223" s="1"/>
      <c r="Z2223" s="1"/>
      <c r="AA2223" s="1"/>
      <c r="AB2223" s="1"/>
      <c r="AC2223" s="1">
        <v>69705</v>
      </c>
      <c r="AD2223" s="1"/>
      <c r="AE2223" s="1"/>
      <c r="AF2223" s="1"/>
      <c r="AG2223" s="1">
        <v>0</v>
      </c>
      <c r="AH2223" s="1">
        <v>0</v>
      </c>
      <c r="AI2223" s="1">
        <v>0</v>
      </c>
      <c r="AJ2223" s="1">
        <v>0</v>
      </c>
      <c r="AK2223" s="1"/>
      <c r="AL2223" s="1">
        <v>0</v>
      </c>
      <c r="AM2223" s="1">
        <v>612569.03553916665</v>
      </c>
      <c r="AN2223" s="1"/>
      <c r="AO2223" s="1">
        <v>0</v>
      </c>
      <c r="AP2223" s="1">
        <v>0</v>
      </c>
      <c r="AQ2223" s="1">
        <v>612569.03553916665</v>
      </c>
      <c r="AR2223" s="1">
        <v>0</v>
      </c>
      <c r="AS2223" s="1">
        <v>0</v>
      </c>
      <c r="AT2223" s="1">
        <v>0</v>
      </c>
      <c r="AU2223" s="1">
        <v>0</v>
      </c>
      <c r="AV2223" s="1"/>
      <c r="AW2223" s="1">
        <v>0</v>
      </c>
      <c r="AX2223" s="1">
        <v>181315.25189999997</v>
      </c>
      <c r="AY2223" s="1"/>
      <c r="AZ2223" s="1">
        <v>0</v>
      </c>
      <c r="BA2223" s="1">
        <v>0</v>
      </c>
      <c r="BB2223" s="1">
        <v>181315.25189999997</v>
      </c>
      <c r="BC2223" s="7">
        <v>1.5495867571813839</v>
      </c>
      <c r="BD2223" s="35" t="s">
        <v>552</v>
      </c>
      <c r="BE2223" s="35" t="s">
        <v>552</v>
      </c>
      <c r="BF2223" s="35" t="s">
        <v>552</v>
      </c>
      <c r="BG2223" s="35" t="s">
        <v>552</v>
      </c>
      <c r="BH2223" s="35" t="s">
        <v>552</v>
      </c>
      <c r="BI2223" s="35" t="s">
        <v>552</v>
      </c>
      <c r="BJ2223" s="35">
        <v>1.6127042073321021</v>
      </c>
      <c r="BK2223" s="35" t="s">
        <v>552</v>
      </c>
      <c r="BL2223" s="35" t="s">
        <v>552</v>
      </c>
      <c r="BM2223" s="35" t="s">
        <v>552</v>
      </c>
      <c r="BN2223" s="35">
        <v>1.6127042073321021</v>
      </c>
      <c r="BO2223" s="1">
        <v>0</v>
      </c>
      <c r="BP2223" s="1">
        <v>0</v>
      </c>
      <c r="BQ2223" s="1">
        <v>168635.25119999997</v>
      </c>
      <c r="BR2223" s="1">
        <v>7495.7991656210252</v>
      </c>
      <c r="BS2223" s="1">
        <v>66236.868611953585</v>
      </c>
      <c r="BT2223" s="1">
        <v>168635.25119999997</v>
      </c>
      <c r="BU2223" s="1">
        <v>7495.7991656210252</v>
      </c>
      <c r="BV2223" s="1">
        <v>19497.922873630097</v>
      </c>
      <c r="BW2223" s="35">
        <v>6.0291806501888248</v>
      </c>
      <c r="BX2223" s="1">
        <v>848097.1422747717</v>
      </c>
      <c r="BY2223" s="1">
        <v>37697.7281214428</v>
      </c>
      <c r="BZ2223" s="1">
        <v>333117.17795233655</v>
      </c>
      <c r="CA2223" s="1">
        <v>848097.1422747717</v>
      </c>
      <c r="CB2223" s="1">
        <v>37697.7281214428</v>
      </c>
      <c r="CC2223" s="1">
        <v>98058.57643493457</v>
      </c>
    </row>
    <row r="2224" spans="1:81" x14ac:dyDescent="0.25">
      <c r="A2224" t="s">
        <v>1152</v>
      </c>
      <c r="B2224" t="s">
        <v>1153</v>
      </c>
      <c r="C2224" t="s">
        <v>68</v>
      </c>
      <c r="D2224" t="s">
        <v>38</v>
      </c>
      <c r="E2224">
        <v>60082</v>
      </c>
      <c r="F2224" t="s">
        <v>39</v>
      </c>
      <c r="G2224" t="s">
        <v>69</v>
      </c>
      <c r="H2224" s="74">
        <v>0.42451936704484999</v>
      </c>
      <c r="I2224" s="1">
        <v>1464235</v>
      </c>
      <c r="J2224" s="1"/>
      <c r="K2224" s="1"/>
      <c r="L2224" s="1">
        <v>84138</v>
      </c>
      <c r="M2224" s="1"/>
      <c r="N2224" s="1"/>
      <c r="O2224" s="1"/>
      <c r="P2224" s="1"/>
      <c r="Q2224" s="1"/>
      <c r="R2224" s="1"/>
      <c r="S2224" s="1"/>
      <c r="T2224" s="1">
        <v>84138</v>
      </c>
      <c r="U2224" s="1">
        <v>35</v>
      </c>
      <c r="V2224" s="36">
        <v>6.5265961797458819E-2</v>
      </c>
      <c r="W2224" s="1"/>
      <c r="X2224" s="1"/>
      <c r="Y2224" s="1">
        <v>18161</v>
      </c>
      <c r="Z2224" s="1"/>
      <c r="AA2224" s="1"/>
      <c r="AB2224" s="1"/>
      <c r="AC2224" s="1">
        <v>75650</v>
      </c>
      <c r="AD2224" s="1"/>
      <c r="AE2224" s="1"/>
      <c r="AF2224" s="1"/>
      <c r="AG2224" s="1">
        <v>0</v>
      </c>
      <c r="AH2224" s="1">
        <v>0</v>
      </c>
      <c r="AI2224" s="1">
        <v>186407.17287500005</v>
      </c>
      <c r="AJ2224" s="1">
        <v>0</v>
      </c>
      <c r="AK2224" s="1">
        <v>0</v>
      </c>
      <c r="AL2224" s="1">
        <v>0</v>
      </c>
      <c r="AM2224" s="1">
        <v>666615.696</v>
      </c>
      <c r="AN2224" s="1">
        <v>0</v>
      </c>
      <c r="AO2224" s="1">
        <v>0</v>
      </c>
      <c r="AP2224" s="1">
        <v>0</v>
      </c>
      <c r="AQ2224" s="1">
        <v>853022.86887500004</v>
      </c>
      <c r="AR2224" s="1">
        <v>0</v>
      </c>
      <c r="AS2224" s="1">
        <v>0</v>
      </c>
      <c r="AT2224" s="1">
        <v>39373.400323399997</v>
      </c>
      <c r="AU2224" s="1">
        <v>0</v>
      </c>
      <c r="AV2224" s="1">
        <v>0</v>
      </c>
      <c r="AW2224" s="1">
        <v>0</v>
      </c>
      <c r="AX2224" s="1">
        <v>196779.26699999999</v>
      </c>
      <c r="AY2224" s="1">
        <v>0</v>
      </c>
      <c r="AZ2224" s="1">
        <v>0</v>
      </c>
      <c r="BA2224" s="1">
        <v>0</v>
      </c>
      <c r="BB2224" s="1">
        <v>236152.66732339998</v>
      </c>
      <c r="BC2224" s="7">
        <v>0.74385295816477548</v>
      </c>
      <c r="BD2224" s="35" t="s">
        <v>552</v>
      </c>
      <c r="BE2224" s="35" t="s">
        <v>552</v>
      </c>
      <c r="BF2224" s="35">
        <v>2.6834554327224325</v>
      </c>
      <c r="BG2224" s="35" t="s">
        <v>552</v>
      </c>
      <c r="BH2224" s="35" t="s">
        <v>552</v>
      </c>
      <c r="BI2224" s="35" t="s">
        <v>552</v>
      </c>
      <c r="BJ2224" s="35" t="s">
        <v>552</v>
      </c>
      <c r="BK2224" s="35" t="s">
        <v>552</v>
      </c>
      <c r="BL2224" s="35" t="s">
        <v>552</v>
      </c>
      <c r="BM2224" s="35" t="s">
        <v>552</v>
      </c>
      <c r="BN2224" s="35">
        <v>12.945108467023223</v>
      </c>
      <c r="BO2224" s="1">
        <v>0</v>
      </c>
      <c r="BP2224" s="1"/>
      <c r="BQ2224" s="1">
        <v>481967.59259999992</v>
      </c>
      <c r="BR2224" s="1">
        <v>21423.351599143312</v>
      </c>
      <c r="BS2224" s="1">
        <v>189308.1302936131</v>
      </c>
      <c r="BT2224" s="1">
        <v>481967.59259999992</v>
      </c>
      <c r="BU2224" s="1">
        <v>21423.351599143312</v>
      </c>
      <c r="BV2224" s="1">
        <v>55725.993712659598</v>
      </c>
      <c r="BW2224" s="35">
        <v>5.9768290944430991</v>
      </c>
      <c r="BX2224" s="1">
        <v>2398670.337430378</v>
      </c>
      <c r="BY2224" s="1">
        <v>106620.35953910052</v>
      </c>
      <c r="BZ2224" s="1">
        <v>942154.21065987856</v>
      </c>
      <c r="CA2224" s="1">
        <v>2398670.337430378</v>
      </c>
      <c r="CB2224" s="1">
        <v>106620.35953910052</v>
      </c>
      <c r="CC2224" s="1">
        <v>277338.74682591745</v>
      </c>
    </row>
    <row r="2225" spans="1:81" x14ac:dyDescent="0.25">
      <c r="A2225" t="s">
        <v>1152</v>
      </c>
      <c r="B2225" t="s">
        <v>1153</v>
      </c>
      <c r="C2225" t="s">
        <v>68</v>
      </c>
      <c r="D2225" t="s">
        <v>28</v>
      </c>
      <c r="E2225">
        <v>60082</v>
      </c>
      <c r="F2225" t="s">
        <v>39</v>
      </c>
      <c r="G2225" t="s">
        <v>69</v>
      </c>
      <c r="H2225" s="74">
        <v>0.42451936704484999</v>
      </c>
      <c r="I2225" s="1">
        <v>1773839</v>
      </c>
      <c r="J2225" s="1">
        <v>0</v>
      </c>
      <c r="K2225" s="1">
        <v>0</v>
      </c>
      <c r="L2225" s="1">
        <v>194618</v>
      </c>
      <c r="M2225" s="1">
        <v>0</v>
      </c>
      <c r="N2225" s="1">
        <v>0</v>
      </c>
      <c r="O2225" s="1">
        <v>0</v>
      </c>
      <c r="P2225" s="1">
        <v>896074</v>
      </c>
      <c r="Q2225" s="1">
        <v>0</v>
      </c>
      <c r="R2225" s="1">
        <v>0</v>
      </c>
      <c r="S2225" s="1">
        <v>0</v>
      </c>
      <c r="T2225" s="1">
        <v>1090692</v>
      </c>
      <c r="U2225" s="1"/>
      <c r="V2225" s="36"/>
      <c r="W2225" s="1"/>
      <c r="X2225" s="1"/>
      <c r="Y2225" s="1">
        <v>21183</v>
      </c>
      <c r="Z2225" s="1"/>
      <c r="AA2225" s="1"/>
      <c r="AB2225" s="1"/>
      <c r="AC2225" s="1">
        <v>100327</v>
      </c>
      <c r="AD2225" s="1"/>
      <c r="AE2225" s="1"/>
      <c r="AF2225" s="1"/>
      <c r="AG2225" s="1">
        <v>0</v>
      </c>
      <c r="AH2225" s="1">
        <v>0</v>
      </c>
      <c r="AI2225" s="1">
        <v>218553.02787500006</v>
      </c>
      <c r="AJ2225" s="1">
        <v>0</v>
      </c>
      <c r="AK2225" s="1">
        <v>0</v>
      </c>
      <c r="AL2225" s="1">
        <v>0</v>
      </c>
      <c r="AM2225" s="1">
        <v>884297.54671833338</v>
      </c>
      <c r="AN2225" s="1">
        <v>0</v>
      </c>
      <c r="AO2225" s="1">
        <v>0</v>
      </c>
      <c r="AP2225" s="1">
        <v>0</v>
      </c>
      <c r="AQ2225" s="1">
        <v>1102850.5745933335</v>
      </c>
      <c r="AR2225" s="1">
        <v>0</v>
      </c>
      <c r="AS2225" s="1">
        <v>0</v>
      </c>
      <c r="AT2225" s="1">
        <v>45925.154950199998</v>
      </c>
      <c r="AU2225" s="1">
        <v>0</v>
      </c>
      <c r="AV2225" s="1">
        <v>0</v>
      </c>
      <c r="AW2225" s="1">
        <v>0</v>
      </c>
      <c r="AX2225" s="1">
        <v>260968.58585999999</v>
      </c>
      <c r="AY2225" s="1">
        <v>0</v>
      </c>
      <c r="AZ2225" s="1">
        <v>0</v>
      </c>
      <c r="BA2225" s="1">
        <v>0</v>
      </c>
      <c r="BB2225" s="1">
        <v>306893.74081019999</v>
      </c>
      <c r="BC2225" s="7">
        <v>0.79474197793798285</v>
      </c>
      <c r="BD2225" s="35" t="s">
        <v>552</v>
      </c>
      <c r="BE2225" s="35" t="s">
        <v>552</v>
      </c>
      <c r="BF2225" s="35">
        <v>1.3589605423198268</v>
      </c>
      <c r="BG2225" s="35" t="s">
        <v>552</v>
      </c>
      <c r="BH2225" s="35" t="s">
        <v>552</v>
      </c>
      <c r="BI2225" s="35" t="s">
        <v>552</v>
      </c>
      <c r="BJ2225" s="35">
        <v>1.2780932518724273</v>
      </c>
      <c r="BK2225" s="35" t="s">
        <v>552</v>
      </c>
      <c r="BL2225" s="35" t="s">
        <v>552</v>
      </c>
      <c r="BM2225" s="35" t="s">
        <v>552</v>
      </c>
      <c r="BN2225" s="35">
        <v>1.2925228344973041</v>
      </c>
      <c r="BO2225" s="1">
        <v>0</v>
      </c>
      <c r="BP2225" s="1">
        <v>0</v>
      </c>
      <c r="BQ2225" s="1">
        <v>583876.84523999994</v>
      </c>
      <c r="BR2225" s="1">
        <v>25953.195065869055</v>
      </c>
      <c r="BS2225" s="1">
        <v>229336.23669144118</v>
      </c>
      <c r="BT2225" s="1">
        <v>583876.84523999994</v>
      </c>
      <c r="BU2225" s="1">
        <v>25953.195065869055</v>
      </c>
      <c r="BV2225" s="1">
        <v>67508.931941437259</v>
      </c>
      <c r="BW2225" s="35">
        <v>5.9768290944430991</v>
      </c>
      <c r="BX2225" s="1">
        <v>2905855.2709620828</v>
      </c>
      <c r="BY2225" s="1">
        <v>129164.61629757422</v>
      </c>
      <c r="BZ2225" s="1">
        <v>1141367.2551760536</v>
      </c>
      <c r="CA2225" s="1">
        <v>2905855.2709620828</v>
      </c>
      <c r="CB2225" s="1">
        <v>129164.61629757422</v>
      </c>
      <c r="CC2225" s="1">
        <v>335980.41662092408</v>
      </c>
    </row>
    <row r="2226" spans="1:81" x14ac:dyDescent="0.25">
      <c r="A2226" t="s">
        <v>1152</v>
      </c>
      <c r="B2226" t="s">
        <v>1153</v>
      </c>
      <c r="C2226" t="s">
        <v>68</v>
      </c>
      <c r="D2226" t="s">
        <v>1730</v>
      </c>
      <c r="E2226">
        <v>60082</v>
      </c>
      <c r="F2226" t="s">
        <v>39</v>
      </c>
      <c r="G2226" t="s">
        <v>69</v>
      </c>
      <c r="H2226" s="74">
        <v>0.42451936704484999</v>
      </c>
      <c r="I2226" s="1">
        <v>309604</v>
      </c>
      <c r="J2226" s="1"/>
      <c r="K2226" s="1"/>
      <c r="L2226" s="1">
        <v>110480</v>
      </c>
      <c r="M2226" s="1"/>
      <c r="N2226" s="1"/>
      <c r="O2226" s="1"/>
      <c r="P2226" s="1">
        <v>896074</v>
      </c>
      <c r="Q2226" s="1"/>
      <c r="R2226" s="1"/>
      <c r="S2226" s="1"/>
      <c r="T2226" s="1">
        <v>1006554</v>
      </c>
      <c r="U2226" s="1">
        <v>17.575757575757574</v>
      </c>
      <c r="V2226" s="36">
        <v>6.4939172749391733E-2</v>
      </c>
      <c r="W2226" s="1"/>
      <c r="X2226" s="1"/>
      <c r="Y2226" s="1">
        <v>3022</v>
      </c>
      <c r="Z2226" s="1"/>
      <c r="AA2226" s="1"/>
      <c r="AB2226" s="1"/>
      <c r="AC2226" s="1">
        <v>24677</v>
      </c>
      <c r="AD2226" s="1"/>
      <c r="AE2226" s="1"/>
      <c r="AF2226" s="1"/>
      <c r="AG2226" s="1">
        <v>0</v>
      </c>
      <c r="AH2226" s="1">
        <v>0</v>
      </c>
      <c r="AI2226" s="1">
        <v>32145.855000000003</v>
      </c>
      <c r="AJ2226" s="1">
        <v>0</v>
      </c>
      <c r="AK2226" s="1"/>
      <c r="AL2226" s="1">
        <v>0</v>
      </c>
      <c r="AM2226" s="1">
        <v>217681.85071833333</v>
      </c>
      <c r="AN2226" s="1"/>
      <c r="AO2226" s="1">
        <v>0</v>
      </c>
      <c r="AP2226" s="1">
        <v>0</v>
      </c>
      <c r="AQ2226" s="1">
        <v>249827.70571833334</v>
      </c>
      <c r="AR2226" s="1">
        <v>0</v>
      </c>
      <c r="AS2226" s="1">
        <v>0</v>
      </c>
      <c r="AT2226" s="1">
        <v>6551.7546267999996</v>
      </c>
      <c r="AU2226" s="1">
        <v>0</v>
      </c>
      <c r="AV2226" s="1"/>
      <c r="AW2226" s="1">
        <v>0</v>
      </c>
      <c r="AX2226" s="1">
        <v>64189.318859999992</v>
      </c>
      <c r="AY2226" s="1"/>
      <c r="AZ2226" s="1">
        <v>0</v>
      </c>
      <c r="BA2226" s="1">
        <v>0</v>
      </c>
      <c r="BB2226" s="1">
        <v>70741.073486799985</v>
      </c>
      <c r="BC2226" s="7">
        <v>1.0354154959404056</v>
      </c>
      <c r="BD2226" s="35" t="s">
        <v>552</v>
      </c>
      <c r="BE2226" s="35" t="s">
        <v>552</v>
      </c>
      <c r="BF2226" s="35">
        <v>0.35026800893193344</v>
      </c>
      <c r="BG2226" s="35" t="s">
        <v>552</v>
      </c>
      <c r="BH2226" s="35" t="s">
        <v>552</v>
      </c>
      <c r="BI2226" s="35" t="s">
        <v>552</v>
      </c>
      <c r="BJ2226" s="35">
        <v>0.31456237942216081</v>
      </c>
      <c r="BK2226" s="35" t="s">
        <v>552</v>
      </c>
      <c r="BL2226" s="35" t="s">
        <v>552</v>
      </c>
      <c r="BM2226" s="35" t="s">
        <v>552</v>
      </c>
      <c r="BN2226" s="35">
        <v>0.31848145177023124</v>
      </c>
      <c r="BO2226" s="1">
        <v>0</v>
      </c>
      <c r="BP2226" s="1">
        <v>0</v>
      </c>
      <c r="BQ2226" s="1">
        <v>101909.25263999999</v>
      </c>
      <c r="BR2226" s="1">
        <v>4529.8434667257416</v>
      </c>
      <c r="BS2226" s="1">
        <v>40028.106397828073</v>
      </c>
      <c r="BT2226" s="1">
        <v>101909.25263999999</v>
      </c>
      <c r="BU2226" s="1">
        <v>4529.8434667257416</v>
      </c>
      <c r="BV2226" s="1">
        <v>11782.938228777664</v>
      </c>
      <c r="BW2226" s="35">
        <v>5.9768290944430991</v>
      </c>
      <c r="BX2226" s="1">
        <v>507184.93353170424</v>
      </c>
      <c r="BY2226" s="1">
        <v>22544.256758473668</v>
      </c>
      <c r="BZ2226" s="1">
        <v>199213.04451617479</v>
      </c>
      <c r="CA2226" s="1">
        <v>507184.93353170424</v>
      </c>
      <c r="CB2226" s="1">
        <v>22544.256758473668</v>
      </c>
      <c r="CC2226" s="1">
        <v>58641.669795006535</v>
      </c>
    </row>
    <row r="2227" spans="1:81" x14ac:dyDescent="0.25">
      <c r="A2227" t="s">
        <v>619</v>
      </c>
      <c r="B2227" t="s">
        <v>620</v>
      </c>
      <c r="C2227" t="s">
        <v>68</v>
      </c>
      <c r="D2227" t="s">
        <v>38</v>
      </c>
      <c r="E2227">
        <v>60134</v>
      </c>
      <c r="F2227" t="s">
        <v>39</v>
      </c>
      <c r="G2227" t="s">
        <v>245</v>
      </c>
      <c r="H2227" s="74">
        <v>0.38932059913285</v>
      </c>
      <c r="I2227" s="1">
        <v>20340653</v>
      </c>
      <c r="J2227" s="1"/>
      <c r="K2227" s="1"/>
      <c r="L2227" s="1">
        <v>1017289</v>
      </c>
      <c r="M2227" s="1"/>
      <c r="N2227" s="1"/>
      <c r="O2227" s="1"/>
      <c r="P2227" s="1"/>
      <c r="Q2227" s="1"/>
      <c r="R2227" s="1"/>
      <c r="S2227" s="1">
        <v>101686</v>
      </c>
      <c r="T2227" s="1">
        <v>1118975</v>
      </c>
      <c r="U2227" s="1">
        <v>49.193548387096776</v>
      </c>
      <c r="V2227" s="36">
        <v>0.42902839964698519</v>
      </c>
      <c r="W2227" s="1"/>
      <c r="X2227" s="1"/>
      <c r="Y2227" s="1">
        <v>242717</v>
      </c>
      <c r="Z2227" s="1"/>
      <c r="AA2227" s="1"/>
      <c r="AB2227" s="1"/>
      <c r="AC2227" s="1"/>
      <c r="AD2227" s="1"/>
      <c r="AE2227" s="1"/>
      <c r="AF2227" s="1">
        <v>31297</v>
      </c>
      <c r="AG2227" s="1">
        <v>0</v>
      </c>
      <c r="AH2227" s="1">
        <v>0</v>
      </c>
      <c r="AI2227" s="1">
        <v>2490030.1351875002</v>
      </c>
      <c r="AJ2227" s="1">
        <v>0</v>
      </c>
      <c r="AK2227" s="1">
        <v>0</v>
      </c>
      <c r="AL2227" s="1">
        <v>0</v>
      </c>
      <c r="AM2227" s="1">
        <v>0</v>
      </c>
      <c r="AN2227" s="1">
        <v>0</v>
      </c>
      <c r="AO2227" s="1">
        <v>0</v>
      </c>
      <c r="AP2227" s="1">
        <v>178321.86050199997</v>
      </c>
      <c r="AQ2227" s="1">
        <v>2668351.9956895001</v>
      </c>
      <c r="AR2227" s="1">
        <v>0</v>
      </c>
      <c r="AS2227" s="1">
        <v>0</v>
      </c>
      <c r="AT2227" s="1">
        <v>526215.16470980004</v>
      </c>
      <c r="AU2227" s="1">
        <v>0</v>
      </c>
      <c r="AV2227" s="1">
        <v>0</v>
      </c>
      <c r="AW2227" s="1">
        <v>0</v>
      </c>
      <c r="AX2227" s="1">
        <v>0</v>
      </c>
      <c r="AY2227" s="1">
        <v>0</v>
      </c>
      <c r="AZ2227" s="1">
        <v>0</v>
      </c>
      <c r="BA2227" s="1">
        <v>40137.097415100005</v>
      </c>
      <c r="BB2227" s="1">
        <v>566352.26212490001</v>
      </c>
      <c r="BC2227" s="7">
        <v>0.15902656900023809</v>
      </c>
      <c r="BD2227" s="35" t="s">
        <v>552</v>
      </c>
      <c r="BE2227" s="35" t="s">
        <v>552</v>
      </c>
      <c r="BF2227" s="35">
        <v>2.964983696763948</v>
      </c>
      <c r="BG2227" s="35" t="s">
        <v>552</v>
      </c>
      <c r="BH2227" s="35" t="s">
        <v>552</v>
      </c>
      <c r="BI2227" s="35" t="s">
        <v>552</v>
      </c>
      <c r="BJ2227" s="35" t="s">
        <v>552</v>
      </c>
      <c r="BK2227" s="35" t="s">
        <v>552</v>
      </c>
      <c r="BL2227" s="35" t="s">
        <v>552</v>
      </c>
      <c r="BM2227" s="35">
        <v>2.1483680931209799</v>
      </c>
      <c r="BN2227" s="35">
        <v>2.8907743763841016</v>
      </c>
      <c r="BO2227" s="1">
        <v>0</v>
      </c>
      <c r="BP2227" s="1"/>
      <c r="BQ2227" s="1">
        <v>6695329.341479999</v>
      </c>
      <c r="BR2227" s="1">
        <v>297605.89043095487</v>
      </c>
      <c r="BS2227" s="1">
        <v>2629803.9511288637</v>
      </c>
      <c r="BT2227" s="1">
        <v>6695329.341479999</v>
      </c>
      <c r="BU2227" s="1">
        <v>297605.89043095487</v>
      </c>
      <c r="BV2227" s="1">
        <v>774126.4900711911</v>
      </c>
      <c r="BW2227" s="35">
        <v>6.0003793318874168</v>
      </c>
      <c r="BX2227" s="1">
        <v>33479186.459315974</v>
      </c>
      <c r="BY2227" s="1">
        <v>1488142.343558898</v>
      </c>
      <c r="BZ2227" s="1">
        <v>13150017.324140638</v>
      </c>
      <c r="CA2227" s="1">
        <v>33479186.459315974</v>
      </c>
      <c r="CB2227" s="1">
        <v>1488142.343558898</v>
      </c>
      <c r="CC2227" s="1">
        <v>3870926.1012185342</v>
      </c>
    </row>
    <row r="2228" spans="1:81" x14ac:dyDescent="0.25">
      <c r="A2228" t="s">
        <v>619</v>
      </c>
      <c r="B2228" t="s">
        <v>620</v>
      </c>
      <c r="C2228" t="s">
        <v>68</v>
      </c>
      <c r="D2228" t="s">
        <v>28</v>
      </c>
      <c r="E2228">
        <v>60134</v>
      </c>
      <c r="F2228" t="s">
        <v>39</v>
      </c>
      <c r="G2228" t="s">
        <v>245</v>
      </c>
      <c r="H2228" s="74">
        <v>0.38932059913285</v>
      </c>
      <c r="I2228" s="1">
        <v>20340653</v>
      </c>
      <c r="J2228" s="1">
        <v>0</v>
      </c>
      <c r="K2228" s="1">
        <v>0</v>
      </c>
      <c r="L2228" s="1">
        <v>1017289</v>
      </c>
      <c r="M2228" s="1">
        <v>0</v>
      </c>
      <c r="N2228" s="1">
        <v>0</v>
      </c>
      <c r="O2228" s="1">
        <v>0</v>
      </c>
      <c r="P2228" s="1">
        <v>0</v>
      </c>
      <c r="Q2228" s="1">
        <v>0</v>
      </c>
      <c r="R2228" s="1">
        <v>0</v>
      </c>
      <c r="S2228" s="1">
        <v>101686</v>
      </c>
      <c r="T2228" s="1">
        <v>1118975</v>
      </c>
      <c r="U2228" s="1"/>
      <c r="V2228" s="36"/>
      <c r="W2228" s="1"/>
      <c r="X2228" s="1"/>
      <c r="Y2228" s="1">
        <v>242717</v>
      </c>
      <c r="Z2228" s="1"/>
      <c r="AA2228" s="1"/>
      <c r="AB2228" s="1"/>
      <c r="AC2228" s="1"/>
      <c r="AD2228" s="1"/>
      <c r="AE2228" s="1"/>
      <c r="AF2228" s="1">
        <v>31297</v>
      </c>
      <c r="AG2228" s="1">
        <v>0</v>
      </c>
      <c r="AH2228" s="1">
        <v>0</v>
      </c>
      <c r="AI2228" s="1">
        <v>2490030.1351875002</v>
      </c>
      <c r="AJ2228" s="1">
        <v>0</v>
      </c>
      <c r="AK2228" s="1">
        <v>0</v>
      </c>
      <c r="AL2228" s="1">
        <v>0</v>
      </c>
      <c r="AM2228" s="1">
        <v>0</v>
      </c>
      <c r="AN2228" s="1">
        <v>0</v>
      </c>
      <c r="AO2228" s="1">
        <v>0</v>
      </c>
      <c r="AP2228" s="1">
        <v>178321.86050199997</v>
      </c>
      <c r="AQ2228" s="1">
        <v>2668351.9956895001</v>
      </c>
      <c r="AR2228" s="1">
        <v>0</v>
      </c>
      <c r="AS2228" s="1">
        <v>0</v>
      </c>
      <c r="AT2228" s="1">
        <v>526215.16470980004</v>
      </c>
      <c r="AU2228" s="1">
        <v>0</v>
      </c>
      <c r="AV2228" s="1">
        <v>0</v>
      </c>
      <c r="AW2228" s="1">
        <v>0</v>
      </c>
      <c r="AX2228" s="1">
        <v>0</v>
      </c>
      <c r="AY2228" s="1">
        <v>0</v>
      </c>
      <c r="AZ2228" s="1">
        <v>0</v>
      </c>
      <c r="BA2228" s="1">
        <v>40137.097415100005</v>
      </c>
      <c r="BB2228" s="1">
        <v>566352.26212490001</v>
      </c>
      <c r="BC2228" s="7">
        <v>0.15902656900023809</v>
      </c>
      <c r="BD2228" s="35" t="s">
        <v>552</v>
      </c>
      <c r="BE2228" s="35" t="s">
        <v>552</v>
      </c>
      <c r="BF2228" s="35">
        <v>2.964983696763948</v>
      </c>
      <c r="BG2228" s="35" t="s">
        <v>552</v>
      </c>
      <c r="BH2228" s="35" t="s">
        <v>552</v>
      </c>
      <c r="BI2228" s="35" t="s">
        <v>552</v>
      </c>
      <c r="BJ2228" s="35" t="s">
        <v>552</v>
      </c>
      <c r="BK2228" s="35" t="s">
        <v>552</v>
      </c>
      <c r="BL2228" s="35" t="s">
        <v>552</v>
      </c>
      <c r="BM2228" s="35">
        <v>2.1483680931209799</v>
      </c>
      <c r="BN2228" s="35">
        <v>2.8907743763841016</v>
      </c>
      <c r="BO2228" s="1">
        <v>0</v>
      </c>
      <c r="BP2228" s="1">
        <v>0</v>
      </c>
      <c r="BQ2228" s="1">
        <v>6695329.341479999</v>
      </c>
      <c r="BR2228" s="1">
        <v>297605.89043095487</v>
      </c>
      <c r="BS2228" s="1">
        <v>2629803.9511288637</v>
      </c>
      <c r="BT2228" s="1">
        <v>6695329.341479999</v>
      </c>
      <c r="BU2228" s="1">
        <v>297605.89043095487</v>
      </c>
      <c r="BV2228" s="1">
        <v>774126.4900711911</v>
      </c>
      <c r="BW2228" s="35">
        <v>6.0003793318874168</v>
      </c>
      <c r="BX2228" s="1">
        <v>33479186.459315974</v>
      </c>
      <c r="BY2228" s="1">
        <v>1488142.343558898</v>
      </c>
      <c r="BZ2228" s="1">
        <v>13150017.324140638</v>
      </c>
      <c r="CA2228" s="1">
        <v>33479186.459315974</v>
      </c>
      <c r="CB2228" s="1">
        <v>1488142.343558898</v>
      </c>
      <c r="CC2228" s="1">
        <v>3870926.1012185342</v>
      </c>
    </row>
    <row r="2229" spans="1:81" x14ac:dyDescent="0.25">
      <c r="A2229" t="s">
        <v>113</v>
      </c>
      <c r="B2229" t="s">
        <v>114</v>
      </c>
      <c r="C2229" t="s">
        <v>68</v>
      </c>
      <c r="D2229" t="s">
        <v>38</v>
      </c>
      <c r="E2229">
        <v>60011</v>
      </c>
      <c r="F2229" t="s">
        <v>39</v>
      </c>
      <c r="G2229" t="s">
        <v>69</v>
      </c>
      <c r="H2229" s="74">
        <v>0.42451936704484999</v>
      </c>
      <c r="I2229" s="1">
        <v>144597977</v>
      </c>
      <c r="J2229" s="1"/>
      <c r="K2229" s="1">
        <v>18264311</v>
      </c>
      <c r="L2229" s="1">
        <v>6055507</v>
      </c>
      <c r="M2229" s="1">
        <v>3328</v>
      </c>
      <c r="N2229" s="1"/>
      <c r="O2229" s="1"/>
      <c r="P2229" s="1"/>
      <c r="Q2229" s="1"/>
      <c r="R2229" s="1"/>
      <c r="S2229" s="1">
        <v>173387</v>
      </c>
      <c r="T2229" s="1">
        <v>24496533</v>
      </c>
      <c r="U2229" s="1">
        <v>37.23828125</v>
      </c>
      <c r="V2229" s="36">
        <v>0.17003051938622307</v>
      </c>
      <c r="W2229" s="1"/>
      <c r="X2229" s="1">
        <v>4809837</v>
      </c>
      <c r="Y2229" s="1">
        <v>1978622</v>
      </c>
      <c r="Z2229" s="1">
        <v>37101</v>
      </c>
      <c r="AA2229" s="1"/>
      <c r="AB2229" s="1"/>
      <c r="AC2229" s="1"/>
      <c r="AD2229" s="1"/>
      <c r="AE2229" s="1"/>
      <c r="AF2229" s="1">
        <v>93203</v>
      </c>
      <c r="AG2229" s="1">
        <v>0</v>
      </c>
      <c r="AH2229" s="1">
        <v>40338105.043116756</v>
      </c>
      <c r="AI2229" s="1">
        <v>20272504.358062502</v>
      </c>
      <c r="AJ2229" s="1">
        <v>15750.093036730979</v>
      </c>
      <c r="AK2229" s="1">
        <v>0</v>
      </c>
      <c r="AL2229" s="1">
        <v>0</v>
      </c>
      <c r="AM2229" s="1">
        <v>0</v>
      </c>
      <c r="AN2229" s="1">
        <v>0</v>
      </c>
      <c r="AO2229" s="1">
        <v>0</v>
      </c>
      <c r="AP2229" s="1">
        <v>530339.21285899985</v>
      </c>
      <c r="AQ2229" s="1">
        <v>61156698.707074985</v>
      </c>
      <c r="AR2229" s="1">
        <v>0</v>
      </c>
      <c r="AS2229" s="1">
        <v>10390625.938300502</v>
      </c>
      <c r="AT2229" s="1">
        <v>4289690.8812667998</v>
      </c>
      <c r="AU2229" s="1">
        <v>745.81431927000062</v>
      </c>
      <c r="AV2229" s="1">
        <v>0</v>
      </c>
      <c r="AW2229" s="1">
        <v>0</v>
      </c>
      <c r="AX2229" s="1">
        <v>0</v>
      </c>
      <c r="AY2229" s="1">
        <v>0</v>
      </c>
      <c r="AZ2229" s="1">
        <v>0</v>
      </c>
      <c r="BA2229" s="1">
        <v>119528.96093490001</v>
      </c>
      <c r="BB2229" s="1">
        <v>14800591.59482147</v>
      </c>
      <c r="BC2229" s="7">
        <v>0.52529981316333663</v>
      </c>
      <c r="BD2229" s="35" t="s">
        <v>552</v>
      </c>
      <c r="BE2229" s="35">
        <v>2.7774784924225862</v>
      </c>
      <c r="BF2229" s="35">
        <v>4.0561748569243337</v>
      </c>
      <c r="BG2229" s="35">
        <v>4.9567029314906783</v>
      </c>
      <c r="BH2229" s="35" t="s">
        <v>552</v>
      </c>
      <c r="BI2229" s="35" t="s">
        <v>552</v>
      </c>
      <c r="BJ2229" s="35" t="s">
        <v>552</v>
      </c>
      <c r="BK2229" s="35" t="s">
        <v>552</v>
      </c>
      <c r="BL2229" s="35" t="s">
        <v>552</v>
      </c>
      <c r="BM2229" s="35">
        <v>3.7480790012740277</v>
      </c>
      <c r="BN2229" s="35">
        <v>3.1007363491762878</v>
      </c>
      <c r="BO2229" s="1">
        <v>0</v>
      </c>
      <c r="BP2229" s="1"/>
      <c r="BQ2229" s="1">
        <v>47595870.109319992</v>
      </c>
      <c r="BR2229" s="1">
        <v>2115625.7716799816</v>
      </c>
      <c r="BS2229" s="1">
        <v>18694794.667596985</v>
      </c>
      <c r="BT2229" s="1">
        <v>47595870.109319992</v>
      </c>
      <c r="BU2229" s="1">
        <v>2115625.7716799816</v>
      </c>
      <c r="BV2229" s="1">
        <v>5503123.4447785346</v>
      </c>
      <c r="BW2229" s="35">
        <v>6.3751353243798601</v>
      </c>
      <c r="BX2229" s="1">
        <v>255834242.71920139</v>
      </c>
      <c r="BY2229" s="1">
        <v>11371774.818525469</v>
      </c>
      <c r="BZ2229" s="1">
        <v>100487051.19982879</v>
      </c>
      <c r="CA2229" s="1">
        <v>255834242.71920139</v>
      </c>
      <c r="CB2229" s="1">
        <v>11371774.818525469</v>
      </c>
      <c r="CC2229" s="1">
        <v>29580033.222452078</v>
      </c>
    </row>
    <row r="2230" spans="1:81" x14ac:dyDescent="0.25">
      <c r="A2230" t="s">
        <v>113</v>
      </c>
      <c r="B2230" t="s">
        <v>114</v>
      </c>
      <c r="C2230" t="s">
        <v>68</v>
      </c>
      <c r="D2230" t="s">
        <v>28</v>
      </c>
      <c r="E2230">
        <v>60011</v>
      </c>
      <c r="F2230" t="s">
        <v>39</v>
      </c>
      <c r="G2230" t="s">
        <v>69</v>
      </c>
      <c r="H2230" s="74">
        <v>0.42451936704484999</v>
      </c>
      <c r="I2230" s="1">
        <v>183291462</v>
      </c>
      <c r="J2230" s="1">
        <v>0</v>
      </c>
      <c r="K2230" s="1">
        <v>18264311</v>
      </c>
      <c r="L2230" s="1">
        <v>6055507</v>
      </c>
      <c r="M2230" s="1">
        <v>3328</v>
      </c>
      <c r="N2230" s="1">
        <v>0</v>
      </c>
      <c r="O2230" s="1">
        <v>0</v>
      </c>
      <c r="P2230" s="1">
        <v>12023278</v>
      </c>
      <c r="Q2230" s="1">
        <v>0</v>
      </c>
      <c r="R2230" s="1">
        <v>0</v>
      </c>
      <c r="S2230" s="1">
        <v>5051581</v>
      </c>
      <c r="T2230" s="1">
        <v>41398005</v>
      </c>
      <c r="U2230" s="1"/>
      <c r="V2230" s="36"/>
      <c r="W2230" s="1"/>
      <c r="X2230" s="1">
        <v>4809837</v>
      </c>
      <c r="Y2230" s="1">
        <v>1978622</v>
      </c>
      <c r="Z2230" s="1">
        <v>37101</v>
      </c>
      <c r="AA2230" s="1"/>
      <c r="AB2230" s="1"/>
      <c r="AC2230" s="1">
        <v>865967</v>
      </c>
      <c r="AD2230" s="1"/>
      <c r="AE2230" s="1"/>
      <c r="AF2230" s="1">
        <v>889822</v>
      </c>
      <c r="AG2230" s="1">
        <v>0</v>
      </c>
      <c r="AH2230" s="1">
        <v>40338105.043116756</v>
      </c>
      <c r="AI2230" s="1">
        <v>20272504.358062502</v>
      </c>
      <c r="AJ2230" s="1">
        <v>15750.093036730979</v>
      </c>
      <c r="AK2230" s="1">
        <v>0</v>
      </c>
      <c r="AL2230" s="1">
        <v>0</v>
      </c>
      <c r="AM2230" s="1">
        <v>7616846.6999283331</v>
      </c>
      <c r="AN2230" s="1">
        <v>0</v>
      </c>
      <c r="AO2230" s="1">
        <v>0</v>
      </c>
      <c r="AP2230" s="1">
        <v>5081755.4375169994</v>
      </c>
      <c r="AQ2230" s="1">
        <v>73324961.631661326</v>
      </c>
      <c r="AR2230" s="1">
        <v>0</v>
      </c>
      <c r="AS2230" s="1">
        <v>10390625.938300502</v>
      </c>
      <c r="AT2230" s="1">
        <v>4289690.8812667998</v>
      </c>
      <c r="AU2230" s="1">
        <v>745.81431927000062</v>
      </c>
      <c r="AV2230" s="1">
        <v>0</v>
      </c>
      <c r="AW2230" s="1">
        <v>0</v>
      </c>
      <c r="AX2230" s="1">
        <v>2252536.0410599997</v>
      </c>
      <c r="AY2230" s="1">
        <v>0</v>
      </c>
      <c r="AZ2230" s="1">
        <v>0</v>
      </c>
      <c r="BA2230" s="1">
        <v>1141159.6094226001</v>
      </c>
      <c r="BB2230" s="1">
        <v>18074758.284369171</v>
      </c>
      <c r="BC2230" s="7">
        <v>0.49865781481971316</v>
      </c>
      <c r="BD2230" s="35" t="s">
        <v>552</v>
      </c>
      <c r="BE2230" s="35">
        <v>2.7774784924225862</v>
      </c>
      <c r="BF2230" s="35">
        <v>4.0561748569243337</v>
      </c>
      <c r="BG2230" s="35">
        <v>4.9567029314906783</v>
      </c>
      <c r="BH2230" s="35" t="s">
        <v>552</v>
      </c>
      <c r="BI2230" s="35" t="s">
        <v>552</v>
      </c>
      <c r="BJ2230" s="35">
        <v>0.82085623745773262</v>
      </c>
      <c r="BK2230" s="35" t="s">
        <v>552</v>
      </c>
      <c r="BL2230" s="35" t="s">
        <v>552</v>
      </c>
      <c r="BM2230" s="35">
        <v>1.2318747431625068</v>
      </c>
      <c r="BN2230" s="35">
        <v>2.2078290950501236</v>
      </c>
      <c r="BO2230" s="1">
        <v>0</v>
      </c>
      <c r="BP2230" s="1">
        <v>0</v>
      </c>
      <c r="BQ2230" s="1">
        <v>60332217.631919995</v>
      </c>
      <c r="BR2230" s="1">
        <v>2681753.567936169</v>
      </c>
      <c r="BS2230" s="1">
        <v>23697401.011451606</v>
      </c>
      <c r="BT2230" s="1">
        <v>60332217.631919995</v>
      </c>
      <c r="BU2230" s="1">
        <v>2681753.567936169</v>
      </c>
      <c r="BV2230" s="1">
        <v>6975723.745844204</v>
      </c>
      <c r="BW2230" s="35">
        <v>6.3751353243798601</v>
      </c>
      <c r="BX2230" s="1">
        <v>324293834.19150662</v>
      </c>
      <c r="BY2230" s="1">
        <v>14414788.334295427</v>
      </c>
      <c r="BZ2230" s="1">
        <v>127376737.27264857</v>
      </c>
      <c r="CA2230" s="1">
        <v>324293834.19150662</v>
      </c>
      <c r="CB2230" s="1">
        <v>14414788.334295427</v>
      </c>
      <c r="CC2230" s="1">
        <v>37495459.11940258</v>
      </c>
    </row>
    <row r="2231" spans="1:81" x14ac:dyDescent="0.25">
      <c r="A2231" t="s">
        <v>113</v>
      </c>
      <c r="B2231" t="s">
        <v>114</v>
      </c>
      <c r="C2231" t="s">
        <v>68</v>
      </c>
      <c r="D2231" t="s">
        <v>1730</v>
      </c>
      <c r="E2231">
        <v>60011</v>
      </c>
      <c r="F2231" t="s">
        <v>39</v>
      </c>
      <c r="G2231" t="s">
        <v>69</v>
      </c>
      <c r="H2231" s="74">
        <v>0.42451936704484999</v>
      </c>
      <c r="I2231" s="1">
        <v>38693485</v>
      </c>
      <c r="J2231" s="1"/>
      <c r="K2231" s="1"/>
      <c r="L2231" s="1"/>
      <c r="M2231" s="1"/>
      <c r="N2231" s="1"/>
      <c r="O2231" s="1"/>
      <c r="P2231" s="1">
        <v>12023278</v>
      </c>
      <c r="Q2231" s="1"/>
      <c r="R2231" s="1"/>
      <c r="S2231" s="1">
        <v>4878194</v>
      </c>
      <c r="T2231" s="1">
        <v>16901472</v>
      </c>
      <c r="U2231" s="1">
        <v>6.8223552894211581</v>
      </c>
      <c r="V2231" s="36">
        <v>0.39034809843288276</v>
      </c>
      <c r="W2231" s="1"/>
      <c r="X2231" s="1"/>
      <c r="Y2231" s="1"/>
      <c r="Z2231" s="1"/>
      <c r="AA2231" s="1"/>
      <c r="AB2231" s="1"/>
      <c r="AC2231" s="1">
        <v>865967</v>
      </c>
      <c r="AD2231" s="1"/>
      <c r="AE2231" s="1"/>
      <c r="AF2231" s="1">
        <v>796619</v>
      </c>
      <c r="AG2231" s="1">
        <v>0</v>
      </c>
      <c r="AH2231" s="1">
        <v>0</v>
      </c>
      <c r="AI2231" s="1">
        <v>0</v>
      </c>
      <c r="AJ2231" s="1">
        <v>0</v>
      </c>
      <c r="AK2231" s="1"/>
      <c r="AL2231" s="1">
        <v>0</v>
      </c>
      <c r="AM2231" s="1">
        <v>7616846.6999283331</v>
      </c>
      <c r="AN2231" s="1"/>
      <c r="AO2231" s="1">
        <v>0</v>
      </c>
      <c r="AP2231" s="1">
        <v>4551416.2246579994</v>
      </c>
      <c r="AQ2231" s="1">
        <v>12168262.924586333</v>
      </c>
      <c r="AR2231" s="1">
        <v>0</v>
      </c>
      <c r="AS2231" s="1">
        <v>0</v>
      </c>
      <c r="AT2231" s="1">
        <v>0</v>
      </c>
      <c r="AU2231" s="1">
        <v>0</v>
      </c>
      <c r="AV2231" s="1"/>
      <c r="AW2231" s="1">
        <v>0</v>
      </c>
      <c r="AX2231" s="1">
        <v>2252536.0410599997</v>
      </c>
      <c r="AY2231" s="1"/>
      <c r="AZ2231" s="1">
        <v>0</v>
      </c>
      <c r="BA2231" s="1">
        <v>1021630.6484877</v>
      </c>
      <c r="BB2231" s="1">
        <v>3274166.6895476999</v>
      </c>
      <c r="BC2231" s="7">
        <v>0.3990963753751835</v>
      </c>
      <c r="BD2231" s="35" t="s">
        <v>552</v>
      </c>
      <c r="BE2231" s="35" t="s">
        <v>552</v>
      </c>
      <c r="BF2231" s="35" t="s">
        <v>552</v>
      </c>
      <c r="BG2231" s="35" t="s">
        <v>552</v>
      </c>
      <c r="BH2231" s="35" t="s">
        <v>552</v>
      </c>
      <c r="BI2231" s="35" t="s">
        <v>552</v>
      </c>
      <c r="BJ2231" s="35">
        <v>0.82085623745773262</v>
      </c>
      <c r="BK2231" s="35" t="s">
        <v>552</v>
      </c>
      <c r="BL2231" s="35" t="s">
        <v>552</v>
      </c>
      <c r="BM2231" s="35">
        <v>1.14244059853825</v>
      </c>
      <c r="BN2231" s="35">
        <v>0.9136736500900059</v>
      </c>
      <c r="BO2231" s="1">
        <v>0</v>
      </c>
      <c r="BP2231" s="1">
        <v>0</v>
      </c>
      <c r="BQ2231" s="1">
        <v>12736347.522599999</v>
      </c>
      <c r="BR2231" s="1">
        <v>566127.79625618691</v>
      </c>
      <c r="BS2231" s="1">
        <v>5002606.3438546164</v>
      </c>
      <c r="BT2231" s="1">
        <v>12736347.522599999</v>
      </c>
      <c r="BU2231" s="1">
        <v>566127.79625618691</v>
      </c>
      <c r="BV2231" s="1">
        <v>1472600.3010656682</v>
      </c>
      <c r="BW2231" s="35">
        <v>6.3751353243798601</v>
      </c>
      <c r="BX2231" s="1">
        <v>68459591.472305179</v>
      </c>
      <c r="BY2231" s="1">
        <v>3043013.5157699548</v>
      </c>
      <c r="BZ2231" s="1">
        <v>26889686.072819736</v>
      </c>
      <c r="CA2231" s="1">
        <v>68459591.472305179</v>
      </c>
      <c r="CB2231" s="1">
        <v>3043013.5157699548</v>
      </c>
      <c r="CC2231" s="1">
        <v>7915425.8969504908</v>
      </c>
    </row>
    <row r="2232" spans="1:81" x14ac:dyDescent="0.25">
      <c r="A2232" t="s">
        <v>697</v>
      </c>
      <c r="B2232" t="s">
        <v>698</v>
      </c>
      <c r="C2232" t="s">
        <v>146</v>
      </c>
      <c r="D2232" t="s">
        <v>38</v>
      </c>
      <c r="E2232">
        <v>80028</v>
      </c>
      <c r="F2232" t="s">
        <v>39</v>
      </c>
      <c r="G2232" t="s">
        <v>62</v>
      </c>
      <c r="H2232" s="74">
        <v>0.29175696267717999</v>
      </c>
      <c r="I2232" s="1">
        <v>4858236</v>
      </c>
      <c r="J2232" s="1"/>
      <c r="K2232" s="1"/>
      <c r="L2232" s="1">
        <v>887885</v>
      </c>
      <c r="M2232" s="1"/>
      <c r="N2232" s="1"/>
      <c r="O2232" s="1"/>
      <c r="P2232" s="1"/>
      <c r="Q2232" s="1"/>
      <c r="R2232" s="1"/>
      <c r="S2232" s="1"/>
      <c r="T2232" s="1">
        <v>887885</v>
      </c>
      <c r="U2232" s="1">
        <v>33.807692307692307</v>
      </c>
      <c r="V2232" s="36">
        <v>0.1754263686747034</v>
      </c>
      <c r="W2232" s="1"/>
      <c r="X2232" s="1"/>
      <c r="Y2232" s="1">
        <v>176821</v>
      </c>
      <c r="Z2232" s="1"/>
      <c r="AA2232" s="1"/>
      <c r="AB2232" s="1"/>
      <c r="AC2232" s="1"/>
      <c r="AD2232" s="1"/>
      <c r="AE2232" s="1"/>
      <c r="AF2232" s="1"/>
      <c r="AG2232" s="1">
        <v>0</v>
      </c>
      <c r="AH2232" s="1">
        <v>0</v>
      </c>
      <c r="AI2232" s="1">
        <v>1815719.5659375002</v>
      </c>
      <c r="AJ2232" s="1">
        <v>0</v>
      </c>
      <c r="AK2232" s="1">
        <v>0</v>
      </c>
      <c r="AL2232" s="1">
        <v>0</v>
      </c>
      <c r="AM2232" s="1">
        <v>0</v>
      </c>
      <c r="AN2232" s="1">
        <v>0</v>
      </c>
      <c r="AO2232" s="1">
        <v>0</v>
      </c>
      <c r="AP2232" s="1">
        <v>0</v>
      </c>
      <c r="AQ2232" s="1">
        <v>1815719.5659375002</v>
      </c>
      <c r="AR2232" s="1">
        <v>0</v>
      </c>
      <c r="AS2232" s="1">
        <v>0</v>
      </c>
      <c r="AT2232" s="1">
        <v>383351.3583274</v>
      </c>
      <c r="AU2232" s="1">
        <v>0</v>
      </c>
      <c r="AV2232" s="1">
        <v>0</v>
      </c>
      <c r="AW2232" s="1">
        <v>0</v>
      </c>
      <c r="AX2232" s="1">
        <v>0</v>
      </c>
      <c r="AY2232" s="1">
        <v>0</v>
      </c>
      <c r="AZ2232" s="1">
        <v>0</v>
      </c>
      <c r="BA2232" s="1">
        <v>0</v>
      </c>
      <c r="BB2232" s="1">
        <v>383351.3583274</v>
      </c>
      <c r="BC2232" s="7">
        <v>0.4526480237404894</v>
      </c>
      <c r="BD2232" s="35" t="s">
        <v>552</v>
      </c>
      <c r="BE2232" s="35" t="s">
        <v>552</v>
      </c>
      <c r="BF2232" s="35">
        <v>2.4767519715558888</v>
      </c>
      <c r="BG2232" s="35" t="s">
        <v>552</v>
      </c>
      <c r="BH2232" s="35" t="s">
        <v>552</v>
      </c>
      <c r="BI2232" s="35" t="s">
        <v>552</v>
      </c>
      <c r="BJ2232" s="35" t="s">
        <v>552</v>
      </c>
      <c r="BK2232" s="35" t="s">
        <v>552</v>
      </c>
      <c r="BL2232" s="35" t="s">
        <v>552</v>
      </c>
      <c r="BM2232" s="35" t="s">
        <v>552</v>
      </c>
      <c r="BN2232" s="35">
        <v>2.4767519715558888</v>
      </c>
      <c r="BO2232" s="1">
        <v>0</v>
      </c>
      <c r="BP2232" s="1"/>
      <c r="BQ2232" s="1">
        <v>1599136.9617599999</v>
      </c>
      <c r="BR2232" s="1">
        <v>71081.279971873111</v>
      </c>
      <c r="BS2232" s="1">
        <v>628111.99956640974</v>
      </c>
      <c r="BT2232" s="1">
        <v>1599136.9617599999</v>
      </c>
      <c r="BU2232" s="1">
        <v>71081.279971873111</v>
      </c>
      <c r="BV2232" s="1">
        <v>184895.20383723688</v>
      </c>
      <c r="BW2232" s="35">
        <v>6.3311566919964948</v>
      </c>
      <c r="BX2232" s="1">
        <v>8525249.7151057664</v>
      </c>
      <c r="BY2232" s="1">
        <v>378945.44139772776</v>
      </c>
      <c r="BZ2232" s="1">
        <v>3348563.4898117646</v>
      </c>
      <c r="CA2232" s="1">
        <v>8525249.7151057664</v>
      </c>
      <c r="CB2232" s="1">
        <v>378945.44139772776</v>
      </c>
      <c r="CC2232" s="1">
        <v>985705.30325494148</v>
      </c>
    </row>
    <row r="2233" spans="1:81" x14ac:dyDescent="0.25">
      <c r="A2233" t="s">
        <v>697</v>
      </c>
      <c r="B2233" t="s">
        <v>698</v>
      </c>
      <c r="C2233" t="s">
        <v>146</v>
      </c>
      <c r="D2233" t="s">
        <v>28</v>
      </c>
      <c r="E2233">
        <v>80028</v>
      </c>
      <c r="F2233" t="s">
        <v>39</v>
      </c>
      <c r="G2233" t="s">
        <v>62</v>
      </c>
      <c r="H2233" s="74">
        <v>0.29175696267717999</v>
      </c>
      <c r="I2233" s="1">
        <v>4986849</v>
      </c>
      <c r="J2233" s="1">
        <v>0</v>
      </c>
      <c r="K2233" s="1">
        <v>0</v>
      </c>
      <c r="L2233" s="1">
        <v>887885</v>
      </c>
      <c r="M2233" s="1">
        <v>0</v>
      </c>
      <c r="N2233" s="1">
        <v>0</v>
      </c>
      <c r="O2233" s="1">
        <v>0</v>
      </c>
      <c r="P2233" s="1">
        <v>149360</v>
      </c>
      <c r="Q2233" s="1">
        <v>0</v>
      </c>
      <c r="R2233" s="1">
        <v>0</v>
      </c>
      <c r="S2233" s="1">
        <v>0</v>
      </c>
      <c r="T2233" s="1">
        <v>1037245</v>
      </c>
      <c r="U2233" s="1"/>
      <c r="V2233" s="36"/>
      <c r="W2233" s="1"/>
      <c r="X2233" s="1"/>
      <c r="Y2233" s="1">
        <v>176821</v>
      </c>
      <c r="Z2233" s="1"/>
      <c r="AA2233" s="1"/>
      <c r="AB2233" s="1"/>
      <c r="AC2233" s="1">
        <v>23368</v>
      </c>
      <c r="AD2233" s="1"/>
      <c r="AE2233" s="1"/>
      <c r="AF2233" s="1"/>
      <c r="AG2233" s="1">
        <v>0</v>
      </c>
      <c r="AH2233" s="1">
        <v>0</v>
      </c>
      <c r="AI2233" s="1">
        <v>1815719.5659375002</v>
      </c>
      <c r="AJ2233" s="1">
        <v>0</v>
      </c>
      <c r="AK2233" s="1">
        <v>0</v>
      </c>
      <c r="AL2233" s="1">
        <v>0</v>
      </c>
      <c r="AM2233" s="1">
        <v>205340.68806666665</v>
      </c>
      <c r="AN2233" s="1">
        <v>0</v>
      </c>
      <c r="AO2233" s="1">
        <v>0</v>
      </c>
      <c r="AP2233" s="1">
        <v>0</v>
      </c>
      <c r="AQ2233" s="1">
        <v>2021060.2540041669</v>
      </c>
      <c r="AR2233" s="1">
        <v>0</v>
      </c>
      <c r="AS2233" s="1">
        <v>0</v>
      </c>
      <c r="AT2233" s="1">
        <v>383351.3583274</v>
      </c>
      <c r="AU2233" s="1">
        <v>0</v>
      </c>
      <c r="AV2233" s="1">
        <v>0</v>
      </c>
      <c r="AW2233" s="1">
        <v>0</v>
      </c>
      <c r="AX2233" s="1">
        <v>60784.374239999997</v>
      </c>
      <c r="AY2233" s="1">
        <v>0</v>
      </c>
      <c r="AZ2233" s="1">
        <v>0</v>
      </c>
      <c r="BA2233" s="1">
        <v>0</v>
      </c>
      <c r="BB2233" s="1">
        <v>444135.73256739997</v>
      </c>
      <c r="BC2233" s="7">
        <v>0.49433940882741129</v>
      </c>
      <c r="BD2233" s="35" t="s">
        <v>552</v>
      </c>
      <c r="BE2233" s="35" t="s">
        <v>552</v>
      </c>
      <c r="BF2233" s="35">
        <v>2.4767519715558888</v>
      </c>
      <c r="BG2233" s="35" t="s">
        <v>552</v>
      </c>
      <c r="BH2233" s="35" t="s">
        <v>552</v>
      </c>
      <c r="BI2233" s="35" t="s">
        <v>552</v>
      </c>
      <c r="BJ2233" s="35">
        <v>1.7817692977146935</v>
      </c>
      <c r="BK2233" s="35" t="s">
        <v>552</v>
      </c>
      <c r="BL2233" s="35" t="s">
        <v>552</v>
      </c>
      <c r="BM2233" s="35" t="s">
        <v>552</v>
      </c>
      <c r="BN2233" s="35">
        <v>2.3766766642129555</v>
      </c>
      <c r="BO2233" s="1">
        <v>0</v>
      </c>
      <c r="BP2233" s="1">
        <v>0</v>
      </c>
      <c r="BQ2233" s="1">
        <v>1641471.2168399999</v>
      </c>
      <c r="BR2233" s="1">
        <v>72963.028133350352</v>
      </c>
      <c r="BS2233" s="1">
        <v>644740.12726548291</v>
      </c>
      <c r="BT2233" s="1">
        <v>1641471.2168399999</v>
      </c>
      <c r="BU2233" s="1">
        <v>72963.028133350352</v>
      </c>
      <c r="BV2233" s="1">
        <v>189789.96951990825</v>
      </c>
      <c r="BW2233" s="35">
        <v>6.3311566919964948</v>
      </c>
      <c r="BX2233" s="1">
        <v>8750940.262376193</v>
      </c>
      <c r="BY2233" s="1">
        <v>388977.33570143912</v>
      </c>
      <c r="BZ2233" s="1">
        <v>3437210.6440700497</v>
      </c>
      <c r="CA2233" s="1">
        <v>8750940.262376193</v>
      </c>
      <c r="CB2233" s="1">
        <v>388977.33570143912</v>
      </c>
      <c r="CC2233" s="1">
        <v>1011800.0660798694</v>
      </c>
    </row>
    <row r="2234" spans="1:81" x14ac:dyDescent="0.25">
      <c r="A2234" t="s">
        <v>697</v>
      </c>
      <c r="B2234" t="s">
        <v>698</v>
      </c>
      <c r="C2234" t="s">
        <v>146</v>
      </c>
      <c r="D2234" t="s">
        <v>1730</v>
      </c>
      <c r="E2234">
        <v>80028</v>
      </c>
      <c r="F2234" t="s">
        <v>39</v>
      </c>
      <c r="G2234" t="s">
        <v>62</v>
      </c>
      <c r="H2234" s="74">
        <v>0.29175696267717999</v>
      </c>
      <c r="I2234" s="1">
        <v>128613</v>
      </c>
      <c r="J2234" s="1"/>
      <c r="K2234" s="1"/>
      <c r="L2234" s="1"/>
      <c r="M2234" s="1"/>
      <c r="N2234" s="1"/>
      <c r="O2234" s="1"/>
      <c r="P2234" s="1">
        <v>149360</v>
      </c>
      <c r="Q2234" s="1"/>
      <c r="R2234" s="1"/>
      <c r="S2234" s="1"/>
      <c r="T2234" s="1">
        <v>149360</v>
      </c>
      <c r="U2234" s="1">
        <v>12</v>
      </c>
      <c r="V2234" s="36">
        <v>8.3332685399723203E-2</v>
      </c>
      <c r="W2234" s="1"/>
      <c r="X2234" s="1"/>
      <c r="Y2234" s="1"/>
      <c r="Z2234" s="1"/>
      <c r="AA2234" s="1"/>
      <c r="AB2234" s="1"/>
      <c r="AC2234" s="1">
        <v>23368</v>
      </c>
      <c r="AD2234" s="1"/>
      <c r="AE2234" s="1"/>
      <c r="AF2234" s="1"/>
      <c r="AG2234" s="1">
        <v>0</v>
      </c>
      <c r="AH2234" s="1">
        <v>0</v>
      </c>
      <c r="AI2234" s="1">
        <v>0</v>
      </c>
      <c r="AJ2234" s="1">
        <v>0</v>
      </c>
      <c r="AK2234" s="1"/>
      <c r="AL2234" s="1">
        <v>0</v>
      </c>
      <c r="AM2234" s="1">
        <v>205340.68806666665</v>
      </c>
      <c r="AN2234" s="1"/>
      <c r="AO2234" s="1">
        <v>0</v>
      </c>
      <c r="AP2234" s="1">
        <v>0</v>
      </c>
      <c r="AQ2234" s="1">
        <v>205340.68806666665</v>
      </c>
      <c r="AR2234" s="1">
        <v>0</v>
      </c>
      <c r="AS2234" s="1">
        <v>0</v>
      </c>
      <c r="AT2234" s="1">
        <v>0</v>
      </c>
      <c r="AU2234" s="1">
        <v>0</v>
      </c>
      <c r="AV2234" s="1"/>
      <c r="AW2234" s="1">
        <v>0</v>
      </c>
      <c r="AX2234" s="1">
        <v>60784.374239999997</v>
      </c>
      <c r="AY2234" s="1"/>
      <c r="AZ2234" s="1">
        <v>0</v>
      </c>
      <c r="BA2234" s="1">
        <v>0</v>
      </c>
      <c r="BB2234" s="1">
        <v>60784.374239999997</v>
      </c>
      <c r="BC2234" s="7">
        <v>2.0691925567918221</v>
      </c>
      <c r="BD2234" s="35" t="s">
        <v>552</v>
      </c>
      <c r="BE2234" s="35" t="s">
        <v>552</v>
      </c>
      <c r="BF2234" s="35" t="s">
        <v>552</v>
      </c>
      <c r="BG2234" s="35" t="s">
        <v>552</v>
      </c>
      <c r="BH2234" s="35" t="s">
        <v>552</v>
      </c>
      <c r="BI2234" s="35" t="s">
        <v>552</v>
      </c>
      <c r="BJ2234" s="35">
        <v>1.7817692977146935</v>
      </c>
      <c r="BK2234" s="35" t="s">
        <v>552</v>
      </c>
      <c r="BL2234" s="35" t="s">
        <v>552</v>
      </c>
      <c r="BM2234" s="35" t="s">
        <v>552</v>
      </c>
      <c r="BN2234" s="35">
        <v>1.7817692977146935</v>
      </c>
      <c r="BO2234" s="1">
        <v>0</v>
      </c>
      <c r="BP2234" s="1">
        <v>0</v>
      </c>
      <c r="BQ2234" s="1">
        <v>42334.255079999995</v>
      </c>
      <c r="BR2234" s="1">
        <v>1881.7481614772348</v>
      </c>
      <c r="BS2234" s="1">
        <v>16628.127699073211</v>
      </c>
      <c r="BT2234" s="1">
        <v>42334.255079999995</v>
      </c>
      <c r="BU2234" s="1">
        <v>1881.7481614772348</v>
      </c>
      <c r="BV2234" s="1">
        <v>4894.7656826713537</v>
      </c>
      <c r="BW2234" s="35">
        <v>6.3311566919964948</v>
      </c>
      <c r="BX2234" s="1">
        <v>225690.54727042859</v>
      </c>
      <c r="BY2234" s="1">
        <v>10031.894303711462</v>
      </c>
      <c r="BZ2234" s="1">
        <v>88647.154258286435</v>
      </c>
      <c r="CA2234" s="1">
        <v>225690.54727042859</v>
      </c>
      <c r="CB2234" s="1">
        <v>10031.894303711462</v>
      </c>
      <c r="CC2234" s="1">
        <v>26094.762824928181</v>
      </c>
    </row>
    <row r="2235" spans="1:81" x14ac:dyDescent="0.25">
      <c r="A2235" t="s">
        <v>952</v>
      </c>
      <c r="B2235" t="s">
        <v>953</v>
      </c>
      <c r="C2235" t="s">
        <v>146</v>
      </c>
      <c r="D2235" t="s">
        <v>38</v>
      </c>
      <c r="E2235">
        <v>80026</v>
      </c>
      <c r="F2235" t="s">
        <v>370</v>
      </c>
      <c r="G2235" t="s">
        <v>62</v>
      </c>
      <c r="H2235" s="74">
        <v>0.29175696267717999</v>
      </c>
      <c r="I2235" s="1">
        <v>1700250.05</v>
      </c>
      <c r="J2235" s="1"/>
      <c r="K2235" s="1"/>
      <c r="L2235" s="1">
        <v>351049</v>
      </c>
      <c r="M2235" s="1"/>
      <c r="N2235" s="1"/>
      <c r="O2235" s="1"/>
      <c r="P2235" s="1"/>
      <c r="Q2235" s="1"/>
      <c r="R2235" s="1"/>
      <c r="S2235" s="1"/>
      <c r="T2235" s="1">
        <v>351049</v>
      </c>
      <c r="U2235" s="1">
        <v>28.09090909090909</v>
      </c>
      <c r="V2235" s="36">
        <v>0.17315308794316644</v>
      </c>
      <c r="W2235" s="1"/>
      <c r="X2235" s="1"/>
      <c r="Y2235" s="1">
        <v>81449</v>
      </c>
      <c r="Z2235" s="1"/>
      <c r="AA2235" s="1"/>
      <c r="AB2235" s="1"/>
      <c r="AC2235" s="1"/>
      <c r="AD2235" s="1"/>
      <c r="AE2235" s="1"/>
      <c r="AF2235" s="1"/>
      <c r="AG2235" s="1">
        <v>0</v>
      </c>
      <c r="AH2235" s="1">
        <v>0</v>
      </c>
      <c r="AI2235" s="1">
        <v>835697.17518750008</v>
      </c>
      <c r="AJ2235" s="1">
        <v>0</v>
      </c>
      <c r="AK2235" s="1">
        <v>0</v>
      </c>
      <c r="AL2235" s="1">
        <v>0</v>
      </c>
      <c r="AM2235" s="1">
        <v>0</v>
      </c>
      <c r="AN2235" s="1">
        <v>0</v>
      </c>
      <c r="AO2235" s="1">
        <v>0</v>
      </c>
      <c r="AP2235" s="1">
        <v>0</v>
      </c>
      <c r="AQ2235" s="1">
        <v>835697.17518750008</v>
      </c>
      <c r="AR2235" s="1">
        <v>0</v>
      </c>
      <c r="AS2235" s="1">
        <v>0</v>
      </c>
      <c r="AT2235" s="1">
        <v>176583.01211059999</v>
      </c>
      <c r="AU2235" s="1">
        <v>0</v>
      </c>
      <c r="AV2235" s="1">
        <v>0</v>
      </c>
      <c r="AW2235" s="1">
        <v>0</v>
      </c>
      <c r="AX2235" s="1">
        <v>0</v>
      </c>
      <c r="AY2235" s="1">
        <v>0</v>
      </c>
      <c r="AZ2235" s="1">
        <v>0</v>
      </c>
      <c r="BA2235" s="1">
        <v>0</v>
      </c>
      <c r="BB2235" s="1">
        <v>176583.01211059999</v>
      </c>
      <c r="BC2235" s="7">
        <v>0.595371361581845</v>
      </c>
      <c r="BD2235" s="35" t="s">
        <v>552</v>
      </c>
      <c r="BE2235" s="35" t="s">
        <v>552</v>
      </c>
      <c r="BF2235" s="35">
        <v>2.8835865856279326</v>
      </c>
      <c r="BG2235" s="35" t="s">
        <v>552</v>
      </c>
      <c r="BH2235" s="35" t="s">
        <v>552</v>
      </c>
      <c r="BI2235" s="35" t="s">
        <v>552</v>
      </c>
      <c r="BJ2235" s="35" t="s">
        <v>552</v>
      </c>
      <c r="BK2235" s="35" t="s">
        <v>552</v>
      </c>
      <c r="BL2235" s="35" t="s">
        <v>552</v>
      </c>
      <c r="BM2235" s="35" t="s">
        <v>552</v>
      </c>
      <c r="BN2235" s="35">
        <v>2.8835865856279326</v>
      </c>
      <c r="BO2235" s="1">
        <v>0</v>
      </c>
      <c r="BP2235" s="1"/>
      <c r="BQ2235" s="1">
        <v>559654.30645799998</v>
      </c>
      <c r="BR2235" s="1">
        <v>24876.508639399413</v>
      </c>
      <c r="BS2235" s="1">
        <v>219822.06271337747</v>
      </c>
      <c r="BT2235" s="1">
        <v>559654.30645799998</v>
      </c>
      <c r="BU2235" s="1">
        <v>24876.508639399413</v>
      </c>
      <c r="BV2235" s="1">
        <v>64708.276742632959</v>
      </c>
      <c r="BW2235" s="35">
        <v>6.102604410486669</v>
      </c>
      <c r="BX2235" s="1">
        <v>2855694.5324804485</v>
      </c>
      <c r="BY2235" s="1">
        <v>126934.98270090918</v>
      </c>
      <c r="BZ2235" s="1">
        <v>1121665.0267235569</v>
      </c>
      <c r="CA2235" s="1">
        <v>2855694.5324804485</v>
      </c>
      <c r="CB2235" s="1">
        <v>126934.98270090918</v>
      </c>
      <c r="CC2235" s="1">
        <v>330180.73830195091</v>
      </c>
    </row>
    <row r="2236" spans="1:81" x14ac:dyDescent="0.25">
      <c r="A2236" t="s">
        <v>952</v>
      </c>
      <c r="B2236" t="s">
        <v>953</v>
      </c>
      <c r="C2236" t="s">
        <v>146</v>
      </c>
      <c r="D2236" t="s">
        <v>28</v>
      </c>
      <c r="E2236">
        <v>80026</v>
      </c>
      <c r="F2236" t="s">
        <v>370</v>
      </c>
      <c r="G2236" t="s">
        <v>62</v>
      </c>
      <c r="H2236" s="74">
        <v>0.29175696267717999</v>
      </c>
      <c r="I2236" s="1">
        <v>1895120.82</v>
      </c>
      <c r="J2236" s="1">
        <v>0</v>
      </c>
      <c r="K2236" s="1">
        <v>0</v>
      </c>
      <c r="L2236" s="1">
        <v>362877</v>
      </c>
      <c r="M2236" s="1">
        <v>0</v>
      </c>
      <c r="N2236" s="1">
        <v>0</v>
      </c>
      <c r="O2236" s="1">
        <v>0</v>
      </c>
      <c r="P2236" s="1">
        <v>57314</v>
      </c>
      <c r="Q2236" s="1">
        <v>0</v>
      </c>
      <c r="R2236" s="1">
        <v>0</v>
      </c>
      <c r="S2236" s="1">
        <v>0</v>
      </c>
      <c r="T2236" s="1">
        <v>420191</v>
      </c>
      <c r="U2236" s="1"/>
      <c r="V2236" s="36"/>
      <c r="W2236" s="1"/>
      <c r="X2236" s="1"/>
      <c r="Y2236" s="1">
        <v>84193</v>
      </c>
      <c r="Z2236" s="1"/>
      <c r="AA2236" s="1"/>
      <c r="AB2236" s="1"/>
      <c r="AC2236" s="1">
        <v>6750</v>
      </c>
      <c r="AD2236" s="1"/>
      <c r="AE2236" s="1"/>
      <c r="AF2236" s="1"/>
      <c r="AG2236" s="1">
        <v>0</v>
      </c>
      <c r="AH2236" s="1">
        <v>0</v>
      </c>
      <c r="AI2236" s="1">
        <v>863851.65493750013</v>
      </c>
      <c r="AJ2236" s="1">
        <v>0</v>
      </c>
      <c r="AK2236" s="1">
        <v>0</v>
      </c>
      <c r="AL2236" s="1">
        <v>0</v>
      </c>
      <c r="AM2236" s="1">
        <v>59330.099151666662</v>
      </c>
      <c r="AN2236" s="1">
        <v>0</v>
      </c>
      <c r="AO2236" s="1">
        <v>0</v>
      </c>
      <c r="AP2236" s="1">
        <v>0</v>
      </c>
      <c r="AQ2236" s="1">
        <v>923181.75408916676</v>
      </c>
      <c r="AR2236" s="1">
        <v>0</v>
      </c>
      <c r="AS2236" s="1">
        <v>0</v>
      </c>
      <c r="AT2236" s="1">
        <v>182532.05734419997</v>
      </c>
      <c r="AU2236" s="1">
        <v>0</v>
      </c>
      <c r="AV2236" s="1">
        <v>0</v>
      </c>
      <c r="AW2236" s="1">
        <v>0</v>
      </c>
      <c r="AX2236" s="1">
        <v>17557.965</v>
      </c>
      <c r="AY2236" s="1">
        <v>0</v>
      </c>
      <c r="AZ2236" s="1">
        <v>0</v>
      </c>
      <c r="BA2236" s="1">
        <v>0</v>
      </c>
      <c r="BB2236" s="1">
        <v>200090.02234419997</v>
      </c>
      <c r="BC2236" s="7">
        <v>0.59271776478787608</v>
      </c>
      <c r="BD2236" s="35" t="s">
        <v>552</v>
      </c>
      <c r="BE2236" s="35" t="s">
        <v>552</v>
      </c>
      <c r="BF2236" s="35">
        <v>2.8835768381068521</v>
      </c>
      <c r="BG2236" s="35" t="s">
        <v>552</v>
      </c>
      <c r="BH2236" s="35" t="s">
        <v>552</v>
      </c>
      <c r="BI2236" s="35" t="s">
        <v>552</v>
      </c>
      <c r="BJ2236" s="35">
        <v>1.3415232604890022</v>
      </c>
      <c r="BK2236" s="35" t="s">
        <v>552</v>
      </c>
      <c r="BL2236" s="35" t="s">
        <v>552</v>
      </c>
      <c r="BM2236" s="35" t="s">
        <v>552</v>
      </c>
      <c r="BN2236" s="35">
        <v>2.6732409224218672</v>
      </c>
      <c r="BO2236" s="1">
        <v>0</v>
      </c>
      <c r="BP2236" s="1">
        <v>0</v>
      </c>
      <c r="BQ2236" s="1">
        <v>623797.96911119996</v>
      </c>
      <c r="BR2236" s="1">
        <v>27727.680085311982</v>
      </c>
      <c r="BS2236" s="1">
        <v>245016.5302118164</v>
      </c>
      <c r="BT2236" s="1">
        <v>623797.96911119996</v>
      </c>
      <c r="BU2236" s="1">
        <v>27727.680085311982</v>
      </c>
      <c r="BV2236" s="1">
        <v>72124.686884311814</v>
      </c>
      <c r="BW2236" s="35">
        <v>6.102604410486669</v>
      </c>
      <c r="BX2236" s="1">
        <v>3182994.2684394359</v>
      </c>
      <c r="BY2236" s="1">
        <v>141483.38269587629</v>
      </c>
      <c r="BZ2236" s="1">
        <v>1250222.4277009545</v>
      </c>
      <c r="CA2236" s="1">
        <v>3182994.2684394359</v>
      </c>
      <c r="CB2236" s="1">
        <v>141483.38269587629</v>
      </c>
      <c r="CC2236" s="1">
        <v>368023.74540085945</v>
      </c>
    </row>
    <row r="2237" spans="1:81" x14ac:dyDescent="0.25">
      <c r="A2237" t="s">
        <v>952</v>
      </c>
      <c r="B2237" t="s">
        <v>953</v>
      </c>
      <c r="C2237" t="s">
        <v>146</v>
      </c>
      <c r="D2237" t="s">
        <v>1730</v>
      </c>
      <c r="E2237">
        <v>80026</v>
      </c>
      <c r="F2237" t="s">
        <v>370</v>
      </c>
      <c r="G2237" t="s">
        <v>62</v>
      </c>
      <c r="H2237" s="74">
        <v>0.29175696267717999</v>
      </c>
      <c r="I2237" s="1">
        <v>194870.77</v>
      </c>
      <c r="J2237" s="1"/>
      <c r="K2237" s="1"/>
      <c r="L2237" s="1">
        <v>11828</v>
      </c>
      <c r="M2237" s="1"/>
      <c r="N2237" s="1"/>
      <c r="O2237" s="1"/>
      <c r="P2237" s="1">
        <v>57314</v>
      </c>
      <c r="Q2237" s="1"/>
      <c r="R2237" s="1"/>
      <c r="S2237" s="1"/>
      <c r="T2237" s="1">
        <v>69142</v>
      </c>
      <c r="U2237" s="1">
        <v>8.5</v>
      </c>
      <c r="V2237" s="36">
        <v>0.34266969002117165</v>
      </c>
      <c r="W2237" s="1"/>
      <c r="X2237" s="1"/>
      <c r="Y2237" s="1">
        <v>2744</v>
      </c>
      <c r="Z2237" s="1"/>
      <c r="AA2237" s="1"/>
      <c r="AB2237" s="1"/>
      <c r="AC2237" s="1">
        <v>6750</v>
      </c>
      <c r="AD2237" s="1"/>
      <c r="AE2237" s="1"/>
      <c r="AF2237" s="1"/>
      <c r="AG2237" s="1">
        <v>0</v>
      </c>
      <c r="AH2237" s="1">
        <v>0</v>
      </c>
      <c r="AI2237" s="1">
        <v>28154.479750000002</v>
      </c>
      <c r="AJ2237" s="1">
        <v>0</v>
      </c>
      <c r="AK2237" s="1"/>
      <c r="AL2237" s="1">
        <v>0</v>
      </c>
      <c r="AM2237" s="1">
        <v>59330.099151666662</v>
      </c>
      <c r="AN2237" s="1"/>
      <c r="AO2237" s="1">
        <v>0</v>
      </c>
      <c r="AP2237" s="1">
        <v>0</v>
      </c>
      <c r="AQ2237" s="1">
        <v>87484.578901666668</v>
      </c>
      <c r="AR2237" s="1">
        <v>0</v>
      </c>
      <c r="AS2237" s="1">
        <v>0</v>
      </c>
      <c r="AT2237" s="1">
        <v>5949.0452335999998</v>
      </c>
      <c r="AU2237" s="1">
        <v>0</v>
      </c>
      <c r="AV2237" s="1"/>
      <c r="AW2237" s="1">
        <v>0</v>
      </c>
      <c r="AX2237" s="1">
        <v>17557.965</v>
      </c>
      <c r="AY2237" s="1"/>
      <c r="AZ2237" s="1">
        <v>0</v>
      </c>
      <c r="BA2237" s="1">
        <v>0</v>
      </c>
      <c r="BB2237" s="1">
        <v>23507.010233599998</v>
      </c>
      <c r="BC2237" s="7">
        <v>0.56956509760425678</v>
      </c>
      <c r="BD2237" s="35" t="s">
        <v>552</v>
      </c>
      <c r="BE2237" s="35" t="s">
        <v>552</v>
      </c>
      <c r="BF2237" s="35">
        <v>2.8832875366587758</v>
      </c>
      <c r="BG2237" s="35" t="s">
        <v>552</v>
      </c>
      <c r="BH2237" s="35" t="s">
        <v>552</v>
      </c>
      <c r="BI2237" s="35" t="s">
        <v>552</v>
      </c>
      <c r="BJ2237" s="35">
        <v>1.3415232604890022</v>
      </c>
      <c r="BK2237" s="35" t="s">
        <v>552</v>
      </c>
      <c r="BL2237" s="35" t="s">
        <v>552</v>
      </c>
      <c r="BM2237" s="35" t="s">
        <v>552</v>
      </c>
      <c r="BN2237" s="35">
        <v>1.6052701561318252</v>
      </c>
      <c r="BO2237" s="1">
        <v>0</v>
      </c>
      <c r="BP2237" s="1">
        <v>0</v>
      </c>
      <c r="BQ2237" s="1">
        <v>64143.662653199986</v>
      </c>
      <c r="BR2237" s="1">
        <v>2851.1714459125678</v>
      </c>
      <c r="BS2237" s="1">
        <v>25194.46749843892</v>
      </c>
      <c r="BT2237" s="1">
        <v>64143.662653199986</v>
      </c>
      <c r="BU2237" s="1">
        <v>2851.1714459125678</v>
      </c>
      <c r="BV2237" s="1">
        <v>7416.4101416788526</v>
      </c>
      <c r="BW2237" s="35">
        <v>6.102604410486669</v>
      </c>
      <c r="BX2237" s="1">
        <v>327299.73595898726</v>
      </c>
      <c r="BY2237" s="1">
        <v>14548.39999496712</v>
      </c>
      <c r="BZ2237" s="1">
        <v>128557.40097739745</v>
      </c>
      <c r="CA2237" s="1">
        <v>327299.73595898726</v>
      </c>
      <c r="CB2237" s="1">
        <v>14548.39999496712</v>
      </c>
      <c r="CC2237" s="1">
        <v>37843.007098908573</v>
      </c>
    </row>
    <row r="2238" spans="1:81" x14ac:dyDescent="0.25">
      <c r="A2238" t="s">
        <v>144</v>
      </c>
      <c r="B2238" t="s">
        <v>145</v>
      </c>
      <c r="C2238" t="s">
        <v>146</v>
      </c>
      <c r="D2238" t="s">
        <v>38</v>
      </c>
      <c r="E2238">
        <v>80001</v>
      </c>
      <c r="F2238" t="s">
        <v>39</v>
      </c>
      <c r="G2238" t="s">
        <v>62</v>
      </c>
      <c r="H2238" s="74">
        <v>0.29175696267717999</v>
      </c>
      <c r="I2238" s="1">
        <v>91740359</v>
      </c>
      <c r="J2238" s="1"/>
      <c r="K2238" s="1">
        <v>1748007</v>
      </c>
      <c r="L2238" s="1">
        <v>15721421</v>
      </c>
      <c r="M2238" s="1"/>
      <c r="N2238" s="1"/>
      <c r="O2238" s="1"/>
      <c r="P2238" s="1"/>
      <c r="Q2238" s="1"/>
      <c r="R2238" s="1"/>
      <c r="S2238" s="1"/>
      <c r="T2238" s="1">
        <v>17469428</v>
      </c>
      <c r="U2238" s="1">
        <v>38.918287937743187</v>
      </c>
      <c r="V2238" s="36">
        <v>0.13160642097877817</v>
      </c>
      <c r="W2238" s="1"/>
      <c r="X2238" s="1">
        <v>416003</v>
      </c>
      <c r="Y2238" s="1">
        <v>3621364</v>
      </c>
      <c r="Z2238" s="1"/>
      <c r="AA2238" s="1"/>
      <c r="AB2238" s="1"/>
      <c r="AC2238" s="1">
        <v>23781</v>
      </c>
      <c r="AD2238" s="1"/>
      <c r="AE2238" s="1"/>
      <c r="AF2238" s="1"/>
      <c r="AG2238" s="1">
        <v>0</v>
      </c>
      <c r="AH2238" s="1">
        <v>3536020.2482877485</v>
      </c>
      <c r="AI2238" s="1">
        <v>37157870.547937505</v>
      </c>
      <c r="AJ2238" s="1">
        <v>0</v>
      </c>
      <c r="AK2238" s="1">
        <v>0</v>
      </c>
      <c r="AL2238" s="1">
        <v>0</v>
      </c>
      <c r="AM2238" s="1">
        <v>209554.36703999998</v>
      </c>
      <c r="AN2238" s="1">
        <v>0</v>
      </c>
      <c r="AO2238" s="1">
        <v>0</v>
      </c>
      <c r="AP2238" s="1">
        <v>0</v>
      </c>
      <c r="AQ2238" s="1">
        <v>40903445.163265251</v>
      </c>
      <c r="AR2238" s="1">
        <v>0</v>
      </c>
      <c r="AS2238" s="1">
        <v>898685.66485950013</v>
      </c>
      <c r="AT2238" s="1">
        <v>7851187.4064615993</v>
      </c>
      <c r="AU2238" s="1">
        <v>0</v>
      </c>
      <c r="AV2238" s="1">
        <v>0</v>
      </c>
      <c r="AW2238" s="1">
        <v>0</v>
      </c>
      <c r="AX2238" s="1">
        <v>61858.661579999993</v>
      </c>
      <c r="AY2238" s="1">
        <v>0</v>
      </c>
      <c r="AZ2238" s="1">
        <v>0</v>
      </c>
      <c r="BA2238" s="1">
        <v>0</v>
      </c>
      <c r="BB2238" s="1">
        <v>8811731.7329011001</v>
      </c>
      <c r="BC2238" s="7">
        <v>0.54191173261232117</v>
      </c>
      <c r="BD2238" s="35" t="s">
        <v>552</v>
      </c>
      <c r="BE2238" s="35">
        <v>2.5370069531456387</v>
      </c>
      <c r="BF2238" s="35">
        <v>2.8629128343041703</v>
      </c>
      <c r="BG2238" s="35" t="s">
        <v>552</v>
      </c>
      <c r="BH2238" s="35" t="s">
        <v>552</v>
      </c>
      <c r="BI2238" s="35" t="s">
        <v>552</v>
      </c>
      <c r="BJ2238" s="35" t="s">
        <v>552</v>
      </c>
      <c r="BK2238" s="35" t="s">
        <v>552</v>
      </c>
      <c r="BL2238" s="35" t="s">
        <v>552</v>
      </c>
      <c r="BM2238" s="35" t="s">
        <v>552</v>
      </c>
      <c r="BN2238" s="35">
        <v>2.8458388503714236</v>
      </c>
      <c r="BO2238" s="1">
        <v>0</v>
      </c>
      <c r="BP2238" s="1"/>
      <c r="BQ2238" s="1">
        <v>30197256.568439994</v>
      </c>
      <c r="BR2238" s="1">
        <v>1342261.294593171</v>
      </c>
      <c r="BS2238" s="1">
        <v>11860934.778061474</v>
      </c>
      <c r="BT2238" s="1">
        <v>30197256.568439994</v>
      </c>
      <c r="BU2238" s="1">
        <v>1342261.294593171</v>
      </c>
      <c r="BV2238" s="1">
        <v>3491463.2342698644</v>
      </c>
      <c r="BW2238" s="35">
        <v>7.2649528490986652</v>
      </c>
      <c r="BX2238" s="1">
        <v>189184388.57341152</v>
      </c>
      <c r="BY2238" s="1">
        <v>8409203.7217963487</v>
      </c>
      <c r="BZ2238" s="1">
        <v>74308197.130789667</v>
      </c>
      <c r="CA2238" s="1">
        <v>189184388.57341152</v>
      </c>
      <c r="CB2238" s="1">
        <v>8409203.7217963487</v>
      </c>
      <c r="CC2238" s="1">
        <v>21873852.537062224</v>
      </c>
    </row>
    <row r="2239" spans="1:81" x14ac:dyDescent="0.25">
      <c r="A2239" t="s">
        <v>144</v>
      </c>
      <c r="B2239" t="s">
        <v>145</v>
      </c>
      <c r="C2239" t="s">
        <v>146</v>
      </c>
      <c r="D2239" t="s">
        <v>1726</v>
      </c>
      <c r="E2239">
        <v>80001</v>
      </c>
      <c r="F2239" t="s">
        <v>39</v>
      </c>
      <c r="G2239" t="s">
        <v>62</v>
      </c>
      <c r="H2239" s="74">
        <v>0.29175696267717999</v>
      </c>
      <c r="I2239" s="1">
        <v>129673508</v>
      </c>
      <c r="J2239" s="1"/>
      <c r="K2239" s="1"/>
      <c r="L2239" s="1">
        <v>5843245</v>
      </c>
      <c r="M2239" s="1"/>
      <c r="N2239" s="1"/>
      <c r="O2239" s="1"/>
      <c r="P2239" s="1"/>
      <c r="Q2239" s="1"/>
      <c r="R2239" s="1"/>
      <c r="S2239" s="1"/>
      <c r="T2239" s="1">
        <v>5843245</v>
      </c>
      <c r="U2239" s="1">
        <v>98.987654320987659</v>
      </c>
      <c r="V2239" s="36">
        <v>0.24128583485740751</v>
      </c>
      <c r="W2239" s="1"/>
      <c r="X2239" s="1"/>
      <c r="Y2239" s="1">
        <v>2578635</v>
      </c>
      <c r="Z2239" s="1"/>
      <c r="AA2239" s="1"/>
      <c r="AB2239" s="1"/>
      <c r="AC2239" s="1"/>
      <c r="AD2239" s="1"/>
      <c r="AE2239" s="1"/>
      <c r="AF2239" s="1"/>
      <c r="AG2239" s="1">
        <v>0</v>
      </c>
      <c r="AH2239" s="1"/>
      <c r="AI2239" s="1">
        <v>26563292.725499999</v>
      </c>
      <c r="AJ2239" s="1"/>
      <c r="AK2239" s="1">
        <v>0</v>
      </c>
      <c r="AL2239" s="1"/>
      <c r="AM2239" s="1"/>
      <c r="AN2239" s="1"/>
      <c r="AO2239" s="1"/>
      <c r="AP2239" s="1"/>
      <c r="AQ2239" s="1">
        <v>26563292.725499999</v>
      </c>
      <c r="AR2239" s="1">
        <v>0</v>
      </c>
      <c r="AS2239" s="1"/>
      <c r="AT2239" s="1">
        <v>5590530.7055190001</v>
      </c>
      <c r="AU2239" s="1"/>
      <c r="AV2239" s="1">
        <v>0</v>
      </c>
      <c r="AW2239" s="1"/>
      <c r="AX2239" s="1"/>
      <c r="AY2239" s="1"/>
      <c r="AZ2239" s="1"/>
      <c r="BA2239" s="1"/>
      <c r="BB2239" s="1">
        <v>5590530.7055190001</v>
      </c>
      <c r="BC2239" s="7">
        <v>0.24795984875352489</v>
      </c>
      <c r="BD2239" s="35" t="s">
        <v>552</v>
      </c>
      <c r="BE2239" s="35" t="s">
        <v>552</v>
      </c>
      <c r="BF2239" s="35">
        <v>5.5027340854300997</v>
      </c>
      <c r="BG2239" s="35" t="s">
        <v>552</v>
      </c>
      <c r="BH2239" s="35" t="s">
        <v>552</v>
      </c>
      <c r="BI2239" s="35" t="s">
        <v>552</v>
      </c>
      <c r="BJ2239" s="35" t="s">
        <v>552</v>
      </c>
      <c r="BK2239" s="35" t="s">
        <v>552</v>
      </c>
      <c r="BL2239" s="35" t="s">
        <v>552</v>
      </c>
      <c r="BM2239" s="35" t="s">
        <v>552</v>
      </c>
      <c r="BN2239" s="35">
        <v>5.5027340854300997</v>
      </c>
      <c r="BO2239" s="1">
        <v>0</v>
      </c>
      <c r="BP2239" s="1"/>
      <c r="BQ2239" s="1">
        <v>42683331.893279992</v>
      </c>
      <c r="BR2239" s="1">
        <v>1897264.547684165</v>
      </c>
      <c r="BS2239" s="1">
        <v>16765238.741113197</v>
      </c>
      <c r="BT2239" s="1">
        <v>42683331.893279992</v>
      </c>
      <c r="BU2239" s="1">
        <v>1897264.547684165</v>
      </c>
      <c r="BV2239" s="1">
        <v>4935126.5961450962</v>
      </c>
      <c r="BW2239" s="35">
        <v>7.2649528490986652</v>
      </c>
      <c r="BX2239" s="1">
        <v>267409061.75382838</v>
      </c>
      <c r="BY2239" s="1">
        <v>11886272.933507798</v>
      </c>
      <c r="BZ2239" s="1">
        <v>105033430.21695644</v>
      </c>
      <c r="CA2239" s="1">
        <v>267409061.75382838</v>
      </c>
      <c r="CB2239" s="1">
        <v>11886272.933507798</v>
      </c>
      <c r="CC2239" s="1">
        <v>30918335.429181814</v>
      </c>
    </row>
    <row r="2240" spans="1:81" x14ac:dyDescent="0.25">
      <c r="A2240" t="s">
        <v>144</v>
      </c>
      <c r="B2240" t="s">
        <v>145</v>
      </c>
      <c r="C2240" t="s">
        <v>146</v>
      </c>
      <c r="D2240" t="s">
        <v>1729</v>
      </c>
      <c r="E2240">
        <v>80001</v>
      </c>
      <c r="F2240" t="s">
        <v>39</v>
      </c>
      <c r="G2240" t="s">
        <v>62</v>
      </c>
      <c r="H2240" s="74">
        <v>0.29175696267717999</v>
      </c>
      <c r="I2240" s="1">
        <v>89112550</v>
      </c>
      <c r="J2240" s="1"/>
      <c r="K2240" s="1"/>
      <c r="L2240" s="1"/>
      <c r="M2240" s="1"/>
      <c r="N2240" s="1">
        <v>6879465</v>
      </c>
      <c r="O2240" s="1"/>
      <c r="P2240" s="1"/>
      <c r="Q2240" s="1"/>
      <c r="R2240" s="1"/>
      <c r="S2240" s="1"/>
      <c r="T2240" s="1">
        <v>6879465</v>
      </c>
      <c r="U2240" s="1">
        <v>62.222222222222221</v>
      </c>
      <c r="V2240" s="36">
        <v>0.21518420114128423</v>
      </c>
      <c r="W2240" s="1"/>
      <c r="X2240" s="1"/>
      <c r="Y2240" s="1"/>
      <c r="Z2240" s="1"/>
      <c r="AA2240" s="1">
        <v>40503310</v>
      </c>
      <c r="AB2240" s="1"/>
      <c r="AC2240" s="1"/>
      <c r="AD2240" s="1"/>
      <c r="AE2240" s="1"/>
      <c r="AF2240" s="1"/>
      <c r="AG2240" s="1"/>
      <c r="AH2240" s="1"/>
      <c r="AI2240" s="1"/>
      <c r="AJ2240" s="1"/>
      <c r="AK2240" s="1">
        <v>11817122.70397225</v>
      </c>
      <c r="AL2240" s="1"/>
      <c r="AM2240" s="1"/>
      <c r="AN2240" s="1"/>
      <c r="AO2240" s="1"/>
      <c r="AP2240" s="1"/>
      <c r="AQ2240" s="1">
        <v>11817122.70397225</v>
      </c>
      <c r="AR2240" s="1"/>
      <c r="AS2240" s="1"/>
      <c r="AT2240" s="1"/>
      <c r="AU2240" s="1"/>
      <c r="AV2240" s="1">
        <v>814208.47351370065</v>
      </c>
      <c r="AW2240" s="1"/>
      <c r="AX2240" s="1"/>
      <c r="AY2240" s="1"/>
      <c r="AZ2240" s="1"/>
      <c r="BA2240" s="1"/>
      <c r="BB2240" s="1">
        <v>814208.47351370065</v>
      </c>
      <c r="BC2240" s="7">
        <v>0.14174581669457276</v>
      </c>
      <c r="BD2240" s="35" t="s">
        <v>552</v>
      </c>
      <c r="BE2240" s="35" t="s">
        <v>552</v>
      </c>
      <c r="BF2240" s="35" t="s">
        <v>552</v>
      </c>
      <c r="BG2240" s="35" t="s">
        <v>552</v>
      </c>
      <c r="BH2240" s="35">
        <v>1.836092076562051</v>
      </c>
      <c r="BI2240" s="35" t="s">
        <v>552</v>
      </c>
      <c r="BJ2240" s="35" t="s">
        <v>552</v>
      </c>
      <c r="BK2240" s="35" t="s">
        <v>552</v>
      </c>
      <c r="BL2240" s="35" t="s">
        <v>552</v>
      </c>
      <c r="BM2240" s="35" t="s">
        <v>552</v>
      </c>
      <c r="BN2240" s="35">
        <v>1.836092076562051</v>
      </c>
      <c r="BO2240" s="1"/>
      <c r="BP2240" s="1"/>
      <c r="BQ2240" s="1">
        <v>29332286.957999997</v>
      </c>
      <c r="BR2240" s="1">
        <v>1303813.5890388077</v>
      </c>
      <c r="BS2240" s="1">
        <v>11521190.400581952</v>
      </c>
      <c r="BT2240" s="1">
        <v>29332286.957999997</v>
      </c>
      <c r="BU2240" s="1">
        <v>1303813.5890388077</v>
      </c>
      <c r="BV2240" s="1">
        <v>3391453.8315359657</v>
      </c>
      <c r="BW2240" s="35">
        <v>7.2649528490986652</v>
      </c>
      <c r="BX2240" s="1">
        <v>183765394.74810168</v>
      </c>
      <c r="BY2240" s="1">
        <v>8168330.6593422331</v>
      </c>
      <c r="BZ2240" s="1">
        <v>72179714.625134081</v>
      </c>
      <c r="CA2240" s="1">
        <v>183765394.74810168</v>
      </c>
      <c r="CB2240" s="1">
        <v>8168330.6593422331</v>
      </c>
      <c r="CC2240" s="1">
        <v>21247298.34446783</v>
      </c>
    </row>
    <row r="2241" spans="1:81" x14ac:dyDescent="0.25">
      <c r="A2241" t="s">
        <v>144</v>
      </c>
      <c r="B2241" t="s">
        <v>145</v>
      </c>
      <c r="C2241" t="s">
        <v>146</v>
      </c>
      <c r="D2241" t="s">
        <v>28</v>
      </c>
      <c r="E2241">
        <v>80001</v>
      </c>
      <c r="F2241" t="s">
        <v>39</v>
      </c>
      <c r="G2241" t="s">
        <v>62</v>
      </c>
      <c r="H2241" s="74">
        <v>0.29175696267717999</v>
      </c>
      <c r="I2241" s="1">
        <v>358146681</v>
      </c>
      <c r="J2241" s="1">
        <v>0</v>
      </c>
      <c r="K2241" s="1">
        <v>1748007</v>
      </c>
      <c r="L2241" s="1">
        <v>23477668</v>
      </c>
      <c r="M2241" s="1">
        <v>0</v>
      </c>
      <c r="N2241" s="1">
        <v>6879465</v>
      </c>
      <c r="O2241" s="1">
        <v>0</v>
      </c>
      <c r="P2241" s="1">
        <v>10493790</v>
      </c>
      <c r="Q2241" s="1">
        <v>0</v>
      </c>
      <c r="R2241" s="1">
        <v>0</v>
      </c>
      <c r="S2241" s="1">
        <v>0</v>
      </c>
      <c r="T2241" s="1">
        <v>42598930</v>
      </c>
      <c r="U2241" s="1"/>
      <c r="V2241" s="36"/>
      <c r="W2241" s="1"/>
      <c r="X2241" s="1">
        <v>416003</v>
      </c>
      <c r="Y2241" s="1">
        <v>6370126</v>
      </c>
      <c r="Z2241" s="1"/>
      <c r="AA2241" s="1">
        <v>40503310</v>
      </c>
      <c r="AB2241" s="1"/>
      <c r="AC2241" s="1">
        <v>643047</v>
      </c>
      <c r="AD2241" s="1"/>
      <c r="AE2241" s="1"/>
      <c r="AF2241" s="1"/>
      <c r="AG2241" s="1">
        <v>0</v>
      </c>
      <c r="AH2241" s="1">
        <v>3536020.2482877485</v>
      </c>
      <c r="AI2241" s="1">
        <v>65480518.154312499</v>
      </c>
      <c r="AJ2241" s="1">
        <v>0</v>
      </c>
      <c r="AK2241" s="1">
        <v>11817122.70397225</v>
      </c>
      <c r="AL2241" s="1">
        <v>0</v>
      </c>
      <c r="AM2241" s="1">
        <v>5658629.0435149996</v>
      </c>
      <c r="AN2241" s="1">
        <v>0</v>
      </c>
      <c r="AO2241" s="1">
        <v>0</v>
      </c>
      <c r="AP2241" s="1">
        <v>0</v>
      </c>
      <c r="AQ2241" s="1">
        <v>86492290.150087491</v>
      </c>
      <c r="AR2241" s="1">
        <v>0</v>
      </c>
      <c r="AS2241" s="1">
        <v>898685.66485950013</v>
      </c>
      <c r="AT2241" s="1">
        <v>13810556.748444399</v>
      </c>
      <c r="AU2241" s="1">
        <v>0</v>
      </c>
      <c r="AV2241" s="1">
        <v>814208.47351370065</v>
      </c>
      <c r="AW2241" s="1">
        <v>0</v>
      </c>
      <c r="AX2241" s="1">
        <v>1672680.9954599999</v>
      </c>
      <c r="AY2241" s="1">
        <v>0</v>
      </c>
      <c r="AZ2241" s="1">
        <v>0</v>
      </c>
      <c r="BA2241" s="1">
        <v>0</v>
      </c>
      <c r="BB2241" s="1">
        <v>17196131.8822776</v>
      </c>
      <c r="BC2241" s="7">
        <v>0.28951384316294998</v>
      </c>
      <c r="BD2241" s="35" t="s">
        <v>552</v>
      </c>
      <c r="BE2241" s="35">
        <v>2.5370069531456387</v>
      </c>
      <c r="BF2241" s="35">
        <v>3.3772977325838709</v>
      </c>
      <c r="BG2241" s="35" t="s">
        <v>552</v>
      </c>
      <c r="BH2241" s="35">
        <v>1.836092076562051</v>
      </c>
      <c r="BI2241" s="35" t="s">
        <v>552</v>
      </c>
      <c r="BJ2241" s="35">
        <v>0.6986331953445799</v>
      </c>
      <c r="BK2241" s="35" t="s">
        <v>552</v>
      </c>
      <c r="BL2241" s="35" t="s">
        <v>552</v>
      </c>
      <c r="BM2241" s="35" t="s">
        <v>552</v>
      </c>
      <c r="BN2241" s="35">
        <v>2.4340616544210167</v>
      </c>
      <c r="BO2241" s="1">
        <v>0</v>
      </c>
      <c r="BP2241" s="1">
        <v>0</v>
      </c>
      <c r="BQ2241" s="1">
        <v>117887561.51796</v>
      </c>
      <c r="BR2241" s="1">
        <v>5240075.7194912164</v>
      </c>
      <c r="BS2241" s="1">
        <v>46304096.371807188</v>
      </c>
      <c r="BT2241" s="1">
        <v>117887561.51796</v>
      </c>
      <c r="BU2241" s="1">
        <v>5240075.7194912164</v>
      </c>
      <c r="BV2241" s="1">
        <v>13630380.160026161</v>
      </c>
      <c r="BW2241" s="35">
        <v>7.2649528490986652</v>
      </c>
      <c r="BX2241" s="1">
        <v>738560014.40523767</v>
      </c>
      <c r="BY2241" s="1">
        <v>32828827.308319233</v>
      </c>
      <c r="BZ2241" s="1">
        <v>290092980.48949265</v>
      </c>
      <c r="CA2241" s="1">
        <v>738560014.40523767</v>
      </c>
      <c r="CB2241" s="1">
        <v>32828827.308319233</v>
      </c>
      <c r="CC2241" s="1">
        <v>85393689.017853811</v>
      </c>
    </row>
    <row r="2242" spans="1:81" x14ac:dyDescent="0.25">
      <c r="A2242" t="s">
        <v>144</v>
      </c>
      <c r="B2242" t="s">
        <v>145</v>
      </c>
      <c r="C2242" t="s">
        <v>146</v>
      </c>
      <c r="D2242" t="s">
        <v>1730</v>
      </c>
      <c r="E2242">
        <v>80001</v>
      </c>
      <c r="F2242" t="s">
        <v>39</v>
      </c>
      <c r="G2242" t="s">
        <v>62</v>
      </c>
      <c r="H2242" s="74">
        <v>0.29175696267717999</v>
      </c>
      <c r="I2242" s="1">
        <v>47620264</v>
      </c>
      <c r="J2242" s="1"/>
      <c r="K2242" s="1"/>
      <c r="L2242" s="1">
        <v>1913002</v>
      </c>
      <c r="M2242" s="1"/>
      <c r="N2242" s="1"/>
      <c r="O2242" s="1"/>
      <c r="P2242" s="1">
        <v>10493790</v>
      </c>
      <c r="Q2242" s="1"/>
      <c r="R2242" s="1"/>
      <c r="S2242" s="1"/>
      <c r="T2242" s="1">
        <v>12406792</v>
      </c>
      <c r="U2242" s="1">
        <v>11.93</v>
      </c>
      <c r="V2242" s="36">
        <v>0.43606579631500381</v>
      </c>
      <c r="W2242" s="1"/>
      <c r="X2242" s="1"/>
      <c r="Y2242" s="1">
        <v>170127</v>
      </c>
      <c r="Z2242" s="1"/>
      <c r="AA2242" s="1"/>
      <c r="AB2242" s="1"/>
      <c r="AC2242" s="1">
        <v>619266</v>
      </c>
      <c r="AD2242" s="1"/>
      <c r="AE2242" s="1"/>
      <c r="AF2242" s="1"/>
      <c r="AG2242" s="1">
        <v>0</v>
      </c>
      <c r="AH2242" s="1">
        <v>0</v>
      </c>
      <c r="AI2242" s="1">
        <v>1759354.8808750003</v>
      </c>
      <c r="AJ2242" s="1">
        <v>0</v>
      </c>
      <c r="AK2242" s="1"/>
      <c r="AL2242" s="1">
        <v>0</v>
      </c>
      <c r="AM2242" s="1">
        <v>5449074.6764749996</v>
      </c>
      <c r="AN2242" s="1"/>
      <c r="AO2242" s="1">
        <v>0</v>
      </c>
      <c r="AP2242" s="1">
        <v>0</v>
      </c>
      <c r="AQ2242" s="1">
        <v>7208429.5573500004</v>
      </c>
      <c r="AR2242" s="1">
        <v>0</v>
      </c>
      <c r="AS2242" s="1">
        <v>0</v>
      </c>
      <c r="AT2242" s="1">
        <v>368838.63646379998</v>
      </c>
      <c r="AU2242" s="1">
        <v>0</v>
      </c>
      <c r="AV2242" s="1"/>
      <c r="AW2242" s="1">
        <v>0</v>
      </c>
      <c r="AX2242" s="1">
        <v>1610822.3338799998</v>
      </c>
      <c r="AY2242" s="1"/>
      <c r="AZ2242" s="1">
        <v>0</v>
      </c>
      <c r="BA2242" s="1">
        <v>0</v>
      </c>
      <c r="BB2242" s="1">
        <v>1979660.9703437998</v>
      </c>
      <c r="BC2242" s="7">
        <v>0.19294497249519241</v>
      </c>
      <c r="BD2242" s="35" t="s">
        <v>552</v>
      </c>
      <c r="BE2242" s="35" t="s">
        <v>552</v>
      </c>
      <c r="BF2242" s="35">
        <v>1.1124889139367342</v>
      </c>
      <c r="BG2242" s="35" t="s">
        <v>552</v>
      </c>
      <c r="BH2242" s="35" t="s">
        <v>552</v>
      </c>
      <c r="BI2242" s="35" t="s">
        <v>552</v>
      </c>
      <c r="BJ2242" s="35">
        <v>0.67276903867477811</v>
      </c>
      <c r="BK2242" s="35" t="s">
        <v>552</v>
      </c>
      <c r="BL2242" s="35" t="s">
        <v>552</v>
      </c>
      <c r="BM2242" s="35" t="s">
        <v>552</v>
      </c>
      <c r="BN2242" s="35">
        <v>0.74056940163853802</v>
      </c>
      <c r="BO2242" s="1">
        <v>0</v>
      </c>
      <c r="BP2242" s="1">
        <v>0</v>
      </c>
      <c r="BQ2242" s="1">
        <v>15674686.098239997</v>
      </c>
      <c r="BR2242" s="1">
        <v>696736.28817507217</v>
      </c>
      <c r="BS2242" s="1">
        <v>6156732.452050562</v>
      </c>
      <c r="BT2242" s="1">
        <v>15674686.098239997</v>
      </c>
      <c r="BU2242" s="1">
        <v>696736.28817507217</v>
      </c>
      <c r="BV2242" s="1">
        <v>1812336.498075234</v>
      </c>
      <c r="BW2242" s="35">
        <v>7.2649528490986652</v>
      </c>
      <c r="BX2242" s="1">
        <v>98201169.329895914</v>
      </c>
      <c r="BY2242" s="1">
        <v>4365019.9936728468</v>
      </c>
      <c r="BZ2242" s="1">
        <v>38571638.516612373</v>
      </c>
      <c r="CA2242" s="1">
        <v>98201169.329895914</v>
      </c>
      <c r="CB2242" s="1">
        <v>4365019.9936728468</v>
      </c>
      <c r="CC2242" s="1">
        <v>11354202.707141936</v>
      </c>
    </row>
    <row r="2243" spans="1:81" x14ac:dyDescent="0.25">
      <c r="A2243" t="s">
        <v>470</v>
      </c>
      <c r="B2243" t="s">
        <v>471</v>
      </c>
      <c r="C2243" t="s">
        <v>164</v>
      </c>
      <c r="D2243" t="s">
        <v>38</v>
      </c>
      <c r="E2243">
        <v>30080</v>
      </c>
      <c r="F2243" t="s">
        <v>39</v>
      </c>
      <c r="G2243" t="s">
        <v>101</v>
      </c>
      <c r="H2243" s="74">
        <v>0.33910066629593</v>
      </c>
      <c r="I2243" s="1">
        <v>6287868</v>
      </c>
      <c r="J2243" s="1"/>
      <c r="K2243" s="1">
        <v>1872346</v>
      </c>
      <c r="L2243" s="1"/>
      <c r="M2243" s="1"/>
      <c r="N2243" s="1"/>
      <c r="O2243" s="1"/>
      <c r="P2243" s="1"/>
      <c r="Q2243" s="1"/>
      <c r="R2243" s="1"/>
      <c r="S2243" s="1"/>
      <c r="T2243" s="1">
        <v>1872346</v>
      </c>
      <c r="U2243" s="1">
        <v>31.03921568627451</v>
      </c>
      <c r="V2243" s="36">
        <v>0.1152202591786915</v>
      </c>
      <c r="W2243" s="1"/>
      <c r="X2243" s="1">
        <v>654070</v>
      </c>
      <c r="Y2243" s="1"/>
      <c r="Z2243" s="1"/>
      <c r="AA2243" s="1"/>
      <c r="AB2243" s="1"/>
      <c r="AC2243" s="1"/>
      <c r="AD2243" s="1"/>
      <c r="AE2243" s="1"/>
      <c r="AF2243" s="1"/>
      <c r="AG2243" s="1">
        <v>0</v>
      </c>
      <c r="AH2243" s="1">
        <v>5314075.439994094</v>
      </c>
      <c r="AI2243" s="1">
        <v>0</v>
      </c>
      <c r="AJ2243" s="1">
        <v>0</v>
      </c>
      <c r="AK2243" s="1">
        <v>0</v>
      </c>
      <c r="AL2243" s="1">
        <v>0</v>
      </c>
      <c r="AM2243" s="1">
        <v>0</v>
      </c>
      <c r="AN2243" s="1">
        <v>0</v>
      </c>
      <c r="AO2243" s="1">
        <v>0</v>
      </c>
      <c r="AP2243" s="1">
        <v>0</v>
      </c>
      <c r="AQ2243" s="1">
        <v>5314075.439994094</v>
      </c>
      <c r="AR2243" s="1">
        <v>0</v>
      </c>
      <c r="AS2243" s="1">
        <v>1412978.5910550002</v>
      </c>
      <c r="AT2243" s="1">
        <v>0</v>
      </c>
      <c r="AU2243" s="1">
        <v>0</v>
      </c>
      <c r="AV2243" s="1">
        <v>0</v>
      </c>
      <c r="AW2243" s="1">
        <v>0</v>
      </c>
      <c r="AX2243" s="1">
        <v>0</v>
      </c>
      <c r="AY2243" s="1">
        <v>0</v>
      </c>
      <c r="AZ2243" s="1">
        <v>0</v>
      </c>
      <c r="BA2243" s="1">
        <v>0</v>
      </c>
      <c r="BB2243" s="1">
        <v>1412978.5910550002</v>
      </c>
      <c r="BC2243" s="7">
        <v>1.0698465729638558</v>
      </c>
      <c r="BD2243" s="35" t="s">
        <v>552</v>
      </c>
      <c r="BE2243" s="35">
        <v>3.592847706059187</v>
      </c>
      <c r="BF2243" s="35" t="s">
        <v>552</v>
      </c>
      <c r="BG2243" s="35" t="s">
        <v>552</v>
      </c>
      <c r="BH2243" s="35" t="s">
        <v>552</v>
      </c>
      <c r="BI2243" s="35" t="s">
        <v>552</v>
      </c>
      <c r="BJ2243" s="35" t="s">
        <v>552</v>
      </c>
      <c r="BK2243" s="35" t="s">
        <v>552</v>
      </c>
      <c r="BL2243" s="35" t="s">
        <v>552</v>
      </c>
      <c r="BM2243" s="35" t="s">
        <v>552</v>
      </c>
      <c r="BN2243" s="35">
        <v>3.592847706059187</v>
      </c>
      <c r="BO2243" s="1">
        <v>0</v>
      </c>
      <c r="BP2243" s="1"/>
      <c r="BQ2243" s="1">
        <v>2069714.6308799996</v>
      </c>
      <c r="BR2243" s="1">
        <v>91998.352022047053</v>
      </c>
      <c r="BS2243" s="1">
        <v>812946.37446382619</v>
      </c>
      <c r="BT2243" s="1">
        <v>2069714.6308799996</v>
      </c>
      <c r="BU2243" s="1">
        <v>91998.352022047053</v>
      </c>
      <c r="BV2243" s="1">
        <v>239304.27331270833</v>
      </c>
      <c r="BW2243" s="35">
        <v>5.984071746931015</v>
      </c>
      <c r="BX2243" s="1">
        <v>10315606.21597876</v>
      </c>
      <c r="BY2243" s="1">
        <v>458526.38707729848</v>
      </c>
      <c r="BZ2243" s="1">
        <v>4051783.0567351566</v>
      </c>
      <c r="CA2243" s="1">
        <v>10315606.21597876</v>
      </c>
      <c r="CB2243" s="1">
        <v>458526.38707729848</v>
      </c>
      <c r="CC2243" s="1">
        <v>1192709.6675377272</v>
      </c>
    </row>
    <row r="2244" spans="1:81" x14ac:dyDescent="0.25">
      <c r="A2244" t="s">
        <v>470</v>
      </c>
      <c r="B2244" t="s">
        <v>471</v>
      </c>
      <c r="C2244" t="s">
        <v>164</v>
      </c>
      <c r="D2244" t="s">
        <v>28</v>
      </c>
      <c r="E2244">
        <v>30080</v>
      </c>
      <c r="F2244" t="s">
        <v>39</v>
      </c>
      <c r="G2244" t="s">
        <v>101</v>
      </c>
      <c r="H2244" s="74">
        <v>0.33910066629593</v>
      </c>
      <c r="I2244" s="1">
        <v>6641773</v>
      </c>
      <c r="J2244" s="1">
        <v>0</v>
      </c>
      <c r="K2244" s="1">
        <v>2074960</v>
      </c>
      <c r="L2244" s="1">
        <v>0</v>
      </c>
      <c r="M2244" s="1">
        <v>0</v>
      </c>
      <c r="N2244" s="1">
        <v>0</v>
      </c>
      <c r="O2244" s="1">
        <v>0</v>
      </c>
      <c r="P2244" s="1">
        <v>454812</v>
      </c>
      <c r="Q2244" s="1">
        <v>0</v>
      </c>
      <c r="R2244" s="1">
        <v>0</v>
      </c>
      <c r="S2244" s="1">
        <v>0</v>
      </c>
      <c r="T2244" s="1">
        <v>2529772</v>
      </c>
      <c r="U2244" s="1"/>
      <c r="V2244" s="36"/>
      <c r="W2244" s="1"/>
      <c r="X2244" s="1">
        <v>654070</v>
      </c>
      <c r="Y2244" s="1"/>
      <c r="Z2244" s="1"/>
      <c r="AA2244" s="1"/>
      <c r="AB2244" s="1"/>
      <c r="AC2244" s="1">
        <v>31649</v>
      </c>
      <c r="AD2244" s="1"/>
      <c r="AE2244" s="1"/>
      <c r="AF2244" s="1"/>
      <c r="AG2244" s="1">
        <v>0</v>
      </c>
      <c r="AH2244" s="1">
        <v>5370861.052704094</v>
      </c>
      <c r="AI2244" s="1">
        <v>0</v>
      </c>
      <c r="AJ2244" s="1">
        <v>0</v>
      </c>
      <c r="AK2244" s="1">
        <v>0</v>
      </c>
      <c r="AL2244" s="1">
        <v>0</v>
      </c>
      <c r="AM2244" s="1">
        <v>278394.81063000002</v>
      </c>
      <c r="AN2244" s="1">
        <v>0</v>
      </c>
      <c r="AO2244" s="1">
        <v>0</v>
      </c>
      <c r="AP2244" s="1">
        <v>0</v>
      </c>
      <c r="AQ2244" s="1">
        <v>5649255.8633340942</v>
      </c>
      <c r="AR2244" s="1">
        <v>0</v>
      </c>
      <c r="AS2244" s="1">
        <v>1412978.5910550002</v>
      </c>
      <c r="AT2244" s="1">
        <v>0</v>
      </c>
      <c r="AU2244" s="1">
        <v>0</v>
      </c>
      <c r="AV2244" s="1">
        <v>0</v>
      </c>
      <c r="AW2244" s="1">
        <v>0</v>
      </c>
      <c r="AX2244" s="1">
        <v>82324.745819999996</v>
      </c>
      <c r="AY2244" s="1">
        <v>0</v>
      </c>
      <c r="AZ2244" s="1">
        <v>0</v>
      </c>
      <c r="BA2244" s="1">
        <v>0</v>
      </c>
      <c r="BB2244" s="1">
        <v>1495303.3368750003</v>
      </c>
      <c r="BC2244" s="7">
        <v>1.0757005998562574</v>
      </c>
      <c r="BD2244" s="35" t="s">
        <v>552</v>
      </c>
      <c r="BE2244" s="35">
        <v>3.2693833345023973</v>
      </c>
      <c r="BF2244" s="35" t="s">
        <v>552</v>
      </c>
      <c r="BG2244" s="35" t="s">
        <v>552</v>
      </c>
      <c r="BH2244" s="35" t="s">
        <v>552</v>
      </c>
      <c r="BI2244" s="35" t="s">
        <v>552</v>
      </c>
      <c r="BJ2244" s="35">
        <v>0.79311793983008372</v>
      </c>
      <c r="BK2244" s="35" t="s">
        <v>552</v>
      </c>
      <c r="BL2244" s="35" t="s">
        <v>552</v>
      </c>
      <c r="BM2244" s="35" t="s">
        <v>552</v>
      </c>
      <c r="BN2244" s="35">
        <v>2.8241909548406317</v>
      </c>
      <c r="BO2244" s="1">
        <v>0</v>
      </c>
      <c r="BP2244" s="1">
        <v>0</v>
      </c>
      <c r="BQ2244" s="1">
        <v>2186206.0006799996</v>
      </c>
      <c r="BR2244" s="1">
        <v>97176.367332222537</v>
      </c>
      <c r="BS2244" s="1">
        <v>858702.07204758911</v>
      </c>
      <c r="BT2244" s="1">
        <v>2186206.0006799996</v>
      </c>
      <c r="BU2244" s="1">
        <v>97176.367332222537</v>
      </c>
      <c r="BV2244" s="1">
        <v>252773.2231772306</v>
      </c>
      <c r="BW2244" s="35">
        <v>5.984071746931015</v>
      </c>
      <c r="BX2244" s="1">
        <v>10896207.560960233</v>
      </c>
      <c r="BY2244" s="1">
        <v>484333.98688992043</v>
      </c>
      <c r="BZ2244" s="1">
        <v>4279832.7363235094</v>
      </c>
      <c r="CA2244" s="1">
        <v>10896207.560960233</v>
      </c>
      <c r="CB2244" s="1">
        <v>484333.98688992043</v>
      </c>
      <c r="CC2244" s="1">
        <v>1259839.8800183232</v>
      </c>
    </row>
    <row r="2245" spans="1:81" x14ac:dyDescent="0.25">
      <c r="A2245" t="s">
        <v>470</v>
      </c>
      <c r="B2245" t="s">
        <v>471</v>
      </c>
      <c r="C2245" t="s">
        <v>164</v>
      </c>
      <c r="D2245" t="s">
        <v>1730</v>
      </c>
      <c r="E2245">
        <v>30080</v>
      </c>
      <c r="F2245" t="s">
        <v>39</v>
      </c>
      <c r="G2245" t="s">
        <v>101</v>
      </c>
      <c r="H2245" s="74">
        <v>0.33910066629593</v>
      </c>
      <c r="I2245" s="1">
        <v>353905</v>
      </c>
      <c r="J2245" s="1"/>
      <c r="K2245" s="1">
        <v>202614</v>
      </c>
      <c r="L2245" s="1"/>
      <c r="M2245" s="1"/>
      <c r="N2245" s="1"/>
      <c r="O2245" s="1"/>
      <c r="P2245" s="1">
        <v>454812</v>
      </c>
      <c r="Q2245" s="1"/>
      <c r="R2245" s="1"/>
      <c r="S2245" s="1"/>
      <c r="T2245" s="1">
        <v>657426</v>
      </c>
      <c r="U2245" s="1">
        <v>9.1999999999999993</v>
      </c>
      <c r="V2245" s="36">
        <v>0.1291650486287311</v>
      </c>
      <c r="W2245" s="1"/>
      <c r="X2245" s="1"/>
      <c r="Y2245" s="1"/>
      <c r="Z2245" s="1"/>
      <c r="AA2245" s="1"/>
      <c r="AB2245" s="1"/>
      <c r="AC2245" s="1">
        <v>31649</v>
      </c>
      <c r="AD2245" s="1"/>
      <c r="AE2245" s="1"/>
      <c r="AF2245" s="1"/>
      <c r="AG2245" s="1">
        <v>0</v>
      </c>
      <c r="AH2245" s="1">
        <v>56785.612710000009</v>
      </c>
      <c r="AI2245" s="1">
        <v>0</v>
      </c>
      <c r="AJ2245" s="1">
        <v>0</v>
      </c>
      <c r="AK2245" s="1"/>
      <c r="AL2245" s="1">
        <v>0</v>
      </c>
      <c r="AM2245" s="1">
        <v>278394.81063000002</v>
      </c>
      <c r="AN2245" s="1"/>
      <c r="AO2245" s="1">
        <v>0</v>
      </c>
      <c r="AP2245" s="1">
        <v>0</v>
      </c>
      <c r="AQ2245" s="1">
        <v>335180.42334000004</v>
      </c>
      <c r="AR2245" s="1">
        <v>0</v>
      </c>
      <c r="AS2245" s="1">
        <v>0</v>
      </c>
      <c r="AT2245" s="1">
        <v>0</v>
      </c>
      <c r="AU2245" s="1">
        <v>0</v>
      </c>
      <c r="AV2245" s="1"/>
      <c r="AW2245" s="1">
        <v>0</v>
      </c>
      <c r="AX2245" s="1">
        <v>82324.745819999996</v>
      </c>
      <c r="AY2245" s="1"/>
      <c r="AZ2245" s="1">
        <v>0</v>
      </c>
      <c r="BA2245" s="1">
        <v>0</v>
      </c>
      <c r="BB2245" s="1">
        <v>82324.745819999996</v>
      </c>
      <c r="BC2245" s="7">
        <v>1.1797097219875392</v>
      </c>
      <c r="BD2245" s="35" t="s">
        <v>552</v>
      </c>
      <c r="BE2245" s="35">
        <v>0.28026500000000004</v>
      </c>
      <c r="BF2245" s="35" t="s">
        <v>552</v>
      </c>
      <c r="BG2245" s="35" t="s">
        <v>552</v>
      </c>
      <c r="BH2245" s="35" t="s">
        <v>552</v>
      </c>
      <c r="BI2245" s="35" t="s">
        <v>552</v>
      </c>
      <c r="BJ2245" s="35">
        <v>0.79311793983008372</v>
      </c>
      <c r="BK2245" s="35" t="s">
        <v>552</v>
      </c>
      <c r="BL2245" s="35" t="s">
        <v>552</v>
      </c>
      <c r="BM2245" s="35" t="s">
        <v>552</v>
      </c>
      <c r="BN2245" s="35">
        <v>0.63506032490348729</v>
      </c>
      <c r="BO2245" s="1">
        <v>0</v>
      </c>
      <c r="BP2245" s="1">
        <v>0</v>
      </c>
      <c r="BQ2245" s="1">
        <v>116491.36979999999</v>
      </c>
      <c r="BR2245" s="1">
        <v>5178.0153101754941</v>
      </c>
      <c r="BS2245" s="1">
        <v>45755.697583762958</v>
      </c>
      <c r="BT2245" s="1">
        <v>116491.36979999999</v>
      </c>
      <c r="BU2245" s="1">
        <v>5178.0153101754941</v>
      </c>
      <c r="BV2245" s="1">
        <v>13468.94986452229</v>
      </c>
      <c r="BW2245" s="35">
        <v>5.984071746931015</v>
      </c>
      <c r="BX2245" s="1">
        <v>580601.34498147282</v>
      </c>
      <c r="BY2245" s="1">
        <v>25807.599812621916</v>
      </c>
      <c r="BZ2245" s="1">
        <v>228049.67958835265</v>
      </c>
      <c r="CA2245" s="1">
        <v>580601.34498147282</v>
      </c>
      <c r="CB2245" s="1">
        <v>25807.599812621916</v>
      </c>
      <c r="CC2245" s="1">
        <v>67130.212480595874</v>
      </c>
    </row>
    <row r="2246" spans="1:81" x14ac:dyDescent="0.25">
      <c r="A2246" t="s">
        <v>1213</v>
      </c>
      <c r="B2246" t="s">
        <v>1214</v>
      </c>
      <c r="C2246" t="s">
        <v>164</v>
      </c>
      <c r="D2246" t="s">
        <v>38</v>
      </c>
      <c r="E2246">
        <v>30989</v>
      </c>
      <c r="F2246" t="s">
        <v>370</v>
      </c>
      <c r="G2246" t="s">
        <v>55</v>
      </c>
      <c r="H2246" s="74">
        <v>0.53246165051848993</v>
      </c>
      <c r="I2246" s="1">
        <v>1050125.49</v>
      </c>
      <c r="J2246" s="1"/>
      <c r="K2246" s="1"/>
      <c r="L2246" s="1">
        <v>24915</v>
      </c>
      <c r="M2246" s="1"/>
      <c r="N2246" s="1"/>
      <c r="O2246" s="1"/>
      <c r="P2246" s="1"/>
      <c r="Q2246" s="1"/>
      <c r="R2246" s="1"/>
      <c r="S2246" s="1"/>
      <c r="T2246" s="1">
        <v>24915</v>
      </c>
      <c r="U2246" s="1">
        <v>24</v>
      </c>
      <c r="V2246" s="36">
        <v>8.5180597789267939E-2</v>
      </c>
      <c r="W2246" s="1"/>
      <c r="X2246" s="1"/>
      <c r="Y2246" s="1">
        <v>5781</v>
      </c>
      <c r="Z2246" s="1"/>
      <c r="AA2246" s="1"/>
      <c r="AB2246" s="1"/>
      <c r="AC2246" s="1"/>
      <c r="AD2246" s="1"/>
      <c r="AE2246" s="1"/>
      <c r="AF2246" s="1"/>
      <c r="AG2246" s="1">
        <v>0</v>
      </c>
      <c r="AH2246" s="1">
        <v>0</v>
      </c>
      <c r="AI2246" s="1">
        <v>59315.204062500001</v>
      </c>
      <c r="AJ2246" s="1">
        <v>0</v>
      </c>
      <c r="AK2246" s="1">
        <v>0</v>
      </c>
      <c r="AL2246" s="1">
        <v>0</v>
      </c>
      <c r="AM2246" s="1">
        <v>0</v>
      </c>
      <c r="AN2246" s="1">
        <v>0</v>
      </c>
      <c r="AO2246" s="1">
        <v>0</v>
      </c>
      <c r="AP2246" s="1">
        <v>0</v>
      </c>
      <c r="AQ2246" s="1">
        <v>59315.204062500001</v>
      </c>
      <c r="AR2246" s="1">
        <v>0</v>
      </c>
      <c r="AS2246" s="1">
        <v>0</v>
      </c>
      <c r="AT2246" s="1">
        <v>12533.320151399999</v>
      </c>
      <c r="AU2246" s="1">
        <v>0</v>
      </c>
      <c r="AV2246" s="1">
        <v>0</v>
      </c>
      <c r="AW2246" s="1">
        <v>0</v>
      </c>
      <c r="AX2246" s="1">
        <v>0</v>
      </c>
      <c r="AY2246" s="1">
        <v>0</v>
      </c>
      <c r="AZ2246" s="1">
        <v>0</v>
      </c>
      <c r="BA2246" s="1">
        <v>0</v>
      </c>
      <c r="BB2246" s="1">
        <v>12533.320151399999</v>
      </c>
      <c r="BC2246" s="7">
        <v>6.8418988871415745E-2</v>
      </c>
      <c r="BD2246" s="35" t="s">
        <v>552</v>
      </c>
      <c r="BE2246" s="35" t="s">
        <v>552</v>
      </c>
      <c r="BF2246" s="35">
        <v>2.8837457039494283</v>
      </c>
      <c r="BG2246" s="35" t="s">
        <v>552</v>
      </c>
      <c r="BH2246" s="35" t="s">
        <v>552</v>
      </c>
      <c r="BI2246" s="35" t="s">
        <v>552</v>
      </c>
      <c r="BJ2246" s="35" t="s">
        <v>552</v>
      </c>
      <c r="BK2246" s="35" t="s">
        <v>552</v>
      </c>
      <c r="BL2246" s="35" t="s">
        <v>552</v>
      </c>
      <c r="BM2246" s="35" t="s">
        <v>552</v>
      </c>
      <c r="BN2246" s="35">
        <v>2.8837457039494283</v>
      </c>
      <c r="BO2246" s="1">
        <v>0</v>
      </c>
      <c r="BP2246" s="1"/>
      <c r="BQ2246" s="1">
        <v>345659.30628839997</v>
      </c>
      <c r="BR2246" s="1">
        <v>15364.478786187092</v>
      </c>
      <c r="BS2246" s="1">
        <v>135768.70726732002</v>
      </c>
      <c r="BT2246" s="1">
        <v>345659.30628839997</v>
      </c>
      <c r="BU2246" s="1">
        <v>15364.478786187092</v>
      </c>
      <c r="BV2246" s="1">
        <v>39965.77492905414</v>
      </c>
      <c r="BW2246" s="35">
        <v>6.1107339111051644</v>
      </c>
      <c r="BX2246" s="1">
        <v>1766572.7383372125</v>
      </c>
      <c r="BY2246" s="1">
        <v>78523.762759022298</v>
      </c>
      <c r="BZ2246" s="1">
        <v>693877.73629800277</v>
      </c>
      <c r="CA2246" s="1">
        <v>1766572.7383372125</v>
      </c>
      <c r="CB2246" s="1">
        <v>78523.762759022298</v>
      </c>
      <c r="CC2246" s="1">
        <v>204254.44121351361</v>
      </c>
    </row>
    <row r="2247" spans="1:81" x14ac:dyDescent="0.25">
      <c r="A2247" t="s">
        <v>1213</v>
      </c>
      <c r="B2247" t="s">
        <v>1214</v>
      </c>
      <c r="C2247" t="s">
        <v>164</v>
      </c>
      <c r="D2247" t="s">
        <v>28</v>
      </c>
      <c r="E2247">
        <v>30989</v>
      </c>
      <c r="F2247" t="s">
        <v>370</v>
      </c>
      <c r="G2247" t="s">
        <v>55</v>
      </c>
      <c r="H2247" s="74">
        <v>0.53246165051848993</v>
      </c>
      <c r="I2247" s="1">
        <v>1158963.26</v>
      </c>
      <c r="J2247" s="1">
        <v>0</v>
      </c>
      <c r="K2247" s="1">
        <v>0</v>
      </c>
      <c r="L2247" s="1">
        <v>24915</v>
      </c>
      <c r="M2247" s="1">
        <v>0</v>
      </c>
      <c r="N2247" s="1">
        <v>0</v>
      </c>
      <c r="O2247" s="1">
        <v>0</v>
      </c>
      <c r="P2247" s="1">
        <v>521545</v>
      </c>
      <c r="Q2247" s="1">
        <v>0</v>
      </c>
      <c r="R2247" s="1">
        <v>0</v>
      </c>
      <c r="S2247" s="1">
        <v>0</v>
      </c>
      <c r="T2247" s="1">
        <v>546460</v>
      </c>
      <c r="U2247" s="1"/>
      <c r="V2247" s="36"/>
      <c r="W2247" s="1"/>
      <c r="X2247" s="1"/>
      <c r="Y2247" s="1">
        <v>5781</v>
      </c>
      <c r="Z2247" s="1"/>
      <c r="AA2247" s="1"/>
      <c r="AB2247" s="1"/>
      <c r="AC2247" s="1">
        <v>61432</v>
      </c>
      <c r="AD2247" s="1"/>
      <c r="AE2247" s="1"/>
      <c r="AF2247" s="1"/>
      <c r="AG2247" s="1">
        <v>0</v>
      </c>
      <c r="AH2247" s="1">
        <v>0</v>
      </c>
      <c r="AI2247" s="1">
        <v>59315.204062500001</v>
      </c>
      <c r="AJ2247" s="1">
        <v>0</v>
      </c>
      <c r="AK2247" s="1">
        <v>0</v>
      </c>
      <c r="AL2247" s="1">
        <v>0</v>
      </c>
      <c r="AM2247" s="1">
        <v>539965.34819583327</v>
      </c>
      <c r="AN2247" s="1">
        <v>0</v>
      </c>
      <c r="AO2247" s="1">
        <v>0</v>
      </c>
      <c r="AP2247" s="1">
        <v>0</v>
      </c>
      <c r="AQ2247" s="1">
        <v>599280.55225833331</v>
      </c>
      <c r="AR2247" s="1">
        <v>0</v>
      </c>
      <c r="AS2247" s="1">
        <v>0</v>
      </c>
      <c r="AT2247" s="1">
        <v>12533.320151399999</v>
      </c>
      <c r="AU2247" s="1">
        <v>0</v>
      </c>
      <c r="AV2247" s="1">
        <v>0</v>
      </c>
      <c r="AW2247" s="1">
        <v>0</v>
      </c>
      <c r="AX2247" s="1">
        <v>159795.68975999998</v>
      </c>
      <c r="AY2247" s="1">
        <v>0</v>
      </c>
      <c r="AZ2247" s="1">
        <v>0</v>
      </c>
      <c r="BA2247" s="1">
        <v>0</v>
      </c>
      <c r="BB2247" s="1">
        <v>172329.00991139997</v>
      </c>
      <c r="BC2247" s="7">
        <v>0.66577568832486822</v>
      </c>
      <c r="BD2247" s="35" t="s">
        <v>552</v>
      </c>
      <c r="BE2247" s="35" t="s">
        <v>552</v>
      </c>
      <c r="BF2247" s="35">
        <v>2.8837457039494283</v>
      </c>
      <c r="BG2247" s="35" t="s">
        <v>552</v>
      </c>
      <c r="BH2247" s="35" t="s">
        <v>552</v>
      </c>
      <c r="BI2247" s="35" t="s">
        <v>552</v>
      </c>
      <c r="BJ2247" s="35">
        <v>1.3417078832235632</v>
      </c>
      <c r="BK2247" s="35" t="s">
        <v>552</v>
      </c>
      <c r="BL2247" s="35" t="s">
        <v>552</v>
      </c>
      <c r="BM2247" s="35" t="s">
        <v>552</v>
      </c>
      <c r="BN2247" s="35">
        <v>1.4120147168497845</v>
      </c>
      <c r="BO2247" s="1">
        <v>0</v>
      </c>
      <c r="BP2247" s="1">
        <v>0</v>
      </c>
      <c r="BQ2247" s="1">
        <v>381484.34666159994</v>
      </c>
      <c r="BR2247" s="1">
        <v>16956.893811081791</v>
      </c>
      <c r="BS2247" s="1">
        <v>149840.1334687332</v>
      </c>
      <c r="BT2247" s="1">
        <v>381484.34666159994</v>
      </c>
      <c r="BU2247" s="1">
        <v>16956.893811081791</v>
      </c>
      <c r="BV2247" s="1">
        <v>44107.933043509729</v>
      </c>
      <c r="BW2247" s="35">
        <v>6.1107339111051644</v>
      </c>
      <c r="BX2247" s="1">
        <v>1949664.9870392373</v>
      </c>
      <c r="BY2247" s="1">
        <v>86662.172227305011</v>
      </c>
      <c r="BZ2247" s="1">
        <v>765793.05136317888</v>
      </c>
      <c r="CA2247" s="1">
        <v>1949664.9870392373</v>
      </c>
      <c r="CB2247" s="1">
        <v>86662.172227305011</v>
      </c>
      <c r="CC2247" s="1">
        <v>225423.90915422124</v>
      </c>
    </row>
    <row r="2248" spans="1:81" x14ac:dyDescent="0.25">
      <c r="A2248" t="s">
        <v>1213</v>
      </c>
      <c r="B2248" t="s">
        <v>1214</v>
      </c>
      <c r="C2248" t="s">
        <v>164</v>
      </c>
      <c r="D2248" t="s">
        <v>1730</v>
      </c>
      <c r="E2248">
        <v>30989</v>
      </c>
      <c r="F2248" t="s">
        <v>370</v>
      </c>
      <c r="G2248" t="s">
        <v>55</v>
      </c>
      <c r="H2248" s="74">
        <v>0.53246165051848993</v>
      </c>
      <c r="I2248" s="1">
        <v>108837.77</v>
      </c>
      <c r="J2248" s="1"/>
      <c r="K2248" s="1"/>
      <c r="L2248" s="1"/>
      <c r="M2248" s="1"/>
      <c r="N2248" s="1"/>
      <c r="O2248" s="1"/>
      <c r="P2248" s="1">
        <v>521545</v>
      </c>
      <c r="Q2248" s="1"/>
      <c r="R2248" s="1"/>
      <c r="S2248" s="1"/>
      <c r="T2248" s="1">
        <v>521545</v>
      </c>
      <c r="U2248" s="1">
        <v>19.833333333333332</v>
      </c>
      <c r="V2248" s="36">
        <v>0.10202499963675582</v>
      </c>
      <c r="W2248" s="1"/>
      <c r="X2248" s="1"/>
      <c r="Y2248" s="1"/>
      <c r="Z2248" s="1"/>
      <c r="AA2248" s="1"/>
      <c r="AB2248" s="1"/>
      <c r="AC2248" s="1">
        <v>61432</v>
      </c>
      <c r="AD2248" s="1"/>
      <c r="AE2248" s="1"/>
      <c r="AF2248" s="1"/>
      <c r="AG2248" s="1">
        <v>0</v>
      </c>
      <c r="AH2248" s="1">
        <v>0</v>
      </c>
      <c r="AI2248" s="1">
        <v>0</v>
      </c>
      <c r="AJ2248" s="1">
        <v>0</v>
      </c>
      <c r="AK2248" s="1"/>
      <c r="AL2248" s="1">
        <v>0</v>
      </c>
      <c r="AM2248" s="1">
        <v>539965.34819583327</v>
      </c>
      <c r="AN2248" s="1"/>
      <c r="AO2248" s="1">
        <v>0</v>
      </c>
      <c r="AP2248" s="1">
        <v>0</v>
      </c>
      <c r="AQ2248" s="1">
        <v>539965.34819583327</v>
      </c>
      <c r="AR2248" s="1">
        <v>0</v>
      </c>
      <c r="AS2248" s="1">
        <v>0</v>
      </c>
      <c r="AT2248" s="1">
        <v>0</v>
      </c>
      <c r="AU2248" s="1">
        <v>0</v>
      </c>
      <c r="AV2248" s="1"/>
      <c r="AW2248" s="1">
        <v>0</v>
      </c>
      <c r="AX2248" s="1">
        <v>159795.68975999998</v>
      </c>
      <c r="AY2248" s="1"/>
      <c r="AZ2248" s="1">
        <v>0</v>
      </c>
      <c r="BA2248" s="1">
        <v>0</v>
      </c>
      <c r="BB2248" s="1">
        <v>159795.68975999998</v>
      </c>
      <c r="BC2248" s="7">
        <v>6.429395217816694</v>
      </c>
      <c r="BD2248" s="35" t="s">
        <v>552</v>
      </c>
      <c r="BE2248" s="35" t="s">
        <v>552</v>
      </c>
      <c r="BF2248" s="35" t="s">
        <v>552</v>
      </c>
      <c r="BG2248" s="35" t="s">
        <v>552</v>
      </c>
      <c r="BH2248" s="35" t="s">
        <v>552</v>
      </c>
      <c r="BI2248" s="35" t="s">
        <v>552</v>
      </c>
      <c r="BJ2248" s="35">
        <v>1.3417078832235632</v>
      </c>
      <c r="BK2248" s="35" t="s">
        <v>552</v>
      </c>
      <c r="BL2248" s="35" t="s">
        <v>552</v>
      </c>
      <c r="BM2248" s="35" t="s">
        <v>552</v>
      </c>
      <c r="BN2248" s="35">
        <v>1.3417078832235632</v>
      </c>
      <c r="BO2248" s="1">
        <v>0</v>
      </c>
      <c r="BP2248" s="1">
        <v>0</v>
      </c>
      <c r="BQ2248" s="1">
        <v>35825.040373199998</v>
      </c>
      <c r="BR2248" s="1">
        <v>1592.415024894701</v>
      </c>
      <c r="BS2248" s="1">
        <v>14071.426201413229</v>
      </c>
      <c r="BT2248" s="1">
        <v>35825.040373199998</v>
      </c>
      <c r="BU2248" s="1">
        <v>1592.415024894701</v>
      </c>
      <c r="BV2248" s="1">
        <v>4142.1581144555985</v>
      </c>
      <c r="BW2248" s="35">
        <v>6.1107339111051644</v>
      </c>
      <c r="BX2248" s="1">
        <v>183092.24870202484</v>
      </c>
      <c r="BY2248" s="1">
        <v>8138.4094682827217</v>
      </c>
      <c r="BZ2248" s="1">
        <v>71915.315065176314</v>
      </c>
      <c r="CA2248" s="1">
        <v>183092.24870202484</v>
      </c>
      <c r="CB2248" s="1">
        <v>8138.4094682827217</v>
      </c>
      <c r="CC2248" s="1">
        <v>21169.467940707647</v>
      </c>
    </row>
    <row r="2249" spans="1:81" x14ac:dyDescent="0.25">
      <c r="A2249" t="s">
        <v>428</v>
      </c>
      <c r="B2249" t="s">
        <v>429</v>
      </c>
      <c r="C2249" t="s">
        <v>164</v>
      </c>
      <c r="D2249" t="s">
        <v>38</v>
      </c>
      <c r="E2249">
        <v>30071</v>
      </c>
      <c r="F2249" t="s">
        <v>39</v>
      </c>
      <c r="G2249" t="s">
        <v>101</v>
      </c>
      <c r="H2249" s="74">
        <v>0.33910066629593</v>
      </c>
      <c r="I2249" s="1">
        <v>7320892</v>
      </c>
      <c r="J2249" s="1"/>
      <c r="K2249" s="1"/>
      <c r="L2249" s="1">
        <v>2130801</v>
      </c>
      <c r="M2249" s="1"/>
      <c r="N2249" s="1"/>
      <c r="O2249" s="1"/>
      <c r="P2249" s="1"/>
      <c r="Q2249" s="1"/>
      <c r="R2249" s="1"/>
      <c r="S2249" s="1"/>
      <c r="T2249" s="1">
        <v>2130801</v>
      </c>
      <c r="U2249" s="1">
        <v>34.755813953488371</v>
      </c>
      <c r="V2249" s="36">
        <v>0.11382559700063849</v>
      </c>
      <c r="W2249" s="1"/>
      <c r="X2249" s="1"/>
      <c r="Y2249" s="1">
        <v>523638</v>
      </c>
      <c r="Z2249" s="1"/>
      <c r="AA2249" s="1"/>
      <c r="AB2249" s="1"/>
      <c r="AC2249" s="1"/>
      <c r="AD2249" s="1"/>
      <c r="AE2249" s="1"/>
      <c r="AF2249" s="1"/>
      <c r="AG2249" s="1">
        <v>0</v>
      </c>
      <c r="AH2249" s="1">
        <v>0</v>
      </c>
      <c r="AI2249" s="1">
        <v>5371247.7166875005</v>
      </c>
      <c r="AJ2249" s="1">
        <v>0</v>
      </c>
      <c r="AK2249" s="1">
        <v>0</v>
      </c>
      <c r="AL2249" s="1">
        <v>0</v>
      </c>
      <c r="AM2249" s="1">
        <v>0</v>
      </c>
      <c r="AN2249" s="1">
        <v>0</v>
      </c>
      <c r="AO2249" s="1">
        <v>0</v>
      </c>
      <c r="AP2249" s="1">
        <v>0</v>
      </c>
      <c r="AQ2249" s="1">
        <v>5371247.7166875005</v>
      </c>
      <c r="AR2249" s="1">
        <v>0</v>
      </c>
      <c r="AS2249" s="1">
        <v>0</v>
      </c>
      <c r="AT2249" s="1">
        <v>1135257.3425771999</v>
      </c>
      <c r="AU2249" s="1">
        <v>0</v>
      </c>
      <c r="AV2249" s="1">
        <v>0</v>
      </c>
      <c r="AW2249" s="1">
        <v>0</v>
      </c>
      <c r="AX2249" s="1">
        <v>0</v>
      </c>
      <c r="AY2249" s="1">
        <v>0</v>
      </c>
      <c r="AZ2249" s="1">
        <v>0</v>
      </c>
      <c r="BA2249" s="1">
        <v>0</v>
      </c>
      <c r="BB2249" s="1">
        <v>1135257.3425771999</v>
      </c>
      <c r="BC2249" s="7">
        <v>0.88875850910854859</v>
      </c>
      <c r="BD2249" s="35" t="s">
        <v>552</v>
      </c>
      <c r="BE2249" s="35" t="s">
        <v>552</v>
      </c>
      <c r="BF2249" s="35">
        <v>3.0535489045033772</v>
      </c>
      <c r="BG2249" s="35" t="s">
        <v>552</v>
      </c>
      <c r="BH2249" s="35" t="s">
        <v>552</v>
      </c>
      <c r="BI2249" s="35" t="s">
        <v>552</v>
      </c>
      <c r="BJ2249" s="35" t="s">
        <v>552</v>
      </c>
      <c r="BK2249" s="35" t="s">
        <v>552</v>
      </c>
      <c r="BL2249" s="35" t="s">
        <v>552</v>
      </c>
      <c r="BM2249" s="35" t="s">
        <v>552</v>
      </c>
      <c r="BN2249" s="35">
        <v>3.0535489045033772</v>
      </c>
      <c r="BO2249" s="1">
        <v>0</v>
      </c>
      <c r="BP2249" s="1"/>
      <c r="BQ2249" s="1">
        <v>2409744.8107199995</v>
      </c>
      <c r="BR2249" s="1">
        <v>107112.61739772337</v>
      </c>
      <c r="BS2249" s="1">
        <v>946504.06294172024</v>
      </c>
      <c r="BT2249" s="1">
        <v>2409744.8107199995</v>
      </c>
      <c r="BU2249" s="1">
        <v>107112.61739772337</v>
      </c>
      <c r="BV2249" s="1">
        <v>278619.19812261005</v>
      </c>
      <c r="BW2249" s="35">
        <v>5.9850456603466604</v>
      </c>
      <c r="BX2249" s="1">
        <v>12012687.911222618</v>
      </c>
      <c r="BY2249" s="1">
        <v>533961.28852689313</v>
      </c>
      <c r="BZ2249" s="1">
        <v>4718365.9714681059</v>
      </c>
      <c r="CA2249" s="1">
        <v>12012687.911222618</v>
      </c>
      <c r="CB2249" s="1">
        <v>533961.28852689313</v>
      </c>
      <c r="CC2249" s="1">
        <v>1388929.4244903838</v>
      </c>
    </row>
    <row r="2250" spans="1:81" x14ac:dyDescent="0.25">
      <c r="A2250" t="s">
        <v>428</v>
      </c>
      <c r="B2250" t="s">
        <v>429</v>
      </c>
      <c r="C2250" t="s">
        <v>164</v>
      </c>
      <c r="D2250" t="s">
        <v>28</v>
      </c>
      <c r="E2250">
        <v>30071</v>
      </c>
      <c r="F2250" t="s">
        <v>39</v>
      </c>
      <c r="G2250" t="s">
        <v>101</v>
      </c>
      <c r="H2250" s="74">
        <v>0.33910066629593</v>
      </c>
      <c r="I2250" s="1">
        <v>7320892</v>
      </c>
      <c r="J2250" s="1">
        <v>0</v>
      </c>
      <c r="K2250" s="1">
        <v>0</v>
      </c>
      <c r="L2250" s="1">
        <v>2130801</v>
      </c>
      <c r="M2250" s="1">
        <v>0</v>
      </c>
      <c r="N2250" s="1">
        <v>0</v>
      </c>
      <c r="O2250" s="1">
        <v>0</v>
      </c>
      <c r="P2250" s="1">
        <v>0</v>
      </c>
      <c r="Q2250" s="1">
        <v>0</v>
      </c>
      <c r="R2250" s="1">
        <v>0</v>
      </c>
      <c r="S2250" s="1">
        <v>0</v>
      </c>
      <c r="T2250" s="1">
        <v>2130801</v>
      </c>
      <c r="U2250" s="1"/>
      <c r="V2250" s="36"/>
      <c r="W2250" s="1"/>
      <c r="X2250" s="1"/>
      <c r="Y2250" s="1">
        <v>523638</v>
      </c>
      <c r="Z2250" s="1"/>
      <c r="AA2250" s="1"/>
      <c r="AB2250" s="1"/>
      <c r="AC2250" s="1"/>
      <c r="AD2250" s="1"/>
      <c r="AE2250" s="1"/>
      <c r="AF2250" s="1"/>
      <c r="AG2250" s="1">
        <v>0</v>
      </c>
      <c r="AH2250" s="1">
        <v>0</v>
      </c>
      <c r="AI2250" s="1">
        <v>5371247.7166875005</v>
      </c>
      <c r="AJ2250" s="1">
        <v>0</v>
      </c>
      <c r="AK2250" s="1">
        <v>0</v>
      </c>
      <c r="AL2250" s="1">
        <v>0</v>
      </c>
      <c r="AM2250" s="1">
        <v>0</v>
      </c>
      <c r="AN2250" s="1">
        <v>0</v>
      </c>
      <c r="AO2250" s="1">
        <v>0</v>
      </c>
      <c r="AP2250" s="1">
        <v>0</v>
      </c>
      <c r="AQ2250" s="1">
        <v>5371247.7166875005</v>
      </c>
      <c r="AR2250" s="1">
        <v>0</v>
      </c>
      <c r="AS2250" s="1">
        <v>0</v>
      </c>
      <c r="AT2250" s="1">
        <v>1135257.3425771999</v>
      </c>
      <c r="AU2250" s="1">
        <v>0</v>
      </c>
      <c r="AV2250" s="1">
        <v>0</v>
      </c>
      <c r="AW2250" s="1">
        <v>0</v>
      </c>
      <c r="AX2250" s="1">
        <v>0</v>
      </c>
      <c r="AY2250" s="1">
        <v>0</v>
      </c>
      <c r="AZ2250" s="1">
        <v>0</v>
      </c>
      <c r="BA2250" s="1">
        <v>0</v>
      </c>
      <c r="BB2250" s="1">
        <v>1135257.3425771999</v>
      </c>
      <c r="BC2250" s="7">
        <v>0.88875850910854859</v>
      </c>
      <c r="BD2250" s="35" t="s">
        <v>552</v>
      </c>
      <c r="BE2250" s="35" t="s">
        <v>552</v>
      </c>
      <c r="BF2250" s="35">
        <v>3.0535489045033772</v>
      </c>
      <c r="BG2250" s="35" t="s">
        <v>552</v>
      </c>
      <c r="BH2250" s="35" t="s">
        <v>552</v>
      </c>
      <c r="BI2250" s="35" t="s">
        <v>552</v>
      </c>
      <c r="BJ2250" s="35" t="s">
        <v>552</v>
      </c>
      <c r="BK2250" s="35" t="s">
        <v>552</v>
      </c>
      <c r="BL2250" s="35" t="s">
        <v>552</v>
      </c>
      <c r="BM2250" s="35" t="s">
        <v>552</v>
      </c>
      <c r="BN2250" s="35">
        <v>3.0535489045033772</v>
      </c>
      <c r="BO2250" s="1">
        <v>0</v>
      </c>
      <c r="BP2250" s="1">
        <v>0</v>
      </c>
      <c r="BQ2250" s="1">
        <v>2409744.8107199995</v>
      </c>
      <c r="BR2250" s="1">
        <v>107112.61739772337</v>
      </c>
      <c r="BS2250" s="1">
        <v>946504.06294172024</v>
      </c>
      <c r="BT2250" s="1">
        <v>2409744.8107199995</v>
      </c>
      <c r="BU2250" s="1">
        <v>107112.61739772337</v>
      </c>
      <c r="BV2250" s="1">
        <v>278619.19812261005</v>
      </c>
      <c r="BW2250" s="35">
        <v>5.9850456603466604</v>
      </c>
      <c r="BX2250" s="1">
        <v>12012687.911222618</v>
      </c>
      <c r="BY2250" s="1">
        <v>533961.28852689313</v>
      </c>
      <c r="BZ2250" s="1">
        <v>4718365.9714681059</v>
      </c>
      <c r="CA2250" s="1">
        <v>12012687.911222618</v>
      </c>
      <c r="CB2250" s="1">
        <v>533961.28852689313</v>
      </c>
      <c r="CC2250" s="1">
        <v>1388929.4244903838</v>
      </c>
    </row>
    <row r="2251" spans="1:81" x14ac:dyDescent="0.25">
      <c r="A2251" t="s">
        <v>1385</v>
      </c>
      <c r="B2251" t="s">
        <v>1123</v>
      </c>
      <c r="C2251" t="s">
        <v>164</v>
      </c>
      <c r="D2251" t="s">
        <v>28</v>
      </c>
      <c r="E2251">
        <v>30053</v>
      </c>
      <c r="F2251" t="s">
        <v>370</v>
      </c>
      <c r="G2251" t="s">
        <v>55</v>
      </c>
      <c r="H2251" s="74">
        <v>0.53246165051848993</v>
      </c>
      <c r="I2251" s="1">
        <v>245148.53</v>
      </c>
      <c r="J2251" s="1">
        <v>0</v>
      </c>
      <c r="K2251" s="1">
        <v>0</v>
      </c>
      <c r="L2251" s="1">
        <v>8701</v>
      </c>
      <c r="M2251" s="1">
        <v>0</v>
      </c>
      <c r="N2251" s="1">
        <v>0</v>
      </c>
      <c r="O2251" s="1">
        <v>0</v>
      </c>
      <c r="P2251" s="1">
        <v>93413</v>
      </c>
      <c r="Q2251" s="1">
        <v>0</v>
      </c>
      <c r="R2251" s="1">
        <v>0</v>
      </c>
      <c r="S2251" s="1">
        <v>0</v>
      </c>
      <c r="T2251" s="1">
        <v>102114</v>
      </c>
      <c r="U2251" s="1"/>
      <c r="V2251" s="36"/>
      <c r="W2251" s="1"/>
      <c r="X2251" s="1"/>
      <c r="Y2251" s="1">
        <v>2019</v>
      </c>
      <c r="Z2251" s="1"/>
      <c r="AA2251" s="1"/>
      <c r="AB2251" s="1"/>
      <c r="AC2251" s="1">
        <v>11003</v>
      </c>
      <c r="AD2251" s="1"/>
      <c r="AE2251" s="1"/>
      <c r="AF2251" s="1"/>
      <c r="AG2251" s="1">
        <v>0</v>
      </c>
      <c r="AH2251" s="1">
        <v>0</v>
      </c>
      <c r="AI2251" s="1">
        <v>20715.682937500002</v>
      </c>
      <c r="AJ2251" s="1">
        <v>0</v>
      </c>
      <c r="AK2251" s="1">
        <v>0</v>
      </c>
      <c r="AL2251" s="1">
        <v>0</v>
      </c>
      <c r="AM2251" s="1">
        <v>96712.441599166661</v>
      </c>
      <c r="AN2251" s="1">
        <v>0</v>
      </c>
      <c r="AO2251" s="1">
        <v>0</v>
      </c>
      <c r="AP2251" s="1">
        <v>0</v>
      </c>
      <c r="AQ2251" s="1">
        <v>117428.12453666667</v>
      </c>
      <c r="AR2251" s="1">
        <v>0</v>
      </c>
      <c r="AS2251" s="1">
        <v>0</v>
      </c>
      <c r="AT2251" s="1">
        <v>4377.2311686000003</v>
      </c>
      <c r="AU2251" s="1">
        <v>0</v>
      </c>
      <c r="AV2251" s="1">
        <v>0</v>
      </c>
      <c r="AW2251" s="1">
        <v>0</v>
      </c>
      <c r="AX2251" s="1">
        <v>28620.783539999997</v>
      </c>
      <c r="AY2251" s="1">
        <v>0</v>
      </c>
      <c r="AZ2251" s="1">
        <v>0</v>
      </c>
      <c r="BA2251" s="1">
        <v>0</v>
      </c>
      <c r="BB2251" s="1">
        <v>32998.0147086</v>
      </c>
      <c r="BC2251" s="7">
        <v>0.61361224252605828</v>
      </c>
      <c r="BD2251" s="35" t="s">
        <v>552</v>
      </c>
      <c r="BE2251" s="35" t="s">
        <v>552</v>
      </c>
      <c r="BF2251" s="35">
        <v>2.8839115166187796</v>
      </c>
      <c r="BG2251" s="35" t="s">
        <v>552</v>
      </c>
      <c r="BH2251" s="35" t="s">
        <v>552</v>
      </c>
      <c r="BI2251" s="35" t="s">
        <v>552</v>
      </c>
      <c r="BJ2251" s="35">
        <v>1.341710737682835</v>
      </c>
      <c r="BK2251" s="35" t="s">
        <v>552</v>
      </c>
      <c r="BL2251" s="35" t="s">
        <v>552</v>
      </c>
      <c r="BM2251" s="35" t="s">
        <v>552</v>
      </c>
      <c r="BN2251" s="35">
        <v>1.4731196431955136</v>
      </c>
      <c r="BO2251" s="1">
        <v>0</v>
      </c>
      <c r="BP2251" s="1">
        <v>0</v>
      </c>
      <c r="BQ2251" s="1">
        <v>80693.09013479999</v>
      </c>
      <c r="BR2251" s="1">
        <v>3586.7897927608155</v>
      </c>
      <c r="BS2251" s="1">
        <v>31694.782503169048</v>
      </c>
      <c r="BT2251" s="1">
        <v>80693.090134799975</v>
      </c>
      <c r="BU2251" s="1">
        <v>3586.7897927608146</v>
      </c>
      <c r="BV2251" s="1">
        <v>9329.8858731335749</v>
      </c>
      <c r="BW2251" s="35">
        <v>5.9977654317196247</v>
      </c>
      <c r="BX2251" s="1">
        <v>403285.13645433926</v>
      </c>
      <c r="BY2251" s="1">
        <v>17925.934037104798</v>
      </c>
      <c r="BZ2251" s="1">
        <v>158403.08836021024</v>
      </c>
      <c r="CA2251" s="1">
        <v>403285.13645433926</v>
      </c>
      <c r="CB2251" s="1">
        <v>17925.934037104798</v>
      </c>
      <c r="CC2251" s="1">
        <v>46628.581098636256</v>
      </c>
    </row>
    <row r="2252" spans="1:81" x14ac:dyDescent="0.25">
      <c r="A2252" t="s">
        <v>1385</v>
      </c>
      <c r="B2252" t="s">
        <v>1123</v>
      </c>
      <c r="C2252" t="s">
        <v>164</v>
      </c>
      <c r="D2252" t="s">
        <v>1730</v>
      </c>
      <c r="E2252">
        <v>30053</v>
      </c>
      <c r="F2252" t="s">
        <v>370</v>
      </c>
      <c r="G2252" t="s">
        <v>55</v>
      </c>
      <c r="H2252" s="74">
        <v>0.53246165051848993</v>
      </c>
      <c r="I2252" s="1">
        <v>245148.53</v>
      </c>
      <c r="J2252" s="1"/>
      <c r="K2252" s="1"/>
      <c r="L2252" s="1">
        <v>8701</v>
      </c>
      <c r="M2252" s="1"/>
      <c r="N2252" s="1"/>
      <c r="O2252" s="1"/>
      <c r="P2252" s="1">
        <v>93413</v>
      </c>
      <c r="Q2252" s="1"/>
      <c r="R2252" s="1"/>
      <c r="S2252" s="1"/>
      <c r="T2252" s="1">
        <v>102114</v>
      </c>
      <c r="U2252" s="1">
        <v>16.428571428571427</v>
      </c>
      <c r="V2252" s="36">
        <v>0.16865876727643525</v>
      </c>
      <c r="W2252" s="1"/>
      <c r="X2252" s="1"/>
      <c r="Y2252" s="1">
        <v>2019</v>
      </c>
      <c r="Z2252" s="1"/>
      <c r="AA2252" s="1"/>
      <c r="AB2252" s="1"/>
      <c r="AC2252" s="1">
        <v>11003</v>
      </c>
      <c r="AD2252" s="1"/>
      <c r="AE2252" s="1"/>
      <c r="AF2252" s="1"/>
      <c r="AG2252" s="1">
        <v>0</v>
      </c>
      <c r="AH2252" s="1">
        <v>0</v>
      </c>
      <c r="AI2252" s="1">
        <v>20715.682937500002</v>
      </c>
      <c r="AJ2252" s="1">
        <v>0</v>
      </c>
      <c r="AK2252" s="1"/>
      <c r="AL2252" s="1">
        <v>0</v>
      </c>
      <c r="AM2252" s="1">
        <v>96712.441599166661</v>
      </c>
      <c r="AN2252" s="1"/>
      <c r="AO2252" s="1">
        <v>0</v>
      </c>
      <c r="AP2252" s="1">
        <v>0</v>
      </c>
      <c r="AQ2252" s="1">
        <v>117428.12453666667</v>
      </c>
      <c r="AR2252" s="1">
        <v>0</v>
      </c>
      <c r="AS2252" s="1">
        <v>0</v>
      </c>
      <c r="AT2252" s="1">
        <v>4377.2311686000003</v>
      </c>
      <c r="AU2252" s="1">
        <v>0</v>
      </c>
      <c r="AV2252" s="1"/>
      <c r="AW2252" s="1">
        <v>0</v>
      </c>
      <c r="AX2252" s="1">
        <v>28620.783539999997</v>
      </c>
      <c r="AY2252" s="1"/>
      <c r="AZ2252" s="1">
        <v>0</v>
      </c>
      <c r="BA2252" s="1">
        <v>0</v>
      </c>
      <c r="BB2252" s="1">
        <v>32998.0147086</v>
      </c>
      <c r="BC2252" s="7">
        <v>0.61361224252605828</v>
      </c>
      <c r="BD2252" s="35" t="s">
        <v>552</v>
      </c>
      <c r="BE2252" s="35" t="s">
        <v>552</v>
      </c>
      <c r="BF2252" s="35">
        <v>2.8839115166187796</v>
      </c>
      <c r="BG2252" s="35" t="s">
        <v>552</v>
      </c>
      <c r="BH2252" s="35" t="s">
        <v>552</v>
      </c>
      <c r="BI2252" s="35" t="s">
        <v>552</v>
      </c>
      <c r="BJ2252" s="35">
        <v>1.341710737682835</v>
      </c>
      <c r="BK2252" s="35" t="s">
        <v>552</v>
      </c>
      <c r="BL2252" s="35" t="s">
        <v>552</v>
      </c>
      <c r="BM2252" s="35" t="s">
        <v>552</v>
      </c>
      <c r="BN2252" s="35">
        <v>1.4731196431955136</v>
      </c>
      <c r="BO2252" s="1">
        <v>0</v>
      </c>
      <c r="BP2252" s="1">
        <v>0</v>
      </c>
      <c r="BQ2252" s="1">
        <v>80693.09013479999</v>
      </c>
      <c r="BR2252" s="1">
        <v>3586.7897927608155</v>
      </c>
      <c r="BS2252" s="1">
        <v>31694.782503169048</v>
      </c>
      <c r="BT2252" s="1">
        <v>80693.09013479999</v>
      </c>
      <c r="BU2252" s="1">
        <v>3586.7897927608155</v>
      </c>
      <c r="BV2252" s="1">
        <v>9329.8858731335768</v>
      </c>
      <c r="BW2252" s="35">
        <v>5.9977654317196247</v>
      </c>
      <c r="BX2252" s="1">
        <v>403285.13645433926</v>
      </c>
      <c r="BY2252" s="1">
        <v>17925.934037104798</v>
      </c>
      <c r="BZ2252" s="1">
        <v>158403.08836021024</v>
      </c>
      <c r="CA2252" s="1">
        <v>403285.13645433926</v>
      </c>
      <c r="CB2252" s="1">
        <v>17925.934037104798</v>
      </c>
      <c r="CC2252" s="1">
        <v>46628.581098636256</v>
      </c>
    </row>
    <row r="2253" spans="1:81" x14ac:dyDescent="0.25">
      <c r="A2253" t="s">
        <v>638</v>
      </c>
      <c r="B2253" t="s">
        <v>639</v>
      </c>
      <c r="C2253" t="s">
        <v>164</v>
      </c>
      <c r="D2253" t="s">
        <v>38</v>
      </c>
      <c r="E2253">
        <v>30036</v>
      </c>
      <c r="F2253" t="s">
        <v>370</v>
      </c>
      <c r="G2253" t="s">
        <v>55</v>
      </c>
      <c r="H2253" s="74">
        <v>0.53246165051848993</v>
      </c>
      <c r="I2253" s="1">
        <v>8313862.0999999996</v>
      </c>
      <c r="J2253" s="1"/>
      <c r="K2253" s="1"/>
      <c r="L2253" s="1">
        <v>1071807</v>
      </c>
      <c r="M2253" s="1"/>
      <c r="N2253" s="1"/>
      <c r="O2253" s="1"/>
      <c r="P2253" s="1"/>
      <c r="Q2253" s="1"/>
      <c r="R2253" s="1"/>
      <c r="S2253" s="1"/>
      <c r="T2253" s="1">
        <v>1071807</v>
      </c>
      <c r="U2253" s="1">
        <v>29.264705882352942</v>
      </c>
      <c r="V2253" s="36">
        <v>0.2950673920326965</v>
      </c>
      <c r="W2253" s="1"/>
      <c r="X2253" s="1"/>
      <c r="Y2253" s="1">
        <v>248678</v>
      </c>
      <c r="Z2253" s="1"/>
      <c r="AA2253" s="1"/>
      <c r="AB2253" s="1"/>
      <c r="AC2253" s="1"/>
      <c r="AD2253" s="1"/>
      <c r="AE2253" s="1"/>
      <c r="AF2253" s="1"/>
      <c r="AG2253" s="1">
        <v>0</v>
      </c>
      <c r="AH2253" s="1">
        <v>0</v>
      </c>
      <c r="AI2253" s="1">
        <v>2551529.1243125005</v>
      </c>
      <c r="AJ2253" s="1">
        <v>0</v>
      </c>
      <c r="AK2253" s="1">
        <v>0</v>
      </c>
      <c r="AL2253" s="1">
        <v>0</v>
      </c>
      <c r="AM2253" s="1">
        <v>0</v>
      </c>
      <c r="AN2253" s="1">
        <v>0</v>
      </c>
      <c r="AO2253" s="1">
        <v>0</v>
      </c>
      <c r="AP2253" s="1">
        <v>0</v>
      </c>
      <c r="AQ2253" s="1">
        <v>2551529.1243125005</v>
      </c>
      <c r="AR2253" s="1">
        <v>0</v>
      </c>
      <c r="AS2253" s="1">
        <v>0</v>
      </c>
      <c r="AT2253" s="1">
        <v>539138.72835320001</v>
      </c>
      <c r="AU2253" s="1">
        <v>0</v>
      </c>
      <c r="AV2253" s="1">
        <v>0</v>
      </c>
      <c r="AW2253" s="1">
        <v>0</v>
      </c>
      <c r="AX2253" s="1">
        <v>0</v>
      </c>
      <c r="AY2253" s="1">
        <v>0</v>
      </c>
      <c r="AZ2253" s="1">
        <v>0</v>
      </c>
      <c r="BA2253" s="1">
        <v>0</v>
      </c>
      <c r="BB2253" s="1">
        <v>539138.72835320001</v>
      </c>
      <c r="BC2253" s="7">
        <v>0.3717487511208179</v>
      </c>
      <c r="BD2253" s="35" t="s">
        <v>552</v>
      </c>
      <c r="BE2253" s="35" t="s">
        <v>552</v>
      </c>
      <c r="BF2253" s="35">
        <v>2.8836048399251921</v>
      </c>
      <c r="BG2253" s="35" t="s">
        <v>552</v>
      </c>
      <c r="BH2253" s="35" t="s">
        <v>552</v>
      </c>
      <c r="BI2253" s="35" t="s">
        <v>552</v>
      </c>
      <c r="BJ2253" s="35" t="s">
        <v>552</v>
      </c>
      <c r="BK2253" s="35" t="s">
        <v>552</v>
      </c>
      <c r="BL2253" s="35" t="s">
        <v>552</v>
      </c>
      <c r="BM2253" s="35" t="s">
        <v>552</v>
      </c>
      <c r="BN2253" s="35">
        <v>2.8836048399251921</v>
      </c>
      <c r="BO2253" s="1">
        <v>0</v>
      </c>
      <c r="BP2253" s="1"/>
      <c r="BQ2253" s="1">
        <v>2736590.8488359996</v>
      </c>
      <c r="BR2253" s="1">
        <v>121640.85062513326</v>
      </c>
      <c r="BS2253" s="1">
        <v>1074883.2596338238</v>
      </c>
      <c r="BT2253" s="1">
        <v>2736590.8488359996</v>
      </c>
      <c r="BU2253" s="1">
        <v>121640.85062513326</v>
      </c>
      <c r="BV2253" s="1">
        <v>316409.74782908411</v>
      </c>
      <c r="BW2253" s="35">
        <v>6.6014422147791469</v>
      </c>
      <c r="BX2253" s="1">
        <v>15328855.505248269</v>
      </c>
      <c r="BY2253" s="1">
        <v>681364.19573326583</v>
      </c>
      <c r="BZ2253" s="1">
        <v>6020896.4664723156</v>
      </c>
      <c r="CA2253" s="1">
        <v>15328855.505248269</v>
      </c>
      <c r="CB2253" s="1">
        <v>681364.19573326583</v>
      </c>
      <c r="CC2253" s="1">
        <v>1772350.9186574563</v>
      </c>
    </row>
    <row r="2254" spans="1:81" x14ac:dyDescent="0.25">
      <c r="A2254" t="s">
        <v>638</v>
      </c>
      <c r="B2254" t="s">
        <v>639</v>
      </c>
      <c r="C2254" t="s">
        <v>164</v>
      </c>
      <c r="D2254" t="s">
        <v>28</v>
      </c>
      <c r="E2254">
        <v>30036</v>
      </c>
      <c r="F2254" t="s">
        <v>370</v>
      </c>
      <c r="G2254" t="s">
        <v>55</v>
      </c>
      <c r="H2254" s="74">
        <v>0.53246165051848993</v>
      </c>
      <c r="I2254" s="1">
        <v>8313862.0999999996</v>
      </c>
      <c r="J2254" s="1">
        <v>0</v>
      </c>
      <c r="K2254" s="1">
        <v>0</v>
      </c>
      <c r="L2254" s="1">
        <v>1071807</v>
      </c>
      <c r="M2254" s="1">
        <v>0</v>
      </c>
      <c r="N2254" s="1">
        <v>0</v>
      </c>
      <c r="O2254" s="1">
        <v>0</v>
      </c>
      <c r="P2254" s="1">
        <v>30098</v>
      </c>
      <c r="Q2254" s="1">
        <v>0</v>
      </c>
      <c r="R2254" s="1">
        <v>0</v>
      </c>
      <c r="S2254" s="1">
        <v>0</v>
      </c>
      <c r="T2254" s="1">
        <v>1101905</v>
      </c>
      <c r="U2254" s="1"/>
      <c r="V2254" s="36"/>
      <c r="W2254" s="1"/>
      <c r="X2254" s="1"/>
      <c r="Y2254" s="1">
        <v>248678</v>
      </c>
      <c r="Z2254" s="1"/>
      <c r="AA2254" s="1"/>
      <c r="AB2254" s="1"/>
      <c r="AC2254" s="1">
        <v>3546</v>
      </c>
      <c r="AD2254" s="1"/>
      <c r="AE2254" s="1"/>
      <c r="AF2254" s="1"/>
      <c r="AG2254" s="1">
        <v>0</v>
      </c>
      <c r="AH2254" s="1">
        <v>0</v>
      </c>
      <c r="AI2254" s="1">
        <v>2551529.1243125005</v>
      </c>
      <c r="AJ2254" s="1">
        <v>0</v>
      </c>
      <c r="AK2254" s="1">
        <v>0</v>
      </c>
      <c r="AL2254" s="1">
        <v>0</v>
      </c>
      <c r="AM2254" s="1">
        <v>31168.066311666666</v>
      </c>
      <c r="AN2254" s="1">
        <v>0</v>
      </c>
      <c r="AO2254" s="1">
        <v>0</v>
      </c>
      <c r="AP2254" s="1">
        <v>0</v>
      </c>
      <c r="AQ2254" s="1">
        <v>2582697.1906241672</v>
      </c>
      <c r="AR2254" s="1">
        <v>0</v>
      </c>
      <c r="AS2254" s="1">
        <v>0</v>
      </c>
      <c r="AT2254" s="1">
        <v>539138.72835320001</v>
      </c>
      <c r="AU2254" s="1">
        <v>0</v>
      </c>
      <c r="AV2254" s="1">
        <v>0</v>
      </c>
      <c r="AW2254" s="1">
        <v>0</v>
      </c>
      <c r="AX2254" s="1">
        <v>9223.7842799999999</v>
      </c>
      <c r="AY2254" s="1">
        <v>0</v>
      </c>
      <c r="AZ2254" s="1">
        <v>0</v>
      </c>
      <c r="BA2254" s="1">
        <v>0</v>
      </c>
      <c r="BB2254" s="1">
        <v>548362.51263320004</v>
      </c>
      <c r="BC2254" s="7">
        <v>0.37660712501562504</v>
      </c>
      <c r="BD2254" s="35" t="s">
        <v>552</v>
      </c>
      <c r="BE2254" s="35" t="s">
        <v>552</v>
      </c>
      <c r="BF2254" s="35">
        <v>2.8836048399251921</v>
      </c>
      <c r="BG2254" s="35" t="s">
        <v>552</v>
      </c>
      <c r="BH2254" s="35" t="s">
        <v>552</v>
      </c>
      <c r="BI2254" s="35" t="s">
        <v>552</v>
      </c>
      <c r="BJ2254" s="35">
        <v>1.3420111167408686</v>
      </c>
      <c r="BK2254" s="35" t="s">
        <v>552</v>
      </c>
      <c r="BL2254" s="35" t="s">
        <v>552</v>
      </c>
      <c r="BM2254" s="35" t="s">
        <v>552</v>
      </c>
      <c r="BN2254" s="35">
        <v>2.8414969559602388</v>
      </c>
      <c r="BO2254" s="1">
        <v>0</v>
      </c>
      <c r="BP2254" s="1">
        <v>0</v>
      </c>
      <c r="BQ2254" s="1">
        <v>2736590.8488359996</v>
      </c>
      <c r="BR2254" s="1">
        <v>121640.85062513326</v>
      </c>
      <c r="BS2254" s="1">
        <v>1074883.2596338238</v>
      </c>
      <c r="BT2254" s="1">
        <v>2736590.8488359996</v>
      </c>
      <c r="BU2254" s="1">
        <v>121640.85062513326</v>
      </c>
      <c r="BV2254" s="1">
        <v>316409.74782908411</v>
      </c>
      <c r="BW2254" s="35">
        <v>6.6014422147791469</v>
      </c>
      <c r="BX2254" s="1">
        <v>15328855.505248269</v>
      </c>
      <c r="BY2254" s="1">
        <v>681364.19573326583</v>
      </c>
      <c r="BZ2254" s="1">
        <v>6020896.4664723156</v>
      </c>
      <c r="CA2254" s="1">
        <v>15328855.505248269</v>
      </c>
      <c r="CB2254" s="1">
        <v>681364.19573326583</v>
      </c>
      <c r="CC2254" s="1">
        <v>1772350.9186574563</v>
      </c>
    </row>
    <row r="2255" spans="1:81" x14ac:dyDescent="0.25">
      <c r="A2255" t="s">
        <v>638</v>
      </c>
      <c r="B2255" t="s">
        <v>639</v>
      </c>
      <c r="C2255" t="s">
        <v>164</v>
      </c>
      <c r="D2255" t="s">
        <v>1730</v>
      </c>
      <c r="E2255">
        <v>30036</v>
      </c>
      <c r="F2255" t="s">
        <v>370</v>
      </c>
      <c r="G2255" t="s">
        <v>55</v>
      </c>
      <c r="H2255" s="74">
        <v>0.53246165051848993</v>
      </c>
      <c r="I2255" s="1"/>
      <c r="J2255" s="1"/>
      <c r="K2255" s="1"/>
      <c r="L2255" s="1"/>
      <c r="M2255" s="1"/>
      <c r="N2255" s="1"/>
      <c r="O2255" s="1"/>
      <c r="P2255" s="1">
        <v>30098</v>
      </c>
      <c r="Q2255" s="1"/>
      <c r="R2255" s="1"/>
      <c r="S2255" s="1"/>
      <c r="T2255" s="1">
        <v>30098</v>
      </c>
      <c r="U2255" s="1">
        <v>18.5</v>
      </c>
      <c r="V2255" s="36" t="s">
        <v>552</v>
      </c>
      <c r="W2255" s="1"/>
      <c r="X2255" s="1"/>
      <c r="Y2255" s="1"/>
      <c r="Z2255" s="1"/>
      <c r="AA2255" s="1"/>
      <c r="AB2255" s="1"/>
      <c r="AC2255" s="1">
        <v>3546</v>
      </c>
      <c r="AD2255" s="1"/>
      <c r="AE2255" s="1"/>
      <c r="AF2255" s="1"/>
      <c r="AG2255" s="1">
        <v>0</v>
      </c>
      <c r="AH2255" s="1">
        <v>0</v>
      </c>
      <c r="AI2255" s="1">
        <v>0</v>
      </c>
      <c r="AJ2255" s="1">
        <v>0</v>
      </c>
      <c r="AK2255" s="1"/>
      <c r="AL2255" s="1">
        <v>0</v>
      </c>
      <c r="AM2255" s="1">
        <v>31168.066311666666</v>
      </c>
      <c r="AN2255" s="1"/>
      <c r="AO2255" s="1">
        <v>0</v>
      </c>
      <c r="AP2255" s="1">
        <v>0</v>
      </c>
      <c r="AQ2255" s="1">
        <v>31168.066311666666</v>
      </c>
      <c r="AR2255" s="1">
        <v>0</v>
      </c>
      <c r="AS2255" s="1">
        <v>0</v>
      </c>
      <c r="AT2255" s="1">
        <v>0</v>
      </c>
      <c r="AU2255" s="1">
        <v>0</v>
      </c>
      <c r="AV2255" s="1"/>
      <c r="AW2255" s="1">
        <v>0</v>
      </c>
      <c r="AX2255" s="1">
        <v>9223.7842799999999</v>
      </c>
      <c r="AY2255" s="1"/>
      <c r="AZ2255" s="1">
        <v>0</v>
      </c>
      <c r="BA2255" s="1">
        <v>0</v>
      </c>
      <c r="BB2255" s="1">
        <v>9223.7842799999999</v>
      </c>
      <c r="BC2255" s="7" t="s">
        <v>552</v>
      </c>
      <c r="BD2255" s="35" t="s">
        <v>552</v>
      </c>
      <c r="BE2255" s="35" t="s">
        <v>552</v>
      </c>
      <c r="BF2255" s="35" t="s">
        <v>552</v>
      </c>
      <c r="BG2255" s="35" t="s">
        <v>552</v>
      </c>
      <c r="BH2255" s="35" t="s">
        <v>552</v>
      </c>
      <c r="BI2255" s="35" t="s">
        <v>552</v>
      </c>
      <c r="BJ2255" s="35">
        <v>1.3420111167408686</v>
      </c>
      <c r="BK2255" s="35" t="s">
        <v>552</v>
      </c>
      <c r="BL2255" s="35" t="s">
        <v>552</v>
      </c>
      <c r="BM2255" s="35" t="s">
        <v>552</v>
      </c>
      <c r="BN2255" s="35">
        <v>1.3420111167408686</v>
      </c>
      <c r="BO2255" s="1">
        <v>0</v>
      </c>
      <c r="BP2255" s="1">
        <v>0</v>
      </c>
      <c r="BQ2255" s="1">
        <v>0</v>
      </c>
      <c r="BR2255" s="1">
        <v>0</v>
      </c>
      <c r="BS2255" s="1">
        <v>0</v>
      </c>
      <c r="BT2255" s="1">
        <v>0</v>
      </c>
      <c r="BU2255" s="1">
        <v>0</v>
      </c>
      <c r="BV2255" s="1">
        <v>0</v>
      </c>
      <c r="BW2255" s="35">
        <v>6.6014422147791469</v>
      </c>
      <c r="BX2255" s="1">
        <v>0</v>
      </c>
      <c r="BY2255" s="1">
        <v>0</v>
      </c>
      <c r="BZ2255" s="1">
        <v>0</v>
      </c>
      <c r="CA2255" s="1">
        <v>0</v>
      </c>
      <c r="CB2255" s="1">
        <v>0</v>
      </c>
      <c r="CC2255" s="1">
        <v>0</v>
      </c>
    </row>
    <row r="2256" spans="1:81" x14ac:dyDescent="0.25">
      <c r="A2256" t="s">
        <v>897</v>
      </c>
      <c r="B2256" t="s">
        <v>163</v>
      </c>
      <c r="C2256" t="s">
        <v>164</v>
      </c>
      <c r="D2256" t="s">
        <v>38</v>
      </c>
      <c r="E2256">
        <v>30058</v>
      </c>
      <c r="F2256" t="s">
        <v>39</v>
      </c>
      <c r="G2256" t="s">
        <v>101</v>
      </c>
      <c r="H2256" s="74">
        <v>0.33910066629593</v>
      </c>
      <c r="I2256" s="1">
        <v>2052265</v>
      </c>
      <c r="J2256" s="1"/>
      <c r="K2256" s="1"/>
      <c r="L2256" s="1">
        <v>457475</v>
      </c>
      <c r="M2256" s="1"/>
      <c r="N2256" s="1"/>
      <c r="O2256" s="1"/>
      <c r="P2256" s="1"/>
      <c r="Q2256" s="1"/>
      <c r="R2256" s="1"/>
      <c r="S2256" s="1"/>
      <c r="T2256" s="1">
        <v>457475</v>
      </c>
      <c r="U2256" s="1">
        <v>32</v>
      </c>
      <c r="V2256" s="36">
        <v>0.14581246845400764</v>
      </c>
      <c r="W2256" s="1"/>
      <c r="X2256" s="1"/>
      <c r="Y2256" s="1">
        <v>86179</v>
      </c>
      <c r="Z2256" s="1"/>
      <c r="AA2256" s="1"/>
      <c r="AB2256" s="1"/>
      <c r="AC2256" s="1"/>
      <c r="AD2256" s="1"/>
      <c r="AE2256" s="1"/>
      <c r="AF2256" s="1"/>
      <c r="AG2256" s="1">
        <v>0</v>
      </c>
      <c r="AH2256" s="1">
        <v>0</v>
      </c>
      <c r="AI2256" s="1">
        <v>885234.32906250004</v>
      </c>
      <c r="AJ2256" s="1">
        <v>0</v>
      </c>
      <c r="AK2256" s="1">
        <v>0</v>
      </c>
      <c r="AL2256" s="1">
        <v>0</v>
      </c>
      <c r="AM2256" s="1">
        <v>0</v>
      </c>
      <c r="AN2256" s="1">
        <v>0</v>
      </c>
      <c r="AO2256" s="1">
        <v>0</v>
      </c>
      <c r="AP2256" s="1">
        <v>0</v>
      </c>
      <c r="AQ2256" s="1">
        <v>885234.32906250004</v>
      </c>
      <c r="AR2256" s="1">
        <v>0</v>
      </c>
      <c r="AS2256" s="1">
        <v>0</v>
      </c>
      <c r="AT2256" s="1">
        <v>186837.7438726</v>
      </c>
      <c r="AU2256" s="1">
        <v>0</v>
      </c>
      <c r="AV2256" s="1">
        <v>0</v>
      </c>
      <c r="AW2256" s="1">
        <v>0</v>
      </c>
      <c r="AX2256" s="1">
        <v>0</v>
      </c>
      <c r="AY2256" s="1">
        <v>0</v>
      </c>
      <c r="AZ2256" s="1">
        <v>0</v>
      </c>
      <c r="BA2256" s="1">
        <v>0</v>
      </c>
      <c r="BB2256" s="1">
        <v>186837.7438726</v>
      </c>
      <c r="BC2256" s="7">
        <v>0.52238481528218816</v>
      </c>
      <c r="BD2256" s="35" t="s">
        <v>552</v>
      </c>
      <c r="BE2256" s="35" t="s">
        <v>552</v>
      </c>
      <c r="BF2256" s="35">
        <v>2.34345499302716</v>
      </c>
      <c r="BG2256" s="35" t="s">
        <v>552</v>
      </c>
      <c r="BH2256" s="35" t="s">
        <v>552</v>
      </c>
      <c r="BI2256" s="35" t="s">
        <v>552</v>
      </c>
      <c r="BJ2256" s="35" t="s">
        <v>552</v>
      </c>
      <c r="BK2256" s="35" t="s">
        <v>552</v>
      </c>
      <c r="BL2256" s="35" t="s">
        <v>552</v>
      </c>
      <c r="BM2256" s="35" t="s">
        <v>552</v>
      </c>
      <c r="BN2256" s="35">
        <v>2.34345499302716</v>
      </c>
      <c r="BO2256" s="1">
        <v>0</v>
      </c>
      <c r="BP2256" s="1"/>
      <c r="BQ2256" s="1">
        <v>675523.54739999992</v>
      </c>
      <c r="BR2256" s="1">
        <v>30026.870461104845</v>
      </c>
      <c r="BS2256" s="1">
        <v>265333.39936350513</v>
      </c>
      <c r="BT2256" s="1">
        <v>675523.54739999992</v>
      </c>
      <c r="BU2256" s="1">
        <v>30026.870461104845</v>
      </c>
      <c r="BV2256" s="1">
        <v>78105.294906016701</v>
      </c>
      <c r="BW2256" s="35">
        <v>5.9774948223501445</v>
      </c>
      <c r="BX2256" s="1">
        <v>3362414.9595591021</v>
      </c>
      <c r="BY2256" s="1">
        <v>149458.59225152788</v>
      </c>
      <c r="BZ2256" s="1">
        <v>1320695.6215284099</v>
      </c>
      <c r="CA2256" s="1">
        <v>3362414.9595591021</v>
      </c>
      <c r="CB2256" s="1">
        <v>149458.59225152788</v>
      </c>
      <c r="CC2256" s="1">
        <v>388768.70099282928</v>
      </c>
    </row>
    <row r="2257" spans="1:81" x14ac:dyDescent="0.25">
      <c r="A2257" t="s">
        <v>897</v>
      </c>
      <c r="B2257" t="s">
        <v>163</v>
      </c>
      <c r="C2257" t="s">
        <v>164</v>
      </c>
      <c r="D2257" t="s">
        <v>28</v>
      </c>
      <c r="E2257">
        <v>30058</v>
      </c>
      <c r="F2257" t="s">
        <v>39</v>
      </c>
      <c r="G2257" t="s">
        <v>101</v>
      </c>
      <c r="H2257" s="74">
        <v>0.33910066629593</v>
      </c>
      <c r="I2257" s="1">
        <v>2052265</v>
      </c>
      <c r="J2257" s="1">
        <v>0</v>
      </c>
      <c r="K2257" s="1">
        <v>0</v>
      </c>
      <c r="L2257" s="1">
        <v>457475</v>
      </c>
      <c r="M2257" s="1">
        <v>0</v>
      </c>
      <c r="N2257" s="1">
        <v>0</v>
      </c>
      <c r="O2257" s="1">
        <v>0</v>
      </c>
      <c r="P2257" s="1">
        <v>0</v>
      </c>
      <c r="Q2257" s="1">
        <v>0</v>
      </c>
      <c r="R2257" s="1">
        <v>0</v>
      </c>
      <c r="S2257" s="1">
        <v>0</v>
      </c>
      <c r="T2257" s="1">
        <v>457475</v>
      </c>
      <c r="U2257" s="1"/>
      <c r="V2257" s="36"/>
      <c r="W2257" s="1"/>
      <c r="X2257" s="1"/>
      <c r="Y2257" s="1">
        <v>86179</v>
      </c>
      <c r="Z2257" s="1"/>
      <c r="AA2257" s="1"/>
      <c r="AB2257" s="1"/>
      <c r="AC2257" s="1"/>
      <c r="AD2257" s="1"/>
      <c r="AE2257" s="1"/>
      <c r="AF2257" s="1"/>
      <c r="AG2257" s="1">
        <v>0</v>
      </c>
      <c r="AH2257" s="1">
        <v>0</v>
      </c>
      <c r="AI2257" s="1">
        <v>885234.32906250004</v>
      </c>
      <c r="AJ2257" s="1">
        <v>0</v>
      </c>
      <c r="AK2257" s="1">
        <v>0</v>
      </c>
      <c r="AL2257" s="1">
        <v>0</v>
      </c>
      <c r="AM2257" s="1">
        <v>0</v>
      </c>
      <c r="AN2257" s="1">
        <v>0</v>
      </c>
      <c r="AO2257" s="1">
        <v>0</v>
      </c>
      <c r="AP2257" s="1">
        <v>0</v>
      </c>
      <c r="AQ2257" s="1">
        <v>885234.32906250004</v>
      </c>
      <c r="AR2257" s="1">
        <v>0</v>
      </c>
      <c r="AS2257" s="1">
        <v>0</v>
      </c>
      <c r="AT2257" s="1">
        <v>186837.7438726</v>
      </c>
      <c r="AU2257" s="1">
        <v>0</v>
      </c>
      <c r="AV2257" s="1">
        <v>0</v>
      </c>
      <c r="AW2257" s="1">
        <v>0</v>
      </c>
      <c r="AX2257" s="1">
        <v>0</v>
      </c>
      <c r="AY2257" s="1">
        <v>0</v>
      </c>
      <c r="AZ2257" s="1">
        <v>0</v>
      </c>
      <c r="BA2257" s="1">
        <v>0</v>
      </c>
      <c r="BB2257" s="1">
        <v>186837.7438726</v>
      </c>
      <c r="BC2257" s="7">
        <v>0.52238481528218816</v>
      </c>
      <c r="BD2257" s="35" t="s">
        <v>552</v>
      </c>
      <c r="BE2257" s="35" t="s">
        <v>552</v>
      </c>
      <c r="BF2257" s="35">
        <v>2.34345499302716</v>
      </c>
      <c r="BG2257" s="35" t="s">
        <v>552</v>
      </c>
      <c r="BH2257" s="35" t="s">
        <v>552</v>
      </c>
      <c r="BI2257" s="35" t="s">
        <v>552</v>
      </c>
      <c r="BJ2257" s="35" t="s">
        <v>552</v>
      </c>
      <c r="BK2257" s="35" t="s">
        <v>552</v>
      </c>
      <c r="BL2257" s="35" t="s">
        <v>552</v>
      </c>
      <c r="BM2257" s="35" t="s">
        <v>552</v>
      </c>
      <c r="BN2257" s="35">
        <v>2.34345499302716</v>
      </c>
      <c r="BO2257" s="1">
        <v>0</v>
      </c>
      <c r="BP2257" s="1">
        <v>0</v>
      </c>
      <c r="BQ2257" s="1">
        <v>675523.54739999992</v>
      </c>
      <c r="BR2257" s="1">
        <v>30026.870461104845</v>
      </c>
      <c r="BS2257" s="1">
        <v>265333.39936350513</v>
      </c>
      <c r="BT2257" s="1">
        <v>675523.54739999992</v>
      </c>
      <c r="BU2257" s="1">
        <v>30026.870461104845</v>
      </c>
      <c r="BV2257" s="1">
        <v>78105.294906016701</v>
      </c>
      <c r="BW2257" s="35">
        <v>5.9774948223501445</v>
      </c>
      <c r="BX2257" s="1">
        <v>3362414.9595591021</v>
      </c>
      <c r="BY2257" s="1">
        <v>149458.59225152788</v>
      </c>
      <c r="BZ2257" s="1">
        <v>1320695.6215284099</v>
      </c>
      <c r="CA2257" s="1">
        <v>3362414.9595591021</v>
      </c>
      <c r="CB2257" s="1">
        <v>149458.59225152788</v>
      </c>
      <c r="CC2257" s="1">
        <v>388768.70099282928</v>
      </c>
    </row>
    <row r="2258" spans="1:81" x14ac:dyDescent="0.25">
      <c r="A2258" t="s">
        <v>1388</v>
      </c>
      <c r="B2258" t="s">
        <v>1389</v>
      </c>
      <c r="C2258" t="s">
        <v>164</v>
      </c>
      <c r="D2258" t="s">
        <v>28</v>
      </c>
      <c r="E2258">
        <v>30079</v>
      </c>
      <c r="F2258" t="s">
        <v>370</v>
      </c>
      <c r="G2258" t="s">
        <v>101</v>
      </c>
      <c r="H2258" s="74">
        <v>0.33910066629593</v>
      </c>
      <c r="I2258" s="1">
        <v>1315634.24</v>
      </c>
      <c r="J2258" s="1">
        <v>0</v>
      </c>
      <c r="K2258" s="1">
        <v>0</v>
      </c>
      <c r="L2258" s="1">
        <v>502526</v>
      </c>
      <c r="M2258" s="1">
        <v>0</v>
      </c>
      <c r="N2258" s="1">
        <v>0</v>
      </c>
      <c r="O2258" s="1">
        <v>0</v>
      </c>
      <c r="P2258" s="1">
        <v>411490</v>
      </c>
      <c r="Q2258" s="1">
        <v>0</v>
      </c>
      <c r="R2258" s="1">
        <v>0</v>
      </c>
      <c r="S2258" s="1">
        <v>0</v>
      </c>
      <c r="T2258" s="1">
        <v>914016</v>
      </c>
      <c r="U2258" s="1"/>
      <c r="V2258" s="36"/>
      <c r="W2258" s="1"/>
      <c r="X2258" s="1"/>
      <c r="Y2258" s="1">
        <v>116595</v>
      </c>
      <c r="Z2258" s="1"/>
      <c r="AA2258" s="1"/>
      <c r="AB2258" s="1"/>
      <c r="AC2258" s="1">
        <v>48468</v>
      </c>
      <c r="AD2258" s="1"/>
      <c r="AE2258" s="1"/>
      <c r="AF2258" s="1"/>
      <c r="AG2258" s="1">
        <v>0</v>
      </c>
      <c r="AH2258" s="1">
        <v>0</v>
      </c>
      <c r="AI2258" s="1">
        <v>1196308.2226250002</v>
      </c>
      <c r="AJ2258" s="1">
        <v>0</v>
      </c>
      <c r="AK2258" s="1">
        <v>0</v>
      </c>
      <c r="AL2258" s="1">
        <v>0</v>
      </c>
      <c r="AM2258" s="1">
        <v>426016.42405833327</v>
      </c>
      <c r="AN2258" s="1">
        <v>0</v>
      </c>
      <c r="AO2258" s="1">
        <v>0</v>
      </c>
      <c r="AP2258" s="1">
        <v>0</v>
      </c>
      <c r="AQ2258" s="1">
        <v>1622324.6466833334</v>
      </c>
      <c r="AR2258" s="1">
        <v>0</v>
      </c>
      <c r="AS2258" s="1">
        <v>0</v>
      </c>
      <c r="AT2258" s="1">
        <v>252780.22194299998</v>
      </c>
      <c r="AU2258" s="1">
        <v>0</v>
      </c>
      <c r="AV2258" s="1">
        <v>0</v>
      </c>
      <c r="AW2258" s="1">
        <v>0</v>
      </c>
      <c r="AX2258" s="1">
        <v>126073.99223999999</v>
      </c>
      <c r="AY2258" s="1">
        <v>0</v>
      </c>
      <c r="AZ2258" s="1">
        <v>0</v>
      </c>
      <c r="BA2258" s="1">
        <v>0</v>
      </c>
      <c r="BB2258" s="1">
        <v>378854.21418299997</v>
      </c>
      <c r="BC2258" s="7">
        <v>1.5210753870820004</v>
      </c>
      <c r="BD2258" s="35" t="s">
        <v>552</v>
      </c>
      <c r="BE2258" s="35" t="s">
        <v>552</v>
      </c>
      <c r="BF2258" s="35">
        <v>2.8836088969884153</v>
      </c>
      <c r="BG2258" s="35" t="s">
        <v>552</v>
      </c>
      <c r="BH2258" s="35" t="s">
        <v>552</v>
      </c>
      <c r="BI2258" s="35" t="s">
        <v>552</v>
      </c>
      <c r="BJ2258" s="35">
        <v>1.34168610731326</v>
      </c>
      <c r="BK2258" s="35" t="s">
        <v>552</v>
      </c>
      <c r="BL2258" s="35" t="s">
        <v>552</v>
      </c>
      <c r="BM2258" s="35" t="s">
        <v>552</v>
      </c>
      <c r="BN2258" s="35">
        <v>2.1894352624749822</v>
      </c>
      <c r="BO2258" s="1">
        <v>0</v>
      </c>
      <c r="BP2258" s="1">
        <v>0</v>
      </c>
      <c r="BQ2258" s="1">
        <v>433054.16643839993</v>
      </c>
      <c r="BR2258" s="1">
        <v>19249.160755883924</v>
      </c>
      <c r="BS2258" s="1">
        <v>170095.82350145889</v>
      </c>
      <c r="BT2258" s="1">
        <v>433054.16643839993</v>
      </c>
      <c r="BU2258" s="1">
        <v>19249.160755883924</v>
      </c>
      <c r="BV2258" s="1">
        <v>50070.531974990139</v>
      </c>
      <c r="BW2258" s="35">
        <v>5.9763837125814394</v>
      </c>
      <c r="BX2258" s="1">
        <v>2155043.7005295851</v>
      </c>
      <c r="BY2258" s="1">
        <v>95791.210066442582</v>
      </c>
      <c r="BZ2258" s="1">
        <v>846462.08565078722</v>
      </c>
      <c r="CA2258" s="1">
        <v>2155043.7005295851</v>
      </c>
      <c r="CB2258" s="1">
        <v>95791.210066442582</v>
      </c>
      <c r="CC2258" s="1">
        <v>249170.17980062909</v>
      </c>
    </row>
    <row r="2259" spans="1:81" x14ac:dyDescent="0.25">
      <c r="A2259" t="s">
        <v>1388</v>
      </c>
      <c r="B2259" t="s">
        <v>1389</v>
      </c>
      <c r="C2259" t="s">
        <v>164</v>
      </c>
      <c r="D2259" t="s">
        <v>1730</v>
      </c>
      <c r="E2259">
        <v>30079</v>
      </c>
      <c r="F2259" t="s">
        <v>370</v>
      </c>
      <c r="G2259" t="s">
        <v>101</v>
      </c>
      <c r="H2259" s="74">
        <v>0.33910066629593</v>
      </c>
      <c r="I2259" s="1">
        <v>1315634.24</v>
      </c>
      <c r="J2259" s="1"/>
      <c r="K2259" s="1"/>
      <c r="L2259" s="1">
        <v>502526</v>
      </c>
      <c r="M2259" s="1"/>
      <c r="N2259" s="1"/>
      <c r="O2259" s="1"/>
      <c r="P2259" s="1">
        <v>411490</v>
      </c>
      <c r="Q2259" s="1"/>
      <c r="R2259" s="1"/>
      <c r="S2259" s="1"/>
      <c r="T2259" s="1">
        <v>914016</v>
      </c>
      <c r="U2259" s="1">
        <v>20.033333333333335</v>
      </c>
      <c r="V2259" s="36">
        <v>7.9690928550350718E-2</v>
      </c>
      <c r="W2259" s="1"/>
      <c r="X2259" s="1"/>
      <c r="Y2259" s="1">
        <v>116595</v>
      </c>
      <c r="Z2259" s="1"/>
      <c r="AA2259" s="1"/>
      <c r="AB2259" s="1"/>
      <c r="AC2259" s="1">
        <v>48468</v>
      </c>
      <c r="AD2259" s="1"/>
      <c r="AE2259" s="1"/>
      <c r="AF2259" s="1"/>
      <c r="AG2259" s="1">
        <v>0</v>
      </c>
      <c r="AH2259" s="1">
        <v>0</v>
      </c>
      <c r="AI2259" s="1">
        <v>1196308.2226250002</v>
      </c>
      <c r="AJ2259" s="1">
        <v>0</v>
      </c>
      <c r="AK2259" s="1"/>
      <c r="AL2259" s="1">
        <v>0</v>
      </c>
      <c r="AM2259" s="1">
        <v>426016.42405833327</v>
      </c>
      <c r="AN2259" s="1"/>
      <c r="AO2259" s="1">
        <v>0</v>
      </c>
      <c r="AP2259" s="1">
        <v>0</v>
      </c>
      <c r="AQ2259" s="1">
        <v>1622324.6466833334</v>
      </c>
      <c r="AR2259" s="1">
        <v>0</v>
      </c>
      <c r="AS2259" s="1">
        <v>0</v>
      </c>
      <c r="AT2259" s="1">
        <v>252780.22194299998</v>
      </c>
      <c r="AU2259" s="1">
        <v>0</v>
      </c>
      <c r="AV2259" s="1"/>
      <c r="AW2259" s="1">
        <v>0</v>
      </c>
      <c r="AX2259" s="1">
        <v>126073.99223999999</v>
      </c>
      <c r="AY2259" s="1"/>
      <c r="AZ2259" s="1">
        <v>0</v>
      </c>
      <c r="BA2259" s="1">
        <v>0</v>
      </c>
      <c r="BB2259" s="1">
        <v>378854.21418299997</v>
      </c>
      <c r="BC2259" s="7">
        <v>1.5210753870820004</v>
      </c>
      <c r="BD2259" s="35" t="s">
        <v>552</v>
      </c>
      <c r="BE2259" s="35" t="s">
        <v>552</v>
      </c>
      <c r="BF2259" s="35">
        <v>2.8836088969884153</v>
      </c>
      <c r="BG2259" s="35" t="s">
        <v>552</v>
      </c>
      <c r="BH2259" s="35" t="s">
        <v>552</v>
      </c>
      <c r="BI2259" s="35" t="s">
        <v>552</v>
      </c>
      <c r="BJ2259" s="35">
        <v>1.34168610731326</v>
      </c>
      <c r="BK2259" s="35" t="s">
        <v>552</v>
      </c>
      <c r="BL2259" s="35" t="s">
        <v>552</v>
      </c>
      <c r="BM2259" s="35" t="s">
        <v>552</v>
      </c>
      <c r="BN2259" s="35">
        <v>2.1894352624749822</v>
      </c>
      <c r="BO2259" s="1">
        <v>0</v>
      </c>
      <c r="BP2259" s="1">
        <v>0</v>
      </c>
      <c r="BQ2259" s="1">
        <v>433054.16643839993</v>
      </c>
      <c r="BR2259" s="1">
        <v>19249.160755883924</v>
      </c>
      <c r="BS2259" s="1">
        <v>170095.82350145889</v>
      </c>
      <c r="BT2259" s="1">
        <v>433054.16643839993</v>
      </c>
      <c r="BU2259" s="1">
        <v>19249.160755883924</v>
      </c>
      <c r="BV2259" s="1">
        <v>50070.531974990139</v>
      </c>
      <c r="BW2259" s="35">
        <v>5.9763837125814394</v>
      </c>
      <c r="BX2259" s="1">
        <v>2155043.7005295851</v>
      </c>
      <c r="BY2259" s="1">
        <v>95791.210066442582</v>
      </c>
      <c r="BZ2259" s="1">
        <v>846462.08565078722</v>
      </c>
      <c r="CA2259" s="1">
        <v>2155043.7005295851</v>
      </c>
      <c r="CB2259" s="1">
        <v>95791.210066442582</v>
      </c>
      <c r="CC2259" s="1">
        <v>249170.17980062909</v>
      </c>
    </row>
    <row r="2260" spans="1:81" x14ac:dyDescent="0.25">
      <c r="A2260" t="s">
        <v>786</v>
      </c>
      <c r="B2260" t="s">
        <v>787</v>
      </c>
      <c r="C2260" t="s">
        <v>164</v>
      </c>
      <c r="D2260" t="s">
        <v>38</v>
      </c>
      <c r="E2260">
        <v>30094</v>
      </c>
      <c r="F2260" t="s">
        <v>39</v>
      </c>
      <c r="G2260" t="s">
        <v>101</v>
      </c>
      <c r="H2260" s="74">
        <v>0.33910066629593</v>
      </c>
      <c r="I2260" s="1">
        <v>4419339</v>
      </c>
      <c r="J2260" s="1"/>
      <c r="K2260" s="1"/>
      <c r="L2260" s="1">
        <v>653694</v>
      </c>
      <c r="M2260" s="1"/>
      <c r="N2260" s="1"/>
      <c r="O2260" s="1"/>
      <c r="P2260" s="1"/>
      <c r="Q2260" s="1"/>
      <c r="R2260" s="1"/>
      <c r="S2260" s="1"/>
      <c r="T2260" s="1">
        <v>653694</v>
      </c>
      <c r="U2260" s="1">
        <v>30.692307692307693</v>
      </c>
      <c r="V2260" s="36">
        <v>0.23288330759843259</v>
      </c>
      <c r="W2260" s="1"/>
      <c r="X2260" s="1"/>
      <c r="Y2260" s="1">
        <v>173139</v>
      </c>
      <c r="Z2260" s="1"/>
      <c r="AA2260" s="1"/>
      <c r="AB2260" s="1"/>
      <c r="AC2260" s="1">
        <v>671</v>
      </c>
      <c r="AD2260" s="1"/>
      <c r="AE2260" s="1"/>
      <c r="AF2260" s="1"/>
      <c r="AG2260" s="1">
        <v>0</v>
      </c>
      <c r="AH2260" s="1">
        <v>0</v>
      </c>
      <c r="AI2260" s="1">
        <v>1775389.238625</v>
      </c>
      <c r="AJ2260" s="1">
        <v>0</v>
      </c>
      <c r="AK2260" s="1">
        <v>0</v>
      </c>
      <c r="AL2260" s="1">
        <v>0</v>
      </c>
      <c r="AM2260" s="1">
        <v>5912.744639999999</v>
      </c>
      <c r="AN2260" s="1">
        <v>0</v>
      </c>
      <c r="AO2260" s="1">
        <v>0</v>
      </c>
      <c r="AP2260" s="1">
        <v>0</v>
      </c>
      <c r="AQ2260" s="1">
        <v>1781301.9832649999</v>
      </c>
      <c r="AR2260" s="1">
        <v>0</v>
      </c>
      <c r="AS2260" s="1">
        <v>0</v>
      </c>
      <c r="AT2260" s="1">
        <v>375368.71089659998</v>
      </c>
      <c r="AU2260" s="1">
        <v>0</v>
      </c>
      <c r="AV2260" s="1">
        <v>0</v>
      </c>
      <c r="AW2260" s="1">
        <v>0</v>
      </c>
      <c r="AX2260" s="1">
        <v>1745.3917799999999</v>
      </c>
      <c r="AY2260" s="1">
        <v>0</v>
      </c>
      <c r="AZ2260" s="1">
        <v>0</v>
      </c>
      <c r="BA2260" s="1">
        <v>0</v>
      </c>
      <c r="BB2260" s="1">
        <v>377114.10267659998</v>
      </c>
      <c r="BC2260" s="7">
        <v>0.48840247058250108</v>
      </c>
      <c r="BD2260" s="35" t="s">
        <v>552</v>
      </c>
      <c r="BE2260" s="35" t="s">
        <v>552</v>
      </c>
      <c r="BF2260" s="35">
        <v>3.2901601506539753</v>
      </c>
      <c r="BG2260" s="35" t="s">
        <v>552</v>
      </c>
      <c r="BH2260" s="35" t="s">
        <v>552</v>
      </c>
      <c r="BI2260" s="35" t="s">
        <v>552</v>
      </c>
      <c r="BJ2260" s="35" t="s">
        <v>552</v>
      </c>
      <c r="BK2260" s="35" t="s">
        <v>552</v>
      </c>
      <c r="BL2260" s="35" t="s">
        <v>552</v>
      </c>
      <c r="BM2260" s="35" t="s">
        <v>552</v>
      </c>
      <c r="BN2260" s="35">
        <v>3.3018753207794469</v>
      </c>
      <c r="BO2260" s="1">
        <v>0</v>
      </c>
      <c r="BP2260" s="1"/>
      <c r="BQ2260" s="1">
        <v>1454669.6252399997</v>
      </c>
      <c r="BR2260" s="1">
        <v>64659.73920361582</v>
      </c>
      <c r="BS2260" s="1">
        <v>571367.84957581665</v>
      </c>
      <c r="BT2260" s="1">
        <v>1454669.6252399997</v>
      </c>
      <c r="BU2260" s="1">
        <v>64659.73920361582</v>
      </c>
      <c r="BV2260" s="1">
        <v>168191.62042166138</v>
      </c>
      <c r="BW2260" s="35">
        <v>6.4397934037114428</v>
      </c>
      <c r="BX2260" s="1">
        <v>7913102.2319599465</v>
      </c>
      <c r="BY2260" s="1">
        <v>351735.62280553149</v>
      </c>
      <c r="BZ2260" s="1">
        <v>3108123.0592153189</v>
      </c>
      <c r="CA2260" s="1">
        <v>7913102.2319599465</v>
      </c>
      <c r="CB2260" s="1">
        <v>351735.62280553149</v>
      </c>
      <c r="CC2260" s="1">
        <v>914927.66732929228</v>
      </c>
    </row>
    <row r="2261" spans="1:81" x14ac:dyDescent="0.25">
      <c r="A2261" t="s">
        <v>786</v>
      </c>
      <c r="B2261" t="s">
        <v>787</v>
      </c>
      <c r="C2261" t="s">
        <v>164</v>
      </c>
      <c r="D2261" t="s">
        <v>28</v>
      </c>
      <c r="E2261">
        <v>30094</v>
      </c>
      <c r="F2261" t="s">
        <v>39</v>
      </c>
      <c r="G2261" t="s">
        <v>101</v>
      </c>
      <c r="H2261" s="74">
        <v>0.33910066629593</v>
      </c>
      <c r="I2261" s="1">
        <v>4528415</v>
      </c>
      <c r="J2261" s="1">
        <v>0</v>
      </c>
      <c r="K2261" s="1">
        <v>0</v>
      </c>
      <c r="L2261" s="1">
        <v>653694</v>
      </c>
      <c r="M2261" s="1">
        <v>0</v>
      </c>
      <c r="N2261" s="1">
        <v>0</v>
      </c>
      <c r="O2261" s="1">
        <v>0</v>
      </c>
      <c r="P2261" s="1">
        <v>169621</v>
      </c>
      <c r="Q2261" s="1">
        <v>0</v>
      </c>
      <c r="R2261" s="1">
        <v>0</v>
      </c>
      <c r="S2261" s="1">
        <v>0</v>
      </c>
      <c r="T2261" s="1">
        <v>823315</v>
      </c>
      <c r="U2261" s="1"/>
      <c r="V2261" s="36"/>
      <c r="W2261" s="1"/>
      <c r="X2261" s="1"/>
      <c r="Y2261" s="1">
        <v>173139</v>
      </c>
      <c r="Z2261" s="1"/>
      <c r="AA2261" s="1"/>
      <c r="AB2261" s="1"/>
      <c r="AC2261" s="1">
        <v>24935</v>
      </c>
      <c r="AD2261" s="1"/>
      <c r="AE2261" s="1"/>
      <c r="AF2261" s="1"/>
      <c r="AG2261" s="1">
        <v>0</v>
      </c>
      <c r="AH2261" s="1">
        <v>0</v>
      </c>
      <c r="AI2261" s="1">
        <v>1775389.238625</v>
      </c>
      <c r="AJ2261" s="1">
        <v>0</v>
      </c>
      <c r="AK2261" s="1">
        <v>0</v>
      </c>
      <c r="AL2261" s="1">
        <v>0</v>
      </c>
      <c r="AM2261" s="1">
        <v>219143.32582583331</v>
      </c>
      <c r="AN2261" s="1">
        <v>0</v>
      </c>
      <c r="AO2261" s="1">
        <v>0</v>
      </c>
      <c r="AP2261" s="1">
        <v>0</v>
      </c>
      <c r="AQ2261" s="1">
        <v>1994532.5644508332</v>
      </c>
      <c r="AR2261" s="1">
        <v>0</v>
      </c>
      <c r="AS2261" s="1">
        <v>0</v>
      </c>
      <c r="AT2261" s="1">
        <v>375368.71089659998</v>
      </c>
      <c r="AU2261" s="1">
        <v>0</v>
      </c>
      <c r="AV2261" s="1">
        <v>0</v>
      </c>
      <c r="AW2261" s="1">
        <v>0</v>
      </c>
      <c r="AX2261" s="1">
        <v>64860.423299999995</v>
      </c>
      <c r="AY2261" s="1">
        <v>0</v>
      </c>
      <c r="AZ2261" s="1">
        <v>0</v>
      </c>
      <c r="BA2261" s="1">
        <v>0</v>
      </c>
      <c r="BB2261" s="1">
        <v>440229.13419659995</v>
      </c>
      <c r="BC2261" s="7">
        <v>0.53766311140817102</v>
      </c>
      <c r="BD2261" s="35" t="s">
        <v>552</v>
      </c>
      <c r="BE2261" s="35" t="s">
        <v>552</v>
      </c>
      <c r="BF2261" s="35">
        <v>3.2901601506539753</v>
      </c>
      <c r="BG2261" s="35" t="s">
        <v>552</v>
      </c>
      <c r="BH2261" s="35" t="s">
        <v>552</v>
      </c>
      <c r="BI2261" s="35" t="s">
        <v>552</v>
      </c>
      <c r="BJ2261" s="35">
        <v>1.6743430891566096</v>
      </c>
      <c r="BK2261" s="35" t="s">
        <v>552</v>
      </c>
      <c r="BL2261" s="35" t="s">
        <v>552</v>
      </c>
      <c r="BM2261" s="35" t="s">
        <v>552</v>
      </c>
      <c r="BN2261" s="35">
        <v>2.9572662937605085</v>
      </c>
      <c r="BO2261" s="1">
        <v>0</v>
      </c>
      <c r="BP2261" s="1">
        <v>0</v>
      </c>
      <c r="BQ2261" s="1">
        <v>1490573.0813999998</v>
      </c>
      <c r="BR2261" s="1">
        <v>66255.639792679838</v>
      </c>
      <c r="BS2261" s="1">
        <v>585470.07607628009</v>
      </c>
      <c r="BT2261" s="1">
        <v>1490573.0813999998</v>
      </c>
      <c r="BU2261" s="1">
        <v>66255.639792679838</v>
      </c>
      <c r="BV2261" s="1">
        <v>172342.84511592292</v>
      </c>
      <c r="BW2261" s="35">
        <v>6.4397934037114428</v>
      </c>
      <c r="BX2261" s="1">
        <v>8108409.6159495581</v>
      </c>
      <c r="BY2261" s="1">
        <v>360416.99230290117</v>
      </c>
      <c r="BZ2261" s="1">
        <v>3184836.257910185</v>
      </c>
      <c r="CA2261" s="1">
        <v>8108409.6159495581</v>
      </c>
      <c r="CB2261" s="1">
        <v>360416.99230290117</v>
      </c>
      <c r="CC2261" s="1">
        <v>937509.47203846043</v>
      </c>
    </row>
    <row r="2262" spans="1:81" x14ac:dyDescent="0.25">
      <c r="A2262" t="s">
        <v>786</v>
      </c>
      <c r="B2262" t="s">
        <v>787</v>
      </c>
      <c r="C2262" t="s">
        <v>164</v>
      </c>
      <c r="D2262" t="s">
        <v>1730</v>
      </c>
      <c r="E2262">
        <v>30094</v>
      </c>
      <c r="F2262" t="s">
        <v>39</v>
      </c>
      <c r="G2262" t="s">
        <v>101</v>
      </c>
      <c r="H2262" s="74">
        <v>0.33910066629593</v>
      </c>
      <c r="I2262" s="1">
        <v>109076</v>
      </c>
      <c r="J2262" s="1"/>
      <c r="K2262" s="1"/>
      <c r="L2262" s="1"/>
      <c r="M2262" s="1"/>
      <c r="N2262" s="1"/>
      <c r="O2262" s="1"/>
      <c r="P2262" s="1">
        <v>169621</v>
      </c>
      <c r="Q2262" s="1"/>
      <c r="R2262" s="1"/>
      <c r="S2262" s="1"/>
      <c r="T2262" s="1">
        <v>169621</v>
      </c>
      <c r="U2262" s="1">
        <v>12.833333333333334</v>
      </c>
      <c r="V2262" s="36">
        <v>5.9682807186493728E-2</v>
      </c>
      <c r="W2262" s="1"/>
      <c r="X2262" s="1"/>
      <c r="Y2262" s="1"/>
      <c r="Z2262" s="1"/>
      <c r="AA2262" s="1"/>
      <c r="AB2262" s="1"/>
      <c r="AC2262" s="1">
        <v>24264</v>
      </c>
      <c r="AD2262" s="1"/>
      <c r="AE2262" s="1"/>
      <c r="AF2262" s="1"/>
      <c r="AG2262" s="1">
        <v>0</v>
      </c>
      <c r="AH2262" s="1">
        <v>0</v>
      </c>
      <c r="AI2262" s="1">
        <v>0</v>
      </c>
      <c r="AJ2262" s="1">
        <v>0</v>
      </c>
      <c r="AK2262" s="1"/>
      <c r="AL2262" s="1">
        <v>0</v>
      </c>
      <c r="AM2262" s="1">
        <v>213230.58118583332</v>
      </c>
      <c r="AN2262" s="1"/>
      <c r="AO2262" s="1">
        <v>0</v>
      </c>
      <c r="AP2262" s="1">
        <v>0</v>
      </c>
      <c r="AQ2262" s="1">
        <v>213230.58118583332</v>
      </c>
      <c r="AR2262" s="1">
        <v>0</v>
      </c>
      <c r="AS2262" s="1">
        <v>0</v>
      </c>
      <c r="AT2262" s="1">
        <v>0</v>
      </c>
      <c r="AU2262" s="1">
        <v>0</v>
      </c>
      <c r="AV2262" s="1"/>
      <c r="AW2262" s="1">
        <v>0</v>
      </c>
      <c r="AX2262" s="1">
        <v>63115.031519999997</v>
      </c>
      <c r="AY2262" s="1"/>
      <c r="AZ2262" s="1">
        <v>0</v>
      </c>
      <c r="BA2262" s="1">
        <v>0</v>
      </c>
      <c r="BB2262" s="1">
        <v>63115.031519999997</v>
      </c>
      <c r="BC2262" s="7">
        <v>2.5335143634331416</v>
      </c>
      <c r="BD2262" s="35" t="s">
        <v>552</v>
      </c>
      <c r="BE2262" s="35" t="s">
        <v>552</v>
      </c>
      <c r="BF2262" s="35" t="s">
        <v>552</v>
      </c>
      <c r="BG2262" s="35" t="s">
        <v>552</v>
      </c>
      <c r="BH2262" s="35" t="s">
        <v>552</v>
      </c>
      <c r="BI2262" s="35" t="s">
        <v>552</v>
      </c>
      <c r="BJ2262" s="35">
        <v>1.6291945732299264</v>
      </c>
      <c r="BK2262" s="35" t="s">
        <v>552</v>
      </c>
      <c r="BL2262" s="35" t="s">
        <v>552</v>
      </c>
      <c r="BM2262" s="35" t="s">
        <v>552</v>
      </c>
      <c r="BN2262" s="35">
        <v>1.6291945732299264</v>
      </c>
      <c r="BO2262" s="1">
        <v>0</v>
      </c>
      <c r="BP2262" s="1">
        <v>0</v>
      </c>
      <c r="BQ2262" s="1">
        <v>35903.456159999994</v>
      </c>
      <c r="BR2262" s="1">
        <v>1595.9005890640206</v>
      </c>
      <c r="BS2262" s="1">
        <v>14102.226500463481</v>
      </c>
      <c r="BT2262" s="1">
        <v>35903.456159999994</v>
      </c>
      <c r="BU2262" s="1">
        <v>1595.9005890640206</v>
      </c>
      <c r="BV2262" s="1">
        <v>4151.2246942615484</v>
      </c>
      <c r="BW2262" s="35">
        <v>6.4397934037114428</v>
      </c>
      <c r="BX2262" s="1">
        <v>195307.38398961094</v>
      </c>
      <c r="BY2262" s="1">
        <v>8681.3694973696656</v>
      </c>
      <c r="BZ2262" s="1">
        <v>76713.198694865947</v>
      </c>
      <c r="CA2262" s="1">
        <v>195307.38398961094</v>
      </c>
      <c r="CB2262" s="1">
        <v>8681.3694973696656</v>
      </c>
      <c r="CC2262" s="1">
        <v>22581.804709168024</v>
      </c>
    </row>
    <row r="2263" spans="1:81" x14ac:dyDescent="0.25">
      <c r="A2263" t="s">
        <v>905</v>
      </c>
      <c r="B2263" t="s">
        <v>906</v>
      </c>
      <c r="C2263" t="s">
        <v>164</v>
      </c>
      <c r="D2263" t="s">
        <v>38</v>
      </c>
      <c r="E2263">
        <v>30009</v>
      </c>
      <c r="F2263" t="s">
        <v>370</v>
      </c>
      <c r="G2263" t="s">
        <v>101</v>
      </c>
      <c r="H2263" s="74">
        <v>0.33910066629593</v>
      </c>
      <c r="I2263" s="1">
        <v>1346137.12</v>
      </c>
      <c r="J2263" s="1"/>
      <c r="K2263" s="1"/>
      <c r="L2263" s="1">
        <v>441850</v>
      </c>
      <c r="M2263" s="1"/>
      <c r="N2263" s="1"/>
      <c r="O2263" s="1"/>
      <c r="P2263" s="1"/>
      <c r="Q2263" s="1"/>
      <c r="R2263" s="1"/>
      <c r="S2263" s="1"/>
      <c r="T2263" s="1">
        <v>441850</v>
      </c>
      <c r="U2263" s="1">
        <v>30.714285714285715</v>
      </c>
      <c r="V2263" s="36">
        <v>7.7396666959893112E-2</v>
      </c>
      <c r="W2263" s="1"/>
      <c r="X2263" s="1"/>
      <c r="Y2263" s="1">
        <v>102518</v>
      </c>
      <c r="Z2263" s="1"/>
      <c r="AA2263" s="1"/>
      <c r="AB2263" s="1"/>
      <c r="AC2263" s="1"/>
      <c r="AD2263" s="1"/>
      <c r="AE2263" s="1"/>
      <c r="AF2263" s="1"/>
      <c r="AG2263" s="1">
        <v>0</v>
      </c>
      <c r="AH2263" s="1">
        <v>0</v>
      </c>
      <c r="AI2263" s="1">
        <v>1051872.901875</v>
      </c>
      <c r="AJ2263" s="1">
        <v>0</v>
      </c>
      <c r="AK2263" s="1">
        <v>0</v>
      </c>
      <c r="AL2263" s="1">
        <v>0</v>
      </c>
      <c r="AM2263" s="1">
        <v>0</v>
      </c>
      <c r="AN2263" s="1">
        <v>0</v>
      </c>
      <c r="AO2263" s="1">
        <v>0</v>
      </c>
      <c r="AP2263" s="1">
        <v>0</v>
      </c>
      <c r="AQ2263" s="1">
        <v>1051872.901875</v>
      </c>
      <c r="AR2263" s="1">
        <v>0</v>
      </c>
      <c r="AS2263" s="1">
        <v>0</v>
      </c>
      <c r="AT2263" s="1">
        <v>222261.01284919999</v>
      </c>
      <c r="AU2263" s="1">
        <v>0</v>
      </c>
      <c r="AV2263" s="1">
        <v>0</v>
      </c>
      <c r="AW2263" s="1">
        <v>0</v>
      </c>
      <c r="AX2263" s="1">
        <v>0</v>
      </c>
      <c r="AY2263" s="1">
        <v>0</v>
      </c>
      <c r="AZ2263" s="1">
        <v>0</v>
      </c>
      <c r="BA2263" s="1">
        <v>0</v>
      </c>
      <c r="BB2263" s="1">
        <v>222261.01284919999</v>
      </c>
      <c r="BC2263" s="7">
        <v>0.94651124004677911</v>
      </c>
      <c r="BD2263" s="35" t="s">
        <v>552</v>
      </c>
      <c r="BE2263" s="35" t="s">
        <v>552</v>
      </c>
      <c r="BF2263" s="35">
        <v>2.8836345246671948</v>
      </c>
      <c r="BG2263" s="35" t="s">
        <v>552</v>
      </c>
      <c r="BH2263" s="35" t="s">
        <v>552</v>
      </c>
      <c r="BI2263" s="35" t="s">
        <v>552</v>
      </c>
      <c r="BJ2263" s="35" t="s">
        <v>552</v>
      </c>
      <c r="BK2263" s="35" t="s">
        <v>552</v>
      </c>
      <c r="BL2263" s="35" t="s">
        <v>552</v>
      </c>
      <c r="BM2263" s="35" t="s">
        <v>552</v>
      </c>
      <c r="BN2263" s="35">
        <v>2.8836345246671948</v>
      </c>
      <c r="BO2263" s="1">
        <v>0</v>
      </c>
      <c r="BP2263" s="1"/>
      <c r="BQ2263" s="1">
        <v>443094.4944192</v>
      </c>
      <c r="BR2263" s="1">
        <v>19695.451087030549</v>
      </c>
      <c r="BS2263" s="1">
        <v>174039.48225935668</v>
      </c>
      <c r="BT2263" s="1">
        <v>443094.4944192</v>
      </c>
      <c r="BU2263" s="1">
        <v>19695.451087030549</v>
      </c>
      <c r="BV2263" s="1">
        <v>51231.413458562121</v>
      </c>
      <c r="BW2263" s="35">
        <v>5.9850879252059039</v>
      </c>
      <c r="BX2263" s="1">
        <v>2208865.0138543686</v>
      </c>
      <c r="BY2263" s="1">
        <v>98183.555395439485</v>
      </c>
      <c r="BZ2263" s="1">
        <v>867602.1215202061</v>
      </c>
      <c r="CA2263" s="1">
        <v>2208865.0138543686</v>
      </c>
      <c r="CB2263" s="1">
        <v>98183.555395439485</v>
      </c>
      <c r="CC2263" s="1">
        <v>255393.10062350926</v>
      </c>
    </row>
    <row r="2264" spans="1:81" x14ac:dyDescent="0.25">
      <c r="A2264" t="s">
        <v>905</v>
      </c>
      <c r="B2264" t="s">
        <v>906</v>
      </c>
      <c r="C2264" t="s">
        <v>164</v>
      </c>
      <c r="D2264" t="s">
        <v>28</v>
      </c>
      <c r="E2264">
        <v>30009</v>
      </c>
      <c r="F2264" t="s">
        <v>370</v>
      </c>
      <c r="G2264" t="s">
        <v>101</v>
      </c>
      <c r="H2264" s="74">
        <v>0.33910066629593</v>
      </c>
      <c r="I2264" s="1">
        <v>1528086.35</v>
      </c>
      <c r="J2264" s="1">
        <v>0</v>
      </c>
      <c r="K2264" s="1">
        <v>0</v>
      </c>
      <c r="L2264" s="1">
        <v>441850</v>
      </c>
      <c r="M2264" s="1">
        <v>0</v>
      </c>
      <c r="N2264" s="1">
        <v>0</v>
      </c>
      <c r="O2264" s="1">
        <v>0</v>
      </c>
      <c r="P2264" s="1">
        <v>400352</v>
      </c>
      <c r="Q2264" s="1">
        <v>0</v>
      </c>
      <c r="R2264" s="1">
        <v>0</v>
      </c>
      <c r="S2264" s="1">
        <v>0</v>
      </c>
      <c r="T2264" s="1">
        <v>842202</v>
      </c>
      <c r="U2264" s="1"/>
      <c r="V2264" s="36"/>
      <c r="W2264" s="1"/>
      <c r="X2264" s="1"/>
      <c r="Y2264" s="1">
        <v>102518</v>
      </c>
      <c r="Z2264" s="1"/>
      <c r="AA2264" s="1"/>
      <c r="AB2264" s="1"/>
      <c r="AC2264" s="1">
        <v>47156</v>
      </c>
      <c r="AD2264" s="1"/>
      <c r="AE2264" s="1"/>
      <c r="AF2264" s="1"/>
      <c r="AG2264" s="1">
        <v>0</v>
      </c>
      <c r="AH2264" s="1">
        <v>0</v>
      </c>
      <c r="AI2264" s="1">
        <v>1051872.901875</v>
      </c>
      <c r="AJ2264" s="1">
        <v>0</v>
      </c>
      <c r="AK2264" s="1">
        <v>0</v>
      </c>
      <c r="AL2264" s="1">
        <v>0</v>
      </c>
      <c r="AM2264" s="1">
        <v>414484.41314666666</v>
      </c>
      <c r="AN2264" s="1">
        <v>0</v>
      </c>
      <c r="AO2264" s="1">
        <v>0</v>
      </c>
      <c r="AP2264" s="1">
        <v>0</v>
      </c>
      <c r="AQ2264" s="1">
        <v>1466357.3150216667</v>
      </c>
      <c r="AR2264" s="1">
        <v>0</v>
      </c>
      <c r="AS2264" s="1">
        <v>0</v>
      </c>
      <c r="AT2264" s="1">
        <v>222261.01284919999</v>
      </c>
      <c r="AU2264" s="1">
        <v>0</v>
      </c>
      <c r="AV2264" s="1">
        <v>0</v>
      </c>
      <c r="AW2264" s="1">
        <v>0</v>
      </c>
      <c r="AX2264" s="1">
        <v>122661.24407999999</v>
      </c>
      <c r="AY2264" s="1">
        <v>0</v>
      </c>
      <c r="AZ2264" s="1">
        <v>0</v>
      </c>
      <c r="BA2264" s="1">
        <v>0</v>
      </c>
      <c r="BB2264" s="1">
        <v>344922.25692919997</v>
      </c>
      <c r="BC2264" s="7">
        <v>1.1853254051715509</v>
      </c>
      <c r="BD2264" s="35" t="s">
        <v>552</v>
      </c>
      <c r="BE2264" s="35" t="s">
        <v>552</v>
      </c>
      <c r="BF2264" s="35">
        <v>2.8836345246671948</v>
      </c>
      <c r="BG2264" s="35" t="s">
        <v>552</v>
      </c>
      <c r="BH2264" s="35" t="s">
        <v>552</v>
      </c>
      <c r="BI2264" s="35" t="s">
        <v>552</v>
      </c>
      <c r="BJ2264" s="35">
        <v>1.3416834616204407</v>
      </c>
      <c r="BK2264" s="35" t="s">
        <v>552</v>
      </c>
      <c r="BL2264" s="35" t="s">
        <v>552</v>
      </c>
      <c r="BM2264" s="35" t="s">
        <v>552</v>
      </c>
      <c r="BN2264" s="35">
        <v>2.1506474360674357</v>
      </c>
      <c r="BO2264" s="1">
        <v>0</v>
      </c>
      <c r="BP2264" s="1">
        <v>0</v>
      </c>
      <c r="BQ2264" s="1">
        <v>502984.90296600002</v>
      </c>
      <c r="BR2264" s="1">
        <v>22357.566340035293</v>
      </c>
      <c r="BS2264" s="1">
        <v>197563.34867401185</v>
      </c>
      <c r="BT2264" s="1">
        <v>502984.90296600002</v>
      </c>
      <c r="BU2264" s="1">
        <v>22357.566340035293</v>
      </c>
      <c r="BV2264" s="1">
        <v>58156.054412373</v>
      </c>
      <c r="BW2264" s="35">
        <v>5.9850879252059039</v>
      </c>
      <c r="BX2264" s="1">
        <v>2507423.9663366699</v>
      </c>
      <c r="BY2264" s="1">
        <v>111454.43399869988</v>
      </c>
      <c r="BZ2264" s="1">
        <v>984870.66393806029</v>
      </c>
      <c r="CA2264" s="1">
        <v>2507423.9663366699</v>
      </c>
      <c r="CB2264" s="1">
        <v>111454.43399869988</v>
      </c>
      <c r="CC2264" s="1">
        <v>289913.04462873813</v>
      </c>
    </row>
    <row r="2265" spans="1:81" x14ac:dyDescent="0.25">
      <c r="A2265" t="s">
        <v>905</v>
      </c>
      <c r="B2265" t="s">
        <v>906</v>
      </c>
      <c r="C2265" t="s">
        <v>164</v>
      </c>
      <c r="D2265" t="s">
        <v>1730</v>
      </c>
      <c r="E2265">
        <v>30009</v>
      </c>
      <c r="F2265" t="s">
        <v>370</v>
      </c>
      <c r="G2265" t="s">
        <v>101</v>
      </c>
      <c r="H2265" s="74">
        <v>0.33910066629593</v>
      </c>
      <c r="I2265" s="1">
        <v>181949.23</v>
      </c>
      <c r="J2265" s="1"/>
      <c r="K2265" s="1"/>
      <c r="L2265" s="1"/>
      <c r="M2265" s="1"/>
      <c r="N2265" s="1"/>
      <c r="O2265" s="1"/>
      <c r="P2265" s="1">
        <v>400352</v>
      </c>
      <c r="Q2265" s="1"/>
      <c r="R2265" s="1"/>
      <c r="S2265" s="1"/>
      <c r="T2265" s="1">
        <v>400352</v>
      </c>
      <c r="U2265" s="1">
        <v>17.8</v>
      </c>
      <c r="V2265" s="36">
        <v>0.13397644508142739</v>
      </c>
      <c r="W2265" s="1"/>
      <c r="X2265" s="1"/>
      <c r="Y2265" s="1"/>
      <c r="Z2265" s="1"/>
      <c r="AA2265" s="1"/>
      <c r="AB2265" s="1"/>
      <c r="AC2265" s="1">
        <v>47156</v>
      </c>
      <c r="AD2265" s="1"/>
      <c r="AE2265" s="1"/>
      <c r="AF2265" s="1"/>
      <c r="AG2265" s="1">
        <v>0</v>
      </c>
      <c r="AH2265" s="1">
        <v>0</v>
      </c>
      <c r="AI2265" s="1">
        <v>0</v>
      </c>
      <c r="AJ2265" s="1">
        <v>0</v>
      </c>
      <c r="AK2265" s="1"/>
      <c r="AL2265" s="1">
        <v>0</v>
      </c>
      <c r="AM2265" s="1">
        <v>414484.41314666666</v>
      </c>
      <c r="AN2265" s="1"/>
      <c r="AO2265" s="1">
        <v>0</v>
      </c>
      <c r="AP2265" s="1">
        <v>0</v>
      </c>
      <c r="AQ2265" s="1">
        <v>414484.41314666666</v>
      </c>
      <c r="AR2265" s="1">
        <v>0</v>
      </c>
      <c r="AS2265" s="1">
        <v>0</v>
      </c>
      <c r="AT2265" s="1">
        <v>0</v>
      </c>
      <c r="AU2265" s="1">
        <v>0</v>
      </c>
      <c r="AV2265" s="1"/>
      <c r="AW2265" s="1">
        <v>0</v>
      </c>
      <c r="AX2265" s="1">
        <v>122661.24407999999</v>
      </c>
      <c r="AY2265" s="1"/>
      <c r="AZ2265" s="1">
        <v>0</v>
      </c>
      <c r="BA2265" s="1">
        <v>0</v>
      </c>
      <c r="BB2265" s="1">
        <v>122661.24407999999</v>
      </c>
      <c r="BC2265" s="7">
        <v>2.9521732915641725</v>
      </c>
      <c r="BD2265" s="35" t="s">
        <v>552</v>
      </c>
      <c r="BE2265" s="35" t="s">
        <v>552</v>
      </c>
      <c r="BF2265" s="35" t="s">
        <v>552</v>
      </c>
      <c r="BG2265" s="35" t="s">
        <v>552</v>
      </c>
      <c r="BH2265" s="35" t="s">
        <v>552</v>
      </c>
      <c r="BI2265" s="35" t="s">
        <v>552</v>
      </c>
      <c r="BJ2265" s="35">
        <v>1.3416834616204407</v>
      </c>
      <c r="BK2265" s="35" t="s">
        <v>552</v>
      </c>
      <c r="BL2265" s="35" t="s">
        <v>552</v>
      </c>
      <c r="BM2265" s="35" t="s">
        <v>552</v>
      </c>
      <c r="BN2265" s="35">
        <v>1.3416834616204407</v>
      </c>
      <c r="BO2265" s="1">
        <v>0</v>
      </c>
      <c r="BP2265" s="1">
        <v>0</v>
      </c>
      <c r="BQ2265" s="1">
        <v>59890.408546799998</v>
      </c>
      <c r="BR2265" s="1">
        <v>2662.1152530047398</v>
      </c>
      <c r="BS2265" s="1">
        <v>23523.866414655153</v>
      </c>
      <c r="BT2265" s="1">
        <v>59890.408546799998</v>
      </c>
      <c r="BU2265" s="1">
        <v>2662.1152530047398</v>
      </c>
      <c r="BV2265" s="1">
        <v>6924.6409538108683</v>
      </c>
      <c r="BW2265" s="35">
        <v>5.9850879252059039</v>
      </c>
      <c r="BX2265" s="1">
        <v>298558.95248230116</v>
      </c>
      <c r="BY2265" s="1">
        <v>13270.878603260389</v>
      </c>
      <c r="BZ2265" s="1">
        <v>117268.54241785411</v>
      </c>
      <c r="CA2265" s="1">
        <v>298558.95248230116</v>
      </c>
      <c r="CB2265" s="1">
        <v>13270.878603260389</v>
      </c>
      <c r="CC2265" s="1">
        <v>34519.944005228856</v>
      </c>
    </row>
    <row r="2266" spans="1:81" x14ac:dyDescent="0.25">
      <c r="A2266" t="s">
        <v>1154</v>
      </c>
      <c r="B2266" t="s">
        <v>1155</v>
      </c>
      <c r="C2266" t="s">
        <v>164</v>
      </c>
      <c r="D2266" t="s">
        <v>38</v>
      </c>
      <c r="E2266">
        <v>30200</v>
      </c>
      <c r="F2266" t="s">
        <v>370</v>
      </c>
      <c r="G2266" t="s">
        <v>55</v>
      </c>
      <c r="H2266" s="74">
        <v>0.53246165051848993</v>
      </c>
      <c r="I2266" s="1">
        <v>1332441.2</v>
      </c>
      <c r="J2266" s="1"/>
      <c r="K2266" s="1"/>
      <c r="L2266" s="1">
        <v>81616</v>
      </c>
      <c r="M2266" s="1"/>
      <c r="N2266" s="1"/>
      <c r="O2266" s="1"/>
      <c r="P2266" s="1"/>
      <c r="Q2266" s="1"/>
      <c r="R2266" s="1"/>
      <c r="S2266" s="1"/>
      <c r="T2266" s="1">
        <v>81616</v>
      </c>
      <c r="U2266" s="1">
        <v>29.666666666666668</v>
      </c>
      <c r="V2266" s="36">
        <v>0.13104549975959998</v>
      </c>
      <c r="W2266" s="1"/>
      <c r="X2266" s="1"/>
      <c r="Y2266" s="1">
        <v>18936</v>
      </c>
      <c r="Z2266" s="1"/>
      <c r="AA2266" s="1"/>
      <c r="AB2266" s="1"/>
      <c r="AC2266" s="1"/>
      <c r="AD2266" s="1"/>
      <c r="AE2266" s="1"/>
      <c r="AF2266" s="1"/>
      <c r="AG2266" s="1">
        <v>0</v>
      </c>
      <c r="AH2266" s="1">
        <v>0</v>
      </c>
      <c r="AI2266" s="1">
        <v>194290.44700000001</v>
      </c>
      <c r="AJ2266" s="1">
        <v>0</v>
      </c>
      <c r="AK2266" s="1">
        <v>0</v>
      </c>
      <c r="AL2266" s="1">
        <v>0</v>
      </c>
      <c r="AM2266" s="1">
        <v>0</v>
      </c>
      <c r="AN2266" s="1">
        <v>0</v>
      </c>
      <c r="AO2266" s="1">
        <v>0</v>
      </c>
      <c r="AP2266" s="1">
        <v>0</v>
      </c>
      <c r="AQ2266" s="1">
        <v>194290.44700000001</v>
      </c>
      <c r="AR2266" s="1">
        <v>0</v>
      </c>
      <c r="AS2266" s="1">
        <v>0</v>
      </c>
      <c r="AT2266" s="1">
        <v>41053.615358399999</v>
      </c>
      <c r="AU2266" s="1">
        <v>0</v>
      </c>
      <c r="AV2266" s="1">
        <v>0</v>
      </c>
      <c r="AW2266" s="1">
        <v>0</v>
      </c>
      <c r="AX2266" s="1">
        <v>0</v>
      </c>
      <c r="AY2266" s="1">
        <v>0</v>
      </c>
      <c r="AZ2266" s="1">
        <v>0</v>
      </c>
      <c r="BA2266" s="1">
        <v>0</v>
      </c>
      <c r="BB2266" s="1">
        <v>41053.615358399999</v>
      </c>
      <c r="BC2266" s="7">
        <v>0.17662622737753833</v>
      </c>
      <c r="BD2266" s="35" t="s">
        <v>552</v>
      </c>
      <c r="BE2266" s="35" t="s">
        <v>552</v>
      </c>
      <c r="BF2266" s="35">
        <v>2.8835530087041761</v>
      </c>
      <c r="BG2266" s="35" t="s">
        <v>552</v>
      </c>
      <c r="BH2266" s="35" t="s">
        <v>552</v>
      </c>
      <c r="BI2266" s="35" t="s">
        <v>552</v>
      </c>
      <c r="BJ2266" s="35" t="s">
        <v>552</v>
      </c>
      <c r="BK2266" s="35" t="s">
        <v>552</v>
      </c>
      <c r="BL2266" s="35" t="s">
        <v>552</v>
      </c>
      <c r="BM2266" s="35" t="s">
        <v>552</v>
      </c>
      <c r="BN2266" s="35">
        <v>2.8835530087041761</v>
      </c>
      <c r="BO2266" s="1">
        <v>0</v>
      </c>
      <c r="BP2266" s="1"/>
      <c r="BQ2266" s="1">
        <v>438586.34539199993</v>
      </c>
      <c r="BR2266" s="1">
        <v>19495.064871953229</v>
      </c>
      <c r="BS2266" s="1">
        <v>172268.76307298912</v>
      </c>
      <c r="BT2266" s="1">
        <v>438586.34539199993</v>
      </c>
      <c r="BU2266" s="1">
        <v>19495.064871953229</v>
      </c>
      <c r="BV2266" s="1">
        <v>50710.172843627297</v>
      </c>
      <c r="BW2266" s="35">
        <v>6.0743078035836477</v>
      </c>
      <c r="BX2266" s="1">
        <v>2225522.1149678584</v>
      </c>
      <c r="BY2266" s="1">
        <v>98923.95981112172</v>
      </c>
      <c r="BZ2266" s="1">
        <v>874144.72877497133</v>
      </c>
      <c r="CA2266" s="1">
        <v>2225522.1149678584</v>
      </c>
      <c r="CB2266" s="1">
        <v>98923.95981112172</v>
      </c>
      <c r="CC2266" s="1">
        <v>257319.02578149358</v>
      </c>
    </row>
    <row r="2267" spans="1:81" x14ac:dyDescent="0.25">
      <c r="A2267" t="s">
        <v>1154</v>
      </c>
      <c r="B2267" t="s">
        <v>1155</v>
      </c>
      <c r="C2267" t="s">
        <v>164</v>
      </c>
      <c r="D2267" t="s">
        <v>28</v>
      </c>
      <c r="E2267">
        <v>30200</v>
      </c>
      <c r="F2267" t="s">
        <v>370</v>
      </c>
      <c r="G2267" t="s">
        <v>55</v>
      </c>
      <c r="H2267" s="74">
        <v>0.53246165051848993</v>
      </c>
      <c r="I2267" s="1">
        <v>1332441.2</v>
      </c>
      <c r="J2267" s="1">
        <v>0</v>
      </c>
      <c r="K2267" s="1">
        <v>0</v>
      </c>
      <c r="L2267" s="1">
        <v>81616</v>
      </c>
      <c r="M2267" s="1">
        <v>0</v>
      </c>
      <c r="N2267" s="1">
        <v>0</v>
      </c>
      <c r="O2267" s="1">
        <v>0</v>
      </c>
      <c r="P2267" s="1">
        <v>317834</v>
      </c>
      <c r="Q2267" s="1">
        <v>0</v>
      </c>
      <c r="R2267" s="1">
        <v>0</v>
      </c>
      <c r="S2267" s="1">
        <v>0</v>
      </c>
      <c r="T2267" s="1">
        <v>399450</v>
      </c>
      <c r="U2267" s="1"/>
      <c r="V2267" s="36"/>
      <c r="W2267" s="1"/>
      <c r="X2267" s="1"/>
      <c r="Y2267" s="1">
        <v>18936</v>
      </c>
      <c r="Z2267" s="1"/>
      <c r="AA2267" s="1"/>
      <c r="AB2267" s="1"/>
      <c r="AC2267" s="1">
        <v>37437</v>
      </c>
      <c r="AD2267" s="1"/>
      <c r="AE2267" s="1"/>
      <c r="AF2267" s="1"/>
      <c r="AG2267" s="1">
        <v>0</v>
      </c>
      <c r="AH2267" s="1">
        <v>0</v>
      </c>
      <c r="AI2267" s="1">
        <v>194290.44700000001</v>
      </c>
      <c r="AJ2267" s="1">
        <v>0</v>
      </c>
      <c r="AK2267" s="1">
        <v>0</v>
      </c>
      <c r="AL2267" s="1">
        <v>0</v>
      </c>
      <c r="AM2267" s="1">
        <v>329057.86645166663</v>
      </c>
      <c r="AN2267" s="1">
        <v>0</v>
      </c>
      <c r="AO2267" s="1">
        <v>0</v>
      </c>
      <c r="AP2267" s="1">
        <v>0</v>
      </c>
      <c r="AQ2267" s="1">
        <v>523348.31345166662</v>
      </c>
      <c r="AR2267" s="1">
        <v>0</v>
      </c>
      <c r="AS2267" s="1">
        <v>0</v>
      </c>
      <c r="AT2267" s="1">
        <v>41053.615358399999</v>
      </c>
      <c r="AU2267" s="1">
        <v>0</v>
      </c>
      <c r="AV2267" s="1">
        <v>0</v>
      </c>
      <c r="AW2267" s="1">
        <v>0</v>
      </c>
      <c r="AX2267" s="1">
        <v>97380.375659999991</v>
      </c>
      <c r="AY2267" s="1">
        <v>0</v>
      </c>
      <c r="AZ2267" s="1">
        <v>0</v>
      </c>
      <c r="BA2267" s="1">
        <v>0</v>
      </c>
      <c r="BB2267" s="1">
        <v>138433.9910184</v>
      </c>
      <c r="BC2267" s="7">
        <v>0.4966690496136465</v>
      </c>
      <c r="BD2267" s="35" t="s">
        <v>552</v>
      </c>
      <c r="BE2267" s="35" t="s">
        <v>552</v>
      </c>
      <c r="BF2267" s="35">
        <v>2.8835530087041761</v>
      </c>
      <c r="BG2267" s="35" t="s">
        <v>552</v>
      </c>
      <c r="BH2267" s="35" t="s">
        <v>552</v>
      </c>
      <c r="BI2267" s="35" t="s">
        <v>552</v>
      </c>
      <c r="BJ2267" s="35">
        <v>1.3417011462325195</v>
      </c>
      <c r="BK2267" s="35" t="s">
        <v>552</v>
      </c>
      <c r="BL2267" s="35" t="s">
        <v>552</v>
      </c>
      <c r="BM2267" s="35" t="s">
        <v>552</v>
      </c>
      <c r="BN2267" s="35">
        <v>1.6567337701090668</v>
      </c>
      <c r="BO2267" s="1">
        <v>0</v>
      </c>
      <c r="BP2267" s="1">
        <v>0</v>
      </c>
      <c r="BQ2267" s="1">
        <v>438586.34539199993</v>
      </c>
      <c r="BR2267" s="1">
        <v>19495.064871953229</v>
      </c>
      <c r="BS2267" s="1">
        <v>172268.76307298912</v>
      </c>
      <c r="BT2267" s="1">
        <v>438586.34539199993</v>
      </c>
      <c r="BU2267" s="1">
        <v>19495.064871953229</v>
      </c>
      <c r="BV2267" s="1">
        <v>50710.172843627297</v>
      </c>
      <c r="BW2267" s="35">
        <v>6.0743078035836477</v>
      </c>
      <c r="BX2267" s="1">
        <v>2225522.1149678584</v>
      </c>
      <c r="BY2267" s="1">
        <v>98923.95981112172</v>
      </c>
      <c r="BZ2267" s="1">
        <v>874144.72877497133</v>
      </c>
      <c r="CA2267" s="1">
        <v>2225522.1149678584</v>
      </c>
      <c r="CB2267" s="1">
        <v>98923.95981112172</v>
      </c>
      <c r="CC2267" s="1">
        <v>257319.02578149358</v>
      </c>
    </row>
    <row r="2268" spans="1:81" x14ac:dyDescent="0.25">
      <c r="A2268" t="s">
        <v>1154</v>
      </c>
      <c r="B2268" t="s">
        <v>1155</v>
      </c>
      <c r="C2268" t="s">
        <v>164</v>
      </c>
      <c r="D2268" t="s">
        <v>1730</v>
      </c>
      <c r="E2268">
        <v>30200</v>
      </c>
      <c r="F2268" t="s">
        <v>370</v>
      </c>
      <c r="G2268" t="s">
        <v>55</v>
      </c>
      <c r="H2268" s="74">
        <v>0.53246165051848993</v>
      </c>
      <c r="I2268" s="1"/>
      <c r="J2268" s="1"/>
      <c r="K2268" s="1"/>
      <c r="L2268" s="1"/>
      <c r="M2268" s="1"/>
      <c r="N2268" s="1"/>
      <c r="O2268" s="1"/>
      <c r="P2268" s="1">
        <v>317834</v>
      </c>
      <c r="Q2268" s="1"/>
      <c r="R2268" s="1"/>
      <c r="S2268" s="1"/>
      <c r="T2268" s="1">
        <v>317834</v>
      </c>
      <c r="U2268" s="1">
        <v>18.8</v>
      </c>
      <c r="V2268" s="36" t="s">
        <v>552</v>
      </c>
      <c r="W2268" s="1"/>
      <c r="X2268" s="1"/>
      <c r="Y2268" s="1"/>
      <c r="Z2268" s="1"/>
      <c r="AA2268" s="1"/>
      <c r="AB2268" s="1"/>
      <c r="AC2268" s="1">
        <v>37437</v>
      </c>
      <c r="AD2268" s="1"/>
      <c r="AE2268" s="1"/>
      <c r="AF2268" s="1"/>
      <c r="AG2268" s="1">
        <v>0</v>
      </c>
      <c r="AH2268" s="1">
        <v>0</v>
      </c>
      <c r="AI2268" s="1">
        <v>0</v>
      </c>
      <c r="AJ2268" s="1">
        <v>0</v>
      </c>
      <c r="AK2268" s="1"/>
      <c r="AL2268" s="1">
        <v>0</v>
      </c>
      <c r="AM2268" s="1">
        <v>329057.86645166663</v>
      </c>
      <c r="AN2268" s="1"/>
      <c r="AO2268" s="1">
        <v>0</v>
      </c>
      <c r="AP2268" s="1">
        <v>0</v>
      </c>
      <c r="AQ2268" s="1">
        <v>329057.86645166663</v>
      </c>
      <c r="AR2268" s="1">
        <v>0</v>
      </c>
      <c r="AS2268" s="1">
        <v>0</v>
      </c>
      <c r="AT2268" s="1">
        <v>0</v>
      </c>
      <c r="AU2268" s="1">
        <v>0</v>
      </c>
      <c r="AV2268" s="1"/>
      <c r="AW2268" s="1">
        <v>0</v>
      </c>
      <c r="AX2268" s="1">
        <v>97380.375659999991</v>
      </c>
      <c r="AY2268" s="1"/>
      <c r="AZ2268" s="1">
        <v>0</v>
      </c>
      <c r="BA2268" s="1">
        <v>0</v>
      </c>
      <c r="BB2268" s="1">
        <v>97380.375659999991</v>
      </c>
      <c r="BC2268" s="7" t="s">
        <v>552</v>
      </c>
      <c r="BD2268" s="35" t="s">
        <v>552</v>
      </c>
      <c r="BE2268" s="35" t="s">
        <v>552</v>
      </c>
      <c r="BF2268" s="35" t="s">
        <v>552</v>
      </c>
      <c r="BG2268" s="35" t="s">
        <v>552</v>
      </c>
      <c r="BH2268" s="35" t="s">
        <v>552</v>
      </c>
      <c r="BI2268" s="35" t="s">
        <v>552</v>
      </c>
      <c r="BJ2268" s="35">
        <v>1.3417011462325195</v>
      </c>
      <c r="BK2268" s="35" t="s">
        <v>552</v>
      </c>
      <c r="BL2268" s="35" t="s">
        <v>552</v>
      </c>
      <c r="BM2268" s="35" t="s">
        <v>552</v>
      </c>
      <c r="BN2268" s="35">
        <v>1.3417011462325195</v>
      </c>
      <c r="BO2268" s="1">
        <v>0</v>
      </c>
      <c r="BP2268" s="1">
        <v>0</v>
      </c>
      <c r="BQ2268" s="1">
        <v>0</v>
      </c>
      <c r="BR2268" s="1">
        <v>0</v>
      </c>
      <c r="BS2268" s="1">
        <v>0</v>
      </c>
      <c r="BT2268" s="1">
        <v>0</v>
      </c>
      <c r="BU2268" s="1">
        <v>0</v>
      </c>
      <c r="BV2268" s="1">
        <v>0</v>
      </c>
      <c r="BW2268" s="35">
        <v>6.0743078035836477</v>
      </c>
      <c r="BX2268" s="1">
        <v>0</v>
      </c>
      <c r="BY2268" s="1">
        <v>0</v>
      </c>
      <c r="BZ2268" s="1">
        <v>0</v>
      </c>
      <c r="CA2268" s="1">
        <v>0</v>
      </c>
      <c r="CB2268" s="1">
        <v>0</v>
      </c>
      <c r="CC2268" s="1">
        <v>0</v>
      </c>
    </row>
    <row r="2269" spans="1:81" x14ac:dyDescent="0.25">
      <c r="A2269" t="s">
        <v>1402</v>
      </c>
      <c r="B2269" t="s">
        <v>1403</v>
      </c>
      <c r="C2269" t="s">
        <v>164</v>
      </c>
      <c r="D2269" t="s">
        <v>28</v>
      </c>
      <c r="E2269">
        <v>30198</v>
      </c>
      <c r="F2269" t="s">
        <v>370</v>
      </c>
      <c r="G2269" t="s">
        <v>101</v>
      </c>
      <c r="H2269" s="74">
        <v>0.33910066629593</v>
      </c>
      <c r="I2269" s="1">
        <v>470037.26999999996</v>
      </c>
      <c r="J2269" s="1">
        <v>0</v>
      </c>
      <c r="K2269" s="1">
        <v>0</v>
      </c>
      <c r="L2269" s="1">
        <v>0</v>
      </c>
      <c r="M2269" s="1">
        <v>0</v>
      </c>
      <c r="N2269" s="1">
        <v>0</v>
      </c>
      <c r="O2269" s="1">
        <v>0</v>
      </c>
      <c r="P2269" s="1">
        <v>252692</v>
      </c>
      <c r="Q2269" s="1">
        <v>0</v>
      </c>
      <c r="R2269" s="1">
        <v>0</v>
      </c>
      <c r="S2269" s="1">
        <v>0</v>
      </c>
      <c r="T2269" s="1">
        <v>252692</v>
      </c>
      <c r="U2269" s="1"/>
      <c r="V2269" s="36"/>
      <c r="W2269" s="1"/>
      <c r="X2269" s="1"/>
      <c r="Y2269" s="1"/>
      <c r="Z2269" s="1"/>
      <c r="AA2269" s="1"/>
      <c r="AB2269" s="1"/>
      <c r="AC2269" s="1">
        <v>29764</v>
      </c>
      <c r="AD2269" s="1"/>
      <c r="AE2269" s="1"/>
      <c r="AF2269" s="1"/>
      <c r="AG2269" s="1">
        <v>0</v>
      </c>
      <c r="AH2269" s="1">
        <v>0</v>
      </c>
      <c r="AI2269" s="1">
        <v>0</v>
      </c>
      <c r="AJ2269" s="1">
        <v>0</v>
      </c>
      <c r="AK2269" s="1">
        <v>0</v>
      </c>
      <c r="AL2269" s="1">
        <v>0</v>
      </c>
      <c r="AM2269" s="1">
        <v>261614.93599666664</v>
      </c>
      <c r="AN2269" s="1">
        <v>0</v>
      </c>
      <c r="AO2269" s="1">
        <v>0</v>
      </c>
      <c r="AP2269" s="1">
        <v>0</v>
      </c>
      <c r="AQ2269" s="1">
        <v>261614.93599666664</v>
      </c>
      <c r="AR2269" s="1">
        <v>0</v>
      </c>
      <c r="AS2269" s="1">
        <v>0</v>
      </c>
      <c r="AT2269" s="1">
        <v>0</v>
      </c>
      <c r="AU2269" s="1">
        <v>0</v>
      </c>
      <c r="AV2269" s="1">
        <v>0</v>
      </c>
      <c r="AW2269" s="1">
        <v>0</v>
      </c>
      <c r="AX2269" s="1">
        <v>77421.521519999995</v>
      </c>
      <c r="AY2269" s="1">
        <v>0</v>
      </c>
      <c r="AZ2269" s="1">
        <v>0</v>
      </c>
      <c r="BA2269" s="1">
        <v>0</v>
      </c>
      <c r="BB2269" s="1">
        <v>77421.521519999995</v>
      </c>
      <c r="BC2269" s="7">
        <v>0.72129696761422057</v>
      </c>
      <c r="BD2269" s="35" t="s">
        <v>552</v>
      </c>
      <c r="BE2269" s="35" t="s">
        <v>552</v>
      </c>
      <c r="BF2269" s="35" t="s">
        <v>552</v>
      </c>
      <c r="BG2269" s="35" t="s">
        <v>552</v>
      </c>
      <c r="BH2269" s="35" t="s">
        <v>552</v>
      </c>
      <c r="BI2269" s="35" t="s">
        <v>552</v>
      </c>
      <c r="BJ2269" s="35">
        <v>1.3416984214643384</v>
      </c>
      <c r="BK2269" s="35" t="s">
        <v>552</v>
      </c>
      <c r="BL2269" s="35" t="s">
        <v>552</v>
      </c>
      <c r="BM2269" s="35" t="s">
        <v>552</v>
      </c>
      <c r="BN2269" s="35">
        <v>1.3416984214643384</v>
      </c>
      <c r="BO2269" s="1">
        <v>0</v>
      </c>
      <c r="BP2269" s="1">
        <v>0</v>
      </c>
      <c r="BQ2269" s="1">
        <v>154717.46779319996</v>
      </c>
      <c r="BR2269" s="1">
        <v>6877.1568087851037</v>
      </c>
      <c r="BS2269" s="1">
        <v>60770.215677138018</v>
      </c>
      <c r="BT2269" s="1">
        <v>154717.46779319999</v>
      </c>
      <c r="BU2269" s="1">
        <v>6877.1568087851047</v>
      </c>
      <c r="BV2269" s="1">
        <v>17888.722747875636</v>
      </c>
      <c r="BW2269" s="35">
        <v>5.9767004451923516</v>
      </c>
      <c r="BX2269" s="1">
        <v>769982.4908454516</v>
      </c>
      <c r="BY2269" s="1">
        <v>34225.54935193844</v>
      </c>
      <c r="BZ2269" s="1">
        <v>302435.15941484808</v>
      </c>
      <c r="CA2269" s="1">
        <v>769982.4908454516</v>
      </c>
      <c r="CB2269" s="1">
        <v>34225.54935193844</v>
      </c>
      <c r="CC2269" s="1">
        <v>89026.814463275223</v>
      </c>
    </row>
    <row r="2270" spans="1:81" x14ac:dyDescent="0.25">
      <c r="A2270" t="s">
        <v>1402</v>
      </c>
      <c r="B2270" t="s">
        <v>1403</v>
      </c>
      <c r="C2270" t="s">
        <v>164</v>
      </c>
      <c r="D2270" t="s">
        <v>1730</v>
      </c>
      <c r="E2270">
        <v>30198</v>
      </c>
      <c r="F2270" t="s">
        <v>370</v>
      </c>
      <c r="G2270" t="s">
        <v>101</v>
      </c>
      <c r="H2270" s="74">
        <v>0.33910066629593</v>
      </c>
      <c r="I2270" s="1">
        <v>470037.26999999996</v>
      </c>
      <c r="J2270" s="1"/>
      <c r="K2270" s="1"/>
      <c r="L2270" s="1"/>
      <c r="M2270" s="1"/>
      <c r="N2270" s="1"/>
      <c r="O2270" s="1"/>
      <c r="P2270" s="1">
        <v>252692</v>
      </c>
      <c r="Q2270" s="1"/>
      <c r="R2270" s="1"/>
      <c r="S2270" s="1"/>
      <c r="T2270" s="1">
        <v>252692</v>
      </c>
      <c r="U2270" s="1">
        <v>18.888888888888889</v>
      </c>
      <c r="V2270" s="36">
        <v>9.6257242441845761E-2</v>
      </c>
      <c r="W2270" s="1"/>
      <c r="X2270" s="1"/>
      <c r="Y2270" s="1"/>
      <c r="Z2270" s="1"/>
      <c r="AA2270" s="1"/>
      <c r="AB2270" s="1"/>
      <c r="AC2270" s="1">
        <v>29764</v>
      </c>
      <c r="AD2270" s="1"/>
      <c r="AE2270" s="1"/>
      <c r="AF2270" s="1"/>
      <c r="AG2270" s="1">
        <v>0</v>
      </c>
      <c r="AH2270" s="1">
        <v>0</v>
      </c>
      <c r="AI2270" s="1">
        <v>0</v>
      </c>
      <c r="AJ2270" s="1">
        <v>0</v>
      </c>
      <c r="AK2270" s="1"/>
      <c r="AL2270" s="1">
        <v>0</v>
      </c>
      <c r="AM2270" s="1">
        <v>261614.93599666664</v>
      </c>
      <c r="AN2270" s="1"/>
      <c r="AO2270" s="1">
        <v>0</v>
      </c>
      <c r="AP2270" s="1">
        <v>0</v>
      </c>
      <c r="AQ2270" s="1">
        <v>261614.93599666664</v>
      </c>
      <c r="AR2270" s="1">
        <v>0</v>
      </c>
      <c r="AS2270" s="1">
        <v>0</v>
      </c>
      <c r="AT2270" s="1">
        <v>0</v>
      </c>
      <c r="AU2270" s="1">
        <v>0</v>
      </c>
      <c r="AV2270" s="1"/>
      <c r="AW2270" s="1">
        <v>0</v>
      </c>
      <c r="AX2270" s="1">
        <v>77421.521519999995</v>
      </c>
      <c r="AY2270" s="1"/>
      <c r="AZ2270" s="1">
        <v>0</v>
      </c>
      <c r="BA2270" s="1">
        <v>0</v>
      </c>
      <c r="BB2270" s="1">
        <v>77421.521519999995</v>
      </c>
      <c r="BC2270" s="7">
        <v>0.72129696761422057</v>
      </c>
      <c r="BD2270" s="35" t="s">
        <v>552</v>
      </c>
      <c r="BE2270" s="35" t="s">
        <v>552</v>
      </c>
      <c r="BF2270" s="35" t="s">
        <v>552</v>
      </c>
      <c r="BG2270" s="35" t="s">
        <v>552</v>
      </c>
      <c r="BH2270" s="35" t="s">
        <v>552</v>
      </c>
      <c r="BI2270" s="35" t="s">
        <v>552</v>
      </c>
      <c r="BJ2270" s="35">
        <v>1.3416984214643384</v>
      </c>
      <c r="BK2270" s="35" t="s">
        <v>552</v>
      </c>
      <c r="BL2270" s="35" t="s">
        <v>552</v>
      </c>
      <c r="BM2270" s="35" t="s">
        <v>552</v>
      </c>
      <c r="BN2270" s="35">
        <v>1.3416984214643384</v>
      </c>
      <c r="BO2270" s="1">
        <v>0</v>
      </c>
      <c r="BP2270" s="1">
        <v>0</v>
      </c>
      <c r="BQ2270" s="1">
        <v>154717.46779319996</v>
      </c>
      <c r="BR2270" s="1">
        <v>6877.1568087851037</v>
      </c>
      <c r="BS2270" s="1">
        <v>60770.215677138018</v>
      </c>
      <c r="BT2270" s="1">
        <v>154717.46779319996</v>
      </c>
      <c r="BU2270" s="1">
        <v>6877.1568087851037</v>
      </c>
      <c r="BV2270" s="1">
        <v>17888.722747875636</v>
      </c>
      <c r="BW2270" s="35">
        <v>5.9767004451923516</v>
      </c>
      <c r="BX2270" s="1">
        <v>769982.4908454516</v>
      </c>
      <c r="BY2270" s="1">
        <v>34225.54935193844</v>
      </c>
      <c r="BZ2270" s="1">
        <v>302435.15941484808</v>
      </c>
      <c r="CA2270" s="1">
        <v>769982.4908454516</v>
      </c>
      <c r="CB2270" s="1">
        <v>34225.54935193844</v>
      </c>
      <c r="CC2270" s="1">
        <v>89026.814463275223</v>
      </c>
    </row>
    <row r="2271" spans="1:81" x14ac:dyDescent="0.25">
      <c r="A2271" t="s">
        <v>1177</v>
      </c>
      <c r="B2271" t="s">
        <v>1178</v>
      </c>
      <c r="C2271" t="s">
        <v>164</v>
      </c>
      <c r="D2271" t="s">
        <v>38</v>
      </c>
      <c r="E2271">
        <v>30099</v>
      </c>
      <c r="F2271" t="s">
        <v>370</v>
      </c>
      <c r="G2271" t="s">
        <v>101</v>
      </c>
      <c r="H2271" s="74">
        <v>0.33910066629593</v>
      </c>
      <c r="I2271" s="1">
        <v>506048.07</v>
      </c>
      <c r="J2271" s="1"/>
      <c r="K2271" s="1"/>
      <c r="L2271" s="1">
        <v>62549</v>
      </c>
      <c r="M2271" s="1"/>
      <c r="N2271" s="1"/>
      <c r="O2271" s="1"/>
      <c r="P2271" s="1"/>
      <c r="Q2271" s="1"/>
      <c r="R2271" s="1"/>
      <c r="S2271" s="1"/>
      <c r="T2271" s="1">
        <v>62549</v>
      </c>
      <c r="U2271" s="1">
        <v>24.666666666666668</v>
      </c>
      <c r="V2271" s="36">
        <v>0.13359551911448841</v>
      </c>
      <c r="W2271" s="1"/>
      <c r="X2271" s="1"/>
      <c r="Y2271" s="1">
        <v>14513</v>
      </c>
      <c r="Z2271" s="1"/>
      <c r="AA2271" s="1"/>
      <c r="AB2271" s="1"/>
      <c r="AC2271" s="1"/>
      <c r="AD2271" s="1"/>
      <c r="AE2271" s="1"/>
      <c r="AF2271" s="1"/>
      <c r="AG2271" s="1">
        <v>0</v>
      </c>
      <c r="AH2271" s="1">
        <v>0</v>
      </c>
      <c r="AI2271" s="1">
        <v>148908.77143750002</v>
      </c>
      <c r="AJ2271" s="1">
        <v>0</v>
      </c>
      <c r="AK2271" s="1">
        <v>0</v>
      </c>
      <c r="AL2271" s="1">
        <v>0</v>
      </c>
      <c r="AM2271" s="1">
        <v>0</v>
      </c>
      <c r="AN2271" s="1">
        <v>0</v>
      </c>
      <c r="AO2271" s="1">
        <v>0</v>
      </c>
      <c r="AP2271" s="1">
        <v>0</v>
      </c>
      <c r="AQ2271" s="1">
        <v>148908.77143750002</v>
      </c>
      <c r="AR2271" s="1">
        <v>0</v>
      </c>
      <c r="AS2271" s="1">
        <v>0</v>
      </c>
      <c r="AT2271" s="1">
        <v>31464.465552199999</v>
      </c>
      <c r="AU2271" s="1">
        <v>0</v>
      </c>
      <c r="AV2271" s="1">
        <v>0</v>
      </c>
      <c r="AW2271" s="1">
        <v>0</v>
      </c>
      <c r="AX2271" s="1">
        <v>0</v>
      </c>
      <c r="AY2271" s="1">
        <v>0</v>
      </c>
      <c r="AZ2271" s="1">
        <v>0</v>
      </c>
      <c r="BA2271" s="1">
        <v>0</v>
      </c>
      <c r="BB2271" s="1">
        <v>31464.465552199999</v>
      </c>
      <c r="BC2271" s="7">
        <v>0.35643498648201549</v>
      </c>
      <c r="BD2271" s="35" t="s">
        <v>552</v>
      </c>
      <c r="BE2271" s="35" t="s">
        <v>552</v>
      </c>
      <c r="BF2271" s="35">
        <v>2.883710962440647</v>
      </c>
      <c r="BG2271" s="35" t="s">
        <v>552</v>
      </c>
      <c r="BH2271" s="35" t="s">
        <v>552</v>
      </c>
      <c r="BI2271" s="35" t="s">
        <v>552</v>
      </c>
      <c r="BJ2271" s="35" t="s">
        <v>552</v>
      </c>
      <c r="BK2271" s="35" t="s">
        <v>552</v>
      </c>
      <c r="BL2271" s="35" t="s">
        <v>552</v>
      </c>
      <c r="BM2271" s="35" t="s">
        <v>552</v>
      </c>
      <c r="BN2271" s="35">
        <v>2.883710962440647</v>
      </c>
      <c r="BO2271" s="1">
        <v>0</v>
      </c>
      <c r="BP2271" s="1"/>
      <c r="BQ2271" s="1">
        <v>166570.78272119997</v>
      </c>
      <c r="BR2271" s="1">
        <v>7404.0340038845452</v>
      </c>
      <c r="BS2271" s="1">
        <v>65425.982830892201</v>
      </c>
      <c r="BT2271" s="1">
        <v>166570.78272119997</v>
      </c>
      <c r="BU2271" s="1">
        <v>7404.0340038845452</v>
      </c>
      <c r="BV2271" s="1">
        <v>19259.225170224399</v>
      </c>
      <c r="BW2271" s="35">
        <v>6.0477920181388853</v>
      </c>
      <c r="BX2271" s="1">
        <v>840814.66747521982</v>
      </c>
      <c r="BY2271" s="1">
        <v>37374.023746837302</v>
      </c>
      <c r="BZ2271" s="1">
        <v>330256.75391266943</v>
      </c>
      <c r="CA2271" s="1">
        <v>840814.66747521982</v>
      </c>
      <c r="CB2271" s="1">
        <v>37374.023746837302</v>
      </c>
      <c r="CC2271" s="1">
        <v>97216.563089798248</v>
      </c>
    </row>
    <row r="2272" spans="1:81" x14ac:dyDescent="0.25">
      <c r="A2272" t="s">
        <v>1177</v>
      </c>
      <c r="B2272" t="s">
        <v>1178</v>
      </c>
      <c r="C2272" t="s">
        <v>164</v>
      </c>
      <c r="D2272" t="s">
        <v>28</v>
      </c>
      <c r="E2272">
        <v>30099</v>
      </c>
      <c r="F2272" t="s">
        <v>370</v>
      </c>
      <c r="G2272" t="s">
        <v>101</v>
      </c>
      <c r="H2272" s="74">
        <v>0.33910066629593</v>
      </c>
      <c r="I2272" s="1">
        <v>769263.3</v>
      </c>
      <c r="J2272" s="1">
        <v>0</v>
      </c>
      <c r="K2272" s="1">
        <v>0</v>
      </c>
      <c r="L2272" s="1">
        <v>82475</v>
      </c>
      <c r="M2272" s="1">
        <v>0</v>
      </c>
      <c r="N2272" s="1">
        <v>0</v>
      </c>
      <c r="O2272" s="1">
        <v>0</v>
      </c>
      <c r="P2272" s="1">
        <v>127864</v>
      </c>
      <c r="Q2272" s="1">
        <v>0</v>
      </c>
      <c r="R2272" s="1">
        <v>0</v>
      </c>
      <c r="S2272" s="1">
        <v>0</v>
      </c>
      <c r="T2272" s="1">
        <v>210339</v>
      </c>
      <c r="U2272" s="1"/>
      <c r="V2272" s="36"/>
      <c r="W2272" s="1"/>
      <c r="X2272" s="1"/>
      <c r="Y2272" s="1">
        <v>19136</v>
      </c>
      <c r="Z2272" s="1"/>
      <c r="AA2272" s="1"/>
      <c r="AB2272" s="1"/>
      <c r="AC2272" s="1">
        <v>15061</v>
      </c>
      <c r="AD2272" s="1"/>
      <c r="AE2272" s="1"/>
      <c r="AF2272" s="1"/>
      <c r="AG2272" s="1">
        <v>0</v>
      </c>
      <c r="AH2272" s="1">
        <v>0</v>
      </c>
      <c r="AI2272" s="1">
        <v>196342.48656250001</v>
      </c>
      <c r="AJ2272" s="1">
        <v>0</v>
      </c>
      <c r="AK2272" s="1">
        <v>0</v>
      </c>
      <c r="AL2272" s="1">
        <v>0</v>
      </c>
      <c r="AM2272" s="1">
        <v>132380.81219333332</v>
      </c>
      <c r="AN2272" s="1">
        <v>0</v>
      </c>
      <c r="AO2272" s="1">
        <v>0</v>
      </c>
      <c r="AP2272" s="1">
        <v>0</v>
      </c>
      <c r="AQ2272" s="1">
        <v>328723.2987558333</v>
      </c>
      <c r="AR2272" s="1">
        <v>0</v>
      </c>
      <c r="AS2272" s="1">
        <v>0</v>
      </c>
      <c r="AT2272" s="1">
        <v>41487.219238400001</v>
      </c>
      <c r="AU2272" s="1">
        <v>0</v>
      </c>
      <c r="AV2272" s="1">
        <v>0</v>
      </c>
      <c r="AW2272" s="1">
        <v>0</v>
      </c>
      <c r="AX2272" s="1">
        <v>39176.371979999996</v>
      </c>
      <c r="AY2272" s="1">
        <v>0</v>
      </c>
      <c r="AZ2272" s="1">
        <v>0</v>
      </c>
      <c r="BA2272" s="1">
        <v>0</v>
      </c>
      <c r="BB2272" s="1">
        <v>80663.59121839999</v>
      </c>
      <c r="BC2272" s="7">
        <v>0.53218045105522815</v>
      </c>
      <c r="BD2272" s="35" t="s">
        <v>552</v>
      </c>
      <c r="BE2272" s="35" t="s">
        <v>552</v>
      </c>
      <c r="BF2272" s="35">
        <v>2.88365814854077</v>
      </c>
      <c r="BG2272" s="35" t="s">
        <v>552</v>
      </c>
      <c r="BH2272" s="35" t="s">
        <v>552</v>
      </c>
      <c r="BI2272" s="35" t="s">
        <v>552</v>
      </c>
      <c r="BJ2272" s="35">
        <v>1.3417160746835177</v>
      </c>
      <c r="BK2272" s="35" t="s">
        <v>552</v>
      </c>
      <c r="BL2272" s="35" t="s">
        <v>552</v>
      </c>
      <c r="BM2272" s="35" t="s">
        <v>552</v>
      </c>
      <c r="BN2272" s="35">
        <v>1.9463194651217002</v>
      </c>
      <c r="BO2272" s="1">
        <v>0</v>
      </c>
      <c r="BP2272" s="1">
        <v>0</v>
      </c>
      <c r="BQ2272" s="1">
        <v>253210.70782799996</v>
      </c>
      <c r="BR2272" s="1">
        <v>11255.159279908799</v>
      </c>
      <c r="BS2272" s="1">
        <v>99456.574270178477</v>
      </c>
      <c r="BT2272" s="1">
        <v>253210.70782799996</v>
      </c>
      <c r="BU2272" s="1">
        <v>11255.159279908799</v>
      </c>
      <c r="BV2272" s="1">
        <v>29276.695215713167</v>
      </c>
      <c r="BW2272" s="35">
        <v>6.0477920181388853</v>
      </c>
      <c r="BX2272" s="1">
        <v>1278154.9898814755</v>
      </c>
      <c r="BY2272" s="1">
        <v>56813.703176005445</v>
      </c>
      <c r="BZ2272" s="1">
        <v>502036.10175244417</v>
      </c>
      <c r="CA2272" s="1">
        <v>1278154.9898814755</v>
      </c>
      <c r="CB2272" s="1">
        <v>56813.703176005445</v>
      </c>
      <c r="CC2272" s="1">
        <v>147782.66842736184</v>
      </c>
    </row>
    <row r="2273" spans="1:81" x14ac:dyDescent="0.25">
      <c r="A2273" t="s">
        <v>1177</v>
      </c>
      <c r="B2273" t="s">
        <v>1178</v>
      </c>
      <c r="C2273" t="s">
        <v>164</v>
      </c>
      <c r="D2273" t="s">
        <v>1730</v>
      </c>
      <c r="E2273">
        <v>30099</v>
      </c>
      <c r="F2273" t="s">
        <v>370</v>
      </c>
      <c r="G2273" t="s">
        <v>101</v>
      </c>
      <c r="H2273" s="74">
        <v>0.33910066629593</v>
      </c>
      <c r="I2273" s="1">
        <v>263215.23</v>
      </c>
      <c r="J2273" s="1"/>
      <c r="K2273" s="1"/>
      <c r="L2273" s="1">
        <v>19926</v>
      </c>
      <c r="M2273" s="1"/>
      <c r="N2273" s="1"/>
      <c r="O2273" s="1"/>
      <c r="P2273" s="1">
        <v>127864</v>
      </c>
      <c r="Q2273" s="1"/>
      <c r="R2273" s="1"/>
      <c r="S2273" s="1"/>
      <c r="T2273" s="1">
        <v>147790</v>
      </c>
      <c r="U2273" s="1">
        <v>16.444444444444443</v>
      </c>
      <c r="V2273" s="36">
        <v>0.39648092824190767</v>
      </c>
      <c r="W2273" s="1"/>
      <c r="X2273" s="1"/>
      <c r="Y2273" s="1">
        <v>4623</v>
      </c>
      <c r="Z2273" s="1"/>
      <c r="AA2273" s="1"/>
      <c r="AB2273" s="1"/>
      <c r="AC2273" s="1">
        <v>15061</v>
      </c>
      <c r="AD2273" s="1"/>
      <c r="AE2273" s="1"/>
      <c r="AF2273" s="1"/>
      <c r="AG2273" s="1">
        <v>0</v>
      </c>
      <c r="AH2273" s="1">
        <v>0</v>
      </c>
      <c r="AI2273" s="1">
        <v>47433.715125000002</v>
      </c>
      <c r="AJ2273" s="1">
        <v>0</v>
      </c>
      <c r="AK2273" s="1"/>
      <c r="AL2273" s="1">
        <v>0</v>
      </c>
      <c r="AM2273" s="1">
        <v>132380.81219333332</v>
      </c>
      <c r="AN2273" s="1"/>
      <c r="AO2273" s="1">
        <v>0</v>
      </c>
      <c r="AP2273" s="1">
        <v>0</v>
      </c>
      <c r="AQ2273" s="1">
        <v>179814.52731833333</v>
      </c>
      <c r="AR2273" s="1">
        <v>0</v>
      </c>
      <c r="AS2273" s="1">
        <v>0</v>
      </c>
      <c r="AT2273" s="1">
        <v>10022.7536862</v>
      </c>
      <c r="AU2273" s="1">
        <v>0</v>
      </c>
      <c r="AV2273" s="1"/>
      <c r="AW2273" s="1">
        <v>0</v>
      </c>
      <c r="AX2273" s="1">
        <v>39176.371979999996</v>
      </c>
      <c r="AY2273" s="1"/>
      <c r="AZ2273" s="1">
        <v>0</v>
      </c>
      <c r="BA2273" s="1">
        <v>0</v>
      </c>
      <c r="BB2273" s="1">
        <v>49199.125666199994</v>
      </c>
      <c r="BC2273" s="7">
        <v>0.87006231738388906</v>
      </c>
      <c r="BD2273" s="35" t="s">
        <v>552</v>
      </c>
      <c r="BE2273" s="35" t="s">
        <v>552</v>
      </c>
      <c r="BF2273" s="35">
        <v>2.8834923623005118</v>
      </c>
      <c r="BG2273" s="35" t="s">
        <v>552</v>
      </c>
      <c r="BH2273" s="35" t="s">
        <v>552</v>
      </c>
      <c r="BI2273" s="35" t="s">
        <v>552</v>
      </c>
      <c r="BJ2273" s="35">
        <v>1.3417160746835177</v>
      </c>
      <c r="BK2273" s="35" t="s">
        <v>552</v>
      </c>
      <c r="BL2273" s="35" t="s">
        <v>552</v>
      </c>
      <c r="BM2273" s="35" t="s">
        <v>552</v>
      </c>
      <c r="BN2273" s="35">
        <v>1.5495882873302209</v>
      </c>
      <c r="BO2273" s="1">
        <v>0</v>
      </c>
      <c r="BP2273" s="1">
        <v>0</v>
      </c>
      <c r="BQ2273" s="1">
        <v>86639.925106799987</v>
      </c>
      <c r="BR2273" s="1">
        <v>3851.1252760242551</v>
      </c>
      <c r="BS2273" s="1">
        <v>34030.591439286269</v>
      </c>
      <c r="BT2273" s="1">
        <v>86639.925106799987</v>
      </c>
      <c r="BU2273" s="1">
        <v>3851.1252760242551</v>
      </c>
      <c r="BV2273" s="1">
        <v>10017.470045488772</v>
      </c>
      <c r="BW2273" s="35">
        <v>6.0477920181388853</v>
      </c>
      <c r="BX2273" s="1">
        <v>437340.32240625581</v>
      </c>
      <c r="BY2273" s="1">
        <v>19439.679429168147</v>
      </c>
      <c r="BZ2273" s="1">
        <v>171779.3478397748</v>
      </c>
      <c r="CA2273" s="1">
        <v>437340.32240625581</v>
      </c>
      <c r="CB2273" s="1">
        <v>19439.679429168147</v>
      </c>
      <c r="CC2273" s="1">
        <v>50566.105337563597</v>
      </c>
    </row>
    <row r="2274" spans="1:81" x14ac:dyDescent="0.25">
      <c r="A2274" t="s">
        <v>1398</v>
      </c>
      <c r="B2274" t="s">
        <v>1399</v>
      </c>
      <c r="C2274" t="s">
        <v>164</v>
      </c>
      <c r="D2274" t="s">
        <v>28</v>
      </c>
      <c r="E2274">
        <v>30123</v>
      </c>
      <c r="F2274" t="s">
        <v>370</v>
      </c>
      <c r="G2274" t="s">
        <v>55</v>
      </c>
      <c r="H2274" s="74">
        <v>0.53246165051848993</v>
      </c>
      <c r="I2274" s="1">
        <v>2914033.92</v>
      </c>
      <c r="J2274" s="1">
        <v>0</v>
      </c>
      <c r="K2274" s="1">
        <v>0</v>
      </c>
      <c r="L2274" s="1">
        <v>53944</v>
      </c>
      <c r="M2274" s="1">
        <v>0</v>
      </c>
      <c r="N2274" s="1">
        <v>0</v>
      </c>
      <c r="O2274" s="1">
        <v>0</v>
      </c>
      <c r="P2274" s="1">
        <v>475193</v>
      </c>
      <c r="Q2274" s="1">
        <v>0</v>
      </c>
      <c r="R2274" s="1">
        <v>0</v>
      </c>
      <c r="S2274" s="1">
        <v>0</v>
      </c>
      <c r="T2274" s="1">
        <v>529137</v>
      </c>
      <c r="U2274" s="1"/>
      <c r="V2274" s="36"/>
      <c r="W2274" s="1"/>
      <c r="X2274" s="1"/>
      <c r="Y2274" s="1">
        <v>12516</v>
      </c>
      <c r="Z2274" s="1"/>
      <c r="AA2274" s="1"/>
      <c r="AB2274" s="1"/>
      <c r="AC2274" s="1">
        <v>55969</v>
      </c>
      <c r="AD2274" s="1"/>
      <c r="AE2274" s="1"/>
      <c r="AF2274" s="1"/>
      <c r="AG2274" s="1">
        <v>0</v>
      </c>
      <c r="AH2274" s="1">
        <v>0</v>
      </c>
      <c r="AI2274" s="1">
        <v>128418.83050000001</v>
      </c>
      <c r="AJ2274" s="1">
        <v>0</v>
      </c>
      <c r="AK2274" s="1">
        <v>0</v>
      </c>
      <c r="AL2274" s="1">
        <v>0</v>
      </c>
      <c r="AM2274" s="1">
        <v>491947.56004916661</v>
      </c>
      <c r="AN2274" s="1">
        <v>0</v>
      </c>
      <c r="AO2274" s="1">
        <v>0</v>
      </c>
      <c r="AP2274" s="1">
        <v>0</v>
      </c>
      <c r="AQ2274" s="1">
        <v>620366.39054916659</v>
      </c>
      <c r="AR2274" s="1">
        <v>0</v>
      </c>
      <c r="AS2274" s="1">
        <v>0</v>
      </c>
      <c r="AT2274" s="1">
        <v>27134.930810399997</v>
      </c>
      <c r="AU2274" s="1">
        <v>0</v>
      </c>
      <c r="AV2274" s="1">
        <v>0</v>
      </c>
      <c r="AW2274" s="1">
        <v>0</v>
      </c>
      <c r="AX2274" s="1">
        <v>145585.44342</v>
      </c>
      <c r="AY2274" s="1">
        <v>0</v>
      </c>
      <c r="AZ2274" s="1">
        <v>0</v>
      </c>
      <c r="BA2274" s="1">
        <v>0</v>
      </c>
      <c r="BB2274" s="1">
        <v>172720.37423039999</v>
      </c>
      <c r="BC2274" s="7">
        <v>0.27216113008717707</v>
      </c>
      <c r="BD2274" s="35" t="s">
        <v>552</v>
      </c>
      <c r="BE2274" s="35" t="s">
        <v>552</v>
      </c>
      <c r="BF2274" s="35">
        <v>2.883615625656236</v>
      </c>
      <c r="BG2274" s="35" t="s">
        <v>552</v>
      </c>
      <c r="BH2274" s="35" t="s">
        <v>552</v>
      </c>
      <c r="BI2274" s="35" t="s">
        <v>552</v>
      </c>
      <c r="BJ2274" s="35">
        <v>1.3416296188478505</v>
      </c>
      <c r="BK2274" s="35" t="s">
        <v>552</v>
      </c>
      <c r="BL2274" s="35" t="s">
        <v>552</v>
      </c>
      <c r="BM2274" s="35" t="s">
        <v>552</v>
      </c>
      <c r="BN2274" s="35">
        <v>1.4988306710352264</v>
      </c>
      <c r="BO2274" s="1">
        <v>0</v>
      </c>
      <c r="BP2274" s="1">
        <v>0</v>
      </c>
      <c r="BQ2274" s="1">
        <v>959183.4051071998</v>
      </c>
      <c r="BR2274" s="1">
        <v>42635.48763688196</v>
      </c>
      <c r="BS2274" s="1">
        <v>376749.84753633681</v>
      </c>
      <c r="BT2274" s="1">
        <v>959183.4051071998</v>
      </c>
      <c r="BU2274" s="1">
        <v>42635.48763688196</v>
      </c>
      <c r="BV2274" s="1">
        <v>110902.57773130461</v>
      </c>
      <c r="BW2274" s="35">
        <v>6.2573640654673515</v>
      </c>
      <c r="BX2274" s="1">
        <v>5042776.3662032047</v>
      </c>
      <c r="BY2274" s="1">
        <v>224150.28061582069</v>
      </c>
      <c r="BZ2274" s="1">
        <v>1980711.1101078403</v>
      </c>
      <c r="CA2274" s="1">
        <v>5042776.3662032047</v>
      </c>
      <c r="CB2274" s="1">
        <v>224150.28061582069</v>
      </c>
      <c r="CC2274" s="1">
        <v>583055.22693226044</v>
      </c>
    </row>
    <row r="2275" spans="1:81" x14ac:dyDescent="0.25">
      <c r="A2275" t="s">
        <v>1398</v>
      </c>
      <c r="B2275" t="s">
        <v>1399</v>
      </c>
      <c r="C2275" t="s">
        <v>164</v>
      </c>
      <c r="D2275" t="s">
        <v>1730</v>
      </c>
      <c r="E2275">
        <v>30123</v>
      </c>
      <c r="F2275" t="s">
        <v>370</v>
      </c>
      <c r="G2275" t="s">
        <v>55</v>
      </c>
      <c r="H2275" s="74">
        <v>0.53246165051848993</v>
      </c>
      <c r="I2275" s="1">
        <v>2914033.92</v>
      </c>
      <c r="J2275" s="1"/>
      <c r="K2275" s="1"/>
      <c r="L2275" s="1">
        <v>53944</v>
      </c>
      <c r="M2275" s="1"/>
      <c r="N2275" s="1"/>
      <c r="O2275" s="1"/>
      <c r="P2275" s="1">
        <v>475193</v>
      </c>
      <c r="Q2275" s="1"/>
      <c r="R2275" s="1"/>
      <c r="S2275" s="1"/>
      <c r="T2275" s="1">
        <v>529137</v>
      </c>
      <c r="U2275" s="1">
        <v>16.173913043478262</v>
      </c>
      <c r="V2275" s="36">
        <v>0.36438438067369755</v>
      </c>
      <c r="W2275" s="1"/>
      <c r="X2275" s="1"/>
      <c r="Y2275" s="1">
        <v>12516</v>
      </c>
      <c r="Z2275" s="1"/>
      <c r="AA2275" s="1"/>
      <c r="AB2275" s="1"/>
      <c r="AC2275" s="1">
        <v>55969</v>
      </c>
      <c r="AD2275" s="1"/>
      <c r="AE2275" s="1"/>
      <c r="AF2275" s="1"/>
      <c r="AG2275" s="1">
        <v>0</v>
      </c>
      <c r="AH2275" s="1">
        <v>0</v>
      </c>
      <c r="AI2275" s="1">
        <v>128418.83050000001</v>
      </c>
      <c r="AJ2275" s="1">
        <v>0</v>
      </c>
      <c r="AK2275" s="1"/>
      <c r="AL2275" s="1">
        <v>0</v>
      </c>
      <c r="AM2275" s="1">
        <v>491947.56004916661</v>
      </c>
      <c r="AN2275" s="1"/>
      <c r="AO2275" s="1">
        <v>0</v>
      </c>
      <c r="AP2275" s="1">
        <v>0</v>
      </c>
      <c r="AQ2275" s="1">
        <v>620366.39054916659</v>
      </c>
      <c r="AR2275" s="1">
        <v>0</v>
      </c>
      <c r="AS2275" s="1">
        <v>0</v>
      </c>
      <c r="AT2275" s="1">
        <v>27134.930810399997</v>
      </c>
      <c r="AU2275" s="1">
        <v>0</v>
      </c>
      <c r="AV2275" s="1"/>
      <c r="AW2275" s="1">
        <v>0</v>
      </c>
      <c r="AX2275" s="1">
        <v>145585.44342</v>
      </c>
      <c r="AY2275" s="1"/>
      <c r="AZ2275" s="1">
        <v>0</v>
      </c>
      <c r="BA2275" s="1">
        <v>0</v>
      </c>
      <c r="BB2275" s="1">
        <v>172720.37423039999</v>
      </c>
      <c r="BC2275" s="7">
        <v>0.27216113008717707</v>
      </c>
      <c r="BD2275" s="35" t="s">
        <v>552</v>
      </c>
      <c r="BE2275" s="35" t="s">
        <v>552</v>
      </c>
      <c r="BF2275" s="35">
        <v>2.883615625656236</v>
      </c>
      <c r="BG2275" s="35" t="s">
        <v>552</v>
      </c>
      <c r="BH2275" s="35" t="s">
        <v>552</v>
      </c>
      <c r="BI2275" s="35" t="s">
        <v>552</v>
      </c>
      <c r="BJ2275" s="35">
        <v>1.3416296188478505</v>
      </c>
      <c r="BK2275" s="35" t="s">
        <v>552</v>
      </c>
      <c r="BL2275" s="35" t="s">
        <v>552</v>
      </c>
      <c r="BM2275" s="35" t="s">
        <v>552</v>
      </c>
      <c r="BN2275" s="35">
        <v>1.4988306710352264</v>
      </c>
      <c r="BO2275" s="1">
        <v>0</v>
      </c>
      <c r="BP2275" s="1">
        <v>0</v>
      </c>
      <c r="BQ2275" s="1">
        <v>959183.4051071998</v>
      </c>
      <c r="BR2275" s="1">
        <v>42635.48763688196</v>
      </c>
      <c r="BS2275" s="1">
        <v>376749.84753633681</v>
      </c>
      <c r="BT2275" s="1">
        <v>959183.4051071998</v>
      </c>
      <c r="BU2275" s="1">
        <v>42635.48763688196</v>
      </c>
      <c r="BV2275" s="1">
        <v>110902.57773130461</v>
      </c>
      <c r="BW2275" s="35">
        <v>6.2573640654673515</v>
      </c>
      <c r="BX2275" s="1">
        <v>5042776.3662032047</v>
      </c>
      <c r="BY2275" s="1">
        <v>224150.28061582069</v>
      </c>
      <c r="BZ2275" s="1">
        <v>1980711.1101078403</v>
      </c>
      <c r="CA2275" s="1">
        <v>5042776.3662032047</v>
      </c>
      <c r="CB2275" s="1">
        <v>224150.28061582069</v>
      </c>
      <c r="CC2275" s="1">
        <v>583055.22693226044</v>
      </c>
    </row>
    <row r="2276" spans="1:81" x14ac:dyDescent="0.25">
      <c r="A2276" t="s">
        <v>162</v>
      </c>
      <c r="B2276" t="s">
        <v>163</v>
      </c>
      <c r="C2276" t="s">
        <v>164</v>
      </c>
      <c r="D2276" t="s">
        <v>38</v>
      </c>
      <c r="E2276">
        <v>30068</v>
      </c>
      <c r="F2276" t="s">
        <v>39</v>
      </c>
      <c r="G2276" t="s">
        <v>101</v>
      </c>
      <c r="H2276" s="74">
        <v>0.33910066629593</v>
      </c>
      <c r="I2276" s="1">
        <v>41656872</v>
      </c>
      <c r="J2276" s="1"/>
      <c r="K2276" s="1"/>
      <c r="L2276" s="1">
        <v>12415154</v>
      </c>
      <c r="M2276" s="1"/>
      <c r="N2276" s="1"/>
      <c r="O2276" s="1"/>
      <c r="P2276" s="1"/>
      <c r="Q2276" s="1"/>
      <c r="R2276" s="1"/>
      <c r="S2276" s="1"/>
      <c r="T2276" s="1">
        <v>12415154</v>
      </c>
      <c r="U2276" s="1">
        <v>36.18181818181818</v>
      </c>
      <c r="V2276" s="36">
        <v>0.11670104549765045</v>
      </c>
      <c r="W2276" s="1"/>
      <c r="X2276" s="1"/>
      <c r="Y2276" s="1">
        <v>2453756</v>
      </c>
      <c r="Z2276" s="1"/>
      <c r="AA2276" s="1"/>
      <c r="AB2276" s="1"/>
      <c r="AC2276" s="1"/>
      <c r="AD2276" s="1"/>
      <c r="AE2276" s="1"/>
      <c r="AF2276" s="1"/>
      <c r="AG2276" s="1">
        <v>0</v>
      </c>
      <c r="AH2276" s="1">
        <v>0</v>
      </c>
      <c r="AI2276" s="1">
        <v>25197950.872375004</v>
      </c>
      <c r="AJ2276" s="1">
        <v>0</v>
      </c>
      <c r="AK2276" s="1">
        <v>0</v>
      </c>
      <c r="AL2276" s="1">
        <v>0</v>
      </c>
      <c r="AM2276" s="1">
        <v>0</v>
      </c>
      <c r="AN2276" s="1">
        <v>0</v>
      </c>
      <c r="AO2276" s="1">
        <v>0</v>
      </c>
      <c r="AP2276" s="1">
        <v>0</v>
      </c>
      <c r="AQ2276" s="1">
        <v>25197950.872375004</v>
      </c>
      <c r="AR2276" s="1">
        <v>0</v>
      </c>
      <c r="AS2276" s="1">
        <v>0</v>
      </c>
      <c r="AT2276" s="1">
        <v>5319790.6108663995</v>
      </c>
      <c r="AU2276" s="1">
        <v>0</v>
      </c>
      <c r="AV2276" s="1">
        <v>0</v>
      </c>
      <c r="AW2276" s="1">
        <v>0</v>
      </c>
      <c r="AX2276" s="1">
        <v>0</v>
      </c>
      <c r="AY2276" s="1">
        <v>0</v>
      </c>
      <c r="AZ2276" s="1">
        <v>0</v>
      </c>
      <c r="BA2276" s="1">
        <v>0</v>
      </c>
      <c r="BB2276" s="1">
        <v>5319790.6108663995</v>
      </c>
      <c r="BC2276" s="7">
        <v>0.73259800887693638</v>
      </c>
      <c r="BD2276" s="35" t="s">
        <v>552</v>
      </c>
      <c r="BE2276" s="35" t="s">
        <v>552</v>
      </c>
      <c r="BF2276" s="35">
        <v>2.458104142988593</v>
      </c>
      <c r="BG2276" s="35" t="s">
        <v>552</v>
      </c>
      <c r="BH2276" s="35" t="s">
        <v>552</v>
      </c>
      <c r="BI2276" s="35" t="s">
        <v>552</v>
      </c>
      <c r="BJ2276" s="35" t="s">
        <v>552</v>
      </c>
      <c r="BK2276" s="35" t="s">
        <v>552</v>
      </c>
      <c r="BL2276" s="35" t="s">
        <v>552</v>
      </c>
      <c r="BM2276" s="35" t="s">
        <v>552</v>
      </c>
      <c r="BN2276" s="35">
        <v>2.458104142988593</v>
      </c>
      <c r="BO2276" s="1">
        <v>0</v>
      </c>
      <c r="BP2276" s="1"/>
      <c r="BQ2276" s="1">
        <v>13711775.987519998</v>
      </c>
      <c r="BR2276" s="1">
        <v>609485.37316517381</v>
      </c>
      <c r="BS2276" s="1">
        <v>5385736.9562948328</v>
      </c>
      <c r="BT2276" s="1">
        <v>13711775.987519998</v>
      </c>
      <c r="BU2276" s="1">
        <v>609485.37316517381</v>
      </c>
      <c r="BV2276" s="1">
        <v>1585381.1629697867</v>
      </c>
      <c r="BW2276" s="35">
        <v>6.0345269838413707</v>
      </c>
      <c r="BX2276" s="1">
        <v>69032306.205557585</v>
      </c>
      <c r="BY2276" s="1">
        <v>3068470.557456695</v>
      </c>
      <c r="BZ2276" s="1">
        <v>27114638.034338027</v>
      </c>
      <c r="CA2276" s="1">
        <v>69032306.205557585</v>
      </c>
      <c r="CB2276" s="1">
        <v>3068470.557456695</v>
      </c>
      <c r="CC2276" s="1">
        <v>7981644.2446452053</v>
      </c>
    </row>
    <row r="2277" spans="1:81" x14ac:dyDescent="0.25">
      <c r="A2277" t="s">
        <v>162</v>
      </c>
      <c r="B2277" t="s">
        <v>163</v>
      </c>
      <c r="C2277" t="s">
        <v>164</v>
      </c>
      <c r="D2277" t="s">
        <v>28</v>
      </c>
      <c r="E2277">
        <v>30068</v>
      </c>
      <c r="F2277" t="s">
        <v>39</v>
      </c>
      <c r="G2277" t="s">
        <v>101</v>
      </c>
      <c r="H2277" s="74">
        <v>0.33910066629593</v>
      </c>
      <c r="I2277" s="1">
        <v>41656872</v>
      </c>
      <c r="J2277" s="1">
        <v>0</v>
      </c>
      <c r="K2277" s="1">
        <v>0</v>
      </c>
      <c r="L2277" s="1">
        <v>12415154</v>
      </c>
      <c r="M2277" s="1">
        <v>0</v>
      </c>
      <c r="N2277" s="1">
        <v>0</v>
      </c>
      <c r="O2277" s="1">
        <v>0</v>
      </c>
      <c r="P2277" s="1">
        <v>0</v>
      </c>
      <c r="Q2277" s="1">
        <v>0</v>
      </c>
      <c r="R2277" s="1">
        <v>0</v>
      </c>
      <c r="S2277" s="1">
        <v>0</v>
      </c>
      <c r="T2277" s="1">
        <v>12415154</v>
      </c>
      <c r="U2277" s="1"/>
      <c r="V2277" s="36"/>
      <c r="W2277" s="1"/>
      <c r="X2277" s="1"/>
      <c r="Y2277" s="1">
        <v>2453756</v>
      </c>
      <c r="Z2277" s="1"/>
      <c r="AA2277" s="1"/>
      <c r="AB2277" s="1"/>
      <c r="AC2277" s="1"/>
      <c r="AD2277" s="1"/>
      <c r="AE2277" s="1"/>
      <c r="AF2277" s="1"/>
      <c r="AG2277" s="1">
        <v>0</v>
      </c>
      <c r="AH2277" s="1">
        <v>0</v>
      </c>
      <c r="AI2277" s="1">
        <v>25197950.872375004</v>
      </c>
      <c r="AJ2277" s="1">
        <v>0</v>
      </c>
      <c r="AK2277" s="1">
        <v>0</v>
      </c>
      <c r="AL2277" s="1">
        <v>0</v>
      </c>
      <c r="AM2277" s="1">
        <v>0</v>
      </c>
      <c r="AN2277" s="1">
        <v>0</v>
      </c>
      <c r="AO2277" s="1">
        <v>0</v>
      </c>
      <c r="AP2277" s="1">
        <v>0</v>
      </c>
      <c r="AQ2277" s="1">
        <v>25197950.872375004</v>
      </c>
      <c r="AR2277" s="1">
        <v>0</v>
      </c>
      <c r="AS2277" s="1">
        <v>0</v>
      </c>
      <c r="AT2277" s="1">
        <v>5319790.6108663995</v>
      </c>
      <c r="AU2277" s="1">
        <v>0</v>
      </c>
      <c r="AV2277" s="1">
        <v>0</v>
      </c>
      <c r="AW2277" s="1">
        <v>0</v>
      </c>
      <c r="AX2277" s="1">
        <v>0</v>
      </c>
      <c r="AY2277" s="1">
        <v>0</v>
      </c>
      <c r="AZ2277" s="1">
        <v>0</v>
      </c>
      <c r="BA2277" s="1">
        <v>0</v>
      </c>
      <c r="BB2277" s="1">
        <v>5319790.6108663995</v>
      </c>
      <c r="BC2277" s="7">
        <v>0.73259800887693638</v>
      </c>
      <c r="BD2277" s="35" t="s">
        <v>552</v>
      </c>
      <c r="BE2277" s="35" t="s">
        <v>552</v>
      </c>
      <c r="BF2277" s="35">
        <v>2.458104142988593</v>
      </c>
      <c r="BG2277" s="35" t="s">
        <v>552</v>
      </c>
      <c r="BH2277" s="35" t="s">
        <v>552</v>
      </c>
      <c r="BI2277" s="35" t="s">
        <v>552</v>
      </c>
      <c r="BJ2277" s="35" t="s">
        <v>552</v>
      </c>
      <c r="BK2277" s="35" t="s">
        <v>552</v>
      </c>
      <c r="BL2277" s="35" t="s">
        <v>552</v>
      </c>
      <c r="BM2277" s="35" t="s">
        <v>552</v>
      </c>
      <c r="BN2277" s="35">
        <v>2.458104142988593</v>
      </c>
      <c r="BO2277" s="1">
        <v>0</v>
      </c>
      <c r="BP2277" s="1">
        <v>0</v>
      </c>
      <c r="BQ2277" s="1">
        <v>13711775.987519998</v>
      </c>
      <c r="BR2277" s="1">
        <v>609485.37316517381</v>
      </c>
      <c r="BS2277" s="1">
        <v>5385736.9562948328</v>
      </c>
      <c r="BT2277" s="1">
        <v>13711775.987519998</v>
      </c>
      <c r="BU2277" s="1">
        <v>609485.37316517381</v>
      </c>
      <c r="BV2277" s="1">
        <v>1585381.1629697867</v>
      </c>
      <c r="BW2277" s="35">
        <v>6.0345269838413707</v>
      </c>
      <c r="BX2277" s="1">
        <v>69032306.205557585</v>
      </c>
      <c r="BY2277" s="1">
        <v>3068470.557456695</v>
      </c>
      <c r="BZ2277" s="1">
        <v>27114638.034338027</v>
      </c>
      <c r="CA2277" s="1">
        <v>69032306.205557585</v>
      </c>
      <c r="CB2277" s="1">
        <v>3068470.557456695</v>
      </c>
      <c r="CC2277" s="1">
        <v>7981644.2446452053</v>
      </c>
    </row>
    <row r="2278" spans="1:81" x14ac:dyDescent="0.25">
      <c r="A2278" t="s">
        <v>630</v>
      </c>
      <c r="B2278" t="s">
        <v>631</v>
      </c>
      <c r="C2278" t="s">
        <v>164</v>
      </c>
      <c r="D2278" t="s">
        <v>38</v>
      </c>
      <c r="E2278">
        <v>30008</v>
      </c>
      <c r="F2278" t="s">
        <v>39</v>
      </c>
      <c r="G2278" t="s">
        <v>55</v>
      </c>
      <c r="H2278" s="74">
        <v>0.53246165051848993</v>
      </c>
      <c r="I2278" s="1">
        <v>10065600</v>
      </c>
      <c r="J2278" s="1"/>
      <c r="K2278" s="1"/>
      <c r="L2278" s="1">
        <v>1092997</v>
      </c>
      <c r="M2278" s="1"/>
      <c r="N2278" s="1"/>
      <c r="O2278" s="1"/>
      <c r="P2278" s="1"/>
      <c r="Q2278" s="1"/>
      <c r="R2278" s="1"/>
      <c r="S2278" s="1"/>
      <c r="T2278" s="1">
        <v>1092997</v>
      </c>
      <c r="U2278" s="1">
        <v>31.692307692307693</v>
      </c>
      <c r="V2278" s="36">
        <v>0.28975389784944811</v>
      </c>
      <c r="W2278" s="1"/>
      <c r="X2278" s="1"/>
      <c r="Y2278" s="1">
        <v>246370</v>
      </c>
      <c r="Z2278" s="1"/>
      <c r="AA2278" s="1"/>
      <c r="AB2278" s="1"/>
      <c r="AC2278" s="1"/>
      <c r="AD2278" s="1"/>
      <c r="AE2278" s="1"/>
      <c r="AF2278" s="1"/>
      <c r="AG2278" s="1">
        <v>0</v>
      </c>
      <c r="AH2278" s="1">
        <v>0</v>
      </c>
      <c r="AI2278" s="1">
        <v>2528212.1024374999</v>
      </c>
      <c r="AJ2278" s="1">
        <v>0</v>
      </c>
      <c r="AK2278" s="1">
        <v>0</v>
      </c>
      <c r="AL2278" s="1">
        <v>0</v>
      </c>
      <c r="AM2278" s="1">
        <v>0</v>
      </c>
      <c r="AN2278" s="1">
        <v>0</v>
      </c>
      <c r="AO2278" s="1">
        <v>0</v>
      </c>
      <c r="AP2278" s="1">
        <v>0</v>
      </c>
      <c r="AQ2278" s="1">
        <v>2528212.1024374999</v>
      </c>
      <c r="AR2278" s="1">
        <v>0</v>
      </c>
      <c r="AS2278" s="1">
        <v>0</v>
      </c>
      <c r="AT2278" s="1">
        <v>534134.93957799999</v>
      </c>
      <c r="AU2278" s="1">
        <v>0</v>
      </c>
      <c r="AV2278" s="1">
        <v>0</v>
      </c>
      <c r="AW2278" s="1">
        <v>0</v>
      </c>
      <c r="AX2278" s="1">
        <v>0</v>
      </c>
      <c r="AY2278" s="1">
        <v>0</v>
      </c>
      <c r="AZ2278" s="1">
        <v>0</v>
      </c>
      <c r="BA2278" s="1">
        <v>0</v>
      </c>
      <c r="BB2278" s="1">
        <v>534134.93957799999</v>
      </c>
      <c r="BC2278" s="7">
        <v>0.30423889703698737</v>
      </c>
      <c r="BD2278" s="35" t="s">
        <v>552</v>
      </c>
      <c r="BE2278" s="35" t="s">
        <v>552</v>
      </c>
      <c r="BF2278" s="35">
        <v>2.8017890643940468</v>
      </c>
      <c r="BG2278" s="35" t="s">
        <v>552</v>
      </c>
      <c r="BH2278" s="35" t="s">
        <v>552</v>
      </c>
      <c r="BI2278" s="35" t="s">
        <v>552</v>
      </c>
      <c r="BJ2278" s="35" t="s">
        <v>552</v>
      </c>
      <c r="BK2278" s="35" t="s">
        <v>552</v>
      </c>
      <c r="BL2278" s="35" t="s">
        <v>552</v>
      </c>
      <c r="BM2278" s="35" t="s">
        <v>552</v>
      </c>
      <c r="BN2278" s="35">
        <v>2.8017890643940468</v>
      </c>
      <c r="BO2278" s="1">
        <v>0</v>
      </c>
      <c r="BP2278" s="1"/>
      <c r="BQ2278" s="1">
        <v>3313192.8959999997</v>
      </c>
      <c r="BR2278" s="1">
        <v>147270.68254504021</v>
      </c>
      <c r="BS2278" s="1">
        <v>1301362.0875633981</v>
      </c>
      <c r="BT2278" s="1">
        <v>3313192.8959999997</v>
      </c>
      <c r="BU2278" s="1">
        <v>147270.68254504021</v>
      </c>
      <c r="BV2278" s="1">
        <v>383077.55402250768</v>
      </c>
      <c r="BW2278" s="35">
        <v>6.5841120787096559</v>
      </c>
      <c r="BX2278" s="1">
        <v>18501240.469648622</v>
      </c>
      <c r="BY2278" s="1">
        <v>822375.99723957421</v>
      </c>
      <c r="BZ2278" s="1">
        <v>7266951.7519375831</v>
      </c>
      <c r="CA2278" s="1">
        <v>18501240.469648622</v>
      </c>
      <c r="CB2278" s="1">
        <v>822375.99723957421</v>
      </c>
      <c r="CC2278" s="1">
        <v>2139147.9964996353</v>
      </c>
    </row>
    <row r="2279" spans="1:81" x14ac:dyDescent="0.25">
      <c r="A2279" t="s">
        <v>630</v>
      </c>
      <c r="B2279" t="s">
        <v>631</v>
      </c>
      <c r="C2279" t="s">
        <v>164</v>
      </c>
      <c r="D2279" t="s">
        <v>28</v>
      </c>
      <c r="E2279">
        <v>30008</v>
      </c>
      <c r="F2279" t="s">
        <v>39</v>
      </c>
      <c r="G2279" t="s">
        <v>55</v>
      </c>
      <c r="H2279" s="74">
        <v>0.53246165051848993</v>
      </c>
      <c r="I2279" s="1">
        <v>10225148</v>
      </c>
      <c r="J2279" s="1">
        <v>0</v>
      </c>
      <c r="K2279" s="1">
        <v>0</v>
      </c>
      <c r="L2279" s="1">
        <v>1092997</v>
      </c>
      <c r="M2279" s="1">
        <v>0</v>
      </c>
      <c r="N2279" s="1">
        <v>0</v>
      </c>
      <c r="O2279" s="1">
        <v>0</v>
      </c>
      <c r="P2279" s="1">
        <v>179462</v>
      </c>
      <c r="Q2279" s="1">
        <v>0</v>
      </c>
      <c r="R2279" s="1">
        <v>0</v>
      </c>
      <c r="S2279" s="1">
        <v>0</v>
      </c>
      <c r="T2279" s="1">
        <v>1272459</v>
      </c>
      <c r="U2279" s="1"/>
      <c r="V2279" s="36"/>
      <c r="W2279" s="1"/>
      <c r="X2279" s="1"/>
      <c r="Y2279" s="1">
        <v>246370</v>
      </c>
      <c r="Z2279" s="1"/>
      <c r="AA2279" s="1"/>
      <c r="AB2279" s="1"/>
      <c r="AC2279" s="1">
        <v>33772</v>
      </c>
      <c r="AD2279" s="1"/>
      <c r="AE2279" s="1"/>
      <c r="AF2279" s="1"/>
      <c r="AG2279" s="1">
        <v>0</v>
      </c>
      <c r="AH2279" s="1">
        <v>0</v>
      </c>
      <c r="AI2279" s="1">
        <v>2528212.1024374999</v>
      </c>
      <c r="AJ2279" s="1">
        <v>0</v>
      </c>
      <c r="AK2279" s="1">
        <v>0</v>
      </c>
      <c r="AL2279" s="1">
        <v>0</v>
      </c>
      <c r="AM2279" s="1">
        <v>296721.99892166664</v>
      </c>
      <c r="AN2279" s="1">
        <v>0</v>
      </c>
      <c r="AO2279" s="1">
        <v>0</v>
      </c>
      <c r="AP2279" s="1">
        <v>0</v>
      </c>
      <c r="AQ2279" s="1">
        <v>2824934.1013591667</v>
      </c>
      <c r="AR2279" s="1">
        <v>0</v>
      </c>
      <c r="AS2279" s="1">
        <v>0</v>
      </c>
      <c r="AT2279" s="1">
        <v>534134.93957799999</v>
      </c>
      <c r="AU2279" s="1">
        <v>0</v>
      </c>
      <c r="AV2279" s="1">
        <v>0</v>
      </c>
      <c r="AW2279" s="1">
        <v>0</v>
      </c>
      <c r="AX2279" s="1">
        <v>87847.050959999993</v>
      </c>
      <c r="AY2279" s="1">
        <v>0</v>
      </c>
      <c r="AZ2279" s="1">
        <v>0</v>
      </c>
      <c r="BA2279" s="1">
        <v>0</v>
      </c>
      <c r="BB2279" s="1">
        <v>621981.99053800001</v>
      </c>
      <c r="BC2279" s="7">
        <v>0.33710182893168555</v>
      </c>
      <c r="BD2279" s="35" t="s">
        <v>552</v>
      </c>
      <c r="BE2279" s="35" t="s">
        <v>552</v>
      </c>
      <c r="BF2279" s="35">
        <v>2.8017890643940468</v>
      </c>
      <c r="BG2279" s="35" t="s">
        <v>552</v>
      </c>
      <c r="BH2279" s="35" t="s">
        <v>552</v>
      </c>
      <c r="BI2279" s="35" t="s">
        <v>552</v>
      </c>
      <c r="BJ2279" s="35">
        <v>2.1428996104003448</v>
      </c>
      <c r="BK2279" s="35" t="s">
        <v>552</v>
      </c>
      <c r="BL2279" s="35" t="s">
        <v>552</v>
      </c>
      <c r="BM2279" s="35" t="s">
        <v>552</v>
      </c>
      <c r="BN2279" s="35">
        <v>2.7088622045167403</v>
      </c>
      <c r="BO2279" s="1">
        <v>0</v>
      </c>
      <c r="BP2279" s="1">
        <v>0</v>
      </c>
      <c r="BQ2279" s="1">
        <v>3365709.7156799999</v>
      </c>
      <c r="BR2279" s="1">
        <v>149605.04342354683</v>
      </c>
      <c r="BS2279" s="1">
        <v>1321989.7419850489</v>
      </c>
      <c r="BT2279" s="1">
        <v>3365709.7156799999</v>
      </c>
      <c r="BU2279" s="1">
        <v>149605.04342354683</v>
      </c>
      <c r="BV2279" s="1">
        <v>389149.6468524615</v>
      </c>
      <c r="BW2279" s="35">
        <v>6.5841120787096559</v>
      </c>
      <c r="BX2279" s="1">
        <v>18794500.276759129</v>
      </c>
      <c r="BY2279" s="1">
        <v>835411.33001731033</v>
      </c>
      <c r="BZ2279" s="1">
        <v>7382138.8861489715</v>
      </c>
      <c r="CA2279" s="1">
        <v>18794500.276759129</v>
      </c>
      <c r="CB2279" s="1">
        <v>835411.33001731033</v>
      </c>
      <c r="CC2279" s="1">
        <v>2173055.2434144272</v>
      </c>
    </row>
    <row r="2280" spans="1:81" x14ac:dyDescent="0.25">
      <c r="A2280" t="s">
        <v>630</v>
      </c>
      <c r="B2280" t="s">
        <v>631</v>
      </c>
      <c r="C2280" t="s">
        <v>164</v>
      </c>
      <c r="D2280" t="s">
        <v>1730</v>
      </c>
      <c r="E2280">
        <v>30008</v>
      </c>
      <c r="F2280" t="s">
        <v>39</v>
      </c>
      <c r="G2280" t="s">
        <v>55</v>
      </c>
      <c r="H2280" s="74">
        <v>0.53246165051848993</v>
      </c>
      <c r="I2280" s="1">
        <v>159548</v>
      </c>
      <c r="J2280" s="1"/>
      <c r="K2280" s="1"/>
      <c r="L2280" s="1"/>
      <c r="M2280" s="1"/>
      <c r="N2280" s="1"/>
      <c r="O2280" s="1"/>
      <c r="P2280" s="1">
        <v>179462</v>
      </c>
      <c r="Q2280" s="1"/>
      <c r="R2280" s="1"/>
      <c r="S2280" s="1"/>
      <c r="T2280" s="1">
        <v>179462</v>
      </c>
      <c r="U2280" s="1">
        <v>15.090909090909092</v>
      </c>
      <c r="V2280" s="36">
        <v>6.3992505667348418E-2</v>
      </c>
      <c r="W2280" s="1"/>
      <c r="X2280" s="1"/>
      <c r="Y2280" s="1"/>
      <c r="Z2280" s="1"/>
      <c r="AA2280" s="1"/>
      <c r="AB2280" s="1"/>
      <c r="AC2280" s="1">
        <v>33772</v>
      </c>
      <c r="AD2280" s="1"/>
      <c r="AE2280" s="1"/>
      <c r="AF2280" s="1"/>
      <c r="AG2280" s="1">
        <v>0</v>
      </c>
      <c r="AH2280" s="1">
        <v>0</v>
      </c>
      <c r="AI2280" s="1">
        <v>0</v>
      </c>
      <c r="AJ2280" s="1">
        <v>0</v>
      </c>
      <c r="AK2280" s="1"/>
      <c r="AL2280" s="1">
        <v>0</v>
      </c>
      <c r="AM2280" s="1">
        <v>296721.99892166664</v>
      </c>
      <c r="AN2280" s="1"/>
      <c r="AO2280" s="1">
        <v>0</v>
      </c>
      <c r="AP2280" s="1">
        <v>0</v>
      </c>
      <c r="AQ2280" s="1">
        <v>296721.99892166664</v>
      </c>
      <c r="AR2280" s="1">
        <v>0</v>
      </c>
      <c r="AS2280" s="1">
        <v>0</v>
      </c>
      <c r="AT2280" s="1">
        <v>0</v>
      </c>
      <c r="AU2280" s="1">
        <v>0</v>
      </c>
      <c r="AV2280" s="1"/>
      <c r="AW2280" s="1">
        <v>0</v>
      </c>
      <c r="AX2280" s="1">
        <v>87847.050959999993</v>
      </c>
      <c r="AY2280" s="1"/>
      <c r="AZ2280" s="1">
        <v>0</v>
      </c>
      <c r="BA2280" s="1">
        <v>0</v>
      </c>
      <c r="BB2280" s="1">
        <v>87847.050959999993</v>
      </c>
      <c r="BC2280" s="7">
        <v>2.4103658452733137</v>
      </c>
      <c r="BD2280" s="35" t="s">
        <v>552</v>
      </c>
      <c r="BE2280" s="35" t="s">
        <v>552</v>
      </c>
      <c r="BF2280" s="35" t="s">
        <v>552</v>
      </c>
      <c r="BG2280" s="35" t="s">
        <v>552</v>
      </c>
      <c r="BH2280" s="35" t="s">
        <v>552</v>
      </c>
      <c r="BI2280" s="35" t="s">
        <v>552</v>
      </c>
      <c r="BJ2280" s="35">
        <v>2.1428996104003448</v>
      </c>
      <c r="BK2280" s="35" t="s">
        <v>552</v>
      </c>
      <c r="BL2280" s="35" t="s">
        <v>552</v>
      </c>
      <c r="BM2280" s="35" t="s">
        <v>552</v>
      </c>
      <c r="BN2280" s="35">
        <v>2.1428996104003448</v>
      </c>
      <c r="BO2280" s="1">
        <v>0</v>
      </c>
      <c r="BP2280" s="1">
        <v>0</v>
      </c>
      <c r="BQ2280" s="1">
        <v>52516.819679999993</v>
      </c>
      <c r="BR2280" s="1">
        <v>2334.360878506604</v>
      </c>
      <c r="BS2280" s="1">
        <v>20627.654421650474</v>
      </c>
      <c r="BT2280" s="1">
        <v>52516.819679999993</v>
      </c>
      <c r="BU2280" s="1">
        <v>2334.360878506604</v>
      </c>
      <c r="BV2280" s="1">
        <v>6072.0928299538073</v>
      </c>
      <c r="BW2280" s="35">
        <v>6.5841120787096559</v>
      </c>
      <c r="BX2280" s="1">
        <v>293259.80711050489</v>
      </c>
      <c r="BY2280" s="1">
        <v>13035.33277773601</v>
      </c>
      <c r="BZ2280" s="1">
        <v>115187.13421138706</v>
      </c>
      <c r="CA2280" s="1">
        <v>293259.80711050489</v>
      </c>
      <c r="CB2280" s="1">
        <v>13035.33277773601</v>
      </c>
      <c r="CC2280" s="1">
        <v>33907.246914791351</v>
      </c>
    </row>
    <row r="2281" spans="1:81" x14ac:dyDescent="0.25">
      <c r="A2281" t="s">
        <v>274</v>
      </c>
      <c r="B2281" t="s">
        <v>275</v>
      </c>
      <c r="C2281" t="s">
        <v>164</v>
      </c>
      <c r="D2281" t="s">
        <v>38</v>
      </c>
      <c r="E2281">
        <v>30006</v>
      </c>
      <c r="F2281" t="s">
        <v>39</v>
      </c>
      <c r="G2281" t="s">
        <v>101</v>
      </c>
      <c r="H2281" s="74">
        <v>0.33910066629593</v>
      </c>
      <c r="I2281" s="1">
        <v>30356672</v>
      </c>
      <c r="J2281" s="1"/>
      <c r="K2281" s="1">
        <v>2985243</v>
      </c>
      <c r="L2281" s="1">
        <v>1941189</v>
      </c>
      <c r="M2281" s="1"/>
      <c r="N2281" s="1"/>
      <c r="O2281" s="1"/>
      <c r="P2281" s="1"/>
      <c r="Q2281" s="1"/>
      <c r="R2281" s="1"/>
      <c r="S2281" s="1"/>
      <c r="T2281" s="1">
        <v>4926432</v>
      </c>
      <c r="U2281" s="1">
        <v>37.575757575757578</v>
      </c>
      <c r="V2281" s="36">
        <v>0.20003312286112637</v>
      </c>
      <c r="W2281" s="1"/>
      <c r="X2281" s="1">
        <v>813137</v>
      </c>
      <c r="Y2281" s="1">
        <v>577591</v>
      </c>
      <c r="Z2281" s="1"/>
      <c r="AA2281" s="1"/>
      <c r="AB2281" s="1"/>
      <c r="AC2281" s="1"/>
      <c r="AD2281" s="1"/>
      <c r="AE2281" s="1"/>
      <c r="AF2281" s="1"/>
      <c r="AG2281" s="1">
        <v>0</v>
      </c>
      <c r="AH2281" s="1">
        <v>6790724.0442488007</v>
      </c>
      <c r="AI2281" s="1">
        <v>5919891.7564375009</v>
      </c>
      <c r="AJ2281" s="1">
        <v>0</v>
      </c>
      <c r="AK2281" s="1">
        <v>0</v>
      </c>
      <c r="AL2281" s="1">
        <v>0</v>
      </c>
      <c r="AM2281" s="1">
        <v>0</v>
      </c>
      <c r="AN2281" s="1">
        <v>0</v>
      </c>
      <c r="AO2281" s="1">
        <v>0</v>
      </c>
      <c r="AP2281" s="1">
        <v>0</v>
      </c>
      <c r="AQ2281" s="1">
        <v>12710615.800686302</v>
      </c>
      <c r="AR2281" s="1">
        <v>0</v>
      </c>
      <c r="AS2281" s="1">
        <v>1756608.8837505002</v>
      </c>
      <c r="AT2281" s="1">
        <v>1252228.4932653999</v>
      </c>
      <c r="AU2281" s="1">
        <v>0</v>
      </c>
      <c r="AV2281" s="1">
        <v>0</v>
      </c>
      <c r="AW2281" s="1">
        <v>0</v>
      </c>
      <c r="AX2281" s="1">
        <v>0</v>
      </c>
      <c r="AY2281" s="1">
        <v>0</v>
      </c>
      <c r="AZ2281" s="1">
        <v>0</v>
      </c>
      <c r="BA2281" s="1">
        <v>0</v>
      </c>
      <c r="BB2281" s="1">
        <v>3008837.3770158999</v>
      </c>
      <c r="BC2281" s="7">
        <v>0.51782531292304379</v>
      </c>
      <c r="BD2281" s="35" t="s">
        <v>552</v>
      </c>
      <c r="BE2281" s="35">
        <v>2.8631950323639654</v>
      </c>
      <c r="BF2281" s="35">
        <v>3.6947047658434604</v>
      </c>
      <c r="BG2281" s="35" t="s">
        <v>552</v>
      </c>
      <c r="BH2281" s="35" t="s">
        <v>552</v>
      </c>
      <c r="BI2281" s="35" t="s">
        <v>552</v>
      </c>
      <c r="BJ2281" s="35" t="s">
        <v>552</v>
      </c>
      <c r="BK2281" s="35" t="s">
        <v>552</v>
      </c>
      <c r="BL2281" s="35" t="s">
        <v>552</v>
      </c>
      <c r="BM2281" s="35" t="s">
        <v>552</v>
      </c>
      <c r="BN2281" s="35">
        <v>3.1908393696903157</v>
      </c>
      <c r="BO2281" s="1">
        <v>0</v>
      </c>
      <c r="BP2281" s="1"/>
      <c r="BQ2281" s="1">
        <v>9992202.1555199977</v>
      </c>
      <c r="BR2281" s="1">
        <v>444151.14898624126</v>
      </c>
      <c r="BS2281" s="1">
        <v>3924755.8064494268</v>
      </c>
      <c r="BT2281" s="1">
        <v>9992202.1555199977</v>
      </c>
      <c r="BU2281" s="1">
        <v>444151.14898624126</v>
      </c>
      <c r="BV2281" s="1">
        <v>1155317.0857200311</v>
      </c>
      <c r="BW2281" s="35">
        <v>6.0319187937090382</v>
      </c>
      <c r="BX2281" s="1">
        <v>50279949.816901036</v>
      </c>
      <c r="BY2281" s="1">
        <v>2234932.5138313305</v>
      </c>
      <c r="BZ2281" s="1">
        <v>19749052.503191542</v>
      </c>
      <c r="CA2281" s="1">
        <v>50279949.816901036</v>
      </c>
      <c r="CB2281" s="1">
        <v>2234932.5138313305</v>
      </c>
      <c r="CC2281" s="1">
        <v>5813461.75632778</v>
      </c>
    </row>
    <row r="2282" spans="1:81" x14ac:dyDescent="0.25">
      <c r="A2282" t="s">
        <v>274</v>
      </c>
      <c r="B2282" t="s">
        <v>275</v>
      </c>
      <c r="C2282" t="s">
        <v>164</v>
      </c>
      <c r="D2282" t="s">
        <v>28</v>
      </c>
      <c r="E2282">
        <v>30006</v>
      </c>
      <c r="F2282" t="s">
        <v>39</v>
      </c>
      <c r="G2282" t="s">
        <v>101</v>
      </c>
      <c r="H2282" s="74">
        <v>0.33910066629593</v>
      </c>
      <c r="I2282" s="1">
        <v>62680034</v>
      </c>
      <c r="J2282" s="1">
        <v>0</v>
      </c>
      <c r="K2282" s="1">
        <v>5597728</v>
      </c>
      <c r="L2282" s="1">
        <v>2307882</v>
      </c>
      <c r="M2282" s="1">
        <v>0</v>
      </c>
      <c r="N2282" s="1">
        <v>0</v>
      </c>
      <c r="O2282" s="1">
        <v>0</v>
      </c>
      <c r="P2282" s="1">
        <v>4897090</v>
      </c>
      <c r="Q2282" s="1">
        <v>0</v>
      </c>
      <c r="R2282" s="1">
        <v>0</v>
      </c>
      <c r="S2282" s="1">
        <v>0</v>
      </c>
      <c r="T2282" s="1">
        <v>12802700</v>
      </c>
      <c r="U2282" s="1"/>
      <c r="V2282" s="36"/>
      <c r="W2282" s="1"/>
      <c r="X2282" s="1">
        <v>1186657</v>
      </c>
      <c r="Y2282" s="1">
        <v>606575</v>
      </c>
      <c r="Z2282" s="1"/>
      <c r="AA2282" s="1"/>
      <c r="AB2282" s="1"/>
      <c r="AC2282" s="1">
        <v>303269</v>
      </c>
      <c r="AD2282" s="1"/>
      <c r="AE2282" s="1"/>
      <c r="AF2282" s="1"/>
      <c r="AG2282" s="1">
        <v>0</v>
      </c>
      <c r="AH2282" s="1">
        <v>10257952.283767954</v>
      </c>
      <c r="AI2282" s="1">
        <v>6220104.120875001</v>
      </c>
      <c r="AJ2282" s="1">
        <v>0</v>
      </c>
      <c r="AK2282" s="1">
        <v>0</v>
      </c>
      <c r="AL2282" s="1">
        <v>0</v>
      </c>
      <c r="AM2282" s="1">
        <v>2668264.0980583332</v>
      </c>
      <c r="AN2282" s="1">
        <v>0</v>
      </c>
      <c r="AO2282" s="1">
        <v>0</v>
      </c>
      <c r="AP2282" s="1">
        <v>0</v>
      </c>
      <c r="AQ2282" s="1">
        <v>19146320.502701286</v>
      </c>
      <c r="AR2282" s="1">
        <v>0</v>
      </c>
      <c r="AS2282" s="1">
        <v>2563519.0972305001</v>
      </c>
      <c r="AT2282" s="1">
        <v>1315066.3675549999</v>
      </c>
      <c r="AU2282" s="1">
        <v>0</v>
      </c>
      <c r="AV2282" s="1">
        <v>0</v>
      </c>
      <c r="AW2282" s="1">
        <v>0</v>
      </c>
      <c r="AX2282" s="1">
        <v>788857.25741999992</v>
      </c>
      <c r="AY2282" s="1">
        <v>0</v>
      </c>
      <c r="AZ2282" s="1">
        <v>0</v>
      </c>
      <c r="BA2282" s="1">
        <v>0</v>
      </c>
      <c r="BB2282" s="1">
        <v>4667442.7222055001</v>
      </c>
      <c r="BC2282" s="7">
        <v>0.37992581856140645</v>
      </c>
      <c r="BD2282" s="35" t="s">
        <v>552</v>
      </c>
      <c r="BE2282" s="35">
        <v>2.2904777404329852</v>
      </c>
      <c r="BF2282" s="35">
        <v>3.2649721642744303</v>
      </c>
      <c r="BG2282" s="35" t="s">
        <v>552</v>
      </c>
      <c r="BH2282" s="35" t="s">
        <v>552</v>
      </c>
      <c r="BI2282" s="35" t="s">
        <v>552</v>
      </c>
      <c r="BJ2282" s="35">
        <v>0.70595422086960491</v>
      </c>
      <c r="BK2282" s="35" t="s">
        <v>552</v>
      </c>
      <c r="BL2282" s="35" t="s">
        <v>552</v>
      </c>
      <c r="BM2282" s="35" t="s">
        <v>552</v>
      </c>
      <c r="BN2282" s="35">
        <v>1.8600578959834086</v>
      </c>
      <c r="BO2282" s="1">
        <v>0</v>
      </c>
      <c r="BP2282" s="1">
        <v>0</v>
      </c>
      <c r="BQ2282" s="1">
        <v>20631759.991439998</v>
      </c>
      <c r="BR2282" s="1">
        <v>917077.11305101798</v>
      </c>
      <c r="BS2282" s="1">
        <v>8103781.1849054974</v>
      </c>
      <c r="BT2282" s="1">
        <v>20631759.991439998</v>
      </c>
      <c r="BU2282" s="1">
        <v>917077.11305101798</v>
      </c>
      <c r="BV2282" s="1">
        <v>2385482.644926047</v>
      </c>
      <c r="BW2282" s="35">
        <v>6.0319187937090382</v>
      </c>
      <c r="BX2282" s="1">
        <v>103817340.84822115</v>
      </c>
      <c r="BY2282" s="1">
        <v>4614657.560441846</v>
      </c>
      <c r="BZ2282" s="1">
        <v>40777568.844431669</v>
      </c>
      <c r="CA2282" s="1">
        <v>103817340.84822115</v>
      </c>
      <c r="CB2282" s="1">
        <v>4614657.560441846</v>
      </c>
      <c r="CC2282" s="1">
        <v>12003554.953070121</v>
      </c>
    </row>
    <row r="2283" spans="1:81" x14ac:dyDescent="0.25">
      <c r="A2283" t="s">
        <v>274</v>
      </c>
      <c r="B2283" t="s">
        <v>275</v>
      </c>
      <c r="C2283" t="s">
        <v>164</v>
      </c>
      <c r="D2283" t="s">
        <v>1730</v>
      </c>
      <c r="E2283">
        <v>30006</v>
      </c>
      <c r="F2283" t="s">
        <v>39</v>
      </c>
      <c r="G2283" t="s">
        <v>101</v>
      </c>
      <c r="H2283" s="74">
        <v>0.33910066629593</v>
      </c>
      <c r="I2283" s="1">
        <v>32323362</v>
      </c>
      <c r="J2283" s="1"/>
      <c r="K2283" s="1">
        <v>2612485</v>
      </c>
      <c r="L2283" s="1">
        <v>366693</v>
      </c>
      <c r="M2283" s="1"/>
      <c r="N2283" s="1"/>
      <c r="O2283" s="1"/>
      <c r="P2283" s="1">
        <v>4897090</v>
      </c>
      <c r="Q2283" s="1"/>
      <c r="R2283" s="1"/>
      <c r="S2283" s="1"/>
      <c r="T2283" s="1">
        <v>7876268</v>
      </c>
      <c r="U2283" s="1">
        <v>11.203389830508474</v>
      </c>
      <c r="V2283" s="36">
        <v>0.39530139639635831</v>
      </c>
      <c r="W2283" s="1"/>
      <c r="X2283" s="1">
        <v>373520</v>
      </c>
      <c r="Y2283" s="1">
        <v>28984</v>
      </c>
      <c r="Z2283" s="1"/>
      <c r="AA2283" s="1"/>
      <c r="AB2283" s="1"/>
      <c r="AC2283" s="1">
        <v>303269</v>
      </c>
      <c r="AD2283" s="1"/>
      <c r="AE2283" s="1"/>
      <c r="AF2283" s="1"/>
      <c r="AG2283" s="1">
        <v>0</v>
      </c>
      <c r="AH2283" s="1">
        <v>3467228.2395191519</v>
      </c>
      <c r="AI2283" s="1">
        <v>300212.36443750001</v>
      </c>
      <c r="AJ2283" s="1">
        <v>0</v>
      </c>
      <c r="AK2283" s="1"/>
      <c r="AL2283" s="1">
        <v>0</v>
      </c>
      <c r="AM2283" s="1">
        <v>2668264.0980583332</v>
      </c>
      <c r="AN2283" s="1"/>
      <c r="AO2283" s="1">
        <v>0</v>
      </c>
      <c r="AP2283" s="1">
        <v>0</v>
      </c>
      <c r="AQ2283" s="1">
        <v>6435704.7020149846</v>
      </c>
      <c r="AR2283" s="1">
        <v>0</v>
      </c>
      <c r="AS2283" s="1">
        <v>806910.21348000003</v>
      </c>
      <c r="AT2283" s="1">
        <v>62837.874289599997</v>
      </c>
      <c r="AU2283" s="1">
        <v>0</v>
      </c>
      <c r="AV2283" s="1"/>
      <c r="AW2283" s="1">
        <v>0</v>
      </c>
      <c r="AX2283" s="1">
        <v>788857.25741999992</v>
      </c>
      <c r="AY2283" s="1"/>
      <c r="AZ2283" s="1">
        <v>0</v>
      </c>
      <c r="BA2283" s="1">
        <v>0</v>
      </c>
      <c r="BB2283" s="1">
        <v>1658605.3451895998</v>
      </c>
      <c r="BC2283" s="7">
        <v>0.25041671244484359</v>
      </c>
      <c r="BD2283" s="35" t="s">
        <v>552</v>
      </c>
      <c r="BE2283" s="35">
        <v>1.6360432511570984</v>
      </c>
      <c r="BF2283" s="35">
        <v>0.99006590997673805</v>
      </c>
      <c r="BG2283" s="35" t="s">
        <v>552</v>
      </c>
      <c r="BH2283" s="35" t="s">
        <v>552</v>
      </c>
      <c r="BI2283" s="35" t="s">
        <v>552</v>
      </c>
      <c r="BJ2283" s="35">
        <v>0.70595422086960491</v>
      </c>
      <c r="BK2283" s="35" t="s">
        <v>552</v>
      </c>
      <c r="BL2283" s="35" t="s">
        <v>552</v>
      </c>
      <c r="BM2283" s="35" t="s">
        <v>552</v>
      </c>
      <c r="BN2283" s="35">
        <v>1.0276834215398185</v>
      </c>
      <c r="BO2283" s="1">
        <v>0</v>
      </c>
      <c r="BP2283" s="1">
        <v>0</v>
      </c>
      <c r="BQ2283" s="1">
        <v>10639557.835919999</v>
      </c>
      <c r="BR2283" s="1">
        <v>472925.96406477666</v>
      </c>
      <c r="BS2283" s="1">
        <v>4179025.3784560696</v>
      </c>
      <c r="BT2283" s="1">
        <v>10639557.835919999</v>
      </c>
      <c r="BU2283" s="1">
        <v>472925.96406477666</v>
      </c>
      <c r="BV2283" s="1">
        <v>1230165.5592060157</v>
      </c>
      <c r="BW2283" s="35">
        <v>6.0319187937090382</v>
      </c>
      <c r="BX2283" s="1">
        <v>53537391.031320103</v>
      </c>
      <c r="BY2283" s="1">
        <v>2379725.0466105146</v>
      </c>
      <c r="BZ2283" s="1">
        <v>21028516.341240123</v>
      </c>
      <c r="CA2283" s="1">
        <v>53537391.031320103</v>
      </c>
      <c r="CB2283" s="1">
        <v>2379725.0466105146</v>
      </c>
      <c r="CC2283" s="1">
        <v>6190093.1967423381</v>
      </c>
    </row>
    <row r="2284" spans="1:81" x14ac:dyDescent="0.25">
      <c r="A2284" t="s">
        <v>505</v>
      </c>
      <c r="B2284" t="s">
        <v>506</v>
      </c>
      <c r="C2284" t="s">
        <v>164</v>
      </c>
      <c r="D2284" t="s">
        <v>38</v>
      </c>
      <c r="E2284">
        <v>30007</v>
      </c>
      <c r="F2284" t="s">
        <v>39</v>
      </c>
      <c r="G2284" t="s">
        <v>55</v>
      </c>
      <c r="H2284" s="74">
        <v>0.53246165051848993</v>
      </c>
      <c r="I2284" s="1">
        <v>11557448</v>
      </c>
      <c r="J2284" s="1"/>
      <c r="K2284" s="1"/>
      <c r="L2284" s="1">
        <v>1734947</v>
      </c>
      <c r="M2284" s="1"/>
      <c r="N2284" s="1"/>
      <c r="O2284" s="1"/>
      <c r="P2284" s="1"/>
      <c r="Q2284" s="1"/>
      <c r="R2284" s="1"/>
      <c r="S2284" s="1"/>
      <c r="T2284" s="1">
        <v>1734947</v>
      </c>
      <c r="U2284" s="1">
        <v>38.176470588235297</v>
      </c>
      <c r="V2284" s="36">
        <v>0.1800452625897801</v>
      </c>
      <c r="W2284" s="1"/>
      <c r="X2284" s="1"/>
      <c r="Y2284" s="1">
        <v>406437</v>
      </c>
      <c r="Z2284" s="1"/>
      <c r="AA2284" s="1"/>
      <c r="AB2284" s="1"/>
      <c r="AC2284" s="1">
        <v>13468</v>
      </c>
      <c r="AD2284" s="1"/>
      <c r="AE2284" s="1"/>
      <c r="AF2284" s="1"/>
      <c r="AG2284" s="1">
        <v>0</v>
      </c>
      <c r="AH2284" s="1">
        <v>0</v>
      </c>
      <c r="AI2284" s="1">
        <v>4169998.9630625006</v>
      </c>
      <c r="AJ2284" s="1">
        <v>0</v>
      </c>
      <c r="AK2284" s="1">
        <v>0</v>
      </c>
      <c r="AL2284" s="1">
        <v>0</v>
      </c>
      <c r="AM2284" s="1">
        <v>118677.86111999999</v>
      </c>
      <c r="AN2284" s="1">
        <v>0</v>
      </c>
      <c r="AO2284" s="1">
        <v>0</v>
      </c>
      <c r="AP2284" s="1">
        <v>0</v>
      </c>
      <c r="AQ2284" s="1">
        <v>4288676.8241825001</v>
      </c>
      <c r="AR2284" s="1">
        <v>0</v>
      </c>
      <c r="AS2284" s="1">
        <v>0</v>
      </c>
      <c r="AT2284" s="1">
        <v>881163.30087779998</v>
      </c>
      <c r="AU2284" s="1">
        <v>0</v>
      </c>
      <c r="AV2284" s="1">
        <v>0</v>
      </c>
      <c r="AW2284" s="1">
        <v>0</v>
      </c>
      <c r="AX2284" s="1">
        <v>35032.692239999997</v>
      </c>
      <c r="AY2284" s="1">
        <v>0</v>
      </c>
      <c r="AZ2284" s="1">
        <v>0</v>
      </c>
      <c r="BA2284" s="1">
        <v>0</v>
      </c>
      <c r="BB2284" s="1">
        <v>916195.99311779998</v>
      </c>
      <c r="BC2284" s="7">
        <v>0.45034793297796366</v>
      </c>
      <c r="BD2284" s="35" t="s">
        <v>552</v>
      </c>
      <c r="BE2284" s="35" t="s">
        <v>552</v>
      </c>
      <c r="BF2284" s="35">
        <v>2.9114216537682713</v>
      </c>
      <c r="BG2284" s="35" t="s">
        <v>552</v>
      </c>
      <c r="BH2284" s="35" t="s">
        <v>552</v>
      </c>
      <c r="BI2284" s="35" t="s">
        <v>552</v>
      </c>
      <c r="BJ2284" s="35" t="s">
        <v>552</v>
      </c>
      <c r="BK2284" s="35" t="s">
        <v>552</v>
      </c>
      <c r="BL2284" s="35" t="s">
        <v>552</v>
      </c>
      <c r="BM2284" s="35" t="s">
        <v>552</v>
      </c>
      <c r="BN2284" s="35">
        <v>3.0000183390618274</v>
      </c>
      <c r="BO2284" s="1">
        <v>0</v>
      </c>
      <c r="BP2284" s="1"/>
      <c r="BQ2284" s="1">
        <v>3804249.5836799992</v>
      </c>
      <c r="BR2284" s="1">
        <v>169098.04238582993</v>
      </c>
      <c r="BS2284" s="1">
        <v>1494240.2495812885</v>
      </c>
      <c r="BT2284" s="1">
        <v>3804249.5836799992</v>
      </c>
      <c r="BU2284" s="1">
        <v>169098.04238582993</v>
      </c>
      <c r="BV2284" s="1">
        <v>439854.44589317305</v>
      </c>
      <c r="BW2284" s="35">
        <v>6.1731406369068642</v>
      </c>
      <c r="BX2284" s="1">
        <v>19679918.114271022</v>
      </c>
      <c r="BY2284" s="1">
        <v>874767.954687536</v>
      </c>
      <c r="BZ2284" s="1">
        <v>7729914.9564108178</v>
      </c>
      <c r="CA2284" s="1">
        <v>19679918.114271022</v>
      </c>
      <c r="CB2284" s="1">
        <v>874767.954687536</v>
      </c>
      <c r="CC2284" s="1">
        <v>2275428.9083741247</v>
      </c>
    </row>
    <row r="2285" spans="1:81" x14ac:dyDescent="0.25">
      <c r="A2285" t="s">
        <v>505</v>
      </c>
      <c r="B2285" t="s">
        <v>506</v>
      </c>
      <c r="C2285" t="s">
        <v>164</v>
      </c>
      <c r="D2285" t="s">
        <v>28</v>
      </c>
      <c r="E2285">
        <v>30007</v>
      </c>
      <c r="F2285" t="s">
        <v>39</v>
      </c>
      <c r="G2285" t="s">
        <v>55</v>
      </c>
      <c r="H2285" s="74">
        <v>0.53246165051848993</v>
      </c>
      <c r="I2285" s="1">
        <v>12324605</v>
      </c>
      <c r="J2285" s="1">
        <v>0</v>
      </c>
      <c r="K2285" s="1">
        <v>0</v>
      </c>
      <c r="L2285" s="1">
        <v>1734947</v>
      </c>
      <c r="M2285" s="1">
        <v>0</v>
      </c>
      <c r="N2285" s="1">
        <v>0</v>
      </c>
      <c r="O2285" s="1">
        <v>0</v>
      </c>
      <c r="P2285" s="1">
        <v>330987</v>
      </c>
      <c r="Q2285" s="1">
        <v>0</v>
      </c>
      <c r="R2285" s="1">
        <v>0</v>
      </c>
      <c r="S2285" s="1">
        <v>0</v>
      </c>
      <c r="T2285" s="1">
        <v>2065934</v>
      </c>
      <c r="U2285" s="1"/>
      <c r="V2285" s="36"/>
      <c r="W2285" s="1"/>
      <c r="X2285" s="1"/>
      <c r="Y2285" s="1">
        <v>406437</v>
      </c>
      <c r="Z2285" s="1"/>
      <c r="AA2285" s="1"/>
      <c r="AB2285" s="1"/>
      <c r="AC2285" s="1">
        <v>61420</v>
      </c>
      <c r="AD2285" s="1"/>
      <c r="AE2285" s="1"/>
      <c r="AF2285" s="1"/>
      <c r="AG2285" s="1">
        <v>0</v>
      </c>
      <c r="AH2285" s="1">
        <v>0</v>
      </c>
      <c r="AI2285" s="1">
        <v>4169998.9630625006</v>
      </c>
      <c r="AJ2285" s="1">
        <v>0</v>
      </c>
      <c r="AK2285" s="1">
        <v>0</v>
      </c>
      <c r="AL2285" s="1">
        <v>0</v>
      </c>
      <c r="AM2285" s="1">
        <v>540072.3671875</v>
      </c>
      <c r="AN2285" s="1">
        <v>0</v>
      </c>
      <c r="AO2285" s="1">
        <v>0</v>
      </c>
      <c r="AP2285" s="1">
        <v>0</v>
      </c>
      <c r="AQ2285" s="1">
        <v>4710071.3302500006</v>
      </c>
      <c r="AR2285" s="1">
        <v>0</v>
      </c>
      <c r="AS2285" s="1">
        <v>0</v>
      </c>
      <c r="AT2285" s="1">
        <v>881163.30087779998</v>
      </c>
      <c r="AU2285" s="1">
        <v>0</v>
      </c>
      <c r="AV2285" s="1">
        <v>0</v>
      </c>
      <c r="AW2285" s="1">
        <v>0</v>
      </c>
      <c r="AX2285" s="1">
        <v>159764.47559999998</v>
      </c>
      <c r="AY2285" s="1">
        <v>0</v>
      </c>
      <c r="AZ2285" s="1">
        <v>0</v>
      </c>
      <c r="BA2285" s="1">
        <v>0</v>
      </c>
      <c r="BB2285" s="1">
        <v>1040927.7764778</v>
      </c>
      <c r="BC2285" s="7">
        <v>0.4666274583832748</v>
      </c>
      <c r="BD2285" s="35" t="s">
        <v>552</v>
      </c>
      <c r="BE2285" s="35" t="s">
        <v>552</v>
      </c>
      <c r="BF2285" s="35">
        <v>2.9114216537682713</v>
      </c>
      <c r="BG2285" s="35" t="s">
        <v>552</v>
      </c>
      <c r="BH2285" s="35" t="s">
        <v>552</v>
      </c>
      <c r="BI2285" s="35" t="s">
        <v>552</v>
      </c>
      <c r="BJ2285" s="35">
        <v>2.1143937459401729</v>
      </c>
      <c r="BK2285" s="35" t="s">
        <v>552</v>
      </c>
      <c r="BL2285" s="35" t="s">
        <v>552</v>
      </c>
      <c r="BM2285" s="35" t="s">
        <v>552</v>
      </c>
      <c r="BN2285" s="35">
        <v>2.7837283798648942</v>
      </c>
      <c r="BO2285" s="1">
        <v>0</v>
      </c>
      <c r="BP2285" s="1">
        <v>0</v>
      </c>
      <c r="BQ2285" s="1">
        <v>4056766.9817999993</v>
      </c>
      <c r="BR2285" s="1">
        <v>180322.38420442052</v>
      </c>
      <c r="BS2285" s="1">
        <v>1593424.5043707571</v>
      </c>
      <c r="BT2285" s="1">
        <v>4056766.9817999993</v>
      </c>
      <c r="BU2285" s="1">
        <v>180322.38420442052</v>
      </c>
      <c r="BV2285" s="1">
        <v>469050.97934485454</v>
      </c>
      <c r="BW2285" s="35">
        <v>6.1731406369068642</v>
      </c>
      <c r="BX2285" s="1">
        <v>20986226.128011584</v>
      </c>
      <c r="BY2285" s="1">
        <v>932833.0534718202</v>
      </c>
      <c r="BZ2285" s="1">
        <v>8243009.0554035427</v>
      </c>
      <c r="CA2285" s="1">
        <v>20986226.128011584</v>
      </c>
      <c r="CB2285" s="1">
        <v>932833.0534718202</v>
      </c>
      <c r="CC2285" s="1">
        <v>2426466.6820298289</v>
      </c>
    </row>
    <row r="2286" spans="1:81" x14ac:dyDescent="0.25">
      <c r="A2286" t="s">
        <v>505</v>
      </c>
      <c r="B2286" t="s">
        <v>506</v>
      </c>
      <c r="C2286" t="s">
        <v>164</v>
      </c>
      <c r="D2286" t="s">
        <v>1730</v>
      </c>
      <c r="E2286">
        <v>30007</v>
      </c>
      <c r="F2286" t="s">
        <v>39</v>
      </c>
      <c r="G2286" t="s">
        <v>55</v>
      </c>
      <c r="H2286" s="74">
        <v>0.53246165051848993</v>
      </c>
      <c r="I2286" s="1">
        <v>767157</v>
      </c>
      <c r="J2286" s="1"/>
      <c r="K2286" s="1"/>
      <c r="L2286" s="1"/>
      <c r="M2286" s="1"/>
      <c r="N2286" s="1"/>
      <c r="O2286" s="1"/>
      <c r="P2286" s="1">
        <v>330987</v>
      </c>
      <c r="Q2286" s="1"/>
      <c r="R2286" s="1"/>
      <c r="S2286" s="1"/>
      <c r="T2286" s="1">
        <v>330987</v>
      </c>
      <c r="U2286" s="1">
        <v>13</v>
      </c>
      <c r="V2286" s="36">
        <v>7.6911748045768669E-2</v>
      </c>
      <c r="W2286" s="1"/>
      <c r="X2286" s="1"/>
      <c r="Y2286" s="1"/>
      <c r="Z2286" s="1"/>
      <c r="AA2286" s="1"/>
      <c r="AB2286" s="1"/>
      <c r="AC2286" s="1">
        <v>47952</v>
      </c>
      <c r="AD2286" s="1"/>
      <c r="AE2286" s="1"/>
      <c r="AF2286" s="1"/>
      <c r="AG2286" s="1">
        <v>0</v>
      </c>
      <c r="AH2286" s="1">
        <v>0</v>
      </c>
      <c r="AI2286" s="1">
        <v>0</v>
      </c>
      <c r="AJ2286" s="1">
        <v>0</v>
      </c>
      <c r="AK2286" s="1"/>
      <c r="AL2286" s="1">
        <v>0</v>
      </c>
      <c r="AM2286" s="1">
        <v>421394.50606749998</v>
      </c>
      <c r="AN2286" s="1"/>
      <c r="AO2286" s="1">
        <v>0</v>
      </c>
      <c r="AP2286" s="1">
        <v>0</v>
      </c>
      <c r="AQ2286" s="1">
        <v>421394.50606749998</v>
      </c>
      <c r="AR2286" s="1">
        <v>0</v>
      </c>
      <c r="AS2286" s="1">
        <v>0</v>
      </c>
      <c r="AT2286" s="1">
        <v>0</v>
      </c>
      <c r="AU2286" s="1">
        <v>0</v>
      </c>
      <c r="AV2286" s="1"/>
      <c r="AW2286" s="1">
        <v>0</v>
      </c>
      <c r="AX2286" s="1">
        <v>124731.78335999999</v>
      </c>
      <c r="AY2286" s="1"/>
      <c r="AZ2286" s="1">
        <v>0</v>
      </c>
      <c r="BA2286" s="1">
        <v>0</v>
      </c>
      <c r="BB2286" s="1">
        <v>124731.78335999999</v>
      </c>
      <c r="BC2286" s="7">
        <v>0.71188334255895469</v>
      </c>
      <c r="BD2286" s="35" t="s">
        <v>552</v>
      </c>
      <c r="BE2286" s="35" t="s">
        <v>552</v>
      </c>
      <c r="BF2286" s="35" t="s">
        <v>552</v>
      </c>
      <c r="BG2286" s="35" t="s">
        <v>552</v>
      </c>
      <c r="BH2286" s="35" t="s">
        <v>552</v>
      </c>
      <c r="BI2286" s="35" t="s">
        <v>552</v>
      </c>
      <c r="BJ2286" s="35">
        <v>1.6499931702075912</v>
      </c>
      <c r="BK2286" s="35" t="s">
        <v>552</v>
      </c>
      <c r="BL2286" s="35" t="s">
        <v>552</v>
      </c>
      <c r="BM2286" s="35" t="s">
        <v>552</v>
      </c>
      <c r="BN2286" s="35">
        <v>1.6499931702075912</v>
      </c>
      <c r="BO2286" s="1">
        <v>0</v>
      </c>
      <c r="BP2286" s="1">
        <v>0</v>
      </c>
      <c r="BQ2286" s="1">
        <v>252517.39811999997</v>
      </c>
      <c r="BR2286" s="1">
        <v>11224.341818590587</v>
      </c>
      <c r="BS2286" s="1">
        <v>99184.254789468469</v>
      </c>
      <c r="BT2286" s="1">
        <v>252517.39811999997</v>
      </c>
      <c r="BU2286" s="1">
        <v>11224.341818590587</v>
      </c>
      <c r="BV2286" s="1">
        <v>29196.533451681462</v>
      </c>
      <c r="BW2286" s="35">
        <v>6.1731406369068642</v>
      </c>
      <c r="BX2286" s="1">
        <v>1306308.0137405607</v>
      </c>
      <c r="BY2286" s="1">
        <v>58065.098784284055</v>
      </c>
      <c r="BZ2286" s="1">
        <v>513094.09899272362</v>
      </c>
      <c r="CA2286" s="1">
        <v>1306308.0137405607</v>
      </c>
      <c r="CB2286" s="1">
        <v>58065.098784284055</v>
      </c>
      <c r="CC2286" s="1">
        <v>151037.77365570399</v>
      </c>
    </row>
    <row r="2287" spans="1:81" x14ac:dyDescent="0.25">
      <c r="A2287" t="s">
        <v>1384</v>
      </c>
      <c r="B2287" t="s">
        <v>639</v>
      </c>
      <c r="C2287" t="s">
        <v>164</v>
      </c>
      <c r="D2287" t="s">
        <v>28</v>
      </c>
      <c r="E2287">
        <v>30045</v>
      </c>
      <c r="F2287" t="s">
        <v>39</v>
      </c>
      <c r="G2287" t="s">
        <v>55</v>
      </c>
      <c r="H2287" s="74">
        <v>0.53246165051848993</v>
      </c>
      <c r="I2287" s="1">
        <v>2876766</v>
      </c>
      <c r="J2287" s="1">
        <v>0</v>
      </c>
      <c r="K2287" s="1">
        <v>0</v>
      </c>
      <c r="L2287" s="1">
        <v>0</v>
      </c>
      <c r="M2287" s="1">
        <v>0</v>
      </c>
      <c r="N2287" s="1">
        <v>0</v>
      </c>
      <c r="O2287" s="1">
        <v>0</v>
      </c>
      <c r="P2287" s="1">
        <v>2015936</v>
      </c>
      <c r="Q2287" s="1">
        <v>0</v>
      </c>
      <c r="R2287" s="1">
        <v>0</v>
      </c>
      <c r="S2287" s="1">
        <v>0</v>
      </c>
      <c r="T2287" s="1">
        <v>2015936</v>
      </c>
      <c r="U2287" s="1"/>
      <c r="V2287" s="36"/>
      <c r="W2287" s="1"/>
      <c r="X2287" s="1"/>
      <c r="Y2287" s="1"/>
      <c r="Z2287" s="1"/>
      <c r="AA2287" s="1"/>
      <c r="AB2287" s="1"/>
      <c r="AC2287" s="1">
        <v>259961</v>
      </c>
      <c r="AD2287" s="1"/>
      <c r="AE2287" s="1"/>
      <c r="AF2287" s="1"/>
      <c r="AG2287" s="1">
        <v>0</v>
      </c>
      <c r="AH2287" s="1">
        <v>0</v>
      </c>
      <c r="AI2287" s="1">
        <v>0</v>
      </c>
      <c r="AJ2287" s="1">
        <v>0</v>
      </c>
      <c r="AK2287" s="1">
        <v>0</v>
      </c>
      <c r="AL2287" s="1">
        <v>0</v>
      </c>
      <c r="AM2287" s="1">
        <v>2284747.3473066664</v>
      </c>
      <c r="AN2287" s="1">
        <v>0</v>
      </c>
      <c r="AO2287" s="1">
        <v>0</v>
      </c>
      <c r="AP2287" s="1">
        <v>0</v>
      </c>
      <c r="AQ2287" s="1">
        <v>2284747.3473066664</v>
      </c>
      <c r="AR2287" s="1">
        <v>0</v>
      </c>
      <c r="AS2287" s="1">
        <v>0</v>
      </c>
      <c r="AT2287" s="1">
        <v>0</v>
      </c>
      <c r="AU2287" s="1">
        <v>0</v>
      </c>
      <c r="AV2287" s="1">
        <v>0</v>
      </c>
      <c r="AW2287" s="1">
        <v>0</v>
      </c>
      <c r="AX2287" s="1">
        <v>676205.3539799999</v>
      </c>
      <c r="AY2287" s="1">
        <v>0</v>
      </c>
      <c r="AZ2287" s="1">
        <v>0</v>
      </c>
      <c r="BA2287" s="1">
        <v>0</v>
      </c>
      <c r="BB2287" s="1">
        <v>676205.3539799999</v>
      </c>
      <c r="BC2287" s="7">
        <v>1.0292643549342095</v>
      </c>
      <c r="BD2287" s="35" t="s">
        <v>552</v>
      </c>
      <c r="BE2287" s="35" t="s">
        <v>552</v>
      </c>
      <c r="BF2287" s="35" t="s">
        <v>552</v>
      </c>
      <c r="BG2287" s="35" t="s">
        <v>552</v>
      </c>
      <c r="BH2287" s="35" t="s">
        <v>552</v>
      </c>
      <c r="BI2287" s="35" t="s">
        <v>552</v>
      </c>
      <c r="BJ2287" s="35">
        <v>1.4687731660561973</v>
      </c>
      <c r="BK2287" s="35" t="s">
        <v>552</v>
      </c>
      <c r="BL2287" s="35" t="s">
        <v>552</v>
      </c>
      <c r="BM2287" s="35" t="s">
        <v>552</v>
      </c>
      <c r="BN2287" s="35">
        <v>1.4687731660561973</v>
      </c>
      <c r="BO2287" s="1">
        <v>0</v>
      </c>
      <c r="BP2287" s="1">
        <v>0</v>
      </c>
      <c r="BQ2287" s="1">
        <v>946916.29655999981</v>
      </c>
      <c r="BR2287" s="1">
        <v>42090.217408039767</v>
      </c>
      <c r="BS2287" s="1">
        <v>371931.54975276248</v>
      </c>
      <c r="BT2287" s="1">
        <v>946916.29655999981</v>
      </c>
      <c r="BU2287" s="1">
        <v>42090.217408039767</v>
      </c>
      <c r="BV2287" s="1">
        <v>109484.23171744487</v>
      </c>
      <c r="BW2287" s="35">
        <v>6.1831793129922046</v>
      </c>
      <c r="BX2287" s="1">
        <v>4908036.9594649822</v>
      </c>
      <c r="BY2287" s="1">
        <v>218161.14414869607</v>
      </c>
      <c r="BZ2287" s="1">
        <v>1927787.9145276493</v>
      </c>
      <c r="CA2287" s="1">
        <v>4908036.9594649822</v>
      </c>
      <c r="CB2287" s="1">
        <v>218161.14414869607</v>
      </c>
      <c r="CC2287" s="1">
        <v>567476.40493670525</v>
      </c>
    </row>
    <row r="2288" spans="1:81" x14ac:dyDescent="0.25">
      <c r="A2288" t="s">
        <v>1384</v>
      </c>
      <c r="B2288" t="s">
        <v>639</v>
      </c>
      <c r="C2288" t="s">
        <v>164</v>
      </c>
      <c r="D2288" t="s">
        <v>1730</v>
      </c>
      <c r="E2288">
        <v>30045</v>
      </c>
      <c r="F2288" t="s">
        <v>39</v>
      </c>
      <c r="G2288" t="s">
        <v>55</v>
      </c>
      <c r="H2288" s="74">
        <v>0.53246165051848993</v>
      </c>
      <c r="I2288" s="1">
        <v>2876766</v>
      </c>
      <c r="J2288" s="1"/>
      <c r="K2288" s="1"/>
      <c r="L2288" s="1"/>
      <c r="M2288" s="1"/>
      <c r="N2288" s="1"/>
      <c r="O2288" s="1"/>
      <c r="P2288" s="1">
        <v>2015936</v>
      </c>
      <c r="Q2288" s="1"/>
      <c r="R2288" s="1"/>
      <c r="S2288" s="1"/>
      <c r="T2288" s="1">
        <v>2015936</v>
      </c>
      <c r="U2288" s="1">
        <v>16.482456140350877</v>
      </c>
      <c r="V2288" s="36">
        <v>0.10409070796678634</v>
      </c>
      <c r="W2288" s="1"/>
      <c r="X2288" s="1"/>
      <c r="Y2288" s="1"/>
      <c r="Z2288" s="1"/>
      <c r="AA2288" s="1"/>
      <c r="AB2288" s="1"/>
      <c r="AC2288" s="1">
        <v>259961</v>
      </c>
      <c r="AD2288" s="1"/>
      <c r="AE2288" s="1"/>
      <c r="AF2288" s="1"/>
      <c r="AG2288" s="1">
        <v>0</v>
      </c>
      <c r="AH2288" s="1">
        <v>0</v>
      </c>
      <c r="AI2288" s="1">
        <v>0</v>
      </c>
      <c r="AJ2288" s="1">
        <v>0</v>
      </c>
      <c r="AK2288" s="1"/>
      <c r="AL2288" s="1">
        <v>0</v>
      </c>
      <c r="AM2288" s="1">
        <v>2284747.3473066664</v>
      </c>
      <c r="AN2288" s="1"/>
      <c r="AO2288" s="1">
        <v>0</v>
      </c>
      <c r="AP2288" s="1">
        <v>0</v>
      </c>
      <c r="AQ2288" s="1">
        <v>2284747.3473066664</v>
      </c>
      <c r="AR2288" s="1">
        <v>0</v>
      </c>
      <c r="AS2288" s="1">
        <v>0</v>
      </c>
      <c r="AT2288" s="1">
        <v>0</v>
      </c>
      <c r="AU2288" s="1">
        <v>0</v>
      </c>
      <c r="AV2288" s="1"/>
      <c r="AW2288" s="1">
        <v>0</v>
      </c>
      <c r="AX2288" s="1">
        <v>676205.3539799999</v>
      </c>
      <c r="AY2288" s="1"/>
      <c r="AZ2288" s="1">
        <v>0</v>
      </c>
      <c r="BA2288" s="1">
        <v>0</v>
      </c>
      <c r="BB2288" s="1">
        <v>676205.3539799999</v>
      </c>
      <c r="BC2288" s="7">
        <v>1.0292643549342095</v>
      </c>
      <c r="BD2288" s="35" t="s">
        <v>552</v>
      </c>
      <c r="BE2288" s="35" t="s">
        <v>552</v>
      </c>
      <c r="BF2288" s="35" t="s">
        <v>552</v>
      </c>
      <c r="BG2288" s="35" t="s">
        <v>552</v>
      </c>
      <c r="BH2288" s="35" t="s">
        <v>552</v>
      </c>
      <c r="BI2288" s="35" t="s">
        <v>552</v>
      </c>
      <c r="BJ2288" s="35">
        <v>1.4687731660561973</v>
      </c>
      <c r="BK2288" s="35" t="s">
        <v>552</v>
      </c>
      <c r="BL2288" s="35" t="s">
        <v>552</v>
      </c>
      <c r="BM2288" s="35" t="s">
        <v>552</v>
      </c>
      <c r="BN2288" s="35">
        <v>1.4687731660561973</v>
      </c>
      <c r="BO2288" s="1">
        <v>0</v>
      </c>
      <c r="BP2288" s="1">
        <v>0</v>
      </c>
      <c r="BQ2288" s="1">
        <v>946916.29655999981</v>
      </c>
      <c r="BR2288" s="1">
        <v>42090.217408039767</v>
      </c>
      <c r="BS2288" s="1">
        <v>371931.54975276248</v>
      </c>
      <c r="BT2288" s="1">
        <v>946916.29655999981</v>
      </c>
      <c r="BU2288" s="1">
        <v>42090.217408039767</v>
      </c>
      <c r="BV2288" s="1">
        <v>109484.23171744487</v>
      </c>
      <c r="BW2288" s="35">
        <v>6.1831793129922046</v>
      </c>
      <c r="BX2288" s="1">
        <v>4908036.9594649822</v>
      </c>
      <c r="BY2288" s="1">
        <v>218161.14414869607</v>
      </c>
      <c r="BZ2288" s="1">
        <v>1927787.9145276493</v>
      </c>
      <c r="CA2288" s="1">
        <v>4908036.9594649822</v>
      </c>
      <c r="CB2288" s="1">
        <v>218161.14414869607</v>
      </c>
      <c r="CC2288" s="1">
        <v>567476.40493670525</v>
      </c>
    </row>
    <row r="2289" spans="1:81" x14ac:dyDescent="0.25">
      <c r="A2289" t="s">
        <v>276</v>
      </c>
      <c r="B2289" t="s">
        <v>277</v>
      </c>
      <c r="C2289" t="s">
        <v>164</v>
      </c>
      <c r="D2289" t="s">
        <v>38</v>
      </c>
      <c r="E2289">
        <v>30081</v>
      </c>
      <c r="F2289" t="s">
        <v>39</v>
      </c>
      <c r="G2289" t="s">
        <v>101</v>
      </c>
      <c r="H2289" s="74">
        <v>0.33910066629593</v>
      </c>
      <c r="I2289" s="1">
        <v>41451477</v>
      </c>
      <c r="J2289" s="1"/>
      <c r="K2289" s="1"/>
      <c r="L2289" s="1">
        <v>4828632</v>
      </c>
      <c r="M2289" s="1"/>
      <c r="N2289" s="1"/>
      <c r="O2289" s="1"/>
      <c r="P2289" s="1"/>
      <c r="Q2289" s="1"/>
      <c r="R2289" s="1"/>
      <c r="S2289" s="1"/>
      <c r="T2289" s="1">
        <v>4828632</v>
      </c>
      <c r="U2289" s="1">
        <v>50.157894736842103</v>
      </c>
      <c r="V2289" s="36">
        <v>0.28063698495122424</v>
      </c>
      <c r="W2289" s="1"/>
      <c r="X2289" s="1"/>
      <c r="Y2289" s="1">
        <v>732632</v>
      </c>
      <c r="Z2289" s="1"/>
      <c r="AA2289" s="1"/>
      <c r="AB2289" s="1"/>
      <c r="AC2289" s="1">
        <v>113721</v>
      </c>
      <c r="AD2289" s="1"/>
      <c r="AE2289" s="1"/>
      <c r="AF2289" s="1"/>
      <c r="AG2289" s="1">
        <v>0</v>
      </c>
      <c r="AH2289" s="1">
        <v>0</v>
      </c>
      <c r="AI2289" s="1">
        <v>7536607.3565000007</v>
      </c>
      <c r="AJ2289" s="1">
        <v>0</v>
      </c>
      <c r="AK2289" s="1">
        <v>0</v>
      </c>
      <c r="AL2289" s="1">
        <v>0</v>
      </c>
      <c r="AM2289" s="1">
        <v>1002091.2566399999</v>
      </c>
      <c r="AN2289" s="1">
        <v>0</v>
      </c>
      <c r="AO2289" s="1">
        <v>0</v>
      </c>
      <c r="AP2289" s="1">
        <v>0</v>
      </c>
      <c r="AQ2289" s="1">
        <v>8538698.61314</v>
      </c>
      <c r="AR2289" s="1">
        <v>0</v>
      </c>
      <c r="AS2289" s="1">
        <v>0</v>
      </c>
      <c r="AT2289" s="1">
        <v>1588360.3890608</v>
      </c>
      <c r="AU2289" s="1">
        <v>0</v>
      </c>
      <c r="AV2289" s="1">
        <v>0</v>
      </c>
      <c r="AW2289" s="1">
        <v>0</v>
      </c>
      <c r="AX2289" s="1">
        <v>295808.79077999998</v>
      </c>
      <c r="AY2289" s="1">
        <v>0</v>
      </c>
      <c r="AZ2289" s="1">
        <v>0</v>
      </c>
      <c r="BA2289" s="1">
        <v>0</v>
      </c>
      <c r="BB2289" s="1">
        <v>1884169.1798407999</v>
      </c>
      <c r="BC2289" s="7">
        <v>0.25144744041281808</v>
      </c>
      <c r="BD2289" s="35" t="s">
        <v>552</v>
      </c>
      <c r="BE2289" s="35" t="s">
        <v>552</v>
      </c>
      <c r="BF2289" s="35">
        <v>1.8897625135982201</v>
      </c>
      <c r="BG2289" s="35" t="s">
        <v>552</v>
      </c>
      <c r="BH2289" s="35" t="s">
        <v>552</v>
      </c>
      <c r="BI2289" s="35" t="s">
        <v>552</v>
      </c>
      <c r="BJ2289" s="35" t="s">
        <v>552</v>
      </c>
      <c r="BK2289" s="35" t="s">
        <v>552</v>
      </c>
      <c r="BL2289" s="35" t="s">
        <v>552</v>
      </c>
      <c r="BM2289" s="35" t="s">
        <v>552</v>
      </c>
      <c r="BN2289" s="35">
        <v>2.1585550095722348</v>
      </c>
      <c r="BO2289" s="1">
        <v>0</v>
      </c>
      <c r="BP2289" s="1"/>
      <c r="BQ2289" s="1">
        <v>13644168.169319998</v>
      </c>
      <c r="BR2289" s="1">
        <v>606480.22078068228</v>
      </c>
      <c r="BS2289" s="1">
        <v>5359181.831317178</v>
      </c>
      <c r="BT2289" s="1">
        <v>13644168.169319998</v>
      </c>
      <c r="BU2289" s="1">
        <v>606480.22078068228</v>
      </c>
      <c r="BV2289" s="1">
        <v>1577564.2206902951</v>
      </c>
      <c r="BW2289" s="35">
        <v>6.0343277849858676</v>
      </c>
      <c r="BX2289" s="1">
        <v>68689214.917827427</v>
      </c>
      <c r="BY2289" s="1">
        <v>3053220.2265205523</v>
      </c>
      <c r="BZ2289" s="1">
        <v>26979877.998191513</v>
      </c>
      <c r="CA2289" s="1">
        <v>68689214.917827427</v>
      </c>
      <c r="CB2289" s="1">
        <v>3053220.2265205523</v>
      </c>
      <c r="CC2289" s="1">
        <v>7941975.3888207301</v>
      </c>
    </row>
    <row r="2290" spans="1:81" x14ac:dyDescent="0.25">
      <c r="A2290" t="s">
        <v>276</v>
      </c>
      <c r="B2290" t="s">
        <v>277</v>
      </c>
      <c r="C2290" t="s">
        <v>164</v>
      </c>
      <c r="D2290" t="s">
        <v>28</v>
      </c>
      <c r="E2290">
        <v>30081</v>
      </c>
      <c r="F2290" t="s">
        <v>39</v>
      </c>
      <c r="G2290" t="s">
        <v>101</v>
      </c>
      <c r="H2290" s="74">
        <v>0.33910066629593</v>
      </c>
      <c r="I2290" s="1">
        <v>41519301</v>
      </c>
      <c r="J2290" s="1">
        <v>0</v>
      </c>
      <c r="K2290" s="1">
        <v>0</v>
      </c>
      <c r="L2290" s="1">
        <v>4828632</v>
      </c>
      <c r="M2290" s="1">
        <v>0</v>
      </c>
      <c r="N2290" s="1">
        <v>0</v>
      </c>
      <c r="O2290" s="1">
        <v>0</v>
      </c>
      <c r="P2290" s="1">
        <v>856565</v>
      </c>
      <c r="Q2290" s="1">
        <v>0</v>
      </c>
      <c r="R2290" s="1">
        <v>0</v>
      </c>
      <c r="S2290" s="1">
        <v>0</v>
      </c>
      <c r="T2290" s="1">
        <v>5685197</v>
      </c>
      <c r="U2290" s="1"/>
      <c r="V2290" s="36"/>
      <c r="W2290" s="1"/>
      <c r="X2290" s="1"/>
      <c r="Y2290" s="1">
        <v>732632</v>
      </c>
      <c r="Z2290" s="1"/>
      <c r="AA2290" s="1"/>
      <c r="AB2290" s="1"/>
      <c r="AC2290" s="1">
        <v>129660</v>
      </c>
      <c r="AD2290" s="1"/>
      <c r="AE2290" s="1"/>
      <c r="AF2290" s="1"/>
      <c r="AG2290" s="1">
        <v>0</v>
      </c>
      <c r="AH2290" s="1">
        <v>0</v>
      </c>
      <c r="AI2290" s="1">
        <v>7536607.3565000007</v>
      </c>
      <c r="AJ2290" s="1">
        <v>0</v>
      </c>
      <c r="AK2290" s="1">
        <v>0</v>
      </c>
      <c r="AL2290" s="1">
        <v>0</v>
      </c>
      <c r="AM2290" s="1">
        <v>1143008.5917191666</v>
      </c>
      <c r="AN2290" s="1">
        <v>0</v>
      </c>
      <c r="AO2290" s="1">
        <v>0</v>
      </c>
      <c r="AP2290" s="1">
        <v>0</v>
      </c>
      <c r="AQ2290" s="1">
        <v>8679615.9482191671</v>
      </c>
      <c r="AR2290" s="1">
        <v>0</v>
      </c>
      <c r="AS2290" s="1">
        <v>0</v>
      </c>
      <c r="AT2290" s="1">
        <v>1588360.3890608</v>
      </c>
      <c r="AU2290" s="1">
        <v>0</v>
      </c>
      <c r="AV2290" s="1">
        <v>0</v>
      </c>
      <c r="AW2290" s="1">
        <v>0</v>
      </c>
      <c r="AX2290" s="1">
        <v>337268.9988</v>
      </c>
      <c r="AY2290" s="1">
        <v>0</v>
      </c>
      <c r="AZ2290" s="1">
        <v>0</v>
      </c>
      <c r="BA2290" s="1">
        <v>0</v>
      </c>
      <c r="BB2290" s="1">
        <v>1925629.3878607999</v>
      </c>
      <c r="BC2290" s="7">
        <v>0.2554292842280742</v>
      </c>
      <c r="BD2290" s="35" t="s">
        <v>552</v>
      </c>
      <c r="BE2290" s="35" t="s">
        <v>552</v>
      </c>
      <c r="BF2290" s="35">
        <v>1.8897625135982201</v>
      </c>
      <c r="BG2290" s="35" t="s">
        <v>552</v>
      </c>
      <c r="BH2290" s="35" t="s">
        <v>552</v>
      </c>
      <c r="BI2290" s="35" t="s">
        <v>552</v>
      </c>
      <c r="BJ2290" s="35">
        <v>1.7281555871640408</v>
      </c>
      <c r="BK2290" s="35" t="s">
        <v>552</v>
      </c>
      <c r="BL2290" s="35" t="s">
        <v>552</v>
      </c>
      <c r="BM2290" s="35" t="s">
        <v>552</v>
      </c>
      <c r="BN2290" s="35">
        <v>1.86541386975332</v>
      </c>
      <c r="BO2290" s="1">
        <v>0</v>
      </c>
      <c r="BP2290" s="1">
        <v>0</v>
      </c>
      <c r="BQ2290" s="1">
        <v>13666493.117159998</v>
      </c>
      <c r="BR2290" s="1">
        <v>607472.55971456948</v>
      </c>
      <c r="BS2290" s="1">
        <v>5367950.6659844499</v>
      </c>
      <c r="BT2290" s="1">
        <v>13666493.117159998</v>
      </c>
      <c r="BU2290" s="1">
        <v>607472.55971456948</v>
      </c>
      <c r="BV2290" s="1">
        <v>1580145.4728783437</v>
      </c>
      <c r="BW2290" s="35">
        <v>6.0343277849858676</v>
      </c>
      <c r="BX2290" s="1">
        <v>68801606.023036703</v>
      </c>
      <c r="BY2290" s="1">
        <v>3058215.9859875436</v>
      </c>
      <c r="BZ2290" s="1">
        <v>27024023.186198913</v>
      </c>
      <c r="CA2290" s="1">
        <v>68801606.023036703</v>
      </c>
      <c r="CB2290" s="1">
        <v>3058215.9859875436</v>
      </c>
      <c r="CC2290" s="1">
        <v>7954970.2584310779</v>
      </c>
    </row>
    <row r="2291" spans="1:81" x14ac:dyDescent="0.25">
      <c r="A2291" t="s">
        <v>276</v>
      </c>
      <c r="B2291" t="s">
        <v>277</v>
      </c>
      <c r="C2291" t="s">
        <v>164</v>
      </c>
      <c r="D2291" t="s">
        <v>1730</v>
      </c>
      <c r="E2291">
        <v>30081</v>
      </c>
      <c r="F2291" t="s">
        <v>39</v>
      </c>
      <c r="G2291" t="s">
        <v>101</v>
      </c>
      <c r="H2291" s="74">
        <v>0.33910066629593</v>
      </c>
      <c r="I2291" s="1">
        <v>67824</v>
      </c>
      <c r="J2291" s="1"/>
      <c r="K2291" s="1"/>
      <c r="L2291" s="1"/>
      <c r="M2291" s="1"/>
      <c r="N2291" s="1"/>
      <c r="O2291" s="1"/>
      <c r="P2291" s="1">
        <v>856565</v>
      </c>
      <c r="Q2291" s="1"/>
      <c r="R2291" s="1"/>
      <c r="S2291" s="1"/>
      <c r="T2291" s="1">
        <v>856565</v>
      </c>
      <c r="U2291" s="1">
        <v>18.413793103448278</v>
      </c>
      <c r="V2291" s="36">
        <v>3.0872671701548348E-2</v>
      </c>
      <c r="W2291" s="1"/>
      <c r="X2291" s="1"/>
      <c r="Y2291" s="1"/>
      <c r="Z2291" s="1"/>
      <c r="AA2291" s="1"/>
      <c r="AB2291" s="1"/>
      <c r="AC2291" s="1">
        <v>15939</v>
      </c>
      <c r="AD2291" s="1"/>
      <c r="AE2291" s="1"/>
      <c r="AF2291" s="1"/>
      <c r="AG2291" s="1">
        <v>0</v>
      </c>
      <c r="AH2291" s="1">
        <v>0</v>
      </c>
      <c r="AI2291" s="1">
        <v>0</v>
      </c>
      <c r="AJ2291" s="1">
        <v>0</v>
      </c>
      <c r="AK2291" s="1"/>
      <c r="AL2291" s="1">
        <v>0</v>
      </c>
      <c r="AM2291" s="1">
        <v>140917.33507916666</v>
      </c>
      <c r="AN2291" s="1"/>
      <c r="AO2291" s="1">
        <v>0</v>
      </c>
      <c r="AP2291" s="1">
        <v>0</v>
      </c>
      <c r="AQ2291" s="1">
        <v>140917.33507916666</v>
      </c>
      <c r="AR2291" s="1">
        <v>0</v>
      </c>
      <c r="AS2291" s="1">
        <v>0</v>
      </c>
      <c r="AT2291" s="1">
        <v>0</v>
      </c>
      <c r="AU2291" s="1">
        <v>0</v>
      </c>
      <c r="AV2291" s="1"/>
      <c r="AW2291" s="1">
        <v>0</v>
      </c>
      <c r="AX2291" s="1">
        <v>41460.208019999998</v>
      </c>
      <c r="AY2291" s="1"/>
      <c r="AZ2291" s="1">
        <v>0</v>
      </c>
      <c r="BA2291" s="1">
        <v>0</v>
      </c>
      <c r="BB2291" s="1">
        <v>41460.208019999998</v>
      </c>
      <c r="BC2291" s="7">
        <v>2.6889824118183334</v>
      </c>
      <c r="BD2291" s="35" t="s">
        <v>552</v>
      </c>
      <c r="BE2291" s="35" t="s">
        <v>552</v>
      </c>
      <c r="BF2291" s="35" t="s">
        <v>552</v>
      </c>
      <c r="BG2291" s="35" t="s">
        <v>552</v>
      </c>
      <c r="BH2291" s="35" t="s">
        <v>552</v>
      </c>
      <c r="BI2291" s="35" t="s">
        <v>552</v>
      </c>
      <c r="BJ2291" s="35">
        <v>0.21291734205713128</v>
      </c>
      <c r="BK2291" s="35" t="s">
        <v>552</v>
      </c>
      <c r="BL2291" s="35" t="s">
        <v>552</v>
      </c>
      <c r="BM2291" s="35" t="s">
        <v>552</v>
      </c>
      <c r="BN2291" s="35">
        <v>0.21291734205713128</v>
      </c>
      <c r="BO2291" s="1">
        <v>0</v>
      </c>
      <c r="BP2291" s="1">
        <v>0</v>
      </c>
      <c r="BQ2291" s="1">
        <v>22324.947839999997</v>
      </c>
      <c r="BR2291" s="1">
        <v>992.3389338871807</v>
      </c>
      <c r="BS2291" s="1">
        <v>8768.8346672726839</v>
      </c>
      <c r="BT2291" s="1">
        <v>22324.947839999997</v>
      </c>
      <c r="BU2291" s="1">
        <v>992.3389338871807</v>
      </c>
      <c r="BV2291" s="1">
        <v>2581.2521880486565</v>
      </c>
      <c r="BW2291" s="35">
        <v>6.0343277849858676</v>
      </c>
      <c r="BX2291" s="1">
        <v>112391.10520927222</v>
      </c>
      <c r="BY2291" s="1">
        <v>4995.7594669914888</v>
      </c>
      <c r="BZ2291" s="1">
        <v>44145.188007398174</v>
      </c>
      <c r="CA2291" s="1">
        <v>112391.10520927222</v>
      </c>
      <c r="CB2291" s="1">
        <v>4995.7594669914888</v>
      </c>
      <c r="CC2291" s="1">
        <v>12994.86961034892</v>
      </c>
    </row>
    <row r="2292" spans="1:81" x14ac:dyDescent="0.25">
      <c r="A2292" t="s">
        <v>267</v>
      </c>
      <c r="B2292" t="s">
        <v>268</v>
      </c>
      <c r="C2292" t="s">
        <v>164</v>
      </c>
      <c r="D2292" t="s">
        <v>38</v>
      </c>
      <c r="E2292">
        <v>30070</v>
      </c>
      <c r="F2292" t="s">
        <v>39</v>
      </c>
      <c r="G2292" t="s">
        <v>101</v>
      </c>
      <c r="H2292" s="74">
        <v>0.33910066629593</v>
      </c>
      <c r="I2292" s="1">
        <v>45172948</v>
      </c>
      <c r="J2292" s="1"/>
      <c r="K2292" s="1"/>
      <c r="L2292" s="1">
        <v>5243285</v>
      </c>
      <c r="M2292" s="1"/>
      <c r="N2292" s="1"/>
      <c r="O2292" s="1"/>
      <c r="P2292" s="1"/>
      <c r="Q2292" s="1"/>
      <c r="R2292" s="1"/>
      <c r="S2292" s="1"/>
      <c r="T2292" s="1">
        <v>5243285</v>
      </c>
      <c r="U2292" s="1">
        <v>50.229729729729726</v>
      </c>
      <c r="V2292" s="36">
        <v>0.3017710499078442</v>
      </c>
      <c r="W2292" s="1"/>
      <c r="X2292" s="1"/>
      <c r="Y2292" s="1">
        <v>1152140</v>
      </c>
      <c r="Z2292" s="1"/>
      <c r="AA2292" s="1"/>
      <c r="AB2292" s="1"/>
      <c r="AC2292" s="1"/>
      <c r="AD2292" s="1"/>
      <c r="AE2292" s="1"/>
      <c r="AF2292" s="1"/>
      <c r="AG2292" s="1">
        <v>0</v>
      </c>
      <c r="AH2292" s="1">
        <v>0</v>
      </c>
      <c r="AI2292" s="1">
        <v>11824630.293437501</v>
      </c>
      <c r="AJ2292" s="1">
        <v>0</v>
      </c>
      <c r="AK2292" s="1">
        <v>0</v>
      </c>
      <c r="AL2292" s="1">
        <v>0</v>
      </c>
      <c r="AM2292" s="1">
        <v>0</v>
      </c>
      <c r="AN2292" s="1">
        <v>0</v>
      </c>
      <c r="AO2292" s="1">
        <v>0</v>
      </c>
      <c r="AP2292" s="1">
        <v>0</v>
      </c>
      <c r="AQ2292" s="1">
        <v>11824630.293437501</v>
      </c>
      <c r="AR2292" s="1">
        <v>0</v>
      </c>
      <c r="AS2292" s="1">
        <v>0</v>
      </c>
      <c r="AT2292" s="1">
        <v>2497861.871516</v>
      </c>
      <c r="AU2292" s="1">
        <v>0</v>
      </c>
      <c r="AV2292" s="1">
        <v>0</v>
      </c>
      <c r="AW2292" s="1">
        <v>0</v>
      </c>
      <c r="AX2292" s="1">
        <v>0</v>
      </c>
      <c r="AY2292" s="1">
        <v>0</v>
      </c>
      <c r="AZ2292" s="1">
        <v>0</v>
      </c>
      <c r="BA2292" s="1">
        <v>0</v>
      </c>
      <c r="BB2292" s="1">
        <v>2497861.871516</v>
      </c>
      <c r="BC2292" s="7">
        <v>0.31705905412579011</v>
      </c>
      <c r="BD2292" s="35" t="s">
        <v>552</v>
      </c>
      <c r="BE2292" s="35" t="s">
        <v>552</v>
      </c>
      <c r="BF2292" s="35">
        <v>2.7315875762911039</v>
      </c>
      <c r="BG2292" s="35" t="s">
        <v>552</v>
      </c>
      <c r="BH2292" s="35" t="s">
        <v>552</v>
      </c>
      <c r="BI2292" s="35" t="s">
        <v>552</v>
      </c>
      <c r="BJ2292" s="35" t="s">
        <v>552</v>
      </c>
      <c r="BK2292" s="35" t="s">
        <v>552</v>
      </c>
      <c r="BL2292" s="35" t="s">
        <v>552</v>
      </c>
      <c r="BM2292" s="35" t="s">
        <v>552</v>
      </c>
      <c r="BN2292" s="35">
        <v>2.7315875762911039</v>
      </c>
      <c r="BO2292" s="1">
        <v>0</v>
      </c>
      <c r="BP2292" s="1"/>
      <c r="BQ2292" s="1">
        <v>14869127.563679999</v>
      </c>
      <c r="BR2292" s="1">
        <v>660929.39164397644</v>
      </c>
      <c r="BS2292" s="1">
        <v>5840323.6678064726</v>
      </c>
      <c r="BT2292" s="1">
        <v>14869127.563679999</v>
      </c>
      <c r="BU2292" s="1">
        <v>660929.39164397644</v>
      </c>
      <c r="BV2292" s="1">
        <v>1719196.3149564785</v>
      </c>
      <c r="BW2292" s="35">
        <v>6.1258446509019562</v>
      </c>
      <c r="BX2292" s="1">
        <v>76216837.985867962</v>
      </c>
      <c r="BY2292" s="1">
        <v>3387821.386782161</v>
      </c>
      <c r="BZ2292" s="1">
        <v>29936591.832161903</v>
      </c>
      <c r="CA2292" s="1">
        <v>76216837.985867962</v>
      </c>
      <c r="CB2292" s="1">
        <v>3387821.386782161</v>
      </c>
      <c r="CC2292" s="1">
        <v>8812333.2348700203</v>
      </c>
    </row>
    <row r="2293" spans="1:81" x14ac:dyDescent="0.25">
      <c r="A2293" t="s">
        <v>267</v>
      </c>
      <c r="B2293" t="s">
        <v>268</v>
      </c>
      <c r="C2293" t="s">
        <v>164</v>
      </c>
      <c r="D2293" t="s">
        <v>28</v>
      </c>
      <c r="E2293">
        <v>30070</v>
      </c>
      <c r="F2293" t="s">
        <v>39</v>
      </c>
      <c r="G2293" t="s">
        <v>101</v>
      </c>
      <c r="H2293" s="74">
        <v>0.33910066629593</v>
      </c>
      <c r="I2293" s="1">
        <v>107379007</v>
      </c>
      <c r="J2293" s="1">
        <v>0</v>
      </c>
      <c r="K2293" s="1">
        <v>0</v>
      </c>
      <c r="L2293" s="1">
        <v>5243285</v>
      </c>
      <c r="M2293" s="1">
        <v>0</v>
      </c>
      <c r="N2293" s="1">
        <v>0</v>
      </c>
      <c r="O2293" s="1">
        <v>0</v>
      </c>
      <c r="P2293" s="1">
        <v>1264333</v>
      </c>
      <c r="Q2293" s="1">
        <v>0</v>
      </c>
      <c r="R2293" s="1">
        <v>0</v>
      </c>
      <c r="S2293" s="1">
        <v>0</v>
      </c>
      <c r="T2293" s="1">
        <v>6507618</v>
      </c>
      <c r="U2293" s="1"/>
      <c r="V2293" s="36"/>
      <c r="W2293" s="1"/>
      <c r="X2293" s="1"/>
      <c r="Y2293" s="1">
        <v>1152140</v>
      </c>
      <c r="Z2293" s="1"/>
      <c r="AA2293" s="1"/>
      <c r="AB2293" s="1"/>
      <c r="AC2293" s="1">
        <v>709989</v>
      </c>
      <c r="AD2293" s="1"/>
      <c r="AE2293" s="1"/>
      <c r="AF2293" s="1"/>
      <c r="AG2293" s="1">
        <v>0</v>
      </c>
      <c r="AH2293" s="1">
        <v>0</v>
      </c>
      <c r="AI2293" s="1">
        <v>11824630.293437501</v>
      </c>
      <c r="AJ2293" s="1">
        <v>0</v>
      </c>
      <c r="AK2293" s="1">
        <v>0</v>
      </c>
      <c r="AL2293" s="1">
        <v>0</v>
      </c>
      <c r="AM2293" s="1">
        <v>6235139.4915658329</v>
      </c>
      <c r="AN2293" s="1">
        <v>0</v>
      </c>
      <c r="AO2293" s="1">
        <v>0</v>
      </c>
      <c r="AP2293" s="1">
        <v>0</v>
      </c>
      <c r="AQ2293" s="1">
        <v>18059769.785003334</v>
      </c>
      <c r="AR2293" s="1">
        <v>0</v>
      </c>
      <c r="AS2293" s="1">
        <v>0</v>
      </c>
      <c r="AT2293" s="1">
        <v>2497861.871516</v>
      </c>
      <c r="AU2293" s="1">
        <v>0</v>
      </c>
      <c r="AV2293" s="1">
        <v>0</v>
      </c>
      <c r="AW2293" s="1">
        <v>0</v>
      </c>
      <c r="AX2293" s="1">
        <v>1846809.1870199998</v>
      </c>
      <c r="AY2293" s="1">
        <v>0</v>
      </c>
      <c r="AZ2293" s="1">
        <v>0</v>
      </c>
      <c r="BA2293" s="1">
        <v>0</v>
      </c>
      <c r="BB2293" s="1">
        <v>4344671.0585359996</v>
      </c>
      <c r="BC2293" s="7">
        <v>0.20864824018664407</v>
      </c>
      <c r="BD2293" s="35" t="s">
        <v>552</v>
      </c>
      <c r="BE2293" s="35" t="s">
        <v>552</v>
      </c>
      <c r="BF2293" s="35">
        <v>2.7315875762911039</v>
      </c>
      <c r="BG2293" s="35" t="s">
        <v>552</v>
      </c>
      <c r="BH2293" s="35" t="s">
        <v>552</v>
      </c>
      <c r="BI2293" s="35" t="s">
        <v>552</v>
      </c>
      <c r="BJ2293" s="35">
        <v>6.3922627018244667</v>
      </c>
      <c r="BK2293" s="35" t="s">
        <v>552</v>
      </c>
      <c r="BL2293" s="35" t="s">
        <v>552</v>
      </c>
      <c r="BM2293" s="35" t="s">
        <v>552</v>
      </c>
      <c r="BN2293" s="35">
        <v>3.4428020888041271</v>
      </c>
      <c r="BO2293" s="1">
        <v>0</v>
      </c>
      <c r="BP2293" s="1">
        <v>0</v>
      </c>
      <c r="BQ2293" s="1">
        <v>35344873.944119997</v>
      </c>
      <c r="BR2293" s="1">
        <v>1571071.7346108181</v>
      </c>
      <c r="BS2293" s="1">
        <v>13882825.535487674</v>
      </c>
      <c r="BT2293" s="1">
        <v>35344873.944119997</v>
      </c>
      <c r="BU2293" s="1">
        <v>1571071.7346108181</v>
      </c>
      <c r="BV2293" s="1">
        <v>4086640.3746349677</v>
      </c>
      <c r="BW2293" s="35">
        <v>6.1258446509019562</v>
      </c>
      <c r="BX2293" s="1">
        <v>181172333.04327142</v>
      </c>
      <c r="BY2293" s="1">
        <v>8053069.6470381198</v>
      </c>
      <c r="BZ2293" s="1">
        <v>71161207.010484576</v>
      </c>
      <c r="CA2293" s="1">
        <v>181172333.04327142</v>
      </c>
      <c r="CB2293" s="1">
        <v>8053069.6470381198</v>
      </c>
      <c r="CC2293" s="1">
        <v>20947483.704482615</v>
      </c>
    </row>
    <row r="2294" spans="1:81" x14ac:dyDescent="0.25">
      <c r="A2294" t="s">
        <v>267</v>
      </c>
      <c r="B2294" t="s">
        <v>268</v>
      </c>
      <c r="C2294" t="s">
        <v>164</v>
      </c>
      <c r="D2294" t="s">
        <v>1730</v>
      </c>
      <c r="E2294">
        <v>30070</v>
      </c>
      <c r="F2294" t="s">
        <v>39</v>
      </c>
      <c r="G2294" t="s">
        <v>101</v>
      </c>
      <c r="H2294" s="74">
        <v>0.33910066629593</v>
      </c>
      <c r="I2294" s="1">
        <v>62206059</v>
      </c>
      <c r="J2294" s="1"/>
      <c r="K2294" s="1"/>
      <c r="L2294" s="1"/>
      <c r="M2294" s="1"/>
      <c r="N2294" s="1"/>
      <c r="O2294" s="1"/>
      <c r="P2294" s="1">
        <v>1264333</v>
      </c>
      <c r="Q2294" s="1"/>
      <c r="R2294" s="1"/>
      <c r="S2294" s="1"/>
      <c r="T2294" s="1">
        <v>1264333</v>
      </c>
      <c r="U2294" s="1">
        <v>11.493333333333334</v>
      </c>
      <c r="V2294" s="36">
        <v>0.50744723226295951</v>
      </c>
      <c r="W2294" s="1"/>
      <c r="X2294" s="1"/>
      <c r="Y2294" s="1"/>
      <c r="Z2294" s="1"/>
      <c r="AA2294" s="1"/>
      <c r="AB2294" s="1"/>
      <c r="AC2294" s="1">
        <v>709989</v>
      </c>
      <c r="AD2294" s="1"/>
      <c r="AE2294" s="1"/>
      <c r="AF2294" s="1"/>
      <c r="AG2294" s="1">
        <v>0</v>
      </c>
      <c r="AH2294" s="1">
        <v>0</v>
      </c>
      <c r="AI2294" s="1">
        <v>0</v>
      </c>
      <c r="AJ2294" s="1">
        <v>0</v>
      </c>
      <c r="AK2294" s="1"/>
      <c r="AL2294" s="1">
        <v>0</v>
      </c>
      <c r="AM2294" s="1">
        <v>6235139.4915658329</v>
      </c>
      <c r="AN2294" s="1"/>
      <c r="AO2294" s="1">
        <v>0</v>
      </c>
      <c r="AP2294" s="1">
        <v>0</v>
      </c>
      <c r="AQ2294" s="1">
        <v>6235139.4915658329</v>
      </c>
      <c r="AR2294" s="1">
        <v>0</v>
      </c>
      <c r="AS2294" s="1">
        <v>0</v>
      </c>
      <c r="AT2294" s="1">
        <v>0</v>
      </c>
      <c r="AU2294" s="1">
        <v>0</v>
      </c>
      <c r="AV2294" s="1"/>
      <c r="AW2294" s="1">
        <v>0</v>
      </c>
      <c r="AX2294" s="1">
        <v>1846809.1870199998</v>
      </c>
      <c r="AY2294" s="1"/>
      <c r="AZ2294" s="1">
        <v>0</v>
      </c>
      <c r="BA2294" s="1">
        <v>0</v>
      </c>
      <c r="BB2294" s="1">
        <v>1846809.1870199998</v>
      </c>
      <c r="BC2294" s="7">
        <v>0.12992221028800158</v>
      </c>
      <c r="BD2294" s="35" t="s">
        <v>552</v>
      </c>
      <c r="BE2294" s="35" t="s">
        <v>552</v>
      </c>
      <c r="BF2294" s="35" t="s">
        <v>552</v>
      </c>
      <c r="BG2294" s="35" t="s">
        <v>552</v>
      </c>
      <c r="BH2294" s="35" t="s">
        <v>552</v>
      </c>
      <c r="BI2294" s="35" t="s">
        <v>552</v>
      </c>
      <c r="BJ2294" s="35">
        <v>6.3922627018244667</v>
      </c>
      <c r="BK2294" s="35" t="s">
        <v>552</v>
      </c>
      <c r="BL2294" s="35" t="s">
        <v>552</v>
      </c>
      <c r="BM2294" s="35" t="s">
        <v>552</v>
      </c>
      <c r="BN2294" s="35">
        <v>6.3922627018244667</v>
      </c>
      <c r="BO2294" s="1">
        <v>0</v>
      </c>
      <c r="BP2294" s="1">
        <v>0</v>
      </c>
      <c r="BQ2294" s="1">
        <v>20475746.380439997</v>
      </c>
      <c r="BR2294" s="1">
        <v>910142.34296684153</v>
      </c>
      <c r="BS2294" s="1">
        <v>8042501.8676812006</v>
      </c>
      <c r="BT2294" s="1">
        <v>20475746.380439997</v>
      </c>
      <c r="BU2294" s="1">
        <v>910142.34296684153</v>
      </c>
      <c r="BV2294" s="1">
        <v>2367444.0596784889</v>
      </c>
      <c r="BW2294" s="35">
        <v>6.1258446509019562</v>
      </c>
      <c r="BX2294" s="1">
        <v>104955495.05740345</v>
      </c>
      <c r="BY2294" s="1">
        <v>4665248.2602559589</v>
      </c>
      <c r="BZ2294" s="1">
        <v>41224615.17832268</v>
      </c>
      <c r="CA2294" s="1">
        <v>104955495.05740345</v>
      </c>
      <c r="CB2294" s="1">
        <v>4665248.2602559589</v>
      </c>
      <c r="CC2294" s="1">
        <v>12135150.469612595</v>
      </c>
    </row>
    <row r="2295" spans="1:81" x14ac:dyDescent="0.25">
      <c r="A2295" t="s">
        <v>691</v>
      </c>
      <c r="B2295" t="s">
        <v>692</v>
      </c>
      <c r="C2295" t="s">
        <v>164</v>
      </c>
      <c r="D2295" t="s">
        <v>38</v>
      </c>
      <c r="E2295">
        <v>30091</v>
      </c>
      <c r="F2295" t="s">
        <v>39</v>
      </c>
      <c r="G2295" t="s">
        <v>55</v>
      </c>
      <c r="H2295" s="74">
        <v>0.53246165051848993</v>
      </c>
      <c r="I2295" s="1">
        <v>6882899</v>
      </c>
      <c r="J2295" s="1"/>
      <c r="K2295" s="1"/>
      <c r="L2295" s="1">
        <v>902861</v>
      </c>
      <c r="M2295" s="1"/>
      <c r="N2295" s="1"/>
      <c r="O2295" s="1"/>
      <c r="P2295" s="1"/>
      <c r="Q2295" s="1"/>
      <c r="R2295" s="1"/>
      <c r="S2295" s="1"/>
      <c r="T2295" s="1">
        <v>902861</v>
      </c>
      <c r="U2295" s="1">
        <v>40.117647058823529</v>
      </c>
      <c r="V2295" s="36">
        <v>0.18992570215528962</v>
      </c>
      <c r="W2295" s="1"/>
      <c r="X2295" s="1"/>
      <c r="Y2295" s="1">
        <v>270624</v>
      </c>
      <c r="Z2295" s="1"/>
      <c r="AA2295" s="1"/>
      <c r="AB2295" s="1"/>
      <c r="AC2295" s="1">
        <v>1032</v>
      </c>
      <c r="AD2295" s="1"/>
      <c r="AE2295" s="1"/>
      <c r="AF2295" s="1"/>
      <c r="AG2295" s="1">
        <v>0</v>
      </c>
      <c r="AH2295" s="1">
        <v>0</v>
      </c>
      <c r="AI2295" s="1">
        <v>2773623.2279375</v>
      </c>
      <c r="AJ2295" s="1">
        <v>0</v>
      </c>
      <c r="AK2295" s="1">
        <v>0</v>
      </c>
      <c r="AL2295" s="1">
        <v>0</v>
      </c>
      <c r="AM2295" s="1">
        <v>9093.8188799999989</v>
      </c>
      <c r="AN2295" s="1">
        <v>0</v>
      </c>
      <c r="AO2295" s="1">
        <v>0</v>
      </c>
      <c r="AP2295" s="1">
        <v>0</v>
      </c>
      <c r="AQ2295" s="1">
        <v>2782717.0468175001</v>
      </c>
      <c r="AR2295" s="1">
        <v>0</v>
      </c>
      <c r="AS2295" s="1">
        <v>0</v>
      </c>
      <c r="AT2295" s="1">
        <v>586718.08210559993</v>
      </c>
      <c r="AU2295" s="1">
        <v>0</v>
      </c>
      <c r="AV2295" s="1">
        <v>0</v>
      </c>
      <c r="AW2295" s="1">
        <v>0</v>
      </c>
      <c r="AX2295" s="1">
        <v>2684.4177599999998</v>
      </c>
      <c r="AY2295" s="1">
        <v>0</v>
      </c>
      <c r="AZ2295" s="1">
        <v>0</v>
      </c>
      <c r="BA2295" s="1">
        <v>0</v>
      </c>
      <c r="BB2295" s="1">
        <v>589402.49986559991</v>
      </c>
      <c r="BC2295" s="7">
        <v>0.48992721623302915</v>
      </c>
      <c r="BD2295" s="35" t="s">
        <v>552</v>
      </c>
      <c r="BE2295" s="35" t="s">
        <v>552</v>
      </c>
      <c r="BF2295" s="35">
        <v>3.7218811201758628</v>
      </c>
      <c r="BG2295" s="35" t="s">
        <v>552</v>
      </c>
      <c r="BH2295" s="35" t="s">
        <v>552</v>
      </c>
      <c r="BI2295" s="35" t="s">
        <v>552</v>
      </c>
      <c r="BJ2295" s="35" t="s">
        <v>552</v>
      </c>
      <c r="BK2295" s="35" t="s">
        <v>552</v>
      </c>
      <c r="BL2295" s="35" t="s">
        <v>552</v>
      </c>
      <c r="BM2295" s="35" t="s">
        <v>552</v>
      </c>
      <c r="BN2295" s="35">
        <v>3.7349265797095015</v>
      </c>
      <c r="BO2295" s="1">
        <v>0</v>
      </c>
      <c r="BP2295" s="1"/>
      <c r="BQ2295" s="1">
        <v>2265575.0348399999</v>
      </c>
      <c r="BR2295" s="1">
        <v>100704.30313330301</v>
      </c>
      <c r="BS2295" s="1">
        <v>889876.78937450587</v>
      </c>
      <c r="BT2295" s="1">
        <v>2265575.0348399999</v>
      </c>
      <c r="BU2295" s="1">
        <v>100704.30313330301</v>
      </c>
      <c r="BV2295" s="1">
        <v>261950.01922428509</v>
      </c>
      <c r="BW2295" s="35">
        <v>6.5187314188319831</v>
      </c>
      <c r="BX2295" s="1">
        <v>12503100.126492873</v>
      </c>
      <c r="BY2295" s="1">
        <v>555760.00171333947</v>
      </c>
      <c r="BZ2295" s="1">
        <v>4910990.9964104164</v>
      </c>
      <c r="CA2295" s="1">
        <v>12503100.126492873</v>
      </c>
      <c r="CB2295" s="1">
        <v>555760.00171333947</v>
      </c>
      <c r="CC2295" s="1">
        <v>1445631.8012567044</v>
      </c>
    </row>
    <row r="2296" spans="1:81" x14ac:dyDescent="0.25">
      <c r="A2296" t="s">
        <v>691</v>
      </c>
      <c r="B2296" t="s">
        <v>692</v>
      </c>
      <c r="C2296" t="s">
        <v>164</v>
      </c>
      <c r="D2296" t="s">
        <v>28</v>
      </c>
      <c r="E2296">
        <v>30091</v>
      </c>
      <c r="F2296" t="s">
        <v>39</v>
      </c>
      <c r="G2296" t="s">
        <v>55</v>
      </c>
      <c r="H2296" s="74">
        <v>0.53246165051848993</v>
      </c>
      <c r="I2296" s="1">
        <v>6971379</v>
      </c>
      <c r="J2296" s="1">
        <v>0</v>
      </c>
      <c r="K2296" s="1">
        <v>0</v>
      </c>
      <c r="L2296" s="1">
        <v>1068368</v>
      </c>
      <c r="M2296" s="1">
        <v>0</v>
      </c>
      <c r="N2296" s="1">
        <v>0</v>
      </c>
      <c r="O2296" s="1">
        <v>0</v>
      </c>
      <c r="P2296" s="1">
        <v>70329</v>
      </c>
      <c r="Q2296" s="1">
        <v>0</v>
      </c>
      <c r="R2296" s="1">
        <v>0</v>
      </c>
      <c r="S2296" s="1">
        <v>0</v>
      </c>
      <c r="T2296" s="1">
        <v>1138697</v>
      </c>
      <c r="U2296" s="1"/>
      <c r="V2296" s="36"/>
      <c r="W2296" s="1"/>
      <c r="X2296" s="1"/>
      <c r="Y2296" s="1">
        <v>284641</v>
      </c>
      <c r="Z2296" s="1"/>
      <c r="AA2296" s="1"/>
      <c r="AB2296" s="1"/>
      <c r="AC2296" s="1">
        <v>11293</v>
      </c>
      <c r="AD2296" s="1"/>
      <c r="AE2296" s="1"/>
      <c r="AF2296" s="1"/>
      <c r="AG2296" s="1">
        <v>0</v>
      </c>
      <c r="AH2296" s="1">
        <v>0</v>
      </c>
      <c r="AI2296" s="1">
        <v>2918671.1609999998</v>
      </c>
      <c r="AJ2296" s="1">
        <v>0</v>
      </c>
      <c r="AK2296" s="1">
        <v>0</v>
      </c>
      <c r="AL2296" s="1">
        <v>0</v>
      </c>
      <c r="AM2296" s="1">
        <v>99265.280902500002</v>
      </c>
      <c r="AN2296" s="1">
        <v>0</v>
      </c>
      <c r="AO2296" s="1">
        <v>0</v>
      </c>
      <c r="AP2296" s="1">
        <v>0</v>
      </c>
      <c r="AQ2296" s="1">
        <v>3017936.4419024996</v>
      </c>
      <c r="AR2296" s="1">
        <v>0</v>
      </c>
      <c r="AS2296" s="1">
        <v>0</v>
      </c>
      <c r="AT2296" s="1">
        <v>617107.21003539988</v>
      </c>
      <c r="AU2296" s="1">
        <v>0</v>
      </c>
      <c r="AV2296" s="1">
        <v>0</v>
      </c>
      <c r="AW2296" s="1">
        <v>0</v>
      </c>
      <c r="AX2296" s="1">
        <v>29375.125739999999</v>
      </c>
      <c r="AY2296" s="1">
        <v>0</v>
      </c>
      <c r="AZ2296" s="1">
        <v>0</v>
      </c>
      <c r="BA2296" s="1">
        <v>0</v>
      </c>
      <c r="BB2296" s="1">
        <v>646482.33577539993</v>
      </c>
      <c r="BC2296" s="7">
        <v>0.52563757868821936</v>
      </c>
      <c r="BD2296" s="35" t="s">
        <v>552</v>
      </c>
      <c r="BE2296" s="35" t="s">
        <v>552</v>
      </c>
      <c r="BF2296" s="35">
        <v>3.3095135487354543</v>
      </c>
      <c r="BG2296" s="35" t="s">
        <v>552</v>
      </c>
      <c r="BH2296" s="35" t="s">
        <v>552</v>
      </c>
      <c r="BI2296" s="35" t="s">
        <v>552</v>
      </c>
      <c r="BJ2296" s="35">
        <v>1.8291232157786974</v>
      </c>
      <c r="BK2296" s="35" t="s">
        <v>552</v>
      </c>
      <c r="BL2296" s="35" t="s">
        <v>552</v>
      </c>
      <c r="BM2296" s="35" t="s">
        <v>552</v>
      </c>
      <c r="BN2296" s="35">
        <v>3.2180806462807046</v>
      </c>
      <c r="BO2296" s="1">
        <v>0</v>
      </c>
      <c r="BP2296" s="1">
        <v>0</v>
      </c>
      <c r="BQ2296" s="1">
        <v>2294699.1116399998</v>
      </c>
      <c r="BR2296" s="1">
        <v>101998.86182742806</v>
      </c>
      <c r="BS2296" s="1">
        <v>901316.19860074262</v>
      </c>
      <c r="BT2296" s="1">
        <v>2294699.1116399998</v>
      </c>
      <c r="BU2296" s="1">
        <v>101998.86182742806</v>
      </c>
      <c r="BV2296" s="1">
        <v>265317.39940826932</v>
      </c>
      <c r="BW2296" s="35">
        <v>6.5187314188319831</v>
      </c>
      <c r="BX2296" s="1">
        <v>12663828.084173508</v>
      </c>
      <c r="BY2296" s="1">
        <v>562904.32345212949</v>
      </c>
      <c r="BZ2296" s="1">
        <v>4974122.023520126</v>
      </c>
      <c r="CA2296" s="1">
        <v>12663828.084173508</v>
      </c>
      <c r="CB2296" s="1">
        <v>562904.32345212949</v>
      </c>
      <c r="CC2296" s="1">
        <v>1464215.46807721</v>
      </c>
    </row>
    <row r="2297" spans="1:81" x14ac:dyDescent="0.25">
      <c r="A2297" t="s">
        <v>691</v>
      </c>
      <c r="B2297" t="s">
        <v>692</v>
      </c>
      <c r="C2297" t="s">
        <v>164</v>
      </c>
      <c r="D2297" t="s">
        <v>1730</v>
      </c>
      <c r="E2297">
        <v>30091</v>
      </c>
      <c r="F2297" t="s">
        <v>39</v>
      </c>
      <c r="G2297" t="s">
        <v>55</v>
      </c>
      <c r="H2297" s="74">
        <v>0.53246165051848993</v>
      </c>
      <c r="I2297" s="1">
        <v>88480</v>
      </c>
      <c r="J2297" s="1"/>
      <c r="K2297" s="1"/>
      <c r="L2297" s="1">
        <v>165507</v>
      </c>
      <c r="M2297" s="1"/>
      <c r="N2297" s="1"/>
      <c r="O2297" s="1"/>
      <c r="P2297" s="1">
        <v>70329</v>
      </c>
      <c r="Q2297" s="1"/>
      <c r="R2297" s="1"/>
      <c r="S2297" s="1"/>
      <c r="T2297" s="1">
        <v>235836</v>
      </c>
      <c r="U2297" s="1">
        <v>16.5</v>
      </c>
      <c r="V2297" s="36">
        <v>3.9436259385221342E-2</v>
      </c>
      <c r="W2297" s="1"/>
      <c r="X2297" s="1"/>
      <c r="Y2297" s="1">
        <v>14017</v>
      </c>
      <c r="Z2297" s="1"/>
      <c r="AA2297" s="1"/>
      <c r="AB2297" s="1"/>
      <c r="AC2297" s="1">
        <v>10261</v>
      </c>
      <c r="AD2297" s="1"/>
      <c r="AE2297" s="1"/>
      <c r="AF2297" s="1"/>
      <c r="AG2297" s="1">
        <v>0</v>
      </c>
      <c r="AH2297" s="1">
        <v>0</v>
      </c>
      <c r="AI2297" s="1">
        <v>145047.9330625</v>
      </c>
      <c r="AJ2297" s="1">
        <v>0</v>
      </c>
      <c r="AK2297" s="1"/>
      <c r="AL2297" s="1">
        <v>0</v>
      </c>
      <c r="AM2297" s="1">
        <v>90171.462022499996</v>
      </c>
      <c r="AN2297" s="1"/>
      <c r="AO2297" s="1">
        <v>0</v>
      </c>
      <c r="AP2297" s="1">
        <v>0</v>
      </c>
      <c r="AQ2297" s="1">
        <v>235219.395085</v>
      </c>
      <c r="AR2297" s="1">
        <v>0</v>
      </c>
      <c r="AS2297" s="1">
        <v>0</v>
      </c>
      <c r="AT2297" s="1">
        <v>30389.127929799997</v>
      </c>
      <c r="AU2297" s="1">
        <v>0</v>
      </c>
      <c r="AV2297" s="1"/>
      <c r="AW2297" s="1">
        <v>0</v>
      </c>
      <c r="AX2297" s="1">
        <v>26690.707979999999</v>
      </c>
      <c r="AY2297" s="1"/>
      <c r="AZ2297" s="1">
        <v>0</v>
      </c>
      <c r="BA2297" s="1">
        <v>0</v>
      </c>
      <c r="BB2297" s="1">
        <v>57079.835909799993</v>
      </c>
      <c r="BC2297" s="7">
        <v>3.3035627372830016</v>
      </c>
      <c r="BD2297" s="35" t="s">
        <v>552</v>
      </c>
      <c r="BE2297" s="35" t="s">
        <v>552</v>
      </c>
      <c r="BF2297" s="35">
        <v>1.0599978308609304</v>
      </c>
      <c r="BG2297" s="35" t="s">
        <v>552</v>
      </c>
      <c r="BH2297" s="35" t="s">
        <v>552</v>
      </c>
      <c r="BI2297" s="35" t="s">
        <v>552</v>
      </c>
      <c r="BJ2297" s="35">
        <v>1.6616498173228682</v>
      </c>
      <c r="BK2297" s="35" t="s">
        <v>552</v>
      </c>
      <c r="BL2297" s="35" t="s">
        <v>552</v>
      </c>
      <c r="BM2297" s="35" t="s">
        <v>552</v>
      </c>
      <c r="BN2297" s="35">
        <v>1.2394173535626452</v>
      </c>
      <c r="BO2297" s="1">
        <v>0</v>
      </c>
      <c r="BP2297" s="1">
        <v>0</v>
      </c>
      <c r="BQ2297" s="1">
        <v>29124.076799999995</v>
      </c>
      <c r="BR2297" s="1">
        <v>1294.5586941250554</v>
      </c>
      <c r="BS2297" s="1">
        <v>11439.409226236832</v>
      </c>
      <c r="BT2297" s="1">
        <v>29124.076799999995</v>
      </c>
      <c r="BU2297" s="1">
        <v>1294.5586941250554</v>
      </c>
      <c r="BV2297" s="1">
        <v>3367.3801839842113</v>
      </c>
      <c r="BW2297" s="35">
        <v>6.5187314188319831</v>
      </c>
      <c r="BX2297" s="1">
        <v>160727.95768063562</v>
      </c>
      <c r="BY2297" s="1">
        <v>7144.3217387900459</v>
      </c>
      <c r="BZ2297" s="1">
        <v>63131.02710970967</v>
      </c>
      <c r="CA2297" s="1">
        <v>160727.95768063562</v>
      </c>
      <c r="CB2297" s="1">
        <v>7144.3217387900459</v>
      </c>
      <c r="CC2297" s="1">
        <v>18583.666820505889</v>
      </c>
    </row>
    <row r="2298" spans="1:81" x14ac:dyDescent="0.25">
      <c r="A2298" t="s">
        <v>181</v>
      </c>
      <c r="B2298" t="s">
        <v>182</v>
      </c>
      <c r="C2298" t="s">
        <v>164</v>
      </c>
      <c r="D2298" t="s">
        <v>38</v>
      </c>
      <c r="E2298">
        <v>30083</v>
      </c>
      <c r="F2298" t="s">
        <v>39</v>
      </c>
      <c r="G2298" t="s">
        <v>101</v>
      </c>
      <c r="H2298" s="74">
        <v>0.33910066629593</v>
      </c>
      <c r="I2298" s="1">
        <v>61264190</v>
      </c>
      <c r="J2298" s="1"/>
      <c r="K2298" s="1"/>
      <c r="L2298" s="1">
        <v>10556615</v>
      </c>
      <c r="M2298" s="1"/>
      <c r="N2298" s="1"/>
      <c r="O2298" s="1"/>
      <c r="P2298" s="1"/>
      <c r="Q2298" s="1"/>
      <c r="R2298" s="1"/>
      <c r="S2298" s="1"/>
      <c r="T2298" s="1">
        <v>10556615</v>
      </c>
      <c r="U2298" s="1">
        <v>33.622837370242216</v>
      </c>
      <c r="V2298" s="36">
        <v>0.17523803322738679</v>
      </c>
      <c r="W2298" s="1"/>
      <c r="X2298" s="1"/>
      <c r="Y2298" s="1">
        <v>2376364</v>
      </c>
      <c r="Z2298" s="1"/>
      <c r="AA2298" s="1"/>
      <c r="AB2298" s="1"/>
      <c r="AC2298" s="1"/>
      <c r="AD2298" s="1"/>
      <c r="AE2298" s="1"/>
      <c r="AF2298" s="1"/>
      <c r="AG2298" s="1">
        <v>0</v>
      </c>
      <c r="AH2298" s="1">
        <v>0</v>
      </c>
      <c r="AI2298" s="1">
        <v>24386056.877812501</v>
      </c>
      <c r="AJ2298" s="1">
        <v>0</v>
      </c>
      <c r="AK2298" s="1">
        <v>0</v>
      </c>
      <c r="AL2298" s="1">
        <v>0</v>
      </c>
      <c r="AM2298" s="1">
        <v>0</v>
      </c>
      <c r="AN2298" s="1">
        <v>0</v>
      </c>
      <c r="AO2298" s="1">
        <v>0</v>
      </c>
      <c r="AP2298" s="1">
        <v>0</v>
      </c>
      <c r="AQ2298" s="1">
        <v>24386056.877812501</v>
      </c>
      <c r="AR2298" s="1">
        <v>0</v>
      </c>
      <c r="AS2298" s="1">
        <v>0</v>
      </c>
      <c r="AT2298" s="1">
        <v>5152003.2534616003</v>
      </c>
      <c r="AU2298" s="1">
        <v>0</v>
      </c>
      <c r="AV2298" s="1">
        <v>0</v>
      </c>
      <c r="AW2298" s="1">
        <v>0</v>
      </c>
      <c r="AX2298" s="1">
        <v>0</v>
      </c>
      <c r="AY2298" s="1">
        <v>0</v>
      </c>
      <c r="AZ2298" s="1">
        <v>0</v>
      </c>
      <c r="BA2298" s="1">
        <v>0</v>
      </c>
      <c r="BB2298" s="1">
        <v>5152003.2534616003</v>
      </c>
      <c r="BC2298" s="7">
        <v>0.48214234337014983</v>
      </c>
      <c r="BD2298" s="35" t="s">
        <v>552</v>
      </c>
      <c r="BE2298" s="35" t="s">
        <v>552</v>
      </c>
      <c r="BF2298" s="35">
        <v>2.7980617017172742</v>
      </c>
      <c r="BG2298" s="35" t="s">
        <v>552</v>
      </c>
      <c r="BH2298" s="35" t="s">
        <v>552</v>
      </c>
      <c r="BI2298" s="35" t="s">
        <v>552</v>
      </c>
      <c r="BJ2298" s="35" t="s">
        <v>552</v>
      </c>
      <c r="BK2298" s="35" t="s">
        <v>552</v>
      </c>
      <c r="BL2298" s="35" t="s">
        <v>552</v>
      </c>
      <c r="BM2298" s="35" t="s">
        <v>552</v>
      </c>
      <c r="BN2298" s="35">
        <v>2.7980617017172742</v>
      </c>
      <c r="BO2298" s="1">
        <v>0</v>
      </c>
      <c r="BP2298" s="1"/>
      <c r="BQ2298" s="1">
        <v>20165720.780399997</v>
      </c>
      <c r="BR2298" s="1">
        <v>896361.77444653341</v>
      </c>
      <c r="BS2298" s="1">
        <v>7920729.4340407588</v>
      </c>
      <c r="BT2298" s="1">
        <v>20165720.780399997</v>
      </c>
      <c r="BU2298" s="1">
        <v>896361.77444653341</v>
      </c>
      <c r="BV2298" s="1">
        <v>2331598.3204548336</v>
      </c>
      <c r="BW2298" s="35">
        <v>6.304228395702812</v>
      </c>
      <c r="BX2298" s="1">
        <v>106963588.78321193</v>
      </c>
      <c r="BY2298" s="1">
        <v>4754507.576841861</v>
      </c>
      <c r="BZ2298" s="1">
        <v>42013357.97871805</v>
      </c>
      <c r="CA2298" s="1">
        <v>106963588.78321193</v>
      </c>
      <c r="CB2298" s="1">
        <v>4754507.576841861</v>
      </c>
      <c r="CC2298" s="1">
        <v>12367330.018729512</v>
      </c>
    </row>
    <row r="2299" spans="1:81" x14ac:dyDescent="0.25">
      <c r="A2299" t="s">
        <v>181</v>
      </c>
      <c r="B2299" t="s">
        <v>182</v>
      </c>
      <c r="C2299" t="s">
        <v>164</v>
      </c>
      <c r="D2299" t="s">
        <v>1727</v>
      </c>
      <c r="E2299">
        <v>30083</v>
      </c>
      <c r="F2299" t="s">
        <v>39</v>
      </c>
      <c r="G2299" t="s">
        <v>101</v>
      </c>
      <c r="H2299" s="74">
        <v>0.33910066629593</v>
      </c>
      <c r="I2299" s="1">
        <v>235176</v>
      </c>
      <c r="J2299" s="1"/>
      <c r="K2299" s="1"/>
      <c r="L2299" s="1">
        <v>15593</v>
      </c>
      <c r="M2299" s="1"/>
      <c r="N2299" s="1"/>
      <c r="O2299" s="1"/>
      <c r="P2299" s="1"/>
      <c r="Q2299" s="1"/>
      <c r="R2299" s="1"/>
      <c r="S2299" s="1"/>
      <c r="T2299" s="1">
        <v>15593</v>
      </c>
      <c r="U2299" s="1">
        <v>99.25</v>
      </c>
      <c r="V2299" s="36">
        <v>0.12573126849973978</v>
      </c>
      <c r="W2299" s="1"/>
      <c r="X2299" s="1"/>
      <c r="Y2299" s="1">
        <v>31529</v>
      </c>
      <c r="Z2299" s="1"/>
      <c r="AA2299" s="1"/>
      <c r="AB2299" s="1"/>
      <c r="AC2299" s="1"/>
      <c r="AD2299" s="1"/>
      <c r="AE2299" s="1"/>
      <c r="AF2299" s="1"/>
      <c r="AG2299" s="1">
        <v>0</v>
      </c>
      <c r="AH2299" s="1"/>
      <c r="AI2299" s="1">
        <v>326362.35422000004</v>
      </c>
      <c r="AJ2299" s="1"/>
      <c r="AK2299" s="1"/>
      <c r="AL2299" s="1"/>
      <c r="AM2299" s="1"/>
      <c r="AN2299" s="1"/>
      <c r="AO2299" s="1"/>
      <c r="AP2299" s="1"/>
      <c r="AQ2299" s="1">
        <v>326362.35422000004</v>
      </c>
      <c r="AR2299" s="1">
        <v>0</v>
      </c>
      <c r="AS2299" s="1"/>
      <c r="AT2299" s="1">
        <v>68355.483662600003</v>
      </c>
      <c r="AU2299" s="1"/>
      <c r="AV2299" s="1"/>
      <c r="AW2299" s="1"/>
      <c r="AX2299" s="1"/>
      <c r="AY2299" s="1"/>
      <c r="AZ2299" s="1"/>
      <c r="BA2299" s="1"/>
      <c r="BB2299" s="1">
        <v>68355.483662600003</v>
      </c>
      <c r="BC2299" s="7">
        <v>1.678393364470014</v>
      </c>
      <c r="BD2299" s="35" t="s">
        <v>552</v>
      </c>
      <c r="BE2299" s="35" t="s">
        <v>552</v>
      </c>
      <c r="BF2299" s="35">
        <v>25.313784254639906</v>
      </c>
      <c r="BG2299" s="35" t="s">
        <v>552</v>
      </c>
      <c r="BH2299" s="35" t="s">
        <v>552</v>
      </c>
      <c r="BI2299" s="35" t="s">
        <v>552</v>
      </c>
      <c r="BJ2299" s="35" t="s">
        <v>552</v>
      </c>
      <c r="BK2299" s="35" t="s">
        <v>552</v>
      </c>
      <c r="BL2299" s="35" t="s">
        <v>552</v>
      </c>
      <c r="BM2299" s="35" t="s">
        <v>552</v>
      </c>
      <c r="BN2299" s="35">
        <v>25.313784254639906</v>
      </c>
      <c r="BO2299" s="1">
        <v>0</v>
      </c>
      <c r="BP2299" s="1"/>
      <c r="BQ2299" s="1">
        <v>77410.532159999988</v>
      </c>
      <c r="BR2299" s="1">
        <v>3440.8808256052666</v>
      </c>
      <c r="BS2299" s="1">
        <v>30405.453257114299</v>
      </c>
      <c r="BT2299" s="1">
        <v>77410.532159999988</v>
      </c>
      <c r="BU2299" s="1">
        <v>3440.8808256052666</v>
      </c>
      <c r="BV2299" s="1">
        <v>8950.350385947906</v>
      </c>
      <c r="BW2299" s="35">
        <v>6.304228395702812</v>
      </c>
      <c r="BX2299" s="1">
        <v>410603.14280953765</v>
      </c>
      <c r="BY2299" s="1">
        <v>18251.21778140479</v>
      </c>
      <c r="BZ2299" s="1">
        <v>161277.4685506002</v>
      </c>
      <c r="CA2299" s="1">
        <v>410603.14280953765</v>
      </c>
      <c r="CB2299" s="1">
        <v>18251.21778140479</v>
      </c>
      <c r="CC2299" s="1">
        <v>47474.702668634505</v>
      </c>
    </row>
    <row r="2300" spans="1:81" x14ac:dyDescent="0.25">
      <c r="A2300" t="s">
        <v>181</v>
      </c>
      <c r="B2300" t="s">
        <v>182</v>
      </c>
      <c r="C2300" t="s">
        <v>164</v>
      </c>
      <c r="D2300" t="s">
        <v>1729</v>
      </c>
      <c r="E2300">
        <v>30083</v>
      </c>
      <c r="F2300" t="s">
        <v>39</v>
      </c>
      <c r="G2300" t="s">
        <v>101</v>
      </c>
      <c r="H2300" s="74">
        <v>0.33910066629593</v>
      </c>
      <c r="I2300" s="1">
        <v>4932543</v>
      </c>
      <c r="J2300" s="1"/>
      <c r="K2300" s="1"/>
      <c r="L2300" s="1"/>
      <c r="M2300" s="1"/>
      <c r="N2300" s="1">
        <v>388110</v>
      </c>
      <c r="O2300" s="1"/>
      <c r="P2300" s="1"/>
      <c r="Q2300" s="1"/>
      <c r="R2300" s="1"/>
      <c r="S2300" s="1"/>
      <c r="T2300" s="1">
        <v>388110</v>
      </c>
      <c r="U2300" s="1">
        <v>68</v>
      </c>
      <c r="V2300" s="36">
        <v>0.18714064188092519</v>
      </c>
      <c r="W2300" s="1"/>
      <c r="X2300" s="1"/>
      <c r="Y2300" s="1"/>
      <c r="Z2300" s="1"/>
      <c r="AA2300" s="1">
        <v>3621825</v>
      </c>
      <c r="AB2300" s="1"/>
      <c r="AC2300" s="1"/>
      <c r="AD2300" s="1"/>
      <c r="AE2300" s="1"/>
      <c r="AF2300" s="1"/>
      <c r="AG2300" s="1"/>
      <c r="AH2300" s="1"/>
      <c r="AI2300" s="1"/>
      <c r="AJ2300" s="1"/>
      <c r="AK2300" s="1">
        <v>1228163.2707072566</v>
      </c>
      <c r="AL2300" s="1"/>
      <c r="AM2300" s="1"/>
      <c r="AN2300" s="1"/>
      <c r="AO2300" s="1"/>
      <c r="AP2300" s="1"/>
      <c r="AQ2300" s="1">
        <v>1228163.2707072566</v>
      </c>
      <c r="AR2300" s="1"/>
      <c r="AS2300" s="1"/>
      <c r="AT2300" s="1"/>
      <c r="AU2300" s="1"/>
      <c r="AV2300" s="1">
        <v>72806.904042750059</v>
      </c>
      <c r="AW2300" s="1"/>
      <c r="AX2300" s="1"/>
      <c r="AY2300" s="1"/>
      <c r="AZ2300" s="1"/>
      <c r="BA2300" s="1"/>
      <c r="BB2300" s="1">
        <v>72806.904042750059</v>
      </c>
      <c r="BC2300" s="7">
        <v>0.26375242440866847</v>
      </c>
      <c r="BD2300" s="35" t="s">
        <v>552</v>
      </c>
      <c r="BE2300" s="35" t="s">
        <v>552</v>
      </c>
      <c r="BF2300" s="35" t="s">
        <v>552</v>
      </c>
      <c r="BG2300" s="35" t="s">
        <v>552</v>
      </c>
      <c r="BH2300" s="35">
        <v>3.3520655864316993</v>
      </c>
      <c r="BI2300" s="35" t="s">
        <v>552</v>
      </c>
      <c r="BJ2300" s="35" t="s">
        <v>552</v>
      </c>
      <c r="BK2300" s="35" t="s">
        <v>552</v>
      </c>
      <c r="BL2300" s="35" t="s">
        <v>552</v>
      </c>
      <c r="BM2300" s="35" t="s">
        <v>552</v>
      </c>
      <c r="BN2300" s="35">
        <v>3.3520655864316993</v>
      </c>
      <c r="BO2300" s="1"/>
      <c r="BP2300" s="1"/>
      <c r="BQ2300" s="1">
        <v>1623595.8538799998</v>
      </c>
      <c r="BR2300" s="1">
        <v>72168.472251307452</v>
      </c>
      <c r="BS2300" s="1">
        <v>637719.00884956948</v>
      </c>
      <c r="BT2300" s="1">
        <v>1623595.8538799998</v>
      </c>
      <c r="BU2300" s="1">
        <v>72168.472251307452</v>
      </c>
      <c r="BV2300" s="1">
        <v>187723.1866506559</v>
      </c>
      <c r="BW2300" s="35">
        <v>6.304228395702812</v>
      </c>
      <c r="BX2300" s="1">
        <v>8611923.231295649</v>
      </c>
      <c r="BY2300" s="1">
        <v>382798.05978987541</v>
      </c>
      <c r="BZ2300" s="1">
        <v>3382607.2752193394</v>
      </c>
      <c r="CA2300" s="1">
        <v>8611923.231295649</v>
      </c>
      <c r="CB2300" s="1">
        <v>382798.05978987541</v>
      </c>
      <c r="CC2300" s="1">
        <v>995726.65716422803</v>
      </c>
    </row>
    <row r="2301" spans="1:81" x14ac:dyDescent="0.25">
      <c r="A2301" t="s">
        <v>181</v>
      </c>
      <c r="B2301" t="s">
        <v>182</v>
      </c>
      <c r="C2301" t="s">
        <v>164</v>
      </c>
      <c r="D2301" t="s">
        <v>28</v>
      </c>
      <c r="E2301">
        <v>30083</v>
      </c>
      <c r="F2301" t="s">
        <v>39</v>
      </c>
      <c r="G2301" t="s">
        <v>101</v>
      </c>
      <c r="H2301" s="74">
        <v>0.33910066629593</v>
      </c>
      <c r="I2301" s="1">
        <v>73738183</v>
      </c>
      <c r="J2301" s="1">
        <v>0</v>
      </c>
      <c r="K2301" s="1">
        <v>0</v>
      </c>
      <c r="L2301" s="1">
        <v>10572208</v>
      </c>
      <c r="M2301" s="1">
        <v>0</v>
      </c>
      <c r="N2301" s="1">
        <v>388110</v>
      </c>
      <c r="O2301" s="1">
        <v>0</v>
      </c>
      <c r="P2301" s="1">
        <v>4865188</v>
      </c>
      <c r="Q2301" s="1">
        <v>0</v>
      </c>
      <c r="R2301" s="1">
        <v>0</v>
      </c>
      <c r="S2301" s="1">
        <v>0</v>
      </c>
      <c r="T2301" s="1">
        <v>15825506</v>
      </c>
      <c r="U2301" s="1"/>
      <c r="V2301" s="36"/>
      <c r="W2301" s="1"/>
      <c r="X2301" s="1"/>
      <c r="Y2301" s="1">
        <v>2407893</v>
      </c>
      <c r="Z2301" s="1"/>
      <c r="AA2301" s="1">
        <v>3621825</v>
      </c>
      <c r="AB2301" s="1"/>
      <c r="AC2301" s="1">
        <v>594673</v>
      </c>
      <c r="AD2301" s="1"/>
      <c r="AE2301" s="1"/>
      <c r="AF2301" s="1"/>
      <c r="AG2301" s="1">
        <v>0</v>
      </c>
      <c r="AH2301" s="1">
        <v>0</v>
      </c>
      <c r="AI2301" s="1">
        <v>24712419.2320325</v>
      </c>
      <c r="AJ2301" s="1">
        <v>0</v>
      </c>
      <c r="AK2301" s="1">
        <v>1228163.2707072566</v>
      </c>
      <c r="AL2301" s="1">
        <v>0</v>
      </c>
      <c r="AM2301" s="1">
        <v>5226754.9827033328</v>
      </c>
      <c r="AN2301" s="1">
        <v>0</v>
      </c>
      <c r="AO2301" s="1">
        <v>0</v>
      </c>
      <c r="AP2301" s="1">
        <v>0</v>
      </c>
      <c r="AQ2301" s="1">
        <v>31167337.485443089</v>
      </c>
      <c r="AR2301" s="1">
        <v>0</v>
      </c>
      <c r="AS2301" s="1">
        <v>0</v>
      </c>
      <c r="AT2301" s="1">
        <v>5220358.7371242</v>
      </c>
      <c r="AU2301" s="1">
        <v>0</v>
      </c>
      <c r="AV2301" s="1">
        <v>72806.904042750059</v>
      </c>
      <c r="AW2301" s="1">
        <v>0</v>
      </c>
      <c r="AX2301" s="1">
        <v>1546851.5141399999</v>
      </c>
      <c r="AY2301" s="1">
        <v>0</v>
      </c>
      <c r="AZ2301" s="1">
        <v>0</v>
      </c>
      <c r="BA2301" s="1">
        <v>0</v>
      </c>
      <c r="BB2301" s="1">
        <v>6840017.1553069493</v>
      </c>
      <c r="BC2301" s="7">
        <v>0.51543654989098442</v>
      </c>
      <c r="BD2301" s="35" t="s">
        <v>552</v>
      </c>
      <c r="BE2301" s="35" t="s">
        <v>552</v>
      </c>
      <c r="BF2301" s="35">
        <v>2.8312702482921921</v>
      </c>
      <c r="BG2301" s="35" t="s">
        <v>552</v>
      </c>
      <c r="BH2301" s="35">
        <v>3.3520655864316993</v>
      </c>
      <c r="BI2301" s="35" t="s">
        <v>552</v>
      </c>
      <c r="BJ2301" s="35">
        <v>1.3922599695722617</v>
      </c>
      <c r="BK2301" s="35" t="s">
        <v>552</v>
      </c>
      <c r="BL2301" s="35" t="s">
        <v>552</v>
      </c>
      <c r="BM2301" s="35" t="s">
        <v>552</v>
      </c>
      <c r="BN2301" s="35">
        <v>2.4016517791437466</v>
      </c>
      <c r="BO2301" s="1">
        <v>0</v>
      </c>
      <c r="BP2301" s="1">
        <v>0</v>
      </c>
      <c r="BQ2301" s="1">
        <v>24271660.316279996</v>
      </c>
      <c r="BR2301" s="1">
        <v>1078869.8676721784</v>
      </c>
      <c r="BS2301" s="1">
        <v>9533468.0259509478</v>
      </c>
      <c r="BT2301" s="1">
        <v>24271660.316279996</v>
      </c>
      <c r="BU2301" s="1">
        <v>1078869.8676721784</v>
      </c>
      <c r="BV2301" s="1">
        <v>2806334.7223915169</v>
      </c>
      <c r="BW2301" s="35">
        <v>6.304228395702812</v>
      </c>
      <c r="BX2301" s="1">
        <v>128742429.86046545</v>
      </c>
      <c r="BY2301" s="1">
        <v>5722572.1873749048</v>
      </c>
      <c r="BZ2301" s="1">
        <v>50567691.812773861</v>
      </c>
      <c r="CA2301" s="1">
        <v>128742429.86046545</v>
      </c>
      <c r="CB2301" s="1">
        <v>5722572.1873749048</v>
      </c>
      <c r="CC2301" s="1">
        <v>14885440.322355853</v>
      </c>
    </row>
    <row r="2302" spans="1:81" x14ac:dyDescent="0.25">
      <c r="A2302" t="s">
        <v>181</v>
      </c>
      <c r="B2302" t="s">
        <v>182</v>
      </c>
      <c r="C2302" t="s">
        <v>164</v>
      </c>
      <c r="D2302" t="s">
        <v>1730</v>
      </c>
      <c r="E2302">
        <v>30083</v>
      </c>
      <c r="F2302" t="s">
        <v>39</v>
      </c>
      <c r="G2302" t="s">
        <v>101</v>
      </c>
      <c r="H2302" s="74">
        <v>0.33910066629593</v>
      </c>
      <c r="I2302" s="1">
        <v>7306274</v>
      </c>
      <c r="J2302" s="1"/>
      <c r="K2302" s="1"/>
      <c r="L2302" s="1"/>
      <c r="M2302" s="1"/>
      <c r="N2302" s="1"/>
      <c r="O2302" s="1"/>
      <c r="P2302" s="1">
        <v>4865188</v>
      </c>
      <c r="Q2302" s="1"/>
      <c r="R2302" s="1"/>
      <c r="S2302" s="1"/>
      <c r="T2302" s="1">
        <v>4865188</v>
      </c>
      <c r="U2302" s="1">
        <v>9.7531645569620249</v>
      </c>
      <c r="V2302" s="36">
        <v>0.18305561118918415</v>
      </c>
      <c r="W2302" s="1"/>
      <c r="X2302" s="1"/>
      <c r="Y2302" s="1"/>
      <c r="Z2302" s="1"/>
      <c r="AA2302" s="1"/>
      <c r="AB2302" s="1"/>
      <c r="AC2302" s="1">
        <v>594673</v>
      </c>
      <c r="AD2302" s="1"/>
      <c r="AE2302" s="1"/>
      <c r="AF2302" s="1"/>
      <c r="AG2302" s="1">
        <v>0</v>
      </c>
      <c r="AH2302" s="1">
        <v>0</v>
      </c>
      <c r="AI2302" s="1">
        <v>0</v>
      </c>
      <c r="AJ2302" s="1">
        <v>0</v>
      </c>
      <c r="AK2302" s="1"/>
      <c r="AL2302" s="1">
        <v>0</v>
      </c>
      <c r="AM2302" s="1">
        <v>5226754.9827033328</v>
      </c>
      <c r="AN2302" s="1"/>
      <c r="AO2302" s="1">
        <v>0</v>
      </c>
      <c r="AP2302" s="1">
        <v>0</v>
      </c>
      <c r="AQ2302" s="1">
        <v>5226754.9827033328</v>
      </c>
      <c r="AR2302" s="1">
        <v>0</v>
      </c>
      <c r="AS2302" s="1">
        <v>0</v>
      </c>
      <c r="AT2302" s="1">
        <v>0</v>
      </c>
      <c r="AU2302" s="1">
        <v>0</v>
      </c>
      <c r="AV2302" s="1"/>
      <c r="AW2302" s="1">
        <v>0</v>
      </c>
      <c r="AX2302" s="1">
        <v>1546851.5141399999</v>
      </c>
      <c r="AY2302" s="1"/>
      <c r="AZ2302" s="1">
        <v>0</v>
      </c>
      <c r="BA2302" s="1">
        <v>0</v>
      </c>
      <c r="BB2302" s="1">
        <v>1546851.5141399999</v>
      </c>
      <c r="BC2302" s="7">
        <v>0.92709450765784751</v>
      </c>
      <c r="BD2302" s="35" t="s">
        <v>552</v>
      </c>
      <c r="BE2302" s="35" t="s">
        <v>552</v>
      </c>
      <c r="BF2302" s="35" t="s">
        <v>552</v>
      </c>
      <c r="BG2302" s="35" t="s">
        <v>552</v>
      </c>
      <c r="BH2302" s="35" t="s">
        <v>552</v>
      </c>
      <c r="BI2302" s="35" t="s">
        <v>552</v>
      </c>
      <c r="BJ2302" s="35">
        <v>1.3922599695722617</v>
      </c>
      <c r="BK2302" s="35" t="s">
        <v>552</v>
      </c>
      <c r="BL2302" s="35" t="s">
        <v>552</v>
      </c>
      <c r="BM2302" s="35" t="s">
        <v>552</v>
      </c>
      <c r="BN2302" s="35">
        <v>1.3922599695722617</v>
      </c>
      <c r="BO2302" s="1">
        <v>0</v>
      </c>
      <c r="BP2302" s="1">
        <v>0</v>
      </c>
      <c r="BQ2302" s="1">
        <v>2404933.1498399996</v>
      </c>
      <c r="BR2302" s="1">
        <v>106898.74014873242</v>
      </c>
      <c r="BS2302" s="1">
        <v>944614.12980350689</v>
      </c>
      <c r="BT2302" s="1">
        <v>2404933.1498399996</v>
      </c>
      <c r="BU2302" s="1">
        <v>106898.74014873242</v>
      </c>
      <c r="BV2302" s="1">
        <v>278062.86490007979</v>
      </c>
      <c r="BW2302" s="35">
        <v>6.304228395702812</v>
      </c>
      <c r="BX2302" s="1">
        <v>12756314.703148331</v>
      </c>
      <c r="BY2302" s="1">
        <v>567015.33296176267</v>
      </c>
      <c r="BZ2302" s="1">
        <v>5010449.0902858628</v>
      </c>
      <c r="CA2302" s="1">
        <v>12756314.703148331</v>
      </c>
      <c r="CB2302" s="1">
        <v>567015.33296176267</v>
      </c>
      <c r="CC2302" s="1">
        <v>1474908.9437934777</v>
      </c>
    </row>
    <row r="2303" spans="1:81" x14ac:dyDescent="0.25">
      <c r="A2303" t="s">
        <v>1386</v>
      </c>
      <c r="B2303" t="s">
        <v>429</v>
      </c>
      <c r="C2303" t="s">
        <v>164</v>
      </c>
      <c r="D2303" t="s">
        <v>1726</v>
      </c>
      <c r="E2303">
        <v>30073</v>
      </c>
      <c r="F2303" t="s">
        <v>39</v>
      </c>
      <c r="G2303" t="s">
        <v>101</v>
      </c>
      <c r="H2303" s="74">
        <v>0.33910066629593</v>
      </c>
      <c r="I2303" s="1">
        <v>141566826</v>
      </c>
      <c r="J2303" s="1"/>
      <c r="K2303" s="1"/>
      <c r="L2303" s="1">
        <v>3060575</v>
      </c>
      <c r="M2303" s="1"/>
      <c r="N2303" s="1"/>
      <c r="O2303" s="1"/>
      <c r="P2303" s="1"/>
      <c r="Q2303" s="1"/>
      <c r="R2303" s="1"/>
      <c r="S2303" s="1"/>
      <c r="T2303" s="1">
        <v>3060575</v>
      </c>
      <c r="U2303" s="1">
        <v>110.75833333333334</v>
      </c>
      <c r="V2303" s="36">
        <v>0.52896972241681417</v>
      </c>
      <c r="W2303" s="1"/>
      <c r="X2303" s="1"/>
      <c r="Y2303" s="1">
        <v>1825173</v>
      </c>
      <c r="Z2303" s="1"/>
      <c r="AA2303" s="1"/>
      <c r="AB2303" s="1"/>
      <c r="AC2303" s="1"/>
      <c r="AD2303" s="1"/>
      <c r="AE2303" s="1"/>
      <c r="AF2303" s="1"/>
      <c r="AG2303" s="1">
        <v>0</v>
      </c>
      <c r="AH2303" s="1"/>
      <c r="AI2303" s="1">
        <v>18801654.624900002</v>
      </c>
      <c r="AJ2303" s="1"/>
      <c r="AK2303" s="1">
        <v>0</v>
      </c>
      <c r="AL2303" s="1"/>
      <c r="AM2303" s="1"/>
      <c r="AN2303" s="1"/>
      <c r="AO2303" s="1"/>
      <c r="AP2303" s="1"/>
      <c r="AQ2303" s="1">
        <v>18801654.624900002</v>
      </c>
      <c r="AR2303" s="1">
        <v>0</v>
      </c>
      <c r="AS2303" s="1"/>
      <c r="AT2303" s="1">
        <v>3957010.4723561998</v>
      </c>
      <c r="AU2303" s="1"/>
      <c r="AV2303" s="1">
        <v>0</v>
      </c>
      <c r="AW2303" s="1"/>
      <c r="AX2303" s="1"/>
      <c r="AY2303" s="1"/>
      <c r="AZ2303" s="1"/>
      <c r="BA2303" s="1"/>
      <c r="BB2303" s="1">
        <v>3957010.4723561998</v>
      </c>
      <c r="BC2303" s="7">
        <v>0.16076269942829829</v>
      </c>
      <c r="BD2303" s="35" t="s">
        <v>552</v>
      </c>
      <c r="BE2303" s="35" t="s">
        <v>552</v>
      </c>
      <c r="BF2303" s="35">
        <v>7.4360749523394141</v>
      </c>
      <c r="BG2303" s="35" t="s">
        <v>552</v>
      </c>
      <c r="BH2303" s="35" t="s">
        <v>552</v>
      </c>
      <c r="BI2303" s="35" t="s">
        <v>552</v>
      </c>
      <c r="BJ2303" s="35" t="s">
        <v>552</v>
      </c>
      <c r="BK2303" s="35" t="s">
        <v>552</v>
      </c>
      <c r="BL2303" s="35" t="s">
        <v>552</v>
      </c>
      <c r="BM2303" s="35" t="s">
        <v>552</v>
      </c>
      <c r="BN2303" s="35">
        <v>7.4360749523394141</v>
      </c>
      <c r="BO2303" s="1">
        <v>0</v>
      </c>
      <c r="BP2303" s="1"/>
      <c r="BQ2303" s="1">
        <v>46598136.446159996</v>
      </c>
      <c r="BR2303" s="1">
        <v>2071276.7337024068</v>
      </c>
      <c r="BS2303" s="1">
        <v>18302902.97777424</v>
      </c>
      <c r="BT2303" s="1">
        <v>46598136.446159996</v>
      </c>
      <c r="BU2303" s="1">
        <v>2071276.7337024068</v>
      </c>
      <c r="BV2303" s="1">
        <v>5387763.6141720256</v>
      </c>
      <c r="BW2303" s="35">
        <v>6.1749482944675682</v>
      </c>
      <c r="BX2303" s="1">
        <v>241142946.72742268</v>
      </c>
      <c r="BY2303" s="1">
        <v>10718750.000443624</v>
      </c>
      <c r="BZ2303" s="1">
        <v>94716576.548638165</v>
      </c>
      <c r="CA2303" s="1">
        <v>241142946.72742268</v>
      </c>
      <c r="CB2303" s="1">
        <v>10718750.000443624</v>
      </c>
      <c r="CC2303" s="1">
        <v>27881398.126153946</v>
      </c>
    </row>
    <row r="2304" spans="1:81" x14ac:dyDescent="0.25">
      <c r="A2304" t="s">
        <v>1386</v>
      </c>
      <c r="B2304" t="s">
        <v>429</v>
      </c>
      <c r="C2304" t="s">
        <v>164</v>
      </c>
      <c r="D2304" t="s">
        <v>28</v>
      </c>
      <c r="E2304">
        <v>30073</v>
      </c>
      <c r="F2304" t="s">
        <v>39</v>
      </c>
      <c r="G2304" t="s">
        <v>101</v>
      </c>
      <c r="H2304" s="74">
        <v>0.33910066629593</v>
      </c>
      <c r="I2304" s="1">
        <v>141566826</v>
      </c>
      <c r="J2304" s="1">
        <v>0</v>
      </c>
      <c r="K2304" s="1">
        <v>0</v>
      </c>
      <c r="L2304" s="1">
        <v>3060575</v>
      </c>
      <c r="M2304" s="1">
        <v>0</v>
      </c>
      <c r="N2304" s="1">
        <v>0</v>
      </c>
      <c r="O2304" s="1">
        <v>0</v>
      </c>
      <c r="P2304" s="1">
        <v>0</v>
      </c>
      <c r="Q2304" s="1">
        <v>0</v>
      </c>
      <c r="R2304" s="1">
        <v>0</v>
      </c>
      <c r="S2304" s="1">
        <v>0</v>
      </c>
      <c r="T2304" s="1">
        <v>3060575</v>
      </c>
      <c r="U2304" s="1"/>
      <c r="V2304" s="36"/>
      <c r="W2304" s="1"/>
      <c r="X2304" s="1"/>
      <c r="Y2304" s="1">
        <v>1825173</v>
      </c>
      <c r="Z2304" s="1"/>
      <c r="AA2304" s="1"/>
      <c r="AB2304" s="1"/>
      <c r="AC2304" s="1"/>
      <c r="AD2304" s="1"/>
      <c r="AE2304" s="1"/>
      <c r="AF2304" s="1"/>
      <c r="AG2304" s="1">
        <v>0</v>
      </c>
      <c r="AH2304" s="1">
        <v>0</v>
      </c>
      <c r="AI2304" s="1">
        <v>18801654.624900002</v>
      </c>
      <c r="AJ2304" s="1">
        <v>0</v>
      </c>
      <c r="AK2304" s="1">
        <v>0</v>
      </c>
      <c r="AL2304" s="1">
        <v>0</v>
      </c>
      <c r="AM2304" s="1">
        <v>0</v>
      </c>
      <c r="AN2304" s="1">
        <v>0</v>
      </c>
      <c r="AO2304" s="1">
        <v>0</v>
      </c>
      <c r="AP2304" s="1">
        <v>0</v>
      </c>
      <c r="AQ2304" s="1">
        <v>18801654.624900002</v>
      </c>
      <c r="AR2304" s="1">
        <v>0</v>
      </c>
      <c r="AS2304" s="1">
        <v>0</v>
      </c>
      <c r="AT2304" s="1">
        <v>3957010.4723561998</v>
      </c>
      <c r="AU2304" s="1">
        <v>0</v>
      </c>
      <c r="AV2304" s="1">
        <v>0</v>
      </c>
      <c r="AW2304" s="1">
        <v>0</v>
      </c>
      <c r="AX2304" s="1">
        <v>0</v>
      </c>
      <c r="AY2304" s="1">
        <v>0</v>
      </c>
      <c r="AZ2304" s="1">
        <v>0</v>
      </c>
      <c r="BA2304" s="1">
        <v>0</v>
      </c>
      <c r="BB2304" s="1">
        <v>3957010.4723561998</v>
      </c>
      <c r="BC2304" s="7">
        <v>0.16076269942829829</v>
      </c>
      <c r="BD2304" s="35" t="s">
        <v>552</v>
      </c>
      <c r="BE2304" s="35" t="s">
        <v>552</v>
      </c>
      <c r="BF2304" s="35">
        <v>7.4360749523394141</v>
      </c>
      <c r="BG2304" s="35" t="s">
        <v>552</v>
      </c>
      <c r="BH2304" s="35" t="s">
        <v>552</v>
      </c>
      <c r="BI2304" s="35" t="s">
        <v>552</v>
      </c>
      <c r="BJ2304" s="35" t="s">
        <v>552</v>
      </c>
      <c r="BK2304" s="35" t="s">
        <v>552</v>
      </c>
      <c r="BL2304" s="35" t="s">
        <v>552</v>
      </c>
      <c r="BM2304" s="35" t="s">
        <v>552</v>
      </c>
      <c r="BN2304" s="35">
        <v>7.4360749523394141</v>
      </c>
      <c r="BO2304" s="1">
        <v>0</v>
      </c>
      <c r="BP2304" s="1">
        <v>0</v>
      </c>
      <c r="BQ2304" s="1">
        <v>46598136.446159996</v>
      </c>
      <c r="BR2304" s="1">
        <v>2071276.7337024068</v>
      </c>
      <c r="BS2304" s="1">
        <v>18302902.97777424</v>
      </c>
      <c r="BT2304" s="1">
        <v>46598136.446159996</v>
      </c>
      <c r="BU2304" s="1">
        <v>2071276.7337024068</v>
      </c>
      <c r="BV2304" s="1">
        <v>5387763.6141720256</v>
      </c>
      <c r="BW2304" s="35">
        <v>6.1749482944675682</v>
      </c>
      <c r="BX2304" s="1">
        <v>241142946.72742268</v>
      </c>
      <c r="BY2304" s="1">
        <v>10718750.000443624</v>
      </c>
      <c r="BZ2304" s="1">
        <v>94716576.548638165</v>
      </c>
      <c r="CA2304" s="1">
        <v>241142946.72742268</v>
      </c>
      <c r="CB2304" s="1">
        <v>10718750.000443624</v>
      </c>
      <c r="CC2304" s="1">
        <v>27881398.126153946</v>
      </c>
    </row>
    <row r="2305" spans="1:81" x14ac:dyDescent="0.25">
      <c r="A2305" t="s">
        <v>557</v>
      </c>
      <c r="B2305" t="s">
        <v>558</v>
      </c>
      <c r="C2305" t="s">
        <v>164</v>
      </c>
      <c r="D2305" t="s">
        <v>38</v>
      </c>
      <c r="E2305">
        <v>30076</v>
      </c>
      <c r="F2305" t="s">
        <v>39</v>
      </c>
      <c r="G2305" t="s">
        <v>101</v>
      </c>
      <c r="H2305" s="74">
        <v>0.33910066629593</v>
      </c>
      <c r="I2305" s="1">
        <v>5509174</v>
      </c>
      <c r="J2305" s="1"/>
      <c r="K2305" s="1">
        <v>234471</v>
      </c>
      <c r="L2305" s="1">
        <v>1082533</v>
      </c>
      <c r="M2305" s="1"/>
      <c r="N2305" s="1"/>
      <c r="O2305" s="1"/>
      <c r="P2305" s="1"/>
      <c r="Q2305" s="1"/>
      <c r="R2305" s="1"/>
      <c r="S2305" s="1"/>
      <c r="T2305" s="1">
        <v>1317004</v>
      </c>
      <c r="U2305" s="1">
        <v>33.5</v>
      </c>
      <c r="V2305" s="36">
        <v>0.13230092083959946</v>
      </c>
      <c r="W2305" s="1"/>
      <c r="X2305" s="1">
        <v>92397</v>
      </c>
      <c r="Y2305" s="1">
        <v>193050</v>
      </c>
      <c r="Z2305" s="1"/>
      <c r="AA2305" s="1"/>
      <c r="AB2305" s="1"/>
      <c r="AC2305" s="1"/>
      <c r="AD2305" s="1"/>
      <c r="AE2305" s="1"/>
      <c r="AF2305" s="1"/>
      <c r="AG2305" s="1">
        <v>0</v>
      </c>
      <c r="AH2305" s="1">
        <v>742276.18814833334</v>
      </c>
      <c r="AI2305" s="1">
        <v>1983692.6044375002</v>
      </c>
      <c r="AJ2305" s="1">
        <v>0</v>
      </c>
      <c r="AK2305" s="1">
        <v>0</v>
      </c>
      <c r="AL2305" s="1">
        <v>0</v>
      </c>
      <c r="AM2305" s="1">
        <v>0</v>
      </c>
      <c r="AN2305" s="1">
        <v>0</v>
      </c>
      <c r="AO2305" s="1">
        <v>0</v>
      </c>
      <c r="AP2305" s="1">
        <v>0</v>
      </c>
      <c r="AQ2305" s="1">
        <v>2725968.7925858335</v>
      </c>
      <c r="AR2305" s="1">
        <v>0</v>
      </c>
      <c r="AS2305" s="1">
        <v>199603.99174050003</v>
      </c>
      <c r="AT2305" s="1">
        <v>418536.14516999997</v>
      </c>
      <c r="AU2305" s="1">
        <v>0</v>
      </c>
      <c r="AV2305" s="1">
        <v>0</v>
      </c>
      <c r="AW2305" s="1">
        <v>0</v>
      </c>
      <c r="AX2305" s="1">
        <v>0</v>
      </c>
      <c r="AY2305" s="1">
        <v>0</v>
      </c>
      <c r="AZ2305" s="1">
        <v>0</v>
      </c>
      <c r="BA2305" s="1">
        <v>0</v>
      </c>
      <c r="BB2305" s="1">
        <v>618140.1369105</v>
      </c>
      <c r="BC2305" s="7">
        <v>0.60700731715795031</v>
      </c>
      <c r="BD2305" s="35" t="s">
        <v>552</v>
      </c>
      <c r="BE2305" s="35">
        <v>4.0170433865545556</v>
      </c>
      <c r="BF2305" s="35">
        <v>2.2190813117082806</v>
      </c>
      <c r="BG2305" s="35" t="s">
        <v>552</v>
      </c>
      <c r="BH2305" s="35" t="s">
        <v>552</v>
      </c>
      <c r="BI2305" s="35" t="s">
        <v>552</v>
      </c>
      <c r="BJ2305" s="35" t="s">
        <v>552</v>
      </c>
      <c r="BK2305" s="35" t="s">
        <v>552</v>
      </c>
      <c r="BL2305" s="35" t="s">
        <v>552</v>
      </c>
      <c r="BM2305" s="35" t="s">
        <v>552</v>
      </c>
      <c r="BN2305" s="35">
        <v>2.5391790226121813</v>
      </c>
      <c r="BO2305" s="1">
        <v>0</v>
      </c>
      <c r="BP2305" s="1"/>
      <c r="BQ2305" s="1">
        <v>1813399.7138399996</v>
      </c>
      <c r="BR2305" s="1">
        <v>80605.211337564499</v>
      </c>
      <c r="BS2305" s="1">
        <v>712270.52310741483</v>
      </c>
      <c r="BT2305" s="1">
        <v>1813399.7138399996</v>
      </c>
      <c r="BU2305" s="1">
        <v>80605.211337564499</v>
      </c>
      <c r="BV2305" s="1">
        <v>209668.66362704601</v>
      </c>
      <c r="BW2305" s="35">
        <v>5.9988875543773768</v>
      </c>
      <c r="BX2305" s="1">
        <v>9064981.2606262695</v>
      </c>
      <c r="BY2305" s="1">
        <v>402936.38777330937</v>
      </c>
      <c r="BZ2305" s="1">
        <v>3560560.2533115195</v>
      </c>
      <c r="CA2305" s="1">
        <v>9064981.2606262695</v>
      </c>
      <c r="CB2305" s="1">
        <v>402936.38777330937</v>
      </c>
      <c r="CC2305" s="1">
        <v>1048110.0731481768</v>
      </c>
    </row>
    <row r="2306" spans="1:81" x14ac:dyDescent="0.25">
      <c r="A2306" t="s">
        <v>557</v>
      </c>
      <c r="B2306" t="s">
        <v>558</v>
      </c>
      <c r="C2306" t="s">
        <v>164</v>
      </c>
      <c r="D2306" t="s">
        <v>28</v>
      </c>
      <c r="E2306">
        <v>30076</v>
      </c>
      <c r="F2306" t="s">
        <v>39</v>
      </c>
      <c r="G2306" t="s">
        <v>101</v>
      </c>
      <c r="H2306" s="74">
        <v>0.33910066629593</v>
      </c>
      <c r="I2306" s="1">
        <v>5602880</v>
      </c>
      <c r="J2306" s="1">
        <v>0</v>
      </c>
      <c r="K2306" s="1">
        <v>234471</v>
      </c>
      <c r="L2306" s="1">
        <v>1088636</v>
      </c>
      <c r="M2306" s="1">
        <v>0</v>
      </c>
      <c r="N2306" s="1">
        <v>0</v>
      </c>
      <c r="O2306" s="1">
        <v>0</v>
      </c>
      <c r="P2306" s="1">
        <v>141086</v>
      </c>
      <c r="Q2306" s="1">
        <v>0</v>
      </c>
      <c r="R2306" s="1">
        <v>0</v>
      </c>
      <c r="S2306" s="1">
        <v>0</v>
      </c>
      <c r="T2306" s="1">
        <v>1464193</v>
      </c>
      <c r="U2306" s="1"/>
      <c r="V2306" s="36"/>
      <c r="W2306" s="1"/>
      <c r="X2306" s="1">
        <v>92397</v>
      </c>
      <c r="Y2306" s="1">
        <v>193690</v>
      </c>
      <c r="Z2306" s="1"/>
      <c r="AA2306" s="1"/>
      <c r="AB2306" s="1"/>
      <c r="AC2306" s="1">
        <v>19850</v>
      </c>
      <c r="AD2306" s="1"/>
      <c r="AE2306" s="1"/>
      <c r="AF2306" s="1"/>
      <c r="AG2306" s="1">
        <v>0</v>
      </c>
      <c r="AH2306" s="1">
        <v>742276.18814833334</v>
      </c>
      <c r="AI2306" s="1">
        <v>1990298.3332500001</v>
      </c>
      <c r="AJ2306" s="1">
        <v>0</v>
      </c>
      <c r="AK2306" s="1">
        <v>0</v>
      </c>
      <c r="AL2306" s="1">
        <v>0</v>
      </c>
      <c r="AM2306" s="1">
        <v>174443.25018166666</v>
      </c>
      <c r="AN2306" s="1">
        <v>0</v>
      </c>
      <c r="AO2306" s="1">
        <v>0</v>
      </c>
      <c r="AP2306" s="1">
        <v>0</v>
      </c>
      <c r="AQ2306" s="1">
        <v>2907017.7715799999</v>
      </c>
      <c r="AR2306" s="1">
        <v>0</v>
      </c>
      <c r="AS2306" s="1">
        <v>199603.99174050003</v>
      </c>
      <c r="AT2306" s="1">
        <v>419923.67758599995</v>
      </c>
      <c r="AU2306" s="1">
        <v>0</v>
      </c>
      <c r="AV2306" s="1">
        <v>0</v>
      </c>
      <c r="AW2306" s="1">
        <v>0</v>
      </c>
      <c r="AX2306" s="1">
        <v>51633.422999999995</v>
      </c>
      <c r="AY2306" s="1">
        <v>0</v>
      </c>
      <c r="AZ2306" s="1">
        <v>0</v>
      </c>
      <c r="BA2306" s="1">
        <v>0</v>
      </c>
      <c r="BB2306" s="1">
        <v>671161.09232649999</v>
      </c>
      <c r="BC2306" s="7">
        <v>0.63863207206052952</v>
      </c>
      <c r="BD2306" s="35" t="s">
        <v>552</v>
      </c>
      <c r="BE2306" s="35">
        <v>4.0170433865545556</v>
      </c>
      <c r="BF2306" s="35">
        <v>2.2139833799690622</v>
      </c>
      <c r="BG2306" s="35" t="s">
        <v>552</v>
      </c>
      <c r="BH2306" s="35" t="s">
        <v>552</v>
      </c>
      <c r="BI2306" s="35" t="s">
        <v>552</v>
      </c>
      <c r="BJ2306" s="35">
        <v>1.6024033084903295</v>
      </c>
      <c r="BK2306" s="35" t="s">
        <v>552</v>
      </c>
      <c r="BL2306" s="35" t="s">
        <v>552</v>
      </c>
      <c r="BM2306" s="35" t="s">
        <v>552</v>
      </c>
      <c r="BN2306" s="35">
        <v>2.4437890796544579</v>
      </c>
      <c r="BO2306" s="1">
        <v>0</v>
      </c>
      <c r="BP2306" s="1">
        <v>0</v>
      </c>
      <c r="BQ2306" s="1">
        <v>1844243.9807999996</v>
      </c>
      <c r="BR2306" s="1">
        <v>81976.232099224566</v>
      </c>
      <c r="BS2306" s="1">
        <v>724385.59183428809</v>
      </c>
      <c r="BT2306" s="1">
        <v>1844243.9807999996</v>
      </c>
      <c r="BU2306" s="1">
        <v>81976.232099224566</v>
      </c>
      <c r="BV2306" s="1">
        <v>213234.93541186093</v>
      </c>
      <c r="BW2306" s="35">
        <v>5.9988875543773768</v>
      </c>
      <c r="BX2306" s="1">
        <v>9219168.2828565072</v>
      </c>
      <c r="BY2306" s="1">
        <v>409789.96639556484</v>
      </c>
      <c r="BZ2306" s="1">
        <v>3621122.1195907132</v>
      </c>
      <c r="CA2306" s="1">
        <v>9219168.2828565072</v>
      </c>
      <c r="CB2306" s="1">
        <v>409789.96639556484</v>
      </c>
      <c r="CC2306" s="1">
        <v>1065937.4647888152</v>
      </c>
    </row>
    <row r="2307" spans="1:81" x14ac:dyDescent="0.25">
      <c r="A2307" t="s">
        <v>557</v>
      </c>
      <c r="B2307" t="s">
        <v>558</v>
      </c>
      <c r="C2307" t="s">
        <v>164</v>
      </c>
      <c r="D2307" t="s">
        <v>1730</v>
      </c>
      <c r="E2307">
        <v>30076</v>
      </c>
      <c r="F2307" t="s">
        <v>39</v>
      </c>
      <c r="G2307" t="s">
        <v>101</v>
      </c>
      <c r="H2307" s="74">
        <v>0.33910066629593</v>
      </c>
      <c r="I2307" s="1">
        <v>93706</v>
      </c>
      <c r="J2307" s="1"/>
      <c r="K2307" s="1"/>
      <c r="L2307" s="1">
        <v>6103</v>
      </c>
      <c r="M2307" s="1"/>
      <c r="N2307" s="1"/>
      <c r="O2307" s="1"/>
      <c r="P2307" s="1">
        <v>141086</v>
      </c>
      <c r="Q2307" s="1"/>
      <c r="R2307" s="1"/>
      <c r="S2307" s="1"/>
      <c r="T2307" s="1">
        <v>147189</v>
      </c>
      <c r="U2307" s="1">
        <v>14.333333333333334</v>
      </c>
      <c r="V2307" s="36">
        <v>6.6354342071907352E-2</v>
      </c>
      <c r="W2307" s="1"/>
      <c r="X2307" s="1"/>
      <c r="Y2307" s="1">
        <v>640</v>
      </c>
      <c r="Z2307" s="1"/>
      <c r="AA2307" s="1"/>
      <c r="AB2307" s="1"/>
      <c r="AC2307" s="1">
        <v>19850</v>
      </c>
      <c r="AD2307" s="1"/>
      <c r="AE2307" s="1"/>
      <c r="AF2307" s="1"/>
      <c r="AG2307" s="1">
        <v>0</v>
      </c>
      <c r="AH2307" s="1">
        <v>0</v>
      </c>
      <c r="AI2307" s="1">
        <v>6605.7288125000005</v>
      </c>
      <c r="AJ2307" s="1">
        <v>0</v>
      </c>
      <c r="AK2307" s="1"/>
      <c r="AL2307" s="1">
        <v>0</v>
      </c>
      <c r="AM2307" s="1">
        <v>174443.25018166666</v>
      </c>
      <c r="AN2307" s="1"/>
      <c r="AO2307" s="1">
        <v>0</v>
      </c>
      <c r="AP2307" s="1">
        <v>0</v>
      </c>
      <c r="AQ2307" s="1">
        <v>181048.97899416665</v>
      </c>
      <c r="AR2307" s="1">
        <v>0</v>
      </c>
      <c r="AS2307" s="1">
        <v>0</v>
      </c>
      <c r="AT2307" s="1">
        <v>1387.532416</v>
      </c>
      <c r="AU2307" s="1">
        <v>0</v>
      </c>
      <c r="AV2307" s="1"/>
      <c r="AW2307" s="1">
        <v>0</v>
      </c>
      <c r="AX2307" s="1">
        <v>51633.422999999995</v>
      </c>
      <c r="AY2307" s="1"/>
      <c r="AZ2307" s="1">
        <v>0</v>
      </c>
      <c r="BA2307" s="1">
        <v>0</v>
      </c>
      <c r="BB2307" s="1">
        <v>53020.955415999997</v>
      </c>
      <c r="BC2307" s="7">
        <v>2.4979183233748814</v>
      </c>
      <c r="BD2307" s="35" t="s">
        <v>552</v>
      </c>
      <c r="BE2307" s="35" t="s">
        <v>552</v>
      </c>
      <c r="BF2307" s="35">
        <v>1.3097265653776833</v>
      </c>
      <c r="BG2307" s="35" t="s">
        <v>552</v>
      </c>
      <c r="BH2307" s="35" t="s">
        <v>552</v>
      </c>
      <c r="BI2307" s="35" t="s">
        <v>552</v>
      </c>
      <c r="BJ2307" s="35">
        <v>1.6024033084903295</v>
      </c>
      <c r="BK2307" s="35" t="s">
        <v>552</v>
      </c>
      <c r="BL2307" s="35" t="s">
        <v>552</v>
      </c>
      <c r="BM2307" s="35" t="s">
        <v>552</v>
      </c>
      <c r="BN2307" s="35">
        <v>1.5902678488892963</v>
      </c>
      <c r="BO2307" s="1">
        <v>0</v>
      </c>
      <c r="BP2307" s="1">
        <v>0</v>
      </c>
      <c r="BQ2307" s="1">
        <v>30844.266959999997</v>
      </c>
      <c r="BR2307" s="1">
        <v>1371.0207616600637</v>
      </c>
      <c r="BS2307" s="1">
        <v>12115.068726873289</v>
      </c>
      <c r="BT2307" s="1">
        <v>30844.266959999997</v>
      </c>
      <c r="BU2307" s="1">
        <v>1371.0207616600637</v>
      </c>
      <c r="BV2307" s="1">
        <v>3566.2717848149241</v>
      </c>
      <c r="BW2307" s="35">
        <v>5.9988875543773768</v>
      </c>
      <c r="BX2307" s="1">
        <v>154187.02223023729</v>
      </c>
      <c r="BY2307" s="1">
        <v>6853.5786222554834</v>
      </c>
      <c r="BZ2307" s="1">
        <v>60561.866279193448</v>
      </c>
      <c r="CA2307" s="1">
        <v>154187.02223023729</v>
      </c>
      <c r="CB2307" s="1">
        <v>6853.5786222554834</v>
      </c>
      <c r="CC2307" s="1">
        <v>17827.391640638518</v>
      </c>
    </row>
    <row r="2308" spans="1:81" x14ac:dyDescent="0.25">
      <c r="A2308" t="s">
        <v>1219</v>
      </c>
      <c r="B2308" t="s">
        <v>1220</v>
      </c>
      <c r="C2308" t="s">
        <v>164</v>
      </c>
      <c r="D2308" t="s">
        <v>38</v>
      </c>
      <c r="E2308">
        <v>30203</v>
      </c>
      <c r="F2308" t="s">
        <v>370</v>
      </c>
      <c r="G2308" t="s">
        <v>101</v>
      </c>
      <c r="H2308" s="74">
        <v>0.33910066629593</v>
      </c>
      <c r="I2308" s="1">
        <v>340113.2</v>
      </c>
      <c r="J2308" s="1"/>
      <c r="K2308" s="1"/>
      <c r="L2308" s="1">
        <v>24168</v>
      </c>
      <c r="M2308" s="1"/>
      <c r="N2308" s="1"/>
      <c r="O2308" s="1"/>
      <c r="P2308" s="1"/>
      <c r="Q2308" s="1"/>
      <c r="R2308" s="1"/>
      <c r="S2308" s="1"/>
      <c r="T2308" s="1">
        <v>24168</v>
      </c>
      <c r="U2308" s="1">
        <v>20</v>
      </c>
      <c r="V2308" s="36">
        <v>0.91798434547908236</v>
      </c>
      <c r="W2308" s="1"/>
      <c r="X2308" s="1"/>
      <c r="Y2308" s="1">
        <v>5607</v>
      </c>
      <c r="Z2308" s="1"/>
      <c r="AA2308" s="1"/>
      <c r="AB2308" s="1"/>
      <c r="AC2308" s="1"/>
      <c r="AD2308" s="1"/>
      <c r="AE2308" s="1"/>
      <c r="AF2308" s="1"/>
      <c r="AG2308" s="1">
        <v>0</v>
      </c>
      <c r="AH2308" s="1">
        <v>0</v>
      </c>
      <c r="AI2308" s="1">
        <v>57529.933499999999</v>
      </c>
      <c r="AJ2308" s="1">
        <v>0</v>
      </c>
      <c r="AK2308" s="1">
        <v>0</v>
      </c>
      <c r="AL2308" s="1">
        <v>0</v>
      </c>
      <c r="AM2308" s="1">
        <v>0</v>
      </c>
      <c r="AN2308" s="1">
        <v>0</v>
      </c>
      <c r="AO2308" s="1">
        <v>0</v>
      </c>
      <c r="AP2308" s="1">
        <v>0</v>
      </c>
      <c r="AQ2308" s="1">
        <v>57529.933499999999</v>
      </c>
      <c r="AR2308" s="1">
        <v>0</v>
      </c>
      <c r="AS2308" s="1">
        <v>0</v>
      </c>
      <c r="AT2308" s="1">
        <v>12156.0847758</v>
      </c>
      <c r="AU2308" s="1">
        <v>0</v>
      </c>
      <c r="AV2308" s="1">
        <v>0</v>
      </c>
      <c r="AW2308" s="1">
        <v>0</v>
      </c>
      <c r="AX2308" s="1">
        <v>0</v>
      </c>
      <c r="AY2308" s="1">
        <v>0</v>
      </c>
      <c r="AZ2308" s="1">
        <v>0</v>
      </c>
      <c r="BA2308" s="1">
        <v>0</v>
      </c>
      <c r="BB2308" s="1">
        <v>12156.0847758</v>
      </c>
      <c r="BC2308" s="7">
        <v>0.20489066074412871</v>
      </c>
      <c r="BD2308" s="35" t="s">
        <v>552</v>
      </c>
      <c r="BE2308" s="35" t="s">
        <v>552</v>
      </c>
      <c r="BF2308" s="35">
        <v>2.8834002927755709</v>
      </c>
      <c r="BG2308" s="35" t="s">
        <v>552</v>
      </c>
      <c r="BH2308" s="35" t="s">
        <v>552</v>
      </c>
      <c r="BI2308" s="35" t="s">
        <v>552</v>
      </c>
      <c r="BJ2308" s="35" t="s">
        <v>552</v>
      </c>
      <c r="BK2308" s="35" t="s">
        <v>552</v>
      </c>
      <c r="BL2308" s="35" t="s">
        <v>552</v>
      </c>
      <c r="BM2308" s="35" t="s">
        <v>552</v>
      </c>
      <c r="BN2308" s="35">
        <v>2.8834002927755709</v>
      </c>
      <c r="BO2308" s="1">
        <v>0</v>
      </c>
      <c r="BP2308" s="1"/>
      <c r="BQ2308" s="1">
        <v>111951.66091199999</v>
      </c>
      <c r="BR2308" s="1">
        <v>4976.226266350518</v>
      </c>
      <c r="BS2308" s="1">
        <v>43972.582256384871</v>
      </c>
      <c r="BT2308" s="1">
        <v>111951.66091199999</v>
      </c>
      <c r="BU2308" s="1">
        <v>4976.226266350518</v>
      </c>
      <c r="BV2308" s="1">
        <v>12944.060239505639</v>
      </c>
      <c r="BW2308" s="35">
        <v>5.976107761522039</v>
      </c>
      <c r="BX2308" s="1">
        <v>557083.52877948666</v>
      </c>
      <c r="BY2308" s="1">
        <v>24762.238147076649</v>
      </c>
      <c r="BZ2308" s="1">
        <v>218812.30786016304</v>
      </c>
      <c r="CA2308" s="1">
        <v>557083.52877948666</v>
      </c>
      <c r="CB2308" s="1">
        <v>24762.238147076649</v>
      </c>
      <c r="CC2308" s="1">
        <v>64411.038623412831</v>
      </c>
    </row>
    <row r="2309" spans="1:81" x14ac:dyDescent="0.25">
      <c r="A2309" t="s">
        <v>1219</v>
      </c>
      <c r="B2309" t="s">
        <v>1220</v>
      </c>
      <c r="C2309" t="s">
        <v>164</v>
      </c>
      <c r="D2309" t="s">
        <v>28</v>
      </c>
      <c r="E2309">
        <v>30203</v>
      </c>
      <c r="F2309" t="s">
        <v>370</v>
      </c>
      <c r="G2309" t="s">
        <v>101</v>
      </c>
      <c r="H2309" s="74">
        <v>0.33910066629593</v>
      </c>
      <c r="I2309" s="1">
        <v>340113.2</v>
      </c>
      <c r="J2309" s="1">
        <v>0</v>
      </c>
      <c r="K2309" s="1">
        <v>0</v>
      </c>
      <c r="L2309" s="1">
        <v>24168</v>
      </c>
      <c r="M2309" s="1">
        <v>0</v>
      </c>
      <c r="N2309" s="1">
        <v>0</v>
      </c>
      <c r="O2309" s="1">
        <v>0</v>
      </c>
      <c r="P2309" s="1">
        <v>0</v>
      </c>
      <c r="Q2309" s="1">
        <v>0</v>
      </c>
      <c r="R2309" s="1">
        <v>0</v>
      </c>
      <c r="S2309" s="1">
        <v>0</v>
      </c>
      <c r="T2309" s="1">
        <v>24168</v>
      </c>
      <c r="U2309" s="1"/>
      <c r="V2309" s="36"/>
      <c r="W2309" s="1"/>
      <c r="X2309" s="1"/>
      <c r="Y2309" s="1">
        <v>5607</v>
      </c>
      <c r="Z2309" s="1"/>
      <c r="AA2309" s="1"/>
      <c r="AB2309" s="1"/>
      <c r="AC2309" s="1"/>
      <c r="AD2309" s="1"/>
      <c r="AE2309" s="1"/>
      <c r="AF2309" s="1"/>
      <c r="AG2309" s="1">
        <v>0</v>
      </c>
      <c r="AH2309" s="1">
        <v>0</v>
      </c>
      <c r="AI2309" s="1">
        <v>57529.933499999999</v>
      </c>
      <c r="AJ2309" s="1">
        <v>0</v>
      </c>
      <c r="AK2309" s="1">
        <v>0</v>
      </c>
      <c r="AL2309" s="1">
        <v>0</v>
      </c>
      <c r="AM2309" s="1">
        <v>0</v>
      </c>
      <c r="AN2309" s="1">
        <v>0</v>
      </c>
      <c r="AO2309" s="1">
        <v>0</v>
      </c>
      <c r="AP2309" s="1">
        <v>0</v>
      </c>
      <c r="AQ2309" s="1">
        <v>57529.933499999999</v>
      </c>
      <c r="AR2309" s="1">
        <v>0</v>
      </c>
      <c r="AS2309" s="1">
        <v>0</v>
      </c>
      <c r="AT2309" s="1">
        <v>12156.0847758</v>
      </c>
      <c r="AU2309" s="1">
        <v>0</v>
      </c>
      <c r="AV2309" s="1">
        <v>0</v>
      </c>
      <c r="AW2309" s="1">
        <v>0</v>
      </c>
      <c r="AX2309" s="1">
        <v>0</v>
      </c>
      <c r="AY2309" s="1">
        <v>0</v>
      </c>
      <c r="AZ2309" s="1">
        <v>0</v>
      </c>
      <c r="BA2309" s="1">
        <v>0</v>
      </c>
      <c r="BB2309" s="1">
        <v>12156.0847758</v>
      </c>
      <c r="BC2309" s="7">
        <v>0.20489066074412871</v>
      </c>
      <c r="BD2309" s="35" t="s">
        <v>552</v>
      </c>
      <c r="BE2309" s="35" t="s">
        <v>552</v>
      </c>
      <c r="BF2309" s="35">
        <v>2.8834002927755709</v>
      </c>
      <c r="BG2309" s="35" t="s">
        <v>552</v>
      </c>
      <c r="BH2309" s="35" t="s">
        <v>552</v>
      </c>
      <c r="BI2309" s="35" t="s">
        <v>552</v>
      </c>
      <c r="BJ2309" s="35" t="s">
        <v>552</v>
      </c>
      <c r="BK2309" s="35" t="s">
        <v>552</v>
      </c>
      <c r="BL2309" s="35" t="s">
        <v>552</v>
      </c>
      <c r="BM2309" s="35" t="s">
        <v>552</v>
      </c>
      <c r="BN2309" s="35">
        <v>2.8834002927755709</v>
      </c>
      <c r="BO2309" s="1">
        <v>0</v>
      </c>
      <c r="BP2309" s="1">
        <v>0</v>
      </c>
      <c r="BQ2309" s="1">
        <v>111951.66091199999</v>
      </c>
      <c r="BR2309" s="1">
        <v>4976.226266350518</v>
      </c>
      <c r="BS2309" s="1">
        <v>43972.582256384871</v>
      </c>
      <c r="BT2309" s="1">
        <v>111951.66091199999</v>
      </c>
      <c r="BU2309" s="1">
        <v>4976.226266350518</v>
      </c>
      <c r="BV2309" s="1">
        <v>12944.060239505639</v>
      </c>
      <c r="BW2309" s="35">
        <v>5.976107761522039</v>
      </c>
      <c r="BX2309" s="1">
        <v>557083.52877948666</v>
      </c>
      <c r="BY2309" s="1">
        <v>24762.238147076649</v>
      </c>
      <c r="BZ2309" s="1">
        <v>218812.30786016304</v>
      </c>
      <c r="CA2309" s="1">
        <v>557083.52877948666</v>
      </c>
      <c r="CB2309" s="1">
        <v>24762.238147076649</v>
      </c>
      <c r="CC2309" s="1">
        <v>64411.038623412831</v>
      </c>
    </row>
    <row r="2310" spans="1:81" x14ac:dyDescent="0.25">
      <c r="A2310" t="s">
        <v>1174</v>
      </c>
      <c r="B2310" t="s">
        <v>1175</v>
      </c>
      <c r="C2310" t="s">
        <v>1176</v>
      </c>
      <c r="D2310" t="s">
        <v>38</v>
      </c>
      <c r="E2310">
        <v>40188</v>
      </c>
      <c r="F2310" t="s">
        <v>370</v>
      </c>
      <c r="G2310" t="s">
        <v>1176</v>
      </c>
      <c r="H2310" s="74">
        <v>0.73099999999999998</v>
      </c>
      <c r="I2310" s="1">
        <v>1168300.8600000001</v>
      </c>
      <c r="J2310" s="1"/>
      <c r="K2310" s="1"/>
      <c r="L2310" s="1">
        <v>66824</v>
      </c>
      <c r="M2310" s="1"/>
      <c r="N2310" s="1"/>
      <c r="O2310" s="1"/>
      <c r="P2310" s="1"/>
      <c r="Q2310" s="1"/>
      <c r="R2310" s="1"/>
      <c r="S2310" s="1"/>
      <c r="T2310" s="1">
        <v>66824</v>
      </c>
      <c r="U2310" s="1">
        <v>26</v>
      </c>
      <c r="V2310" s="36">
        <v>0.17555408663707259</v>
      </c>
      <c r="W2310" s="1"/>
      <c r="X2310" s="1"/>
      <c r="Y2310" s="1">
        <v>15504</v>
      </c>
      <c r="Z2310" s="1"/>
      <c r="AA2310" s="1"/>
      <c r="AB2310" s="1"/>
      <c r="AC2310" s="1"/>
      <c r="AD2310" s="1"/>
      <c r="AE2310" s="1"/>
      <c r="AF2310" s="1"/>
      <c r="AG2310" s="1">
        <v>0</v>
      </c>
      <c r="AH2310" s="1">
        <v>0</v>
      </c>
      <c r="AI2310" s="1">
        <v>159076.84550000002</v>
      </c>
      <c r="AJ2310" s="1">
        <v>0</v>
      </c>
      <c r="AK2310" s="1">
        <v>0</v>
      </c>
      <c r="AL2310" s="1">
        <v>0</v>
      </c>
      <c r="AM2310" s="1">
        <v>0</v>
      </c>
      <c r="AN2310" s="1">
        <v>0</v>
      </c>
      <c r="AO2310" s="1">
        <v>0</v>
      </c>
      <c r="AP2310" s="1">
        <v>0</v>
      </c>
      <c r="AQ2310" s="1">
        <v>159076.84550000002</v>
      </c>
      <c r="AR2310" s="1">
        <v>0</v>
      </c>
      <c r="AS2310" s="1">
        <v>0</v>
      </c>
      <c r="AT2310" s="1">
        <v>33612.9727776</v>
      </c>
      <c r="AU2310" s="1">
        <v>0</v>
      </c>
      <c r="AV2310" s="1">
        <v>0</v>
      </c>
      <c r="AW2310" s="1">
        <v>0</v>
      </c>
      <c r="AX2310" s="1">
        <v>0</v>
      </c>
      <c r="AY2310" s="1">
        <v>0</v>
      </c>
      <c r="AZ2310" s="1">
        <v>0</v>
      </c>
      <c r="BA2310" s="1">
        <v>0</v>
      </c>
      <c r="BB2310" s="1">
        <v>33612.9727776</v>
      </c>
      <c r="BC2310" s="7">
        <v>0.16493167545695378</v>
      </c>
      <c r="BD2310" s="35" t="s">
        <v>552</v>
      </c>
      <c r="BE2310" s="35" t="s">
        <v>552</v>
      </c>
      <c r="BF2310" s="35">
        <v>2.8835421147731357</v>
      </c>
      <c r="BG2310" s="35" t="s">
        <v>552</v>
      </c>
      <c r="BH2310" s="35" t="s">
        <v>552</v>
      </c>
      <c r="BI2310" s="35" t="s">
        <v>552</v>
      </c>
      <c r="BJ2310" s="35" t="s">
        <v>552</v>
      </c>
      <c r="BK2310" s="35" t="s">
        <v>552</v>
      </c>
      <c r="BL2310" s="35" t="s">
        <v>552</v>
      </c>
      <c r="BM2310" s="35" t="s">
        <v>552</v>
      </c>
      <c r="BN2310" s="35">
        <v>2.8835421147731357</v>
      </c>
      <c r="BO2310" s="1">
        <v>0</v>
      </c>
      <c r="BP2310" s="1"/>
      <c r="BQ2310" s="1">
        <v>384557.91107759997</v>
      </c>
      <c r="BR2310" s="1">
        <v>17093.5130613334</v>
      </c>
      <c r="BS2310" s="1">
        <v>151047.37383481496</v>
      </c>
      <c r="BT2310" s="1">
        <v>384557.91107759997</v>
      </c>
      <c r="BU2310" s="1">
        <v>17093.5130613334</v>
      </c>
      <c r="BV2310" s="1">
        <v>44463.30430487921</v>
      </c>
      <c r="BW2310" s="35">
        <v>6.0904725764017176</v>
      </c>
      <c r="BX2310" s="1">
        <v>1957581.5003788527</v>
      </c>
      <c r="BY2310" s="1">
        <v>87014.059473082234</v>
      </c>
      <c r="BZ2310" s="1">
        <v>768902.51424362382</v>
      </c>
      <c r="CA2310" s="1">
        <v>1957581.5003788527</v>
      </c>
      <c r="CB2310" s="1">
        <v>87014.059473082234</v>
      </c>
      <c r="CC2310" s="1">
        <v>226339.23122019204</v>
      </c>
    </row>
    <row r="2311" spans="1:81" x14ac:dyDescent="0.25">
      <c r="A2311" t="s">
        <v>1174</v>
      </c>
      <c r="B2311" t="s">
        <v>1175</v>
      </c>
      <c r="C2311" t="s">
        <v>1176</v>
      </c>
      <c r="D2311" t="s">
        <v>28</v>
      </c>
      <c r="E2311">
        <v>40188</v>
      </c>
      <c r="F2311" t="s">
        <v>370</v>
      </c>
      <c r="G2311" t="s">
        <v>1176</v>
      </c>
      <c r="H2311" s="74">
        <v>0.73099999999999998</v>
      </c>
      <c r="I2311" s="1">
        <v>1857857.0100000002</v>
      </c>
      <c r="J2311" s="1">
        <v>0</v>
      </c>
      <c r="K2311" s="1">
        <v>0</v>
      </c>
      <c r="L2311" s="1">
        <v>275088</v>
      </c>
      <c r="M2311" s="1">
        <v>0</v>
      </c>
      <c r="N2311" s="1">
        <v>0</v>
      </c>
      <c r="O2311" s="1">
        <v>0</v>
      </c>
      <c r="P2311" s="1">
        <v>352236</v>
      </c>
      <c r="Q2311" s="1">
        <v>0</v>
      </c>
      <c r="R2311" s="1">
        <v>0</v>
      </c>
      <c r="S2311" s="1">
        <v>0</v>
      </c>
      <c r="T2311" s="1">
        <v>627324</v>
      </c>
      <c r="U2311" s="1"/>
      <c r="V2311" s="36"/>
      <c r="W2311" s="1"/>
      <c r="X2311" s="1"/>
      <c r="Y2311" s="1">
        <v>63825</v>
      </c>
      <c r="Z2311" s="1"/>
      <c r="AA2311" s="1"/>
      <c r="AB2311" s="1"/>
      <c r="AC2311" s="1">
        <v>41488</v>
      </c>
      <c r="AD2311" s="1"/>
      <c r="AE2311" s="1"/>
      <c r="AF2311" s="1"/>
      <c r="AG2311" s="1">
        <v>0</v>
      </c>
      <c r="AH2311" s="1">
        <v>0</v>
      </c>
      <c r="AI2311" s="1">
        <v>654868.34100000001</v>
      </c>
      <c r="AJ2311" s="1">
        <v>0</v>
      </c>
      <c r="AK2311" s="1">
        <v>0</v>
      </c>
      <c r="AL2311" s="1">
        <v>0</v>
      </c>
      <c r="AM2311" s="1">
        <v>364664.72138999996</v>
      </c>
      <c r="AN2311" s="1">
        <v>0</v>
      </c>
      <c r="AO2311" s="1">
        <v>0</v>
      </c>
      <c r="AP2311" s="1">
        <v>0</v>
      </c>
      <c r="AQ2311" s="1">
        <v>1019533.06239</v>
      </c>
      <c r="AR2311" s="1">
        <v>0</v>
      </c>
      <c r="AS2311" s="1">
        <v>0</v>
      </c>
      <c r="AT2311" s="1">
        <v>138373.83820500001</v>
      </c>
      <c r="AU2311" s="1">
        <v>0</v>
      </c>
      <c r="AV2311" s="1">
        <v>0</v>
      </c>
      <c r="AW2311" s="1">
        <v>0</v>
      </c>
      <c r="AX2311" s="1">
        <v>107917.75584</v>
      </c>
      <c r="AY2311" s="1">
        <v>0</v>
      </c>
      <c r="AZ2311" s="1">
        <v>0</v>
      </c>
      <c r="BA2311" s="1">
        <v>0</v>
      </c>
      <c r="BB2311" s="1">
        <v>246291.59404500001</v>
      </c>
      <c r="BC2311" s="7">
        <v>0.68133588840348902</v>
      </c>
      <c r="BD2311" s="35" t="s">
        <v>552</v>
      </c>
      <c r="BE2311" s="35" t="s">
        <v>552</v>
      </c>
      <c r="BF2311" s="35">
        <v>2.8835942651260691</v>
      </c>
      <c r="BG2311" s="35" t="s">
        <v>552</v>
      </c>
      <c r="BH2311" s="35" t="s">
        <v>552</v>
      </c>
      <c r="BI2311" s="35" t="s">
        <v>552</v>
      </c>
      <c r="BJ2311" s="35">
        <v>1.3416643308179741</v>
      </c>
      <c r="BK2311" s="35" t="s">
        <v>552</v>
      </c>
      <c r="BL2311" s="35" t="s">
        <v>552</v>
      </c>
      <c r="BM2311" s="35" t="s">
        <v>552</v>
      </c>
      <c r="BN2311" s="35">
        <v>2.0178164017875933</v>
      </c>
      <c r="BO2311" s="1">
        <v>0</v>
      </c>
      <c r="BP2311" s="1">
        <v>0</v>
      </c>
      <c r="BQ2311" s="1">
        <v>611532.21341159998</v>
      </c>
      <c r="BR2311" s="1">
        <v>27182.469990242767</v>
      </c>
      <c r="BS2311" s="1">
        <v>240198.76380224657</v>
      </c>
      <c r="BT2311" s="1">
        <v>611532.21341159998</v>
      </c>
      <c r="BU2311" s="1">
        <v>27182.469990242767</v>
      </c>
      <c r="BV2311" s="1">
        <v>70706.497289219682</v>
      </c>
      <c r="BW2311" s="35">
        <v>6.0904725764017176</v>
      </c>
      <c r="BX2311" s="1">
        <v>3112987.9619579925</v>
      </c>
      <c r="BY2311" s="1">
        <v>138371.61804419348</v>
      </c>
      <c r="BZ2311" s="1">
        <v>1222725.2200209298</v>
      </c>
      <c r="CA2311" s="1">
        <v>3112987.9619579925</v>
      </c>
      <c r="CB2311" s="1">
        <v>138371.61804419348</v>
      </c>
      <c r="CC2311" s="1">
        <v>359929.48542419518</v>
      </c>
    </row>
    <row r="2312" spans="1:81" x14ac:dyDescent="0.25">
      <c r="A2312" t="s">
        <v>1174</v>
      </c>
      <c r="B2312" t="s">
        <v>1175</v>
      </c>
      <c r="C2312" t="s">
        <v>1176</v>
      </c>
      <c r="D2312" t="s">
        <v>1730</v>
      </c>
      <c r="E2312">
        <v>40188</v>
      </c>
      <c r="F2312" t="s">
        <v>370</v>
      </c>
      <c r="G2312" t="s">
        <v>1176</v>
      </c>
      <c r="H2312" s="74">
        <v>0.73099999999999998</v>
      </c>
      <c r="I2312" s="1">
        <v>689556.15</v>
      </c>
      <c r="J2312" s="1"/>
      <c r="K2312" s="1"/>
      <c r="L2312" s="1">
        <v>208264</v>
      </c>
      <c r="M2312" s="1"/>
      <c r="N2312" s="1"/>
      <c r="O2312" s="1"/>
      <c r="P2312" s="1">
        <v>352236</v>
      </c>
      <c r="Q2312" s="1"/>
      <c r="R2312" s="1"/>
      <c r="S2312" s="1"/>
      <c r="T2312" s="1">
        <v>560500</v>
      </c>
      <c r="U2312" s="1">
        <v>10.3125</v>
      </c>
      <c r="V2312" s="36">
        <v>0.25885169020002829</v>
      </c>
      <c r="W2312" s="1"/>
      <c r="X2312" s="1"/>
      <c r="Y2312" s="1">
        <v>48321</v>
      </c>
      <c r="Z2312" s="1"/>
      <c r="AA2312" s="1"/>
      <c r="AB2312" s="1"/>
      <c r="AC2312" s="1">
        <v>41488</v>
      </c>
      <c r="AD2312" s="1"/>
      <c r="AE2312" s="1"/>
      <c r="AF2312" s="1"/>
      <c r="AG2312" s="1">
        <v>0</v>
      </c>
      <c r="AH2312" s="1">
        <v>0</v>
      </c>
      <c r="AI2312" s="1">
        <v>495791.49550000002</v>
      </c>
      <c r="AJ2312" s="1">
        <v>0</v>
      </c>
      <c r="AK2312" s="1"/>
      <c r="AL2312" s="1">
        <v>0</v>
      </c>
      <c r="AM2312" s="1">
        <v>364664.72138999996</v>
      </c>
      <c r="AN2312" s="1"/>
      <c r="AO2312" s="1">
        <v>0</v>
      </c>
      <c r="AP2312" s="1">
        <v>0</v>
      </c>
      <c r="AQ2312" s="1">
        <v>860456.21689000004</v>
      </c>
      <c r="AR2312" s="1">
        <v>0</v>
      </c>
      <c r="AS2312" s="1">
        <v>0</v>
      </c>
      <c r="AT2312" s="1">
        <v>104760.8654274</v>
      </c>
      <c r="AU2312" s="1">
        <v>0</v>
      </c>
      <c r="AV2312" s="1"/>
      <c r="AW2312" s="1">
        <v>0</v>
      </c>
      <c r="AX2312" s="1">
        <v>107917.75584</v>
      </c>
      <c r="AY2312" s="1"/>
      <c r="AZ2312" s="1">
        <v>0</v>
      </c>
      <c r="BA2312" s="1">
        <v>0</v>
      </c>
      <c r="BB2312" s="1">
        <v>212678.62126739998</v>
      </c>
      <c r="BC2312" s="7">
        <v>1.5562689683173734</v>
      </c>
      <c r="BD2312" s="35" t="s">
        <v>552</v>
      </c>
      <c r="BE2312" s="35" t="s">
        <v>552</v>
      </c>
      <c r="BF2312" s="35">
        <v>2.8836109981917186</v>
      </c>
      <c r="BG2312" s="35" t="s">
        <v>552</v>
      </c>
      <c r="BH2312" s="35" t="s">
        <v>552</v>
      </c>
      <c r="BI2312" s="35" t="s">
        <v>552</v>
      </c>
      <c r="BJ2312" s="35">
        <v>1.3416643308179741</v>
      </c>
      <c r="BK2312" s="35" t="s">
        <v>552</v>
      </c>
      <c r="BL2312" s="35" t="s">
        <v>552</v>
      </c>
      <c r="BM2312" s="35" t="s">
        <v>552</v>
      </c>
      <c r="BN2312" s="35">
        <v>1.9146027442594113</v>
      </c>
      <c r="BO2312" s="1">
        <v>0</v>
      </c>
      <c r="BP2312" s="1">
        <v>0</v>
      </c>
      <c r="BQ2312" s="1">
        <v>226974.30233399998</v>
      </c>
      <c r="BR2312" s="1">
        <v>10088.956928909367</v>
      </c>
      <c r="BS2312" s="1">
        <v>89151.389967431605</v>
      </c>
      <c r="BT2312" s="1">
        <v>226974.30233399998</v>
      </c>
      <c r="BU2312" s="1">
        <v>10088.956928909367</v>
      </c>
      <c r="BV2312" s="1">
        <v>26243.192984340465</v>
      </c>
      <c r="BW2312" s="35">
        <v>6.0904725764017176</v>
      </c>
      <c r="BX2312" s="1">
        <v>1155406.4615791393</v>
      </c>
      <c r="BY2312" s="1">
        <v>51357.558571111229</v>
      </c>
      <c r="BZ2312" s="1">
        <v>453822.70577730588</v>
      </c>
      <c r="CA2312" s="1">
        <v>1155406.4615791393</v>
      </c>
      <c r="CB2312" s="1">
        <v>51357.558571111229</v>
      </c>
      <c r="CC2312" s="1">
        <v>133590.25420400311</v>
      </c>
    </row>
    <row r="2313" spans="1:81" x14ac:dyDescent="0.25">
      <c r="A2313" t="s">
        <v>482</v>
      </c>
      <c r="B2313" t="s">
        <v>483</v>
      </c>
      <c r="C2313" t="s">
        <v>484</v>
      </c>
      <c r="D2313" t="s">
        <v>38</v>
      </c>
      <c r="E2313">
        <v>10066</v>
      </c>
      <c r="F2313" t="s">
        <v>39</v>
      </c>
      <c r="G2313" t="s">
        <v>92</v>
      </c>
      <c r="H2313" s="74">
        <v>0.23928040779951004</v>
      </c>
      <c r="I2313" s="1">
        <v>9767370</v>
      </c>
      <c r="J2313" s="1"/>
      <c r="K2313" s="1"/>
      <c r="L2313" s="1">
        <v>1821396</v>
      </c>
      <c r="M2313" s="1"/>
      <c r="N2313" s="1"/>
      <c r="O2313" s="1"/>
      <c r="P2313" s="1"/>
      <c r="Q2313" s="1"/>
      <c r="R2313" s="1"/>
      <c r="S2313" s="1"/>
      <c r="T2313" s="1">
        <v>1821396</v>
      </c>
      <c r="U2313" s="1">
        <v>37.529411764705884</v>
      </c>
      <c r="V2313" s="36">
        <v>0.1614973244410679</v>
      </c>
      <c r="W2313" s="1"/>
      <c r="X2313" s="1"/>
      <c r="Y2313" s="1">
        <v>405290</v>
      </c>
      <c r="Z2313" s="1"/>
      <c r="AA2313" s="1"/>
      <c r="AB2313" s="1"/>
      <c r="AC2313" s="1"/>
      <c r="AD2313" s="1"/>
      <c r="AE2313" s="1"/>
      <c r="AF2313" s="1"/>
      <c r="AG2313" s="1">
        <v>0</v>
      </c>
      <c r="AH2313" s="1">
        <v>0</v>
      </c>
      <c r="AI2313" s="1">
        <v>4159298.4657500004</v>
      </c>
      <c r="AJ2313" s="1">
        <v>0</v>
      </c>
      <c r="AK2313" s="1">
        <v>0</v>
      </c>
      <c r="AL2313" s="1">
        <v>0</v>
      </c>
      <c r="AM2313" s="1">
        <v>0</v>
      </c>
      <c r="AN2313" s="1">
        <v>0</v>
      </c>
      <c r="AO2313" s="1">
        <v>0</v>
      </c>
      <c r="AP2313" s="1">
        <v>0</v>
      </c>
      <c r="AQ2313" s="1">
        <v>4159298.4657500004</v>
      </c>
      <c r="AR2313" s="1">
        <v>0</v>
      </c>
      <c r="AS2313" s="1">
        <v>0</v>
      </c>
      <c r="AT2313" s="1">
        <v>878676.58262599993</v>
      </c>
      <c r="AU2313" s="1">
        <v>0</v>
      </c>
      <c r="AV2313" s="1">
        <v>0</v>
      </c>
      <c r="AW2313" s="1">
        <v>0</v>
      </c>
      <c r="AX2313" s="1">
        <v>0</v>
      </c>
      <c r="AY2313" s="1">
        <v>0</v>
      </c>
      <c r="AZ2313" s="1">
        <v>0</v>
      </c>
      <c r="BA2313" s="1">
        <v>0</v>
      </c>
      <c r="BB2313" s="1">
        <v>878676.58262599993</v>
      </c>
      <c r="BC2313" s="7">
        <v>0.51579647831258568</v>
      </c>
      <c r="BD2313" s="35" t="s">
        <v>552</v>
      </c>
      <c r="BE2313" s="35" t="s">
        <v>552</v>
      </c>
      <c r="BF2313" s="35">
        <v>2.7659965479094062</v>
      </c>
      <c r="BG2313" s="35" t="s">
        <v>552</v>
      </c>
      <c r="BH2313" s="35" t="s">
        <v>552</v>
      </c>
      <c r="BI2313" s="35" t="s">
        <v>552</v>
      </c>
      <c r="BJ2313" s="35" t="s">
        <v>552</v>
      </c>
      <c r="BK2313" s="35" t="s">
        <v>552</v>
      </c>
      <c r="BL2313" s="35" t="s">
        <v>552</v>
      </c>
      <c r="BM2313" s="35" t="s">
        <v>552</v>
      </c>
      <c r="BN2313" s="35">
        <v>2.7659965479094062</v>
      </c>
      <c r="BO2313" s="1">
        <v>0</v>
      </c>
      <c r="BP2313" s="1"/>
      <c r="BQ2313" s="1">
        <v>3215027.5091999997</v>
      </c>
      <c r="BR2313" s="1">
        <v>142907.25307681106</v>
      </c>
      <c r="BS2313" s="1">
        <v>1262804.5037756425</v>
      </c>
      <c r="BT2313" s="1">
        <v>3215027.5091999997</v>
      </c>
      <c r="BU2313" s="1">
        <v>142907.25307681106</v>
      </c>
      <c r="BV2313" s="1">
        <v>371727.48855833936</v>
      </c>
      <c r="BW2313" s="35">
        <v>6.6140072535525647</v>
      </c>
      <c r="BX2313" s="1">
        <v>18049187.757019833</v>
      </c>
      <c r="BY2313" s="1">
        <v>802282.35535848932</v>
      </c>
      <c r="BZ2313" s="1">
        <v>7089393.6440153038</v>
      </c>
      <c r="CA2313" s="1">
        <v>18049187.757019833</v>
      </c>
      <c r="CB2313" s="1">
        <v>802282.35535848932</v>
      </c>
      <c r="CC2313" s="1">
        <v>2086880.8171113951</v>
      </c>
    </row>
    <row r="2314" spans="1:81" x14ac:dyDescent="0.25">
      <c r="A2314" t="s">
        <v>482</v>
      </c>
      <c r="B2314" t="s">
        <v>483</v>
      </c>
      <c r="C2314" t="s">
        <v>484</v>
      </c>
      <c r="D2314" t="s">
        <v>28</v>
      </c>
      <c r="E2314">
        <v>10066</v>
      </c>
      <c r="F2314" t="s">
        <v>39</v>
      </c>
      <c r="G2314" t="s">
        <v>92</v>
      </c>
      <c r="H2314" s="74">
        <v>0.23928040779951004</v>
      </c>
      <c r="I2314" s="1">
        <v>9973169</v>
      </c>
      <c r="J2314" s="1">
        <v>0</v>
      </c>
      <c r="K2314" s="1">
        <v>0</v>
      </c>
      <c r="L2314" s="1">
        <v>1843042</v>
      </c>
      <c r="M2314" s="1">
        <v>0</v>
      </c>
      <c r="N2314" s="1">
        <v>0</v>
      </c>
      <c r="O2314" s="1">
        <v>0</v>
      </c>
      <c r="P2314" s="1">
        <v>254226</v>
      </c>
      <c r="Q2314" s="1">
        <v>0</v>
      </c>
      <c r="R2314" s="1">
        <v>0</v>
      </c>
      <c r="S2314" s="1">
        <v>0</v>
      </c>
      <c r="T2314" s="1">
        <v>2097268</v>
      </c>
      <c r="U2314" s="1"/>
      <c r="V2314" s="36"/>
      <c r="W2314" s="1"/>
      <c r="X2314" s="1"/>
      <c r="Y2314" s="1">
        <v>405290</v>
      </c>
      <c r="Z2314" s="1"/>
      <c r="AA2314" s="1"/>
      <c r="AB2314" s="1"/>
      <c r="AC2314" s="1">
        <v>31184</v>
      </c>
      <c r="AD2314" s="1"/>
      <c r="AE2314" s="1"/>
      <c r="AF2314" s="1"/>
      <c r="AG2314" s="1">
        <v>0</v>
      </c>
      <c r="AH2314" s="1">
        <v>0</v>
      </c>
      <c r="AI2314" s="1">
        <v>4159551.4533750005</v>
      </c>
      <c r="AJ2314" s="1">
        <v>0</v>
      </c>
      <c r="AK2314" s="1">
        <v>0</v>
      </c>
      <c r="AL2314" s="1">
        <v>0</v>
      </c>
      <c r="AM2314" s="1">
        <v>274084.27836499998</v>
      </c>
      <c r="AN2314" s="1">
        <v>0</v>
      </c>
      <c r="AO2314" s="1">
        <v>0</v>
      </c>
      <c r="AP2314" s="1">
        <v>0</v>
      </c>
      <c r="AQ2314" s="1">
        <v>4433635.7317400007</v>
      </c>
      <c r="AR2314" s="1">
        <v>0</v>
      </c>
      <c r="AS2314" s="1">
        <v>0</v>
      </c>
      <c r="AT2314" s="1">
        <v>878676.58262599993</v>
      </c>
      <c r="AU2314" s="1">
        <v>0</v>
      </c>
      <c r="AV2314" s="1">
        <v>0</v>
      </c>
      <c r="AW2314" s="1">
        <v>0</v>
      </c>
      <c r="AX2314" s="1">
        <v>81115.197119999997</v>
      </c>
      <c r="AY2314" s="1">
        <v>0</v>
      </c>
      <c r="AZ2314" s="1">
        <v>0</v>
      </c>
      <c r="BA2314" s="1">
        <v>0</v>
      </c>
      <c r="BB2314" s="1">
        <v>959791.77974599996</v>
      </c>
      <c r="BC2314" s="7">
        <v>0.54079375487229786</v>
      </c>
      <c r="BD2314" s="35" t="s">
        <v>552</v>
      </c>
      <c r="BE2314" s="35" t="s">
        <v>552</v>
      </c>
      <c r="BF2314" s="35">
        <v>2.7336479776375149</v>
      </c>
      <c r="BG2314" s="35" t="s">
        <v>552</v>
      </c>
      <c r="BH2314" s="35" t="s">
        <v>552</v>
      </c>
      <c r="BI2314" s="35" t="s">
        <v>552</v>
      </c>
      <c r="BJ2314" s="35">
        <v>1.3971799716984099</v>
      </c>
      <c r="BK2314" s="35" t="s">
        <v>552</v>
      </c>
      <c r="BL2314" s="35" t="s">
        <v>552</v>
      </c>
      <c r="BM2314" s="35" t="s">
        <v>552</v>
      </c>
      <c r="BN2314" s="35">
        <v>2.5716444019009495</v>
      </c>
      <c r="BO2314" s="1">
        <v>0</v>
      </c>
      <c r="BP2314" s="1">
        <v>0</v>
      </c>
      <c r="BQ2314" s="1">
        <v>3282768.3080399996</v>
      </c>
      <c r="BR2314" s="1">
        <v>145918.31642098195</v>
      </c>
      <c r="BS2314" s="1">
        <v>1289411.8611371964</v>
      </c>
      <c r="BT2314" s="1">
        <v>3282768.3080399996</v>
      </c>
      <c r="BU2314" s="1">
        <v>145918.31642098195</v>
      </c>
      <c r="BV2314" s="1">
        <v>379559.8063079298</v>
      </c>
      <c r="BW2314" s="35">
        <v>6.6140072535525647</v>
      </c>
      <c r="BX2314" s="1">
        <v>18429485.093069036</v>
      </c>
      <c r="BY2314" s="1">
        <v>819186.48681357095</v>
      </c>
      <c r="BZ2314" s="1">
        <v>7238767.5412409343</v>
      </c>
      <c r="CA2314" s="1">
        <v>18429485.093069036</v>
      </c>
      <c r="CB2314" s="1">
        <v>819186.48681357095</v>
      </c>
      <c r="CC2314" s="1">
        <v>2130851.5057697245</v>
      </c>
    </row>
    <row r="2315" spans="1:81" x14ac:dyDescent="0.25">
      <c r="A2315" t="s">
        <v>482</v>
      </c>
      <c r="B2315" t="s">
        <v>483</v>
      </c>
      <c r="C2315" t="s">
        <v>484</v>
      </c>
      <c r="D2315" t="s">
        <v>1730</v>
      </c>
      <c r="E2315">
        <v>10066</v>
      </c>
      <c r="F2315" t="s">
        <v>39</v>
      </c>
      <c r="G2315" t="s">
        <v>92</v>
      </c>
      <c r="H2315" s="74">
        <v>0.23928040779951004</v>
      </c>
      <c r="I2315" s="1">
        <v>205799</v>
      </c>
      <c r="J2315" s="1"/>
      <c r="K2315" s="1"/>
      <c r="L2315" s="1">
        <v>21646</v>
      </c>
      <c r="M2315" s="1"/>
      <c r="N2315" s="1"/>
      <c r="O2315" s="1"/>
      <c r="P2315" s="1">
        <v>254226</v>
      </c>
      <c r="Q2315" s="1"/>
      <c r="R2315" s="1"/>
      <c r="S2315" s="1"/>
      <c r="T2315" s="1">
        <v>275872</v>
      </c>
      <c r="U2315" s="1">
        <v>11.3</v>
      </c>
      <c r="V2315" s="36">
        <v>6.703338689298742E-2</v>
      </c>
      <c r="W2315" s="1"/>
      <c r="X2315" s="1"/>
      <c r="Y2315" s="1"/>
      <c r="Z2315" s="1"/>
      <c r="AA2315" s="1"/>
      <c r="AB2315" s="1"/>
      <c r="AC2315" s="1">
        <v>31184</v>
      </c>
      <c r="AD2315" s="1"/>
      <c r="AE2315" s="1"/>
      <c r="AF2315" s="1"/>
      <c r="AG2315" s="1">
        <v>0</v>
      </c>
      <c r="AH2315" s="1">
        <v>0</v>
      </c>
      <c r="AI2315" s="1">
        <v>252.98762499999998</v>
      </c>
      <c r="AJ2315" s="1">
        <v>0</v>
      </c>
      <c r="AK2315" s="1"/>
      <c r="AL2315" s="1">
        <v>0</v>
      </c>
      <c r="AM2315" s="1">
        <v>274084.27836499998</v>
      </c>
      <c r="AN2315" s="1"/>
      <c r="AO2315" s="1">
        <v>0</v>
      </c>
      <c r="AP2315" s="1">
        <v>0</v>
      </c>
      <c r="AQ2315" s="1">
        <v>274337.26598999999</v>
      </c>
      <c r="AR2315" s="1">
        <v>0</v>
      </c>
      <c r="AS2315" s="1">
        <v>0</v>
      </c>
      <c r="AT2315" s="1">
        <v>0</v>
      </c>
      <c r="AU2315" s="1">
        <v>0</v>
      </c>
      <c r="AV2315" s="1"/>
      <c r="AW2315" s="1">
        <v>0</v>
      </c>
      <c r="AX2315" s="1">
        <v>81115.197119999997</v>
      </c>
      <c r="AY2315" s="1"/>
      <c r="AZ2315" s="1">
        <v>0</v>
      </c>
      <c r="BA2315" s="1">
        <v>0</v>
      </c>
      <c r="BB2315" s="1">
        <v>81115.197119999997</v>
      </c>
      <c r="BC2315" s="7">
        <v>1.727182654483258</v>
      </c>
      <c r="BD2315" s="35" t="s">
        <v>552</v>
      </c>
      <c r="BE2315" s="35" t="s">
        <v>552</v>
      </c>
      <c r="BF2315" s="35">
        <v>1.1687499999999998E-2</v>
      </c>
      <c r="BG2315" s="35" t="s">
        <v>552</v>
      </c>
      <c r="BH2315" s="35" t="s">
        <v>552</v>
      </c>
      <c r="BI2315" s="35" t="s">
        <v>552</v>
      </c>
      <c r="BJ2315" s="35">
        <v>1.3971799716984099</v>
      </c>
      <c r="BK2315" s="35" t="s">
        <v>552</v>
      </c>
      <c r="BL2315" s="35" t="s">
        <v>552</v>
      </c>
      <c r="BM2315" s="35" t="s">
        <v>552</v>
      </c>
      <c r="BN2315" s="35">
        <v>1.2884687938971697</v>
      </c>
      <c r="BO2315" s="1">
        <v>0</v>
      </c>
      <c r="BP2315" s="1">
        <v>0</v>
      </c>
      <c r="BQ2315" s="1">
        <v>67740.798839999989</v>
      </c>
      <c r="BR2315" s="1">
        <v>3011.0633441709115</v>
      </c>
      <c r="BS2315" s="1">
        <v>26607.357361554175</v>
      </c>
      <c r="BT2315" s="1">
        <v>67740.798839999989</v>
      </c>
      <c r="BU2315" s="1">
        <v>3011.0633441709115</v>
      </c>
      <c r="BV2315" s="1">
        <v>7832.3177495904911</v>
      </c>
      <c r="BW2315" s="35">
        <v>6.6140072535525647</v>
      </c>
      <c r="BX2315" s="1">
        <v>380297.3360492051</v>
      </c>
      <c r="BY2315" s="1">
        <v>16904.131455081741</v>
      </c>
      <c r="BZ2315" s="1">
        <v>149373.89722563038</v>
      </c>
      <c r="CA2315" s="1">
        <v>380297.3360492051</v>
      </c>
      <c r="CB2315" s="1">
        <v>16904.131455081741</v>
      </c>
      <c r="CC2315" s="1">
        <v>43970.68865832952</v>
      </c>
    </row>
    <row r="2316" spans="1:81" x14ac:dyDescent="0.25">
      <c r="A2316" t="s">
        <v>1196</v>
      </c>
      <c r="B2316" t="s">
        <v>1197</v>
      </c>
      <c r="C2316" t="s">
        <v>61</v>
      </c>
      <c r="D2316" t="s">
        <v>38</v>
      </c>
      <c r="E2316">
        <v>51</v>
      </c>
      <c r="F2316" t="s">
        <v>370</v>
      </c>
      <c r="G2316" t="s">
        <v>62</v>
      </c>
      <c r="H2316" s="74">
        <v>0.29175696267717999</v>
      </c>
      <c r="I2316" s="1">
        <v>278957.56</v>
      </c>
      <c r="J2316" s="1"/>
      <c r="K2316" s="1"/>
      <c r="L2316" s="1">
        <v>45865</v>
      </c>
      <c r="M2316" s="1"/>
      <c r="N2316" s="1"/>
      <c r="O2316" s="1"/>
      <c r="P2316" s="1"/>
      <c r="Q2316" s="1"/>
      <c r="R2316" s="1"/>
      <c r="S2316" s="1"/>
      <c r="T2316" s="1">
        <v>45865</v>
      </c>
      <c r="U2316" s="1">
        <v>20</v>
      </c>
      <c r="V2316" s="36">
        <v>8.5760792439604758E-2</v>
      </c>
      <c r="W2316" s="1"/>
      <c r="X2316" s="1"/>
      <c r="Y2316" s="1">
        <v>10642</v>
      </c>
      <c r="Z2316" s="1"/>
      <c r="AA2316" s="1"/>
      <c r="AB2316" s="1"/>
      <c r="AC2316" s="1"/>
      <c r="AD2316" s="1"/>
      <c r="AE2316" s="1"/>
      <c r="AF2316" s="1"/>
      <c r="AG2316" s="1">
        <v>0</v>
      </c>
      <c r="AH2316" s="1">
        <v>0</v>
      </c>
      <c r="AI2316" s="1">
        <v>109190.8671875</v>
      </c>
      <c r="AJ2316" s="1">
        <v>0</v>
      </c>
      <c r="AK2316" s="1">
        <v>0</v>
      </c>
      <c r="AL2316" s="1">
        <v>0</v>
      </c>
      <c r="AM2316" s="1">
        <v>0</v>
      </c>
      <c r="AN2316" s="1">
        <v>0</v>
      </c>
      <c r="AO2316" s="1">
        <v>0</v>
      </c>
      <c r="AP2316" s="1">
        <v>0</v>
      </c>
      <c r="AQ2316" s="1">
        <v>109190.8671875</v>
      </c>
      <c r="AR2316" s="1">
        <v>0</v>
      </c>
      <c r="AS2316" s="1">
        <v>0</v>
      </c>
      <c r="AT2316" s="1">
        <v>23072.062454799998</v>
      </c>
      <c r="AU2316" s="1">
        <v>0</v>
      </c>
      <c r="AV2316" s="1">
        <v>0</v>
      </c>
      <c r="AW2316" s="1">
        <v>0</v>
      </c>
      <c r="AX2316" s="1">
        <v>0</v>
      </c>
      <c r="AY2316" s="1">
        <v>0</v>
      </c>
      <c r="AZ2316" s="1">
        <v>0</v>
      </c>
      <c r="BA2316" s="1">
        <v>0</v>
      </c>
      <c r="BB2316" s="1">
        <v>23072.062454799998</v>
      </c>
      <c r="BC2316" s="7">
        <v>0.47413280228827642</v>
      </c>
      <c r="BD2316" s="35" t="s">
        <v>552</v>
      </c>
      <c r="BE2316" s="35" t="s">
        <v>552</v>
      </c>
      <c r="BF2316" s="35">
        <v>2.8837442416286931</v>
      </c>
      <c r="BG2316" s="35" t="s">
        <v>552</v>
      </c>
      <c r="BH2316" s="35" t="s">
        <v>552</v>
      </c>
      <c r="BI2316" s="35" t="s">
        <v>552</v>
      </c>
      <c r="BJ2316" s="35" t="s">
        <v>552</v>
      </c>
      <c r="BK2316" s="35" t="s">
        <v>552</v>
      </c>
      <c r="BL2316" s="35" t="s">
        <v>552</v>
      </c>
      <c r="BM2316" s="35" t="s">
        <v>552</v>
      </c>
      <c r="BN2316" s="35">
        <v>2.8837442416286931</v>
      </c>
      <c r="BO2316" s="1">
        <v>0</v>
      </c>
      <c r="BP2316" s="1"/>
      <c r="BQ2316" s="1">
        <v>91821.670449599987</v>
      </c>
      <c r="BR2316" s="1">
        <v>4081.4526965405939</v>
      </c>
      <c r="BS2316" s="1">
        <v>36065.887043315044</v>
      </c>
      <c r="BT2316" s="1">
        <v>91821.670449599987</v>
      </c>
      <c r="BU2316" s="1">
        <v>4081.4526965405939</v>
      </c>
      <c r="BV2316" s="1">
        <v>10616.593125187461</v>
      </c>
      <c r="BW2316" s="35">
        <v>6.0775507778239843</v>
      </c>
      <c r="BX2316" s="1">
        <v>466229.19421246403</v>
      </c>
      <c r="BY2316" s="1">
        <v>20723.783313971493</v>
      </c>
      <c r="BZ2316" s="1">
        <v>183126.37280969624</v>
      </c>
      <c r="CA2316" s="1">
        <v>466229.19421246403</v>
      </c>
      <c r="CB2316" s="1">
        <v>20723.783313971493</v>
      </c>
      <c r="CC2316" s="1">
        <v>53906.290680636368</v>
      </c>
    </row>
    <row r="2317" spans="1:81" x14ac:dyDescent="0.25">
      <c r="A2317" t="s">
        <v>1196</v>
      </c>
      <c r="B2317" t="s">
        <v>1197</v>
      </c>
      <c r="C2317" t="s">
        <v>61</v>
      </c>
      <c r="D2317" t="s">
        <v>28</v>
      </c>
      <c r="E2317">
        <v>51</v>
      </c>
      <c r="F2317" t="s">
        <v>370</v>
      </c>
      <c r="G2317" t="s">
        <v>62</v>
      </c>
      <c r="H2317" s="74">
        <v>0.29175696267717999</v>
      </c>
      <c r="I2317" s="1">
        <v>806540.48</v>
      </c>
      <c r="J2317" s="1">
        <v>0</v>
      </c>
      <c r="K2317" s="1">
        <v>0</v>
      </c>
      <c r="L2317" s="1">
        <v>45865</v>
      </c>
      <c r="M2317" s="1">
        <v>0</v>
      </c>
      <c r="N2317" s="1">
        <v>0</v>
      </c>
      <c r="O2317" s="1">
        <v>0</v>
      </c>
      <c r="P2317" s="1">
        <v>267001</v>
      </c>
      <c r="Q2317" s="1">
        <v>0</v>
      </c>
      <c r="R2317" s="1">
        <v>0</v>
      </c>
      <c r="S2317" s="1">
        <v>0</v>
      </c>
      <c r="T2317" s="1">
        <v>312866</v>
      </c>
      <c r="U2317" s="1"/>
      <c r="V2317" s="36"/>
      <c r="W2317" s="1"/>
      <c r="X2317" s="1"/>
      <c r="Y2317" s="1">
        <v>10642</v>
      </c>
      <c r="Z2317" s="1"/>
      <c r="AA2317" s="1"/>
      <c r="AB2317" s="1"/>
      <c r="AC2317" s="1">
        <v>31449</v>
      </c>
      <c r="AD2317" s="1"/>
      <c r="AE2317" s="1"/>
      <c r="AF2317" s="1"/>
      <c r="AG2317" s="1">
        <v>0</v>
      </c>
      <c r="AH2317" s="1">
        <v>0</v>
      </c>
      <c r="AI2317" s="1">
        <v>109190.8671875</v>
      </c>
      <c r="AJ2317" s="1">
        <v>0</v>
      </c>
      <c r="AK2317" s="1">
        <v>0</v>
      </c>
      <c r="AL2317" s="1">
        <v>0</v>
      </c>
      <c r="AM2317" s="1">
        <v>276425.48863583332</v>
      </c>
      <c r="AN2317" s="1">
        <v>0</v>
      </c>
      <c r="AO2317" s="1">
        <v>0</v>
      </c>
      <c r="AP2317" s="1">
        <v>0</v>
      </c>
      <c r="AQ2317" s="1">
        <v>385616.35582333332</v>
      </c>
      <c r="AR2317" s="1">
        <v>0</v>
      </c>
      <c r="AS2317" s="1">
        <v>0</v>
      </c>
      <c r="AT2317" s="1">
        <v>23072.062454799998</v>
      </c>
      <c r="AU2317" s="1">
        <v>0</v>
      </c>
      <c r="AV2317" s="1">
        <v>0</v>
      </c>
      <c r="AW2317" s="1">
        <v>0</v>
      </c>
      <c r="AX2317" s="1">
        <v>81804.509819999992</v>
      </c>
      <c r="AY2317" s="1">
        <v>0</v>
      </c>
      <c r="AZ2317" s="1">
        <v>0</v>
      </c>
      <c r="BA2317" s="1">
        <v>0</v>
      </c>
      <c r="BB2317" s="1">
        <v>104876.57227479998</v>
      </c>
      <c r="BC2317" s="7">
        <v>0.60814421626814474</v>
      </c>
      <c r="BD2317" s="35" t="s">
        <v>552</v>
      </c>
      <c r="BE2317" s="35" t="s">
        <v>552</v>
      </c>
      <c r="BF2317" s="35">
        <v>2.8837442416286931</v>
      </c>
      <c r="BG2317" s="35" t="s">
        <v>552</v>
      </c>
      <c r="BH2317" s="35" t="s">
        <v>552</v>
      </c>
      <c r="BI2317" s="35" t="s">
        <v>552</v>
      </c>
      <c r="BJ2317" s="35">
        <v>1.3416803624549469</v>
      </c>
      <c r="BK2317" s="35" t="s">
        <v>552</v>
      </c>
      <c r="BL2317" s="35" t="s">
        <v>552</v>
      </c>
      <c r="BM2317" s="35" t="s">
        <v>552</v>
      </c>
      <c r="BN2317" s="35">
        <v>1.5677412313838299</v>
      </c>
      <c r="BO2317" s="1">
        <v>0</v>
      </c>
      <c r="BP2317" s="1">
        <v>0</v>
      </c>
      <c r="BQ2317" s="1">
        <v>265480.8643968</v>
      </c>
      <c r="BR2317" s="1">
        <v>11800.564992628792</v>
      </c>
      <c r="BS2317" s="1">
        <v>104276.06926136397</v>
      </c>
      <c r="BT2317" s="1">
        <v>265480.8643968</v>
      </c>
      <c r="BU2317" s="1">
        <v>11800.564992628792</v>
      </c>
      <c r="BV2317" s="1">
        <v>30695.393647526158</v>
      </c>
      <c r="BW2317" s="35">
        <v>6.0775507778239843</v>
      </c>
      <c r="BX2317" s="1">
        <v>1347992.5695153554</v>
      </c>
      <c r="BY2317" s="1">
        <v>59917.967957084795</v>
      </c>
      <c r="BZ2317" s="1">
        <v>529467.03658646636</v>
      </c>
      <c r="CA2317" s="1">
        <v>1347992.5695153554</v>
      </c>
      <c r="CB2317" s="1">
        <v>59917.967957084795</v>
      </c>
      <c r="CC2317" s="1">
        <v>155857.4198906098</v>
      </c>
    </row>
    <row r="2318" spans="1:81" x14ac:dyDescent="0.25">
      <c r="A2318" t="s">
        <v>1196</v>
      </c>
      <c r="B2318" t="s">
        <v>1197</v>
      </c>
      <c r="C2318" t="s">
        <v>61</v>
      </c>
      <c r="D2318" t="s">
        <v>1730</v>
      </c>
      <c r="E2318">
        <v>51</v>
      </c>
      <c r="F2318" t="s">
        <v>370</v>
      </c>
      <c r="G2318" t="s">
        <v>62</v>
      </c>
      <c r="H2318" s="74">
        <v>0.29175696267717999</v>
      </c>
      <c r="I2318" s="1">
        <v>527582.92000000004</v>
      </c>
      <c r="J2318" s="1"/>
      <c r="K2318" s="1"/>
      <c r="L2318" s="1"/>
      <c r="M2318" s="1"/>
      <c r="N2318" s="1"/>
      <c r="O2318" s="1"/>
      <c r="P2318" s="1">
        <v>267001</v>
      </c>
      <c r="Q2318" s="1"/>
      <c r="R2318" s="1"/>
      <c r="S2318" s="1"/>
      <c r="T2318" s="1">
        <v>267001</v>
      </c>
      <c r="U2318" s="1">
        <v>14.380952380952381</v>
      </c>
      <c r="V2318" s="36">
        <v>0.25729014241427228</v>
      </c>
      <c r="W2318" s="1"/>
      <c r="X2318" s="1"/>
      <c r="Y2318" s="1"/>
      <c r="Z2318" s="1"/>
      <c r="AA2318" s="1"/>
      <c r="AB2318" s="1"/>
      <c r="AC2318" s="1">
        <v>31449</v>
      </c>
      <c r="AD2318" s="1"/>
      <c r="AE2318" s="1"/>
      <c r="AF2318" s="1"/>
      <c r="AG2318" s="1">
        <v>0</v>
      </c>
      <c r="AH2318" s="1">
        <v>0</v>
      </c>
      <c r="AI2318" s="1">
        <v>0</v>
      </c>
      <c r="AJ2318" s="1">
        <v>0</v>
      </c>
      <c r="AK2318" s="1"/>
      <c r="AL2318" s="1">
        <v>0</v>
      </c>
      <c r="AM2318" s="1">
        <v>276425.48863583332</v>
      </c>
      <c r="AN2318" s="1"/>
      <c r="AO2318" s="1">
        <v>0</v>
      </c>
      <c r="AP2318" s="1">
        <v>0</v>
      </c>
      <c r="AQ2318" s="1">
        <v>276425.48863583332</v>
      </c>
      <c r="AR2318" s="1">
        <v>0</v>
      </c>
      <c r="AS2318" s="1">
        <v>0</v>
      </c>
      <c r="AT2318" s="1">
        <v>0</v>
      </c>
      <c r="AU2318" s="1">
        <v>0</v>
      </c>
      <c r="AV2318" s="1"/>
      <c r="AW2318" s="1">
        <v>0</v>
      </c>
      <c r="AX2318" s="1">
        <v>81804.509819999992</v>
      </c>
      <c r="AY2318" s="1"/>
      <c r="AZ2318" s="1">
        <v>0</v>
      </c>
      <c r="BA2318" s="1">
        <v>0</v>
      </c>
      <c r="BB2318" s="1">
        <v>81804.509819999992</v>
      </c>
      <c r="BC2318" s="7">
        <v>0.67900226651733397</v>
      </c>
      <c r="BD2318" s="35" t="s">
        <v>552</v>
      </c>
      <c r="BE2318" s="35" t="s">
        <v>552</v>
      </c>
      <c r="BF2318" s="35" t="s">
        <v>552</v>
      </c>
      <c r="BG2318" s="35" t="s">
        <v>552</v>
      </c>
      <c r="BH2318" s="35" t="s">
        <v>552</v>
      </c>
      <c r="BI2318" s="35" t="s">
        <v>552</v>
      </c>
      <c r="BJ2318" s="35">
        <v>1.3416803624549469</v>
      </c>
      <c r="BK2318" s="35" t="s">
        <v>552</v>
      </c>
      <c r="BL2318" s="35" t="s">
        <v>552</v>
      </c>
      <c r="BM2318" s="35" t="s">
        <v>552</v>
      </c>
      <c r="BN2318" s="35">
        <v>1.3416803624549469</v>
      </c>
      <c r="BO2318" s="1">
        <v>0</v>
      </c>
      <c r="BP2318" s="1">
        <v>0</v>
      </c>
      <c r="BQ2318" s="1">
        <v>173659.19394719999</v>
      </c>
      <c r="BR2318" s="1">
        <v>7719.1122960881967</v>
      </c>
      <c r="BS2318" s="1">
        <v>68210.18221804894</v>
      </c>
      <c r="BT2318" s="1">
        <v>173659.19394719999</v>
      </c>
      <c r="BU2318" s="1">
        <v>7719.1122960881967</v>
      </c>
      <c r="BV2318" s="1">
        <v>20078.800522338694</v>
      </c>
      <c r="BW2318" s="35">
        <v>6.0775507778239843</v>
      </c>
      <c r="BX2318" s="1">
        <v>881763.37530289148</v>
      </c>
      <c r="BY2318" s="1">
        <v>39194.184643113302</v>
      </c>
      <c r="BZ2318" s="1">
        <v>346340.66377677006</v>
      </c>
      <c r="CA2318" s="1">
        <v>881763.37530289148</v>
      </c>
      <c r="CB2318" s="1">
        <v>39194.184643113302</v>
      </c>
      <c r="CC2318" s="1">
        <v>101951.12920997346</v>
      </c>
    </row>
    <row r="2319" spans="1:81" x14ac:dyDescent="0.25">
      <c r="A2319" t="s">
        <v>364</v>
      </c>
      <c r="B2319" t="s">
        <v>365</v>
      </c>
      <c r="C2319" t="s">
        <v>61</v>
      </c>
      <c r="D2319" t="s">
        <v>38</v>
      </c>
      <c r="E2319">
        <v>18</v>
      </c>
      <c r="F2319" t="s">
        <v>39</v>
      </c>
      <c r="G2319" t="s">
        <v>62</v>
      </c>
      <c r="H2319" s="74">
        <v>0.29175696267717999</v>
      </c>
      <c r="I2319" s="1">
        <v>8557974</v>
      </c>
      <c r="J2319" s="1"/>
      <c r="K2319" s="1"/>
      <c r="L2319" s="1">
        <v>2731605</v>
      </c>
      <c r="M2319" s="1">
        <v>3389</v>
      </c>
      <c r="N2319" s="1"/>
      <c r="O2319" s="1"/>
      <c r="P2319" s="1"/>
      <c r="Q2319" s="1"/>
      <c r="R2319" s="1"/>
      <c r="S2319" s="1"/>
      <c r="T2319" s="1">
        <v>2734994</v>
      </c>
      <c r="U2319" s="1">
        <v>31.166666666666668</v>
      </c>
      <c r="V2319" s="36">
        <v>0.10732681853998291</v>
      </c>
      <c r="W2319" s="1"/>
      <c r="X2319" s="1"/>
      <c r="Y2319" s="1">
        <v>519891</v>
      </c>
      <c r="Z2319" s="1">
        <v>10503</v>
      </c>
      <c r="AA2319" s="1"/>
      <c r="AB2319" s="1"/>
      <c r="AC2319" s="1"/>
      <c r="AD2319" s="1"/>
      <c r="AE2319" s="1"/>
      <c r="AF2319" s="1"/>
      <c r="AG2319" s="1">
        <v>0</v>
      </c>
      <c r="AH2319" s="1">
        <v>0</v>
      </c>
      <c r="AI2319" s="1">
        <v>5340012.7434374997</v>
      </c>
      <c r="AJ2319" s="1">
        <v>3064.3233789984215</v>
      </c>
      <c r="AK2319" s="1">
        <v>0</v>
      </c>
      <c r="AL2319" s="1">
        <v>0</v>
      </c>
      <c r="AM2319" s="1">
        <v>0</v>
      </c>
      <c r="AN2319" s="1">
        <v>0</v>
      </c>
      <c r="AO2319" s="1">
        <v>0</v>
      </c>
      <c r="AP2319" s="1">
        <v>0</v>
      </c>
      <c r="AQ2319" s="1">
        <v>5343077.0668164985</v>
      </c>
      <c r="AR2319" s="1">
        <v>0</v>
      </c>
      <c r="AS2319" s="1">
        <v>0</v>
      </c>
      <c r="AT2319" s="1">
        <v>1127133.7738854</v>
      </c>
      <c r="AU2319" s="1">
        <v>211.13414181000016</v>
      </c>
      <c r="AV2319" s="1">
        <v>0</v>
      </c>
      <c r="AW2319" s="1">
        <v>0</v>
      </c>
      <c r="AX2319" s="1">
        <v>0</v>
      </c>
      <c r="AY2319" s="1">
        <v>0</v>
      </c>
      <c r="AZ2319" s="1">
        <v>0</v>
      </c>
      <c r="BA2319" s="1">
        <v>0</v>
      </c>
      <c r="BB2319" s="1">
        <v>1127344.90802721</v>
      </c>
      <c r="BC2319" s="7">
        <v>0.75606936581528628</v>
      </c>
      <c r="BD2319" s="35" t="s">
        <v>552</v>
      </c>
      <c r="BE2319" s="35" t="s">
        <v>552</v>
      </c>
      <c r="BF2319" s="35">
        <v>2.3675262409180315</v>
      </c>
      <c r="BG2319" s="35">
        <v>0.96649676034476883</v>
      </c>
      <c r="BH2319" s="35" t="s">
        <v>552</v>
      </c>
      <c r="BI2319" s="35" t="s">
        <v>552</v>
      </c>
      <c r="BJ2319" s="35" t="s">
        <v>552</v>
      </c>
      <c r="BK2319" s="35" t="s">
        <v>552</v>
      </c>
      <c r="BL2319" s="35" t="s">
        <v>552</v>
      </c>
      <c r="BM2319" s="35" t="s">
        <v>552</v>
      </c>
      <c r="BN2319" s="35">
        <v>2.3657901899761788</v>
      </c>
      <c r="BO2319" s="1">
        <v>0</v>
      </c>
      <c r="BP2319" s="1"/>
      <c r="BQ2319" s="1">
        <v>2816942.7218399998</v>
      </c>
      <c r="BR2319" s="1">
        <v>125212.47339281393</v>
      </c>
      <c r="BS2319" s="1">
        <v>1106444.0182357021</v>
      </c>
      <c r="BT2319" s="1">
        <v>2816942.7218399998</v>
      </c>
      <c r="BU2319" s="1">
        <v>125212.47339281393</v>
      </c>
      <c r="BV2319" s="1">
        <v>325700.18153991975</v>
      </c>
      <c r="BW2319" s="35">
        <v>7.1079805431281713</v>
      </c>
      <c r="BX2319" s="1">
        <v>17205831.336105227</v>
      </c>
      <c r="BY2319" s="1">
        <v>764795.35124026123</v>
      </c>
      <c r="BZ2319" s="1">
        <v>6758138.5354442205</v>
      </c>
      <c r="CA2319" s="1">
        <v>17205831.336105227</v>
      </c>
      <c r="CB2319" s="1">
        <v>764795.35124026123</v>
      </c>
      <c r="CC2319" s="1">
        <v>1989370.3717391426</v>
      </c>
    </row>
    <row r="2320" spans="1:81" x14ac:dyDescent="0.25">
      <c r="A2320" t="s">
        <v>364</v>
      </c>
      <c r="B2320" t="s">
        <v>365</v>
      </c>
      <c r="C2320" t="s">
        <v>61</v>
      </c>
      <c r="D2320" t="s">
        <v>28</v>
      </c>
      <c r="E2320">
        <v>18</v>
      </c>
      <c r="F2320" t="s">
        <v>39</v>
      </c>
      <c r="G2320" t="s">
        <v>62</v>
      </c>
      <c r="H2320" s="74">
        <v>0.29175696267717999</v>
      </c>
      <c r="I2320" s="1">
        <v>32817347</v>
      </c>
      <c r="J2320" s="1">
        <v>0</v>
      </c>
      <c r="K2320" s="1">
        <v>0</v>
      </c>
      <c r="L2320" s="1">
        <v>2731605</v>
      </c>
      <c r="M2320" s="1">
        <v>3389</v>
      </c>
      <c r="N2320" s="1">
        <v>0</v>
      </c>
      <c r="O2320" s="1">
        <v>0</v>
      </c>
      <c r="P2320" s="1">
        <v>5034760</v>
      </c>
      <c r="Q2320" s="1">
        <v>0</v>
      </c>
      <c r="R2320" s="1">
        <v>0</v>
      </c>
      <c r="S2320" s="1">
        <v>0</v>
      </c>
      <c r="T2320" s="1">
        <v>7769754</v>
      </c>
      <c r="U2320" s="1"/>
      <c r="V2320" s="36"/>
      <c r="W2320" s="1"/>
      <c r="X2320" s="1"/>
      <c r="Y2320" s="1">
        <v>540656</v>
      </c>
      <c r="Z2320" s="1">
        <v>10503</v>
      </c>
      <c r="AA2320" s="1"/>
      <c r="AB2320" s="1"/>
      <c r="AC2320" s="1">
        <v>588491</v>
      </c>
      <c r="AD2320" s="1"/>
      <c r="AE2320" s="1"/>
      <c r="AF2320" s="1"/>
      <c r="AG2320" s="1">
        <v>0</v>
      </c>
      <c r="AH2320" s="1">
        <v>0</v>
      </c>
      <c r="AI2320" s="1">
        <v>5552701.9936374994</v>
      </c>
      <c r="AJ2320" s="1">
        <v>3064.3233789984215</v>
      </c>
      <c r="AK2320" s="1">
        <v>0</v>
      </c>
      <c r="AL2320" s="1">
        <v>0</v>
      </c>
      <c r="AM2320" s="1">
        <v>5172669.6282333331</v>
      </c>
      <c r="AN2320" s="1">
        <v>0</v>
      </c>
      <c r="AO2320" s="1">
        <v>0</v>
      </c>
      <c r="AP2320" s="1">
        <v>0</v>
      </c>
      <c r="AQ2320" s="1">
        <v>10728435.945249831</v>
      </c>
      <c r="AR2320" s="1">
        <v>0</v>
      </c>
      <c r="AS2320" s="1">
        <v>0</v>
      </c>
      <c r="AT2320" s="1">
        <v>1172152.6967263999</v>
      </c>
      <c r="AU2320" s="1">
        <v>211.13414181000016</v>
      </c>
      <c r="AV2320" s="1">
        <v>0</v>
      </c>
      <c r="AW2320" s="1">
        <v>0</v>
      </c>
      <c r="AX2320" s="1">
        <v>1530771.01938</v>
      </c>
      <c r="AY2320" s="1">
        <v>0</v>
      </c>
      <c r="AZ2320" s="1">
        <v>0</v>
      </c>
      <c r="BA2320" s="1">
        <v>0</v>
      </c>
      <c r="BB2320" s="1">
        <v>2703134.8502482101</v>
      </c>
      <c r="BC2320" s="7">
        <v>0.40928265150434134</v>
      </c>
      <c r="BD2320" s="35" t="s">
        <v>552</v>
      </c>
      <c r="BE2320" s="35" t="s">
        <v>552</v>
      </c>
      <c r="BF2320" s="35">
        <v>2.4618693736334127</v>
      </c>
      <c r="BG2320" s="35">
        <v>0.96649676034476883</v>
      </c>
      <c r="BH2320" s="35" t="s">
        <v>552</v>
      </c>
      <c r="BI2320" s="35" t="s">
        <v>552</v>
      </c>
      <c r="BJ2320" s="35">
        <v>1.3314320141602247</v>
      </c>
      <c r="BK2320" s="35" t="s">
        <v>552</v>
      </c>
      <c r="BL2320" s="35" t="s">
        <v>552</v>
      </c>
      <c r="BM2320" s="35" t="s">
        <v>552</v>
      </c>
      <c r="BN2320" s="35">
        <v>1.7286996210559615</v>
      </c>
      <c r="BO2320" s="1">
        <v>0</v>
      </c>
      <c r="BP2320" s="1">
        <v>0</v>
      </c>
      <c r="BQ2320" s="1">
        <v>10802157.938519999</v>
      </c>
      <c r="BR2320" s="1">
        <v>480153.5022261393</v>
      </c>
      <c r="BS2320" s="1">
        <v>4242891.7501403214</v>
      </c>
      <c r="BT2320" s="1">
        <v>10802157.938519999</v>
      </c>
      <c r="BU2320" s="1">
        <v>480153.5022261393</v>
      </c>
      <c r="BV2320" s="1">
        <v>1248965.6869205888</v>
      </c>
      <c r="BW2320" s="35">
        <v>7.1079805431281713</v>
      </c>
      <c r="BX2320" s="1">
        <v>65979370.512277678</v>
      </c>
      <c r="BY2320" s="1">
        <v>2932768.2493121084</v>
      </c>
      <c r="BZ2320" s="1">
        <v>25915500.256456122</v>
      </c>
      <c r="CA2320" s="1">
        <v>65979370.512277678</v>
      </c>
      <c r="CB2320" s="1">
        <v>2932768.2493121084</v>
      </c>
      <c r="CC2320" s="1">
        <v>7628658.11474567</v>
      </c>
    </row>
    <row r="2321" spans="1:81" x14ac:dyDescent="0.25">
      <c r="A2321" t="s">
        <v>364</v>
      </c>
      <c r="B2321" t="s">
        <v>365</v>
      </c>
      <c r="C2321" t="s">
        <v>61</v>
      </c>
      <c r="D2321" t="s">
        <v>1730</v>
      </c>
      <c r="E2321">
        <v>18</v>
      </c>
      <c r="F2321" t="s">
        <v>39</v>
      </c>
      <c r="G2321" t="s">
        <v>62</v>
      </c>
      <c r="H2321" s="74">
        <v>0.29175696267717999</v>
      </c>
      <c r="I2321" s="1">
        <v>24259373</v>
      </c>
      <c r="J2321" s="1"/>
      <c r="K2321" s="1"/>
      <c r="L2321" s="1"/>
      <c r="M2321" s="1"/>
      <c r="N2321" s="1"/>
      <c r="O2321" s="1"/>
      <c r="P2321" s="1">
        <v>5034760</v>
      </c>
      <c r="Q2321" s="1"/>
      <c r="R2321" s="1"/>
      <c r="S2321" s="1"/>
      <c r="T2321" s="1">
        <v>5034760</v>
      </c>
      <c r="U2321" s="1">
        <v>11.783269961977187</v>
      </c>
      <c r="V2321" s="36">
        <v>0.36386725288805671</v>
      </c>
      <c r="W2321" s="1"/>
      <c r="X2321" s="1"/>
      <c r="Y2321" s="1">
        <v>20765</v>
      </c>
      <c r="Z2321" s="1"/>
      <c r="AA2321" s="1"/>
      <c r="AB2321" s="1"/>
      <c r="AC2321" s="1">
        <v>588491</v>
      </c>
      <c r="AD2321" s="1"/>
      <c r="AE2321" s="1"/>
      <c r="AF2321" s="1"/>
      <c r="AG2321" s="1">
        <v>0</v>
      </c>
      <c r="AH2321" s="1">
        <v>0</v>
      </c>
      <c r="AI2321" s="1">
        <v>212689.25020000001</v>
      </c>
      <c r="AJ2321" s="1">
        <v>0</v>
      </c>
      <c r="AK2321" s="1"/>
      <c r="AL2321" s="1">
        <v>0</v>
      </c>
      <c r="AM2321" s="1">
        <v>5172669.6282333331</v>
      </c>
      <c r="AN2321" s="1"/>
      <c r="AO2321" s="1">
        <v>0</v>
      </c>
      <c r="AP2321" s="1">
        <v>0</v>
      </c>
      <c r="AQ2321" s="1">
        <v>5385358.8784333328</v>
      </c>
      <c r="AR2321" s="1">
        <v>0</v>
      </c>
      <c r="AS2321" s="1">
        <v>0</v>
      </c>
      <c r="AT2321" s="1">
        <v>45018.922841</v>
      </c>
      <c r="AU2321" s="1">
        <v>0</v>
      </c>
      <c r="AV2321" s="1"/>
      <c r="AW2321" s="1">
        <v>0</v>
      </c>
      <c r="AX2321" s="1">
        <v>1530771.01938</v>
      </c>
      <c r="AY2321" s="1"/>
      <c r="AZ2321" s="1">
        <v>0</v>
      </c>
      <c r="BA2321" s="1">
        <v>0</v>
      </c>
      <c r="BB2321" s="1">
        <v>1575789.9422209999</v>
      </c>
      <c r="BC2321" s="7">
        <v>0.28694677396049489</v>
      </c>
      <c r="BD2321" s="35" t="s">
        <v>552</v>
      </c>
      <c r="BE2321" s="35" t="s">
        <v>552</v>
      </c>
      <c r="BF2321" s="35" t="s">
        <v>552</v>
      </c>
      <c r="BG2321" s="35" t="s">
        <v>552</v>
      </c>
      <c r="BH2321" s="35" t="s">
        <v>552</v>
      </c>
      <c r="BI2321" s="35" t="s">
        <v>552</v>
      </c>
      <c r="BJ2321" s="35">
        <v>1.3314320141602247</v>
      </c>
      <c r="BK2321" s="35" t="s">
        <v>552</v>
      </c>
      <c r="BL2321" s="35" t="s">
        <v>552</v>
      </c>
      <c r="BM2321" s="35" t="s">
        <v>552</v>
      </c>
      <c r="BN2321" s="35">
        <v>1.3826178051494675</v>
      </c>
      <c r="BO2321" s="1">
        <v>0</v>
      </c>
      <c r="BP2321" s="1">
        <v>0</v>
      </c>
      <c r="BQ2321" s="1">
        <v>7985215.2166799987</v>
      </c>
      <c r="BR2321" s="1">
        <v>354941.02883332531</v>
      </c>
      <c r="BS2321" s="1">
        <v>3136447.7319046189</v>
      </c>
      <c r="BT2321" s="1">
        <v>7985215.2166799987</v>
      </c>
      <c r="BU2321" s="1">
        <v>354941.02883332531</v>
      </c>
      <c r="BV2321" s="1">
        <v>923265.50538066903</v>
      </c>
      <c r="BW2321" s="35">
        <v>7.1079805431281713</v>
      </c>
      <c r="BX2321" s="1">
        <v>48773539.176172435</v>
      </c>
      <c r="BY2321" s="1">
        <v>2167972.8980718465</v>
      </c>
      <c r="BZ2321" s="1">
        <v>19157361.721011899</v>
      </c>
      <c r="CA2321" s="1">
        <v>48773539.176172435</v>
      </c>
      <c r="CB2321" s="1">
        <v>2167972.8980718465</v>
      </c>
      <c r="CC2321" s="1">
        <v>5639287.7430065256</v>
      </c>
    </row>
    <row r="2322" spans="1:81" x14ac:dyDescent="0.25">
      <c r="A2322" t="s">
        <v>149</v>
      </c>
      <c r="B2322" t="s">
        <v>60</v>
      </c>
      <c r="C2322" t="s">
        <v>61</v>
      </c>
      <c r="D2322" t="s">
        <v>38</v>
      </c>
      <c r="E2322">
        <v>40</v>
      </c>
      <c r="F2322" t="s">
        <v>39</v>
      </c>
      <c r="G2322" t="s">
        <v>62</v>
      </c>
      <c r="H2322" s="74">
        <v>0.29175696267717999</v>
      </c>
      <c r="I2322" s="1">
        <v>256464881</v>
      </c>
      <c r="J2322" s="1"/>
      <c r="K2322" s="1">
        <v>1923928</v>
      </c>
      <c r="L2322" s="1">
        <v>14717956</v>
      </c>
      <c r="M2322" s="1"/>
      <c r="N2322" s="1"/>
      <c r="O2322" s="1"/>
      <c r="P2322" s="1"/>
      <c r="Q2322" s="1"/>
      <c r="R2322" s="1"/>
      <c r="S2322" s="1"/>
      <c r="T2322" s="1">
        <v>16641884</v>
      </c>
      <c r="U2322" s="1">
        <v>54.158682634730539</v>
      </c>
      <c r="V2322" s="36">
        <v>0.39576185493462201</v>
      </c>
      <c r="W2322" s="1"/>
      <c r="X2322" s="1">
        <v>366430</v>
      </c>
      <c r="Y2322" s="1">
        <v>3141138</v>
      </c>
      <c r="Z2322" s="1"/>
      <c r="AA2322" s="1"/>
      <c r="AB2322" s="1"/>
      <c r="AC2322" s="1"/>
      <c r="AD2322" s="1"/>
      <c r="AE2322" s="1"/>
      <c r="AF2322" s="1"/>
      <c r="AG2322" s="1">
        <v>0</v>
      </c>
      <c r="AH2322" s="1">
        <v>3222334.4271188299</v>
      </c>
      <c r="AI2322" s="1">
        <v>32243035.090750005</v>
      </c>
      <c r="AJ2322" s="1">
        <v>0</v>
      </c>
      <c r="AK2322" s="1">
        <v>0</v>
      </c>
      <c r="AL2322" s="1">
        <v>0</v>
      </c>
      <c r="AM2322" s="1">
        <v>0</v>
      </c>
      <c r="AN2322" s="1">
        <v>0</v>
      </c>
      <c r="AO2322" s="1">
        <v>0</v>
      </c>
      <c r="AP2322" s="1">
        <v>0</v>
      </c>
      <c r="AQ2322" s="1">
        <v>35465369.517868832</v>
      </c>
      <c r="AR2322" s="1">
        <v>0</v>
      </c>
      <c r="AS2322" s="1">
        <v>791593.78219500009</v>
      </c>
      <c r="AT2322" s="1">
        <v>6810048.1220771996</v>
      </c>
      <c r="AU2322" s="1">
        <v>0</v>
      </c>
      <c r="AV2322" s="1">
        <v>0</v>
      </c>
      <c r="AW2322" s="1">
        <v>0</v>
      </c>
      <c r="AX2322" s="1">
        <v>0</v>
      </c>
      <c r="AY2322" s="1">
        <v>0</v>
      </c>
      <c r="AZ2322" s="1">
        <v>0</v>
      </c>
      <c r="BA2322" s="1">
        <v>0</v>
      </c>
      <c r="BB2322" s="1">
        <v>7601641.9042721996</v>
      </c>
      <c r="BC2322" s="7">
        <v>0.16792557037133296</v>
      </c>
      <c r="BD2322" s="35" t="s">
        <v>552</v>
      </c>
      <c r="BE2322" s="35">
        <v>2.086319347352827</v>
      </c>
      <c r="BF2322" s="35">
        <v>2.6534311702540219</v>
      </c>
      <c r="BG2322" s="35" t="s">
        <v>552</v>
      </c>
      <c r="BH2322" s="35" t="s">
        <v>552</v>
      </c>
      <c r="BI2322" s="35" t="s">
        <v>552</v>
      </c>
      <c r="BJ2322" s="35" t="s">
        <v>552</v>
      </c>
      <c r="BK2322" s="35" t="s">
        <v>552</v>
      </c>
      <c r="BL2322" s="35" t="s">
        <v>552</v>
      </c>
      <c r="BM2322" s="35" t="s">
        <v>552</v>
      </c>
      <c r="BN2322" s="35">
        <v>2.5878687426340088</v>
      </c>
      <c r="BO2322" s="1">
        <v>0</v>
      </c>
      <c r="BP2322" s="1"/>
      <c r="BQ2322" s="1">
        <v>84417980.229959995</v>
      </c>
      <c r="BR2322" s="1">
        <v>3752360.3236471266</v>
      </c>
      <c r="BS2322" s="1">
        <v>33157851.784777708</v>
      </c>
      <c r="BT2322" s="1">
        <v>84417980.229959995</v>
      </c>
      <c r="BU2322" s="1">
        <v>3752360.3236471266</v>
      </c>
      <c r="BV2322" s="1">
        <v>9760564.6266644318</v>
      </c>
      <c r="BW2322" s="35">
        <v>7.2642678106392768</v>
      </c>
      <c r="BX2322" s="1">
        <v>528816836.19372129</v>
      </c>
      <c r="BY2322" s="1">
        <v>23505789.989342675</v>
      </c>
      <c r="BZ2322" s="1">
        <v>207709663.60533112</v>
      </c>
      <c r="CA2322" s="1">
        <v>528816836.19372129</v>
      </c>
      <c r="CB2322" s="1">
        <v>23505789.989342675</v>
      </c>
      <c r="CC2322" s="1">
        <v>61142790.804478377</v>
      </c>
    </row>
    <row r="2323" spans="1:81" x14ac:dyDescent="0.25">
      <c r="A2323" t="s">
        <v>149</v>
      </c>
      <c r="B2323" t="s">
        <v>60</v>
      </c>
      <c r="C2323" t="s">
        <v>61</v>
      </c>
      <c r="D2323" t="s">
        <v>1726</v>
      </c>
      <c r="E2323">
        <v>40</v>
      </c>
      <c r="F2323" t="s">
        <v>39</v>
      </c>
      <c r="G2323" t="s">
        <v>62</v>
      </c>
      <c r="H2323" s="74">
        <v>0.29175696267717999</v>
      </c>
      <c r="I2323" s="1">
        <v>115664119</v>
      </c>
      <c r="J2323" s="1"/>
      <c r="K2323" s="1"/>
      <c r="L2323" s="1">
        <v>2656700</v>
      </c>
      <c r="M2323" s="1"/>
      <c r="N2323" s="1"/>
      <c r="O2323" s="1"/>
      <c r="P2323" s="1"/>
      <c r="Q2323" s="1"/>
      <c r="R2323" s="1"/>
      <c r="S2323" s="1"/>
      <c r="T2323" s="1">
        <v>2656700</v>
      </c>
      <c r="U2323" s="1">
        <v>119.65432098765432</v>
      </c>
      <c r="V2323" s="36">
        <v>0.43282962555575799</v>
      </c>
      <c r="W2323" s="1"/>
      <c r="X2323" s="1"/>
      <c r="Y2323" s="1">
        <v>1365632</v>
      </c>
      <c r="Z2323" s="1"/>
      <c r="AA2323" s="1"/>
      <c r="AB2323" s="1"/>
      <c r="AC2323" s="1"/>
      <c r="AD2323" s="1"/>
      <c r="AE2323" s="1"/>
      <c r="AF2323" s="1"/>
      <c r="AG2323" s="1">
        <v>0</v>
      </c>
      <c r="AH2323" s="1"/>
      <c r="AI2323" s="1">
        <v>14067784.921600001</v>
      </c>
      <c r="AJ2323" s="1"/>
      <c r="AK2323" s="1">
        <v>0</v>
      </c>
      <c r="AL2323" s="1"/>
      <c r="AM2323" s="1"/>
      <c r="AN2323" s="1"/>
      <c r="AO2323" s="1"/>
      <c r="AP2323" s="1"/>
      <c r="AQ2323" s="1">
        <v>14067784.921600001</v>
      </c>
      <c r="AR2323" s="1">
        <v>0</v>
      </c>
      <c r="AS2323" s="1"/>
      <c r="AT2323" s="1">
        <v>2960716.6692607999</v>
      </c>
      <c r="AU2323" s="1"/>
      <c r="AV2323" s="1">
        <v>0</v>
      </c>
      <c r="AW2323" s="1"/>
      <c r="AX2323" s="1"/>
      <c r="AY2323" s="1"/>
      <c r="AZ2323" s="1"/>
      <c r="BA2323" s="1"/>
      <c r="BB2323" s="1">
        <v>2960716.6692607999</v>
      </c>
      <c r="BC2323" s="7">
        <v>0.14722371758921018</v>
      </c>
      <c r="BD2323" s="35" t="s">
        <v>552</v>
      </c>
      <c r="BE2323" s="35" t="s">
        <v>552</v>
      </c>
      <c r="BF2323" s="35">
        <v>6.4096441415518495</v>
      </c>
      <c r="BG2323" s="35" t="s">
        <v>552</v>
      </c>
      <c r="BH2323" s="35" t="s">
        <v>552</v>
      </c>
      <c r="BI2323" s="35" t="s">
        <v>552</v>
      </c>
      <c r="BJ2323" s="35" t="s">
        <v>552</v>
      </c>
      <c r="BK2323" s="35" t="s">
        <v>552</v>
      </c>
      <c r="BL2323" s="35" t="s">
        <v>552</v>
      </c>
      <c r="BM2323" s="35" t="s">
        <v>552</v>
      </c>
      <c r="BN2323" s="35">
        <v>6.4096441415518495</v>
      </c>
      <c r="BO2323" s="1">
        <v>0</v>
      </c>
      <c r="BP2323" s="1"/>
      <c r="BQ2323" s="1">
        <v>38072001.410039991</v>
      </c>
      <c r="BR2323" s="1">
        <v>1692291.9399837814</v>
      </c>
      <c r="BS2323" s="1">
        <v>14953991.749922633</v>
      </c>
      <c r="BT2323" s="1">
        <v>38072001.410039991</v>
      </c>
      <c r="BU2323" s="1">
        <v>1692291.9399837814</v>
      </c>
      <c r="BV2323" s="1">
        <v>4401955.9484470123</v>
      </c>
      <c r="BW2323" s="35">
        <v>7.2642678106392768</v>
      </c>
      <c r="BX2323" s="1">
        <v>238493212.91952667</v>
      </c>
      <c r="BY2323" s="1">
        <v>10600969.925844697</v>
      </c>
      <c r="BZ2323" s="1">
        <v>93675809.159605667</v>
      </c>
      <c r="CA2323" s="1">
        <v>238493212.91952667</v>
      </c>
      <c r="CB2323" s="1">
        <v>10600969.925844697</v>
      </c>
      <c r="CC2323" s="1">
        <v>27575030.951708708</v>
      </c>
    </row>
    <row r="2324" spans="1:81" x14ac:dyDescent="0.25">
      <c r="A2324" t="s">
        <v>149</v>
      </c>
      <c r="B2324" t="s">
        <v>60</v>
      </c>
      <c r="C2324" t="s">
        <v>61</v>
      </c>
      <c r="D2324" t="s">
        <v>1729</v>
      </c>
      <c r="E2324">
        <v>40</v>
      </c>
      <c r="F2324" t="s">
        <v>39</v>
      </c>
      <c r="G2324" t="s">
        <v>62</v>
      </c>
      <c r="H2324" s="74">
        <v>0.29175696267717999</v>
      </c>
      <c r="I2324" s="1">
        <v>162089246</v>
      </c>
      <c r="J2324" s="1"/>
      <c r="K2324" s="1"/>
      <c r="L2324" s="1"/>
      <c r="M2324" s="1"/>
      <c r="N2324" s="1">
        <v>5825186</v>
      </c>
      <c r="O2324" s="1"/>
      <c r="P2324" s="1"/>
      <c r="Q2324" s="1"/>
      <c r="R2324" s="1"/>
      <c r="S2324" s="1"/>
      <c r="T2324" s="1">
        <v>5825186</v>
      </c>
      <c r="U2324" s="1">
        <v>71.969230769230762</v>
      </c>
      <c r="V2324" s="36">
        <v>0.40908501543886117</v>
      </c>
      <c r="W2324" s="1"/>
      <c r="X2324" s="1"/>
      <c r="Y2324" s="1"/>
      <c r="Z2324" s="1"/>
      <c r="AA2324" s="1">
        <v>25471674</v>
      </c>
      <c r="AB2324" s="1"/>
      <c r="AC2324" s="1"/>
      <c r="AD2324" s="1"/>
      <c r="AE2324" s="1"/>
      <c r="AF2324" s="1"/>
      <c r="AG2324" s="1"/>
      <c r="AH2324" s="1"/>
      <c r="AI2324" s="1"/>
      <c r="AJ2324" s="1"/>
      <c r="AK2324" s="1">
        <v>7431538.2405432956</v>
      </c>
      <c r="AL2324" s="1"/>
      <c r="AM2324" s="1"/>
      <c r="AN2324" s="1"/>
      <c r="AO2324" s="1"/>
      <c r="AP2324" s="1"/>
      <c r="AQ2324" s="1">
        <v>7431538.2405432956</v>
      </c>
      <c r="AR2324" s="1"/>
      <c r="AS2324" s="1"/>
      <c r="AT2324" s="1"/>
      <c r="AU2324" s="1"/>
      <c r="AV2324" s="1">
        <v>512038.46809998038</v>
      </c>
      <c r="AW2324" s="1"/>
      <c r="AX2324" s="1"/>
      <c r="AY2324" s="1"/>
      <c r="AZ2324" s="1"/>
      <c r="BA2324" s="1"/>
      <c r="BB2324" s="1">
        <v>512038.46809998038</v>
      </c>
      <c r="BC2324" s="7">
        <v>4.9007425876009543E-2</v>
      </c>
      <c r="BD2324" s="35" t="s">
        <v>552</v>
      </c>
      <c r="BE2324" s="35" t="s">
        <v>552</v>
      </c>
      <c r="BF2324" s="35" t="s">
        <v>552</v>
      </c>
      <c r="BG2324" s="35" t="s">
        <v>552</v>
      </c>
      <c r="BH2324" s="35">
        <v>1.3636606124925927</v>
      </c>
      <c r="BI2324" s="35" t="s">
        <v>552</v>
      </c>
      <c r="BJ2324" s="35" t="s">
        <v>552</v>
      </c>
      <c r="BK2324" s="35" t="s">
        <v>552</v>
      </c>
      <c r="BL2324" s="35" t="s">
        <v>552</v>
      </c>
      <c r="BM2324" s="35" t="s">
        <v>552</v>
      </c>
      <c r="BN2324" s="35">
        <v>1.3636606124925927</v>
      </c>
      <c r="BO2324" s="1"/>
      <c r="BP2324" s="1"/>
      <c r="BQ2324" s="1">
        <v>53353296.213359989</v>
      </c>
      <c r="BR2324" s="1">
        <v>2371542.0731631424</v>
      </c>
      <c r="BS2324" s="1">
        <v>20956207.235151123</v>
      </c>
      <c r="BT2324" s="1">
        <v>53353296.213359989</v>
      </c>
      <c r="BU2324" s="1">
        <v>2371542.0731631424</v>
      </c>
      <c r="BV2324" s="1">
        <v>6168807.809870502</v>
      </c>
      <c r="BW2324" s="35">
        <v>7.2642678106392768</v>
      </c>
      <c r="BX2324" s="1">
        <v>334219336.06085336</v>
      </c>
      <c r="BY2324" s="1">
        <v>14855974.670492608</v>
      </c>
      <c r="BZ2324" s="1">
        <v>131275294.41624309</v>
      </c>
      <c r="CA2324" s="1">
        <v>334219336.06085336</v>
      </c>
      <c r="CB2324" s="1">
        <v>14855974.670492608</v>
      </c>
      <c r="CC2324" s="1">
        <v>38643064.193391956</v>
      </c>
    </row>
    <row r="2325" spans="1:81" x14ac:dyDescent="0.25">
      <c r="A2325" t="s">
        <v>149</v>
      </c>
      <c r="B2325" t="s">
        <v>60</v>
      </c>
      <c r="C2325" t="s">
        <v>61</v>
      </c>
      <c r="D2325" t="s">
        <v>28</v>
      </c>
      <c r="E2325">
        <v>40</v>
      </c>
      <c r="F2325" t="s">
        <v>39</v>
      </c>
      <c r="G2325" t="s">
        <v>62</v>
      </c>
      <c r="H2325" s="74">
        <v>0.29175696267717999</v>
      </c>
      <c r="I2325" s="1">
        <v>534218246</v>
      </c>
      <c r="J2325" s="1">
        <v>0</v>
      </c>
      <c r="K2325" s="1">
        <v>1923928</v>
      </c>
      <c r="L2325" s="1">
        <v>17374656</v>
      </c>
      <c r="M2325" s="1">
        <v>0</v>
      </c>
      <c r="N2325" s="1">
        <v>5825186</v>
      </c>
      <c r="O2325" s="1">
        <v>0</v>
      </c>
      <c r="P2325" s="1">
        <v>0</v>
      </c>
      <c r="Q2325" s="1">
        <v>0</v>
      </c>
      <c r="R2325" s="1">
        <v>0</v>
      </c>
      <c r="S2325" s="1">
        <v>0</v>
      </c>
      <c r="T2325" s="1">
        <v>25123770</v>
      </c>
      <c r="U2325" s="1"/>
      <c r="V2325" s="36"/>
      <c r="W2325" s="1"/>
      <c r="X2325" s="1">
        <v>366430</v>
      </c>
      <c r="Y2325" s="1">
        <v>4506770</v>
      </c>
      <c r="Z2325" s="1"/>
      <c r="AA2325" s="1">
        <v>25471674</v>
      </c>
      <c r="AB2325" s="1"/>
      <c r="AC2325" s="1"/>
      <c r="AD2325" s="1"/>
      <c r="AE2325" s="1"/>
      <c r="AF2325" s="1"/>
      <c r="AG2325" s="1">
        <v>0</v>
      </c>
      <c r="AH2325" s="1">
        <v>3222334.4271188299</v>
      </c>
      <c r="AI2325" s="1">
        <v>46310820.012350008</v>
      </c>
      <c r="AJ2325" s="1">
        <v>0</v>
      </c>
      <c r="AK2325" s="1">
        <v>7431538.2405432956</v>
      </c>
      <c r="AL2325" s="1">
        <v>0</v>
      </c>
      <c r="AM2325" s="1">
        <v>0</v>
      </c>
      <c r="AN2325" s="1">
        <v>0</v>
      </c>
      <c r="AO2325" s="1">
        <v>0</v>
      </c>
      <c r="AP2325" s="1">
        <v>0</v>
      </c>
      <c r="AQ2325" s="1">
        <v>56964692.680012137</v>
      </c>
      <c r="AR2325" s="1">
        <v>0</v>
      </c>
      <c r="AS2325" s="1">
        <v>791593.78219500009</v>
      </c>
      <c r="AT2325" s="1">
        <v>9770764.7913380004</v>
      </c>
      <c r="AU2325" s="1">
        <v>0</v>
      </c>
      <c r="AV2325" s="1">
        <v>512038.46809998038</v>
      </c>
      <c r="AW2325" s="1">
        <v>0</v>
      </c>
      <c r="AX2325" s="1">
        <v>0</v>
      </c>
      <c r="AY2325" s="1">
        <v>0</v>
      </c>
      <c r="AZ2325" s="1">
        <v>0</v>
      </c>
      <c r="BA2325" s="1">
        <v>0</v>
      </c>
      <c r="BB2325" s="1">
        <v>11074397.04163298</v>
      </c>
      <c r="BC2325" s="7">
        <v>0.12736197280997608</v>
      </c>
      <c r="BD2325" s="35" t="s">
        <v>552</v>
      </c>
      <c r="BE2325" s="35">
        <v>2.086319347352827</v>
      </c>
      <c r="BF2325" s="35">
        <v>3.2277810164234619</v>
      </c>
      <c r="BG2325" s="35" t="s">
        <v>552</v>
      </c>
      <c r="BH2325" s="35">
        <v>1.3636606124925927</v>
      </c>
      <c r="BI2325" s="35" t="s">
        <v>552</v>
      </c>
      <c r="BJ2325" s="35" t="s">
        <v>552</v>
      </c>
      <c r="BK2325" s="35" t="s">
        <v>552</v>
      </c>
      <c r="BL2325" s="35" t="s">
        <v>552</v>
      </c>
      <c r="BM2325" s="35" t="s">
        <v>552</v>
      </c>
      <c r="BN2325" s="35">
        <v>2.7081560498939896</v>
      </c>
      <c r="BO2325" s="1">
        <v>0</v>
      </c>
      <c r="BP2325" s="1">
        <v>0</v>
      </c>
      <c r="BQ2325" s="1">
        <v>175843277.85335997</v>
      </c>
      <c r="BR2325" s="1">
        <v>7816194.3367940495</v>
      </c>
      <c r="BS2325" s="1">
        <v>69068050.769851461</v>
      </c>
      <c r="BT2325" s="1">
        <v>175843277.85335997</v>
      </c>
      <c r="BU2325" s="1">
        <v>7816194.3367940495</v>
      </c>
      <c r="BV2325" s="1">
        <v>20331328.384981945</v>
      </c>
      <c r="BW2325" s="35">
        <v>7.2642678106392768</v>
      </c>
      <c r="BX2325" s="1">
        <v>1101529385.1741014</v>
      </c>
      <c r="BY2325" s="1">
        <v>48962734.585679978</v>
      </c>
      <c r="BZ2325" s="1">
        <v>432660767.18117988</v>
      </c>
      <c r="CA2325" s="1">
        <v>1101529385.1741014</v>
      </c>
      <c r="CB2325" s="1">
        <v>48962734.585679978</v>
      </c>
      <c r="CC2325" s="1">
        <v>127360885.94957903</v>
      </c>
    </row>
    <row r="2326" spans="1:81" x14ac:dyDescent="0.25">
      <c r="A2326" t="s">
        <v>494</v>
      </c>
      <c r="B2326" t="s">
        <v>157</v>
      </c>
      <c r="C2326" t="s">
        <v>61</v>
      </c>
      <c r="D2326" t="s">
        <v>38</v>
      </c>
      <c r="E2326">
        <v>5</v>
      </c>
      <c r="F2326" t="s">
        <v>39</v>
      </c>
      <c r="G2326" t="s">
        <v>62</v>
      </c>
      <c r="H2326" s="74">
        <v>0.29175696267717999</v>
      </c>
      <c r="I2326" s="1">
        <v>6849311</v>
      </c>
      <c r="J2326" s="1"/>
      <c r="K2326" s="1"/>
      <c r="L2326" s="1">
        <v>1444910</v>
      </c>
      <c r="M2326" s="1">
        <v>5522</v>
      </c>
      <c r="N2326" s="1"/>
      <c r="O2326" s="1"/>
      <c r="P2326" s="1">
        <v>336615</v>
      </c>
      <c r="Q2326" s="1"/>
      <c r="R2326" s="1"/>
      <c r="S2326" s="1"/>
      <c r="T2326" s="1">
        <v>1787047</v>
      </c>
      <c r="U2326" s="1">
        <v>33.05263157894737</v>
      </c>
      <c r="V2326" s="36">
        <v>0.16314143957630337</v>
      </c>
      <c r="W2326" s="1"/>
      <c r="X2326" s="1"/>
      <c r="Y2326" s="1">
        <v>312206</v>
      </c>
      <c r="Z2326" s="1">
        <v>12880</v>
      </c>
      <c r="AA2326" s="1"/>
      <c r="AB2326" s="1"/>
      <c r="AC2326" s="1"/>
      <c r="AD2326" s="1"/>
      <c r="AE2326" s="1"/>
      <c r="AF2326" s="1"/>
      <c r="AG2326" s="1">
        <v>0</v>
      </c>
      <c r="AH2326" s="1">
        <v>0</v>
      </c>
      <c r="AI2326" s="1">
        <v>3204510.6456250004</v>
      </c>
      <c r="AJ2326" s="1">
        <v>3757.8296792820784</v>
      </c>
      <c r="AK2326" s="1">
        <v>0</v>
      </c>
      <c r="AL2326" s="1">
        <v>0</v>
      </c>
      <c r="AM2326" s="1">
        <v>382.33853750000003</v>
      </c>
      <c r="AN2326" s="1">
        <v>0</v>
      </c>
      <c r="AO2326" s="1">
        <v>0</v>
      </c>
      <c r="AP2326" s="1">
        <v>0</v>
      </c>
      <c r="AQ2326" s="1">
        <v>3208650.813841782</v>
      </c>
      <c r="AR2326" s="1">
        <v>0</v>
      </c>
      <c r="AS2326" s="1">
        <v>0</v>
      </c>
      <c r="AT2326" s="1">
        <v>676868.6647964</v>
      </c>
      <c r="AU2326" s="1">
        <v>258.91723760000019</v>
      </c>
      <c r="AV2326" s="1">
        <v>0</v>
      </c>
      <c r="AW2326" s="1">
        <v>0</v>
      </c>
      <c r="AX2326" s="1">
        <v>0</v>
      </c>
      <c r="AY2326" s="1">
        <v>0</v>
      </c>
      <c r="AZ2326" s="1">
        <v>0</v>
      </c>
      <c r="BA2326" s="1">
        <v>0</v>
      </c>
      <c r="BB2326" s="1">
        <v>677127.58203399996</v>
      </c>
      <c r="BC2326" s="7">
        <v>0.56732398278830987</v>
      </c>
      <c r="BD2326" s="35" t="s">
        <v>552</v>
      </c>
      <c r="BE2326" s="35" t="s">
        <v>552</v>
      </c>
      <c r="BF2326" s="35">
        <v>2.6862429566003421</v>
      </c>
      <c r="BG2326" s="35">
        <v>0.72740798929411055</v>
      </c>
      <c r="BH2326" s="35" t="s">
        <v>552</v>
      </c>
      <c r="BI2326" s="35" t="s">
        <v>552</v>
      </c>
      <c r="BJ2326" s="35">
        <v>1.1358333333333333E-3</v>
      </c>
      <c r="BK2326" s="35" t="s">
        <v>552</v>
      </c>
      <c r="BL2326" s="35" t="s">
        <v>552</v>
      </c>
      <c r="BM2326" s="35" t="s">
        <v>552</v>
      </c>
      <c r="BN2326" s="35">
        <v>2.1744130937103399</v>
      </c>
      <c r="BO2326" s="1">
        <v>0</v>
      </c>
      <c r="BP2326" s="1"/>
      <c r="BQ2326" s="1">
        <v>2254519.2087599998</v>
      </c>
      <c r="BR2326" s="1">
        <v>100212.87413897352</v>
      </c>
      <c r="BS2326" s="1">
        <v>885534.26137845195</v>
      </c>
      <c r="BT2326" s="1">
        <v>2254519.2087599998</v>
      </c>
      <c r="BU2326" s="1">
        <v>100212.87413897352</v>
      </c>
      <c r="BV2326" s="1">
        <v>260671.72395281514</v>
      </c>
      <c r="BW2326" s="35">
        <v>5.9907588112141781</v>
      </c>
      <c r="BX2326" s="1">
        <v>11251761.606170587</v>
      </c>
      <c r="BY2326" s="1">
        <v>500138.28460617963</v>
      </c>
      <c r="BZ2326" s="1">
        <v>4419487.9176065484</v>
      </c>
      <c r="CA2326" s="1">
        <v>11251761.606170587</v>
      </c>
      <c r="CB2326" s="1">
        <v>500138.28460617963</v>
      </c>
      <c r="CC2326" s="1">
        <v>1300949.7031519022</v>
      </c>
    </row>
    <row r="2327" spans="1:81" x14ac:dyDescent="0.25">
      <c r="A2327" t="s">
        <v>494</v>
      </c>
      <c r="B2327" t="s">
        <v>157</v>
      </c>
      <c r="C2327" t="s">
        <v>61</v>
      </c>
      <c r="D2327" t="s">
        <v>28</v>
      </c>
      <c r="E2327">
        <v>5</v>
      </c>
      <c r="F2327" t="s">
        <v>39</v>
      </c>
      <c r="G2327" t="s">
        <v>62</v>
      </c>
      <c r="H2327" s="74">
        <v>0.29175696267717999</v>
      </c>
      <c r="I2327" s="1">
        <v>7538575</v>
      </c>
      <c r="J2327" s="1">
        <v>0</v>
      </c>
      <c r="K2327" s="1">
        <v>0</v>
      </c>
      <c r="L2327" s="1">
        <v>1543286</v>
      </c>
      <c r="M2327" s="1">
        <v>5522</v>
      </c>
      <c r="N2327" s="1">
        <v>0</v>
      </c>
      <c r="O2327" s="1">
        <v>0</v>
      </c>
      <c r="P2327" s="1">
        <v>562414</v>
      </c>
      <c r="Q2327" s="1">
        <v>0</v>
      </c>
      <c r="R2327" s="1">
        <v>0</v>
      </c>
      <c r="S2327" s="1">
        <v>0</v>
      </c>
      <c r="T2327" s="1">
        <v>2111222</v>
      </c>
      <c r="U2327" s="1"/>
      <c r="V2327" s="36"/>
      <c r="W2327" s="1"/>
      <c r="X2327" s="1"/>
      <c r="Y2327" s="1">
        <v>326852</v>
      </c>
      <c r="Z2327" s="1">
        <v>12880</v>
      </c>
      <c r="AA2327" s="1"/>
      <c r="AB2327" s="1"/>
      <c r="AC2327" s="1">
        <v>104631</v>
      </c>
      <c r="AD2327" s="1"/>
      <c r="AE2327" s="1"/>
      <c r="AF2327" s="1"/>
      <c r="AG2327" s="1">
        <v>0</v>
      </c>
      <c r="AH2327" s="1">
        <v>0</v>
      </c>
      <c r="AI2327" s="1">
        <v>3355196.0751250004</v>
      </c>
      <c r="AJ2327" s="1">
        <v>3757.8296792820784</v>
      </c>
      <c r="AK2327" s="1">
        <v>0</v>
      </c>
      <c r="AL2327" s="1">
        <v>0</v>
      </c>
      <c r="AM2327" s="1">
        <v>919298.98856833321</v>
      </c>
      <c r="AN2327" s="1">
        <v>0</v>
      </c>
      <c r="AO2327" s="1">
        <v>0</v>
      </c>
      <c r="AP2327" s="1">
        <v>0</v>
      </c>
      <c r="AQ2327" s="1">
        <v>4278252.8933726158</v>
      </c>
      <c r="AR2327" s="1">
        <v>0</v>
      </c>
      <c r="AS2327" s="1">
        <v>0</v>
      </c>
      <c r="AT2327" s="1">
        <v>708621.4769288</v>
      </c>
      <c r="AU2327" s="1">
        <v>258.91723760000019</v>
      </c>
      <c r="AV2327" s="1">
        <v>0</v>
      </c>
      <c r="AW2327" s="1">
        <v>0</v>
      </c>
      <c r="AX2327" s="1">
        <v>272164.06458000001</v>
      </c>
      <c r="AY2327" s="1">
        <v>0</v>
      </c>
      <c r="AZ2327" s="1">
        <v>0</v>
      </c>
      <c r="BA2327" s="1">
        <v>0</v>
      </c>
      <c r="BB2327" s="1">
        <v>981044.45874639996</v>
      </c>
      <c r="BC2327" s="7">
        <v>0.69765139328308279</v>
      </c>
      <c r="BD2327" s="35" t="s">
        <v>552</v>
      </c>
      <c r="BE2327" s="35" t="s">
        <v>552</v>
      </c>
      <c r="BF2327" s="35">
        <v>2.6332238820632083</v>
      </c>
      <c r="BG2327" s="35">
        <v>0.72740798929411055</v>
      </c>
      <c r="BH2327" s="35" t="s">
        <v>552</v>
      </c>
      <c r="BI2327" s="35" t="s">
        <v>552</v>
      </c>
      <c r="BJ2327" s="35">
        <v>2.1184804310496061</v>
      </c>
      <c r="BK2327" s="35" t="s">
        <v>552</v>
      </c>
      <c r="BL2327" s="35" t="s">
        <v>552</v>
      </c>
      <c r="BM2327" s="35" t="s">
        <v>552</v>
      </c>
      <c r="BN2327" s="35">
        <v>2.4911152650545585</v>
      </c>
      <c r="BO2327" s="1">
        <v>0</v>
      </c>
      <c r="BP2327" s="1">
        <v>0</v>
      </c>
      <c r="BQ2327" s="1">
        <v>2481397.3469999996</v>
      </c>
      <c r="BR2327" s="1">
        <v>110297.55659543161</v>
      </c>
      <c r="BS2327" s="1">
        <v>974647.87983361573</v>
      </c>
      <c r="BT2327" s="1">
        <v>2481397.3469999996</v>
      </c>
      <c r="BU2327" s="1">
        <v>110297.55659543161</v>
      </c>
      <c r="BV2327" s="1">
        <v>286903.79826490476</v>
      </c>
      <c r="BW2327" s="35">
        <v>5.9907588112141781</v>
      </c>
      <c r="BX2327" s="1">
        <v>12384055.673663734</v>
      </c>
      <c r="BY2327" s="1">
        <v>550468.50243404484</v>
      </c>
      <c r="BZ2327" s="1">
        <v>4864232.4941108357</v>
      </c>
      <c r="CA2327" s="1">
        <v>12384055.673663734</v>
      </c>
      <c r="CB2327" s="1">
        <v>550468.50243404484</v>
      </c>
      <c r="CC2327" s="1">
        <v>1431867.6591613886</v>
      </c>
    </row>
    <row r="2328" spans="1:81" x14ac:dyDescent="0.25">
      <c r="A2328" t="s">
        <v>494</v>
      </c>
      <c r="B2328" t="s">
        <v>157</v>
      </c>
      <c r="C2328" t="s">
        <v>61</v>
      </c>
      <c r="D2328" t="s">
        <v>1730</v>
      </c>
      <c r="E2328">
        <v>5</v>
      </c>
      <c r="F2328" t="s">
        <v>39</v>
      </c>
      <c r="G2328" t="s">
        <v>62</v>
      </c>
      <c r="H2328" s="74">
        <v>0.29175696267717999</v>
      </c>
      <c r="I2328" s="1">
        <v>689264</v>
      </c>
      <c r="J2328" s="1"/>
      <c r="K2328" s="1"/>
      <c r="L2328" s="1">
        <v>98376</v>
      </c>
      <c r="M2328" s="1"/>
      <c r="N2328" s="1"/>
      <c r="O2328" s="1"/>
      <c r="P2328" s="1">
        <v>225799</v>
      </c>
      <c r="Q2328" s="1"/>
      <c r="R2328" s="1"/>
      <c r="S2328" s="1"/>
      <c r="T2328" s="1">
        <v>324175</v>
      </c>
      <c r="U2328" s="1">
        <v>10.866666666666667</v>
      </c>
      <c r="V2328" s="36">
        <v>0.11104105131268827</v>
      </c>
      <c r="W2328" s="1"/>
      <c r="X2328" s="1"/>
      <c r="Y2328" s="1">
        <v>14646</v>
      </c>
      <c r="Z2328" s="1"/>
      <c r="AA2328" s="1"/>
      <c r="AB2328" s="1"/>
      <c r="AC2328" s="1">
        <v>104631</v>
      </c>
      <c r="AD2328" s="1"/>
      <c r="AE2328" s="1"/>
      <c r="AF2328" s="1"/>
      <c r="AG2328" s="1">
        <v>0</v>
      </c>
      <c r="AH2328" s="1">
        <v>0</v>
      </c>
      <c r="AI2328" s="1">
        <v>150685.42950000003</v>
      </c>
      <c r="AJ2328" s="1">
        <v>0</v>
      </c>
      <c r="AK2328" s="1"/>
      <c r="AL2328" s="1">
        <v>0</v>
      </c>
      <c r="AM2328" s="1">
        <v>918916.6500308332</v>
      </c>
      <c r="AN2328" s="1"/>
      <c r="AO2328" s="1">
        <v>0</v>
      </c>
      <c r="AP2328" s="1">
        <v>0</v>
      </c>
      <c r="AQ2328" s="1">
        <v>1069602.0795308333</v>
      </c>
      <c r="AR2328" s="1">
        <v>0</v>
      </c>
      <c r="AS2328" s="1">
        <v>0</v>
      </c>
      <c r="AT2328" s="1">
        <v>31752.812132399999</v>
      </c>
      <c r="AU2328" s="1">
        <v>0</v>
      </c>
      <c r="AV2328" s="1"/>
      <c r="AW2328" s="1">
        <v>0</v>
      </c>
      <c r="AX2328" s="1">
        <v>272164.06458000001</v>
      </c>
      <c r="AY2328" s="1"/>
      <c r="AZ2328" s="1">
        <v>0</v>
      </c>
      <c r="BA2328" s="1">
        <v>0</v>
      </c>
      <c r="BB2328" s="1">
        <v>303916.8767124</v>
      </c>
      <c r="BC2328" s="7">
        <v>1.9927327645767563</v>
      </c>
      <c r="BD2328" s="35" t="s">
        <v>552</v>
      </c>
      <c r="BE2328" s="35" t="s">
        <v>552</v>
      </c>
      <c r="BF2328" s="35">
        <v>1.8544994880092709</v>
      </c>
      <c r="BG2328" s="35" t="s">
        <v>552</v>
      </c>
      <c r="BH2328" s="35" t="s">
        <v>552</v>
      </c>
      <c r="BI2328" s="35" t="s">
        <v>552</v>
      </c>
      <c r="BJ2328" s="35">
        <v>5.274960095531128</v>
      </c>
      <c r="BK2328" s="35" t="s">
        <v>552</v>
      </c>
      <c r="BL2328" s="35" t="s">
        <v>552</v>
      </c>
      <c r="BM2328" s="35" t="s">
        <v>552</v>
      </c>
      <c r="BN2328" s="35">
        <v>4.2369675522271404</v>
      </c>
      <c r="BO2328" s="1">
        <v>0</v>
      </c>
      <c r="BP2328" s="1">
        <v>0</v>
      </c>
      <c r="BQ2328" s="1">
        <v>226878.13823999997</v>
      </c>
      <c r="BR2328" s="1">
        <v>10084.682456458095</v>
      </c>
      <c r="BS2328" s="1">
        <v>89113.618455163945</v>
      </c>
      <c r="BT2328" s="1">
        <v>226878.13823999997</v>
      </c>
      <c r="BU2328" s="1">
        <v>10084.682456458095</v>
      </c>
      <c r="BV2328" s="1">
        <v>26232.074312089666</v>
      </c>
      <c r="BW2328" s="35">
        <v>5.9907588112141781</v>
      </c>
      <c r="BX2328" s="1">
        <v>1132294.0674931481</v>
      </c>
      <c r="BY2328" s="1">
        <v>50330.217827865272</v>
      </c>
      <c r="BZ2328" s="1">
        <v>444744.57650428772</v>
      </c>
      <c r="CA2328" s="1">
        <v>1132294.0674931481</v>
      </c>
      <c r="CB2328" s="1">
        <v>50330.217827865272</v>
      </c>
      <c r="CC2328" s="1">
        <v>130917.95600948657</v>
      </c>
    </row>
    <row r="2329" spans="1:81" x14ac:dyDescent="0.25">
      <c r="A2329" t="s">
        <v>1306</v>
      </c>
      <c r="B2329" t="s">
        <v>60</v>
      </c>
      <c r="C2329" t="s">
        <v>61</v>
      </c>
      <c r="D2329" t="s">
        <v>1729</v>
      </c>
      <c r="E2329">
        <v>23</v>
      </c>
      <c r="F2329" t="s">
        <v>39</v>
      </c>
      <c r="G2329" t="s">
        <v>62</v>
      </c>
      <c r="H2329" s="74">
        <v>0.29175696267717999</v>
      </c>
      <c r="I2329" s="1">
        <v>1819602</v>
      </c>
      <c r="J2329" s="1"/>
      <c r="K2329" s="1"/>
      <c r="L2329" s="1"/>
      <c r="M2329" s="1"/>
      <c r="N2329" s="1">
        <v>217400</v>
      </c>
      <c r="O2329" s="1"/>
      <c r="P2329" s="1"/>
      <c r="Q2329" s="1"/>
      <c r="R2329" s="1"/>
      <c r="S2329" s="1"/>
      <c r="T2329" s="1">
        <v>217400</v>
      </c>
      <c r="U2329" s="1">
        <v>31</v>
      </c>
      <c r="V2329" s="36">
        <v>0.28053873368260335</v>
      </c>
      <c r="W2329" s="1"/>
      <c r="X2329" s="1"/>
      <c r="Y2329" s="1"/>
      <c r="Z2329" s="1"/>
      <c r="AA2329" s="1">
        <v>619019</v>
      </c>
      <c r="AB2329" s="1"/>
      <c r="AC2329" s="1"/>
      <c r="AD2329" s="1"/>
      <c r="AE2329" s="1"/>
      <c r="AF2329" s="1"/>
      <c r="AG2329" s="1"/>
      <c r="AH2329" s="1"/>
      <c r="AI2329" s="1"/>
      <c r="AJ2329" s="1"/>
      <c r="AK2329" s="1">
        <v>180603.10327946529</v>
      </c>
      <c r="AL2329" s="1"/>
      <c r="AM2329" s="1"/>
      <c r="AN2329" s="1"/>
      <c r="AO2329" s="1"/>
      <c r="AP2329" s="1"/>
      <c r="AQ2329" s="1">
        <v>180603.10327946529</v>
      </c>
      <c r="AR2329" s="1"/>
      <c r="AS2329" s="1"/>
      <c r="AT2329" s="1"/>
      <c r="AU2329" s="1"/>
      <c r="AV2329" s="1">
        <v>12443.68707313001</v>
      </c>
      <c r="AW2329" s="1"/>
      <c r="AX2329" s="1"/>
      <c r="AY2329" s="1"/>
      <c r="AZ2329" s="1"/>
      <c r="BA2329" s="1"/>
      <c r="BB2329" s="1">
        <v>12443.68707313001</v>
      </c>
      <c r="BC2329" s="7">
        <v>0.10609286555664112</v>
      </c>
      <c r="BD2329" s="35" t="s">
        <v>552</v>
      </c>
      <c r="BE2329" s="35" t="s">
        <v>552</v>
      </c>
      <c r="BF2329" s="35" t="s">
        <v>552</v>
      </c>
      <c r="BG2329" s="35" t="s">
        <v>552</v>
      </c>
      <c r="BH2329" s="35">
        <v>0.887979716433281</v>
      </c>
      <c r="BI2329" s="35" t="s">
        <v>552</v>
      </c>
      <c r="BJ2329" s="35" t="s">
        <v>552</v>
      </c>
      <c r="BK2329" s="35" t="s">
        <v>552</v>
      </c>
      <c r="BL2329" s="35" t="s">
        <v>552</v>
      </c>
      <c r="BM2329" s="35" t="s">
        <v>552</v>
      </c>
      <c r="BN2329" s="35">
        <v>0.887979716433281</v>
      </c>
      <c r="BO2329" s="1"/>
      <c r="BP2329" s="1"/>
      <c r="BQ2329" s="1">
        <v>598940.19431999989</v>
      </c>
      <c r="BR2329" s="1">
        <v>26622.757560435566</v>
      </c>
      <c r="BS2329" s="1">
        <v>235252.84704881322</v>
      </c>
      <c r="BT2329" s="1">
        <v>598940.19431999989</v>
      </c>
      <c r="BU2329" s="1">
        <v>26622.757560435566</v>
      </c>
      <c r="BV2329" s="1">
        <v>69250.584511053778</v>
      </c>
      <c r="BW2329" s="35">
        <v>5.9784626815707842</v>
      </c>
      <c r="BX2329" s="1">
        <v>2981801.4059148734</v>
      </c>
      <c r="BY2329" s="1">
        <v>132540.40499513492</v>
      </c>
      <c r="BZ2329" s="1">
        <v>1171197.5197657961</v>
      </c>
      <c r="CA2329" s="1">
        <v>2981801.4059148734</v>
      </c>
      <c r="CB2329" s="1">
        <v>132540.40499513492</v>
      </c>
      <c r="CC2329" s="1">
        <v>344761.45066524501</v>
      </c>
    </row>
    <row r="2330" spans="1:81" x14ac:dyDescent="0.25">
      <c r="A2330" t="s">
        <v>1306</v>
      </c>
      <c r="B2330" t="s">
        <v>60</v>
      </c>
      <c r="C2330" t="s">
        <v>61</v>
      </c>
      <c r="D2330" t="s">
        <v>28</v>
      </c>
      <c r="E2330">
        <v>23</v>
      </c>
      <c r="F2330" t="s">
        <v>39</v>
      </c>
      <c r="G2330" t="s">
        <v>62</v>
      </c>
      <c r="H2330" s="74">
        <v>0.29175696267717999</v>
      </c>
      <c r="I2330" s="1">
        <v>1819602</v>
      </c>
      <c r="J2330" s="1">
        <v>0</v>
      </c>
      <c r="K2330" s="1">
        <v>0</v>
      </c>
      <c r="L2330" s="1">
        <v>0</v>
      </c>
      <c r="M2330" s="1">
        <v>0</v>
      </c>
      <c r="N2330" s="1">
        <v>217400</v>
      </c>
      <c r="O2330" s="1">
        <v>0</v>
      </c>
      <c r="P2330" s="1">
        <v>0</v>
      </c>
      <c r="Q2330" s="1">
        <v>0</v>
      </c>
      <c r="R2330" s="1">
        <v>0</v>
      </c>
      <c r="S2330" s="1">
        <v>0</v>
      </c>
      <c r="T2330" s="1">
        <v>217400</v>
      </c>
      <c r="U2330" s="1"/>
      <c r="V2330" s="36"/>
      <c r="W2330" s="1"/>
      <c r="X2330" s="1"/>
      <c r="Y2330" s="1"/>
      <c r="Z2330" s="1"/>
      <c r="AA2330" s="1">
        <v>619019</v>
      </c>
      <c r="AB2330" s="1"/>
      <c r="AC2330" s="1"/>
      <c r="AD2330" s="1"/>
      <c r="AE2330" s="1"/>
      <c r="AF2330" s="1"/>
      <c r="AG2330" s="1">
        <v>0</v>
      </c>
      <c r="AH2330" s="1">
        <v>0</v>
      </c>
      <c r="AI2330" s="1">
        <v>0</v>
      </c>
      <c r="AJ2330" s="1">
        <v>0</v>
      </c>
      <c r="AK2330" s="1">
        <v>180603.10327946529</v>
      </c>
      <c r="AL2330" s="1">
        <v>0</v>
      </c>
      <c r="AM2330" s="1">
        <v>0</v>
      </c>
      <c r="AN2330" s="1">
        <v>0</v>
      </c>
      <c r="AO2330" s="1">
        <v>0</v>
      </c>
      <c r="AP2330" s="1">
        <v>0</v>
      </c>
      <c r="AQ2330" s="1">
        <v>180603.10327946529</v>
      </c>
      <c r="AR2330" s="1">
        <v>0</v>
      </c>
      <c r="AS2330" s="1">
        <v>0</v>
      </c>
      <c r="AT2330" s="1">
        <v>0</v>
      </c>
      <c r="AU2330" s="1">
        <v>0</v>
      </c>
      <c r="AV2330" s="1">
        <v>12443.68707313001</v>
      </c>
      <c r="AW2330" s="1">
        <v>0</v>
      </c>
      <c r="AX2330" s="1">
        <v>0</v>
      </c>
      <c r="AY2330" s="1">
        <v>0</v>
      </c>
      <c r="AZ2330" s="1">
        <v>0</v>
      </c>
      <c r="BA2330" s="1">
        <v>0</v>
      </c>
      <c r="BB2330" s="1">
        <v>12443.68707313001</v>
      </c>
      <c r="BC2330" s="7">
        <v>0.10609286555664112</v>
      </c>
      <c r="BD2330" s="35" t="s">
        <v>552</v>
      </c>
      <c r="BE2330" s="35" t="s">
        <v>552</v>
      </c>
      <c r="BF2330" s="35" t="s">
        <v>552</v>
      </c>
      <c r="BG2330" s="35" t="s">
        <v>552</v>
      </c>
      <c r="BH2330" s="35">
        <v>0.887979716433281</v>
      </c>
      <c r="BI2330" s="35" t="s">
        <v>552</v>
      </c>
      <c r="BJ2330" s="35" t="s">
        <v>552</v>
      </c>
      <c r="BK2330" s="35" t="s">
        <v>552</v>
      </c>
      <c r="BL2330" s="35" t="s">
        <v>552</v>
      </c>
      <c r="BM2330" s="35" t="s">
        <v>552</v>
      </c>
      <c r="BN2330" s="35">
        <v>0.887979716433281</v>
      </c>
      <c r="BO2330" s="1">
        <v>0</v>
      </c>
      <c r="BP2330" s="1">
        <v>0</v>
      </c>
      <c r="BQ2330" s="1">
        <v>598940.19431999989</v>
      </c>
      <c r="BR2330" s="1">
        <v>26622.757560435566</v>
      </c>
      <c r="BS2330" s="1">
        <v>235252.84704881322</v>
      </c>
      <c r="BT2330" s="1">
        <v>598940.19431999989</v>
      </c>
      <c r="BU2330" s="1">
        <v>26622.757560435566</v>
      </c>
      <c r="BV2330" s="1">
        <v>69250.584511053778</v>
      </c>
      <c r="BW2330" s="35">
        <v>5.9784626815707842</v>
      </c>
      <c r="BX2330" s="1">
        <v>2981801.4059148734</v>
      </c>
      <c r="BY2330" s="1">
        <v>132540.40499513492</v>
      </c>
      <c r="BZ2330" s="1">
        <v>1171197.5197657961</v>
      </c>
      <c r="CA2330" s="1">
        <v>2981801.4059148734</v>
      </c>
      <c r="CB2330" s="1">
        <v>132540.40499513492</v>
      </c>
      <c r="CC2330" s="1">
        <v>344761.45066524501</v>
      </c>
    </row>
    <row r="2331" spans="1:81" x14ac:dyDescent="0.25">
      <c r="A2331" t="s">
        <v>750</v>
      </c>
      <c r="B2331" t="s">
        <v>751</v>
      </c>
      <c r="C2331" t="s">
        <v>61</v>
      </c>
      <c r="D2331" t="s">
        <v>38</v>
      </c>
      <c r="E2331">
        <v>6</v>
      </c>
      <c r="F2331" t="s">
        <v>39</v>
      </c>
      <c r="G2331" t="s">
        <v>62</v>
      </c>
      <c r="H2331" s="74">
        <v>0.29175696267717999</v>
      </c>
      <c r="I2331" s="1">
        <v>4372065</v>
      </c>
      <c r="J2331" s="1"/>
      <c r="K2331" s="1"/>
      <c r="L2331" s="1">
        <v>714578</v>
      </c>
      <c r="M2331" s="1"/>
      <c r="N2331" s="1"/>
      <c r="O2331" s="1"/>
      <c r="P2331" s="1">
        <v>22513</v>
      </c>
      <c r="Q2331" s="1"/>
      <c r="R2331" s="1"/>
      <c r="S2331" s="1"/>
      <c r="T2331" s="1">
        <v>737091</v>
      </c>
      <c r="U2331" s="1">
        <v>29.433333333333334</v>
      </c>
      <c r="V2331" s="36">
        <v>0.17162898201828042</v>
      </c>
      <c r="W2331" s="1"/>
      <c r="X2331" s="1"/>
      <c r="Y2331" s="1">
        <v>171154</v>
      </c>
      <c r="Z2331" s="1"/>
      <c r="AA2331" s="1"/>
      <c r="AB2331" s="1"/>
      <c r="AC2331" s="1">
        <v>6485</v>
      </c>
      <c r="AD2331" s="1"/>
      <c r="AE2331" s="1"/>
      <c r="AF2331" s="1"/>
      <c r="AG2331" s="1">
        <v>0</v>
      </c>
      <c r="AH2331" s="1">
        <v>0</v>
      </c>
      <c r="AI2331" s="1">
        <v>1755833.970375</v>
      </c>
      <c r="AJ2331" s="1">
        <v>0</v>
      </c>
      <c r="AK2331" s="1">
        <v>0</v>
      </c>
      <c r="AL2331" s="1">
        <v>0</v>
      </c>
      <c r="AM2331" s="1">
        <v>56963.871015833327</v>
      </c>
      <c r="AN2331" s="1">
        <v>0</v>
      </c>
      <c r="AO2331" s="1">
        <v>0</v>
      </c>
      <c r="AP2331" s="1">
        <v>0</v>
      </c>
      <c r="AQ2331" s="1">
        <v>1812797.8413908333</v>
      </c>
      <c r="AR2331" s="1">
        <v>0</v>
      </c>
      <c r="AS2331" s="1">
        <v>0</v>
      </c>
      <c r="AT2331" s="1">
        <v>371065.19238759996</v>
      </c>
      <c r="AU2331" s="1">
        <v>0</v>
      </c>
      <c r="AV2331" s="1">
        <v>0</v>
      </c>
      <c r="AW2331" s="1">
        <v>0</v>
      </c>
      <c r="AX2331" s="1">
        <v>16868.652299999998</v>
      </c>
      <c r="AY2331" s="1">
        <v>0</v>
      </c>
      <c r="AZ2331" s="1">
        <v>0</v>
      </c>
      <c r="BA2331" s="1">
        <v>0</v>
      </c>
      <c r="BB2331" s="1">
        <v>387933.84468759998</v>
      </c>
      <c r="BC2331" s="7">
        <v>0.50336206942907602</v>
      </c>
      <c r="BD2331" s="35" t="s">
        <v>552</v>
      </c>
      <c r="BE2331" s="35" t="s">
        <v>552</v>
      </c>
      <c r="BF2331" s="35">
        <v>2.9764408682643464</v>
      </c>
      <c r="BG2331" s="35" t="s">
        <v>552</v>
      </c>
      <c r="BH2331" s="35" t="s">
        <v>552</v>
      </c>
      <c r="BI2331" s="35" t="s">
        <v>552</v>
      </c>
      <c r="BJ2331" s="35">
        <v>3.2795506292290377</v>
      </c>
      <c r="BK2331" s="35" t="s">
        <v>552</v>
      </c>
      <c r="BL2331" s="35" t="s">
        <v>552</v>
      </c>
      <c r="BM2331" s="35" t="s">
        <v>552</v>
      </c>
      <c r="BN2331" s="35">
        <v>2.9856987618603856</v>
      </c>
      <c r="BO2331" s="1">
        <v>0</v>
      </c>
      <c r="BP2331" s="1"/>
      <c r="BQ2331" s="1">
        <v>1439108.9153999998</v>
      </c>
      <c r="BR2331" s="1">
        <v>63968.06913460511</v>
      </c>
      <c r="BS2331" s="1">
        <v>565255.88493113848</v>
      </c>
      <c r="BT2331" s="1">
        <v>1439108.9153999998</v>
      </c>
      <c r="BU2331" s="1">
        <v>63968.06913460511</v>
      </c>
      <c r="BV2331" s="1">
        <v>166392.46207155212</v>
      </c>
      <c r="BW2331" s="35">
        <v>6.3423091620864804</v>
      </c>
      <c r="BX2331" s="1">
        <v>7688164.7439817563</v>
      </c>
      <c r="BY2331" s="1">
        <v>341737.20181878225</v>
      </c>
      <c r="BZ2331" s="1">
        <v>3019771.6929909224</v>
      </c>
      <c r="CA2331" s="1">
        <v>7688164.7439817563</v>
      </c>
      <c r="CB2331" s="1">
        <v>341737.20181878225</v>
      </c>
      <c r="CC2331" s="1">
        <v>888919.97462697991</v>
      </c>
    </row>
    <row r="2332" spans="1:81" x14ac:dyDescent="0.25">
      <c r="A2332" t="s">
        <v>750</v>
      </c>
      <c r="B2332" t="s">
        <v>751</v>
      </c>
      <c r="C2332" t="s">
        <v>61</v>
      </c>
      <c r="D2332" t="s">
        <v>28</v>
      </c>
      <c r="E2332">
        <v>6</v>
      </c>
      <c r="F2332" t="s">
        <v>39</v>
      </c>
      <c r="G2332" t="s">
        <v>62</v>
      </c>
      <c r="H2332" s="74">
        <v>0.29175696267717999</v>
      </c>
      <c r="I2332" s="1">
        <v>7006235</v>
      </c>
      <c r="J2332" s="1">
        <v>0</v>
      </c>
      <c r="K2332" s="1">
        <v>0</v>
      </c>
      <c r="L2332" s="1">
        <v>714578</v>
      </c>
      <c r="M2332" s="1">
        <v>0</v>
      </c>
      <c r="N2332" s="1">
        <v>0</v>
      </c>
      <c r="O2332" s="1">
        <v>0</v>
      </c>
      <c r="P2332" s="1">
        <v>419926</v>
      </c>
      <c r="Q2332" s="1">
        <v>0</v>
      </c>
      <c r="R2332" s="1">
        <v>0</v>
      </c>
      <c r="S2332" s="1">
        <v>0</v>
      </c>
      <c r="T2332" s="1">
        <v>1134504</v>
      </c>
      <c r="U2332" s="1"/>
      <c r="V2332" s="36"/>
      <c r="W2332" s="1"/>
      <c r="X2332" s="1"/>
      <c r="Y2332" s="1">
        <v>171154</v>
      </c>
      <c r="Z2332" s="1"/>
      <c r="AA2332" s="1"/>
      <c r="AB2332" s="1"/>
      <c r="AC2332" s="1">
        <v>62903</v>
      </c>
      <c r="AD2332" s="1"/>
      <c r="AE2332" s="1"/>
      <c r="AF2332" s="1"/>
      <c r="AG2332" s="1">
        <v>0</v>
      </c>
      <c r="AH2332" s="1">
        <v>0</v>
      </c>
      <c r="AI2332" s="1">
        <v>1755833.970375</v>
      </c>
      <c r="AJ2332" s="1">
        <v>0</v>
      </c>
      <c r="AK2332" s="1">
        <v>0</v>
      </c>
      <c r="AL2332" s="1">
        <v>0</v>
      </c>
      <c r="AM2332" s="1">
        <v>552765.30594833323</v>
      </c>
      <c r="AN2332" s="1">
        <v>0</v>
      </c>
      <c r="AO2332" s="1">
        <v>0</v>
      </c>
      <c r="AP2332" s="1">
        <v>0</v>
      </c>
      <c r="AQ2332" s="1">
        <v>2308599.2763233334</v>
      </c>
      <c r="AR2332" s="1">
        <v>0</v>
      </c>
      <c r="AS2332" s="1">
        <v>0</v>
      </c>
      <c r="AT2332" s="1">
        <v>371065.19238759996</v>
      </c>
      <c r="AU2332" s="1">
        <v>0</v>
      </c>
      <c r="AV2332" s="1">
        <v>0</v>
      </c>
      <c r="AW2332" s="1">
        <v>0</v>
      </c>
      <c r="AX2332" s="1">
        <v>163622.02553999997</v>
      </c>
      <c r="AY2332" s="1">
        <v>0</v>
      </c>
      <c r="AZ2332" s="1">
        <v>0</v>
      </c>
      <c r="BA2332" s="1">
        <v>0</v>
      </c>
      <c r="BB2332" s="1">
        <v>534687.21792759991</v>
      </c>
      <c r="BC2332" s="7">
        <v>0.40582231316119616</v>
      </c>
      <c r="BD2332" s="35" t="s">
        <v>552</v>
      </c>
      <c r="BE2332" s="35" t="s">
        <v>552</v>
      </c>
      <c r="BF2332" s="35">
        <v>2.9764408682643464</v>
      </c>
      <c r="BG2332" s="35" t="s">
        <v>552</v>
      </c>
      <c r="BH2332" s="35" t="s">
        <v>552</v>
      </c>
      <c r="BI2332" s="35" t="s">
        <v>552</v>
      </c>
      <c r="BJ2332" s="35">
        <v>1.7059847008480855</v>
      </c>
      <c r="BK2332" s="35" t="s">
        <v>552</v>
      </c>
      <c r="BL2332" s="35" t="s">
        <v>552</v>
      </c>
      <c r="BM2332" s="35" t="s">
        <v>552</v>
      </c>
      <c r="BN2332" s="35">
        <v>2.5061934503985293</v>
      </c>
      <c r="BO2332" s="1">
        <v>0</v>
      </c>
      <c r="BP2332" s="1">
        <v>0</v>
      </c>
      <c r="BQ2332" s="1">
        <v>2306172.3125999998</v>
      </c>
      <c r="BR2332" s="1">
        <v>102508.84304174116</v>
      </c>
      <c r="BS2332" s="1">
        <v>905822.66388091561</v>
      </c>
      <c r="BT2332" s="1">
        <v>2306172.3125999998</v>
      </c>
      <c r="BU2332" s="1">
        <v>102508.84304174116</v>
      </c>
      <c r="BV2332" s="1">
        <v>266643.95234331622</v>
      </c>
      <c r="BW2332" s="35">
        <v>6.3423091620864804</v>
      </c>
      <c r="BX2332" s="1">
        <v>12320285.474953147</v>
      </c>
      <c r="BY2332" s="1">
        <v>547633.93137677875</v>
      </c>
      <c r="BZ2332" s="1">
        <v>4839184.7164765978</v>
      </c>
      <c r="CA2332" s="1">
        <v>12320285.474953147</v>
      </c>
      <c r="CB2332" s="1">
        <v>547633.93137677875</v>
      </c>
      <c r="CC2332" s="1">
        <v>1424494.4296186492</v>
      </c>
    </row>
    <row r="2333" spans="1:81" x14ac:dyDescent="0.25">
      <c r="A2333" t="s">
        <v>750</v>
      </c>
      <c r="B2333" t="s">
        <v>751</v>
      </c>
      <c r="C2333" t="s">
        <v>61</v>
      </c>
      <c r="D2333" t="s">
        <v>1730</v>
      </c>
      <c r="E2333">
        <v>6</v>
      </c>
      <c r="F2333" t="s">
        <v>39</v>
      </c>
      <c r="G2333" t="s">
        <v>62</v>
      </c>
      <c r="H2333" s="74">
        <v>0.29175696267717999</v>
      </c>
      <c r="I2333" s="1">
        <v>2634170</v>
      </c>
      <c r="J2333" s="1"/>
      <c r="K2333" s="1"/>
      <c r="L2333" s="1"/>
      <c r="M2333" s="1"/>
      <c r="N2333" s="1"/>
      <c r="O2333" s="1"/>
      <c r="P2333" s="1">
        <v>397413</v>
      </c>
      <c r="Q2333" s="1"/>
      <c r="R2333" s="1"/>
      <c r="S2333" s="1"/>
      <c r="T2333" s="1">
        <v>397413</v>
      </c>
      <c r="U2333" s="1">
        <v>9.35</v>
      </c>
      <c r="V2333" s="36">
        <v>0.45760625892694806</v>
      </c>
      <c r="W2333" s="1"/>
      <c r="X2333" s="1"/>
      <c r="Y2333" s="1"/>
      <c r="Z2333" s="1"/>
      <c r="AA2333" s="1"/>
      <c r="AB2333" s="1"/>
      <c r="AC2333" s="1">
        <v>56418</v>
      </c>
      <c r="AD2333" s="1"/>
      <c r="AE2333" s="1"/>
      <c r="AF2333" s="1"/>
      <c r="AG2333" s="1">
        <v>0</v>
      </c>
      <c r="AH2333" s="1">
        <v>0</v>
      </c>
      <c r="AI2333" s="1">
        <v>0</v>
      </c>
      <c r="AJ2333" s="1">
        <v>0</v>
      </c>
      <c r="AK2333" s="1"/>
      <c r="AL2333" s="1">
        <v>0</v>
      </c>
      <c r="AM2333" s="1">
        <v>495801.43493249995</v>
      </c>
      <c r="AN2333" s="1"/>
      <c r="AO2333" s="1">
        <v>0</v>
      </c>
      <c r="AP2333" s="1">
        <v>0</v>
      </c>
      <c r="AQ2333" s="1">
        <v>495801.43493249995</v>
      </c>
      <c r="AR2333" s="1">
        <v>0</v>
      </c>
      <c r="AS2333" s="1">
        <v>0</v>
      </c>
      <c r="AT2333" s="1">
        <v>0</v>
      </c>
      <c r="AU2333" s="1">
        <v>0</v>
      </c>
      <c r="AV2333" s="1"/>
      <c r="AW2333" s="1">
        <v>0</v>
      </c>
      <c r="AX2333" s="1">
        <v>146753.37323999999</v>
      </c>
      <c r="AY2333" s="1"/>
      <c r="AZ2333" s="1">
        <v>0</v>
      </c>
      <c r="BA2333" s="1">
        <v>0</v>
      </c>
      <c r="BB2333" s="1">
        <v>146753.37323999999</v>
      </c>
      <c r="BC2333" s="7">
        <v>0.24393065298462133</v>
      </c>
      <c r="BD2333" s="35" t="s">
        <v>552</v>
      </c>
      <c r="BE2333" s="35" t="s">
        <v>552</v>
      </c>
      <c r="BF2333" s="35" t="s">
        <v>552</v>
      </c>
      <c r="BG2333" s="35" t="s">
        <v>552</v>
      </c>
      <c r="BH2333" s="35" t="s">
        <v>552</v>
      </c>
      <c r="BI2333" s="35" t="s">
        <v>552</v>
      </c>
      <c r="BJ2333" s="35">
        <v>1.6168439587343646</v>
      </c>
      <c r="BK2333" s="35" t="s">
        <v>552</v>
      </c>
      <c r="BL2333" s="35" t="s">
        <v>552</v>
      </c>
      <c r="BM2333" s="35" t="s">
        <v>552</v>
      </c>
      <c r="BN2333" s="35">
        <v>1.6168439587343646</v>
      </c>
      <c r="BO2333" s="1">
        <v>0</v>
      </c>
      <c r="BP2333" s="1">
        <v>0</v>
      </c>
      <c r="BQ2333" s="1">
        <v>867063.39719999989</v>
      </c>
      <c r="BR2333" s="1">
        <v>38540.773907136041</v>
      </c>
      <c r="BS2333" s="1">
        <v>340566.77894977707</v>
      </c>
      <c r="BT2333" s="1">
        <v>867063.39719999989</v>
      </c>
      <c r="BU2333" s="1">
        <v>38540.773907136041</v>
      </c>
      <c r="BV2333" s="1">
        <v>100251.49027176412</v>
      </c>
      <c r="BW2333" s="35">
        <v>6.3423091620864804</v>
      </c>
      <c r="BX2333" s="1">
        <v>4632120.7309713885</v>
      </c>
      <c r="BY2333" s="1">
        <v>205896.72955799644</v>
      </c>
      <c r="BZ2333" s="1">
        <v>1819413.0234856752</v>
      </c>
      <c r="CA2333" s="1">
        <v>4632120.7309713885</v>
      </c>
      <c r="CB2333" s="1">
        <v>205896.72955799644</v>
      </c>
      <c r="CC2333" s="1">
        <v>535574.45499166916</v>
      </c>
    </row>
    <row r="2334" spans="1:81" x14ac:dyDescent="0.25">
      <c r="A2334" t="s">
        <v>287</v>
      </c>
      <c r="B2334" t="s">
        <v>288</v>
      </c>
      <c r="C2334" t="s">
        <v>61</v>
      </c>
      <c r="D2334" t="s">
        <v>38</v>
      </c>
      <c r="E2334">
        <v>24</v>
      </c>
      <c r="F2334" t="s">
        <v>39</v>
      </c>
      <c r="G2334" t="s">
        <v>62</v>
      </c>
      <c r="H2334" s="74">
        <v>0.29175696267717999</v>
      </c>
      <c r="I2334" s="1">
        <v>26211237</v>
      </c>
      <c r="J2334" s="1"/>
      <c r="K2334" s="1"/>
      <c r="L2334" s="1">
        <v>4339980</v>
      </c>
      <c r="M2334" s="1"/>
      <c r="N2334" s="1"/>
      <c r="O2334" s="1"/>
      <c r="P2334" s="1"/>
      <c r="Q2334" s="1"/>
      <c r="R2334" s="1"/>
      <c r="S2334" s="1"/>
      <c r="T2334" s="1">
        <v>4339980</v>
      </c>
      <c r="U2334" s="1">
        <v>38.283185840707965</v>
      </c>
      <c r="V2334" s="36">
        <v>0.17575065421645611</v>
      </c>
      <c r="W2334" s="1"/>
      <c r="X2334" s="1"/>
      <c r="Y2334" s="1">
        <v>905232</v>
      </c>
      <c r="Z2334" s="1"/>
      <c r="AA2334" s="1"/>
      <c r="AB2334" s="1"/>
      <c r="AC2334" s="1">
        <v>7469</v>
      </c>
      <c r="AD2334" s="1"/>
      <c r="AE2334" s="1"/>
      <c r="AF2334" s="1"/>
      <c r="AG2334" s="1">
        <v>0</v>
      </c>
      <c r="AH2334" s="1">
        <v>0</v>
      </c>
      <c r="AI2334" s="1">
        <v>9293142.2362500001</v>
      </c>
      <c r="AJ2334" s="1">
        <v>0</v>
      </c>
      <c r="AK2334" s="1">
        <v>0</v>
      </c>
      <c r="AL2334" s="1">
        <v>0</v>
      </c>
      <c r="AM2334" s="1">
        <v>65815.632959999988</v>
      </c>
      <c r="AN2334" s="1">
        <v>0</v>
      </c>
      <c r="AO2334" s="1">
        <v>0</v>
      </c>
      <c r="AP2334" s="1">
        <v>0</v>
      </c>
      <c r="AQ2334" s="1">
        <v>9358957.8692099992</v>
      </c>
      <c r="AR2334" s="1">
        <v>0</v>
      </c>
      <c r="AS2334" s="1">
        <v>0</v>
      </c>
      <c r="AT2334" s="1">
        <v>1962560.5375007999</v>
      </c>
      <c r="AU2334" s="1">
        <v>0</v>
      </c>
      <c r="AV2334" s="1">
        <v>0</v>
      </c>
      <c r="AW2334" s="1">
        <v>0</v>
      </c>
      <c r="AX2334" s="1">
        <v>19428.21342</v>
      </c>
      <c r="AY2334" s="1">
        <v>0</v>
      </c>
      <c r="AZ2334" s="1">
        <v>0</v>
      </c>
      <c r="BA2334" s="1">
        <v>0</v>
      </c>
      <c r="BB2334" s="1">
        <v>1981988.7509207998</v>
      </c>
      <c r="BC2334" s="7">
        <v>0.43267498669104398</v>
      </c>
      <c r="BD2334" s="35" t="s">
        <v>552</v>
      </c>
      <c r="BE2334" s="35" t="s">
        <v>552</v>
      </c>
      <c r="BF2334" s="35">
        <v>2.5934918533612601</v>
      </c>
      <c r="BG2334" s="35" t="s">
        <v>552</v>
      </c>
      <c r="BH2334" s="35" t="s">
        <v>552</v>
      </c>
      <c r="BI2334" s="35" t="s">
        <v>552</v>
      </c>
      <c r="BJ2334" s="35" t="s">
        <v>552</v>
      </c>
      <c r="BK2334" s="35" t="s">
        <v>552</v>
      </c>
      <c r="BL2334" s="35" t="s">
        <v>552</v>
      </c>
      <c r="BM2334" s="35" t="s">
        <v>552</v>
      </c>
      <c r="BN2334" s="35">
        <v>2.6131333831332864</v>
      </c>
      <c r="BO2334" s="1">
        <v>0</v>
      </c>
      <c r="BP2334" s="1"/>
      <c r="BQ2334" s="1">
        <v>8627690.7709199991</v>
      </c>
      <c r="BR2334" s="1">
        <v>383498.92339650018</v>
      </c>
      <c r="BS2334" s="1">
        <v>3388800.478852625</v>
      </c>
      <c r="BT2334" s="1">
        <v>8627690.7709199991</v>
      </c>
      <c r="BU2334" s="1">
        <v>383498.92339650018</v>
      </c>
      <c r="BV2334" s="1">
        <v>997549.72956050828</v>
      </c>
      <c r="BW2334" s="35">
        <v>6.0756706760526704</v>
      </c>
      <c r="BX2334" s="1">
        <v>43791317.048008896</v>
      </c>
      <c r="BY2334" s="1">
        <v>1946514.2397813853</v>
      </c>
      <c r="BZ2334" s="1">
        <v>17200435.217505515</v>
      </c>
      <c r="CA2334" s="1">
        <v>43791317.048008896</v>
      </c>
      <c r="CB2334" s="1">
        <v>1946514.2397813853</v>
      </c>
      <c r="CC2334" s="1">
        <v>5063233.9102345435</v>
      </c>
    </row>
    <row r="2335" spans="1:81" x14ac:dyDescent="0.25">
      <c r="A2335" t="s">
        <v>287</v>
      </c>
      <c r="B2335" t="s">
        <v>288</v>
      </c>
      <c r="C2335" t="s">
        <v>61</v>
      </c>
      <c r="D2335" t="s">
        <v>28</v>
      </c>
      <c r="E2335">
        <v>24</v>
      </c>
      <c r="F2335" t="s">
        <v>39</v>
      </c>
      <c r="G2335" t="s">
        <v>62</v>
      </c>
      <c r="H2335" s="74">
        <v>0.29175696267717999</v>
      </c>
      <c r="I2335" s="1">
        <v>29190616</v>
      </c>
      <c r="J2335" s="1">
        <v>0</v>
      </c>
      <c r="K2335" s="1">
        <v>0</v>
      </c>
      <c r="L2335" s="1">
        <v>5985993</v>
      </c>
      <c r="M2335" s="1">
        <v>0</v>
      </c>
      <c r="N2335" s="1">
        <v>0</v>
      </c>
      <c r="O2335" s="1">
        <v>0</v>
      </c>
      <c r="P2335" s="1">
        <v>445161</v>
      </c>
      <c r="Q2335" s="1">
        <v>0</v>
      </c>
      <c r="R2335" s="1">
        <v>0</v>
      </c>
      <c r="S2335" s="1">
        <v>0</v>
      </c>
      <c r="T2335" s="1">
        <v>6431154</v>
      </c>
      <c r="U2335" s="1"/>
      <c r="V2335" s="36"/>
      <c r="W2335" s="1"/>
      <c r="X2335" s="1"/>
      <c r="Y2335" s="1">
        <v>1092094</v>
      </c>
      <c r="Z2335" s="1"/>
      <c r="AA2335" s="1"/>
      <c r="AB2335" s="1"/>
      <c r="AC2335" s="1">
        <v>29187</v>
      </c>
      <c r="AD2335" s="1"/>
      <c r="AE2335" s="1"/>
      <c r="AF2335" s="1"/>
      <c r="AG2335" s="1">
        <v>0</v>
      </c>
      <c r="AH2335" s="1">
        <v>0</v>
      </c>
      <c r="AI2335" s="1">
        <v>11220241.033187501</v>
      </c>
      <c r="AJ2335" s="1">
        <v>0</v>
      </c>
      <c r="AK2335" s="1">
        <v>0</v>
      </c>
      <c r="AL2335" s="1">
        <v>0</v>
      </c>
      <c r="AM2335" s="1">
        <v>257005.30166249999</v>
      </c>
      <c r="AN2335" s="1">
        <v>0</v>
      </c>
      <c r="AO2335" s="1">
        <v>0</v>
      </c>
      <c r="AP2335" s="1">
        <v>0</v>
      </c>
      <c r="AQ2335" s="1">
        <v>11477246.33485</v>
      </c>
      <c r="AR2335" s="1">
        <v>0</v>
      </c>
      <c r="AS2335" s="1">
        <v>0</v>
      </c>
      <c r="AT2335" s="1">
        <v>2367680.9786235997</v>
      </c>
      <c r="AU2335" s="1">
        <v>0</v>
      </c>
      <c r="AV2335" s="1">
        <v>0</v>
      </c>
      <c r="AW2335" s="1">
        <v>0</v>
      </c>
      <c r="AX2335" s="1">
        <v>75920.640660000005</v>
      </c>
      <c r="AY2335" s="1">
        <v>0</v>
      </c>
      <c r="AZ2335" s="1">
        <v>0</v>
      </c>
      <c r="BA2335" s="1">
        <v>0</v>
      </c>
      <c r="BB2335" s="1">
        <v>2443601.6192835998</v>
      </c>
      <c r="BC2335" s="7">
        <v>0.47689462785347181</v>
      </c>
      <c r="BD2335" s="35" t="s">
        <v>552</v>
      </c>
      <c r="BE2335" s="35" t="s">
        <v>552</v>
      </c>
      <c r="BF2335" s="35">
        <v>2.2699528736186458</v>
      </c>
      <c r="BG2335" s="35" t="s">
        <v>552</v>
      </c>
      <c r="BH2335" s="35" t="s">
        <v>552</v>
      </c>
      <c r="BI2335" s="35" t="s">
        <v>552</v>
      </c>
      <c r="BJ2335" s="35">
        <v>0.74787760455767682</v>
      </c>
      <c r="BK2335" s="35" t="s">
        <v>552</v>
      </c>
      <c r="BL2335" s="35" t="s">
        <v>552</v>
      </c>
      <c r="BM2335" s="35" t="s">
        <v>552</v>
      </c>
      <c r="BN2335" s="35">
        <v>2.1645956470850489</v>
      </c>
      <c r="BO2335" s="1">
        <v>0</v>
      </c>
      <c r="BP2335" s="1">
        <v>0</v>
      </c>
      <c r="BQ2335" s="1">
        <v>9608383.1625599992</v>
      </c>
      <c r="BR2335" s="1">
        <v>427090.48066982313</v>
      </c>
      <c r="BS2335" s="1">
        <v>3773998.6662515434</v>
      </c>
      <c r="BT2335" s="1">
        <v>9608383.1625599992</v>
      </c>
      <c r="BU2335" s="1">
        <v>427090.48066982313</v>
      </c>
      <c r="BV2335" s="1">
        <v>1110939.2165087305</v>
      </c>
      <c r="BW2335" s="35">
        <v>6.0756706760526704</v>
      </c>
      <c r="BX2335" s="1">
        <v>48768988.662484005</v>
      </c>
      <c r="BY2335" s="1">
        <v>2167770.628757061</v>
      </c>
      <c r="BZ2335" s="1">
        <v>19155574.361754846</v>
      </c>
      <c r="CA2335" s="1">
        <v>48768988.662484005</v>
      </c>
      <c r="CB2335" s="1">
        <v>2167770.628757061</v>
      </c>
      <c r="CC2335" s="1">
        <v>5638761.6041102912</v>
      </c>
    </row>
    <row r="2336" spans="1:81" x14ac:dyDescent="0.25">
      <c r="A2336" t="s">
        <v>287</v>
      </c>
      <c r="B2336" t="s">
        <v>288</v>
      </c>
      <c r="C2336" t="s">
        <v>61</v>
      </c>
      <c r="D2336" t="s">
        <v>1730</v>
      </c>
      <c r="E2336">
        <v>24</v>
      </c>
      <c r="F2336" t="s">
        <v>39</v>
      </c>
      <c r="G2336" t="s">
        <v>62</v>
      </c>
      <c r="H2336" s="74">
        <v>0.29175696267717999</v>
      </c>
      <c r="I2336" s="1">
        <v>2979379</v>
      </c>
      <c r="J2336" s="1"/>
      <c r="K2336" s="1"/>
      <c r="L2336" s="1">
        <v>1646013</v>
      </c>
      <c r="M2336" s="1"/>
      <c r="N2336" s="1"/>
      <c r="O2336" s="1"/>
      <c r="P2336" s="1">
        <v>445161</v>
      </c>
      <c r="Q2336" s="1"/>
      <c r="R2336" s="1"/>
      <c r="S2336" s="1"/>
      <c r="T2336" s="1">
        <v>2091174</v>
      </c>
      <c r="U2336" s="1">
        <v>10.743119266055047</v>
      </c>
      <c r="V2336" s="36">
        <v>0.15403968531343498</v>
      </c>
      <c r="W2336" s="1"/>
      <c r="X2336" s="1"/>
      <c r="Y2336" s="1">
        <v>186862</v>
      </c>
      <c r="Z2336" s="1"/>
      <c r="AA2336" s="1"/>
      <c r="AB2336" s="1"/>
      <c r="AC2336" s="1">
        <v>21718</v>
      </c>
      <c r="AD2336" s="1"/>
      <c r="AE2336" s="1"/>
      <c r="AF2336" s="1"/>
      <c r="AG2336" s="1">
        <v>0</v>
      </c>
      <c r="AH2336" s="1">
        <v>0</v>
      </c>
      <c r="AI2336" s="1">
        <v>1927098.7969375001</v>
      </c>
      <c r="AJ2336" s="1">
        <v>0</v>
      </c>
      <c r="AK2336" s="1"/>
      <c r="AL2336" s="1">
        <v>0</v>
      </c>
      <c r="AM2336" s="1">
        <v>191189.6687025</v>
      </c>
      <c r="AN2336" s="1"/>
      <c r="AO2336" s="1">
        <v>0</v>
      </c>
      <c r="AP2336" s="1">
        <v>0</v>
      </c>
      <c r="AQ2336" s="1">
        <v>2118288.4656400001</v>
      </c>
      <c r="AR2336" s="1">
        <v>0</v>
      </c>
      <c r="AS2336" s="1">
        <v>0</v>
      </c>
      <c r="AT2336" s="1">
        <v>405120.4411228</v>
      </c>
      <c r="AU2336" s="1">
        <v>0</v>
      </c>
      <c r="AV2336" s="1"/>
      <c r="AW2336" s="1">
        <v>0</v>
      </c>
      <c r="AX2336" s="1">
        <v>56492.427239999997</v>
      </c>
      <c r="AY2336" s="1"/>
      <c r="AZ2336" s="1">
        <v>0</v>
      </c>
      <c r="BA2336" s="1">
        <v>0</v>
      </c>
      <c r="BB2336" s="1">
        <v>461612.86836279999</v>
      </c>
      <c r="BC2336" s="7">
        <v>0.86591915093809824</v>
      </c>
      <c r="BD2336" s="35" t="s">
        <v>552</v>
      </c>
      <c r="BE2336" s="35" t="s">
        <v>552</v>
      </c>
      <c r="BF2336" s="35">
        <v>1.4168899261793804</v>
      </c>
      <c r="BG2336" s="35" t="s">
        <v>552</v>
      </c>
      <c r="BH2336" s="35" t="s">
        <v>552</v>
      </c>
      <c r="BI2336" s="35" t="s">
        <v>552</v>
      </c>
      <c r="BJ2336" s="35">
        <v>0.55638767983381288</v>
      </c>
      <c r="BK2336" s="35" t="s">
        <v>552</v>
      </c>
      <c r="BL2336" s="35" t="s">
        <v>552</v>
      </c>
      <c r="BM2336" s="35" t="s">
        <v>552</v>
      </c>
      <c r="BN2336" s="35">
        <v>1.2337095497566439</v>
      </c>
      <c r="BO2336" s="1">
        <v>0</v>
      </c>
      <c r="BP2336" s="1">
        <v>0</v>
      </c>
      <c r="BQ2336" s="1">
        <v>980692.39163999981</v>
      </c>
      <c r="BR2336" s="1">
        <v>43591.557273322935</v>
      </c>
      <c r="BS2336" s="1">
        <v>385198.18739891803</v>
      </c>
      <c r="BT2336" s="1">
        <v>980692.39163999981</v>
      </c>
      <c r="BU2336" s="1">
        <v>43591.557273322935</v>
      </c>
      <c r="BV2336" s="1">
        <v>113389.48694822214</v>
      </c>
      <c r="BW2336" s="35">
        <v>6.0756706760526704</v>
      </c>
      <c r="BX2336" s="1">
        <v>4977671.6144751078</v>
      </c>
      <c r="BY2336" s="1">
        <v>221256.38897567568</v>
      </c>
      <c r="BZ2336" s="1">
        <v>1955139.1442493291</v>
      </c>
      <c r="CA2336" s="1">
        <v>4977671.6144751078</v>
      </c>
      <c r="CB2336" s="1">
        <v>221256.38897567568</v>
      </c>
      <c r="CC2336" s="1">
        <v>575527.69387574808</v>
      </c>
    </row>
    <row r="2337" spans="1:81" x14ac:dyDescent="0.25">
      <c r="A2337" t="s">
        <v>1307</v>
      </c>
      <c r="B2337" t="s">
        <v>258</v>
      </c>
      <c r="C2337" t="s">
        <v>61</v>
      </c>
      <c r="D2337" t="s">
        <v>1727</v>
      </c>
      <c r="E2337">
        <v>28</v>
      </c>
      <c r="F2337" t="s">
        <v>39</v>
      </c>
      <c r="G2337" t="s">
        <v>62</v>
      </c>
      <c r="H2337" s="74">
        <v>0.29175696267717999</v>
      </c>
      <c r="I2337" s="1">
        <v>1754343</v>
      </c>
      <c r="J2337" s="1"/>
      <c r="K2337" s="1"/>
      <c r="L2337" s="1">
        <v>41023</v>
      </c>
      <c r="M2337" s="1"/>
      <c r="N2337" s="1"/>
      <c r="O2337" s="1"/>
      <c r="P2337" s="1"/>
      <c r="Q2337" s="1"/>
      <c r="R2337" s="1"/>
      <c r="S2337" s="1"/>
      <c r="T2337" s="1">
        <v>41023</v>
      </c>
      <c r="U2337" s="1">
        <v>250</v>
      </c>
      <c r="V2337" s="36">
        <v>0.17472665703899209</v>
      </c>
      <c r="W2337" s="1"/>
      <c r="X2337" s="1"/>
      <c r="Y2337" s="1">
        <v>193867</v>
      </c>
      <c r="Z2337" s="1"/>
      <c r="AA2337" s="1"/>
      <c r="AB2337" s="1"/>
      <c r="AC2337" s="1"/>
      <c r="AD2337" s="1"/>
      <c r="AE2337" s="1"/>
      <c r="AF2337" s="1"/>
      <c r="AG2337" s="1">
        <v>0</v>
      </c>
      <c r="AH2337" s="1"/>
      <c r="AI2337" s="1">
        <v>2006752.21306</v>
      </c>
      <c r="AJ2337" s="1"/>
      <c r="AK2337" s="1"/>
      <c r="AL2337" s="1"/>
      <c r="AM2337" s="1"/>
      <c r="AN2337" s="1"/>
      <c r="AO2337" s="1"/>
      <c r="AP2337" s="1"/>
      <c r="AQ2337" s="1">
        <v>2006752.21306</v>
      </c>
      <c r="AR2337" s="1">
        <v>0</v>
      </c>
      <c r="AS2337" s="1"/>
      <c r="AT2337" s="1">
        <v>420307.41701979999</v>
      </c>
      <c r="AU2337" s="1"/>
      <c r="AV2337" s="1"/>
      <c r="AW2337" s="1"/>
      <c r="AX2337" s="1"/>
      <c r="AY2337" s="1"/>
      <c r="AZ2337" s="1"/>
      <c r="BA2337" s="1"/>
      <c r="BB2337" s="1">
        <v>420307.41701979999</v>
      </c>
      <c r="BC2337" s="7">
        <v>1.3834578700287228</v>
      </c>
      <c r="BD2337" s="35" t="s">
        <v>552</v>
      </c>
      <c r="BE2337" s="35" t="s">
        <v>552</v>
      </c>
      <c r="BF2337" s="35">
        <v>59.163387126241375</v>
      </c>
      <c r="BG2337" s="35" t="s">
        <v>552</v>
      </c>
      <c r="BH2337" s="35" t="s">
        <v>552</v>
      </c>
      <c r="BI2337" s="35" t="s">
        <v>552</v>
      </c>
      <c r="BJ2337" s="35" t="s">
        <v>552</v>
      </c>
      <c r="BK2337" s="35" t="s">
        <v>552</v>
      </c>
      <c r="BL2337" s="35" t="s">
        <v>552</v>
      </c>
      <c r="BM2337" s="35" t="s">
        <v>552</v>
      </c>
      <c r="BN2337" s="35">
        <v>59.163387126241375</v>
      </c>
      <c r="BO2337" s="1">
        <v>0</v>
      </c>
      <c r="BP2337" s="1"/>
      <c r="BQ2337" s="1">
        <v>577459.54187999992</v>
      </c>
      <c r="BR2337" s="1">
        <v>25667.947368076762</v>
      </c>
      <c r="BS2337" s="1">
        <v>226815.63630406879</v>
      </c>
      <c r="BT2337" s="1">
        <v>577459.54187999992</v>
      </c>
      <c r="BU2337" s="1">
        <v>25667.947368076762</v>
      </c>
      <c r="BV2337" s="1">
        <v>66766.951334893907</v>
      </c>
      <c r="BW2337" s="35">
        <v>5.9783225397829822</v>
      </c>
      <c r="BX2337" s="1">
        <v>2874779.8531539585</v>
      </c>
      <c r="BY2337" s="1">
        <v>127783.32093245981</v>
      </c>
      <c r="BZ2337" s="1">
        <v>1129161.394587765</v>
      </c>
      <c r="CA2337" s="1">
        <v>2874779.8531539585</v>
      </c>
      <c r="CB2337" s="1">
        <v>127783.32093245981</v>
      </c>
      <c r="CC2337" s="1">
        <v>332387.41874309577</v>
      </c>
    </row>
    <row r="2338" spans="1:81" x14ac:dyDescent="0.25">
      <c r="A2338" t="s">
        <v>1307</v>
      </c>
      <c r="B2338" t="s">
        <v>258</v>
      </c>
      <c r="C2338" t="s">
        <v>61</v>
      </c>
      <c r="D2338" t="s">
        <v>28</v>
      </c>
      <c r="E2338">
        <v>28</v>
      </c>
      <c r="F2338" t="s">
        <v>39</v>
      </c>
      <c r="G2338" t="s">
        <v>62</v>
      </c>
      <c r="H2338" s="74">
        <v>0.29175696267717999</v>
      </c>
      <c r="I2338" s="1">
        <v>1754343</v>
      </c>
      <c r="J2338" s="1">
        <v>0</v>
      </c>
      <c r="K2338" s="1">
        <v>0</v>
      </c>
      <c r="L2338" s="1">
        <v>41023</v>
      </c>
      <c r="M2338" s="1">
        <v>0</v>
      </c>
      <c r="N2338" s="1">
        <v>0</v>
      </c>
      <c r="O2338" s="1">
        <v>0</v>
      </c>
      <c r="P2338" s="1">
        <v>0</v>
      </c>
      <c r="Q2338" s="1">
        <v>0</v>
      </c>
      <c r="R2338" s="1">
        <v>0</v>
      </c>
      <c r="S2338" s="1">
        <v>0</v>
      </c>
      <c r="T2338" s="1">
        <v>41023</v>
      </c>
      <c r="U2338" s="1"/>
      <c r="V2338" s="36"/>
      <c r="W2338" s="1"/>
      <c r="X2338" s="1"/>
      <c r="Y2338" s="1">
        <v>193867</v>
      </c>
      <c r="Z2338" s="1"/>
      <c r="AA2338" s="1"/>
      <c r="AB2338" s="1"/>
      <c r="AC2338" s="1"/>
      <c r="AD2338" s="1"/>
      <c r="AE2338" s="1"/>
      <c r="AF2338" s="1"/>
      <c r="AG2338" s="1">
        <v>0</v>
      </c>
      <c r="AH2338" s="1">
        <v>0</v>
      </c>
      <c r="AI2338" s="1">
        <v>2006752.21306</v>
      </c>
      <c r="AJ2338" s="1">
        <v>0</v>
      </c>
      <c r="AK2338" s="1">
        <v>0</v>
      </c>
      <c r="AL2338" s="1">
        <v>0</v>
      </c>
      <c r="AM2338" s="1">
        <v>0</v>
      </c>
      <c r="AN2338" s="1">
        <v>0</v>
      </c>
      <c r="AO2338" s="1">
        <v>0</v>
      </c>
      <c r="AP2338" s="1">
        <v>0</v>
      </c>
      <c r="AQ2338" s="1">
        <v>2006752.21306</v>
      </c>
      <c r="AR2338" s="1">
        <v>0</v>
      </c>
      <c r="AS2338" s="1">
        <v>0</v>
      </c>
      <c r="AT2338" s="1">
        <v>420307.41701979999</v>
      </c>
      <c r="AU2338" s="1">
        <v>0</v>
      </c>
      <c r="AV2338" s="1">
        <v>0</v>
      </c>
      <c r="AW2338" s="1">
        <v>0</v>
      </c>
      <c r="AX2338" s="1">
        <v>0</v>
      </c>
      <c r="AY2338" s="1">
        <v>0</v>
      </c>
      <c r="AZ2338" s="1">
        <v>0</v>
      </c>
      <c r="BA2338" s="1">
        <v>0</v>
      </c>
      <c r="BB2338" s="1">
        <v>420307.41701979999</v>
      </c>
      <c r="BC2338" s="7">
        <v>1.3834578700287228</v>
      </c>
      <c r="BD2338" s="35" t="s">
        <v>552</v>
      </c>
      <c r="BE2338" s="35" t="s">
        <v>552</v>
      </c>
      <c r="BF2338" s="35">
        <v>59.163387126241375</v>
      </c>
      <c r="BG2338" s="35" t="s">
        <v>552</v>
      </c>
      <c r="BH2338" s="35" t="s">
        <v>552</v>
      </c>
      <c r="BI2338" s="35" t="s">
        <v>552</v>
      </c>
      <c r="BJ2338" s="35" t="s">
        <v>552</v>
      </c>
      <c r="BK2338" s="35" t="s">
        <v>552</v>
      </c>
      <c r="BL2338" s="35" t="s">
        <v>552</v>
      </c>
      <c r="BM2338" s="35" t="s">
        <v>552</v>
      </c>
      <c r="BN2338" s="35">
        <v>59.163387126241375</v>
      </c>
      <c r="BO2338" s="1">
        <v>0</v>
      </c>
      <c r="BP2338" s="1">
        <v>0</v>
      </c>
      <c r="BQ2338" s="1">
        <v>577459.54187999992</v>
      </c>
      <c r="BR2338" s="1">
        <v>25667.947368076762</v>
      </c>
      <c r="BS2338" s="1">
        <v>226815.63630406879</v>
      </c>
      <c r="BT2338" s="1">
        <v>577459.54187999992</v>
      </c>
      <c r="BU2338" s="1">
        <v>25667.947368076762</v>
      </c>
      <c r="BV2338" s="1">
        <v>66766.951334893907</v>
      </c>
      <c r="BW2338" s="35">
        <v>5.9783225397829822</v>
      </c>
      <c r="BX2338" s="1">
        <v>2874779.8531539585</v>
      </c>
      <c r="BY2338" s="1">
        <v>127783.32093245981</v>
      </c>
      <c r="BZ2338" s="1">
        <v>1129161.394587765</v>
      </c>
      <c r="CA2338" s="1">
        <v>2874779.8531539585</v>
      </c>
      <c r="CB2338" s="1">
        <v>127783.32093245981</v>
      </c>
      <c r="CC2338" s="1">
        <v>332387.41874309577</v>
      </c>
    </row>
    <row r="2339" spans="1:81" x14ac:dyDescent="0.25">
      <c r="A2339" t="s">
        <v>344</v>
      </c>
      <c r="B2339" t="s">
        <v>345</v>
      </c>
      <c r="C2339" t="s">
        <v>61</v>
      </c>
      <c r="D2339" t="s">
        <v>38</v>
      </c>
      <c r="E2339">
        <v>19</v>
      </c>
      <c r="F2339" t="s">
        <v>39</v>
      </c>
      <c r="G2339" t="s">
        <v>62</v>
      </c>
      <c r="H2339" s="74">
        <v>0.29175696267717999</v>
      </c>
      <c r="I2339" s="1">
        <v>17210002</v>
      </c>
      <c r="J2339" s="1">
        <v>157846.71940717057</v>
      </c>
      <c r="K2339" s="1"/>
      <c r="L2339" s="1">
        <v>2999096.2805928295</v>
      </c>
      <c r="M2339" s="1"/>
      <c r="N2339" s="1"/>
      <c r="O2339" s="1"/>
      <c r="P2339" s="1"/>
      <c r="Q2339" s="1"/>
      <c r="R2339" s="1"/>
      <c r="S2339" s="1"/>
      <c r="T2339" s="1">
        <v>3156943</v>
      </c>
      <c r="U2339" s="1">
        <v>32.535211267605632</v>
      </c>
      <c r="V2339" s="36">
        <v>0.18387132109480089</v>
      </c>
      <c r="W2339" s="1">
        <v>36658</v>
      </c>
      <c r="X2339" s="1"/>
      <c r="Y2339" s="1">
        <v>696504</v>
      </c>
      <c r="Z2339" s="1"/>
      <c r="AA2339" s="1"/>
      <c r="AB2339" s="1"/>
      <c r="AC2339" s="1"/>
      <c r="AD2339" s="1"/>
      <c r="AE2339" s="1"/>
      <c r="AF2339" s="1"/>
      <c r="AG2339" s="1">
        <v>1838.4407409353155</v>
      </c>
      <c r="AH2339" s="1">
        <v>0</v>
      </c>
      <c r="AI2339" s="1">
        <v>7146357.7777794302</v>
      </c>
      <c r="AJ2339" s="1">
        <v>0</v>
      </c>
      <c r="AK2339" s="1">
        <v>0</v>
      </c>
      <c r="AL2339" s="1">
        <v>0</v>
      </c>
      <c r="AM2339" s="1">
        <v>0</v>
      </c>
      <c r="AN2339" s="1">
        <v>0</v>
      </c>
      <c r="AO2339" s="1">
        <v>0</v>
      </c>
      <c r="AP2339" s="1">
        <v>0</v>
      </c>
      <c r="AQ2339" s="1">
        <v>7148196.2185203657</v>
      </c>
      <c r="AR2339" s="1">
        <v>135752.27218</v>
      </c>
      <c r="AS2339" s="1">
        <v>0</v>
      </c>
      <c r="AT2339" s="1">
        <v>1510034.1841775998</v>
      </c>
      <c r="AU2339" s="1">
        <v>0</v>
      </c>
      <c r="AV2339" s="1">
        <v>0</v>
      </c>
      <c r="AW2339" s="1">
        <v>0</v>
      </c>
      <c r="AX2339" s="1">
        <v>0</v>
      </c>
      <c r="AY2339" s="1">
        <v>0</v>
      </c>
      <c r="AZ2339" s="1">
        <v>0</v>
      </c>
      <c r="BA2339" s="1">
        <v>0</v>
      </c>
      <c r="BB2339" s="1">
        <v>1645786.4563575999</v>
      </c>
      <c r="BC2339" s="7">
        <v>0.51098092114562021</v>
      </c>
      <c r="BD2339" s="35">
        <v>0.87167293332220452</v>
      </c>
      <c r="BE2339" s="35" t="s">
        <v>552</v>
      </c>
      <c r="BF2339" s="35">
        <v>2.8863334658418922</v>
      </c>
      <c r="BG2339" s="35" t="s">
        <v>552</v>
      </c>
      <c r="BH2339" s="35" t="s">
        <v>552</v>
      </c>
      <c r="BI2339" s="35" t="s">
        <v>552</v>
      </c>
      <c r="BJ2339" s="35" t="s">
        <v>552</v>
      </c>
      <c r="BK2339" s="35" t="s">
        <v>552</v>
      </c>
      <c r="BL2339" s="35" t="s">
        <v>552</v>
      </c>
      <c r="BM2339" s="35" t="s">
        <v>552</v>
      </c>
      <c r="BN2339" s="35">
        <v>2.7856007140065455</v>
      </c>
      <c r="BO2339" s="1">
        <v>346418.1</v>
      </c>
      <c r="BP2339" s="1"/>
      <c r="BQ2339" s="1">
        <v>5664844.2583199991</v>
      </c>
      <c r="BR2339" s="1">
        <v>251801.05916602159</v>
      </c>
      <c r="BS2339" s="1">
        <v>2225048.0974497553</v>
      </c>
      <c r="BT2339" s="1">
        <v>5664844.2583199991</v>
      </c>
      <c r="BU2339" s="1">
        <v>251801.05916602159</v>
      </c>
      <c r="BV2339" s="1">
        <v>654979.87908147194</v>
      </c>
      <c r="BW2339" s="35">
        <v>6.050779806122903</v>
      </c>
      <c r="BX2339" s="1">
        <v>28611880.984753925</v>
      </c>
      <c r="BY2339" s="1">
        <v>1271791.7047961</v>
      </c>
      <c r="BZ2339" s="1">
        <v>11238227.998251408</v>
      </c>
      <c r="CA2339" s="1">
        <v>28611880.984753925</v>
      </c>
      <c r="CB2339" s="1">
        <v>1271791.7047961</v>
      </c>
      <c r="CC2339" s="1">
        <v>3308159.1466815192</v>
      </c>
    </row>
    <row r="2340" spans="1:81" x14ac:dyDescent="0.25">
      <c r="A2340" t="s">
        <v>344</v>
      </c>
      <c r="B2340" t="s">
        <v>345</v>
      </c>
      <c r="C2340" t="s">
        <v>61</v>
      </c>
      <c r="D2340" t="s">
        <v>28</v>
      </c>
      <c r="E2340">
        <v>19</v>
      </c>
      <c r="F2340" t="s">
        <v>39</v>
      </c>
      <c r="G2340" t="s">
        <v>62</v>
      </c>
      <c r="H2340" s="74">
        <v>0.29175696267717999</v>
      </c>
      <c r="I2340" s="1">
        <v>37295807</v>
      </c>
      <c r="J2340" s="1">
        <v>207166.88486582774</v>
      </c>
      <c r="K2340" s="1">
        <v>0</v>
      </c>
      <c r="L2340" s="1">
        <v>3936182.1151341721</v>
      </c>
      <c r="M2340" s="1">
        <v>0</v>
      </c>
      <c r="N2340" s="1">
        <v>0</v>
      </c>
      <c r="O2340" s="1">
        <v>0</v>
      </c>
      <c r="P2340" s="1">
        <v>3211307</v>
      </c>
      <c r="Q2340" s="1">
        <v>0</v>
      </c>
      <c r="R2340" s="1">
        <v>0</v>
      </c>
      <c r="S2340" s="1">
        <v>92654</v>
      </c>
      <c r="T2340" s="1">
        <v>7447310</v>
      </c>
      <c r="U2340" s="1"/>
      <c r="V2340" s="36"/>
      <c r="W2340" s="1">
        <v>41901</v>
      </c>
      <c r="X2340" s="1"/>
      <c r="Y2340" s="1">
        <v>796129</v>
      </c>
      <c r="Z2340" s="1"/>
      <c r="AA2340" s="1"/>
      <c r="AB2340" s="1"/>
      <c r="AC2340" s="1">
        <v>189474</v>
      </c>
      <c r="AD2340" s="1"/>
      <c r="AE2340" s="1"/>
      <c r="AF2340" s="1">
        <v>24032</v>
      </c>
      <c r="AG2340" s="1">
        <v>2412.8727080322956</v>
      </c>
      <c r="AH2340" s="1">
        <v>0</v>
      </c>
      <c r="AI2340" s="1">
        <v>8174481.2184706321</v>
      </c>
      <c r="AJ2340" s="1">
        <v>0</v>
      </c>
      <c r="AK2340" s="1">
        <v>0</v>
      </c>
      <c r="AL2340" s="1">
        <v>0</v>
      </c>
      <c r="AM2340" s="1">
        <v>1667229.2295341666</v>
      </c>
      <c r="AN2340" s="1">
        <v>0</v>
      </c>
      <c r="AO2340" s="1">
        <v>0</v>
      </c>
      <c r="AP2340" s="1">
        <v>137007.37287799999</v>
      </c>
      <c r="AQ2340" s="1">
        <v>9981130.693590831</v>
      </c>
      <c r="AR2340" s="1">
        <v>155168.20221000002</v>
      </c>
      <c r="AS2340" s="1">
        <v>0</v>
      </c>
      <c r="AT2340" s="1">
        <v>1726023.1169025998</v>
      </c>
      <c r="AU2340" s="1">
        <v>0</v>
      </c>
      <c r="AV2340" s="1">
        <v>0</v>
      </c>
      <c r="AW2340" s="1">
        <v>0</v>
      </c>
      <c r="AX2340" s="1">
        <v>492855.97931999998</v>
      </c>
      <c r="AY2340" s="1">
        <v>0</v>
      </c>
      <c r="AZ2340" s="1">
        <v>0</v>
      </c>
      <c r="BA2340" s="1">
        <v>30820.037865600003</v>
      </c>
      <c r="BB2340" s="1">
        <v>2404867.3362981998</v>
      </c>
      <c r="BC2340" s="7">
        <v>0.33210162284165162</v>
      </c>
      <c r="BD2340" s="35">
        <v>0.76064799169080599</v>
      </c>
      <c r="BE2340" s="35" t="s">
        <v>552</v>
      </c>
      <c r="BF2340" s="35">
        <v>2.5152556578383201</v>
      </c>
      <c r="BG2340" s="35" t="s">
        <v>552</v>
      </c>
      <c r="BH2340" s="35" t="s">
        <v>552</v>
      </c>
      <c r="BI2340" s="35" t="s">
        <v>552</v>
      </c>
      <c r="BJ2340" s="35">
        <v>0.67264986152185602</v>
      </c>
      <c r="BK2340" s="35" t="s">
        <v>552</v>
      </c>
      <c r="BL2340" s="35" t="s">
        <v>552</v>
      </c>
      <c r="BM2340" s="35">
        <v>1.8113347588188313</v>
      </c>
      <c r="BN2340" s="35">
        <v>1.6631505912724232</v>
      </c>
      <c r="BO2340" s="1">
        <v>395964.44999999995</v>
      </c>
      <c r="BP2340" s="1">
        <v>0</v>
      </c>
      <c r="BQ2340" s="1">
        <v>12276287.832119998</v>
      </c>
      <c r="BR2340" s="1">
        <v>545678.24600203545</v>
      </c>
      <c r="BS2340" s="1">
        <v>4821903.2402322367</v>
      </c>
      <c r="BT2340" s="1">
        <v>12276287.832119998</v>
      </c>
      <c r="BU2340" s="1">
        <v>545678.24600203545</v>
      </c>
      <c r="BV2340" s="1">
        <v>1419407.3399355744</v>
      </c>
      <c r="BW2340" s="35">
        <v>6.050779806122903</v>
      </c>
      <c r="BX2340" s="1">
        <v>62004826.676623985</v>
      </c>
      <c r="BY2340" s="1">
        <v>2756100.6655476457</v>
      </c>
      <c r="BZ2340" s="1">
        <v>24354371.512843564</v>
      </c>
      <c r="CA2340" s="1">
        <v>62004826.676623985</v>
      </c>
      <c r="CB2340" s="1">
        <v>2756100.6655476457</v>
      </c>
      <c r="CC2340" s="1">
        <v>7169113.9292092249</v>
      </c>
    </row>
    <row r="2341" spans="1:81" x14ac:dyDescent="0.25">
      <c r="A2341" t="s">
        <v>344</v>
      </c>
      <c r="B2341" t="s">
        <v>345</v>
      </c>
      <c r="C2341" t="s">
        <v>61</v>
      </c>
      <c r="D2341" t="s">
        <v>1730</v>
      </c>
      <c r="E2341">
        <v>19</v>
      </c>
      <c r="F2341" t="s">
        <v>39</v>
      </c>
      <c r="G2341" t="s">
        <v>62</v>
      </c>
      <c r="H2341" s="74">
        <v>0.29175696267717999</v>
      </c>
      <c r="I2341" s="1">
        <v>20085805</v>
      </c>
      <c r="J2341" s="1">
        <v>49320.16545865716</v>
      </c>
      <c r="K2341" s="1"/>
      <c r="L2341" s="1">
        <v>937085.8345413428</v>
      </c>
      <c r="M2341" s="1"/>
      <c r="N2341" s="1"/>
      <c r="O2341" s="1"/>
      <c r="P2341" s="1">
        <v>3211307</v>
      </c>
      <c r="Q2341" s="1"/>
      <c r="R2341" s="1"/>
      <c r="S2341" s="1">
        <v>92654</v>
      </c>
      <c r="T2341" s="1">
        <v>4290367</v>
      </c>
      <c r="U2341" s="1">
        <v>10.425595238095237</v>
      </c>
      <c r="V2341" s="36">
        <v>0.48013274165859887</v>
      </c>
      <c r="W2341" s="1">
        <v>5243</v>
      </c>
      <c r="X2341" s="1"/>
      <c r="Y2341" s="1">
        <v>99625</v>
      </c>
      <c r="Z2341" s="1"/>
      <c r="AA2341" s="1"/>
      <c r="AB2341" s="1"/>
      <c r="AC2341" s="1">
        <v>189474</v>
      </c>
      <c r="AD2341" s="1"/>
      <c r="AE2341" s="1"/>
      <c r="AF2341" s="1">
        <v>24032</v>
      </c>
      <c r="AG2341" s="1">
        <v>574.43196709697997</v>
      </c>
      <c r="AH2341" s="1">
        <v>0</v>
      </c>
      <c r="AI2341" s="1">
        <v>1028123.4406912021</v>
      </c>
      <c r="AJ2341" s="1">
        <v>0</v>
      </c>
      <c r="AK2341" s="1"/>
      <c r="AL2341" s="1">
        <v>0</v>
      </c>
      <c r="AM2341" s="1">
        <v>1667229.2295341666</v>
      </c>
      <c r="AN2341" s="1"/>
      <c r="AO2341" s="1">
        <v>0</v>
      </c>
      <c r="AP2341" s="1">
        <v>137007.37287799999</v>
      </c>
      <c r="AQ2341" s="1">
        <v>2832934.4750704658</v>
      </c>
      <c r="AR2341" s="1">
        <v>19415.930030000003</v>
      </c>
      <c r="AS2341" s="1">
        <v>0</v>
      </c>
      <c r="AT2341" s="1">
        <v>215988.93272499999</v>
      </c>
      <c r="AU2341" s="1">
        <v>0</v>
      </c>
      <c r="AV2341" s="1"/>
      <c r="AW2341" s="1">
        <v>0</v>
      </c>
      <c r="AX2341" s="1">
        <v>492855.97931999998</v>
      </c>
      <c r="AY2341" s="1"/>
      <c r="AZ2341" s="1">
        <v>0</v>
      </c>
      <c r="BA2341" s="1">
        <v>30820.037865600003</v>
      </c>
      <c r="BB2341" s="1">
        <v>759080.87994060002</v>
      </c>
      <c r="BC2341" s="7">
        <v>0.17883352721043871</v>
      </c>
      <c r="BD2341" s="35">
        <v>0.40531822655489652</v>
      </c>
      <c r="BE2341" s="35" t="s">
        <v>552</v>
      </c>
      <c r="BF2341" s="35">
        <v>1.3276397183243451</v>
      </c>
      <c r="BG2341" s="35" t="s">
        <v>552</v>
      </c>
      <c r="BH2341" s="35" t="s">
        <v>552</v>
      </c>
      <c r="BI2341" s="35" t="s">
        <v>552</v>
      </c>
      <c r="BJ2341" s="35">
        <v>0.67264986152185602</v>
      </c>
      <c r="BK2341" s="35" t="s">
        <v>552</v>
      </c>
      <c r="BL2341" s="35" t="s">
        <v>552</v>
      </c>
      <c r="BM2341" s="35">
        <v>1.8113347588188313</v>
      </c>
      <c r="BN2341" s="35">
        <v>0.83722799355184907</v>
      </c>
      <c r="BO2341" s="1">
        <v>49546.35</v>
      </c>
      <c r="BP2341" s="1">
        <v>0</v>
      </c>
      <c r="BQ2341" s="1">
        <v>6611443.5737999994</v>
      </c>
      <c r="BR2341" s="1">
        <v>293877.18683601386</v>
      </c>
      <c r="BS2341" s="1">
        <v>2596855.1427824805</v>
      </c>
      <c r="BT2341" s="1">
        <v>6611443.5737999994</v>
      </c>
      <c r="BU2341" s="1">
        <v>293877.18683601386</v>
      </c>
      <c r="BV2341" s="1">
        <v>764427.46085410251</v>
      </c>
      <c r="BW2341" s="35">
        <v>6.050779806122903</v>
      </c>
      <c r="BX2341" s="1">
        <v>33392945.691870078</v>
      </c>
      <c r="BY2341" s="1">
        <v>1484308.9607515465</v>
      </c>
      <c r="BZ2341" s="1">
        <v>13116143.514592163</v>
      </c>
      <c r="CA2341" s="1">
        <v>33392945.691870078</v>
      </c>
      <c r="CB2341" s="1">
        <v>1484308.9607515465</v>
      </c>
      <c r="CC2341" s="1">
        <v>3860954.7825277075</v>
      </c>
    </row>
    <row r="2342" spans="1:81" x14ac:dyDescent="0.25">
      <c r="A2342" t="s">
        <v>59</v>
      </c>
      <c r="B2342" t="s">
        <v>60</v>
      </c>
      <c r="C2342" t="s">
        <v>61</v>
      </c>
      <c r="D2342" t="s">
        <v>38</v>
      </c>
      <c r="E2342">
        <v>1</v>
      </c>
      <c r="F2342" t="s">
        <v>39</v>
      </c>
      <c r="G2342" t="s">
        <v>62</v>
      </c>
      <c r="H2342" s="74">
        <v>0.29175696267717999</v>
      </c>
      <c r="I2342" s="1">
        <v>540346296</v>
      </c>
      <c r="J2342" s="1"/>
      <c r="K2342" s="1"/>
      <c r="L2342" s="1">
        <v>43087104</v>
      </c>
      <c r="M2342" s="1">
        <v>152729</v>
      </c>
      <c r="N2342" s="1">
        <v>3271603</v>
      </c>
      <c r="O2342" s="1"/>
      <c r="P2342" s="1">
        <v>894659</v>
      </c>
      <c r="Q2342" s="1"/>
      <c r="R2342" s="1"/>
      <c r="S2342" s="1"/>
      <c r="T2342" s="1">
        <v>47406095</v>
      </c>
      <c r="U2342" s="1">
        <v>43.958862673926198</v>
      </c>
      <c r="V2342" s="36">
        <v>0.32389210038706423</v>
      </c>
      <c r="W2342" s="1"/>
      <c r="X2342" s="1"/>
      <c r="Y2342" s="1">
        <v>10123152</v>
      </c>
      <c r="Z2342" s="1">
        <v>395528</v>
      </c>
      <c r="AA2342" s="1">
        <v>20181683</v>
      </c>
      <c r="AB2342" s="1"/>
      <c r="AC2342" s="1">
        <v>117340</v>
      </c>
      <c r="AD2342" s="1"/>
      <c r="AE2342" s="1"/>
      <c r="AF2342" s="1"/>
      <c r="AG2342" s="1">
        <v>0</v>
      </c>
      <c r="AH2342" s="1">
        <v>0</v>
      </c>
      <c r="AI2342" s="1">
        <v>103860962.448</v>
      </c>
      <c r="AJ2342" s="1">
        <v>115398.04793377964</v>
      </c>
      <c r="AK2342" s="1">
        <v>5888146.5337936776</v>
      </c>
      <c r="AL2342" s="1">
        <v>0</v>
      </c>
      <c r="AM2342" s="1">
        <v>1031261.3835141666</v>
      </c>
      <c r="AN2342" s="1">
        <v>0</v>
      </c>
      <c r="AO2342" s="1">
        <v>0</v>
      </c>
      <c r="AP2342" s="1">
        <v>0</v>
      </c>
      <c r="AQ2342" s="1">
        <v>110895768.41324161</v>
      </c>
      <c r="AR2342" s="1">
        <v>0</v>
      </c>
      <c r="AS2342" s="1">
        <v>0</v>
      </c>
      <c r="AT2342" s="1">
        <v>21947189.9251488</v>
      </c>
      <c r="AU2342" s="1">
        <v>7951.0106485600063</v>
      </c>
      <c r="AV2342" s="1">
        <v>405697.64072041033</v>
      </c>
      <c r="AW2342" s="1">
        <v>0</v>
      </c>
      <c r="AX2342" s="1">
        <v>305222.46119999996</v>
      </c>
      <c r="AY2342" s="1">
        <v>0</v>
      </c>
      <c r="AZ2342" s="1">
        <v>0</v>
      </c>
      <c r="BA2342" s="1">
        <v>0</v>
      </c>
      <c r="BB2342" s="1">
        <v>22666061.037717771</v>
      </c>
      <c r="BC2342" s="7">
        <v>0.24717820856675102</v>
      </c>
      <c r="BD2342" s="35" t="s">
        <v>552</v>
      </c>
      <c r="BE2342" s="35" t="s">
        <v>552</v>
      </c>
      <c r="BF2342" s="35">
        <v>2.9198563071945798</v>
      </c>
      <c r="BG2342" s="35">
        <v>0.80763351152917684</v>
      </c>
      <c r="BH2342" s="35">
        <v>1.923779925166375</v>
      </c>
      <c r="BI2342" s="35" t="s">
        <v>552</v>
      </c>
      <c r="BJ2342" s="35">
        <v>1.4938472029166046</v>
      </c>
      <c r="BK2342" s="35" t="s">
        <v>552</v>
      </c>
      <c r="BL2342" s="35" t="s">
        <v>552</v>
      </c>
      <c r="BM2342" s="35" t="s">
        <v>552</v>
      </c>
      <c r="BN2342" s="35">
        <v>2.8173978356782894</v>
      </c>
      <c r="BO2342" s="1">
        <v>0</v>
      </c>
      <c r="BP2342" s="1"/>
      <c r="BQ2342" s="1">
        <v>177860386.79135996</v>
      </c>
      <c r="BR2342" s="1">
        <v>7905854.3775437446</v>
      </c>
      <c r="BS2342" s="1">
        <v>69860334.582112312</v>
      </c>
      <c r="BT2342" s="1">
        <v>177860386.79135996</v>
      </c>
      <c r="BU2342" s="1">
        <v>7905854.3775437446</v>
      </c>
      <c r="BV2342" s="1">
        <v>20564550.289779235</v>
      </c>
      <c r="BW2342" s="35">
        <v>7.5018252244644055</v>
      </c>
      <c r="BX2342" s="1">
        <v>1156417149.2730601</v>
      </c>
      <c r="BY2342" s="1">
        <v>51402483.412856266</v>
      </c>
      <c r="BZ2342" s="1">
        <v>454219685.57550091</v>
      </c>
      <c r="CA2342" s="1">
        <v>1156417149.2730601</v>
      </c>
      <c r="CB2342" s="1">
        <v>51402483.412856266</v>
      </c>
      <c r="CC2342" s="1">
        <v>133707111.80385345</v>
      </c>
    </row>
    <row r="2343" spans="1:81" x14ac:dyDescent="0.25">
      <c r="A2343" t="s">
        <v>59</v>
      </c>
      <c r="B2343" t="s">
        <v>60</v>
      </c>
      <c r="C2343" t="s">
        <v>61</v>
      </c>
      <c r="D2343" t="s">
        <v>1727</v>
      </c>
      <c r="E2343">
        <v>1</v>
      </c>
      <c r="F2343" t="s">
        <v>39</v>
      </c>
      <c r="G2343" t="s">
        <v>62</v>
      </c>
      <c r="H2343" s="74">
        <v>0.29175696267717999</v>
      </c>
      <c r="I2343" s="1">
        <v>3323914</v>
      </c>
      <c r="J2343" s="1">
        <v>47965.555268820928</v>
      </c>
      <c r="K2343" s="1"/>
      <c r="L2343" s="1">
        <v>5432.4447311790718</v>
      </c>
      <c r="M2343" s="1"/>
      <c r="N2343" s="1"/>
      <c r="O2343" s="1"/>
      <c r="P2343" s="1"/>
      <c r="Q2343" s="1"/>
      <c r="R2343" s="1"/>
      <c r="S2343" s="1"/>
      <c r="T2343" s="1">
        <v>53398</v>
      </c>
      <c r="U2343" s="1">
        <v>235.33333333333334</v>
      </c>
      <c r="V2343" s="36">
        <v>0.28415644898518871</v>
      </c>
      <c r="W2343" s="1">
        <v>207457</v>
      </c>
      <c r="X2343" s="1"/>
      <c r="Y2343" s="1">
        <v>23496</v>
      </c>
      <c r="Z2343" s="1"/>
      <c r="AA2343" s="1"/>
      <c r="AB2343" s="1"/>
      <c r="AC2343" s="1"/>
      <c r="AD2343" s="1"/>
      <c r="AE2343" s="1"/>
      <c r="AF2343" s="1"/>
      <c r="AG2343" s="1">
        <v>1362.9924900000001</v>
      </c>
      <c r="AH2343" s="1"/>
      <c r="AI2343" s="1">
        <v>243211.32528000005</v>
      </c>
      <c r="AJ2343" s="1"/>
      <c r="AK2343" s="1"/>
      <c r="AL2343" s="1"/>
      <c r="AM2343" s="1"/>
      <c r="AN2343" s="1"/>
      <c r="AO2343" s="1"/>
      <c r="AP2343" s="1"/>
      <c r="AQ2343" s="1">
        <v>244574.31777000005</v>
      </c>
      <c r="AR2343" s="1">
        <v>768256.83697000006</v>
      </c>
      <c r="AS2343" s="1"/>
      <c r="AT2343" s="1">
        <v>50939.783822400001</v>
      </c>
      <c r="AU2343" s="1"/>
      <c r="AV2343" s="1"/>
      <c r="AW2343" s="1"/>
      <c r="AX2343" s="1"/>
      <c r="AY2343" s="1"/>
      <c r="AZ2343" s="1"/>
      <c r="BA2343" s="1"/>
      <c r="BB2343" s="1">
        <v>819196.62079240009</v>
      </c>
      <c r="BC2343" s="7">
        <v>0.32003563827535858</v>
      </c>
      <c r="BD2343" s="35">
        <v>16.045260503015097</v>
      </c>
      <c r="BE2343" s="35" t="s">
        <v>552</v>
      </c>
      <c r="BF2343" s="35">
        <v>54.147096502269747</v>
      </c>
      <c r="BG2343" s="35" t="s">
        <v>552</v>
      </c>
      <c r="BH2343" s="35" t="s">
        <v>552</v>
      </c>
      <c r="BI2343" s="35" t="s">
        <v>552</v>
      </c>
      <c r="BJ2343" s="35" t="s">
        <v>552</v>
      </c>
      <c r="BK2343" s="35" t="s">
        <v>552</v>
      </c>
      <c r="BL2343" s="35" t="s">
        <v>552</v>
      </c>
      <c r="BM2343" s="35" t="s">
        <v>552</v>
      </c>
      <c r="BN2343" s="35">
        <v>19.921550218405187</v>
      </c>
      <c r="BO2343" s="1">
        <v>1960468.65</v>
      </c>
      <c r="BP2343" s="1"/>
      <c r="BQ2343" s="1">
        <v>1094099.5322399999</v>
      </c>
      <c r="BR2343" s="1">
        <v>48632.479285985413</v>
      </c>
      <c r="BS2343" s="1">
        <v>429742.45568284101</v>
      </c>
      <c r="BT2343" s="1">
        <v>1094099.5322399999</v>
      </c>
      <c r="BU2343" s="1">
        <v>48632.479285985413</v>
      </c>
      <c r="BV2343" s="1">
        <v>126501.83246911953</v>
      </c>
      <c r="BW2343" s="35">
        <v>7.5018252244644055</v>
      </c>
      <c r="BX2343" s="1">
        <v>7113643.9367927387</v>
      </c>
      <c r="BY2343" s="1">
        <v>316199.88054986269</v>
      </c>
      <c r="BZ2343" s="1">
        <v>2794110.3383819736</v>
      </c>
      <c r="CA2343" s="1">
        <v>7113643.9367927387</v>
      </c>
      <c r="CB2343" s="1">
        <v>316199.88054986269</v>
      </c>
      <c r="CC2343" s="1">
        <v>822492.80528869177</v>
      </c>
    </row>
    <row r="2344" spans="1:81" x14ac:dyDescent="0.25">
      <c r="A2344" t="s">
        <v>59</v>
      </c>
      <c r="B2344" t="s">
        <v>60</v>
      </c>
      <c r="C2344" t="s">
        <v>61</v>
      </c>
      <c r="D2344" t="s">
        <v>1729</v>
      </c>
      <c r="E2344">
        <v>1</v>
      </c>
      <c r="F2344" t="s">
        <v>39</v>
      </c>
      <c r="G2344" t="s">
        <v>62</v>
      </c>
      <c r="H2344" s="74">
        <v>0.29175696267717999</v>
      </c>
      <c r="I2344" s="1">
        <v>1856308</v>
      </c>
      <c r="J2344" s="1"/>
      <c r="K2344" s="1"/>
      <c r="L2344" s="1"/>
      <c r="M2344" s="1"/>
      <c r="N2344" s="1">
        <v>211570</v>
      </c>
      <c r="O2344" s="1"/>
      <c r="P2344" s="1"/>
      <c r="Q2344" s="1"/>
      <c r="R2344" s="1"/>
      <c r="S2344" s="1"/>
      <c r="T2344" s="1">
        <v>211570</v>
      </c>
      <c r="U2344" s="1">
        <v>28.4</v>
      </c>
      <c r="V2344" s="36">
        <v>0.31447177169342733</v>
      </c>
      <c r="W2344" s="1"/>
      <c r="X2344" s="1"/>
      <c r="Y2344" s="1"/>
      <c r="Z2344" s="1"/>
      <c r="AA2344" s="1">
        <v>2449153</v>
      </c>
      <c r="AB2344" s="1"/>
      <c r="AC2344" s="1"/>
      <c r="AD2344" s="1"/>
      <c r="AE2344" s="1"/>
      <c r="AF2344" s="1"/>
      <c r="AG2344" s="1"/>
      <c r="AH2344" s="1"/>
      <c r="AI2344" s="1"/>
      <c r="AJ2344" s="1"/>
      <c r="AK2344" s="1">
        <v>714557.44041170343</v>
      </c>
      <c r="AL2344" s="1"/>
      <c r="AM2344" s="1"/>
      <c r="AN2344" s="1"/>
      <c r="AO2344" s="1"/>
      <c r="AP2344" s="1"/>
      <c r="AQ2344" s="1">
        <v>714557.44041170343</v>
      </c>
      <c r="AR2344" s="1"/>
      <c r="AS2344" s="1"/>
      <c r="AT2344" s="1"/>
      <c r="AU2344" s="1"/>
      <c r="AV2344" s="1">
        <v>49233.534877310041</v>
      </c>
      <c r="AW2344" s="1"/>
      <c r="AX2344" s="1"/>
      <c r="AY2344" s="1"/>
      <c r="AZ2344" s="1"/>
      <c r="BA2344" s="1"/>
      <c r="BB2344" s="1">
        <v>49233.534877310041</v>
      </c>
      <c r="BC2344" s="7">
        <v>0.41145702937713646</v>
      </c>
      <c r="BD2344" s="35" t="s">
        <v>552</v>
      </c>
      <c r="BE2344" s="35" t="s">
        <v>552</v>
      </c>
      <c r="BF2344" s="35" t="s">
        <v>552</v>
      </c>
      <c r="BG2344" s="35" t="s">
        <v>552</v>
      </c>
      <c r="BH2344" s="35">
        <v>3.6101100122371483</v>
      </c>
      <c r="BI2344" s="35" t="s">
        <v>552</v>
      </c>
      <c r="BJ2344" s="35" t="s">
        <v>552</v>
      </c>
      <c r="BK2344" s="35" t="s">
        <v>552</v>
      </c>
      <c r="BL2344" s="35" t="s">
        <v>552</v>
      </c>
      <c r="BM2344" s="35" t="s">
        <v>552</v>
      </c>
      <c r="BN2344" s="35">
        <v>3.6101100122371483</v>
      </c>
      <c r="BO2344" s="1"/>
      <c r="BP2344" s="1"/>
      <c r="BQ2344" s="1">
        <v>611022.34127999994</v>
      </c>
      <c r="BR2344" s="1">
        <v>27159.806288131706</v>
      </c>
      <c r="BS2344" s="1">
        <v>239998.49527505922</v>
      </c>
      <c r="BT2344" s="1">
        <v>611022.34127999994</v>
      </c>
      <c r="BU2344" s="1">
        <v>27159.806288131706</v>
      </c>
      <c r="BV2344" s="1">
        <v>70647.544920562432</v>
      </c>
      <c r="BW2344" s="35">
        <v>7.5018252244644055</v>
      </c>
      <c r="BX2344" s="1">
        <v>3972760.4712456022</v>
      </c>
      <c r="BY2344" s="1">
        <v>176588.3136157417</v>
      </c>
      <c r="BZ2344" s="1">
        <v>1560428.2704128819</v>
      </c>
      <c r="CA2344" s="1">
        <v>3972760.4712456022</v>
      </c>
      <c r="CB2344" s="1">
        <v>176588.3136157417</v>
      </c>
      <c r="CC2344" s="1">
        <v>459337.98961099499</v>
      </c>
    </row>
    <row r="2345" spans="1:81" x14ac:dyDescent="0.25">
      <c r="A2345" t="s">
        <v>59</v>
      </c>
      <c r="B2345" t="s">
        <v>60</v>
      </c>
      <c r="C2345" t="s">
        <v>61</v>
      </c>
      <c r="D2345" t="s">
        <v>28</v>
      </c>
      <c r="E2345">
        <v>1</v>
      </c>
      <c r="F2345" t="s">
        <v>39</v>
      </c>
      <c r="G2345" t="s">
        <v>62</v>
      </c>
      <c r="H2345" s="74">
        <v>0.29175696267717999</v>
      </c>
      <c r="I2345" s="1">
        <v>619926771</v>
      </c>
      <c r="J2345" s="1">
        <v>47965.555268820928</v>
      </c>
      <c r="K2345" s="1">
        <v>0</v>
      </c>
      <c r="L2345" s="1">
        <v>47199239.444731176</v>
      </c>
      <c r="M2345" s="1">
        <v>152729</v>
      </c>
      <c r="N2345" s="1">
        <v>3483173</v>
      </c>
      <c r="O2345" s="1">
        <v>0</v>
      </c>
      <c r="P2345" s="1">
        <v>20373932</v>
      </c>
      <c r="Q2345" s="1">
        <v>0</v>
      </c>
      <c r="R2345" s="1">
        <v>0</v>
      </c>
      <c r="S2345" s="1">
        <v>1773387</v>
      </c>
      <c r="T2345" s="1">
        <v>73030426</v>
      </c>
      <c r="U2345" s="1"/>
      <c r="V2345" s="36"/>
      <c r="W2345" s="1">
        <v>207457</v>
      </c>
      <c r="X2345" s="1"/>
      <c r="Y2345" s="1">
        <v>10540901</v>
      </c>
      <c r="Z2345" s="1">
        <v>395528</v>
      </c>
      <c r="AA2345" s="1">
        <v>22630836</v>
      </c>
      <c r="AB2345" s="1"/>
      <c r="AC2345" s="1">
        <v>1493930</v>
      </c>
      <c r="AD2345" s="1"/>
      <c r="AE2345" s="1"/>
      <c r="AF2345" s="1">
        <v>345727</v>
      </c>
      <c r="AG2345" s="1">
        <v>1362.9924900000001</v>
      </c>
      <c r="AH2345" s="1">
        <v>0</v>
      </c>
      <c r="AI2345" s="1">
        <v>108177493.99459249</v>
      </c>
      <c r="AJ2345" s="1">
        <v>115398.04793377964</v>
      </c>
      <c r="AK2345" s="1">
        <v>6602703.9742053812</v>
      </c>
      <c r="AL2345" s="1">
        <v>0</v>
      </c>
      <c r="AM2345" s="1">
        <v>13139846.791096665</v>
      </c>
      <c r="AN2345" s="1">
        <v>0</v>
      </c>
      <c r="AO2345" s="1">
        <v>0</v>
      </c>
      <c r="AP2345" s="1">
        <v>1973406.7328589999</v>
      </c>
      <c r="AQ2345" s="1">
        <v>130010212.5331773</v>
      </c>
      <c r="AR2345" s="1">
        <v>768256.83697000006</v>
      </c>
      <c r="AS2345" s="1">
        <v>0</v>
      </c>
      <c r="AT2345" s="1">
        <v>22852877.861479398</v>
      </c>
      <c r="AU2345" s="1">
        <v>7951.0106485600063</v>
      </c>
      <c r="AV2345" s="1">
        <v>454931.17559772037</v>
      </c>
      <c r="AW2345" s="1">
        <v>0</v>
      </c>
      <c r="AX2345" s="1">
        <v>3885980.8373999996</v>
      </c>
      <c r="AY2345" s="1">
        <v>0</v>
      </c>
      <c r="AZ2345" s="1">
        <v>0</v>
      </c>
      <c r="BA2345" s="1">
        <v>443380.46068409999</v>
      </c>
      <c r="BB2345" s="1">
        <v>28413378.182779778</v>
      </c>
      <c r="BC2345" s="7">
        <v>0.25555210409836787</v>
      </c>
      <c r="BD2345" s="35">
        <v>16.045260503015097</v>
      </c>
      <c r="BE2345" s="35" t="s">
        <v>552</v>
      </c>
      <c r="BF2345" s="35">
        <v>2.7761119331065562</v>
      </c>
      <c r="BG2345" s="35">
        <v>0.80763351152917684</v>
      </c>
      <c r="BH2345" s="35">
        <v>2.0262086177755458</v>
      </c>
      <c r="BI2345" s="35" t="s">
        <v>552</v>
      </c>
      <c r="BJ2345" s="35">
        <v>0.835667245208076</v>
      </c>
      <c r="BK2345" s="35" t="s">
        <v>552</v>
      </c>
      <c r="BL2345" s="35" t="s">
        <v>552</v>
      </c>
      <c r="BM2345" s="35">
        <v>1.3628086782767099</v>
      </c>
      <c r="BN2345" s="35">
        <v>2.1692820293278459</v>
      </c>
      <c r="BO2345" s="1">
        <v>1960468.65</v>
      </c>
      <c r="BP2345" s="1">
        <v>0</v>
      </c>
      <c r="BQ2345" s="1">
        <v>204055095.94235998</v>
      </c>
      <c r="BR2345" s="1">
        <v>9070203.3354308568</v>
      </c>
      <c r="BS2345" s="1">
        <v>80149141.317457154</v>
      </c>
      <c r="BT2345" s="1">
        <v>204055095.94235998</v>
      </c>
      <c r="BU2345" s="1">
        <v>9070203.3354308568</v>
      </c>
      <c r="BV2345" s="1">
        <v>23593231.512056034</v>
      </c>
      <c r="BW2345" s="35">
        <v>7.5018252244644055</v>
      </c>
      <c r="BX2345" s="1">
        <v>1326730569.9785407</v>
      </c>
      <c r="BY2345" s="1">
        <v>58972876.837325543</v>
      </c>
      <c r="BZ2345" s="1">
        <v>521115708.73700523</v>
      </c>
      <c r="CA2345" s="1">
        <v>1326730569.9785407</v>
      </c>
      <c r="CB2345" s="1">
        <v>58972876.837325543</v>
      </c>
      <c r="CC2345" s="1">
        <v>153399067.77171445</v>
      </c>
    </row>
    <row r="2346" spans="1:81" x14ac:dyDescent="0.25">
      <c r="A2346" t="s">
        <v>59</v>
      </c>
      <c r="B2346" t="s">
        <v>60</v>
      </c>
      <c r="C2346" t="s">
        <v>61</v>
      </c>
      <c r="D2346" t="s">
        <v>1730</v>
      </c>
      <c r="E2346">
        <v>1</v>
      </c>
      <c r="F2346" t="s">
        <v>39</v>
      </c>
      <c r="G2346" t="s">
        <v>62</v>
      </c>
      <c r="H2346" s="74">
        <v>0.29175696267717999</v>
      </c>
      <c r="I2346" s="1">
        <v>74400253</v>
      </c>
      <c r="J2346" s="1"/>
      <c r="K2346" s="1"/>
      <c r="L2346" s="1">
        <v>4106703</v>
      </c>
      <c r="M2346" s="1"/>
      <c r="N2346" s="1"/>
      <c r="O2346" s="1"/>
      <c r="P2346" s="1">
        <v>19479273</v>
      </c>
      <c r="Q2346" s="1"/>
      <c r="R2346" s="1"/>
      <c r="S2346" s="1">
        <v>1773387</v>
      </c>
      <c r="T2346" s="1">
        <v>25359363</v>
      </c>
      <c r="U2346" s="1">
        <v>8.6097856854023451</v>
      </c>
      <c r="V2346" s="36">
        <v>0.36961128066894822</v>
      </c>
      <c r="W2346" s="1"/>
      <c r="X2346" s="1"/>
      <c r="Y2346" s="1">
        <v>394253</v>
      </c>
      <c r="Z2346" s="1"/>
      <c r="AA2346" s="1"/>
      <c r="AB2346" s="1"/>
      <c r="AC2346" s="1">
        <v>1376590</v>
      </c>
      <c r="AD2346" s="1"/>
      <c r="AE2346" s="1"/>
      <c r="AF2346" s="1">
        <v>345727</v>
      </c>
      <c r="AG2346" s="1">
        <v>0</v>
      </c>
      <c r="AH2346" s="1">
        <v>0</v>
      </c>
      <c r="AI2346" s="1">
        <v>4073320.2213125001</v>
      </c>
      <c r="AJ2346" s="1">
        <v>0</v>
      </c>
      <c r="AK2346" s="1"/>
      <c r="AL2346" s="1">
        <v>0</v>
      </c>
      <c r="AM2346" s="1">
        <v>12108585.407582499</v>
      </c>
      <c r="AN2346" s="1"/>
      <c r="AO2346" s="1">
        <v>0</v>
      </c>
      <c r="AP2346" s="1">
        <v>1973406.7328589999</v>
      </c>
      <c r="AQ2346" s="1">
        <v>18155312.361754</v>
      </c>
      <c r="AR2346" s="1">
        <v>0</v>
      </c>
      <c r="AS2346" s="1">
        <v>0</v>
      </c>
      <c r="AT2346" s="1">
        <v>854748.15250820003</v>
      </c>
      <c r="AU2346" s="1">
        <v>0</v>
      </c>
      <c r="AV2346" s="1"/>
      <c r="AW2346" s="1">
        <v>0</v>
      </c>
      <c r="AX2346" s="1">
        <v>3580758.3761999998</v>
      </c>
      <c r="AY2346" s="1"/>
      <c r="AZ2346" s="1">
        <v>0</v>
      </c>
      <c r="BA2346" s="1">
        <v>443380.46068409999</v>
      </c>
      <c r="BB2346" s="1">
        <v>4878886.9893923001</v>
      </c>
      <c r="BC2346" s="7">
        <v>0.30959840084342588</v>
      </c>
      <c r="BD2346" s="35" t="s">
        <v>552</v>
      </c>
      <c r="BE2346" s="35" t="s">
        <v>552</v>
      </c>
      <c r="BF2346" s="35">
        <v>1.2000060325328372</v>
      </c>
      <c r="BG2346" s="35" t="s">
        <v>552</v>
      </c>
      <c r="BH2346" s="35" t="s">
        <v>552</v>
      </c>
      <c r="BI2346" s="35" t="s">
        <v>552</v>
      </c>
      <c r="BJ2346" s="35">
        <v>0.80543785098050114</v>
      </c>
      <c r="BK2346" s="35" t="s">
        <v>552</v>
      </c>
      <c r="BL2346" s="35" t="s">
        <v>552</v>
      </c>
      <c r="BM2346" s="35">
        <v>1.3628086782767099</v>
      </c>
      <c r="BN2346" s="35">
        <v>0.90831143318332952</v>
      </c>
      <c r="BO2346" s="1">
        <v>0</v>
      </c>
      <c r="BP2346" s="1">
        <v>0</v>
      </c>
      <c r="BQ2346" s="1">
        <v>24489587.277479995</v>
      </c>
      <c r="BR2346" s="1">
        <v>1088556.6723129943</v>
      </c>
      <c r="BS2346" s="1">
        <v>9619065.7843869179</v>
      </c>
      <c r="BT2346" s="1">
        <v>24489587.277479995</v>
      </c>
      <c r="BU2346" s="1">
        <v>1088556.6723129943</v>
      </c>
      <c r="BV2346" s="1">
        <v>2831531.8448871141</v>
      </c>
      <c r="BW2346" s="35">
        <v>7.5018252244644055</v>
      </c>
      <c r="BX2346" s="1">
        <v>159227016.29744202</v>
      </c>
      <c r="BY2346" s="1">
        <v>7077605.23030366</v>
      </c>
      <c r="BZ2346" s="1">
        <v>62541484.552709356</v>
      </c>
      <c r="CA2346" s="1">
        <v>159227016.29744202</v>
      </c>
      <c r="CB2346" s="1">
        <v>7077605.23030366</v>
      </c>
      <c r="CC2346" s="1">
        <v>18410125.172961272</v>
      </c>
    </row>
    <row r="2347" spans="1:81" x14ac:dyDescent="0.25">
      <c r="A2347" t="s">
        <v>397</v>
      </c>
      <c r="B2347" t="s">
        <v>398</v>
      </c>
      <c r="C2347" t="s">
        <v>61</v>
      </c>
      <c r="D2347" t="s">
        <v>38</v>
      </c>
      <c r="E2347">
        <v>20</v>
      </c>
      <c r="F2347" t="s">
        <v>39</v>
      </c>
      <c r="G2347" t="s">
        <v>62</v>
      </c>
      <c r="H2347" s="74">
        <v>0.29175696267717999</v>
      </c>
      <c r="I2347" s="1">
        <v>13232323</v>
      </c>
      <c r="J2347" s="1">
        <v>2383498</v>
      </c>
      <c r="K2347" s="1"/>
      <c r="L2347" s="1"/>
      <c r="M2347" s="1">
        <v>9212</v>
      </c>
      <c r="N2347" s="1"/>
      <c r="O2347" s="1"/>
      <c r="P2347" s="1"/>
      <c r="Q2347" s="1"/>
      <c r="R2347" s="1"/>
      <c r="S2347" s="1"/>
      <c r="T2347" s="1">
        <v>2392710</v>
      </c>
      <c r="U2347" s="1">
        <v>39.970873786407765</v>
      </c>
      <c r="V2347" s="36">
        <v>0.15199091412497093</v>
      </c>
      <c r="W2347" s="1">
        <v>509839</v>
      </c>
      <c r="X2347" s="1"/>
      <c r="Y2347" s="1"/>
      <c r="Z2347" s="1">
        <v>323</v>
      </c>
      <c r="AA2347" s="1"/>
      <c r="AB2347" s="1"/>
      <c r="AC2347" s="1"/>
      <c r="AD2347" s="1"/>
      <c r="AE2347" s="1"/>
      <c r="AF2347" s="1">
        <v>9835</v>
      </c>
      <c r="AG2347" s="1">
        <v>27760.601205999996</v>
      </c>
      <c r="AH2347" s="1">
        <v>0</v>
      </c>
      <c r="AI2347" s="1">
        <v>0</v>
      </c>
      <c r="AJ2347" s="1">
        <v>94.23749894472914</v>
      </c>
      <c r="AK2347" s="1">
        <v>0</v>
      </c>
      <c r="AL2347" s="1">
        <v>0</v>
      </c>
      <c r="AM2347" s="1">
        <v>0</v>
      </c>
      <c r="AN2347" s="1">
        <v>0</v>
      </c>
      <c r="AO2347" s="1">
        <v>0</v>
      </c>
      <c r="AP2347" s="1">
        <v>56096.282899999991</v>
      </c>
      <c r="AQ2347" s="1">
        <v>83951.121604944725</v>
      </c>
      <c r="AR2347" s="1">
        <v>1888040.8831900002</v>
      </c>
      <c r="AS2347" s="1">
        <v>0</v>
      </c>
      <c r="AT2347" s="1">
        <v>0</v>
      </c>
      <c r="AU2347" s="1">
        <v>6.4930332100000054</v>
      </c>
      <c r="AV2347" s="1">
        <v>0</v>
      </c>
      <c r="AW2347" s="1">
        <v>0</v>
      </c>
      <c r="AX2347" s="1">
        <v>0</v>
      </c>
      <c r="AY2347" s="1">
        <v>0</v>
      </c>
      <c r="AZ2347" s="1">
        <v>0</v>
      </c>
      <c r="BA2347" s="1">
        <v>12612.9773805</v>
      </c>
      <c r="BB2347" s="1">
        <v>1900660.3536037102</v>
      </c>
      <c r="BC2347" s="7">
        <v>0.14998209121774422</v>
      </c>
      <c r="BD2347" s="35">
        <v>0.80377725695427482</v>
      </c>
      <c r="BE2347" s="35" t="s">
        <v>552</v>
      </c>
      <c r="BF2347" s="35" t="s">
        <v>552</v>
      </c>
      <c r="BG2347" s="35">
        <v>1.0934708223483407E-2</v>
      </c>
      <c r="BH2347" s="35" t="s">
        <v>552</v>
      </c>
      <c r="BI2347" s="35" t="s">
        <v>552</v>
      </c>
      <c r="BJ2347" s="35" t="s">
        <v>552</v>
      </c>
      <c r="BK2347" s="35" t="s">
        <v>552</v>
      </c>
      <c r="BL2347" s="35" t="s">
        <v>552</v>
      </c>
      <c r="BM2347" s="35" t="s">
        <v>552</v>
      </c>
      <c r="BN2347" s="35">
        <v>0.82944087466038718</v>
      </c>
      <c r="BO2347" s="1">
        <v>4817978.55</v>
      </c>
      <c r="BP2347" s="1"/>
      <c r="BQ2347" s="1">
        <v>4355551.4386799997</v>
      </c>
      <c r="BR2347" s="1">
        <v>193603.28642767784</v>
      </c>
      <c r="BS2347" s="1">
        <v>1710781.6208266937</v>
      </c>
      <c r="BT2347" s="1">
        <v>4355551.4386799997</v>
      </c>
      <c r="BU2347" s="1">
        <v>193603.28642767784</v>
      </c>
      <c r="BV2347" s="1">
        <v>503596.99658994703</v>
      </c>
      <c r="BW2347" s="35">
        <v>6.0230797392894422</v>
      </c>
      <c r="BX2347" s="1">
        <v>21878282.185066488</v>
      </c>
      <c r="BY2347" s="1">
        <v>972484.74551471928</v>
      </c>
      <c r="BZ2347" s="1">
        <v>8593392.4979233164</v>
      </c>
      <c r="CA2347" s="1">
        <v>21878282.185066488</v>
      </c>
      <c r="CB2347" s="1">
        <v>972484.74551471928</v>
      </c>
      <c r="CC2347" s="1">
        <v>2529607.8703379775</v>
      </c>
    </row>
    <row r="2348" spans="1:81" x14ac:dyDescent="0.25">
      <c r="A2348" t="s">
        <v>397</v>
      </c>
      <c r="B2348" t="s">
        <v>398</v>
      </c>
      <c r="C2348" t="s">
        <v>61</v>
      </c>
      <c r="D2348" t="s">
        <v>1727</v>
      </c>
      <c r="E2348">
        <v>20</v>
      </c>
      <c r="F2348" t="s">
        <v>39</v>
      </c>
      <c r="G2348" t="s">
        <v>62</v>
      </c>
      <c r="H2348" s="74">
        <v>0.29175696267717999</v>
      </c>
      <c r="I2348" s="1">
        <v>5513475</v>
      </c>
      <c r="J2348" s="1"/>
      <c r="K2348" s="1"/>
      <c r="L2348" s="1">
        <v>123512</v>
      </c>
      <c r="M2348" s="1"/>
      <c r="N2348" s="1"/>
      <c r="O2348" s="1"/>
      <c r="P2348" s="1"/>
      <c r="Q2348" s="1"/>
      <c r="R2348" s="1"/>
      <c r="S2348" s="1"/>
      <c r="T2348" s="1">
        <v>123512</v>
      </c>
      <c r="U2348" s="1">
        <v>159.16666666666666</v>
      </c>
      <c r="V2348" s="36">
        <v>0.29659505876183445</v>
      </c>
      <c r="W2348" s="1"/>
      <c r="X2348" s="1"/>
      <c r="Y2348" s="1">
        <v>333122</v>
      </c>
      <c r="Z2348" s="1"/>
      <c r="AA2348" s="1"/>
      <c r="AB2348" s="1"/>
      <c r="AC2348" s="1"/>
      <c r="AD2348" s="1"/>
      <c r="AE2348" s="1"/>
      <c r="AF2348" s="1"/>
      <c r="AG2348" s="1">
        <v>0</v>
      </c>
      <c r="AH2348" s="1"/>
      <c r="AI2348" s="1">
        <v>3448205.7839600001</v>
      </c>
      <c r="AJ2348" s="1"/>
      <c r="AK2348" s="1"/>
      <c r="AL2348" s="1"/>
      <c r="AM2348" s="1"/>
      <c r="AN2348" s="1"/>
      <c r="AO2348" s="1"/>
      <c r="AP2348" s="1"/>
      <c r="AQ2348" s="1">
        <v>3448205.7839600001</v>
      </c>
      <c r="AR2348" s="1">
        <v>0</v>
      </c>
      <c r="AS2348" s="1"/>
      <c r="AT2348" s="1">
        <v>722214.95856679999</v>
      </c>
      <c r="AU2348" s="1"/>
      <c r="AV2348" s="1"/>
      <c r="AW2348" s="1"/>
      <c r="AX2348" s="1"/>
      <c r="AY2348" s="1"/>
      <c r="AZ2348" s="1"/>
      <c r="BA2348" s="1"/>
      <c r="BB2348" s="1">
        <v>722214.95856679999</v>
      </c>
      <c r="BC2348" s="7">
        <v>0.75640512426859652</v>
      </c>
      <c r="BD2348" s="35" t="s">
        <v>552</v>
      </c>
      <c r="BE2348" s="35" t="s">
        <v>552</v>
      </c>
      <c r="BF2348" s="35">
        <v>33.765308168654059</v>
      </c>
      <c r="BG2348" s="35" t="s">
        <v>552</v>
      </c>
      <c r="BH2348" s="35" t="s">
        <v>552</v>
      </c>
      <c r="BI2348" s="35" t="s">
        <v>552</v>
      </c>
      <c r="BJ2348" s="35" t="s">
        <v>552</v>
      </c>
      <c r="BK2348" s="35" t="s">
        <v>552</v>
      </c>
      <c r="BL2348" s="35" t="s">
        <v>552</v>
      </c>
      <c r="BM2348" s="35" t="s">
        <v>552</v>
      </c>
      <c r="BN2348" s="35">
        <v>33.765308168654059</v>
      </c>
      <c r="BO2348" s="1">
        <v>0</v>
      </c>
      <c r="BP2348" s="1"/>
      <c r="BQ2348" s="1">
        <v>1814815.4309999996</v>
      </c>
      <c r="BR2348" s="1">
        <v>80668.139648407989</v>
      </c>
      <c r="BS2348" s="1">
        <v>712826.59113501478</v>
      </c>
      <c r="BT2348" s="1">
        <v>1814815.4309999996</v>
      </c>
      <c r="BU2348" s="1">
        <v>80668.139648407989</v>
      </c>
      <c r="BV2348" s="1">
        <v>209832.35149064587</v>
      </c>
      <c r="BW2348" s="35">
        <v>6.0230797392894422</v>
      </c>
      <c r="BX2348" s="1">
        <v>9115962.6220059339</v>
      </c>
      <c r="BY2348" s="1">
        <v>405202.49787408946</v>
      </c>
      <c r="BZ2348" s="1">
        <v>3580584.807557052</v>
      </c>
      <c r="CA2348" s="1">
        <v>9115962.6220059339</v>
      </c>
      <c r="CB2348" s="1">
        <v>405202.49787408946</v>
      </c>
      <c r="CC2348" s="1">
        <v>1054004.633420124</v>
      </c>
    </row>
    <row r="2349" spans="1:81" x14ac:dyDescent="0.25">
      <c r="A2349" t="s">
        <v>397</v>
      </c>
      <c r="B2349" t="s">
        <v>398</v>
      </c>
      <c r="C2349" t="s">
        <v>61</v>
      </c>
      <c r="D2349" t="s">
        <v>28</v>
      </c>
      <c r="E2349">
        <v>20</v>
      </c>
      <c r="F2349" t="s">
        <v>39</v>
      </c>
      <c r="G2349" t="s">
        <v>62</v>
      </c>
      <c r="H2349" s="74">
        <v>0.29175696267717999</v>
      </c>
      <c r="I2349" s="1">
        <v>23970217</v>
      </c>
      <c r="J2349" s="1">
        <v>3771535</v>
      </c>
      <c r="K2349" s="1">
        <v>0</v>
      </c>
      <c r="L2349" s="1">
        <v>123512</v>
      </c>
      <c r="M2349" s="1">
        <v>9212</v>
      </c>
      <c r="N2349" s="1">
        <v>0</v>
      </c>
      <c r="O2349" s="1">
        <v>0</v>
      </c>
      <c r="P2349" s="1">
        <v>672399</v>
      </c>
      <c r="Q2349" s="1">
        <v>0</v>
      </c>
      <c r="R2349" s="1">
        <v>0</v>
      </c>
      <c r="S2349" s="1">
        <v>654985</v>
      </c>
      <c r="T2349" s="1">
        <v>5231643</v>
      </c>
      <c r="U2349" s="1"/>
      <c r="V2349" s="36"/>
      <c r="W2349" s="1">
        <v>601316</v>
      </c>
      <c r="X2349" s="1"/>
      <c r="Y2349" s="1">
        <v>333122</v>
      </c>
      <c r="Z2349" s="1">
        <v>323</v>
      </c>
      <c r="AA2349" s="1"/>
      <c r="AB2349" s="1"/>
      <c r="AC2349" s="1">
        <v>52289</v>
      </c>
      <c r="AD2349" s="1"/>
      <c r="AE2349" s="1"/>
      <c r="AF2349" s="1">
        <v>131768</v>
      </c>
      <c r="AG2349" s="1">
        <v>43927.068144999997</v>
      </c>
      <c r="AH2349" s="1">
        <v>0</v>
      </c>
      <c r="AI2349" s="1">
        <v>3448205.7839600001</v>
      </c>
      <c r="AJ2349" s="1">
        <v>94.23749894472914</v>
      </c>
      <c r="AK2349" s="1">
        <v>0</v>
      </c>
      <c r="AL2349" s="1">
        <v>0</v>
      </c>
      <c r="AM2349" s="1">
        <v>459861.15319749998</v>
      </c>
      <c r="AN2349" s="1">
        <v>0</v>
      </c>
      <c r="AO2349" s="1">
        <v>0</v>
      </c>
      <c r="AP2349" s="1">
        <v>752249.97604500002</v>
      </c>
      <c r="AQ2349" s="1">
        <v>4704338.218846445</v>
      </c>
      <c r="AR2349" s="1">
        <v>2226799.4243600001</v>
      </c>
      <c r="AS2349" s="1">
        <v>0</v>
      </c>
      <c r="AT2349" s="1">
        <v>722214.95856679999</v>
      </c>
      <c r="AU2349" s="1">
        <v>6.4930332100000054</v>
      </c>
      <c r="AV2349" s="1">
        <v>0</v>
      </c>
      <c r="AW2349" s="1">
        <v>0</v>
      </c>
      <c r="AX2349" s="1">
        <v>136013.10102</v>
      </c>
      <c r="AY2349" s="1">
        <v>0</v>
      </c>
      <c r="AZ2349" s="1">
        <v>0</v>
      </c>
      <c r="BA2349" s="1">
        <v>168986.96527440002</v>
      </c>
      <c r="BB2349" s="1">
        <v>3254020.9422544101</v>
      </c>
      <c r="BC2349" s="7">
        <v>0.33201030933932951</v>
      </c>
      <c r="BD2349" s="35">
        <v>0.60206957976129083</v>
      </c>
      <c r="BE2349" s="35" t="s">
        <v>552</v>
      </c>
      <c r="BF2349" s="35">
        <v>33.765308168654059</v>
      </c>
      <c r="BG2349" s="35">
        <v>1.0934708223483407E-2</v>
      </c>
      <c r="BH2349" s="35" t="s">
        <v>552</v>
      </c>
      <c r="BI2349" s="35" t="s">
        <v>552</v>
      </c>
      <c r="BJ2349" s="35">
        <v>0.88619146402284954</v>
      </c>
      <c r="BK2349" s="35" t="s">
        <v>552</v>
      </c>
      <c r="BL2349" s="35" t="s">
        <v>552</v>
      </c>
      <c r="BM2349" s="35">
        <v>1.4065008226438773</v>
      </c>
      <c r="BN2349" s="35">
        <v>1.5211969090973629</v>
      </c>
      <c r="BO2349" s="1">
        <v>5682436.1999999993</v>
      </c>
      <c r="BP2349" s="1">
        <v>0</v>
      </c>
      <c r="BQ2349" s="1">
        <v>7890036.6277199993</v>
      </c>
      <c r="BR2349" s="1">
        <v>350710.36186046794</v>
      </c>
      <c r="BS2349" s="1">
        <v>3099063.3081453322</v>
      </c>
      <c r="BT2349" s="1">
        <v>7890036.6277199993</v>
      </c>
      <c r="BU2349" s="1">
        <v>350710.36186046794</v>
      </c>
      <c r="BV2349" s="1">
        <v>912260.77906421188</v>
      </c>
      <c r="BW2349" s="35">
        <v>6.0230797392894422</v>
      </c>
      <c r="BX2349" s="1">
        <v>39632283.126951925</v>
      </c>
      <c r="BY2349" s="1">
        <v>1761646.1130201854</v>
      </c>
      <c r="BZ2349" s="1">
        <v>15566842.113920134</v>
      </c>
      <c r="CA2349" s="1">
        <v>39632283.126951925</v>
      </c>
      <c r="CB2349" s="1">
        <v>1761646.1130201854</v>
      </c>
      <c r="CC2349" s="1">
        <v>4582358.636265845</v>
      </c>
    </row>
    <row r="2350" spans="1:81" x14ac:dyDescent="0.25">
      <c r="A2350" t="s">
        <v>397</v>
      </c>
      <c r="B2350" t="s">
        <v>398</v>
      </c>
      <c r="C2350" t="s">
        <v>61</v>
      </c>
      <c r="D2350" t="s">
        <v>1730</v>
      </c>
      <c r="E2350">
        <v>20</v>
      </c>
      <c r="F2350" t="s">
        <v>39</v>
      </c>
      <c r="G2350" t="s">
        <v>62</v>
      </c>
      <c r="H2350" s="74">
        <v>0.29175696267717999</v>
      </c>
      <c r="I2350" s="1">
        <v>5224419</v>
      </c>
      <c r="J2350" s="1">
        <v>1388037</v>
      </c>
      <c r="K2350" s="1"/>
      <c r="L2350" s="1"/>
      <c r="M2350" s="1"/>
      <c r="N2350" s="1"/>
      <c r="O2350" s="1"/>
      <c r="P2350" s="1">
        <v>672399</v>
      </c>
      <c r="Q2350" s="1"/>
      <c r="R2350" s="1"/>
      <c r="S2350" s="1">
        <v>654985</v>
      </c>
      <c r="T2350" s="1">
        <v>2715421</v>
      </c>
      <c r="U2350" s="1">
        <v>10.298804780876495</v>
      </c>
      <c r="V2350" s="36">
        <v>0.25012438137186116</v>
      </c>
      <c r="W2350" s="1">
        <v>91477</v>
      </c>
      <c r="X2350" s="1"/>
      <c r="Y2350" s="1"/>
      <c r="Z2350" s="1"/>
      <c r="AA2350" s="1"/>
      <c r="AB2350" s="1"/>
      <c r="AC2350" s="1">
        <v>52289</v>
      </c>
      <c r="AD2350" s="1"/>
      <c r="AE2350" s="1"/>
      <c r="AF2350" s="1">
        <v>121933</v>
      </c>
      <c r="AG2350" s="1">
        <v>16166.466938999998</v>
      </c>
      <c r="AH2350" s="1">
        <v>0</v>
      </c>
      <c r="AI2350" s="1">
        <v>0</v>
      </c>
      <c r="AJ2350" s="1">
        <v>0</v>
      </c>
      <c r="AK2350" s="1"/>
      <c r="AL2350" s="1">
        <v>0</v>
      </c>
      <c r="AM2350" s="1">
        <v>459861.15319749998</v>
      </c>
      <c r="AN2350" s="1"/>
      <c r="AO2350" s="1">
        <v>0</v>
      </c>
      <c r="AP2350" s="1">
        <v>696153.69314500003</v>
      </c>
      <c r="AQ2350" s="1">
        <v>1172181.3132815</v>
      </c>
      <c r="AR2350" s="1">
        <v>338758.54117000004</v>
      </c>
      <c r="AS2350" s="1">
        <v>0</v>
      </c>
      <c r="AT2350" s="1">
        <v>0</v>
      </c>
      <c r="AU2350" s="1">
        <v>0</v>
      </c>
      <c r="AV2350" s="1"/>
      <c r="AW2350" s="1">
        <v>0</v>
      </c>
      <c r="AX2350" s="1">
        <v>136013.10102</v>
      </c>
      <c r="AY2350" s="1"/>
      <c r="AZ2350" s="1">
        <v>0</v>
      </c>
      <c r="BA2350" s="1">
        <v>156373.98789390002</v>
      </c>
      <c r="BB2350" s="1">
        <v>631145.63008390006</v>
      </c>
      <c r="BC2350" s="7">
        <v>0.34517272511362512</v>
      </c>
      <c r="BD2350" s="35">
        <v>0.25570284373471314</v>
      </c>
      <c r="BE2350" s="35" t="s">
        <v>552</v>
      </c>
      <c r="BF2350" s="35" t="s">
        <v>552</v>
      </c>
      <c r="BG2350" s="35" t="s">
        <v>552</v>
      </c>
      <c r="BH2350" s="35" t="s">
        <v>552</v>
      </c>
      <c r="BI2350" s="35" t="s">
        <v>552</v>
      </c>
      <c r="BJ2350" s="35">
        <v>0.88619146402284954</v>
      </c>
      <c r="BK2350" s="35" t="s">
        <v>552</v>
      </c>
      <c r="BL2350" s="35" t="s">
        <v>552</v>
      </c>
      <c r="BM2350" s="35">
        <v>1.3015987862911365</v>
      </c>
      <c r="BN2350" s="35">
        <v>0.66410583970787596</v>
      </c>
      <c r="BO2350" s="1">
        <v>864457.64999999991</v>
      </c>
      <c r="BP2350" s="1">
        <v>0</v>
      </c>
      <c r="BQ2350" s="1">
        <v>1719669.7580399998</v>
      </c>
      <c r="BR2350" s="1">
        <v>76438.935784382091</v>
      </c>
      <c r="BS2350" s="1">
        <v>675455.09618362342</v>
      </c>
      <c r="BT2350" s="1">
        <v>1719669.7580399998</v>
      </c>
      <c r="BU2350" s="1">
        <v>76438.935784382091</v>
      </c>
      <c r="BV2350" s="1">
        <v>198831.43098361901</v>
      </c>
      <c r="BW2350" s="35">
        <v>6.0230797392894422</v>
      </c>
      <c r="BX2350" s="1">
        <v>8638038.3198795002</v>
      </c>
      <c r="BY2350" s="1">
        <v>383958.86963137641</v>
      </c>
      <c r="BZ2350" s="1">
        <v>3392864.80843976</v>
      </c>
      <c r="CA2350" s="1">
        <v>8638038.3198795002</v>
      </c>
      <c r="CB2350" s="1">
        <v>383958.86963137641</v>
      </c>
      <c r="CC2350" s="1">
        <v>998746.13250774366</v>
      </c>
    </row>
    <row r="2351" spans="1:81" x14ac:dyDescent="0.25">
      <c r="A2351" t="s">
        <v>544</v>
      </c>
      <c r="B2351" t="s">
        <v>545</v>
      </c>
      <c r="C2351" t="s">
        <v>61</v>
      </c>
      <c r="D2351" t="s">
        <v>38</v>
      </c>
      <c r="E2351">
        <v>43</v>
      </c>
      <c r="F2351" t="s">
        <v>39</v>
      </c>
      <c r="G2351" t="s">
        <v>62</v>
      </c>
      <c r="H2351" s="74">
        <v>0.29175696267717999</v>
      </c>
      <c r="I2351" s="1">
        <v>10695307</v>
      </c>
      <c r="J2351" s="1"/>
      <c r="K2351" s="1"/>
      <c r="L2351" s="1">
        <v>1368670</v>
      </c>
      <c r="M2351" s="1">
        <v>70050</v>
      </c>
      <c r="N2351" s="1"/>
      <c r="O2351" s="1"/>
      <c r="P2351" s="1"/>
      <c r="Q2351" s="1"/>
      <c r="R2351" s="1"/>
      <c r="S2351" s="1"/>
      <c r="T2351" s="1">
        <v>1438720</v>
      </c>
      <c r="U2351" s="1">
        <v>32.529411764705884</v>
      </c>
      <c r="V2351" s="36">
        <v>0.18295888337021393</v>
      </c>
      <c r="W2351" s="1"/>
      <c r="X2351" s="1"/>
      <c r="Y2351" s="1">
        <v>236733</v>
      </c>
      <c r="Z2351" s="1">
        <v>130305</v>
      </c>
      <c r="AA2351" s="1"/>
      <c r="AB2351" s="1"/>
      <c r="AC2351" s="1">
        <v>8419</v>
      </c>
      <c r="AD2351" s="1"/>
      <c r="AE2351" s="1"/>
      <c r="AF2351" s="1">
        <v>62889</v>
      </c>
      <c r="AG2351" s="1">
        <v>0</v>
      </c>
      <c r="AH2351" s="1">
        <v>0</v>
      </c>
      <c r="AI2351" s="1">
        <v>2433040.2606250001</v>
      </c>
      <c r="AJ2351" s="1">
        <v>38017.391021649935</v>
      </c>
      <c r="AK2351" s="1">
        <v>0</v>
      </c>
      <c r="AL2351" s="1">
        <v>0</v>
      </c>
      <c r="AM2351" s="1">
        <v>74186.880959999995</v>
      </c>
      <c r="AN2351" s="1">
        <v>0</v>
      </c>
      <c r="AO2351" s="1">
        <v>0</v>
      </c>
      <c r="AP2351" s="1">
        <v>358702.50485999999</v>
      </c>
      <c r="AQ2351" s="1">
        <v>2903947.0374666499</v>
      </c>
      <c r="AR2351" s="1">
        <v>0</v>
      </c>
      <c r="AS2351" s="1">
        <v>0</v>
      </c>
      <c r="AT2351" s="1">
        <v>513241.73662019998</v>
      </c>
      <c r="AU2351" s="1">
        <v>2619.4262923500019</v>
      </c>
      <c r="AV2351" s="1">
        <v>0</v>
      </c>
      <c r="AW2351" s="1">
        <v>0</v>
      </c>
      <c r="AX2351" s="1">
        <v>21899.334419999999</v>
      </c>
      <c r="AY2351" s="1">
        <v>0</v>
      </c>
      <c r="AZ2351" s="1">
        <v>0</v>
      </c>
      <c r="BA2351" s="1">
        <v>80652.520028700004</v>
      </c>
      <c r="BB2351" s="1">
        <v>618413.01736125001</v>
      </c>
      <c r="BC2351" s="7">
        <v>0.32933697507027143</v>
      </c>
      <c r="BD2351" s="35" t="s">
        <v>552</v>
      </c>
      <c r="BE2351" s="35" t="s">
        <v>552</v>
      </c>
      <c r="BF2351" s="35">
        <v>2.1526606101143444</v>
      </c>
      <c r="BG2351" s="35">
        <v>0.58011159620271147</v>
      </c>
      <c r="BH2351" s="35" t="s">
        <v>552</v>
      </c>
      <c r="BI2351" s="35" t="s">
        <v>552</v>
      </c>
      <c r="BJ2351" s="35" t="s">
        <v>552</v>
      </c>
      <c r="BK2351" s="35" t="s">
        <v>552</v>
      </c>
      <c r="BL2351" s="35" t="s">
        <v>552</v>
      </c>
      <c r="BM2351" s="35" t="s">
        <v>552</v>
      </c>
      <c r="BN2351" s="35">
        <v>2.4482596021657441</v>
      </c>
      <c r="BO2351" s="1">
        <v>0</v>
      </c>
      <c r="BP2351" s="1"/>
      <c r="BQ2351" s="1">
        <v>3520467.2521199994</v>
      </c>
      <c r="BR2351" s="1">
        <v>156483.98127471251</v>
      </c>
      <c r="BS2351" s="1">
        <v>1382775.6959000384</v>
      </c>
      <c r="BT2351" s="1">
        <v>3520467.2521199994</v>
      </c>
      <c r="BU2351" s="1">
        <v>156483.98127471251</v>
      </c>
      <c r="BV2351" s="1">
        <v>407043.00241215667</v>
      </c>
      <c r="BW2351" s="35">
        <v>7.1628631241606744</v>
      </c>
      <c r="BX2351" s="1">
        <v>21696157.807905603</v>
      </c>
      <c r="BY2351" s="1">
        <v>964389.35771977517</v>
      </c>
      <c r="BZ2351" s="1">
        <v>8521857.3452479597</v>
      </c>
      <c r="CA2351" s="1">
        <v>21696157.807905603</v>
      </c>
      <c r="CB2351" s="1">
        <v>964389.35771977517</v>
      </c>
      <c r="CC2351" s="1">
        <v>2508550.3095135246</v>
      </c>
    </row>
    <row r="2352" spans="1:81" x14ac:dyDescent="0.25">
      <c r="A2352" t="s">
        <v>544</v>
      </c>
      <c r="B2352" t="s">
        <v>545</v>
      </c>
      <c r="C2352" t="s">
        <v>61</v>
      </c>
      <c r="D2352" t="s">
        <v>28</v>
      </c>
      <c r="E2352">
        <v>43</v>
      </c>
      <c r="F2352" t="s">
        <v>39</v>
      </c>
      <c r="G2352" t="s">
        <v>62</v>
      </c>
      <c r="H2352" s="74">
        <v>0.29175696267717999</v>
      </c>
      <c r="I2352" s="1">
        <v>10911266</v>
      </c>
      <c r="J2352" s="1">
        <v>0</v>
      </c>
      <c r="K2352" s="1">
        <v>0</v>
      </c>
      <c r="L2352" s="1">
        <v>1368670</v>
      </c>
      <c r="M2352" s="1">
        <v>70050</v>
      </c>
      <c r="N2352" s="1">
        <v>0</v>
      </c>
      <c r="O2352" s="1">
        <v>0</v>
      </c>
      <c r="P2352" s="1">
        <v>259337.4</v>
      </c>
      <c r="Q2352" s="1">
        <v>0</v>
      </c>
      <c r="R2352" s="1">
        <v>0</v>
      </c>
      <c r="S2352" s="1">
        <v>327822.59999999998</v>
      </c>
      <c r="T2352" s="1">
        <v>2025880</v>
      </c>
      <c r="U2352" s="1"/>
      <c r="V2352" s="36"/>
      <c r="W2352" s="1"/>
      <c r="X2352" s="1"/>
      <c r="Y2352" s="1">
        <v>236733</v>
      </c>
      <c r="Z2352" s="1">
        <v>130305</v>
      </c>
      <c r="AA2352" s="1"/>
      <c r="AB2352" s="1"/>
      <c r="AC2352" s="1">
        <v>18215</v>
      </c>
      <c r="AD2352" s="1"/>
      <c r="AE2352" s="1"/>
      <c r="AF2352" s="1">
        <v>80263</v>
      </c>
      <c r="AG2352" s="1">
        <v>0</v>
      </c>
      <c r="AH2352" s="1">
        <v>0</v>
      </c>
      <c r="AI2352" s="1">
        <v>2433040.2606250001</v>
      </c>
      <c r="AJ2352" s="1">
        <v>38017.391021649935</v>
      </c>
      <c r="AK2352" s="1">
        <v>0</v>
      </c>
      <c r="AL2352" s="1">
        <v>0</v>
      </c>
      <c r="AM2352" s="1">
        <v>160490.32502349999</v>
      </c>
      <c r="AN2352" s="1">
        <v>0</v>
      </c>
      <c r="AO2352" s="1">
        <v>0</v>
      </c>
      <c r="AP2352" s="1">
        <v>459175.75278819998</v>
      </c>
      <c r="AQ2352" s="1">
        <v>3090723.7294583498</v>
      </c>
      <c r="AR2352" s="1">
        <v>0</v>
      </c>
      <c r="AS2352" s="1">
        <v>0</v>
      </c>
      <c r="AT2352" s="1">
        <v>513241.73662019998</v>
      </c>
      <c r="AU2352" s="1">
        <v>2619.4262923500019</v>
      </c>
      <c r="AV2352" s="1">
        <v>0</v>
      </c>
      <c r="AW2352" s="1">
        <v>0</v>
      </c>
      <c r="AX2352" s="1">
        <v>47380.493699999999</v>
      </c>
      <c r="AY2352" s="1">
        <v>0</v>
      </c>
      <c r="AZ2352" s="1">
        <v>0</v>
      </c>
      <c r="BA2352" s="1">
        <v>102933.95053290001</v>
      </c>
      <c r="BB2352" s="1">
        <v>666175.60714545008</v>
      </c>
      <c r="BC2352" s="7">
        <v>0.34431378875776653</v>
      </c>
      <c r="BD2352" s="35" t="s">
        <v>552</v>
      </c>
      <c r="BE2352" s="35" t="s">
        <v>552</v>
      </c>
      <c r="BF2352" s="35">
        <v>2.1526606101143444</v>
      </c>
      <c r="BG2352" s="35">
        <v>0.58011159620271147</v>
      </c>
      <c r="BH2352" s="35" t="s">
        <v>552</v>
      </c>
      <c r="BI2352" s="35" t="s">
        <v>552</v>
      </c>
      <c r="BJ2352" s="35">
        <v>0.80154585772626696</v>
      </c>
      <c r="BK2352" s="35" t="s">
        <v>552</v>
      </c>
      <c r="BL2352" s="35" t="s">
        <v>552</v>
      </c>
      <c r="BM2352" s="35">
        <v>1.7146764845410292</v>
      </c>
      <c r="BN2352" s="35">
        <v>1.8544530458881079</v>
      </c>
      <c r="BO2352" s="1">
        <v>0</v>
      </c>
      <c r="BP2352" s="1">
        <v>0</v>
      </c>
      <c r="BQ2352" s="1">
        <v>3591552.3165599992</v>
      </c>
      <c r="BR2352" s="1">
        <v>159643.69647616541</v>
      </c>
      <c r="BS2352" s="1">
        <v>1410696.6201438096</v>
      </c>
      <c r="BT2352" s="1">
        <v>3591552.3165599992</v>
      </c>
      <c r="BU2352" s="1">
        <v>159643.69647616541</v>
      </c>
      <c r="BV2352" s="1">
        <v>415261.99039987189</v>
      </c>
      <c r="BW2352" s="35">
        <v>7.1628631241606744</v>
      </c>
      <c r="BX2352" s="1">
        <v>22134245.330221463</v>
      </c>
      <c r="BY2352" s="1">
        <v>983862.25001765916</v>
      </c>
      <c r="BZ2352" s="1">
        <v>8693930.1796623804</v>
      </c>
      <c r="CA2352" s="1">
        <v>22134245.330221463</v>
      </c>
      <c r="CB2352" s="1">
        <v>983862.25001765916</v>
      </c>
      <c r="CC2352" s="1">
        <v>2559202.8075009347</v>
      </c>
    </row>
    <row r="2353" spans="1:81" x14ac:dyDescent="0.25">
      <c r="A2353" t="s">
        <v>544</v>
      </c>
      <c r="B2353" t="s">
        <v>545</v>
      </c>
      <c r="C2353" t="s">
        <v>61</v>
      </c>
      <c r="D2353" t="s">
        <v>1730</v>
      </c>
      <c r="E2353">
        <v>43</v>
      </c>
      <c r="F2353" t="s">
        <v>39</v>
      </c>
      <c r="G2353" t="s">
        <v>62</v>
      </c>
      <c r="H2353" s="74">
        <v>0.29175696267717999</v>
      </c>
      <c r="I2353" s="1">
        <v>215959</v>
      </c>
      <c r="J2353" s="1"/>
      <c r="K2353" s="1"/>
      <c r="L2353" s="1"/>
      <c r="M2353" s="1"/>
      <c r="N2353" s="1"/>
      <c r="O2353" s="1"/>
      <c r="P2353" s="1">
        <v>259337.4</v>
      </c>
      <c r="Q2353" s="1"/>
      <c r="R2353" s="1"/>
      <c r="S2353" s="1">
        <v>327822.59999999998</v>
      </c>
      <c r="T2353" s="1">
        <v>587160</v>
      </c>
      <c r="U2353" s="1">
        <v>10.923076923076923</v>
      </c>
      <c r="V2353" s="36">
        <v>8.2793730097937501E-2</v>
      </c>
      <c r="W2353" s="1"/>
      <c r="X2353" s="1"/>
      <c r="Y2353" s="1"/>
      <c r="Z2353" s="1"/>
      <c r="AA2353" s="1"/>
      <c r="AB2353" s="1"/>
      <c r="AC2353" s="1">
        <v>9796</v>
      </c>
      <c r="AD2353" s="1"/>
      <c r="AE2353" s="1"/>
      <c r="AF2353" s="1">
        <v>17374</v>
      </c>
      <c r="AG2353" s="1">
        <v>0</v>
      </c>
      <c r="AH2353" s="1">
        <v>0</v>
      </c>
      <c r="AI2353" s="1">
        <v>0</v>
      </c>
      <c r="AJ2353" s="1">
        <v>0</v>
      </c>
      <c r="AK2353" s="1"/>
      <c r="AL2353" s="1">
        <v>0</v>
      </c>
      <c r="AM2353" s="1">
        <v>86303.444063499992</v>
      </c>
      <c r="AN2353" s="1"/>
      <c r="AO2353" s="1">
        <v>0</v>
      </c>
      <c r="AP2353" s="1">
        <v>100473.2479282</v>
      </c>
      <c r="AQ2353" s="1">
        <v>186776.69199169998</v>
      </c>
      <c r="AR2353" s="1">
        <v>0</v>
      </c>
      <c r="AS2353" s="1">
        <v>0</v>
      </c>
      <c r="AT2353" s="1">
        <v>0</v>
      </c>
      <c r="AU2353" s="1">
        <v>0</v>
      </c>
      <c r="AV2353" s="1"/>
      <c r="AW2353" s="1">
        <v>0</v>
      </c>
      <c r="AX2353" s="1">
        <v>25481.15928</v>
      </c>
      <c r="AY2353" s="1"/>
      <c r="AZ2353" s="1">
        <v>0</v>
      </c>
      <c r="BA2353" s="1">
        <v>22281.430504200001</v>
      </c>
      <c r="BB2353" s="1">
        <v>47762.589784199998</v>
      </c>
      <c r="BC2353" s="7">
        <v>1.0860361539732077</v>
      </c>
      <c r="BD2353" s="35" t="s">
        <v>552</v>
      </c>
      <c r="BE2353" s="35" t="s">
        <v>552</v>
      </c>
      <c r="BF2353" s="35" t="s">
        <v>552</v>
      </c>
      <c r="BG2353" s="35" t="s">
        <v>552</v>
      </c>
      <c r="BH2353" s="35" t="s">
        <v>552</v>
      </c>
      <c r="BI2353" s="35" t="s">
        <v>552</v>
      </c>
      <c r="BJ2353" s="35">
        <v>0.43103926908922507</v>
      </c>
      <c r="BK2353" s="35" t="s">
        <v>552</v>
      </c>
      <c r="BL2353" s="35" t="s">
        <v>552</v>
      </c>
      <c r="BM2353" s="35">
        <v>0.3744545935283291</v>
      </c>
      <c r="BN2353" s="35">
        <v>0.39944696807667412</v>
      </c>
      <c r="BO2353" s="1">
        <v>0</v>
      </c>
      <c r="BP2353" s="1">
        <v>0</v>
      </c>
      <c r="BQ2353" s="1">
        <v>71085.064439999987</v>
      </c>
      <c r="BR2353" s="1">
        <v>3159.7152014529024</v>
      </c>
      <c r="BS2353" s="1">
        <v>27920.924243771249</v>
      </c>
      <c r="BT2353" s="1">
        <v>71085.064439999987</v>
      </c>
      <c r="BU2353" s="1">
        <v>3159.7152014529024</v>
      </c>
      <c r="BV2353" s="1">
        <v>8218.9879877152598</v>
      </c>
      <c r="BW2353" s="35">
        <v>7.1628631241606744</v>
      </c>
      <c r="BX2353" s="1">
        <v>438087.52231586119</v>
      </c>
      <c r="BY2353" s="1">
        <v>19472.892297884009</v>
      </c>
      <c r="BZ2353" s="1">
        <v>172072.83441442158</v>
      </c>
      <c r="CA2353" s="1">
        <v>438087.52231586119</v>
      </c>
      <c r="CB2353" s="1">
        <v>19472.892297884009</v>
      </c>
      <c r="CC2353" s="1">
        <v>50652.497987409923</v>
      </c>
    </row>
    <row r="2354" spans="1:81" x14ac:dyDescent="0.25">
      <c r="A2354" t="s">
        <v>257</v>
      </c>
      <c r="B2354" t="s">
        <v>258</v>
      </c>
      <c r="C2354" t="s">
        <v>61</v>
      </c>
      <c r="D2354" t="s">
        <v>38</v>
      </c>
      <c r="E2354">
        <v>3</v>
      </c>
      <c r="F2354" t="s">
        <v>39</v>
      </c>
      <c r="G2354" t="s">
        <v>62</v>
      </c>
      <c r="H2354" s="74">
        <v>0.29175696267717999</v>
      </c>
      <c r="I2354" s="1">
        <v>35901817</v>
      </c>
      <c r="J2354" s="1"/>
      <c r="K2354" s="1">
        <v>4783454</v>
      </c>
      <c r="L2354" s="1">
        <v>777518</v>
      </c>
      <c r="M2354" s="1">
        <v>8748</v>
      </c>
      <c r="N2354" s="1"/>
      <c r="O2354" s="1"/>
      <c r="P2354" s="1"/>
      <c r="Q2354" s="1"/>
      <c r="R2354" s="1"/>
      <c r="S2354" s="1"/>
      <c r="T2354" s="1">
        <v>5569720</v>
      </c>
      <c r="U2354" s="1">
        <v>36.777227722772274</v>
      </c>
      <c r="V2354" s="36">
        <v>0.19514680945818319</v>
      </c>
      <c r="W2354" s="1"/>
      <c r="X2354" s="1">
        <v>1401706</v>
      </c>
      <c r="Y2354" s="1">
        <v>173151</v>
      </c>
      <c r="Z2354" s="1">
        <v>39220</v>
      </c>
      <c r="AA2354" s="1"/>
      <c r="AB2354" s="1"/>
      <c r="AC2354" s="1">
        <v>17200</v>
      </c>
      <c r="AD2354" s="1"/>
      <c r="AE2354" s="1"/>
      <c r="AF2354" s="1"/>
      <c r="AG2354" s="1">
        <v>0</v>
      </c>
      <c r="AH2354" s="1">
        <v>11604401.499754446</v>
      </c>
      <c r="AI2354" s="1">
        <v>1776958.9516250002</v>
      </c>
      <c r="AJ2354" s="1">
        <v>11442.708076198998</v>
      </c>
      <c r="AK2354" s="1">
        <v>0</v>
      </c>
      <c r="AL2354" s="1">
        <v>0</v>
      </c>
      <c r="AM2354" s="1">
        <v>151563.64800000002</v>
      </c>
      <c r="AN2354" s="1">
        <v>0</v>
      </c>
      <c r="AO2354" s="1">
        <v>0</v>
      </c>
      <c r="AP2354" s="1">
        <v>0</v>
      </c>
      <c r="AQ2354" s="1">
        <v>13544366.807455646</v>
      </c>
      <c r="AR2354" s="1">
        <v>0</v>
      </c>
      <c r="AS2354" s="1">
        <v>3028086.5487690005</v>
      </c>
      <c r="AT2354" s="1">
        <v>375394.72712940001</v>
      </c>
      <c r="AU2354" s="1">
        <v>788.41102940000064</v>
      </c>
      <c r="AV2354" s="1">
        <v>0</v>
      </c>
      <c r="AW2354" s="1">
        <v>0</v>
      </c>
      <c r="AX2354" s="1">
        <v>44740.295999999995</v>
      </c>
      <c r="AY2354" s="1">
        <v>0</v>
      </c>
      <c r="AZ2354" s="1">
        <v>0</v>
      </c>
      <c r="BA2354" s="1">
        <v>0</v>
      </c>
      <c r="BB2354" s="1">
        <v>3449009.9829278006</v>
      </c>
      <c r="BC2354" s="7">
        <v>0.4733291574179504</v>
      </c>
      <c r="BD2354" s="35" t="s">
        <v>552</v>
      </c>
      <c r="BE2354" s="35">
        <v>3.0589795675935103</v>
      </c>
      <c r="BF2354" s="35">
        <v>2.7682364636630927</v>
      </c>
      <c r="BG2354" s="35">
        <v>1.3981617633286463</v>
      </c>
      <c r="BH2354" s="35" t="s">
        <v>552</v>
      </c>
      <c r="BI2354" s="35" t="s">
        <v>552</v>
      </c>
      <c r="BJ2354" s="35" t="s">
        <v>552</v>
      </c>
      <c r="BK2354" s="35" t="s">
        <v>552</v>
      </c>
      <c r="BL2354" s="35" t="s">
        <v>552</v>
      </c>
      <c r="BM2354" s="35" t="s">
        <v>552</v>
      </c>
      <c r="BN2354" s="35">
        <v>3.0510289189372979</v>
      </c>
      <c r="BO2354" s="1">
        <v>0</v>
      </c>
      <c r="BP2354" s="1"/>
      <c r="BQ2354" s="1">
        <v>11817442.083719999</v>
      </c>
      <c r="BR2354" s="1">
        <v>525282.65520159039</v>
      </c>
      <c r="BS2354" s="1">
        <v>4641676.951045054</v>
      </c>
      <c r="BT2354" s="1">
        <v>11817442.083719999</v>
      </c>
      <c r="BU2354" s="1">
        <v>525282.65520159039</v>
      </c>
      <c r="BV2354" s="1">
        <v>1366354.7370572728</v>
      </c>
      <c r="BW2354" s="35">
        <v>6.1058916244526538</v>
      </c>
      <c r="BX2354" s="1">
        <v>60338578.557720259</v>
      </c>
      <c r="BY2354" s="1">
        <v>2682036.3096640515</v>
      </c>
      <c r="BZ2354" s="1">
        <v>23699899.467755876</v>
      </c>
      <c r="CA2354" s="1">
        <v>60338578.557720259</v>
      </c>
      <c r="CB2354" s="1">
        <v>2682036.3096640515</v>
      </c>
      <c r="CC2354" s="1">
        <v>6976459.207971937</v>
      </c>
    </row>
    <row r="2355" spans="1:81" x14ac:dyDescent="0.25">
      <c r="A2355" t="s">
        <v>257</v>
      </c>
      <c r="B2355" t="s">
        <v>258</v>
      </c>
      <c r="C2355" t="s">
        <v>61</v>
      </c>
      <c r="D2355" t="s">
        <v>28</v>
      </c>
      <c r="E2355">
        <v>3</v>
      </c>
      <c r="F2355" t="s">
        <v>39</v>
      </c>
      <c r="G2355" t="s">
        <v>62</v>
      </c>
      <c r="H2355" s="74">
        <v>0.29175696267717999</v>
      </c>
      <c r="I2355" s="1">
        <v>60433981</v>
      </c>
      <c r="J2355" s="1">
        <v>0</v>
      </c>
      <c r="K2355" s="1">
        <v>5000424</v>
      </c>
      <c r="L2355" s="1">
        <v>777518</v>
      </c>
      <c r="M2355" s="1">
        <v>8748</v>
      </c>
      <c r="N2355" s="1">
        <v>0</v>
      </c>
      <c r="O2355" s="1">
        <v>0</v>
      </c>
      <c r="P2355" s="1">
        <v>6868312</v>
      </c>
      <c r="Q2355" s="1">
        <v>0</v>
      </c>
      <c r="R2355" s="1">
        <v>0</v>
      </c>
      <c r="S2355" s="1">
        <v>0</v>
      </c>
      <c r="T2355" s="1">
        <v>12655002</v>
      </c>
      <c r="U2355" s="1"/>
      <c r="V2355" s="36"/>
      <c r="W2355" s="1"/>
      <c r="X2355" s="1">
        <v>1434852</v>
      </c>
      <c r="Y2355" s="1">
        <v>173151</v>
      </c>
      <c r="Z2355" s="1">
        <v>39220</v>
      </c>
      <c r="AA2355" s="1"/>
      <c r="AB2355" s="1"/>
      <c r="AC2355" s="1">
        <v>680970</v>
      </c>
      <c r="AD2355" s="1"/>
      <c r="AE2355" s="1"/>
      <c r="AF2355" s="1"/>
      <c r="AG2355" s="1">
        <v>0</v>
      </c>
      <c r="AH2355" s="1">
        <v>11907916.85130737</v>
      </c>
      <c r="AI2355" s="1">
        <v>1776958.9516250002</v>
      </c>
      <c r="AJ2355" s="1">
        <v>11442.708076198998</v>
      </c>
      <c r="AK2355" s="1">
        <v>0</v>
      </c>
      <c r="AL2355" s="1">
        <v>0</v>
      </c>
      <c r="AM2355" s="1">
        <v>5987265.5057133334</v>
      </c>
      <c r="AN2355" s="1">
        <v>0</v>
      </c>
      <c r="AO2355" s="1">
        <v>0</v>
      </c>
      <c r="AP2355" s="1">
        <v>0</v>
      </c>
      <c r="AQ2355" s="1">
        <v>19683584.016721904</v>
      </c>
      <c r="AR2355" s="1">
        <v>0</v>
      </c>
      <c r="AS2355" s="1">
        <v>3099691.4050980005</v>
      </c>
      <c r="AT2355" s="1">
        <v>375394.72712940001</v>
      </c>
      <c r="AU2355" s="1">
        <v>788.41102940000064</v>
      </c>
      <c r="AV2355" s="1">
        <v>0</v>
      </c>
      <c r="AW2355" s="1">
        <v>0</v>
      </c>
      <c r="AX2355" s="1">
        <v>1771325.5445999999</v>
      </c>
      <c r="AY2355" s="1">
        <v>0</v>
      </c>
      <c r="AZ2355" s="1">
        <v>0</v>
      </c>
      <c r="BA2355" s="1">
        <v>0</v>
      </c>
      <c r="BB2355" s="1">
        <v>5247200.0878568003</v>
      </c>
      <c r="BC2355" s="7">
        <v>0.41252923755889431</v>
      </c>
      <c r="BD2355" s="35" t="s">
        <v>552</v>
      </c>
      <c r="BE2355" s="35">
        <v>3.0012671438272776</v>
      </c>
      <c r="BF2355" s="35">
        <v>2.7682364636630927</v>
      </c>
      <c r="BG2355" s="35">
        <v>1.3981617633286463</v>
      </c>
      <c r="BH2355" s="35" t="s">
        <v>552</v>
      </c>
      <c r="BI2355" s="35" t="s">
        <v>552</v>
      </c>
      <c r="BJ2355" s="35">
        <v>1.1296212301236945</v>
      </c>
      <c r="BK2355" s="35" t="s">
        <v>552</v>
      </c>
      <c r="BL2355" s="35" t="s">
        <v>552</v>
      </c>
      <c r="BM2355" s="35" t="s">
        <v>552</v>
      </c>
      <c r="BN2355" s="35">
        <v>1.9700339916642213</v>
      </c>
      <c r="BO2355" s="1">
        <v>0</v>
      </c>
      <c r="BP2355" s="1">
        <v>0</v>
      </c>
      <c r="BQ2355" s="1">
        <v>19892449.185959999</v>
      </c>
      <c r="BR2355" s="1">
        <v>884214.91324749554</v>
      </c>
      <c r="BS2355" s="1">
        <v>7813393.3072968069</v>
      </c>
      <c r="BT2355" s="1">
        <v>19892449.185959999</v>
      </c>
      <c r="BU2355" s="1">
        <v>884214.91324749554</v>
      </c>
      <c r="BV2355" s="1">
        <v>2300002.1480411203</v>
      </c>
      <c r="BW2355" s="35">
        <v>6.1058916244526538</v>
      </c>
      <c r="BX2355" s="1">
        <v>101568689.68844317</v>
      </c>
      <c r="BY2355" s="1">
        <v>4514705.5197665179</v>
      </c>
      <c r="BZ2355" s="1">
        <v>39894339.446281195</v>
      </c>
      <c r="CA2355" s="1">
        <v>101568689.68844317</v>
      </c>
      <c r="CB2355" s="1">
        <v>4514705.5197665179</v>
      </c>
      <c r="CC2355" s="1">
        <v>11743561.70390627</v>
      </c>
    </row>
    <row r="2356" spans="1:81" x14ac:dyDescent="0.25">
      <c r="A2356" t="s">
        <v>257</v>
      </c>
      <c r="B2356" t="s">
        <v>258</v>
      </c>
      <c r="C2356" t="s">
        <v>61</v>
      </c>
      <c r="D2356" t="s">
        <v>1730</v>
      </c>
      <c r="E2356">
        <v>3</v>
      </c>
      <c r="F2356" t="s">
        <v>39</v>
      </c>
      <c r="G2356" t="s">
        <v>62</v>
      </c>
      <c r="H2356" s="74">
        <v>0.29175696267717999</v>
      </c>
      <c r="I2356" s="1">
        <v>24532164</v>
      </c>
      <c r="J2356" s="1"/>
      <c r="K2356" s="1">
        <v>216970</v>
      </c>
      <c r="L2356" s="1"/>
      <c r="M2356" s="1"/>
      <c r="N2356" s="1"/>
      <c r="O2356" s="1"/>
      <c r="P2356" s="1">
        <v>6868312</v>
      </c>
      <c r="Q2356" s="1"/>
      <c r="R2356" s="1"/>
      <c r="S2356" s="1"/>
      <c r="T2356" s="1">
        <v>7085282</v>
      </c>
      <c r="U2356" s="1">
        <v>12.985157699443414</v>
      </c>
      <c r="V2356" s="36">
        <v>0.27900308626052195</v>
      </c>
      <c r="W2356" s="1"/>
      <c r="X2356" s="1">
        <v>33146</v>
      </c>
      <c r="Y2356" s="1"/>
      <c r="Z2356" s="1"/>
      <c r="AA2356" s="1"/>
      <c r="AB2356" s="1"/>
      <c r="AC2356" s="1">
        <v>663770</v>
      </c>
      <c r="AD2356" s="1"/>
      <c r="AE2356" s="1"/>
      <c r="AF2356" s="1"/>
      <c r="AG2356" s="1">
        <v>0</v>
      </c>
      <c r="AH2356" s="1">
        <v>303515.35155292402</v>
      </c>
      <c r="AI2356" s="1">
        <v>0</v>
      </c>
      <c r="AJ2356" s="1">
        <v>0</v>
      </c>
      <c r="AK2356" s="1"/>
      <c r="AL2356" s="1">
        <v>0</v>
      </c>
      <c r="AM2356" s="1">
        <v>5835701.8577133333</v>
      </c>
      <c r="AN2356" s="1"/>
      <c r="AO2356" s="1">
        <v>0</v>
      </c>
      <c r="AP2356" s="1">
        <v>0</v>
      </c>
      <c r="AQ2356" s="1">
        <v>6139217.2092662575</v>
      </c>
      <c r="AR2356" s="1">
        <v>0</v>
      </c>
      <c r="AS2356" s="1">
        <v>71604.856329000002</v>
      </c>
      <c r="AT2356" s="1">
        <v>0</v>
      </c>
      <c r="AU2356" s="1">
        <v>0</v>
      </c>
      <c r="AV2356" s="1"/>
      <c r="AW2356" s="1">
        <v>0</v>
      </c>
      <c r="AX2356" s="1">
        <v>1726585.2485999998</v>
      </c>
      <c r="AY2356" s="1"/>
      <c r="AZ2356" s="1">
        <v>0</v>
      </c>
      <c r="BA2356" s="1">
        <v>0</v>
      </c>
      <c r="BB2356" s="1">
        <v>1798190.1049289999</v>
      </c>
      <c r="BC2356" s="7">
        <v>0.3235510456474715</v>
      </c>
      <c r="BD2356" s="35" t="s">
        <v>552</v>
      </c>
      <c r="BE2356" s="35">
        <v>1.7289035713781813</v>
      </c>
      <c r="BF2356" s="35" t="s">
        <v>552</v>
      </c>
      <c r="BG2356" s="35" t="s">
        <v>552</v>
      </c>
      <c r="BH2356" s="35" t="s">
        <v>552</v>
      </c>
      <c r="BI2356" s="35" t="s">
        <v>552</v>
      </c>
      <c r="BJ2356" s="35">
        <v>1.1010401254796423</v>
      </c>
      <c r="BK2356" s="35" t="s">
        <v>552</v>
      </c>
      <c r="BL2356" s="35" t="s">
        <v>552</v>
      </c>
      <c r="BM2356" s="35" t="s">
        <v>552</v>
      </c>
      <c r="BN2356" s="35">
        <v>1.1202669582093214</v>
      </c>
      <c r="BO2356" s="1">
        <v>0</v>
      </c>
      <c r="BP2356" s="1">
        <v>0</v>
      </c>
      <c r="BQ2356" s="1">
        <v>8075007.102239999</v>
      </c>
      <c r="BR2356" s="1">
        <v>358932.25804590521</v>
      </c>
      <c r="BS2356" s="1">
        <v>3171716.3562517525</v>
      </c>
      <c r="BT2356" s="1">
        <v>8075007.102239999</v>
      </c>
      <c r="BU2356" s="1">
        <v>358932.25804590521</v>
      </c>
      <c r="BV2356" s="1">
        <v>933647.41098384769</v>
      </c>
      <c r="BW2356" s="35">
        <v>6.1058916244526538</v>
      </c>
      <c r="BX2356" s="1">
        <v>41230111.13072291</v>
      </c>
      <c r="BY2356" s="1">
        <v>1832669.2101024664</v>
      </c>
      <c r="BZ2356" s="1">
        <v>16194439.978525314</v>
      </c>
      <c r="CA2356" s="1">
        <v>41230111.13072291</v>
      </c>
      <c r="CB2356" s="1">
        <v>1832669.2101024664</v>
      </c>
      <c r="CC2356" s="1">
        <v>4767102.4959343337</v>
      </c>
    </row>
    <row r="2357" spans="1:81" x14ac:dyDescent="0.25">
      <c r="A2357" t="s">
        <v>960</v>
      </c>
      <c r="B2357" t="s">
        <v>961</v>
      </c>
      <c r="C2357" t="s">
        <v>61</v>
      </c>
      <c r="D2357" t="s">
        <v>38</v>
      </c>
      <c r="E2357">
        <v>16</v>
      </c>
      <c r="F2357" t="s">
        <v>39</v>
      </c>
      <c r="G2357" t="s">
        <v>62</v>
      </c>
      <c r="H2357" s="74">
        <v>0.29175696267717999</v>
      </c>
      <c r="I2357" s="1">
        <v>1512934</v>
      </c>
      <c r="J2357" s="1">
        <v>337589</v>
      </c>
      <c r="K2357" s="1"/>
      <c r="L2357" s="1"/>
      <c r="M2357" s="1"/>
      <c r="N2357" s="1"/>
      <c r="O2357" s="1"/>
      <c r="P2357" s="1"/>
      <c r="Q2357" s="1"/>
      <c r="R2357" s="1"/>
      <c r="S2357" s="1"/>
      <c r="T2357" s="1">
        <v>337589</v>
      </c>
      <c r="U2357" s="1">
        <v>33</v>
      </c>
      <c r="V2357" s="36">
        <v>0.14214906440601272</v>
      </c>
      <c r="W2357" s="1">
        <v>72417</v>
      </c>
      <c r="X2357" s="1"/>
      <c r="Y2357" s="1"/>
      <c r="Z2357" s="1"/>
      <c r="AA2357" s="1"/>
      <c r="AB2357" s="1"/>
      <c r="AC2357" s="1"/>
      <c r="AD2357" s="1"/>
      <c r="AE2357" s="1"/>
      <c r="AF2357" s="1"/>
      <c r="AG2357" s="1">
        <v>3931.8990829999998</v>
      </c>
      <c r="AH2357" s="1">
        <v>0</v>
      </c>
      <c r="AI2357" s="1">
        <v>0</v>
      </c>
      <c r="AJ2357" s="1">
        <v>0</v>
      </c>
      <c r="AK2357" s="1">
        <v>0</v>
      </c>
      <c r="AL2357" s="1">
        <v>0</v>
      </c>
      <c r="AM2357" s="1">
        <v>0</v>
      </c>
      <c r="AN2357" s="1">
        <v>0</v>
      </c>
      <c r="AO2357" s="1">
        <v>0</v>
      </c>
      <c r="AP2357" s="1">
        <v>0</v>
      </c>
      <c r="AQ2357" s="1">
        <v>3931.8990829999998</v>
      </c>
      <c r="AR2357" s="1">
        <v>268175.35857000004</v>
      </c>
      <c r="AS2357" s="1">
        <v>0</v>
      </c>
      <c r="AT2357" s="1">
        <v>0</v>
      </c>
      <c r="AU2357" s="1">
        <v>0</v>
      </c>
      <c r="AV2357" s="1">
        <v>0</v>
      </c>
      <c r="AW2357" s="1">
        <v>0</v>
      </c>
      <c r="AX2357" s="1">
        <v>0</v>
      </c>
      <c r="AY2357" s="1">
        <v>0</v>
      </c>
      <c r="AZ2357" s="1">
        <v>0</v>
      </c>
      <c r="BA2357" s="1">
        <v>0</v>
      </c>
      <c r="BB2357" s="1">
        <v>268175.35857000004</v>
      </c>
      <c r="BC2357" s="7">
        <v>0.17985401719638799</v>
      </c>
      <c r="BD2357" s="35">
        <v>0.80603117297364568</v>
      </c>
      <c r="BE2357" s="35" t="s">
        <v>552</v>
      </c>
      <c r="BF2357" s="35" t="s">
        <v>552</v>
      </c>
      <c r="BG2357" s="35" t="s">
        <v>552</v>
      </c>
      <c r="BH2357" s="35" t="s">
        <v>552</v>
      </c>
      <c r="BI2357" s="35" t="s">
        <v>552</v>
      </c>
      <c r="BJ2357" s="35" t="s">
        <v>552</v>
      </c>
      <c r="BK2357" s="35" t="s">
        <v>552</v>
      </c>
      <c r="BL2357" s="35" t="s">
        <v>552</v>
      </c>
      <c r="BM2357" s="35" t="s">
        <v>552</v>
      </c>
      <c r="BN2357" s="35">
        <v>0.80603117297364568</v>
      </c>
      <c r="BO2357" s="1">
        <v>684340.64999999991</v>
      </c>
      <c r="BP2357" s="1"/>
      <c r="BQ2357" s="1">
        <v>497997.35543999996</v>
      </c>
      <c r="BR2357" s="1">
        <v>22135.870969003125</v>
      </c>
      <c r="BS2357" s="1">
        <v>195604.33045080691</v>
      </c>
      <c r="BT2357" s="1">
        <v>497997.35543999996</v>
      </c>
      <c r="BU2357" s="1">
        <v>22135.870969003125</v>
      </c>
      <c r="BV2357" s="1">
        <v>57579.384847151545</v>
      </c>
      <c r="BW2357" s="35">
        <v>6.1498715977192822</v>
      </c>
      <c r="BX2357" s="1">
        <v>2564622.4365197695</v>
      </c>
      <c r="BY2357" s="1">
        <v>113996.89319404798</v>
      </c>
      <c r="BZ2357" s="1">
        <v>1007337.1857795073</v>
      </c>
      <c r="CA2357" s="1">
        <v>2564622.4365197695</v>
      </c>
      <c r="CB2357" s="1">
        <v>113996.89319404798</v>
      </c>
      <c r="CC2357" s="1">
        <v>296526.43863849371</v>
      </c>
    </row>
    <row r="2358" spans="1:81" x14ac:dyDescent="0.25">
      <c r="A2358" t="s">
        <v>960</v>
      </c>
      <c r="B2358" t="s">
        <v>961</v>
      </c>
      <c r="C2358" t="s">
        <v>61</v>
      </c>
      <c r="D2358" t="s">
        <v>28</v>
      </c>
      <c r="E2358">
        <v>16</v>
      </c>
      <c r="F2358" t="s">
        <v>39</v>
      </c>
      <c r="G2358" t="s">
        <v>62</v>
      </c>
      <c r="H2358" s="74">
        <v>0.29175696267717999</v>
      </c>
      <c r="I2358" s="1">
        <v>1679244</v>
      </c>
      <c r="J2358" s="1">
        <v>363502</v>
      </c>
      <c r="K2358" s="1">
        <v>0</v>
      </c>
      <c r="L2358" s="1">
        <v>0</v>
      </c>
      <c r="M2358" s="1">
        <v>0</v>
      </c>
      <c r="N2358" s="1">
        <v>0</v>
      </c>
      <c r="O2358" s="1">
        <v>0</v>
      </c>
      <c r="P2358" s="1">
        <v>170467</v>
      </c>
      <c r="Q2358" s="1">
        <v>0</v>
      </c>
      <c r="R2358" s="1">
        <v>0</v>
      </c>
      <c r="S2358" s="1">
        <v>43700</v>
      </c>
      <c r="T2358" s="1">
        <v>577669</v>
      </c>
      <c r="U2358" s="1"/>
      <c r="V2358" s="36"/>
      <c r="W2358" s="1">
        <v>74241</v>
      </c>
      <c r="X2358" s="1"/>
      <c r="Y2358" s="1"/>
      <c r="Z2358" s="1"/>
      <c r="AA2358" s="1"/>
      <c r="AB2358" s="1"/>
      <c r="AC2358" s="1">
        <v>29845</v>
      </c>
      <c r="AD2358" s="1"/>
      <c r="AE2358" s="1"/>
      <c r="AF2358" s="1">
        <v>9682</v>
      </c>
      <c r="AG2358" s="1">
        <v>4233.7077939999999</v>
      </c>
      <c r="AH2358" s="1">
        <v>0</v>
      </c>
      <c r="AI2358" s="1">
        <v>0</v>
      </c>
      <c r="AJ2358" s="1">
        <v>0</v>
      </c>
      <c r="AK2358" s="1">
        <v>0</v>
      </c>
      <c r="AL2358" s="1">
        <v>0</v>
      </c>
      <c r="AM2358" s="1">
        <v>262232.72210083331</v>
      </c>
      <c r="AN2358" s="1">
        <v>0</v>
      </c>
      <c r="AO2358" s="1">
        <v>0</v>
      </c>
      <c r="AP2358" s="1">
        <v>55232.230899999995</v>
      </c>
      <c r="AQ2358" s="1">
        <v>321698.66079483333</v>
      </c>
      <c r="AR2358" s="1">
        <v>274930.01361000002</v>
      </c>
      <c r="AS2358" s="1">
        <v>0</v>
      </c>
      <c r="AT2358" s="1">
        <v>0</v>
      </c>
      <c r="AU2358" s="1">
        <v>0</v>
      </c>
      <c r="AV2358" s="1">
        <v>0</v>
      </c>
      <c r="AW2358" s="1">
        <v>0</v>
      </c>
      <c r="AX2358" s="1">
        <v>77632.217099999994</v>
      </c>
      <c r="AY2358" s="1">
        <v>0</v>
      </c>
      <c r="AZ2358" s="1">
        <v>0</v>
      </c>
      <c r="BA2358" s="1">
        <v>12416.7612606</v>
      </c>
      <c r="BB2358" s="1">
        <v>364978.99197060004</v>
      </c>
      <c r="BC2358" s="7">
        <v>0.40892071239524053</v>
      </c>
      <c r="BD2358" s="35">
        <v>0.76798400395045974</v>
      </c>
      <c r="BE2358" s="35" t="s">
        <v>552</v>
      </c>
      <c r="BF2358" s="35" t="s">
        <v>552</v>
      </c>
      <c r="BG2358" s="35" t="s">
        <v>552</v>
      </c>
      <c r="BH2358" s="35" t="s">
        <v>552</v>
      </c>
      <c r="BI2358" s="35" t="s">
        <v>552</v>
      </c>
      <c r="BJ2358" s="35">
        <v>1.9937286348726342</v>
      </c>
      <c r="BK2358" s="35" t="s">
        <v>552</v>
      </c>
      <c r="BL2358" s="35" t="s">
        <v>552</v>
      </c>
      <c r="BM2358" s="35">
        <v>1.548031857221968</v>
      </c>
      <c r="BN2358" s="35">
        <v>1.1887043493167078</v>
      </c>
      <c r="BO2358" s="1">
        <v>701577.45</v>
      </c>
      <c r="BP2358" s="1">
        <v>0</v>
      </c>
      <c r="BQ2358" s="1">
        <v>552739.95503999991</v>
      </c>
      <c r="BR2358" s="1">
        <v>24569.167266696819</v>
      </c>
      <c r="BS2358" s="1">
        <v>217106.23086237392</v>
      </c>
      <c r="BT2358" s="1">
        <v>552739.95503999991</v>
      </c>
      <c r="BU2358" s="1">
        <v>24569.167266696819</v>
      </c>
      <c r="BV2358" s="1">
        <v>63908.826510786428</v>
      </c>
      <c r="BW2358" s="35">
        <v>6.1498715977192822</v>
      </c>
      <c r="BX2358" s="1">
        <v>2846539.7953851284</v>
      </c>
      <c r="BY2358" s="1">
        <v>126528.05668637622</v>
      </c>
      <c r="BZ2358" s="1">
        <v>1118069.2120060248</v>
      </c>
      <c r="CA2358" s="1">
        <v>2846539.7953851284</v>
      </c>
      <c r="CB2358" s="1">
        <v>126528.05668637622</v>
      </c>
      <c r="CC2358" s="1">
        <v>329122.25049146806</v>
      </c>
    </row>
    <row r="2359" spans="1:81" x14ac:dyDescent="0.25">
      <c r="A2359" t="s">
        <v>960</v>
      </c>
      <c r="B2359" t="s">
        <v>961</v>
      </c>
      <c r="C2359" t="s">
        <v>61</v>
      </c>
      <c r="D2359" t="s">
        <v>1730</v>
      </c>
      <c r="E2359">
        <v>16</v>
      </c>
      <c r="F2359" t="s">
        <v>39</v>
      </c>
      <c r="G2359" t="s">
        <v>62</v>
      </c>
      <c r="H2359" s="74">
        <v>0.29175696267717999</v>
      </c>
      <c r="I2359" s="1">
        <v>166310</v>
      </c>
      <c r="J2359" s="1">
        <v>25913</v>
      </c>
      <c r="K2359" s="1"/>
      <c r="L2359" s="1"/>
      <c r="M2359" s="1"/>
      <c r="N2359" s="1"/>
      <c r="O2359" s="1"/>
      <c r="P2359" s="1">
        <v>170467</v>
      </c>
      <c r="Q2359" s="1"/>
      <c r="R2359" s="1"/>
      <c r="S2359" s="1">
        <v>43700</v>
      </c>
      <c r="T2359" s="1">
        <v>240080</v>
      </c>
      <c r="U2359" s="1">
        <v>12.470588235294118</v>
      </c>
      <c r="V2359" s="36">
        <v>6.6970543828473242E-2</v>
      </c>
      <c r="W2359" s="1">
        <v>1824</v>
      </c>
      <c r="X2359" s="1"/>
      <c r="Y2359" s="1"/>
      <c r="Z2359" s="1"/>
      <c r="AA2359" s="1"/>
      <c r="AB2359" s="1"/>
      <c r="AC2359" s="1">
        <v>29845</v>
      </c>
      <c r="AD2359" s="1"/>
      <c r="AE2359" s="1"/>
      <c r="AF2359" s="1">
        <v>9682</v>
      </c>
      <c r="AG2359" s="1">
        <v>301.80871099999996</v>
      </c>
      <c r="AH2359" s="1">
        <v>0</v>
      </c>
      <c r="AI2359" s="1">
        <v>0</v>
      </c>
      <c r="AJ2359" s="1">
        <v>0</v>
      </c>
      <c r="AK2359" s="1"/>
      <c r="AL2359" s="1">
        <v>0</v>
      </c>
      <c r="AM2359" s="1">
        <v>262232.72210083331</v>
      </c>
      <c r="AN2359" s="1"/>
      <c r="AO2359" s="1">
        <v>0</v>
      </c>
      <c r="AP2359" s="1">
        <v>55232.230899999995</v>
      </c>
      <c r="AQ2359" s="1">
        <v>317766.7617118333</v>
      </c>
      <c r="AR2359" s="1">
        <v>6754.6550400000006</v>
      </c>
      <c r="AS2359" s="1">
        <v>0</v>
      </c>
      <c r="AT2359" s="1">
        <v>0</v>
      </c>
      <c r="AU2359" s="1">
        <v>0</v>
      </c>
      <c r="AV2359" s="1"/>
      <c r="AW2359" s="1">
        <v>0</v>
      </c>
      <c r="AX2359" s="1">
        <v>77632.217099999994</v>
      </c>
      <c r="AY2359" s="1"/>
      <c r="AZ2359" s="1">
        <v>0</v>
      </c>
      <c r="BA2359" s="1">
        <v>12416.7612606</v>
      </c>
      <c r="BB2359" s="1">
        <v>96803.633400599996</v>
      </c>
      <c r="BC2359" s="7">
        <v>2.4927568703772072</v>
      </c>
      <c r="BD2359" s="35">
        <v>0.27231365534673718</v>
      </c>
      <c r="BE2359" s="35" t="s">
        <v>552</v>
      </c>
      <c r="BF2359" s="35" t="s">
        <v>552</v>
      </c>
      <c r="BG2359" s="35" t="s">
        <v>552</v>
      </c>
      <c r="BH2359" s="35" t="s">
        <v>552</v>
      </c>
      <c r="BI2359" s="35" t="s">
        <v>552</v>
      </c>
      <c r="BJ2359" s="35">
        <v>1.9937286348726342</v>
      </c>
      <c r="BK2359" s="35" t="s">
        <v>552</v>
      </c>
      <c r="BL2359" s="35" t="s">
        <v>552</v>
      </c>
      <c r="BM2359" s="35">
        <v>1.548031857221968</v>
      </c>
      <c r="BN2359" s="35">
        <v>1.7268010459531544</v>
      </c>
      <c r="BO2359" s="1">
        <v>17236.8</v>
      </c>
      <c r="BP2359" s="1">
        <v>0</v>
      </c>
      <c r="BQ2359" s="1">
        <v>54742.599599999994</v>
      </c>
      <c r="BR2359" s="1">
        <v>2433.2962976936928</v>
      </c>
      <c r="BS2359" s="1">
        <v>21501.900411566992</v>
      </c>
      <c r="BT2359" s="1">
        <v>54742.599599999994</v>
      </c>
      <c r="BU2359" s="1">
        <v>2433.2962976936928</v>
      </c>
      <c r="BV2359" s="1">
        <v>6329.4416636348797</v>
      </c>
      <c r="BW2359" s="35">
        <v>6.1498715977192822</v>
      </c>
      <c r="BX2359" s="1">
        <v>281917.35886535887</v>
      </c>
      <c r="BY2359" s="1">
        <v>12531.163492328231</v>
      </c>
      <c r="BZ2359" s="1">
        <v>110732.02622651738</v>
      </c>
      <c r="CA2359" s="1">
        <v>281917.35886535887</v>
      </c>
      <c r="CB2359" s="1">
        <v>12531.163492328231</v>
      </c>
      <c r="CC2359" s="1">
        <v>32595.811852974344</v>
      </c>
    </row>
    <row r="2360" spans="1:81" x14ac:dyDescent="0.25">
      <c r="A2360" t="s">
        <v>604</v>
      </c>
      <c r="B2360" t="s">
        <v>483</v>
      </c>
      <c r="C2360" t="s">
        <v>61</v>
      </c>
      <c r="D2360" t="s">
        <v>38</v>
      </c>
      <c r="E2360">
        <v>44</v>
      </c>
      <c r="F2360" t="s">
        <v>39</v>
      </c>
      <c r="G2360" t="s">
        <v>62</v>
      </c>
      <c r="H2360" s="74">
        <v>0.29175696267717999</v>
      </c>
      <c r="I2360" s="1">
        <v>6058709</v>
      </c>
      <c r="J2360" s="1"/>
      <c r="K2360" s="1"/>
      <c r="L2360" s="1">
        <v>1150338</v>
      </c>
      <c r="M2360" s="1"/>
      <c r="N2360" s="1"/>
      <c r="O2360" s="1"/>
      <c r="P2360" s="1"/>
      <c r="Q2360" s="1"/>
      <c r="R2360" s="1"/>
      <c r="S2360" s="1"/>
      <c r="T2360" s="1">
        <v>1150338</v>
      </c>
      <c r="U2360" s="1">
        <v>32.541666666666664</v>
      </c>
      <c r="V2360" s="36">
        <v>0.13906726781100448</v>
      </c>
      <c r="W2360" s="1"/>
      <c r="X2360" s="1"/>
      <c r="Y2360" s="1">
        <v>230427</v>
      </c>
      <c r="Z2360" s="1"/>
      <c r="AA2360" s="1"/>
      <c r="AB2360" s="1"/>
      <c r="AC2360" s="1"/>
      <c r="AD2360" s="1"/>
      <c r="AE2360" s="1"/>
      <c r="AF2360" s="1"/>
      <c r="AG2360" s="1">
        <v>0</v>
      </c>
      <c r="AH2360" s="1">
        <v>0</v>
      </c>
      <c r="AI2360" s="1">
        <v>2366104.2453750004</v>
      </c>
      <c r="AJ2360" s="1">
        <v>0</v>
      </c>
      <c r="AK2360" s="1">
        <v>0</v>
      </c>
      <c r="AL2360" s="1">
        <v>0</v>
      </c>
      <c r="AM2360" s="1">
        <v>0</v>
      </c>
      <c r="AN2360" s="1">
        <v>0</v>
      </c>
      <c r="AO2360" s="1">
        <v>0</v>
      </c>
      <c r="AP2360" s="1">
        <v>0</v>
      </c>
      <c r="AQ2360" s="1">
        <v>2366104.2453750004</v>
      </c>
      <c r="AR2360" s="1">
        <v>0</v>
      </c>
      <c r="AS2360" s="1">
        <v>0</v>
      </c>
      <c r="AT2360" s="1">
        <v>499570.20628380001</v>
      </c>
      <c r="AU2360" s="1">
        <v>0</v>
      </c>
      <c r="AV2360" s="1">
        <v>0</v>
      </c>
      <c r="AW2360" s="1">
        <v>0</v>
      </c>
      <c r="AX2360" s="1">
        <v>0</v>
      </c>
      <c r="AY2360" s="1">
        <v>0</v>
      </c>
      <c r="AZ2360" s="1">
        <v>0</v>
      </c>
      <c r="BA2360" s="1">
        <v>0</v>
      </c>
      <c r="BB2360" s="1">
        <v>499570.20628380001</v>
      </c>
      <c r="BC2360" s="7">
        <v>0.47298433571554604</v>
      </c>
      <c r="BD2360" s="35" t="s">
        <v>552</v>
      </c>
      <c r="BE2360" s="35" t="s">
        <v>552</v>
      </c>
      <c r="BF2360" s="35">
        <v>2.4911586435106901</v>
      </c>
      <c r="BG2360" s="35" t="s">
        <v>552</v>
      </c>
      <c r="BH2360" s="35" t="s">
        <v>552</v>
      </c>
      <c r="BI2360" s="35" t="s">
        <v>552</v>
      </c>
      <c r="BJ2360" s="35" t="s">
        <v>552</v>
      </c>
      <c r="BK2360" s="35" t="s">
        <v>552</v>
      </c>
      <c r="BL2360" s="35" t="s">
        <v>552</v>
      </c>
      <c r="BM2360" s="35" t="s">
        <v>552</v>
      </c>
      <c r="BN2360" s="35">
        <v>2.4911586435106901</v>
      </c>
      <c r="BO2360" s="1">
        <v>0</v>
      </c>
      <c r="BP2360" s="1"/>
      <c r="BQ2360" s="1">
        <v>1994284.6544399997</v>
      </c>
      <c r="BR2360" s="1">
        <v>88645.506454834089</v>
      </c>
      <c r="BS2360" s="1">
        <v>783318.84757780447</v>
      </c>
      <c r="BT2360" s="1">
        <v>1994284.6544399997</v>
      </c>
      <c r="BU2360" s="1">
        <v>88645.506454834089</v>
      </c>
      <c r="BV2360" s="1">
        <v>230582.91848018533</v>
      </c>
      <c r="BW2360" s="35">
        <v>5.9985761566902962</v>
      </c>
      <c r="BX2360" s="1">
        <v>9968583.7233371288</v>
      </c>
      <c r="BY2360" s="1">
        <v>443101.31496286939</v>
      </c>
      <c r="BZ2360" s="1">
        <v>3915478.9145885333</v>
      </c>
      <c r="CA2360" s="1">
        <v>9968583.7233371288</v>
      </c>
      <c r="CB2360" s="1">
        <v>443101.31496286939</v>
      </c>
      <c r="CC2360" s="1">
        <v>1152586.2784551166</v>
      </c>
    </row>
    <row r="2361" spans="1:81" x14ac:dyDescent="0.25">
      <c r="A2361" t="s">
        <v>604</v>
      </c>
      <c r="B2361" t="s">
        <v>483</v>
      </c>
      <c r="C2361" t="s">
        <v>61</v>
      </c>
      <c r="D2361" t="s">
        <v>28</v>
      </c>
      <c r="E2361">
        <v>44</v>
      </c>
      <c r="F2361" t="s">
        <v>39</v>
      </c>
      <c r="G2361" t="s">
        <v>62</v>
      </c>
      <c r="H2361" s="74">
        <v>0.29175696267717999</v>
      </c>
      <c r="I2361" s="1">
        <v>11397214</v>
      </c>
      <c r="J2361" s="1">
        <v>0</v>
      </c>
      <c r="K2361" s="1">
        <v>0</v>
      </c>
      <c r="L2361" s="1">
        <v>1704073</v>
      </c>
      <c r="M2361" s="1">
        <v>0</v>
      </c>
      <c r="N2361" s="1">
        <v>0</v>
      </c>
      <c r="O2361" s="1">
        <v>0</v>
      </c>
      <c r="P2361" s="1">
        <v>989727</v>
      </c>
      <c r="Q2361" s="1">
        <v>0</v>
      </c>
      <c r="R2361" s="1">
        <v>0</v>
      </c>
      <c r="S2361" s="1">
        <v>193212</v>
      </c>
      <c r="T2361" s="1">
        <v>2887012</v>
      </c>
      <c r="U2361" s="1"/>
      <c r="V2361" s="36"/>
      <c r="W2361" s="1"/>
      <c r="X2361" s="1"/>
      <c r="Y2361" s="1">
        <v>253691</v>
      </c>
      <c r="Z2361" s="1"/>
      <c r="AA2361" s="1"/>
      <c r="AB2361" s="1"/>
      <c r="AC2361" s="1">
        <v>60583</v>
      </c>
      <c r="AD2361" s="1"/>
      <c r="AE2361" s="1"/>
      <c r="AF2361" s="1">
        <v>39756</v>
      </c>
      <c r="AG2361" s="1">
        <v>0</v>
      </c>
      <c r="AH2361" s="1">
        <v>0</v>
      </c>
      <c r="AI2361" s="1">
        <v>2610101.4631875004</v>
      </c>
      <c r="AJ2361" s="1">
        <v>0</v>
      </c>
      <c r="AK2361" s="1">
        <v>0</v>
      </c>
      <c r="AL2361" s="1">
        <v>0</v>
      </c>
      <c r="AM2361" s="1">
        <v>533042.90491749998</v>
      </c>
      <c r="AN2361" s="1">
        <v>0</v>
      </c>
      <c r="AO2361" s="1">
        <v>0</v>
      </c>
      <c r="AP2361" s="1">
        <v>226868.43788399998</v>
      </c>
      <c r="AQ2361" s="1">
        <v>3370012.8059890005</v>
      </c>
      <c r="AR2361" s="1">
        <v>0</v>
      </c>
      <c r="AS2361" s="1">
        <v>0</v>
      </c>
      <c r="AT2361" s="1">
        <v>550007.00960540003</v>
      </c>
      <c r="AU2361" s="1">
        <v>0</v>
      </c>
      <c r="AV2361" s="1">
        <v>0</v>
      </c>
      <c r="AW2361" s="1">
        <v>0</v>
      </c>
      <c r="AX2361" s="1">
        <v>157587.28793999998</v>
      </c>
      <c r="AY2361" s="1">
        <v>0</v>
      </c>
      <c r="AZ2361" s="1">
        <v>0</v>
      </c>
      <c r="BA2361" s="1">
        <v>50985.412174800003</v>
      </c>
      <c r="BB2361" s="1">
        <v>758579.70972019993</v>
      </c>
      <c r="BC2361" s="7">
        <v>0.36224576600116487</v>
      </c>
      <c r="BD2361" s="35" t="s">
        <v>552</v>
      </c>
      <c r="BE2361" s="35" t="s">
        <v>552</v>
      </c>
      <c r="BF2361" s="35">
        <v>1.8544443065484284</v>
      </c>
      <c r="BG2361" s="35" t="s">
        <v>552</v>
      </c>
      <c r="BH2361" s="35" t="s">
        <v>552</v>
      </c>
      <c r="BI2361" s="35" t="s">
        <v>552</v>
      </c>
      <c r="BJ2361" s="35">
        <v>0.69779867868361678</v>
      </c>
      <c r="BK2361" s="35" t="s">
        <v>552</v>
      </c>
      <c r="BL2361" s="35" t="s">
        <v>552</v>
      </c>
      <c r="BM2361" s="35">
        <v>1.4380776041798644</v>
      </c>
      <c r="BN2361" s="35">
        <v>1.4300572757263221</v>
      </c>
      <c r="BO2361" s="1">
        <v>0</v>
      </c>
      <c r="BP2361" s="1">
        <v>0</v>
      </c>
      <c r="BQ2361" s="1">
        <v>3751506.9602399995</v>
      </c>
      <c r="BR2361" s="1">
        <v>166753.64458073914</v>
      </c>
      <c r="BS2361" s="1">
        <v>1473523.9035374729</v>
      </c>
      <c r="BT2361" s="1">
        <v>3751506.9602399995</v>
      </c>
      <c r="BU2361" s="1">
        <v>166753.64458073914</v>
      </c>
      <c r="BV2361" s="1">
        <v>433756.24521052703</v>
      </c>
      <c r="BW2361" s="35">
        <v>5.9985761566902962</v>
      </c>
      <c r="BX2361" s="1">
        <v>18752193.243113354</v>
      </c>
      <c r="BY2361" s="1">
        <v>833530.79184249067</v>
      </c>
      <c r="BZ2361" s="1">
        <v>7365521.4505356234</v>
      </c>
      <c r="CA2361" s="1">
        <v>18752193.243113354</v>
      </c>
      <c r="CB2361" s="1">
        <v>833530.79184249067</v>
      </c>
      <c r="CC2361" s="1">
        <v>2168163.6251248498</v>
      </c>
    </row>
    <row r="2362" spans="1:81" x14ac:dyDescent="0.25">
      <c r="A2362" t="s">
        <v>604</v>
      </c>
      <c r="B2362" t="s">
        <v>483</v>
      </c>
      <c r="C2362" t="s">
        <v>61</v>
      </c>
      <c r="D2362" t="s">
        <v>1730</v>
      </c>
      <c r="E2362">
        <v>44</v>
      </c>
      <c r="F2362" t="s">
        <v>39</v>
      </c>
      <c r="G2362" t="s">
        <v>62</v>
      </c>
      <c r="H2362" s="74">
        <v>0.29175696267717999</v>
      </c>
      <c r="I2362" s="1">
        <v>5338505</v>
      </c>
      <c r="J2362" s="1"/>
      <c r="K2362" s="1"/>
      <c r="L2362" s="1">
        <v>553735</v>
      </c>
      <c r="M2362" s="1"/>
      <c r="N2362" s="1"/>
      <c r="O2362" s="1"/>
      <c r="P2362" s="1">
        <v>989727</v>
      </c>
      <c r="Q2362" s="1"/>
      <c r="R2362" s="1"/>
      <c r="S2362" s="1">
        <v>193212</v>
      </c>
      <c r="T2362" s="1">
        <v>1736674</v>
      </c>
      <c r="U2362" s="1">
        <v>12.293478260869565</v>
      </c>
      <c r="V2362" s="36">
        <v>0.30868132489355782</v>
      </c>
      <c r="W2362" s="1"/>
      <c r="X2362" s="1"/>
      <c r="Y2362" s="1">
        <v>23264</v>
      </c>
      <c r="Z2362" s="1"/>
      <c r="AA2362" s="1"/>
      <c r="AB2362" s="1"/>
      <c r="AC2362" s="1">
        <v>60583</v>
      </c>
      <c r="AD2362" s="1"/>
      <c r="AE2362" s="1"/>
      <c r="AF2362" s="1">
        <v>39756</v>
      </c>
      <c r="AG2362" s="1">
        <v>0</v>
      </c>
      <c r="AH2362" s="1">
        <v>0</v>
      </c>
      <c r="AI2362" s="1">
        <v>243997.21781250002</v>
      </c>
      <c r="AJ2362" s="1">
        <v>0</v>
      </c>
      <c r="AK2362" s="1"/>
      <c r="AL2362" s="1">
        <v>0</v>
      </c>
      <c r="AM2362" s="1">
        <v>533042.90491749998</v>
      </c>
      <c r="AN2362" s="1"/>
      <c r="AO2362" s="1">
        <v>0</v>
      </c>
      <c r="AP2362" s="1">
        <v>226868.43788399998</v>
      </c>
      <c r="AQ2362" s="1">
        <v>1003908.560614</v>
      </c>
      <c r="AR2362" s="1">
        <v>0</v>
      </c>
      <c r="AS2362" s="1">
        <v>0</v>
      </c>
      <c r="AT2362" s="1">
        <v>50436.803321599997</v>
      </c>
      <c r="AU2362" s="1">
        <v>0</v>
      </c>
      <c r="AV2362" s="1"/>
      <c r="AW2362" s="1">
        <v>0</v>
      </c>
      <c r="AX2362" s="1">
        <v>157587.28793999998</v>
      </c>
      <c r="AY2362" s="1"/>
      <c r="AZ2362" s="1">
        <v>0</v>
      </c>
      <c r="BA2362" s="1">
        <v>50985.412174800003</v>
      </c>
      <c r="BB2362" s="1">
        <v>259009.50343639997</v>
      </c>
      <c r="BC2362" s="7">
        <v>0.23656774022884683</v>
      </c>
      <c r="BD2362" s="35" t="s">
        <v>552</v>
      </c>
      <c r="BE2362" s="35" t="s">
        <v>552</v>
      </c>
      <c r="BF2362" s="35">
        <v>0.53172369659512231</v>
      </c>
      <c r="BG2362" s="35" t="s">
        <v>552</v>
      </c>
      <c r="BH2362" s="35" t="s">
        <v>552</v>
      </c>
      <c r="BI2362" s="35" t="s">
        <v>552</v>
      </c>
      <c r="BJ2362" s="35">
        <v>0.69779867868361678</v>
      </c>
      <c r="BK2362" s="35" t="s">
        <v>552</v>
      </c>
      <c r="BL2362" s="35" t="s">
        <v>552</v>
      </c>
      <c r="BM2362" s="35">
        <v>1.4380776041798644</v>
      </c>
      <c r="BN2362" s="35">
        <v>0.72720502757017147</v>
      </c>
      <c r="BO2362" s="1">
        <v>0</v>
      </c>
      <c r="BP2362" s="1">
        <v>0</v>
      </c>
      <c r="BQ2362" s="1">
        <v>1757222.3057999997</v>
      </c>
      <c r="BR2362" s="1">
        <v>78108.138125905039</v>
      </c>
      <c r="BS2362" s="1">
        <v>690205.05595966836</v>
      </c>
      <c r="BT2362" s="1">
        <v>1757222.3057999997</v>
      </c>
      <c r="BU2362" s="1">
        <v>78108.138125905039</v>
      </c>
      <c r="BV2362" s="1">
        <v>203173.32673034165</v>
      </c>
      <c r="BW2362" s="35">
        <v>5.9985761566902962</v>
      </c>
      <c r="BX2362" s="1">
        <v>8783609.5197762232</v>
      </c>
      <c r="BY2362" s="1">
        <v>390429.47687962122</v>
      </c>
      <c r="BZ2362" s="1">
        <v>3450042.53594709</v>
      </c>
      <c r="CA2362" s="1">
        <v>8783609.5197762232</v>
      </c>
      <c r="CB2362" s="1">
        <v>390429.47687962122</v>
      </c>
      <c r="CC2362" s="1">
        <v>1015577.3466697331</v>
      </c>
    </row>
    <row r="2363" spans="1:81" x14ac:dyDescent="0.25">
      <c r="A2363" t="s">
        <v>156</v>
      </c>
      <c r="B2363" t="s">
        <v>157</v>
      </c>
      <c r="C2363" t="s">
        <v>61</v>
      </c>
      <c r="D2363" t="s">
        <v>38</v>
      </c>
      <c r="E2363">
        <v>29</v>
      </c>
      <c r="F2363" t="s">
        <v>39</v>
      </c>
      <c r="G2363" t="s">
        <v>62</v>
      </c>
      <c r="H2363" s="74">
        <v>0.29175696267717999</v>
      </c>
      <c r="I2363" s="1">
        <v>89245793</v>
      </c>
      <c r="J2363" s="1">
        <v>494793.67531456676</v>
      </c>
      <c r="K2363" s="1"/>
      <c r="L2363" s="1">
        <v>11940538.324685432</v>
      </c>
      <c r="M2363" s="1"/>
      <c r="N2363" s="1"/>
      <c r="O2363" s="1"/>
      <c r="P2363" s="1">
        <v>1974835</v>
      </c>
      <c r="Q2363" s="1"/>
      <c r="R2363" s="1"/>
      <c r="S2363" s="1"/>
      <c r="T2363" s="1">
        <v>14410166.999999998</v>
      </c>
      <c r="U2363" s="1">
        <v>46.554621848739494</v>
      </c>
      <c r="V2363" s="36">
        <v>0.23902034977776784</v>
      </c>
      <c r="W2363" s="1">
        <v>99019</v>
      </c>
      <c r="X2363" s="1"/>
      <c r="Y2363" s="1">
        <v>2389562</v>
      </c>
      <c r="Z2363" s="1"/>
      <c r="AA2363" s="1"/>
      <c r="AB2363" s="1"/>
      <c r="AC2363" s="1">
        <v>247100</v>
      </c>
      <c r="AD2363" s="1"/>
      <c r="AE2363" s="1"/>
      <c r="AF2363" s="1"/>
      <c r="AG2363" s="1">
        <v>5762.8619363887583</v>
      </c>
      <c r="AH2363" s="1">
        <v>0</v>
      </c>
      <c r="AI2363" s="1">
        <v>24536983.061669763</v>
      </c>
      <c r="AJ2363" s="1">
        <v>0</v>
      </c>
      <c r="AK2363" s="1">
        <v>0</v>
      </c>
      <c r="AL2363" s="1">
        <v>0</v>
      </c>
      <c r="AM2363" s="1">
        <v>2171781.0834208331</v>
      </c>
      <c r="AN2363" s="1">
        <v>0</v>
      </c>
      <c r="AO2363" s="1">
        <v>0</v>
      </c>
      <c r="AP2363" s="1">
        <v>0</v>
      </c>
      <c r="AQ2363" s="1">
        <v>26714527.007026985</v>
      </c>
      <c r="AR2363" s="1">
        <v>366688.15099000005</v>
      </c>
      <c r="AS2363" s="1">
        <v>0</v>
      </c>
      <c r="AT2363" s="1">
        <v>5180616.7735027997</v>
      </c>
      <c r="AU2363" s="1">
        <v>0</v>
      </c>
      <c r="AV2363" s="1">
        <v>0</v>
      </c>
      <c r="AW2363" s="1">
        <v>0</v>
      </c>
      <c r="AX2363" s="1">
        <v>642751.57799999998</v>
      </c>
      <c r="AY2363" s="1">
        <v>0</v>
      </c>
      <c r="AZ2363" s="1">
        <v>0</v>
      </c>
      <c r="BA2363" s="1">
        <v>0</v>
      </c>
      <c r="BB2363" s="1">
        <v>6190056.5024927994</v>
      </c>
      <c r="BC2363" s="7">
        <v>0.36869618615546151</v>
      </c>
      <c r="BD2363" s="35">
        <v>0.75274004399834304</v>
      </c>
      <c r="BE2363" s="35" t="s">
        <v>552</v>
      </c>
      <c r="BF2363" s="35">
        <v>2.488798999433341</v>
      </c>
      <c r="BG2363" s="35" t="s">
        <v>552</v>
      </c>
      <c r="BH2363" s="35" t="s">
        <v>552</v>
      </c>
      <c r="BI2363" s="35" t="s">
        <v>552</v>
      </c>
      <c r="BJ2363" s="35">
        <v>1.4251988958170345</v>
      </c>
      <c r="BK2363" s="35" t="s">
        <v>552</v>
      </c>
      <c r="BL2363" s="35" t="s">
        <v>552</v>
      </c>
      <c r="BM2363" s="35" t="s">
        <v>552</v>
      </c>
      <c r="BN2363" s="35">
        <v>2.28342832595346</v>
      </c>
      <c r="BO2363" s="1">
        <v>935729.54999999993</v>
      </c>
      <c r="BP2363" s="1"/>
      <c r="BQ2363" s="1">
        <v>29376145.223879997</v>
      </c>
      <c r="BR2363" s="1">
        <v>1305763.079139184</v>
      </c>
      <c r="BS2363" s="1">
        <v>11538417.132086599</v>
      </c>
      <c r="BT2363" s="1">
        <v>29376145.223879997</v>
      </c>
      <c r="BU2363" s="1">
        <v>1305763.079139184</v>
      </c>
      <c r="BV2363" s="1">
        <v>3396524.8061952624</v>
      </c>
      <c r="BW2363" s="35">
        <v>6.2089342381761057</v>
      </c>
      <c r="BX2363" s="1">
        <v>153018408.64230201</v>
      </c>
      <c r="BY2363" s="1">
        <v>6801634.0098743523</v>
      </c>
      <c r="BZ2363" s="1">
        <v>60102856.053683653</v>
      </c>
      <c r="CA2363" s="1">
        <v>153018408.64230201</v>
      </c>
      <c r="CB2363" s="1">
        <v>6801634.0098743523</v>
      </c>
      <c r="CC2363" s="1">
        <v>17692274.353804965</v>
      </c>
    </row>
    <row r="2364" spans="1:81" x14ac:dyDescent="0.25">
      <c r="A2364" t="s">
        <v>156</v>
      </c>
      <c r="B2364" t="s">
        <v>157</v>
      </c>
      <c r="C2364" t="s">
        <v>61</v>
      </c>
      <c r="D2364" t="s">
        <v>28</v>
      </c>
      <c r="E2364">
        <v>29</v>
      </c>
      <c r="F2364" t="s">
        <v>39</v>
      </c>
      <c r="G2364" t="s">
        <v>62</v>
      </c>
      <c r="H2364" s="74">
        <v>0.29175696267717999</v>
      </c>
      <c r="I2364" s="1">
        <v>111862102</v>
      </c>
      <c r="J2364" s="1">
        <v>494793.67531456676</v>
      </c>
      <c r="K2364" s="1">
        <v>0</v>
      </c>
      <c r="L2364" s="1">
        <v>11940538.324685432</v>
      </c>
      <c r="M2364" s="1">
        <v>0</v>
      </c>
      <c r="N2364" s="1">
        <v>0</v>
      </c>
      <c r="O2364" s="1">
        <v>0</v>
      </c>
      <c r="P2364" s="1">
        <v>6288334</v>
      </c>
      <c r="Q2364" s="1">
        <v>0</v>
      </c>
      <c r="R2364" s="1">
        <v>0</v>
      </c>
      <c r="S2364" s="1">
        <v>0</v>
      </c>
      <c r="T2364" s="1">
        <v>18723666</v>
      </c>
      <c r="U2364" s="1"/>
      <c r="V2364" s="36"/>
      <c r="W2364" s="1">
        <v>99019</v>
      </c>
      <c r="X2364" s="1"/>
      <c r="Y2364" s="1">
        <v>2389562</v>
      </c>
      <c r="Z2364" s="1"/>
      <c r="AA2364" s="1"/>
      <c r="AB2364" s="1"/>
      <c r="AC2364" s="1">
        <v>497193</v>
      </c>
      <c r="AD2364" s="1"/>
      <c r="AE2364" s="1"/>
      <c r="AF2364" s="1"/>
      <c r="AG2364" s="1">
        <v>5762.8619363887583</v>
      </c>
      <c r="AH2364" s="1">
        <v>0</v>
      </c>
      <c r="AI2364" s="1">
        <v>24536983.061669763</v>
      </c>
      <c r="AJ2364" s="1">
        <v>0</v>
      </c>
      <c r="AK2364" s="1">
        <v>0</v>
      </c>
      <c r="AL2364" s="1">
        <v>0</v>
      </c>
      <c r="AM2364" s="1">
        <v>4372497.0393683333</v>
      </c>
      <c r="AN2364" s="1">
        <v>0</v>
      </c>
      <c r="AO2364" s="1">
        <v>0</v>
      </c>
      <c r="AP2364" s="1">
        <v>0</v>
      </c>
      <c r="AQ2364" s="1">
        <v>28915242.962974489</v>
      </c>
      <c r="AR2364" s="1">
        <v>366688.15099000005</v>
      </c>
      <c r="AS2364" s="1">
        <v>0</v>
      </c>
      <c r="AT2364" s="1">
        <v>5180616.7735027997</v>
      </c>
      <c r="AU2364" s="1">
        <v>0</v>
      </c>
      <c r="AV2364" s="1">
        <v>0</v>
      </c>
      <c r="AW2364" s="1">
        <v>0</v>
      </c>
      <c r="AX2364" s="1">
        <v>1293288.48774</v>
      </c>
      <c r="AY2364" s="1">
        <v>0</v>
      </c>
      <c r="AZ2364" s="1">
        <v>0</v>
      </c>
      <c r="BA2364" s="1">
        <v>0</v>
      </c>
      <c r="BB2364" s="1">
        <v>6840593.4122327995</v>
      </c>
      <c r="BC2364" s="7">
        <v>0.31964209268307231</v>
      </c>
      <c r="BD2364" s="35">
        <v>0.75274004399834304</v>
      </c>
      <c r="BE2364" s="35" t="s">
        <v>552</v>
      </c>
      <c r="BF2364" s="35">
        <v>2.488798999433341</v>
      </c>
      <c r="BG2364" s="35" t="s">
        <v>552</v>
      </c>
      <c r="BH2364" s="35" t="s">
        <v>552</v>
      </c>
      <c r="BI2364" s="35" t="s">
        <v>552</v>
      </c>
      <c r="BJ2364" s="35">
        <v>0.90099945822030658</v>
      </c>
      <c r="BK2364" s="35" t="s">
        <v>552</v>
      </c>
      <c r="BL2364" s="35" t="s">
        <v>552</v>
      </c>
      <c r="BM2364" s="35" t="s">
        <v>552</v>
      </c>
      <c r="BN2364" s="35">
        <v>1.9096600193149831</v>
      </c>
      <c r="BO2364" s="1">
        <v>935729.54999999993</v>
      </c>
      <c r="BP2364" s="1">
        <v>0</v>
      </c>
      <c r="BQ2364" s="1">
        <v>36820529.494319998</v>
      </c>
      <c r="BR2364" s="1">
        <v>1636664.2934810549</v>
      </c>
      <c r="BS2364" s="1">
        <v>14462436.275825562</v>
      </c>
      <c r="BT2364" s="1">
        <v>36820529.494319998</v>
      </c>
      <c r="BU2364" s="1">
        <v>1636664.2934810549</v>
      </c>
      <c r="BV2364" s="1">
        <v>4257258.42691705</v>
      </c>
      <c r="BW2364" s="35">
        <v>6.2089342381761057</v>
      </c>
      <c r="BX2364" s="1">
        <v>191795716.75073656</v>
      </c>
      <c r="BY2364" s="1">
        <v>8525276.6747137737</v>
      </c>
      <c r="BZ2364" s="1">
        <v>75333879.484587893</v>
      </c>
      <c r="CA2364" s="1">
        <v>191795716.75073656</v>
      </c>
      <c r="CB2364" s="1">
        <v>8525276.6747137737</v>
      </c>
      <c r="CC2364" s="1">
        <v>22175779.180731971</v>
      </c>
    </row>
    <row r="2365" spans="1:81" x14ac:dyDescent="0.25">
      <c r="A2365" t="s">
        <v>156</v>
      </c>
      <c r="B2365" t="s">
        <v>157</v>
      </c>
      <c r="C2365" t="s">
        <v>61</v>
      </c>
      <c r="D2365" t="s">
        <v>1730</v>
      </c>
      <c r="E2365">
        <v>29</v>
      </c>
      <c r="F2365" t="s">
        <v>39</v>
      </c>
      <c r="G2365" t="s">
        <v>62</v>
      </c>
      <c r="H2365" s="74">
        <v>0.29175696267717999</v>
      </c>
      <c r="I2365" s="1">
        <v>22616309</v>
      </c>
      <c r="J2365" s="1"/>
      <c r="K2365" s="1"/>
      <c r="L2365" s="1"/>
      <c r="M2365" s="1"/>
      <c r="N2365" s="1"/>
      <c r="O2365" s="1"/>
      <c r="P2365" s="1">
        <v>4313499</v>
      </c>
      <c r="Q2365" s="1"/>
      <c r="R2365" s="1"/>
      <c r="S2365" s="1"/>
      <c r="T2365" s="1">
        <v>4313499</v>
      </c>
      <c r="U2365" s="1">
        <v>8.4710743801652892</v>
      </c>
      <c r="V2365" s="36">
        <v>0.4300599572208289</v>
      </c>
      <c r="W2365" s="1"/>
      <c r="X2365" s="1"/>
      <c r="Y2365" s="1"/>
      <c r="Z2365" s="1"/>
      <c r="AA2365" s="1"/>
      <c r="AB2365" s="1"/>
      <c r="AC2365" s="1">
        <v>250093</v>
      </c>
      <c r="AD2365" s="1"/>
      <c r="AE2365" s="1"/>
      <c r="AF2365" s="1"/>
      <c r="AG2365" s="1">
        <v>0</v>
      </c>
      <c r="AH2365" s="1">
        <v>0</v>
      </c>
      <c r="AI2365" s="1">
        <v>0</v>
      </c>
      <c r="AJ2365" s="1">
        <v>0</v>
      </c>
      <c r="AK2365" s="1"/>
      <c r="AL2365" s="1">
        <v>0</v>
      </c>
      <c r="AM2365" s="1">
        <v>2200715.9559475002</v>
      </c>
      <c r="AN2365" s="1"/>
      <c r="AO2365" s="1">
        <v>0</v>
      </c>
      <c r="AP2365" s="1">
        <v>0</v>
      </c>
      <c r="AQ2365" s="1">
        <v>2200715.9559475002</v>
      </c>
      <c r="AR2365" s="1">
        <v>0</v>
      </c>
      <c r="AS2365" s="1">
        <v>0</v>
      </c>
      <c r="AT2365" s="1">
        <v>0</v>
      </c>
      <c r="AU2365" s="1">
        <v>0</v>
      </c>
      <c r="AV2365" s="1"/>
      <c r="AW2365" s="1">
        <v>0</v>
      </c>
      <c r="AX2365" s="1">
        <v>650536.90973999992</v>
      </c>
      <c r="AY2365" s="1"/>
      <c r="AZ2365" s="1">
        <v>0</v>
      </c>
      <c r="BA2365" s="1">
        <v>0</v>
      </c>
      <c r="BB2365" s="1">
        <v>650536.90973999992</v>
      </c>
      <c r="BC2365" s="7">
        <v>0.12607065395540448</v>
      </c>
      <c r="BD2365" s="35" t="s">
        <v>552</v>
      </c>
      <c r="BE2365" s="35" t="s">
        <v>552</v>
      </c>
      <c r="BF2365" s="35" t="s">
        <v>552</v>
      </c>
      <c r="BG2365" s="35" t="s">
        <v>552</v>
      </c>
      <c r="BH2365" s="35" t="s">
        <v>552</v>
      </c>
      <c r="BI2365" s="35" t="s">
        <v>552</v>
      </c>
      <c r="BJ2365" s="35">
        <v>0.66100696109759161</v>
      </c>
      <c r="BK2365" s="35" t="s">
        <v>552</v>
      </c>
      <c r="BL2365" s="35" t="s">
        <v>552</v>
      </c>
      <c r="BM2365" s="35" t="s">
        <v>552</v>
      </c>
      <c r="BN2365" s="35">
        <v>0.66100696109759161</v>
      </c>
      <c r="BO2365" s="1">
        <v>0</v>
      </c>
      <c r="BP2365" s="1">
        <v>0</v>
      </c>
      <c r="BQ2365" s="1">
        <v>7444384.2704399992</v>
      </c>
      <c r="BR2365" s="1">
        <v>330901.21434187092</v>
      </c>
      <c r="BS2365" s="1">
        <v>2924019.1437389595</v>
      </c>
      <c r="BT2365" s="1">
        <v>7444384.2704399992</v>
      </c>
      <c r="BU2365" s="1">
        <v>330901.21434187092</v>
      </c>
      <c r="BV2365" s="1">
        <v>860733.62072178768</v>
      </c>
      <c r="BW2365" s="35">
        <v>6.2089342381761057</v>
      </c>
      <c r="BX2365" s="1">
        <v>38777308.108434565</v>
      </c>
      <c r="BY2365" s="1">
        <v>1723642.6648394216</v>
      </c>
      <c r="BZ2365" s="1">
        <v>15231023.430904245</v>
      </c>
      <c r="CA2365" s="1">
        <v>38777308.108434565</v>
      </c>
      <c r="CB2365" s="1">
        <v>1723642.6648394216</v>
      </c>
      <c r="CC2365" s="1">
        <v>4483504.8269270062</v>
      </c>
    </row>
    <row r="2366" spans="1:81" x14ac:dyDescent="0.25">
      <c r="A2366" t="s">
        <v>237</v>
      </c>
      <c r="B2366" t="s">
        <v>238</v>
      </c>
      <c r="C2366" t="s">
        <v>61</v>
      </c>
      <c r="D2366" t="s">
        <v>38</v>
      </c>
      <c r="E2366">
        <v>2</v>
      </c>
      <c r="F2366" t="s">
        <v>39</v>
      </c>
      <c r="G2366" t="s">
        <v>62</v>
      </c>
      <c r="H2366" s="74">
        <v>0.29175696267717999</v>
      </c>
      <c r="I2366" s="1">
        <v>41053474</v>
      </c>
      <c r="J2366" s="1"/>
      <c r="K2366" s="1"/>
      <c r="L2366" s="1">
        <v>6509509</v>
      </c>
      <c r="M2366" s="1"/>
      <c r="N2366" s="1"/>
      <c r="O2366" s="1"/>
      <c r="P2366" s="1"/>
      <c r="Q2366" s="1"/>
      <c r="R2366" s="1"/>
      <c r="S2366" s="1"/>
      <c r="T2366" s="1">
        <v>6509509</v>
      </c>
      <c r="U2366" s="1">
        <v>43.503401360544217</v>
      </c>
      <c r="V2366" s="36">
        <v>0.16130185337772174</v>
      </c>
      <c r="W2366" s="1"/>
      <c r="X2366" s="1"/>
      <c r="Y2366" s="1">
        <v>1185597</v>
      </c>
      <c r="Z2366" s="1"/>
      <c r="AA2366" s="1"/>
      <c r="AB2366" s="1"/>
      <c r="AC2366" s="1"/>
      <c r="AD2366" s="1"/>
      <c r="AE2366" s="1"/>
      <c r="AF2366" s="1"/>
      <c r="AG2366" s="1">
        <v>0</v>
      </c>
      <c r="AH2366" s="1">
        <v>0</v>
      </c>
      <c r="AI2366" s="1">
        <v>12181025.256437501</v>
      </c>
      <c r="AJ2366" s="1">
        <v>0</v>
      </c>
      <c r="AK2366" s="1">
        <v>0</v>
      </c>
      <c r="AL2366" s="1">
        <v>0</v>
      </c>
      <c r="AM2366" s="1">
        <v>0</v>
      </c>
      <c r="AN2366" s="1">
        <v>0</v>
      </c>
      <c r="AO2366" s="1">
        <v>0</v>
      </c>
      <c r="AP2366" s="1">
        <v>0</v>
      </c>
      <c r="AQ2366" s="1">
        <v>12181025.256437501</v>
      </c>
      <c r="AR2366" s="1">
        <v>0</v>
      </c>
      <c r="AS2366" s="1">
        <v>0</v>
      </c>
      <c r="AT2366" s="1">
        <v>2570397.2965818001</v>
      </c>
      <c r="AU2366" s="1">
        <v>0</v>
      </c>
      <c r="AV2366" s="1">
        <v>0</v>
      </c>
      <c r="AW2366" s="1">
        <v>0</v>
      </c>
      <c r="AX2366" s="1">
        <v>0</v>
      </c>
      <c r="AY2366" s="1">
        <v>0</v>
      </c>
      <c r="AZ2366" s="1">
        <v>0</v>
      </c>
      <c r="BA2366" s="1">
        <v>0</v>
      </c>
      <c r="BB2366" s="1">
        <v>2570397.2965818001</v>
      </c>
      <c r="BC2366" s="7">
        <v>0.35932215025260228</v>
      </c>
      <c r="BD2366" s="35" t="s">
        <v>552</v>
      </c>
      <c r="BE2366" s="35" t="s">
        <v>552</v>
      </c>
      <c r="BF2366" s="35">
        <v>2.2661344431691086</v>
      </c>
      <c r="BG2366" s="35" t="s">
        <v>552</v>
      </c>
      <c r="BH2366" s="35" t="s">
        <v>552</v>
      </c>
      <c r="BI2366" s="35" t="s">
        <v>552</v>
      </c>
      <c r="BJ2366" s="35" t="s">
        <v>552</v>
      </c>
      <c r="BK2366" s="35" t="s">
        <v>552</v>
      </c>
      <c r="BL2366" s="35" t="s">
        <v>552</v>
      </c>
      <c r="BM2366" s="35" t="s">
        <v>552</v>
      </c>
      <c r="BN2366" s="35">
        <v>2.2661344431691086</v>
      </c>
      <c r="BO2366" s="1">
        <v>0</v>
      </c>
      <c r="BP2366" s="1"/>
      <c r="BQ2366" s="1">
        <v>13513161.501839997</v>
      </c>
      <c r="BR2366" s="1">
        <v>600657.00373798492</v>
      </c>
      <c r="BS2366" s="1">
        <v>5307724.7880275082</v>
      </c>
      <c r="BT2366" s="1">
        <v>13513161.501839997</v>
      </c>
      <c r="BU2366" s="1">
        <v>600657.00373798492</v>
      </c>
      <c r="BV2366" s="1">
        <v>1562416.9849831716</v>
      </c>
      <c r="BW2366" s="35">
        <v>6.8877152818571155</v>
      </c>
      <c r="BX2366" s="1">
        <v>79561647.480586603</v>
      </c>
      <c r="BY2366" s="1">
        <v>3536497.4200626407</v>
      </c>
      <c r="BZ2366" s="1">
        <v>31250372.346361376</v>
      </c>
      <c r="CA2366" s="1">
        <v>79561647.480586603</v>
      </c>
      <c r="CB2366" s="1">
        <v>3536497.4200626407</v>
      </c>
      <c r="CC2366" s="1">
        <v>9199066.3591185398</v>
      </c>
    </row>
    <row r="2367" spans="1:81" x14ac:dyDescent="0.25">
      <c r="A2367" t="s">
        <v>237</v>
      </c>
      <c r="B2367" t="s">
        <v>238</v>
      </c>
      <c r="C2367" t="s">
        <v>61</v>
      </c>
      <c r="D2367" t="s">
        <v>28</v>
      </c>
      <c r="E2367">
        <v>2</v>
      </c>
      <c r="F2367" t="s">
        <v>39</v>
      </c>
      <c r="G2367" t="s">
        <v>62</v>
      </c>
      <c r="H2367" s="74">
        <v>0.29175696267717999</v>
      </c>
      <c r="I2367" s="1">
        <v>49559241</v>
      </c>
      <c r="J2367" s="1">
        <v>0</v>
      </c>
      <c r="K2367" s="1">
        <v>0</v>
      </c>
      <c r="L2367" s="1">
        <v>9203233</v>
      </c>
      <c r="M2367" s="1">
        <v>0</v>
      </c>
      <c r="N2367" s="1">
        <v>0</v>
      </c>
      <c r="O2367" s="1">
        <v>0</v>
      </c>
      <c r="P2367" s="1">
        <v>1125288</v>
      </c>
      <c r="Q2367" s="1">
        <v>0</v>
      </c>
      <c r="R2367" s="1">
        <v>17139</v>
      </c>
      <c r="S2367" s="1">
        <v>0</v>
      </c>
      <c r="T2367" s="1">
        <v>10345660</v>
      </c>
      <c r="U2367" s="1"/>
      <c r="V2367" s="36"/>
      <c r="W2367" s="1"/>
      <c r="X2367" s="1"/>
      <c r="Y2367" s="1">
        <v>1460184</v>
      </c>
      <c r="Z2367" s="1"/>
      <c r="AA2367" s="1"/>
      <c r="AB2367" s="1"/>
      <c r="AC2367" s="1">
        <v>88561</v>
      </c>
      <c r="AD2367" s="1"/>
      <c r="AE2367" s="1">
        <v>2932</v>
      </c>
      <c r="AF2367" s="1"/>
      <c r="AG2367" s="1">
        <v>0</v>
      </c>
      <c r="AH2367" s="1">
        <v>0</v>
      </c>
      <c r="AI2367" s="1">
        <v>15016041.425687501</v>
      </c>
      <c r="AJ2367" s="1">
        <v>0</v>
      </c>
      <c r="AK2367" s="1">
        <v>0</v>
      </c>
      <c r="AL2367" s="1">
        <v>0</v>
      </c>
      <c r="AM2367" s="1">
        <v>778843.71961999999</v>
      </c>
      <c r="AN2367" s="1">
        <v>0</v>
      </c>
      <c r="AO2367" s="1">
        <v>17997.461834999998</v>
      </c>
      <c r="AP2367" s="1">
        <v>0</v>
      </c>
      <c r="AQ2367" s="1">
        <v>15812882.607142502</v>
      </c>
      <c r="AR2367" s="1">
        <v>0</v>
      </c>
      <c r="AS2367" s="1">
        <v>0</v>
      </c>
      <c r="AT2367" s="1">
        <v>3165707.2395696002</v>
      </c>
      <c r="AU2367" s="1">
        <v>0</v>
      </c>
      <c r="AV2367" s="1">
        <v>0</v>
      </c>
      <c r="AW2367" s="1">
        <v>0</v>
      </c>
      <c r="AX2367" s="1">
        <v>230363.10197999998</v>
      </c>
      <c r="AY2367" s="1">
        <v>0</v>
      </c>
      <c r="AZ2367" s="1">
        <v>4742.1197507999996</v>
      </c>
      <c r="BA2367" s="1">
        <v>0</v>
      </c>
      <c r="BB2367" s="1">
        <v>3400812.4613004001</v>
      </c>
      <c r="BC2367" s="7">
        <v>0.3876914714743695</v>
      </c>
      <c r="BD2367" s="35" t="s">
        <v>552</v>
      </c>
      <c r="BE2367" s="35" t="s">
        <v>552</v>
      </c>
      <c r="BF2367" s="35">
        <v>1.97558278327378</v>
      </c>
      <c r="BG2367" s="35" t="s">
        <v>552</v>
      </c>
      <c r="BH2367" s="35" t="s">
        <v>552</v>
      </c>
      <c r="BI2367" s="35" t="s">
        <v>552</v>
      </c>
      <c r="BJ2367" s="35">
        <v>0.89684313846766328</v>
      </c>
      <c r="BK2367" s="35" t="s">
        <v>552</v>
      </c>
      <c r="BL2367" s="35">
        <v>1.3267741166812532</v>
      </c>
      <c r="BM2367" s="35" t="s">
        <v>552</v>
      </c>
      <c r="BN2367" s="35">
        <v>1.8571744159814747</v>
      </c>
      <c r="BO2367" s="1">
        <v>0</v>
      </c>
      <c r="BP2367" s="1">
        <v>0</v>
      </c>
      <c r="BQ2367" s="1">
        <v>16312919.767559998</v>
      </c>
      <c r="BR2367" s="1">
        <v>725105.63190312951</v>
      </c>
      <c r="BS2367" s="1">
        <v>6407419.0635250304</v>
      </c>
      <c r="BT2367" s="1">
        <v>16312919.767559998</v>
      </c>
      <c r="BU2367" s="1">
        <v>725105.63190312951</v>
      </c>
      <c r="BV2367" s="1">
        <v>1886130.2675937824</v>
      </c>
      <c r="BW2367" s="35">
        <v>6.8877152818571155</v>
      </c>
      <c r="BX2367" s="1">
        <v>96045827.007172018</v>
      </c>
      <c r="BY2367" s="1">
        <v>4269215.5099167163</v>
      </c>
      <c r="BZ2367" s="1">
        <v>37725059.137578927</v>
      </c>
      <c r="CA2367" s="1">
        <v>96045827.007172018</v>
      </c>
      <c r="CB2367" s="1">
        <v>4269215.5099167163</v>
      </c>
      <c r="CC2367" s="1">
        <v>11104998.000085164</v>
      </c>
    </row>
    <row r="2368" spans="1:81" x14ac:dyDescent="0.25">
      <c r="A2368" t="s">
        <v>237</v>
      </c>
      <c r="B2368" t="s">
        <v>238</v>
      </c>
      <c r="C2368" t="s">
        <v>61</v>
      </c>
      <c r="D2368" t="s">
        <v>1730</v>
      </c>
      <c r="E2368">
        <v>2</v>
      </c>
      <c r="F2368" t="s">
        <v>39</v>
      </c>
      <c r="G2368" t="s">
        <v>62</v>
      </c>
      <c r="H2368" s="74">
        <v>0.29175696267717999</v>
      </c>
      <c r="I2368" s="1">
        <v>8505767</v>
      </c>
      <c r="J2368" s="1"/>
      <c r="K2368" s="1"/>
      <c r="L2368" s="1">
        <v>2693724</v>
      </c>
      <c r="M2368" s="1"/>
      <c r="N2368" s="1"/>
      <c r="O2368" s="1"/>
      <c r="P2368" s="1">
        <v>1125288</v>
      </c>
      <c r="Q2368" s="1"/>
      <c r="R2368" s="1">
        <v>17139</v>
      </c>
      <c r="S2368" s="1"/>
      <c r="T2368" s="1">
        <v>3836151</v>
      </c>
      <c r="U2368" s="1">
        <v>12.852589641434262</v>
      </c>
      <c r="V2368" s="36">
        <v>0.1930854542519716</v>
      </c>
      <c r="W2368" s="1"/>
      <c r="X2368" s="1"/>
      <c r="Y2368" s="1">
        <v>274587</v>
      </c>
      <c r="Z2368" s="1"/>
      <c r="AA2368" s="1"/>
      <c r="AB2368" s="1"/>
      <c r="AC2368" s="1">
        <v>88561</v>
      </c>
      <c r="AD2368" s="1"/>
      <c r="AE2368" s="1">
        <v>2932</v>
      </c>
      <c r="AF2368" s="1"/>
      <c r="AG2368" s="1">
        <v>0</v>
      </c>
      <c r="AH2368" s="1">
        <v>0</v>
      </c>
      <c r="AI2368" s="1">
        <v>2835016.1692500003</v>
      </c>
      <c r="AJ2368" s="1">
        <v>0</v>
      </c>
      <c r="AK2368" s="1"/>
      <c r="AL2368" s="1">
        <v>0</v>
      </c>
      <c r="AM2368" s="1">
        <v>778843.71961999999</v>
      </c>
      <c r="AN2368" s="1"/>
      <c r="AO2368" s="1">
        <v>17997.461834999998</v>
      </c>
      <c r="AP2368" s="1">
        <v>0</v>
      </c>
      <c r="AQ2368" s="1">
        <v>3631857.3507050006</v>
      </c>
      <c r="AR2368" s="1">
        <v>0</v>
      </c>
      <c r="AS2368" s="1">
        <v>0</v>
      </c>
      <c r="AT2368" s="1">
        <v>595309.94298779999</v>
      </c>
      <c r="AU2368" s="1">
        <v>0</v>
      </c>
      <c r="AV2368" s="1"/>
      <c r="AW2368" s="1">
        <v>0</v>
      </c>
      <c r="AX2368" s="1">
        <v>230363.10197999998</v>
      </c>
      <c r="AY2368" s="1"/>
      <c r="AZ2368" s="1">
        <v>4742.1197507999996</v>
      </c>
      <c r="BA2368" s="1">
        <v>0</v>
      </c>
      <c r="BB2368" s="1">
        <v>830415.16471859987</v>
      </c>
      <c r="BC2368" s="7">
        <v>0.52461729970073256</v>
      </c>
      <c r="BD2368" s="35" t="s">
        <v>552</v>
      </c>
      <c r="BE2368" s="35" t="s">
        <v>552</v>
      </c>
      <c r="BF2368" s="35">
        <v>1.2734512192926226</v>
      </c>
      <c r="BG2368" s="35" t="s">
        <v>552</v>
      </c>
      <c r="BH2368" s="35" t="s">
        <v>552</v>
      </c>
      <c r="BI2368" s="35" t="s">
        <v>552</v>
      </c>
      <c r="BJ2368" s="35">
        <v>0.89684313846766328</v>
      </c>
      <c r="BK2368" s="35" t="s">
        <v>552</v>
      </c>
      <c r="BL2368" s="35">
        <v>1.3267741166812532</v>
      </c>
      <c r="BM2368" s="35" t="s">
        <v>552</v>
      </c>
      <c r="BN2368" s="35">
        <v>1.1632160765891646</v>
      </c>
      <c r="BO2368" s="1">
        <v>0</v>
      </c>
      <c r="BP2368" s="1">
        <v>0</v>
      </c>
      <c r="BQ2368" s="1">
        <v>2799758.2657199996</v>
      </c>
      <c r="BR2368" s="1">
        <v>124448.62816514455</v>
      </c>
      <c r="BS2368" s="1">
        <v>1099694.2754975222</v>
      </c>
      <c r="BT2368" s="1">
        <v>2799758.2657199996</v>
      </c>
      <c r="BU2368" s="1">
        <v>124448.62816514455</v>
      </c>
      <c r="BV2368" s="1">
        <v>323713.28261061065</v>
      </c>
      <c r="BW2368" s="35">
        <v>6.8877152818571155</v>
      </c>
      <c r="BX2368" s="1">
        <v>16484179.526585419</v>
      </c>
      <c r="BY2368" s="1">
        <v>732718.08985407546</v>
      </c>
      <c r="BZ2368" s="1">
        <v>6474686.7912175516</v>
      </c>
      <c r="CA2368" s="1">
        <v>16484179.526585419</v>
      </c>
      <c r="CB2368" s="1">
        <v>732718.08985407546</v>
      </c>
      <c r="CC2368" s="1">
        <v>1905931.6409666238</v>
      </c>
    </row>
    <row r="2369" spans="1:81" x14ac:dyDescent="0.25">
      <c r="A2369" t="s">
        <v>869</v>
      </c>
      <c r="B2369" t="s">
        <v>870</v>
      </c>
      <c r="C2369" t="s">
        <v>61</v>
      </c>
      <c r="D2369" t="s">
        <v>38</v>
      </c>
      <c r="E2369">
        <v>64</v>
      </c>
      <c r="F2369" t="s">
        <v>370</v>
      </c>
      <c r="G2369" t="s">
        <v>62</v>
      </c>
      <c r="H2369" s="74">
        <v>0.29175696267717999</v>
      </c>
      <c r="I2369" s="1">
        <v>2741569</v>
      </c>
      <c r="J2369" s="1"/>
      <c r="K2369" s="1">
        <v>179798</v>
      </c>
      <c r="L2369" s="1">
        <v>312679</v>
      </c>
      <c r="M2369" s="1"/>
      <c r="N2369" s="1"/>
      <c r="O2369" s="1"/>
      <c r="P2369" s="1"/>
      <c r="Q2369" s="1"/>
      <c r="R2369" s="1"/>
      <c r="S2369" s="1"/>
      <c r="T2369" s="1">
        <v>492477</v>
      </c>
      <c r="U2369" s="1">
        <v>20.333333333333332</v>
      </c>
      <c r="V2369" s="36">
        <v>0.39138474619615204</v>
      </c>
      <c r="W2369" s="1"/>
      <c r="X2369" s="1">
        <v>56186</v>
      </c>
      <c r="Y2369" s="1">
        <v>72547</v>
      </c>
      <c r="Z2369" s="1"/>
      <c r="AA2369" s="1"/>
      <c r="AB2369" s="1"/>
      <c r="AC2369" s="1"/>
      <c r="AD2369" s="1"/>
      <c r="AE2369" s="1"/>
      <c r="AF2369" s="1"/>
      <c r="AG2369" s="1">
        <v>0</v>
      </c>
      <c r="AH2369" s="1">
        <v>461804.03570976609</v>
      </c>
      <c r="AI2369" s="1">
        <v>744359.30581250018</v>
      </c>
      <c r="AJ2369" s="1">
        <v>0</v>
      </c>
      <c r="AK2369" s="1">
        <v>0</v>
      </c>
      <c r="AL2369" s="1">
        <v>0</v>
      </c>
      <c r="AM2369" s="1">
        <v>0</v>
      </c>
      <c r="AN2369" s="1">
        <v>0</v>
      </c>
      <c r="AO2369" s="1">
        <v>0</v>
      </c>
      <c r="AP2369" s="1">
        <v>0</v>
      </c>
      <c r="AQ2369" s="1">
        <v>1206163.3415222662</v>
      </c>
      <c r="AR2369" s="1">
        <v>0</v>
      </c>
      <c r="AS2369" s="1">
        <v>121377.85728900001</v>
      </c>
      <c r="AT2369" s="1">
        <v>157283.30341180001</v>
      </c>
      <c r="AU2369" s="1">
        <v>0</v>
      </c>
      <c r="AV2369" s="1">
        <v>0</v>
      </c>
      <c r="AW2369" s="1">
        <v>0</v>
      </c>
      <c r="AX2369" s="1">
        <v>0</v>
      </c>
      <c r="AY2369" s="1">
        <v>0</v>
      </c>
      <c r="AZ2369" s="1">
        <v>0</v>
      </c>
      <c r="BA2369" s="1">
        <v>0</v>
      </c>
      <c r="BB2369" s="1">
        <v>278661.16070080001</v>
      </c>
      <c r="BC2369" s="7">
        <v>0.5415966193895051</v>
      </c>
      <c r="BD2369" s="35" t="s">
        <v>552</v>
      </c>
      <c r="BE2369" s="35">
        <v>3.2435393775168029</v>
      </c>
      <c r="BF2369" s="35">
        <v>2.8836046207909716</v>
      </c>
      <c r="BG2369" s="35" t="s">
        <v>552</v>
      </c>
      <c r="BH2369" s="35" t="s">
        <v>552</v>
      </c>
      <c r="BI2369" s="35" t="s">
        <v>552</v>
      </c>
      <c r="BJ2369" s="35" t="s">
        <v>552</v>
      </c>
      <c r="BK2369" s="35" t="s">
        <v>552</v>
      </c>
      <c r="BL2369" s="35" t="s">
        <v>552</v>
      </c>
      <c r="BM2369" s="35" t="s">
        <v>552</v>
      </c>
      <c r="BN2369" s="35">
        <v>3.0150128883644638</v>
      </c>
      <c r="BO2369" s="1">
        <v>0</v>
      </c>
      <c r="BP2369" s="1"/>
      <c r="BQ2369" s="1">
        <v>902414.85203999991</v>
      </c>
      <c r="BR2369" s="1">
        <v>40112.138161095543</v>
      </c>
      <c r="BS2369" s="1">
        <v>354452.18934182735</v>
      </c>
      <c r="BT2369" s="1">
        <v>902414.85203999991</v>
      </c>
      <c r="BU2369" s="1">
        <v>40112.138161095543</v>
      </c>
      <c r="BV2369" s="1">
        <v>104338.8915418785</v>
      </c>
      <c r="BW2369" s="35">
        <v>6.4217580521612261</v>
      </c>
      <c r="BX2369" s="1">
        <v>4892674.9904377507</v>
      </c>
      <c r="BY2369" s="1">
        <v>217478.30806432336</v>
      </c>
      <c r="BZ2369" s="1">
        <v>1921754.0116702279</v>
      </c>
      <c r="CA2369" s="1">
        <v>4892674.9904377507</v>
      </c>
      <c r="CB2369" s="1">
        <v>217478.30806432336</v>
      </c>
      <c r="CC2369" s="1">
        <v>565700.22537075658</v>
      </c>
    </row>
    <row r="2370" spans="1:81" x14ac:dyDescent="0.25">
      <c r="A2370" t="s">
        <v>869</v>
      </c>
      <c r="B2370" t="s">
        <v>870</v>
      </c>
      <c r="C2370" t="s">
        <v>61</v>
      </c>
      <c r="D2370" t="s">
        <v>28</v>
      </c>
      <c r="E2370">
        <v>64</v>
      </c>
      <c r="F2370" t="s">
        <v>370</v>
      </c>
      <c r="G2370" t="s">
        <v>62</v>
      </c>
      <c r="H2370" s="74">
        <v>0.29175696267717999</v>
      </c>
      <c r="I2370" s="1">
        <v>3643370.15</v>
      </c>
      <c r="J2370" s="1">
        <v>0</v>
      </c>
      <c r="K2370" s="1">
        <v>179798</v>
      </c>
      <c r="L2370" s="1">
        <v>312679</v>
      </c>
      <c r="M2370" s="1">
        <v>0</v>
      </c>
      <c r="N2370" s="1">
        <v>0</v>
      </c>
      <c r="O2370" s="1">
        <v>0</v>
      </c>
      <c r="P2370" s="1">
        <v>63949</v>
      </c>
      <c r="Q2370" s="1">
        <v>0</v>
      </c>
      <c r="R2370" s="1">
        <v>0</v>
      </c>
      <c r="S2370" s="1">
        <v>0</v>
      </c>
      <c r="T2370" s="1">
        <v>556426</v>
      </c>
      <c r="U2370" s="1"/>
      <c r="V2370" s="36"/>
      <c r="W2370" s="1"/>
      <c r="X2370" s="1">
        <v>56186</v>
      </c>
      <c r="Y2370" s="1">
        <v>72547</v>
      </c>
      <c r="Z2370" s="1"/>
      <c r="AA2370" s="1"/>
      <c r="AB2370" s="1"/>
      <c r="AC2370" s="1">
        <v>7532</v>
      </c>
      <c r="AD2370" s="1"/>
      <c r="AE2370" s="1"/>
      <c r="AF2370" s="1"/>
      <c r="AG2370" s="1">
        <v>0</v>
      </c>
      <c r="AH2370" s="1">
        <v>461804.03570976609</v>
      </c>
      <c r="AI2370" s="1">
        <v>744359.30581250018</v>
      </c>
      <c r="AJ2370" s="1">
        <v>0</v>
      </c>
      <c r="AK2370" s="1">
        <v>0</v>
      </c>
      <c r="AL2370" s="1">
        <v>0</v>
      </c>
      <c r="AM2370" s="1">
        <v>66203.59540583333</v>
      </c>
      <c r="AN2370" s="1">
        <v>0</v>
      </c>
      <c r="AO2370" s="1">
        <v>0</v>
      </c>
      <c r="AP2370" s="1">
        <v>0</v>
      </c>
      <c r="AQ2370" s="1">
        <v>1272366.9369280995</v>
      </c>
      <c r="AR2370" s="1">
        <v>0</v>
      </c>
      <c r="AS2370" s="1">
        <v>121377.85728900001</v>
      </c>
      <c r="AT2370" s="1">
        <v>157283.30341180001</v>
      </c>
      <c r="AU2370" s="1">
        <v>0</v>
      </c>
      <c r="AV2370" s="1">
        <v>0</v>
      </c>
      <c r="AW2370" s="1">
        <v>0</v>
      </c>
      <c r="AX2370" s="1">
        <v>19592.087759999999</v>
      </c>
      <c r="AY2370" s="1">
        <v>0</v>
      </c>
      <c r="AZ2370" s="1">
        <v>0</v>
      </c>
      <c r="BA2370" s="1">
        <v>0</v>
      </c>
      <c r="BB2370" s="1">
        <v>298253.24846080004</v>
      </c>
      <c r="BC2370" s="7">
        <v>0.43108993067555856</v>
      </c>
      <c r="BD2370" s="35" t="s">
        <v>552</v>
      </c>
      <c r="BE2370" s="35">
        <v>3.2435393775168029</v>
      </c>
      <c r="BF2370" s="35">
        <v>2.8836046207909716</v>
      </c>
      <c r="BG2370" s="35" t="s">
        <v>552</v>
      </c>
      <c r="BH2370" s="35" t="s">
        <v>552</v>
      </c>
      <c r="BI2370" s="35" t="s">
        <v>552</v>
      </c>
      <c r="BJ2370" s="35">
        <v>1.3416266582094063</v>
      </c>
      <c r="BK2370" s="35" t="s">
        <v>552</v>
      </c>
      <c r="BL2370" s="35" t="s">
        <v>552</v>
      </c>
      <c r="BM2370" s="35" t="s">
        <v>552</v>
      </c>
      <c r="BN2370" s="35">
        <v>2.8226937371526484</v>
      </c>
      <c r="BO2370" s="1">
        <v>0</v>
      </c>
      <c r="BP2370" s="1">
        <v>0</v>
      </c>
      <c r="BQ2370" s="1">
        <v>1199251.7185739998</v>
      </c>
      <c r="BR2370" s="1">
        <v>53306.470429455323</v>
      </c>
      <c r="BS2370" s="1">
        <v>471044.32762777887</v>
      </c>
      <c r="BT2370" s="1">
        <v>1199251.7185739998</v>
      </c>
      <c r="BU2370" s="1">
        <v>53306.470429455323</v>
      </c>
      <c r="BV2370" s="1">
        <v>138659.72475169058</v>
      </c>
      <c r="BW2370" s="35">
        <v>6.4217580521612261</v>
      </c>
      <c r="BX2370" s="1">
        <v>6502052.661746772</v>
      </c>
      <c r="BY2370" s="1">
        <v>289014.78528319369</v>
      </c>
      <c r="BZ2370" s="1">
        <v>2553888.3762407806</v>
      </c>
      <c r="CA2370" s="1">
        <v>6502052.661746772</v>
      </c>
      <c r="CB2370" s="1">
        <v>289014.78528319369</v>
      </c>
      <c r="CC2370" s="1">
        <v>751779.47918293776</v>
      </c>
    </row>
    <row r="2371" spans="1:81" x14ac:dyDescent="0.25">
      <c r="A2371" t="s">
        <v>869</v>
      </c>
      <c r="B2371" t="s">
        <v>870</v>
      </c>
      <c r="C2371" t="s">
        <v>61</v>
      </c>
      <c r="D2371" t="s">
        <v>1730</v>
      </c>
      <c r="E2371">
        <v>64</v>
      </c>
      <c r="F2371" t="s">
        <v>370</v>
      </c>
      <c r="G2371" t="s">
        <v>62</v>
      </c>
      <c r="H2371" s="74">
        <v>0.29175696267717999</v>
      </c>
      <c r="I2371" s="1">
        <v>901801.15</v>
      </c>
      <c r="J2371" s="1"/>
      <c r="K2371" s="1"/>
      <c r="L2371" s="1"/>
      <c r="M2371" s="1"/>
      <c r="N2371" s="1"/>
      <c r="O2371" s="1"/>
      <c r="P2371" s="1">
        <v>63949</v>
      </c>
      <c r="Q2371" s="1"/>
      <c r="R2371" s="1"/>
      <c r="S2371" s="1"/>
      <c r="T2371" s="1">
        <v>63949</v>
      </c>
      <c r="U2371" s="1">
        <v>12</v>
      </c>
      <c r="V2371" s="36">
        <v>0.36709797978317721</v>
      </c>
      <c r="W2371" s="1"/>
      <c r="X2371" s="1"/>
      <c r="Y2371" s="1"/>
      <c r="Z2371" s="1"/>
      <c r="AA2371" s="1"/>
      <c r="AB2371" s="1"/>
      <c r="AC2371" s="1">
        <v>7532</v>
      </c>
      <c r="AD2371" s="1"/>
      <c r="AE2371" s="1"/>
      <c r="AF2371" s="1"/>
      <c r="AG2371" s="1">
        <v>0</v>
      </c>
      <c r="AH2371" s="1">
        <v>0</v>
      </c>
      <c r="AI2371" s="1">
        <v>0</v>
      </c>
      <c r="AJ2371" s="1">
        <v>0</v>
      </c>
      <c r="AK2371" s="1"/>
      <c r="AL2371" s="1">
        <v>0</v>
      </c>
      <c r="AM2371" s="1">
        <v>66203.59540583333</v>
      </c>
      <c r="AN2371" s="1"/>
      <c r="AO2371" s="1">
        <v>0</v>
      </c>
      <c r="AP2371" s="1">
        <v>0</v>
      </c>
      <c r="AQ2371" s="1">
        <v>66203.59540583333</v>
      </c>
      <c r="AR2371" s="1">
        <v>0</v>
      </c>
      <c r="AS2371" s="1">
        <v>0</v>
      </c>
      <c r="AT2371" s="1">
        <v>0</v>
      </c>
      <c r="AU2371" s="1">
        <v>0</v>
      </c>
      <c r="AV2371" s="1"/>
      <c r="AW2371" s="1">
        <v>0</v>
      </c>
      <c r="AX2371" s="1">
        <v>19592.087759999999</v>
      </c>
      <c r="AY2371" s="1"/>
      <c r="AZ2371" s="1">
        <v>0</v>
      </c>
      <c r="BA2371" s="1">
        <v>0</v>
      </c>
      <c r="BB2371" s="1">
        <v>19592.087759999999</v>
      </c>
      <c r="BC2371" s="7">
        <v>9.5138139007511044E-2</v>
      </c>
      <c r="BD2371" s="35" t="s">
        <v>552</v>
      </c>
      <c r="BE2371" s="35" t="s">
        <v>552</v>
      </c>
      <c r="BF2371" s="35" t="s">
        <v>552</v>
      </c>
      <c r="BG2371" s="35" t="s">
        <v>552</v>
      </c>
      <c r="BH2371" s="35" t="s">
        <v>552</v>
      </c>
      <c r="BI2371" s="35" t="s">
        <v>552</v>
      </c>
      <c r="BJ2371" s="35">
        <v>1.3416266582094063</v>
      </c>
      <c r="BK2371" s="35" t="s">
        <v>552</v>
      </c>
      <c r="BL2371" s="35" t="s">
        <v>552</v>
      </c>
      <c r="BM2371" s="35" t="s">
        <v>552</v>
      </c>
      <c r="BN2371" s="35">
        <v>1.3416266582094063</v>
      </c>
      <c r="BO2371" s="1">
        <v>0</v>
      </c>
      <c r="BP2371" s="1">
        <v>0</v>
      </c>
      <c r="BQ2371" s="1">
        <v>296836.86653399997</v>
      </c>
      <c r="BR2371" s="1">
        <v>13194.332268359778</v>
      </c>
      <c r="BS2371" s="1">
        <v>116592.13828595147</v>
      </c>
      <c r="BT2371" s="1">
        <v>296836.86653399997</v>
      </c>
      <c r="BU2371" s="1">
        <v>13194.332268359778</v>
      </c>
      <c r="BV2371" s="1">
        <v>34320.833209812088</v>
      </c>
      <c r="BW2371" s="35">
        <v>6.4217580521612261</v>
      </c>
      <c r="BX2371" s="1">
        <v>1609377.6713090215</v>
      </c>
      <c r="BY2371" s="1">
        <v>71536.477218870321</v>
      </c>
      <c r="BZ2371" s="1">
        <v>632134.36457055248</v>
      </c>
      <c r="CA2371" s="1">
        <v>1609377.6713090215</v>
      </c>
      <c r="CB2371" s="1">
        <v>71536.477218870321</v>
      </c>
      <c r="CC2371" s="1">
        <v>186079.25381218109</v>
      </c>
    </row>
    <row r="2372" spans="1:81" x14ac:dyDescent="0.25">
      <c r="A2372" t="s">
        <v>1308</v>
      </c>
      <c r="B2372" t="s">
        <v>60</v>
      </c>
      <c r="C2372" t="s">
        <v>61</v>
      </c>
      <c r="D2372" t="s">
        <v>1727</v>
      </c>
      <c r="E2372">
        <v>35</v>
      </c>
      <c r="F2372" t="s">
        <v>39</v>
      </c>
      <c r="G2372" t="s">
        <v>62</v>
      </c>
      <c r="H2372" s="74">
        <v>0.29175696267717999</v>
      </c>
      <c r="I2372" s="1">
        <v>193091082</v>
      </c>
      <c r="J2372" s="1">
        <v>41491.417022295551</v>
      </c>
      <c r="K2372" s="1"/>
      <c r="L2372" s="1">
        <v>874535.58297770447</v>
      </c>
      <c r="M2372" s="1"/>
      <c r="N2372" s="1"/>
      <c r="O2372" s="1"/>
      <c r="P2372" s="1"/>
      <c r="Q2372" s="1"/>
      <c r="R2372" s="1"/>
      <c r="S2372" s="1"/>
      <c r="T2372" s="1">
        <v>916027</v>
      </c>
      <c r="U2372" s="1">
        <v>1262.8181818181818</v>
      </c>
      <c r="V2372" s="36">
        <v>0.16903562723575263</v>
      </c>
      <c r="W2372" s="1">
        <v>856323</v>
      </c>
      <c r="X2372" s="1"/>
      <c r="Y2372" s="1">
        <v>18049153</v>
      </c>
      <c r="Z2372" s="1"/>
      <c r="AA2372" s="1"/>
      <c r="AB2372" s="1"/>
      <c r="AC2372" s="1"/>
      <c r="AD2372" s="1"/>
      <c r="AE2372" s="1"/>
      <c r="AF2372" s="1"/>
      <c r="AG2372" s="1">
        <v>5626.0421100000003</v>
      </c>
      <c r="AH2372" s="1"/>
      <c r="AI2372" s="1">
        <v>186830031.55054003</v>
      </c>
      <c r="AJ2372" s="1"/>
      <c r="AK2372" s="1"/>
      <c r="AL2372" s="1"/>
      <c r="AM2372" s="1"/>
      <c r="AN2372" s="1"/>
      <c r="AO2372" s="1"/>
      <c r="AP2372" s="1"/>
      <c r="AQ2372" s="1">
        <v>186835657.59265003</v>
      </c>
      <c r="AR2372" s="1">
        <v>3171143.8968300004</v>
      </c>
      <c r="AS2372" s="1"/>
      <c r="AT2372" s="1">
        <v>39130913.857568197</v>
      </c>
      <c r="AU2372" s="1"/>
      <c r="AV2372" s="1"/>
      <c r="AW2372" s="1"/>
      <c r="AX2372" s="1"/>
      <c r="AY2372" s="1"/>
      <c r="AZ2372" s="1"/>
      <c r="BA2372" s="1"/>
      <c r="BB2372" s="1">
        <v>42302057.754398197</v>
      </c>
      <c r="BC2372" s="7">
        <v>1.1866820205971409</v>
      </c>
      <c r="BD2372" s="35">
        <v>76.564508202574814</v>
      </c>
      <c r="BE2372" s="35" t="s">
        <v>552</v>
      </c>
      <c r="BF2372" s="35">
        <v>258.37821788649728</v>
      </c>
      <c r="BG2372" s="35" t="s">
        <v>552</v>
      </c>
      <c r="BH2372" s="35" t="s">
        <v>552</v>
      </c>
      <c r="BI2372" s="35" t="s">
        <v>552</v>
      </c>
      <c r="BJ2372" s="35" t="s">
        <v>552</v>
      </c>
      <c r="BK2372" s="35" t="s">
        <v>552</v>
      </c>
      <c r="BL2372" s="35" t="s">
        <v>552</v>
      </c>
      <c r="BM2372" s="35" t="s">
        <v>552</v>
      </c>
      <c r="BN2372" s="35">
        <v>250.14297105549096</v>
      </c>
      <c r="BO2372" s="1">
        <v>8092252.3499999996</v>
      </c>
      <c r="BP2372" s="1"/>
      <c r="BQ2372" s="1">
        <v>63557860.551119991</v>
      </c>
      <c r="BR2372" s="1">
        <v>2825132.6736111436</v>
      </c>
      <c r="BS2372" s="1">
        <v>24964375.055773657</v>
      </c>
      <c r="BT2372" s="1">
        <v>63557860.551119991</v>
      </c>
      <c r="BU2372" s="1">
        <v>2825132.6736111436</v>
      </c>
      <c r="BV2372" s="1">
        <v>7348678.6079438338</v>
      </c>
      <c r="BW2372" s="35">
        <v>6.4062481833532976</v>
      </c>
      <c r="BX2372" s="1">
        <v>343609568.14231467</v>
      </c>
      <c r="BY2372" s="1">
        <v>15273368.384442288</v>
      </c>
      <c r="BZ2372" s="1">
        <v>134963607.29382667</v>
      </c>
      <c r="CA2372" s="1">
        <v>343609568.14231467</v>
      </c>
      <c r="CB2372" s="1">
        <v>15273368.384442288</v>
      </c>
      <c r="CC2372" s="1">
        <v>39728780.374243587</v>
      </c>
    </row>
    <row r="2373" spans="1:81" x14ac:dyDescent="0.25">
      <c r="A2373" t="s">
        <v>1308</v>
      </c>
      <c r="B2373" t="s">
        <v>60</v>
      </c>
      <c r="C2373" t="s">
        <v>61</v>
      </c>
      <c r="D2373" t="s">
        <v>28</v>
      </c>
      <c r="E2373">
        <v>35</v>
      </c>
      <c r="F2373" t="s">
        <v>39</v>
      </c>
      <c r="G2373" t="s">
        <v>62</v>
      </c>
      <c r="H2373" s="74">
        <v>0.29175696267717999</v>
      </c>
      <c r="I2373" s="1">
        <v>193091082</v>
      </c>
      <c r="J2373" s="1">
        <v>41491.417022295551</v>
      </c>
      <c r="K2373" s="1">
        <v>0</v>
      </c>
      <c r="L2373" s="1">
        <v>874535.58297770447</v>
      </c>
      <c r="M2373" s="1">
        <v>0</v>
      </c>
      <c r="N2373" s="1">
        <v>0</v>
      </c>
      <c r="O2373" s="1">
        <v>0</v>
      </c>
      <c r="P2373" s="1">
        <v>0</v>
      </c>
      <c r="Q2373" s="1">
        <v>0</v>
      </c>
      <c r="R2373" s="1">
        <v>0</v>
      </c>
      <c r="S2373" s="1">
        <v>0</v>
      </c>
      <c r="T2373" s="1">
        <v>916027</v>
      </c>
      <c r="U2373" s="1"/>
      <c r="V2373" s="36"/>
      <c r="W2373" s="1">
        <v>856323</v>
      </c>
      <c r="X2373" s="1"/>
      <c r="Y2373" s="1">
        <v>18049153</v>
      </c>
      <c r="Z2373" s="1"/>
      <c r="AA2373" s="1"/>
      <c r="AB2373" s="1"/>
      <c r="AC2373" s="1"/>
      <c r="AD2373" s="1"/>
      <c r="AE2373" s="1"/>
      <c r="AF2373" s="1"/>
      <c r="AG2373" s="1">
        <v>5626.0421100000003</v>
      </c>
      <c r="AH2373" s="1">
        <v>0</v>
      </c>
      <c r="AI2373" s="1">
        <v>186830031.55054003</v>
      </c>
      <c r="AJ2373" s="1">
        <v>0</v>
      </c>
      <c r="AK2373" s="1">
        <v>0</v>
      </c>
      <c r="AL2373" s="1">
        <v>0</v>
      </c>
      <c r="AM2373" s="1">
        <v>0</v>
      </c>
      <c r="AN2373" s="1">
        <v>0</v>
      </c>
      <c r="AO2373" s="1">
        <v>0</v>
      </c>
      <c r="AP2373" s="1">
        <v>0</v>
      </c>
      <c r="AQ2373" s="1">
        <v>186835657.59265003</v>
      </c>
      <c r="AR2373" s="1">
        <v>3171143.8968300004</v>
      </c>
      <c r="AS2373" s="1">
        <v>0</v>
      </c>
      <c r="AT2373" s="1">
        <v>39130913.857568197</v>
      </c>
      <c r="AU2373" s="1">
        <v>0</v>
      </c>
      <c r="AV2373" s="1">
        <v>0</v>
      </c>
      <c r="AW2373" s="1">
        <v>0</v>
      </c>
      <c r="AX2373" s="1">
        <v>0</v>
      </c>
      <c r="AY2373" s="1">
        <v>0</v>
      </c>
      <c r="AZ2373" s="1">
        <v>0</v>
      </c>
      <c r="BA2373" s="1">
        <v>0</v>
      </c>
      <c r="BB2373" s="1">
        <v>42302057.754398197</v>
      </c>
      <c r="BC2373" s="7">
        <v>1.1866820205971409</v>
      </c>
      <c r="BD2373" s="35">
        <v>76.564508202574814</v>
      </c>
      <c r="BE2373" s="35" t="s">
        <v>552</v>
      </c>
      <c r="BF2373" s="35">
        <v>258.37821788649728</v>
      </c>
      <c r="BG2373" s="35" t="s">
        <v>552</v>
      </c>
      <c r="BH2373" s="35" t="s">
        <v>552</v>
      </c>
      <c r="BI2373" s="35" t="s">
        <v>552</v>
      </c>
      <c r="BJ2373" s="35" t="s">
        <v>552</v>
      </c>
      <c r="BK2373" s="35" t="s">
        <v>552</v>
      </c>
      <c r="BL2373" s="35" t="s">
        <v>552</v>
      </c>
      <c r="BM2373" s="35" t="s">
        <v>552</v>
      </c>
      <c r="BN2373" s="35">
        <v>250.14297105549096</v>
      </c>
      <c r="BO2373" s="1">
        <v>8092252.3499999996</v>
      </c>
      <c r="BP2373" s="1">
        <v>0</v>
      </c>
      <c r="BQ2373" s="1">
        <v>63557860.551119991</v>
      </c>
      <c r="BR2373" s="1">
        <v>2825132.6736111436</v>
      </c>
      <c r="BS2373" s="1">
        <v>24964375.055773657</v>
      </c>
      <c r="BT2373" s="1">
        <v>63557860.551119991</v>
      </c>
      <c r="BU2373" s="1">
        <v>2825132.6736111436</v>
      </c>
      <c r="BV2373" s="1">
        <v>7348678.6079438338</v>
      </c>
      <c r="BW2373" s="35">
        <v>6.4062481833532976</v>
      </c>
      <c r="BX2373" s="1">
        <v>343609568.14231467</v>
      </c>
      <c r="BY2373" s="1">
        <v>15273368.384442288</v>
      </c>
      <c r="BZ2373" s="1">
        <v>134963607.29382667</v>
      </c>
      <c r="CA2373" s="1">
        <v>343609568.14231467</v>
      </c>
      <c r="CB2373" s="1">
        <v>15273368.384442288</v>
      </c>
      <c r="CC2373" s="1">
        <v>39728780.374243587</v>
      </c>
    </row>
    <row r="2374" spans="1:81" x14ac:dyDescent="0.25">
      <c r="A2374" t="s">
        <v>399</v>
      </c>
      <c r="B2374" t="s">
        <v>400</v>
      </c>
      <c r="C2374" t="s">
        <v>61</v>
      </c>
      <c r="D2374" t="s">
        <v>38</v>
      </c>
      <c r="E2374">
        <v>21</v>
      </c>
      <c r="F2374" t="s">
        <v>39</v>
      </c>
      <c r="G2374" t="s">
        <v>62</v>
      </c>
      <c r="H2374" s="74">
        <v>0.29175696267717999</v>
      </c>
      <c r="I2374" s="1">
        <v>13012492</v>
      </c>
      <c r="J2374" s="1"/>
      <c r="K2374" s="1"/>
      <c r="L2374" s="1">
        <v>2346865</v>
      </c>
      <c r="M2374" s="1"/>
      <c r="N2374" s="1"/>
      <c r="O2374" s="1"/>
      <c r="P2374" s="1"/>
      <c r="Q2374" s="1"/>
      <c r="R2374" s="1"/>
      <c r="S2374" s="1"/>
      <c r="T2374" s="1">
        <v>2346865</v>
      </c>
      <c r="U2374" s="1">
        <v>36.311475409836063</v>
      </c>
      <c r="V2374" s="36">
        <v>0.17060689615996513</v>
      </c>
      <c r="W2374" s="1"/>
      <c r="X2374" s="1"/>
      <c r="Y2374" s="1">
        <v>444920</v>
      </c>
      <c r="Z2374" s="1"/>
      <c r="AA2374" s="1"/>
      <c r="AB2374" s="1"/>
      <c r="AC2374" s="1"/>
      <c r="AD2374" s="1"/>
      <c r="AE2374" s="1"/>
      <c r="AF2374" s="1"/>
      <c r="AG2374" s="1">
        <v>0</v>
      </c>
      <c r="AH2374" s="1">
        <v>0</v>
      </c>
      <c r="AI2374" s="1">
        <v>4570062.1846874999</v>
      </c>
      <c r="AJ2374" s="1">
        <v>0</v>
      </c>
      <c r="AK2374" s="1">
        <v>0</v>
      </c>
      <c r="AL2374" s="1">
        <v>0</v>
      </c>
      <c r="AM2374" s="1">
        <v>0</v>
      </c>
      <c r="AN2374" s="1">
        <v>0</v>
      </c>
      <c r="AO2374" s="1">
        <v>0</v>
      </c>
      <c r="AP2374" s="1">
        <v>0</v>
      </c>
      <c r="AQ2374" s="1">
        <v>4570062.1846874999</v>
      </c>
      <c r="AR2374" s="1">
        <v>0</v>
      </c>
      <c r="AS2374" s="1">
        <v>0</v>
      </c>
      <c r="AT2374" s="1">
        <v>964595.19144800003</v>
      </c>
      <c r="AU2374" s="1">
        <v>0</v>
      </c>
      <c r="AV2374" s="1">
        <v>0</v>
      </c>
      <c r="AW2374" s="1">
        <v>0</v>
      </c>
      <c r="AX2374" s="1">
        <v>0</v>
      </c>
      <c r="AY2374" s="1">
        <v>0</v>
      </c>
      <c r="AZ2374" s="1">
        <v>0</v>
      </c>
      <c r="BA2374" s="1">
        <v>0</v>
      </c>
      <c r="BB2374" s="1">
        <v>964595.19144800003</v>
      </c>
      <c r="BC2374" s="7">
        <v>0.42533416167598798</v>
      </c>
      <c r="BD2374" s="35" t="s">
        <v>552</v>
      </c>
      <c r="BE2374" s="35" t="s">
        <v>552</v>
      </c>
      <c r="BF2374" s="35">
        <v>2.3583194500474036</v>
      </c>
      <c r="BG2374" s="35" t="s">
        <v>552</v>
      </c>
      <c r="BH2374" s="35" t="s">
        <v>552</v>
      </c>
      <c r="BI2374" s="35" t="s">
        <v>552</v>
      </c>
      <c r="BJ2374" s="35" t="s">
        <v>552</v>
      </c>
      <c r="BK2374" s="35" t="s">
        <v>552</v>
      </c>
      <c r="BL2374" s="35" t="s">
        <v>552</v>
      </c>
      <c r="BM2374" s="35" t="s">
        <v>552</v>
      </c>
      <c r="BN2374" s="35">
        <v>2.3583194500474036</v>
      </c>
      <c r="BO2374" s="1">
        <v>0</v>
      </c>
      <c r="BP2374" s="1"/>
      <c r="BQ2374" s="1">
        <v>4283191.8667199994</v>
      </c>
      <c r="BR2374" s="1">
        <v>190386.91965226864</v>
      </c>
      <c r="BS2374" s="1">
        <v>1682360.0931411954</v>
      </c>
      <c r="BT2374" s="1">
        <v>4283191.8667199994</v>
      </c>
      <c r="BU2374" s="1">
        <v>190386.91965226864</v>
      </c>
      <c r="BV2374" s="1">
        <v>495230.64766108809</v>
      </c>
      <c r="BW2374" s="35">
        <v>6.9804480127493891</v>
      </c>
      <c r="BX2374" s="1">
        <v>25615406.287549969</v>
      </c>
      <c r="BY2374" s="1">
        <v>1138599.0752878876</v>
      </c>
      <c r="BZ2374" s="1">
        <v>10061267.07575514</v>
      </c>
      <c r="CA2374" s="1">
        <v>25615406.287549969</v>
      </c>
      <c r="CB2374" s="1">
        <v>1138599.0752878876</v>
      </c>
      <c r="CC2374" s="1">
        <v>2961701.142657347</v>
      </c>
    </row>
    <row r="2375" spans="1:81" x14ac:dyDescent="0.25">
      <c r="A2375" t="s">
        <v>399</v>
      </c>
      <c r="B2375" t="s">
        <v>400</v>
      </c>
      <c r="C2375" t="s">
        <v>61</v>
      </c>
      <c r="D2375" t="s">
        <v>28</v>
      </c>
      <c r="E2375">
        <v>21</v>
      </c>
      <c r="F2375" t="s">
        <v>39</v>
      </c>
      <c r="G2375" t="s">
        <v>62</v>
      </c>
      <c r="H2375" s="74">
        <v>0.29175696267717999</v>
      </c>
      <c r="I2375" s="1">
        <v>15980845</v>
      </c>
      <c r="J2375" s="1">
        <v>0</v>
      </c>
      <c r="K2375" s="1">
        <v>0</v>
      </c>
      <c r="L2375" s="1">
        <v>2346865</v>
      </c>
      <c r="M2375" s="1">
        <v>0</v>
      </c>
      <c r="N2375" s="1">
        <v>0</v>
      </c>
      <c r="O2375" s="1">
        <v>0</v>
      </c>
      <c r="P2375" s="1">
        <v>1348692</v>
      </c>
      <c r="Q2375" s="1">
        <v>0</v>
      </c>
      <c r="R2375" s="1">
        <v>0</v>
      </c>
      <c r="S2375" s="1">
        <v>140482</v>
      </c>
      <c r="T2375" s="1">
        <v>3836039</v>
      </c>
      <c r="U2375" s="1"/>
      <c r="V2375" s="36"/>
      <c r="W2375" s="1"/>
      <c r="X2375" s="1"/>
      <c r="Y2375" s="1">
        <v>444920</v>
      </c>
      <c r="Z2375" s="1"/>
      <c r="AA2375" s="1"/>
      <c r="AB2375" s="1"/>
      <c r="AC2375" s="1">
        <v>188037</v>
      </c>
      <c r="AD2375" s="1"/>
      <c r="AE2375" s="1"/>
      <c r="AF2375" s="1">
        <v>1756</v>
      </c>
      <c r="AG2375" s="1">
        <v>0</v>
      </c>
      <c r="AH2375" s="1">
        <v>0</v>
      </c>
      <c r="AI2375" s="1">
        <v>4570062.1846874999</v>
      </c>
      <c r="AJ2375" s="1">
        <v>0</v>
      </c>
      <c r="AK2375" s="1">
        <v>0</v>
      </c>
      <c r="AL2375" s="1">
        <v>0</v>
      </c>
      <c r="AM2375" s="1">
        <v>1652496.74933</v>
      </c>
      <c r="AN2375" s="1">
        <v>0</v>
      </c>
      <c r="AO2375" s="1">
        <v>0</v>
      </c>
      <c r="AP2375" s="1">
        <v>10740.690274</v>
      </c>
      <c r="AQ2375" s="1">
        <v>6233299.6242915001</v>
      </c>
      <c r="AR2375" s="1">
        <v>0</v>
      </c>
      <c r="AS2375" s="1">
        <v>0</v>
      </c>
      <c r="AT2375" s="1">
        <v>964595.19144800003</v>
      </c>
      <c r="AU2375" s="1">
        <v>0</v>
      </c>
      <c r="AV2375" s="1">
        <v>0</v>
      </c>
      <c r="AW2375" s="1">
        <v>0</v>
      </c>
      <c r="AX2375" s="1">
        <v>489118.08365999995</v>
      </c>
      <c r="AY2375" s="1">
        <v>0</v>
      </c>
      <c r="AZ2375" s="1">
        <v>0</v>
      </c>
      <c r="BA2375" s="1">
        <v>2251.9967747999999</v>
      </c>
      <c r="BB2375" s="1">
        <v>1455965.2718827999</v>
      </c>
      <c r="BC2375" s="7">
        <v>0.48115508886884895</v>
      </c>
      <c r="BD2375" s="35" t="s">
        <v>552</v>
      </c>
      <c r="BE2375" s="35" t="s">
        <v>552</v>
      </c>
      <c r="BF2375" s="35">
        <v>2.3583194500474036</v>
      </c>
      <c r="BG2375" s="35" t="s">
        <v>552</v>
      </c>
      <c r="BH2375" s="35" t="s">
        <v>552</v>
      </c>
      <c r="BI2375" s="35" t="s">
        <v>552</v>
      </c>
      <c r="BJ2375" s="35">
        <v>1.5879198756943764</v>
      </c>
      <c r="BK2375" s="35" t="s">
        <v>552</v>
      </c>
      <c r="BL2375" s="35" t="s">
        <v>552</v>
      </c>
      <c r="BM2375" s="35">
        <v>9.2486489719679391E-2</v>
      </c>
      <c r="BN2375" s="35">
        <v>2.004480375766331</v>
      </c>
      <c r="BO2375" s="1">
        <v>0</v>
      </c>
      <c r="BP2375" s="1">
        <v>0</v>
      </c>
      <c r="BQ2375" s="1">
        <v>5260254.9401999991</v>
      </c>
      <c r="BR2375" s="1">
        <v>233817.15454582864</v>
      </c>
      <c r="BS2375" s="1">
        <v>2066132.7501815185</v>
      </c>
      <c r="BT2375" s="1">
        <v>5260254.9401999991</v>
      </c>
      <c r="BU2375" s="1">
        <v>233817.15454582864</v>
      </c>
      <c r="BV2375" s="1">
        <v>608200.50606151845</v>
      </c>
      <c r="BW2375" s="35">
        <v>6.9804480127493891</v>
      </c>
      <c r="BX2375" s="1">
        <v>31458681.203674242</v>
      </c>
      <c r="BY2375" s="1">
        <v>1398331.3372503177</v>
      </c>
      <c r="BZ2375" s="1">
        <v>12356399.49989949</v>
      </c>
      <c r="CA2375" s="1">
        <v>31458681.203674242</v>
      </c>
      <c r="CB2375" s="1">
        <v>1398331.3372503177</v>
      </c>
      <c r="CC2375" s="1">
        <v>3637311.5078287809</v>
      </c>
    </row>
    <row r="2376" spans="1:81" x14ac:dyDescent="0.25">
      <c r="A2376" t="s">
        <v>399</v>
      </c>
      <c r="B2376" t="s">
        <v>400</v>
      </c>
      <c r="C2376" t="s">
        <v>61</v>
      </c>
      <c r="D2376" t="s">
        <v>1730</v>
      </c>
      <c r="E2376">
        <v>21</v>
      </c>
      <c r="F2376" t="s">
        <v>39</v>
      </c>
      <c r="G2376" t="s">
        <v>62</v>
      </c>
      <c r="H2376" s="74">
        <v>0.29175696267717999</v>
      </c>
      <c r="I2376" s="1">
        <v>2968353</v>
      </c>
      <c r="J2376" s="1"/>
      <c r="K2376" s="1"/>
      <c r="L2376" s="1"/>
      <c r="M2376" s="1"/>
      <c r="N2376" s="1"/>
      <c r="O2376" s="1"/>
      <c r="P2376" s="1">
        <v>1348692</v>
      </c>
      <c r="Q2376" s="1"/>
      <c r="R2376" s="1"/>
      <c r="S2376" s="1">
        <v>140482</v>
      </c>
      <c r="T2376" s="1">
        <v>1489174</v>
      </c>
      <c r="U2376" s="1">
        <v>13.891891891891891</v>
      </c>
      <c r="V2376" s="36">
        <v>0.1594054657375073</v>
      </c>
      <c r="W2376" s="1"/>
      <c r="X2376" s="1"/>
      <c r="Y2376" s="1"/>
      <c r="Z2376" s="1"/>
      <c r="AA2376" s="1"/>
      <c r="AB2376" s="1"/>
      <c r="AC2376" s="1">
        <v>188037</v>
      </c>
      <c r="AD2376" s="1"/>
      <c r="AE2376" s="1"/>
      <c r="AF2376" s="1">
        <v>1756</v>
      </c>
      <c r="AG2376" s="1">
        <v>0</v>
      </c>
      <c r="AH2376" s="1">
        <v>0</v>
      </c>
      <c r="AI2376" s="1">
        <v>0</v>
      </c>
      <c r="AJ2376" s="1">
        <v>0</v>
      </c>
      <c r="AK2376" s="1"/>
      <c r="AL2376" s="1">
        <v>0</v>
      </c>
      <c r="AM2376" s="1">
        <v>1652496.74933</v>
      </c>
      <c r="AN2376" s="1"/>
      <c r="AO2376" s="1">
        <v>0</v>
      </c>
      <c r="AP2376" s="1">
        <v>10740.690274</v>
      </c>
      <c r="AQ2376" s="1">
        <v>1663237.439604</v>
      </c>
      <c r="AR2376" s="1">
        <v>0</v>
      </c>
      <c r="AS2376" s="1">
        <v>0</v>
      </c>
      <c r="AT2376" s="1">
        <v>0</v>
      </c>
      <c r="AU2376" s="1">
        <v>0</v>
      </c>
      <c r="AV2376" s="1"/>
      <c r="AW2376" s="1">
        <v>0</v>
      </c>
      <c r="AX2376" s="1">
        <v>489118.08365999995</v>
      </c>
      <c r="AY2376" s="1"/>
      <c r="AZ2376" s="1">
        <v>0</v>
      </c>
      <c r="BA2376" s="1">
        <v>2251.9967747999999</v>
      </c>
      <c r="BB2376" s="1">
        <v>491370.08043479995</v>
      </c>
      <c r="BC2376" s="7">
        <v>0.72585959959573532</v>
      </c>
      <c r="BD2376" s="35" t="s">
        <v>552</v>
      </c>
      <c r="BE2376" s="35" t="s">
        <v>552</v>
      </c>
      <c r="BF2376" s="35" t="s">
        <v>552</v>
      </c>
      <c r="BG2376" s="35" t="s">
        <v>552</v>
      </c>
      <c r="BH2376" s="35" t="s">
        <v>552</v>
      </c>
      <c r="BI2376" s="35" t="s">
        <v>552</v>
      </c>
      <c r="BJ2376" s="35">
        <v>1.5879198756943764</v>
      </c>
      <c r="BK2376" s="35" t="s">
        <v>552</v>
      </c>
      <c r="BL2376" s="35" t="s">
        <v>552</v>
      </c>
      <c r="BM2376" s="35">
        <v>9.2486489719679391E-2</v>
      </c>
      <c r="BN2376" s="35">
        <v>1.4468473932789585</v>
      </c>
      <c r="BO2376" s="1">
        <v>0</v>
      </c>
      <c r="BP2376" s="1">
        <v>0</v>
      </c>
      <c r="BQ2376" s="1">
        <v>977063.0734799999</v>
      </c>
      <c r="BR2376" s="1">
        <v>43430.234893560017</v>
      </c>
      <c r="BS2376" s="1">
        <v>383772.65704032296</v>
      </c>
      <c r="BT2376" s="1">
        <v>977063.0734799999</v>
      </c>
      <c r="BU2376" s="1">
        <v>43430.234893560017</v>
      </c>
      <c r="BV2376" s="1">
        <v>112969.85840043044</v>
      </c>
      <c r="BW2376" s="35">
        <v>6.9804480127493891</v>
      </c>
      <c r="BX2376" s="1">
        <v>5843274.9161242759</v>
      </c>
      <c r="BY2376" s="1">
        <v>259732.2619624302</v>
      </c>
      <c r="BZ2376" s="1">
        <v>2295132.4241443523</v>
      </c>
      <c r="CA2376" s="1">
        <v>5843274.9161242759</v>
      </c>
      <c r="CB2376" s="1">
        <v>259732.2619624302</v>
      </c>
      <c r="CC2376" s="1">
        <v>675610.36517143412</v>
      </c>
    </row>
    <row r="2377" spans="1:81" x14ac:dyDescent="0.25">
      <c r="A2377" t="s">
        <v>716</v>
      </c>
      <c r="B2377" t="s">
        <v>717</v>
      </c>
      <c r="C2377" t="s">
        <v>138</v>
      </c>
      <c r="D2377" t="s">
        <v>38</v>
      </c>
      <c r="E2377">
        <v>50001</v>
      </c>
      <c r="F2377" t="s">
        <v>39</v>
      </c>
      <c r="G2377" t="s">
        <v>55</v>
      </c>
      <c r="H2377" s="74">
        <v>0.53246165051848993</v>
      </c>
      <c r="I2377" s="1">
        <v>4715716</v>
      </c>
      <c r="J2377" s="1"/>
      <c r="K2377" s="1"/>
      <c r="L2377" s="1">
        <v>835046</v>
      </c>
      <c r="M2377" s="1"/>
      <c r="N2377" s="1"/>
      <c r="O2377" s="1"/>
      <c r="P2377" s="1"/>
      <c r="Q2377" s="1"/>
      <c r="R2377" s="1"/>
      <c r="S2377" s="1"/>
      <c r="T2377" s="1">
        <v>835046</v>
      </c>
      <c r="U2377" s="1">
        <v>35.193548387096776</v>
      </c>
      <c r="V2377" s="36">
        <v>0.12934372718372458</v>
      </c>
      <c r="W2377" s="1"/>
      <c r="X2377" s="1"/>
      <c r="Y2377" s="1">
        <v>183906</v>
      </c>
      <c r="Z2377" s="1"/>
      <c r="AA2377" s="1"/>
      <c r="AB2377" s="1"/>
      <c r="AC2377" s="1">
        <v>15444</v>
      </c>
      <c r="AD2377" s="1"/>
      <c r="AE2377" s="1"/>
      <c r="AF2377" s="1"/>
      <c r="AG2377" s="1">
        <v>0</v>
      </c>
      <c r="AH2377" s="1">
        <v>0</v>
      </c>
      <c r="AI2377" s="1">
        <v>1887439.8601250001</v>
      </c>
      <c r="AJ2377" s="1">
        <v>0</v>
      </c>
      <c r="AK2377" s="1">
        <v>0</v>
      </c>
      <c r="AL2377" s="1">
        <v>0</v>
      </c>
      <c r="AM2377" s="1">
        <v>136090.05695999996</v>
      </c>
      <c r="AN2377" s="1">
        <v>0</v>
      </c>
      <c r="AO2377" s="1">
        <v>0</v>
      </c>
      <c r="AP2377" s="1">
        <v>0</v>
      </c>
      <c r="AQ2377" s="1">
        <v>2023529.9170850001</v>
      </c>
      <c r="AR2377" s="1">
        <v>0</v>
      </c>
      <c r="AS2377" s="1">
        <v>0</v>
      </c>
      <c r="AT2377" s="1">
        <v>398711.7757764</v>
      </c>
      <c r="AU2377" s="1">
        <v>0</v>
      </c>
      <c r="AV2377" s="1">
        <v>0</v>
      </c>
      <c r="AW2377" s="1">
        <v>0</v>
      </c>
      <c r="AX2377" s="1">
        <v>40172.623919999998</v>
      </c>
      <c r="AY2377" s="1">
        <v>0</v>
      </c>
      <c r="AZ2377" s="1">
        <v>0</v>
      </c>
      <c r="BA2377" s="1">
        <v>0</v>
      </c>
      <c r="BB2377" s="1">
        <v>438884.39969639998</v>
      </c>
      <c r="BC2377" s="7">
        <v>0.52217188583481289</v>
      </c>
      <c r="BD2377" s="35" t="s">
        <v>552</v>
      </c>
      <c r="BE2377" s="35" t="s">
        <v>552</v>
      </c>
      <c r="BF2377" s="35">
        <v>2.7377553283308944</v>
      </c>
      <c r="BG2377" s="35" t="s">
        <v>552</v>
      </c>
      <c r="BH2377" s="35" t="s">
        <v>552</v>
      </c>
      <c r="BI2377" s="35" t="s">
        <v>552</v>
      </c>
      <c r="BJ2377" s="35" t="s">
        <v>552</v>
      </c>
      <c r="BK2377" s="35" t="s">
        <v>552</v>
      </c>
      <c r="BL2377" s="35" t="s">
        <v>552</v>
      </c>
      <c r="BM2377" s="35" t="s">
        <v>552</v>
      </c>
      <c r="BN2377" s="35">
        <v>2.9488367308883587</v>
      </c>
      <c r="BO2377" s="1">
        <v>0</v>
      </c>
      <c r="BP2377" s="1"/>
      <c r="BQ2377" s="1">
        <v>1552225.0785599998</v>
      </c>
      <c r="BR2377" s="1">
        <v>68996.057265196985</v>
      </c>
      <c r="BS2377" s="1">
        <v>609685.86255326227</v>
      </c>
      <c r="BT2377" s="1">
        <v>1552225.0785599998</v>
      </c>
      <c r="BU2377" s="1">
        <v>68996.057265196985</v>
      </c>
      <c r="BV2377" s="1">
        <v>179471.16423708509</v>
      </c>
      <c r="BW2377" s="35">
        <v>6.164881646776406</v>
      </c>
      <c r="BX2377" s="1">
        <v>8017058.8199206069</v>
      </c>
      <c r="BY2377" s="1">
        <v>356356.46986894979</v>
      </c>
      <c r="BZ2377" s="1">
        <v>3148955.3218003865</v>
      </c>
      <c r="CA2377" s="1">
        <v>8017058.8199206069</v>
      </c>
      <c r="CB2377" s="1">
        <v>356356.46986894979</v>
      </c>
      <c r="CC2377" s="1">
        <v>926947.32229371474</v>
      </c>
    </row>
    <row r="2378" spans="1:81" x14ac:dyDescent="0.25">
      <c r="A2378" t="s">
        <v>716</v>
      </c>
      <c r="B2378" t="s">
        <v>717</v>
      </c>
      <c r="C2378" t="s">
        <v>138</v>
      </c>
      <c r="D2378" t="s">
        <v>28</v>
      </c>
      <c r="E2378">
        <v>50001</v>
      </c>
      <c r="F2378" t="s">
        <v>39</v>
      </c>
      <c r="G2378" t="s">
        <v>55</v>
      </c>
      <c r="H2378" s="74">
        <v>0.53246165051848993</v>
      </c>
      <c r="I2378" s="1">
        <v>6152885</v>
      </c>
      <c r="J2378" s="1">
        <v>0</v>
      </c>
      <c r="K2378" s="1">
        <v>0</v>
      </c>
      <c r="L2378" s="1">
        <v>835046</v>
      </c>
      <c r="M2378" s="1">
        <v>0</v>
      </c>
      <c r="N2378" s="1">
        <v>0</v>
      </c>
      <c r="O2378" s="1">
        <v>0</v>
      </c>
      <c r="P2378" s="1">
        <v>105157</v>
      </c>
      <c r="Q2378" s="1">
        <v>0</v>
      </c>
      <c r="R2378" s="1">
        <v>0</v>
      </c>
      <c r="S2378" s="1">
        <v>0</v>
      </c>
      <c r="T2378" s="1">
        <v>940203</v>
      </c>
      <c r="U2378" s="1"/>
      <c r="V2378" s="36"/>
      <c r="W2378" s="1"/>
      <c r="X2378" s="1"/>
      <c r="Y2378" s="1">
        <v>183906</v>
      </c>
      <c r="Z2378" s="1"/>
      <c r="AA2378" s="1"/>
      <c r="AB2378" s="1"/>
      <c r="AC2378" s="1">
        <v>139963</v>
      </c>
      <c r="AD2378" s="1"/>
      <c r="AE2378" s="1"/>
      <c r="AF2378" s="1"/>
      <c r="AG2378" s="1">
        <v>0</v>
      </c>
      <c r="AH2378" s="1">
        <v>0</v>
      </c>
      <c r="AI2378" s="1">
        <v>1887439.8601250001</v>
      </c>
      <c r="AJ2378" s="1">
        <v>0</v>
      </c>
      <c r="AK2378" s="1">
        <v>0</v>
      </c>
      <c r="AL2378" s="1">
        <v>0</v>
      </c>
      <c r="AM2378" s="1">
        <v>1229486.317785833</v>
      </c>
      <c r="AN2378" s="1">
        <v>0</v>
      </c>
      <c r="AO2378" s="1">
        <v>0</v>
      </c>
      <c r="AP2378" s="1">
        <v>0</v>
      </c>
      <c r="AQ2378" s="1">
        <v>3116926.1779108332</v>
      </c>
      <c r="AR2378" s="1">
        <v>0</v>
      </c>
      <c r="AS2378" s="1">
        <v>0</v>
      </c>
      <c r="AT2378" s="1">
        <v>398711.7757764</v>
      </c>
      <c r="AU2378" s="1">
        <v>0</v>
      </c>
      <c r="AV2378" s="1">
        <v>0</v>
      </c>
      <c r="AW2378" s="1">
        <v>0</v>
      </c>
      <c r="AX2378" s="1">
        <v>364068.95633999998</v>
      </c>
      <c r="AY2378" s="1">
        <v>0</v>
      </c>
      <c r="AZ2378" s="1">
        <v>0</v>
      </c>
      <c r="BA2378" s="1">
        <v>0</v>
      </c>
      <c r="BB2378" s="1">
        <v>762780.73211640003</v>
      </c>
      <c r="BC2378" s="7">
        <v>0.63055085704140956</v>
      </c>
      <c r="BD2378" s="35" t="s">
        <v>552</v>
      </c>
      <c r="BE2378" s="35" t="s">
        <v>552</v>
      </c>
      <c r="BF2378" s="35">
        <v>2.7377553283308944</v>
      </c>
      <c r="BG2378" s="35" t="s">
        <v>552</v>
      </c>
      <c r="BH2378" s="35" t="s">
        <v>552</v>
      </c>
      <c r="BI2378" s="35" t="s">
        <v>552</v>
      </c>
      <c r="BJ2378" s="35">
        <v>15.154057971659833</v>
      </c>
      <c r="BK2378" s="35" t="s">
        <v>552</v>
      </c>
      <c r="BL2378" s="35" t="s">
        <v>552</v>
      </c>
      <c r="BM2378" s="35" t="s">
        <v>552</v>
      </c>
      <c r="BN2378" s="35">
        <v>4.126456637584897</v>
      </c>
      <c r="BO2378" s="1">
        <v>0</v>
      </c>
      <c r="BP2378" s="1">
        <v>0</v>
      </c>
      <c r="BQ2378" s="1">
        <v>2025283.6265999996</v>
      </c>
      <c r="BR2378" s="1">
        <v>90023.403828002265</v>
      </c>
      <c r="BS2378" s="1">
        <v>795494.6817017881</v>
      </c>
      <c r="BT2378" s="1">
        <v>2025283.6265999996</v>
      </c>
      <c r="BU2378" s="1">
        <v>90023.403828002265</v>
      </c>
      <c r="BV2378" s="1">
        <v>234167.07756932292</v>
      </c>
      <c r="BW2378" s="35">
        <v>6.164881646776406</v>
      </c>
      <c r="BX2378" s="1">
        <v>10460350.232543098</v>
      </c>
      <c r="BY2378" s="1">
        <v>464960.22621158976</v>
      </c>
      <c r="BZ2378" s="1">
        <v>4108635.8816298041</v>
      </c>
      <c r="CA2378" s="1">
        <v>10460350.232543098</v>
      </c>
      <c r="CB2378" s="1">
        <v>464960.22621158976</v>
      </c>
      <c r="CC2378" s="1">
        <v>1209445.241217063</v>
      </c>
    </row>
    <row r="2379" spans="1:81" x14ac:dyDescent="0.25">
      <c r="A2379" t="s">
        <v>716</v>
      </c>
      <c r="B2379" t="s">
        <v>717</v>
      </c>
      <c r="C2379" t="s">
        <v>138</v>
      </c>
      <c r="D2379" t="s">
        <v>1730</v>
      </c>
      <c r="E2379">
        <v>50001</v>
      </c>
      <c r="F2379" t="s">
        <v>39</v>
      </c>
      <c r="G2379" t="s">
        <v>55</v>
      </c>
      <c r="H2379" s="74">
        <v>0.53246165051848993</v>
      </c>
      <c r="I2379" s="1">
        <v>1437169</v>
      </c>
      <c r="J2379" s="1"/>
      <c r="K2379" s="1"/>
      <c r="L2379" s="1"/>
      <c r="M2379" s="1"/>
      <c r="N2379" s="1"/>
      <c r="O2379" s="1"/>
      <c r="P2379" s="1">
        <v>105157</v>
      </c>
      <c r="Q2379" s="1"/>
      <c r="R2379" s="1"/>
      <c r="S2379" s="1"/>
      <c r="T2379" s="1">
        <v>105157</v>
      </c>
      <c r="U2379" s="1">
        <v>18</v>
      </c>
      <c r="V2379" s="36">
        <v>9.505368876719214E-2</v>
      </c>
      <c r="W2379" s="1"/>
      <c r="X2379" s="1"/>
      <c r="Y2379" s="1"/>
      <c r="Z2379" s="1"/>
      <c r="AA2379" s="1"/>
      <c r="AB2379" s="1"/>
      <c r="AC2379" s="1">
        <v>124519</v>
      </c>
      <c r="AD2379" s="1"/>
      <c r="AE2379" s="1"/>
      <c r="AF2379" s="1"/>
      <c r="AG2379" s="1">
        <v>0</v>
      </c>
      <c r="AH2379" s="1">
        <v>0</v>
      </c>
      <c r="AI2379" s="1">
        <v>0</v>
      </c>
      <c r="AJ2379" s="1">
        <v>0</v>
      </c>
      <c r="AK2379" s="1"/>
      <c r="AL2379" s="1">
        <v>0</v>
      </c>
      <c r="AM2379" s="1">
        <v>1093396.2608258331</v>
      </c>
      <c r="AN2379" s="1"/>
      <c r="AO2379" s="1">
        <v>0</v>
      </c>
      <c r="AP2379" s="1">
        <v>0</v>
      </c>
      <c r="AQ2379" s="1">
        <v>1093396.2608258331</v>
      </c>
      <c r="AR2379" s="1">
        <v>0</v>
      </c>
      <c r="AS2379" s="1">
        <v>0</v>
      </c>
      <c r="AT2379" s="1">
        <v>0</v>
      </c>
      <c r="AU2379" s="1">
        <v>0</v>
      </c>
      <c r="AV2379" s="1"/>
      <c r="AW2379" s="1">
        <v>0</v>
      </c>
      <c r="AX2379" s="1">
        <v>323896.33241999999</v>
      </c>
      <c r="AY2379" s="1"/>
      <c r="AZ2379" s="1">
        <v>0</v>
      </c>
      <c r="BA2379" s="1">
        <v>0</v>
      </c>
      <c r="BB2379" s="1">
        <v>323896.33241999999</v>
      </c>
      <c r="BC2379" s="7">
        <v>0.98616974986646189</v>
      </c>
      <c r="BD2379" s="35" t="s">
        <v>552</v>
      </c>
      <c r="BE2379" s="35" t="s">
        <v>552</v>
      </c>
      <c r="BF2379" s="35" t="s">
        <v>552</v>
      </c>
      <c r="BG2379" s="35" t="s">
        <v>552</v>
      </c>
      <c r="BH2379" s="35" t="s">
        <v>552</v>
      </c>
      <c r="BI2379" s="35" t="s">
        <v>552</v>
      </c>
      <c r="BJ2379" s="35">
        <v>13.477872069817826</v>
      </c>
      <c r="BK2379" s="35" t="s">
        <v>552</v>
      </c>
      <c r="BL2379" s="35" t="s">
        <v>552</v>
      </c>
      <c r="BM2379" s="35" t="s">
        <v>552</v>
      </c>
      <c r="BN2379" s="35">
        <v>13.477872069817826</v>
      </c>
      <c r="BO2379" s="1">
        <v>0</v>
      </c>
      <c r="BP2379" s="1">
        <v>0</v>
      </c>
      <c r="BQ2379" s="1">
        <v>473058.54803999991</v>
      </c>
      <c r="BR2379" s="1">
        <v>21027.346562805284</v>
      </c>
      <c r="BS2379" s="1">
        <v>185808.81914852577</v>
      </c>
      <c r="BT2379" s="1">
        <v>473058.54803999991</v>
      </c>
      <c r="BU2379" s="1">
        <v>21027.346562805284</v>
      </c>
      <c r="BV2379" s="1">
        <v>54695.913332237847</v>
      </c>
      <c r="BW2379" s="35">
        <v>6.164881646776406</v>
      </c>
      <c r="BX2379" s="1">
        <v>2443291.4126224904</v>
      </c>
      <c r="BY2379" s="1">
        <v>108603.75634263996</v>
      </c>
      <c r="BZ2379" s="1">
        <v>959680.55982941727</v>
      </c>
      <c r="CA2379" s="1">
        <v>2443291.4126224904</v>
      </c>
      <c r="CB2379" s="1">
        <v>108603.75634263996</v>
      </c>
      <c r="CC2379" s="1">
        <v>282497.91892334819</v>
      </c>
    </row>
    <row r="2380" spans="1:81" x14ac:dyDescent="0.25">
      <c r="A2380" t="s">
        <v>1014</v>
      </c>
      <c r="B2380" t="s">
        <v>1015</v>
      </c>
      <c r="C2380" t="s">
        <v>138</v>
      </c>
      <c r="D2380" t="s">
        <v>38</v>
      </c>
      <c r="E2380">
        <v>50109</v>
      </c>
      <c r="F2380" t="s">
        <v>370</v>
      </c>
      <c r="G2380" t="s">
        <v>248</v>
      </c>
      <c r="H2380" s="74">
        <v>0.76628670288401013</v>
      </c>
      <c r="I2380" s="1">
        <v>636389.93999999994</v>
      </c>
      <c r="J2380" s="1"/>
      <c r="K2380" s="1"/>
      <c r="L2380" s="1">
        <v>241373</v>
      </c>
      <c r="M2380" s="1"/>
      <c r="N2380" s="1"/>
      <c r="O2380" s="1"/>
      <c r="P2380" s="1"/>
      <c r="Q2380" s="1"/>
      <c r="R2380" s="1"/>
      <c r="S2380" s="1"/>
      <c r="T2380" s="1">
        <v>241373</v>
      </c>
      <c r="U2380" s="1">
        <v>32</v>
      </c>
      <c r="V2380" s="36">
        <v>7.0935220540239763E-2</v>
      </c>
      <c r="W2380" s="1"/>
      <c r="X2380" s="1"/>
      <c r="Y2380" s="1">
        <v>56003</v>
      </c>
      <c r="Z2380" s="1"/>
      <c r="AA2380" s="1"/>
      <c r="AB2380" s="1"/>
      <c r="AC2380" s="1"/>
      <c r="AD2380" s="1"/>
      <c r="AE2380" s="1"/>
      <c r="AF2380" s="1"/>
      <c r="AG2380" s="1">
        <v>0</v>
      </c>
      <c r="AH2380" s="1">
        <v>0</v>
      </c>
      <c r="AI2380" s="1">
        <v>574611.67693750001</v>
      </c>
      <c r="AJ2380" s="1">
        <v>0</v>
      </c>
      <c r="AK2380" s="1">
        <v>0</v>
      </c>
      <c r="AL2380" s="1">
        <v>0</v>
      </c>
      <c r="AM2380" s="1">
        <v>0</v>
      </c>
      <c r="AN2380" s="1">
        <v>0</v>
      </c>
      <c r="AO2380" s="1">
        <v>0</v>
      </c>
      <c r="AP2380" s="1">
        <v>0</v>
      </c>
      <c r="AQ2380" s="1">
        <v>574611.67693750001</v>
      </c>
      <c r="AR2380" s="1">
        <v>0</v>
      </c>
      <c r="AS2380" s="1">
        <v>0</v>
      </c>
      <c r="AT2380" s="1">
        <v>121415.59045819999</v>
      </c>
      <c r="AU2380" s="1">
        <v>0</v>
      </c>
      <c r="AV2380" s="1">
        <v>0</v>
      </c>
      <c r="AW2380" s="1">
        <v>0</v>
      </c>
      <c r="AX2380" s="1">
        <v>0</v>
      </c>
      <c r="AY2380" s="1">
        <v>0</v>
      </c>
      <c r="AZ2380" s="1">
        <v>0</v>
      </c>
      <c r="BA2380" s="1">
        <v>0</v>
      </c>
      <c r="BB2380" s="1">
        <v>121415.59045819999</v>
      </c>
      <c r="BC2380" s="7">
        <v>1.0937119266776907</v>
      </c>
      <c r="BD2380" s="35" t="s">
        <v>552</v>
      </c>
      <c r="BE2380" s="35" t="s">
        <v>552</v>
      </c>
      <c r="BF2380" s="35">
        <v>2.8836169223388697</v>
      </c>
      <c r="BG2380" s="35" t="s">
        <v>552</v>
      </c>
      <c r="BH2380" s="35" t="s">
        <v>552</v>
      </c>
      <c r="BI2380" s="35" t="s">
        <v>552</v>
      </c>
      <c r="BJ2380" s="35" t="s">
        <v>552</v>
      </c>
      <c r="BK2380" s="35" t="s">
        <v>552</v>
      </c>
      <c r="BL2380" s="35" t="s">
        <v>552</v>
      </c>
      <c r="BM2380" s="35" t="s">
        <v>552</v>
      </c>
      <c r="BN2380" s="35">
        <v>2.8836169223388697</v>
      </c>
      <c r="BO2380" s="1">
        <v>0</v>
      </c>
      <c r="BP2380" s="1"/>
      <c r="BQ2380" s="1">
        <v>209474.11265039994</v>
      </c>
      <c r="BR2380" s="1">
        <v>9311.0774150172037</v>
      </c>
      <c r="BS2380" s="1">
        <v>82277.632811034171</v>
      </c>
      <c r="BT2380" s="1">
        <v>209474.11265039994</v>
      </c>
      <c r="BU2380" s="1">
        <v>9311.0774150172037</v>
      </c>
      <c r="BV2380" s="1">
        <v>24219.788350394447</v>
      </c>
      <c r="BW2380" s="35">
        <v>6.0059489402041857</v>
      </c>
      <c r="BX2380" s="1">
        <v>1048616.7122224816</v>
      </c>
      <c r="BY2380" s="1">
        <v>46610.778117864495</v>
      </c>
      <c r="BZ2380" s="1">
        <v>411877.62877290556</v>
      </c>
      <c r="CA2380" s="1">
        <v>1048616.7122224816</v>
      </c>
      <c r="CB2380" s="1">
        <v>46610.778117864495</v>
      </c>
      <c r="CC2380" s="1">
        <v>121243.02382462675</v>
      </c>
    </row>
    <row r="2381" spans="1:81" x14ac:dyDescent="0.25">
      <c r="A2381" t="s">
        <v>1014</v>
      </c>
      <c r="B2381" t="s">
        <v>1015</v>
      </c>
      <c r="C2381" t="s">
        <v>138</v>
      </c>
      <c r="D2381" t="s">
        <v>28</v>
      </c>
      <c r="E2381">
        <v>50109</v>
      </c>
      <c r="F2381" t="s">
        <v>370</v>
      </c>
      <c r="G2381" t="s">
        <v>248</v>
      </c>
      <c r="H2381" s="74">
        <v>0.76628670288401013</v>
      </c>
      <c r="I2381" s="1">
        <v>636389.93999999994</v>
      </c>
      <c r="J2381" s="1">
        <v>0</v>
      </c>
      <c r="K2381" s="1">
        <v>0</v>
      </c>
      <c r="L2381" s="1">
        <v>241373</v>
      </c>
      <c r="M2381" s="1">
        <v>0</v>
      </c>
      <c r="N2381" s="1">
        <v>0</v>
      </c>
      <c r="O2381" s="1">
        <v>0</v>
      </c>
      <c r="P2381" s="1">
        <v>0</v>
      </c>
      <c r="Q2381" s="1">
        <v>0</v>
      </c>
      <c r="R2381" s="1">
        <v>0</v>
      </c>
      <c r="S2381" s="1">
        <v>0</v>
      </c>
      <c r="T2381" s="1">
        <v>241373</v>
      </c>
      <c r="U2381" s="1"/>
      <c r="V2381" s="36"/>
      <c r="W2381" s="1"/>
      <c r="X2381" s="1"/>
      <c r="Y2381" s="1">
        <v>56003</v>
      </c>
      <c r="Z2381" s="1"/>
      <c r="AA2381" s="1"/>
      <c r="AB2381" s="1"/>
      <c r="AC2381" s="1"/>
      <c r="AD2381" s="1"/>
      <c r="AE2381" s="1"/>
      <c r="AF2381" s="1"/>
      <c r="AG2381" s="1">
        <v>0</v>
      </c>
      <c r="AH2381" s="1">
        <v>0</v>
      </c>
      <c r="AI2381" s="1">
        <v>574611.67693750001</v>
      </c>
      <c r="AJ2381" s="1">
        <v>0</v>
      </c>
      <c r="AK2381" s="1">
        <v>0</v>
      </c>
      <c r="AL2381" s="1">
        <v>0</v>
      </c>
      <c r="AM2381" s="1">
        <v>0</v>
      </c>
      <c r="AN2381" s="1">
        <v>0</v>
      </c>
      <c r="AO2381" s="1">
        <v>0</v>
      </c>
      <c r="AP2381" s="1">
        <v>0</v>
      </c>
      <c r="AQ2381" s="1">
        <v>574611.67693750001</v>
      </c>
      <c r="AR2381" s="1">
        <v>0</v>
      </c>
      <c r="AS2381" s="1">
        <v>0</v>
      </c>
      <c r="AT2381" s="1">
        <v>121415.59045819999</v>
      </c>
      <c r="AU2381" s="1">
        <v>0</v>
      </c>
      <c r="AV2381" s="1">
        <v>0</v>
      </c>
      <c r="AW2381" s="1">
        <v>0</v>
      </c>
      <c r="AX2381" s="1">
        <v>0</v>
      </c>
      <c r="AY2381" s="1">
        <v>0</v>
      </c>
      <c r="AZ2381" s="1">
        <v>0</v>
      </c>
      <c r="BA2381" s="1">
        <v>0</v>
      </c>
      <c r="BB2381" s="1">
        <v>121415.59045819999</v>
      </c>
      <c r="BC2381" s="7">
        <v>1.0937119266776907</v>
      </c>
      <c r="BD2381" s="35" t="s">
        <v>552</v>
      </c>
      <c r="BE2381" s="35" t="s">
        <v>552</v>
      </c>
      <c r="BF2381" s="35">
        <v>2.8836169223388697</v>
      </c>
      <c r="BG2381" s="35" t="s">
        <v>552</v>
      </c>
      <c r="BH2381" s="35" t="s">
        <v>552</v>
      </c>
      <c r="BI2381" s="35" t="s">
        <v>552</v>
      </c>
      <c r="BJ2381" s="35" t="s">
        <v>552</v>
      </c>
      <c r="BK2381" s="35" t="s">
        <v>552</v>
      </c>
      <c r="BL2381" s="35" t="s">
        <v>552</v>
      </c>
      <c r="BM2381" s="35" t="s">
        <v>552</v>
      </c>
      <c r="BN2381" s="35">
        <v>2.8836169223388697</v>
      </c>
      <c r="BO2381" s="1">
        <v>0</v>
      </c>
      <c r="BP2381" s="1">
        <v>0</v>
      </c>
      <c r="BQ2381" s="1">
        <v>209474.11265039994</v>
      </c>
      <c r="BR2381" s="1">
        <v>9311.0774150172037</v>
      </c>
      <c r="BS2381" s="1">
        <v>82277.632811034171</v>
      </c>
      <c r="BT2381" s="1">
        <v>209474.11265039997</v>
      </c>
      <c r="BU2381" s="1">
        <v>9311.0774150172056</v>
      </c>
      <c r="BV2381" s="1">
        <v>24219.788350394454</v>
      </c>
      <c r="BW2381" s="35">
        <v>6.0059489402041857</v>
      </c>
      <c r="BX2381" s="1">
        <v>1048616.7122224816</v>
      </c>
      <c r="BY2381" s="1">
        <v>46610.778117864495</v>
      </c>
      <c r="BZ2381" s="1">
        <v>411877.62877290556</v>
      </c>
      <c r="CA2381" s="1">
        <v>1048616.7122224816</v>
      </c>
      <c r="CB2381" s="1">
        <v>46610.778117864495</v>
      </c>
      <c r="CC2381" s="1">
        <v>121243.02382462675</v>
      </c>
    </row>
    <row r="2382" spans="1:81" x14ac:dyDescent="0.25">
      <c r="A2382" t="s">
        <v>1539</v>
      </c>
      <c r="B2382" t="s">
        <v>1540</v>
      </c>
      <c r="C2382" t="s">
        <v>138</v>
      </c>
      <c r="D2382" t="s">
        <v>28</v>
      </c>
      <c r="E2382">
        <v>50133</v>
      </c>
      <c r="F2382" t="s">
        <v>370</v>
      </c>
      <c r="G2382" t="s">
        <v>78</v>
      </c>
      <c r="H2382" s="74">
        <v>0.56654231323843995</v>
      </c>
      <c r="I2382" s="1">
        <v>1104232.77</v>
      </c>
      <c r="J2382" s="1">
        <v>0</v>
      </c>
      <c r="K2382" s="1">
        <v>0</v>
      </c>
      <c r="L2382" s="1">
        <v>0</v>
      </c>
      <c r="M2382" s="1">
        <v>0</v>
      </c>
      <c r="N2382" s="1">
        <v>0</v>
      </c>
      <c r="O2382" s="1">
        <v>0</v>
      </c>
      <c r="P2382" s="1">
        <v>176875</v>
      </c>
      <c r="Q2382" s="1">
        <v>0</v>
      </c>
      <c r="R2382" s="1">
        <v>0</v>
      </c>
      <c r="S2382" s="1">
        <v>0</v>
      </c>
      <c r="T2382" s="1">
        <v>176875</v>
      </c>
      <c r="U2382" s="1"/>
      <c r="V2382" s="36"/>
      <c r="W2382" s="1"/>
      <c r="X2382" s="1"/>
      <c r="Y2382" s="1"/>
      <c r="Z2382" s="1"/>
      <c r="AA2382" s="1"/>
      <c r="AB2382" s="1"/>
      <c r="AC2382" s="1">
        <v>20834</v>
      </c>
      <c r="AD2382" s="1"/>
      <c r="AE2382" s="1"/>
      <c r="AF2382" s="1"/>
      <c r="AG2382" s="1">
        <v>0</v>
      </c>
      <c r="AH2382" s="1">
        <v>0</v>
      </c>
      <c r="AI2382" s="1">
        <v>0</v>
      </c>
      <c r="AJ2382" s="1">
        <v>0</v>
      </c>
      <c r="AK2382" s="1">
        <v>0</v>
      </c>
      <c r="AL2382" s="1">
        <v>0</v>
      </c>
      <c r="AM2382" s="1">
        <v>183123.42052083332</v>
      </c>
      <c r="AN2382" s="1">
        <v>0</v>
      </c>
      <c r="AO2382" s="1">
        <v>0</v>
      </c>
      <c r="AP2382" s="1">
        <v>0</v>
      </c>
      <c r="AQ2382" s="1">
        <v>183123.42052083332</v>
      </c>
      <c r="AR2382" s="1">
        <v>0</v>
      </c>
      <c r="AS2382" s="1">
        <v>0</v>
      </c>
      <c r="AT2382" s="1">
        <v>0</v>
      </c>
      <c r="AU2382" s="1">
        <v>0</v>
      </c>
      <c r="AV2382" s="1">
        <v>0</v>
      </c>
      <c r="AW2382" s="1">
        <v>0</v>
      </c>
      <c r="AX2382" s="1">
        <v>54192.984119999994</v>
      </c>
      <c r="AY2382" s="1">
        <v>0</v>
      </c>
      <c r="AZ2382" s="1">
        <v>0</v>
      </c>
      <c r="BA2382" s="1">
        <v>0</v>
      </c>
      <c r="BB2382" s="1">
        <v>54192.984119999994</v>
      </c>
      <c r="BC2382" s="7">
        <v>0.21491519821571073</v>
      </c>
      <c r="BD2382" s="35" t="s">
        <v>552</v>
      </c>
      <c r="BE2382" s="35" t="s">
        <v>552</v>
      </c>
      <c r="BF2382" s="35" t="s">
        <v>552</v>
      </c>
      <c r="BG2382" s="35" t="s">
        <v>552</v>
      </c>
      <c r="BH2382" s="35" t="s">
        <v>552</v>
      </c>
      <c r="BI2382" s="35" t="s">
        <v>552</v>
      </c>
      <c r="BJ2382" s="35">
        <v>1.3417181887820966</v>
      </c>
      <c r="BK2382" s="35" t="s">
        <v>552</v>
      </c>
      <c r="BL2382" s="35" t="s">
        <v>552</v>
      </c>
      <c r="BM2382" s="35" t="s">
        <v>552</v>
      </c>
      <c r="BN2382" s="35">
        <v>1.3417181887820966</v>
      </c>
      <c r="BO2382" s="1">
        <v>0</v>
      </c>
      <c r="BP2382" s="1">
        <v>0</v>
      </c>
      <c r="BQ2382" s="1">
        <v>363469.25857319997</v>
      </c>
      <c r="BR2382" s="1">
        <v>16156.127178359999</v>
      </c>
      <c r="BS2382" s="1">
        <v>142764.13355618282</v>
      </c>
      <c r="BT2382" s="1">
        <v>363469.25857319997</v>
      </c>
      <c r="BU2382" s="1">
        <v>16156.127178359999</v>
      </c>
      <c r="BV2382" s="1">
        <v>42024.994893806455</v>
      </c>
      <c r="BW2382" s="35">
        <v>6.0455250367863442</v>
      </c>
      <c r="BX2382" s="1">
        <v>1833893.2442332502</v>
      </c>
      <c r="BY2382" s="1">
        <v>81516.14417591969</v>
      </c>
      <c r="BZ2382" s="1">
        <v>720320.0102128298</v>
      </c>
      <c r="CA2382" s="1">
        <v>1833893.2442332502</v>
      </c>
      <c r="CB2382" s="1">
        <v>81516.14417591969</v>
      </c>
      <c r="CC2382" s="1">
        <v>212038.16390751876</v>
      </c>
    </row>
    <row r="2383" spans="1:81" x14ac:dyDescent="0.25">
      <c r="A2383" t="s">
        <v>1539</v>
      </c>
      <c r="B2383" t="s">
        <v>1540</v>
      </c>
      <c r="C2383" t="s">
        <v>138</v>
      </c>
      <c r="D2383" t="s">
        <v>1730</v>
      </c>
      <c r="E2383">
        <v>50133</v>
      </c>
      <c r="F2383" t="s">
        <v>370</v>
      </c>
      <c r="G2383" t="s">
        <v>78</v>
      </c>
      <c r="H2383" s="74">
        <v>0.56654231323843995</v>
      </c>
      <c r="I2383" s="1">
        <v>1104232.77</v>
      </c>
      <c r="J2383" s="1"/>
      <c r="K2383" s="1"/>
      <c r="L2383" s="1"/>
      <c r="M2383" s="1"/>
      <c r="N2383" s="1"/>
      <c r="O2383" s="1"/>
      <c r="P2383" s="1">
        <v>176875</v>
      </c>
      <c r="Q2383" s="1"/>
      <c r="R2383" s="1"/>
      <c r="S2383" s="1"/>
      <c r="T2383" s="1">
        <v>176875</v>
      </c>
      <c r="U2383" s="1">
        <v>5</v>
      </c>
      <c r="V2383" s="36">
        <v>1.2486024254416961</v>
      </c>
      <c r="W2383" s="1"/>
      <c r="X2383" s="1"/>
      <c r="Y2383" s="1"/>
      <c r="Z2383" s="1"/>
      <c r="AA2383" s="1"/>
      <c r="AB2383" s="1"/>
      <c r="AC2383" s="1">
        <v>20834</v>
      </c>
      <c r="AD2383" s="1"/>
      <c r="AE2383" s="1"/>
      <c r="AF2383" s="1"/>
      <c r="AG2383" s="1">
        <v>0</v>
      </c>
      <c r="AH2383" s="1">
        <v>0</v>
      </c>
      <c r="AI2383" s="1">
        <v>0</v>
      </c>
      <c r="AJ2383" s="1">
        <v>0</v>
      </c>
      <c r="AK2383" s="1"/>
      <c r="AL2383" s="1">
        <v>0</v>
      </c>
      <c r="AM2383" s="1">
        <v>183123.42052083332</v>
      </c>
      <c r="AN2383" s="1"/>
      <c r="AO2383" s="1">
        <v>0</v>
      </c>
      <c r="AP2383" s="1">
        <v>0</v>
      </c>
      <c r="AQ2383" s="1">
        <v>183123.42052083332</v>
      </c>
      <c r="AR2383" s="1">
        <v>0</v>
      </c>
      <c r="AS2383" s="1">
        <v>0</v>
      </c>
      <c r="AT2383" s="1">
        <v>0</v>
      </c>
      <c r="AU2383" s="1">
        <v>0</v>
      </c>
      <c r="AV2383" s="1"/>
      <c r="AW2383" s="1">
        <v>0</v>
      </c>
      <c r="AX2383" s="1">
        <v>54192.984119999994</v>
      </c>
      <c r="AY2383" s="1"/>
      <c r="AZ2383" s="1">
        <v>0</v>
      </c>
      <c r="BA2383" s="1">
        <v>0</v>
      </c>
      <c r="BB2383" s="1">
        <v>54192.984119999994</v>
      </c>
      <c r="BC2383" s="7">
        <v>0.21491519821571073</v>
      </c>
      <c r="BD2383" s="35" t="s">
        <v>552</v>
      </c>
      <c r="BE2383" s="35" t="s">
        <v>552</v>
      </c>
      <c r="BF2383" s="35" t="s">
        <v>552</v>
      </c>
      <c r="BG2383" s="35" t="s">
        <v>552</v>
      </c>
      <c r="BH2383" s="35" t="s">
        <v>552</v>
      </c>
      <c r="BI2383" s="35" t="s">
        <v>552</v>
      </c>
      <c r="BJ2383" s="35">
        <v>1.3417181887820966</v>
      </c>
      <c r="BK2383" s="35" t="s">
        <v>552</v>
      </c>
      <c r="BL2383" s="35" t="s">
        <v>552</v>
      </c>
      <c r="BM2383" s="35" t="s">
        <v>552</v>
      </c>
      <c r="BN2383" s="35">
        <v>1.3417181887820966</v>
      </c>
      <c r="BO2383" s="1">
        <v>0</v>
      </c>
      <c r="BP2383" s="1">
        <v>0</v>
      </c>
      <c r="BQ2383" s="1">
        <v>363469.25857319997</v>
      </c>
      <c r="BR2383" s="1">
        <v>16156.127178359999</v>
      </c>
      <c r="BS2383" s="1">
        <v>142764.13355618282</v>
      </c>
      <c r="BT2383" s="1">
        <v>363469.25857319997</v>
      </c>
      <c r="BU2383" s="1">
        <v>16156.127178359999</v>
      </c>
      <c r="BV2383" s="1">
        <v>42024.994893806455</v>
      </c>
      <c r="BW2383" s="35">
        <v>6.0455250367863442</v>
      </c>
      <c r="BX2383" s="1">
        <v>1833893.2442332502</v>
      </c>
      <c r="BY2383" s="1">
        <v>81516.14417591969</v>
      </c>
      <c r="BZ2383" s="1">
        <v>720320.0102128298</v>
      </c>
      <c r="CA2383" s="1">
        <v>1833893.2442332502</v>
      </c>
      <c r="CB2383" s="1">
        <v>81516.14417591969</v>
      </c>
      <c r="CC2383" s="1">
        <v>212038.16390751876</v>
      </c>
    </row>
    <row r="2384" spans="1:81" x14ac:dyDescent="0.25">
      <c r="A2384" t="s">
        <v>766</v>
      </c>
      <c r="B2384" t="s">
        <v>767</v>
      </c>
      <c r="C2384" t="s">
        <v>138</v>
      </c>
      <c r="D2384" t="s">
        <v>38</v>
      </c>
      <c r="E2384">
        <v>50099</v>
      </c>
      <c r="F2384" t="s">
        <v>39</v>
      </c>
      <c r="G2384" t="s">
        <v>78</v>
      </c>
      <c r="H2384" s="74">
        <v>0.56654231323843995</v>
      </c>
      <c r="I2384" s="1">
        <v>2321024</v>
      </c>
      <c r="J2384" s="1"/>
      <c r="K2384" s="1"/>
      <c r="L2384" s="1">
        <v>709692</v>
      </c>
      <c r="M2384" s="1"/>
      <c r="N2384" s="1"/>
      <c r="O2384" s="1"/>
      <c r="P2384" s="1"/>
      <c r="Q2384" s="1"/>
      <c r="R2384" s="1"/>
      <c r="S2384" s="1"/>
      <c r="T2384" s="1">
        <v>709692</v>
      </c>
      <c r="U2384" s="1">
        <v>34</v>
      </c>
      <c r="V2384" s="36">
        <v>9.8456935737937068E-2</v>
      </c>
      <c r="W2384" s="1"/>
      <c r="X2384" s="1"/>
      <c r="Y2384" s="1">
        <v>149460</v>
      </c>
      <c r="Z2384" s="1"/>
      <c r="AA2384" s="1"/>
      <c r="AB2384" s="1"/>
      <c r="AC2384" s="1"/>
      <c r="AD2384" s="1"/>
      <c r="AE2384" s="1"/>
      <c r="AF2384" s="1"/>
      <c r="AG2384" s="1">
        <v>0</v>
      </c>
      <c r="AH2384" s="1">
        <v>0</v>
      </c>
      <c r="AI2384" s="1">
        <v>1534281.12525</v>
      </c>
      <c r="AJ2384" s="1">
        <v>0</v>
      </c>
      <c r="AK2384" s="1">
        <v>0</v>
      </c>
      <c r="AL2384" s="1">
        <v>0</v>
      </c>
      <c r="AM2384" s="1">
        <v>0</v>
      </c>
      <c r="AN2384" s="1">
        <v>0</v>
      </c>
      <c r="AO2384" s="1">
        <v>0</v>
      </c>
      <c r="AP2384" s="1">
        <v>0</v>
      </c>
      <c r="AQ2384" s="1">
        <v>1534281.12525</v>
      </c>
      <c r="AR2384" s="1">
        <v>0</v>
      </c>
      <c r="AS2384" s="1">
        <v>0</v>
      </c>
      <c r="AT2384" s="1">
        <v>324032.17952399998</v>
      </c>
      <c r="AU2384" s="1">
        <v>0</v>
      </c>
      <c r="AV2384" s="1">
        <v>0</v>
      </c>
      <c r="AW2384" s="1">
        <v>0</v>
      </c>
      <c r="AX2384" s="1">
        <v>0</v>
      </c>
      <c r="AY2384" s="1">
        <v>0</v>
      </c>
      <c r="AZ2384" s="1">
        <v>0</v>
      </c>
      <c r="BA2384" s="1">
        <v>0</v>
      </c>
      <c r="BB2384" s="1">
        <v>324032.17952399998</v>
      </c>
      <c r="BC2384" s="7">
        <v>0.80064372655086724</v>
      </c>
      <c r="BD2384" s="35" t="s">
        <v>552</v>
      </c>
      <c r="BE2384" s="35" t="s">
        <v>552</v>
      </c>
      <c r="BF2384" s="35">
        <v>2.6184785861669568</v>
      </c>
      <c r="BG2384" s="35" t="s">
        <v>552</v>
      </c>
      <c r="BH2384" s="35" t="s">
        <v>552</v>
      </c>
      <c r="BI2384" s="35" t="s">
        <v>552</v>
      </c>
      <c r="BJ2384" s="35" t="s">
        <v>552</v>
      </c>
      <c r="BK2384" s="35" t="s">
        <v>552</v>
      </c>
      <c r="BL2384" s="35" t="s">
        <v>552</v>
      </c>
      <c r="BM2384" s="35" t="s">
        <v>552</v>
      </c>
      <c r="BN2384" s="35">
        <v>2.6184785861669568</v>
      </c>
      <c r="BO2384" s="1">
        <v>0</v>
      </c>
      <c r="BP2384" s="1"/>
      <c r="BQ2384" s="1">
        <v>763988.25983999984</v>
      </c>
      <c r="BR2384" s="1">
        <v>33959.107125598013</v>
      </c>
      <c r="BS2384" s="1">
        <v>300080.73417627841</v>
      </c>
      <c r="BT2384" s="1">
        <v>763988.25983999984</v>
      </c>
      <c r="BU2384" s="1">
        <v>33959.107125598013</v>
      </c>
      <c r="BV2384" s="1">
        <v>88333.750272963036</v>
      </c>
      <c r="BW2384" s="35">
        <v>6.1612341133012469</v>
      </c>
      <c r="BX2384" s="1">
        <v>3943122.2688478637</v>
      </c>
      <c r="BY2384" s="1">
        <v>175270.9021538879</v>
      </c>
      <c r="BZ2384" s="1">
        <v>1548786.9219750916</v>
      </c>
      <c r="CA2384" s="1">
        <v>3943122.2688478637</v>
      </c>
      <c r="CB2384" s="1">
        <v>175270.9021538879</v>
      </c>
      <c r="CC2384" s="1">
        <v>455911.16526465013</v>
      </c>
    </row>
    <row r="2385" spans="1:81" x14ac:dyDescent="0.25">
      <c r="A2385" t="s">
        <v>766</v>
      </c>
      <c r="B2385" t="s">
        <v>767</v>
      </c>
      <c r="C2385" t="s">
        <v>138</v>
      </c>
      <c r="D2385" t="s">
        <v>28</v>
      </c>
      <c r="E2385">
        <v>50099</v>
      </c>
      <c r="F2385" t="s">
        <v>39</v>
      </c>
      <c r="G2385" t="s">
        <v>78</v>
      </c>
      <c r="H2385" s="74">
        <v>0.56654231323843995</v>
      </c>
      <c r="I2385" s="1">
        <v>2872600</v>
      </c>
      <c r="J2385" s="1">
        <v>0</v>
      </c>
      <c r="K2385" s="1">
        <v>0</v>
      </c>
      <c r="L2385" s="1">
        <v>709692</v>
      </c>
      <c r="M2385" s="1">
        <v>0</v>
      </c>
      <c r="N2385" s="1">
        <v>0</v>
      </c>
      <c r="O2385" s="1">
        <v>0</v>
      </c>
      <c r="P2385" s="1">
        <v>0</v>
      </c>
      <c r="Q2385" s="1">
        <v>0</v>
      </c>
      <c r="R2385" s="1">
        <v>0</v>
      </c>
      <c r="S2385" s="1">
        <v>0</v>
      </c>
      <c r="T2385" s="1">
        <v>709692</v>
      </c>
      <c r="U2385" s="1"/>
      <c r="V2385" s="36"/>
      <c r="W2385" s="1"/>
      <c r="X2385" s="1"/>
      <c r="Y2385" s="1">
        <v>157424</v>
      </c>
      <c r="Z2385" s="1"/>
      <c r="AA2385" s="1"/>
      <c r="AB2385" s="1"/>
      <c r="AC2385" s="1">
        <v>29826</v>
      </c>
      <c r="AD2385" s="1"/>
      <c r="AE2385" s="1"/>
      <c r="AF2385" s="1"/>
      <c r="AG2385" s="1">
        <v>0</v>
      </c>
      <c r="AH2385" s="1">
        <v>0</v>
      </c>
      <c r="AI2385" s="1">
        <v>1615853.82877</v>
      </c>
      <c r="AJ2385" s="1">
        <v>0</v>
      </c>
      <c r="AK2385" s="1">
        <v>0</v>
      </c>
      <c r="AL2385" s="1">
        <v>0</v>
      </c>
      <c r="AM2385" s="1">
        <v>262821.93983999995</v>
      </c>
      <c r="AN2385" s="1">
        <v>0</v>
      </c>
      <c r="AO2385" s="1">
        <v>0</v>
      </c>
      <c r="AP2385" s="1">
        <v>0</v>
      </c>
      <c r="AQ2385" s="1">
        <v>1878675.7686099999</v>
      </c>
      <c r="AR2385" s="1">
        <v>0</v>
      </c>
      <c r="AS2385" s="1">
        <v>0</v>
      </c>
      <c r="AT2385" s="1">
        <v>341298.28602559998</v>
      </c>
      <c r="AU2385" s="1">
        <v>0</v>
      </c>
      <c r="AV2385" s="1">
        <v>0</v>
      </c>
      <c r="AW2385" s="1">
        <v>0</v>
      </c>
      <c r="AX2385" s="1">
        <v>77582.794679999992</v>
      </c>
      <c r="AY2385" s="1">
        <v>0</v>
      </c>
      <c r="AZ2385" s="1">
        <v>0</v>
      </c>
      <c r="BA2385" s="1">
        <v>0</v>
      </c>
      <c r="BB2385" s="1">
        <v>418881.08070559998</v>
      </c>
      <c r="BC2385" s="7">
        <v>0.79981788251604813</v>
      </c>
      <c r="BD2385" s="35" t="s">
        <v>552</v>
      </c>
      <c r="BE2385" s="35" t="s">
        <v>552</v>
      </c>
      <c r="BF2385" s="35">
        <v>2.7577485934681523</v>
      </c>
      <c r="BG2385" s="35" t="s">
        <v>552</v>
      </c>
      <c r="BH2385" s="35" t="s">
        <v>552</v>
      </c>
      <c r="BI2385" s="35" t="s">
        <v>552</v>
      </c>
      <c r="BJ2385" s="35" t="s">
        <v>552</v>
      </c>
      <c r="BK2385" s="35" t="s">
        <v>552</v>
      </c>
      <c r="BL2385" s="35" t="s">
        <v>552</v>
      </c>
      <c r="BM2385" s="35" t="s">
        <v>552</v>
      </c>
      <c r="BN2385" s="35">
        <v>3.2373999556365298</v>
      </c>
      <c r="BO2385" s="1">
        <v>0</v>
      </c>
      <c r="BP2385" s="1">
        <v>0</v>
      </c>
      <c r="BQ2385" s="1">
        <v>945545.01599999983</v>
      </c>
      <c r="BR2385" s="1">
        <v>42029.264294118824</v>
      </c>
      <c r="BS2385" s="1">
        <v>371392.93561582186</v>
      </c>
      <c r="BT2385" s="1">
        <v>945545.01599999983</v>
      </c>
      <c r="BU2385" s="1">
        <v>42029.264294118824</v>
      </c>
      <c r="BV2385" s="1">
        <v>109325.68169657599</v>
      </c>
      <c r="BW2385" s="35">
        <v>6.1612341133012469</v>
      </c>
      <c r="BX2385" s="1">
        <v>4880179.1922411723</v>
      </c>
      <c r="BY2385" s="1">
        <v>216922.87263176014</v>
      </c>
      <c r="BZ2385" s="1">
        <v>1916845.8887394737</v>
      </c>
      <c r="CA2385" s="1">
        <v>4880179.1922411723</v>
      </c>
      <c r="CB2385" s="1">
        <v>216922.87263176014</v>
      </c>
      <c r="CC2385" s="1">
        <v>564255.43783228181</v>
      </c>
    </row>
    <row r="2386" spans="1:81" x14ac:dyDescent="0.25">
      <c r="A2386" t="s">
        <v>766</v>
      </c>
      <c r="B2386" t="s">
        <v>767</v>
      </c>
      <c r="C2386" t="s">
        <v>138</v>
      </c>
      <c r="D2386" t="s">
        <v>1730</v>
      </c>
      <c r="E2386">
        <v>50099</v>
      </c>
      <c r="F2386" t="s">
        <v>39</v>
      </c>
      <c r="G2386" t="s">
        <v>78</v>
      </c>
      <c r="H2386" s="74">
        <v>0.56654231323843995</v>
      </c>
      <c r="I2386" s="1">
        <v>551576</v>
      </c>
      <c r="J2386" s="1"/>
      <c r="K2386" s="1"/>
      <c r="L2386" s="1"/>
      <c r="M2386" s="1"/>
      <c r="N2386" s="1"/>
      <c r="O2386" s="1"/>
      <c r="P2386" s="1"/>
      <c r="Q2386" s="1"/>
      <c r="R2386" s="1"/>
      <c r="S2386" s="1"/>
      <c r="T2386" s="1">
        <v>0</v>
      </c>
      <c r="U2386" s="1">
        <v>0</v>
      </c>
      <c r="V2386" s="36" t="s">
        <v>552</v>
      </c>
      <c r="W2386" s="1"/>
      <c r="X2386" s="1"/>
      <c r="Y2386" s="1">
        <v>7964</v>
      </c>
      <c r="Z2386" s="1"/>
      <c r="AA2386" s="1"/>
      <c r="AB2386" s="1"/>
      <c r="AC2386" s="1">
        <v>29826</v>
      </c>
      <c r="AD2386" s="1"/>
      <c r="AE2386" s="1"/>
      <c r="AF2386" s="1"/>
      <c r="AG2386" s="1">
        <v>0</v>
      </c>
      <c r="AH2386" s="1">
        <v>0</v>
      </c>
      <c r="AI2386" s="1">
        <v>81572.70352000001</v>
      </c>
      <c r="AJ2386" s="1">
        <v>0</v>
      </c>
      <c r="AK2386" s="1"/>
      <c r="AL2386" s="1">
        <v>0</v>
      </c>
      <c r="AM2386" s="1">
        <v>262821.93983999995</v>
      </c>
      <c r="AN2386" s="1"/>
      <c r="AO2386" s="1">
        <v>0</v>
      </c>
      <c r="AP2386" s="1">
        <v>0</v>
      </c>
      <c r="AQ2386" s="1">
        <v>344394.64335999999</v>
      </c>
      <c r="AR2386" s="1">
        <v>0</v>
      </c>
      <c r="AS2386" s="1">
        <v>0</v>
      </c>
      <c r="AT2386" s="1">
        <v>17266.106501599999</v>
      </c>
      <c r="AU2386" s="1">
        <v>0</v>
      </c>
      <c r="AV2386" s="1"/>
      <c r="AW2386" s="1">
        <v>0</v>
      </c>
      <c r="AX2386" s="1">
        <v>77582.794679999992</v>
      </c>
      <c r="AY2386" s="1"/>
      <c r="AZ2386" s="1">
        <v>0</v>
      </c>
      <c r="BA2386" s="1">
        <v>0</v>
      </c>
      <c r="BB2386" s="1">
        <v>94848.901181599998</v>
      </c>
      <c r="BC2386" s="7">
        <v>0.7963427425080134</v>
      </c>
      <c r="BD2386" s="35" t="s">
        <v>552</v>
      </c>
      <c r="BE2386" s="35" t="s">
        <v>552</v>
      </c>
      <c r="BF2386" s="35" t="s">
        <v>552</v>
      </c>
      <c r="BG2386" s="35" t="s">
        <v>552</v>
      </c>
      <c r="BH2386" s="35" t="s">
        <v>552</v>
      </c>
      <c r="BI2386" s="35" t="s">
        <v>552</v>
      </c>
      <c r="BJ2386" s="35" t="s">
        <v>552</v>
      </c>
      <c r="BK2386" s="35" t="s">
        <v>552</v>
      </c>
      <c r="BL2386" s="35" t="s">
        <v>552</v>
      </c>
      <c r="BM2386" s="35" t="s">
        <v>552</v>
      </c>
      <c r="BN2386" s="35" t="s">
        <v>552</v>
      </c>
      <c r="BO2386" s="1">
        <v>0</v>
      </c>
      <c r="BP2386" s="1">
        <v>0</v>
      </c>
      <c r="BQ2386" s="1">
        <v>181556.75615999996</v>
      </c>
      <c r="BR2386" s="1">
        <v>8070.1571685208119</v>
      </c>
      <c r="BS2386" s="1">
        <v>71312.201439543467</v>
      </c>
      <c r="BT2386" s="1">
        <v>181556.75615999996</v>
      </c>
      <c r="BU2386" s="1">
        <v>8070.1571685208119</v>
      </c>
      <c r="BV2386" s="1">
        <v>20991.931423612965</v>
      </c>
      <c r="BW2386" s="35">
        <v>6.1612341133012469</v>
      </c>
      <c r="BX2386" s="1">
        <v>937056.92339330807</v>
      </c>
      <c r="BY2386" s="1">
        <v>41651.970477872215</v>
      </c>
      <c r="BZ2386" s="1">
        <v>368058.96676438209</v>
      </c>
      <c r="CA2386" s="1">
        <v>937056.92339330807</v>
      </c>
      <c r="CB2386" s="1">
        <v>41651.970477872215</v>
      </c>
      <c r="CC2386" s="1">
        <v>108344.27256763165</v>
      </c>
    </row>
    <row r="2387" spans="1:81" x14ac:dyDescent="0.25">
      <c r="A2387" t="s">
        <v>585</v>
      </c>
      <c r="B2387" t="s">
        <v>586</v>
      </c>
      <c r="C2387" t="s">
        <v>138</v>
      </c>
      <c r="D2387" t="s">
        <v>38</v>
      </c>
      <c r="E2387">
        <v>50002</v>
      </c>
      <c r="F2387" t="s">
        <v>39</v>
      </c>
      <c r="G2387" t="s">
        <v>248</v>
      </c>
      <c r="H2387" s="74">
        <v>0.76628670288401013</v>
      </c>
      <c r="I2387" s="1">
        <v>3765143</v>
      </c>
      <c r="J2387" s="1"/>
      <c r="K2387" s="1"/>
      <c r="L2387" s="1">
        <v>1191590</v>
      </c>
      <c r="M2387" s="1"/>
      <c r="N2387" s="1"/>
      <c r="O2387" s="1"/>
      <c r="P2387" s="1"/>
      <c r="Q2387" s="1"/>
      <c r="R2387" s="1"/>
      <c r="S2387" s="1"/>
      <c r="T2387" s="1">
        <v>1191590</v>
      </c>
      <c r="U2387" s="1">
        <v>30.971428571428572</v>
      </c>
      <c r="V2387" s="36">
        <v>0.10272084433493957</v>
      </c>
      <c r="W2387" s="1"/>
      <c r="X2387" s="1"/>
      <c r="Y2387" s="1">
        <v>251419</v>
      </c>
      <c r="Z2387" s="1"/>
      <c r="AA2387" s="1"/>
      <c r="AB2387" s="1"/>
      <c r="AC2387" s="1"/>
      <c r="AD2387" s="1"/>
      <c r="AE2387" s="1"/>
      <c r="AF2387" s="1"/>
      <c r="AG2387" s="1">
        <v>0</v>
      </c>
      <c r="AH2387" s="1">
        <v>0</v>
      </c>
      <c r="AI2387" s="1">
        <v>2580914.6981250001</v>
      </c>
      <c r="AJ2387" s="1">
        <v>0</v>
      </c>
      <c r="AK2387" s="1">
        <v>0</v>
      </c>
      <c r="AL2387" s="1">
        <v>0</v>
      </c>
      <c r="AM2387" s="1">
        <v>0</v>
      </c>
      <c r="AN2387" s="1">
        <v>0</v>
      </c>
      <c r="AO2387" s="1">
        <v>0</v>
      </c>
      <c r="AP2387" s="1">
        <v>0</v>
      </c>
      <c r="AQ2387" s="1">
        <v>2580914.6981250001</v>
      </c>
      <c r="AR2387" s="1">
        <v>0</v>
      </c>
      <c r="AS2387" s="1">
        <v>0</v>
      </c>
      <c r="AT2387" s="1">
        <v>545081.26952860004</v>
      </c>
      <c r="AU2387" s="1">
        <v>0</v>
      </c>
      <c r="AV2387" s="1">
        <v>0</v>
      </c>
      <c r="AW2387" s="1">
        <v>0</v>
      </c>
      <c r="AX2387" s="1">
        <v>0</v>
      </c>
      <c r="AY2387" s="1">
        <v>0</v>
      </c>
      <c r="AZ2387" s="1">
        <v>0</v>
      </c>
      <c r="BA2387" s="1">
        <v>0</v>
      </c>
      <c r="BB2387" s="1">
        <v>545081.26952860004</v>
      </c>
      <c r="BC2387" s="7">
        <v>0.83024627953137509</v>
      </c>
      <c r="BD2387" s="35" t="s">
        <v>552</v>
      </c>
      <c r="BE2387" s="35" t="s">
        <v>552</v>
      </c>
      <c r="BF2387" s="35">
        <v>2.6233821764647236</v>
      </c>
      <c r="BG2387" s="35" t="s">
        <v>552</v>
      </c>
      <c r="BH2387" s="35" t="s">
        <v>552</v>
      </c>
      <c r="BI2387" s="35" t="s">
        <v>552</v>
      </c>
      <c r="BJ2387" s="35" t="s">
        <v>552</v>
      </c>
      <c r="BK2387" s="35" t="s">
        <v>552</v>
      </c>
      <c r="BL2387" s="35" t="s">
        <v>552</v>
      </c>
      <c r="BM2387" s="35" t="s">
        <v>552</v>
      </c>
      <c r="BN2387" s="35">
        <v>2.6233821764647236</v>
      </c>
      <c r="BO2387" s="1">
        <v>0</v>
      </c>
      <c r="BP2387" s="1"/>
      <c r="BQ2387" s="1">
        <v>1239334.4698799998</v>
      </c>
      <c r="BR2387" s="1">
        <v>55088.139752193638</v>
      </c>
      <c r="BS2387" s="1">
        <v>486788.10547356494</v>
      </c>
      <c r="BT2387" s="1">
        <v>1239334.4698799998</v>
      </c>
      <c r="BU2387" s="1">
        <v>55088.139752193638</v>
      </c>
      <c r="BV2387" s="1">
        <v>143294.16736061103</v>
      </c>
      <c r="BW2387" s="35">
        <v>6.1045684224998009</v>
      </c>
      <c r="BX2387" s="1">
        <v>6326267.5998649774</v>
      </c>
      <c r="BY2387" s="1">
        <v>281201.17863330367</v>
      </c>
      <c r="BZ2387" s="1">
        <v>2484843.1916488623</v>
      </c>
      <c r="CA2387" s="1">
        <v>6326267.5998649774</v>
      </c>
      <c r="CB2387" s="1">
        <v>281201.17863330367</v>
      </c>
      <c r="CC2387" s="1">
        <v>731454.88183737674</v>
      </c>
    </row>
    <row r="2388" spans="1:81" x14ac:dyDescent="0.25">
      <c r="A2388" t="s">
        <v>585</v>
      </c>
      <c r="B2388" t="s">
        <v>586</v>
      </c>
      <c r="C2388" t="s">
        <v>138</v>
      </c>
      <c r="D2388" t="s">
        <v>28</v>
      </c>
      <c r="E2388">
        <v>50002</v>
      </c>
      <c r="F2388" t="s">
        <v>39</v>
      </c>
      <c r="G2388" t="s">
        <v>248</v>
      </c>
      <c r="H2388" s="74">
        <v>0.76628670288401013</v>
      </c>
      <c r="I2388" s="1">
        <v>4038921</v>
      </c>
      <c r="J2388" s="1">
        <v>0</v>
      </c>
      <c r="K2388" s="1">
        <v>0</v>
      </c>
      <c r="L2388" s="1">
        <v>1191590</v>
      </c>
      <c r="M2388" s="1">
        <v>0</v>
      </c>
      <c r="N2388" s="1">
        <v>0</v>
      </c>
      <c r="O2388" s="1">
        <v>0</v>
      </c>
      <c r="P2388" s="1">
        <v>309726</v>
      </c>
      <c r="Q2388" s="1">
        <v>0</v>
      </c>
      <c r="R2388" s="1">
        <v>0</v>
      </c>
      <c r="S2388" s="1">
        <v>0</v>
      </c>
      <c r="T2388" s="1">
        <v>1501316</v>
      </c>
      <c r="U2388" s="1"/>
      <c r="V2388" s="36"/>
      <c r="W2388" s="1"/>
      <c r="X2388" s="1"/>
      <c r="Y2388" s="1">
        <v>251419</v>
      </c>
      <c r="Z2388" s="1"/>
      <c r="AA2388" s="1"/>
      <c r="AB2388" s="1"/>
      <c r="AC2388" s="1">
        <v>39656</v>
      </c>
      <c r="AD2388" s="1"/>
      <c r="AE2388" s="1"/>
      <c r="AF2388" s="1"/>
      <c r="AG2388" s="1">
        <v>0</v>
      </c>
      <c r="AH2388" s="1">
        <v>0</v>
      </c>
      <c r="AI2388" s="1">
        <v>2580914.6981250001</v>
      </c>
      <c r="AJ2388" s="1">
        <v>0</v>
      </c>
      <c r="AK2388" s="1">
        <v>0</v>
      </c>
      <c r="AL2388" s="1">
        <v>0</v>
      </c>
      <c r="AM2388" s="1">
        <v>348531.47711500002</v>
      </c>
      <c r="AN2388" s="1">
        <v>0</v>
      </c>
      <c r="AO2388" s="1">
        <v>0</v>
      </c>
      <c r="AP2388" s="1">
        <v>0</v>
      </c>
      <c r="AQ2388" s="1">
        <v>2929446.1752400002</v>
      </c>
      <c r="AR2388" s="1">
        <v>0</v>
      </c>
      <c r="AS2388" s="1">
        <v>0</v>
      </c>
      <c r="AT2388" s="1">
        <v>545081.26952860004</v>
      </c>
      <c r="AU2388" s="1">
        <v>0</v>
      </c>
      <c r="AV2388" s="1">
        <v>0</v>
      </c>
      <c r="AW2388" s="1">
        <v>0</v>
      </c>
      <c r="AX2388" s="1">
        <v>103152.39408</v>
      </c>
      <c r="AY2388" s="1">
        <v>0</v>
      </c>
      <c r="AZ2388" s="1">
        <v>0</v>
      </c>
      <c r="BA2388" s="1">
        <v>0</v>
      </c>
      <c r="BB2388" s="1">
        <v>648233.66360860004</v>
      </c>
      <c r="BC2388" s="7">
        <v>0.88580089554824171</v>
      </c>
      <c r="BD2388" s="35" t="s">
        <v>552</v>
      </c>
      <c r="BE2388" s="35" t="s">
        <v>552</v>
      </c>
      <c r="BF2388" s="35">
        <v>2.6233821764647236</v>
      </c>
      <c r="BG2388" s="35" t="s">
        <v>552</v>
      </c>
      <c r="BH2388" s="35" t="s">
        <v>552</v>
      </c>
      <c r="BI2388" s="35" t="s">
        <v>552</v>
      </c>
      <c r="BJ2388" s="35">
        <v>1.4583337246308028</v>
      </c>
      <c r="BK2388" s="35" t="s">
        <v>552</v>
      </c>
      <c r="BL2388" s="35" t="s">
        <v>552</v>
      </c>
      <c r="BM2388" s="35" t="s">
        <v>552</v>
      </c>
      <c r="BN2388" s="35">
        <v>2.3830291816303832</v>
      </c>
      <c r="BO2388" s="1">
        <v>0</v>
      </c>
      <c r="BP2388" s="1">
        <v>0</v>
      </c>
      <c r="BQ2388" s="1">
        <v>1329451.2363599997</v>
      </c>
      <c r="BR2388" s="1">
        <v>59093.809848940575</v>
      </c>
      <c r="BS2388" s="1">
        <v>522184.33715463028</v>
      </c>
      <c r="BT2388" s="1">
        <v>1329451.2363599997</v>
      </c>
      <c r="BU2388" s="1">
        <v>59093.809848940575</v>
      </c>
      <c r="BV2388" s="1">
        <v>153713.63630286723</v>
      </c>
      <c r="BW2388" s="35">
        <v>6.1045684224998009</v>
      </c>
      <c r="BX2388" s="1">
        <v>6786274.8003765745</v>
      </c>
      <c r="BY2388" s="1">
        <v>301648.39572010981</v>
      </c>
      <c r="BZ2388" s="1">
        <v>2665525.6781635154</v>
      </c>
      <c r="CA2388" s="1">
        <v>6786274.8003765745</v>
      </c>
      <c r="CB2388" s="1">
        <v>301648.39572010981</v>
      </c>
      <c r="CC2388" s="1">
        <v>784641.77397923521</v>
      </c>
    </row>
    <row r="2389" spans="1:81" x14ac:dyDescent="0.25">
      <c r="A2389" t="s">
        <v>585</v>
      </c>
      <c r="B2389" t="s">
        <v>586</v>
      </c>
      <c r="C2389" t="s">
        <v>138</v>
      </c>
      <c r="D2389" t="s">
        <v>1730</v>
      </c>
      <c r="E2389">
        <v>50002</v>
      </c>
      <c r="F2389" t="s">
        <v>39</v>
      </c>
      <c r="G2389" t="s">
        <v>248</v>
      </c>
      <c r="H2389" s="74">
        <v>0.76628670288401013</v>
      </c>
      <c r="I2389" s="1">
        <v>273778</v>
      </c>
      <c r="J2389" s="1"/>
      <c r="K2389" s="1"/>
      <c r="L2389" s="1"/>
      <c r="M2389" s="1"/>
      <c r="N2389" s="1"/>
      <c r="O2389" s="1"/>
      <c r="P2389" s="1">
        <v>309726</v>
      </c>
      <c r="Q2389" s="1"/>
      <c r="R2389" s="1"/>
      <c r="S2389" s="1"/>
      <c r="T2389" s="1">
        <v>309726</v>
      </c>
      <c r="U2389" s="1">
        <v>8</v>
      </c>
      <c r="V2389" s="36">
        <v>0.13909335143351839</v>
      </c>
      <c r="W2389" s="1"/>
      <c r="X2389" s="1"/>
      <c r="Y2389" s="1"/>
      <c r="Z2389" s="1"/>
      <c r="AA2389" s="1"/>
      <c r="AB2389" s="1"/>
      <c r="AC2389" s="1">
        <v>39656</v>
      </c>
      <c r="AD2389" s="1"/>
      <c r="AE2389" s="1"/>
      <c r="AF2389" s="1"/>
      <c r="AG2389" s="1">
        <v>0</v>
      </c>
      <c r="AH2389" s="1">
        <v>0</v>
      </c>
      <c r="AI2389" s="1">
        <v>0</v>
      </c>
      <c r="AJ2389" s="1">
        <v>0</v>
      </c>
      <c r="AK2389" s="1"/>
      <c r="AL2389" s="1">
        <v>0</v>
      </c>
      <c r="AM2389" s="1">
        <v>348531.47711500002</v>
      </c>
      <c r="AN2389" s="1"/>
      <c r="AO2389" s="1">
        <v>0</v>
      </c>
      <c r="AP2389" s="1">
        <v>0</v>
      </c>
      <c r="AQ2389" s="1">
        <v>348531.47711500002</v>
      </c>
      <c r="AR2389" s="1">
        <v>0</v>
      </c>
      <c r="AS2389" s="1">
        <v>0</v>
      </c>
      <c r="AT2389" s="1">
        <v>0</v>
      </c>
      <c r="AU2389" s="1">
        <v>0</v>
      </c>
      <c r="AV2389" s="1"/>
      <c r="AW2389" s="1">
        <v>0</v>
      </c>
      <c r="AX2389" s="1">
        <v>103152.39408</v>
      </c>
      <c r="AY2389" s="1"/>
      <c r="AZ2389" s="1">
        <v>0</v>
      </c>
      <c r="BA2389" s="1">
        <v>0</v>
      </c>
      <c r="BB2389" s="1">
        <v>103152.39408</v>
      </c>
      <c r="BC2389" s="7">
        <v>1.6498179955840133</v>
      </c>
      <c r="BD2389" s="35" t="s">
        <v>552</v>
      </c>
      <c r="BE2389" s="35" t="s">
        <v>552</v>
      </c>
      <c r="BF2389" s="35" t="s">
        <v>552</v>
      </c>
      <c r="BG2389" s="35" t="s">
        <v>552</v>
      </c>
      <c r="BH2389" s="35" t="s">
        <v>552</v>
      </c>
      <c r="BI2389" s="35" t="s">
        <v>552</v>
      </c>
      <c r="BJ2389" s="35">
        <v>1.4583337246308028</v>
      </c>
      <c r="BK2389" s="35" t="s">
        <v>552</v>
      </c>
      <c r="BL2389" s="35" t="s">
        <v>552</v>
      </c>
      <c r="BM2389" s="35" t="s">
        <v>552</v>
      </c>
      <c r="BN2389" s="35">
        <v>1.4583337246308028</v>
      </c>
      <c r="BO2389" s="1">
        <v>0</v>
      </c>
      <c r="BP2389" s="1">
        <v>0</v>
      </c>
      <c r="BQ2389" s="1">
        <v>90116.766479999991</v>
      </c>
      <c r="BR2389" s="1">
        <v>4005.6700967469419</v>
      </c>
      <c r="BS2389" s="1">
        <v>35396.231681065408</v>
      </c>
      <c r="BT2389" s="1">
        <v>90116.766479999991</v>
      </c>
      <c r="BU2389" s="1">
        <v>4005.6700967469419</v>
      </c>
      <c r="BV2389" s="1">
        <v>10419.46894225621</v>
      </c>
      <c r="BW2389" s="35">
        <v>6.1045684224998009</v>
      </c>
      <c r="BX2389" s="1">
        <v>460007.20051159651</v>
      </c>
      <c r="BY2389" s="1">
        <v>20447.217086806162</v>
      </c>
      <c r="BZ2389" s="1">
        <v>180682.48651465354</v>
      </c>
      <c r="CA2389" s="1">
        <v>460007.20051159651</v>
      </c>
      <c r="CB2389" s="1">
        <v>20447.217086806162</v>
      </c>
      <c r="CC2389" s="1">
        <v>53186.89214185845</v>
      </c>
    </row>
    <row r="2390" spans="1:81" x14ac:dyDescent="0.25">
      <c r="A2390" t="s">
        <v>1577</v>
      </c>
      <c r="B2390" t="s">
        <v>166</v>
      </c>
      <c r="C2390" t="s">
        <v>138</v>
      </c>
      <c r="D2390" t="s">
        <v>28</v>
      </c>
      <c r="E2390">
        <v>50210</v>
      </c>
      <c r="F2390" t="s">
        <v>370</v>
      </c>
      <c r="G2390" t="s">
        <v>55</v>
      </c>
      <c r="H2390" s="74">
        <v>0.53246165051848993</v>
      </c>
      <c r="I2390" s="1">
        <v>330686.62</v>
      </c>
      <c r="J2390" s="1">
        <v>0</v>
      </c>
      <c r="K2390" s="1">
        <v>0</v>
      </c>
      <c r="L2390" s="1">
        <v>0</v>
      </c>
      <c r="M2390" s="1">
        <v>0</v>
      </c>
      <c r="N2390" s="1">
        <v>0</v>
      </c>
      <c r="O2390" s="1">
        <v>0</v>
      </c>
      <c r="P2390" s="1">
        <v>55516</v>
      </c>
      <c r="Q2390" s="1">
        <v>0</v>
      </c>
      <c r="R2390" s="1">
        <v>0</v>
      </c>
      <c r="S2390" s="1">
        <v>0</v>
      </c>
      <c r="T2390" s="1">
        <v>55516</v>
      </c>
      <c r="U2390" s="1"/>
      <c r="V2390" s="36"/>
      <c r="W2390" s="1"/>
      <c r="X2390" s="1"/>
      <c r="Y2390" s="1"/>
      <c r="Z2390" s="1"/>
      <c r="AA2390" s="1"/>
      <c r="AB2390" s="1"/>
      <c r="AC2390" s="1">
        <v>6538</v>
      </c>
      <c r="AD2390" s="1"/>
      <c r="AE2390" s="1"/>
      <c r="AF2390" s="1"/>
      <c r="AG2390" s="1">
        <v>0</v>
      </c>
      <c r="AH2390" s="1">
        <v>0</v>
      </c>
      <c r="AI2390" s="1">
        <v>0</v>
      </c>
      <c r="AJ2390" s="1">
        <v>0</v>
      </c>
      <c r="AK2390" s="1">
        <v>0</v>
      </c>
      <c r="AL2390" s="1">
        <v>0</v>
      </c>
      <c r="AM2390" s="1">
        <v>57466.696923333329</v>
      </c>
      <c r="AN2390" s="1">
        <v>0</v>
      </c>
      <c r="AO2390" s="1">
        <v>0</v>
      </c>
      <c r="AP2390" s="1">
        <v>0</v>
      </c>
      <c r="AQ2390" s="1">
        <v>57466.696923333329</v>
      </c>
      <c r="AR2390" s="1">
        <v>0</v>
      </c>
      <c r="AS2390" s="1">
        <v>0</v>
      </c>
      <c r="AT2390" s="1">
        <v>0</v>
      </c>
      <c r="AU2390" s="1">
        <v>0</v>
      </c>
      <c r="AV2390" s="1">
        <v>0</v>
      </c>
      <c r="AW2390" s="1">
        <v>0</v>
      </c>
      <c r="AX2390" s="1">
        <v>17006.51484</v>
      </c>
      <c r="AY2390" s="1">
        <v>0</v>
      </c>
      <c r="AZ2390" s="1">
        <v>0</v>
      </c>
      <c r="BA2390" s="1">
        <v>0</v>
      </c>
      <c r="BB2390" s="1">
        <v>17006.51484</v>
      </c>
      <c r="BC2390" s="7">
        <v>0.22520781688516253</v>
      </c>
      <c r="BD2390" s="35" t="s">
        <v>552</v>
      </c>
      <c r="BE2390" s="35" t="s">
        <v>552</v>
      </c>
      <c r="BF2390" s="35" t="s">
        <v>552</v>
      </c>
      <c r="BG2390" s="35" t="s">
        <v>552</v>
      </c>
      <c r="BH2390" s="35" t="s">
        <v>552</v>
      </c>
      <c r="BI2390" s="35" t="s">
        <v>552</v>
      </c>
      <c r="BJ2390" s="35">
        <v>1.341472940473617</v>
      </c>
      <c r="BK2390" s="35" t="s">
        <v>552</v>
      </c>
      <c r="BL2390" s="35" t="s">
        <v>552</v>
      </c>
      <c r="BM2390" s="35" t="s">
        <v>552</v>
      </c>
      <c r="BN2390" s="35">
        <v>1.341472940473617</v>
      </c>
      <c r="BO2390" s="1">
        <v>0</v>
      </c>
      <c r="BP2390" s="1">
        <v>0</v>
      </c>
      <c r="BQ2390" s="1">
        <v>108848.80783919999</v>
      </c>
      <c r="BR2390" s="1">
        <v>4838.3051418606283</v>
      </c>
      <c r="BS2390" s="1">
        <v>42753.837837037448</v>
      </c>
      <c r="BT2390" s="1">
        <v>108848.80783919999</v>
      </c>
      <c r="BU2390" s="1">
        <v>4838.3051418606283</v>
      </c>
      <c r="BV2390" s="1">
        <v>12585.302568905028</v>
      </c>
      <c r="BW2390" s="35">
        <v>6.0063735063072379</v>
      </c>
      <c r="BX2390" s="1">
        <v>544937.78775929834</v>
      </c>
      <c r="BY2390" s="1">
        <v>24222.362677641129</v>
      </c>
      <c r="BZ2390" s="1">
        <v>214041.68104030017</v>
      </c>
      <c r="CA2390" s="1">
        <v>544937.78775929834</v>
      </c>
      <c r="CB2390" s="1">
        <v>24222.362677641129</v>
      </c>
      <c r="CC2390" s="1">
        <v>63006.725349826549</v>
      </c>
    </row>
    <row r="2391" spans="1:81" x14ac:dyDescent="0.25">
      <c r="A2391" t="s">
        <v>1577</v>
      </c>
      <c r="B2391" t="s">
        <v>166</v>
      </c>
      <c r="C2391" t="s">
        <v>138</v>
      </c>
      <c r="D2391" t="s">
        <v>1730</v>
      </c>
      <c r="E2391">
        <v>50210</v>
      </c>
      <c r="F2391" t="s">
        <v>370</v>
      </c>
      <c r="G2391" t="s">
        <v>55</v>
      </c>
      <c r="H2391" s="74">
        <v>0.53246165051848993</v>
      </c>
      <c r="I2391" s="1">
        <v>330686.62</v>
      </c>
      <c r="J2391" s="1"/>
      <c r="K2391" s="1"/>
      <c r="L2391" s="1"/>
      <c r="M2391" s="1"/>
      <c r="N2391" s="1"/>
      <c r="O2391" s="1"/>
      <c r="P2391" s="1">
        <v>55516</v>
      </c>
      <c r="Q2391" s="1"/>
      <c r="R2391" s="1"/>
      <c r="S2391" s="1"/>
      <c r="T2391" s="1">
        <v>55516</v>
      </c>
      <c r="U2391" s="1">
        <v>7</v>
      </c>
      <c r="V2391" s="36">
        <v>1.1684048702583527</v>
      </c>
      <c r="W2391" s="1"/>
      <c r="X2391" s="1"/>
      <c r="Y2391" s="1"/>
      <c r="Z2391" s="1"/>
      <c r="AA2391" s="1"/>
      <c r="AB2391" s="1"/>
      <c r="AC2391" s="1">
        <v>6538</v>
      </c>
      <c r="AD2391" s="1"/>
      <c r="AE2391" s="1"/>
      <c r="AF2391" s="1"/>
      <c r="AG2391" s="1">
        <v>0</v>
      </c>
      <c r="AH2391" s="1">
        <v>0</v>
      </c>
      <c r="AI2391" s="1">
        <v>0</v>
      </c>
      <c r="AJ2391" s="1">
        <v>0</v>
      </c>
      <c r="AK2391" s="1"/>
      <c r="AL2391" s="1">
        <v>0</v>
      </c>
      <c r="AM2391" s="1">
        <v>57466.696923333329</v>
      </c>
      <c r="AN2391" s="1"/>
      <c r="AO2391" s="1">
        <v>0</v>
      </c>
      <c r="AP2391" s="1">
        <v>0</v>
      </c>
      <c r="AQ2391" s="1">
        <v>57466.696923333329</v>
      </c>
      <c r="AR2391" s="1">
        <v>0</v>
      </c>
      <c r="AS2391" s="1">
        <v>0</v>
      </c>
      <c r="AT2391" s="1">
        <v>0</v>
      </c>
      <c r="AU2391" s="1">
        <v>0</v>
      </c>
      <c r="AV2391" s="1"/>
      <c r="AW2391" s="1">
        <v>0</v>
      </c>
      <c r="AX2391" s="1">
        <v>17006.51484</v>
      </c>
      <c r="AY2391" s="1"/>
      <c r="AZ2391" s="1">
        <v>0</v>
      </c>
      <c r="BA2391" s="1">
        <v>0</v>
      </c>
      <c r="BB2391" s="1">
        <v>17006.51484</v>
      </c>
      <c r="BC2391" s="7">
        <v>0.22520781688516253</v>
      </c>
      <c r="BD2391" s="35" t="s">
        <v>552</v>
      </c>
      <c r="BE2391" s="35" t="s">
        <v>552</v>
      </c>
      <c r="BF2391" s="35" t="s">
        <v>552</v>
      </c>
      <c r="BG2391" s="35" t="s">
        <v>552</v>
      </c>
      <c r="BH2391" s="35" t="s">
        <v>552</v>
      </c>
      <c r="BI2391" s="35" t="s">
        <v>552</v>
      </c>
      <c r="BJ2391" s="35">
        <v>1.341472940473617</v>
      </c>
      <c r="BK2391" s="35" t="s">
        <v>552</v>
      </c>
      <c r="BL2391" s="35" t="s">
        <v>552</v>
      </c>
      <c r="BM2391" s="35" t="s">
        <v>552</v>
      </c>
      <c r="BN2391" s="35">
        <v>1.341472940473617</v>
      </c>
      <c r="BO2391" s="1">
        <v>0</v>
      </c>
      <c r="BP2391" s="1">
        <v>0</v>
      </c>
      <c r="BQ2391" s="1">
        <v>108848.80783919999</v>
      </c>
      <c r="BR2391" s="1">
        <v>4838.3051418606283</v>
      </c>
      <c r="BS2391" s="1">
        <v>42753.837837037448</v>
      </c>
      <c r="BT2391" s="1">
        <v>108848.80783919999</v>
      </c>
      <c r="BU2391" s="1">
        <v>4838.3051418606283</v>
      </c>
      <c r="BV2391" s="1">
        <v>12585.302568905028</v>
      </c>
      <c r="BW2391" s="35">
        <v>6.0063735063072379</v>
      </c>
      <c r="BX2391" s="1">
        <v>544937.78775929834</v>
      </c>
      <c r="BY2391" s="1">
        <v>24222.362677641129</v>
      </c>
      <c r="BZ2391" s="1">
        <v>214041.68104030017</v>
      </c>
      <c r="CA2391" s="1">
        <v>544937.78775929834</v>
      </c>
      <c r="CB2391" s="1">
        <v>24222.362677641129</v>
      </c>
      <c r="CC2391" s="1">
        <v>63006.725349826549</v>
      </c>
    </row>
    <row r="2392" spans="1:81" x14ac:dyDescent="0.25">
      <c r="A2392" t="s">
        <v>898</v>
      </c>
      <c r="B2392" t="s">
        <v>899</v>
      </c>
      <c r="C2392" t="s">
        <v>138</v>
      </c>
      <c r="D2392" t="s">
        <v>38</v>
      </c>
      <c r="E2392">
        <v>50108</v>
      </c>
      <c r="F2392" t="s">
        <v>370</v>
      </c>
      <c r="G2392" t="s">
        <v>248</v>
      </c>
      <c r="H2392" s="74">
        <v>0.76628670288401013</v>
      </c>
      <c r="I2392" s="1">
        <v>2210324.2200000002</v>
      </c>
      <c r="J2392" s="1"/>
      <c r="K2392" s="1"/>
      <c r="L2392" s="1">
        <v>454213</v>
      </c>
      <c r="M2392" s="1"/>
      <c r="N2392" s="1"/>
      <c r="O2392" s="1"/>
      <c r="P2392" s="1">
        <v>2065</v>
      </c>
      <c r="Q2392" s="1"/>
      <c r="R2392" s="1"/>
      <c r="S2392" s="1"/>
      <c r="T2392" s="1">
        <v>456278</v>
      </c>
      <c r="U2392" s="1">
        <v>27.944444444444443</v>
      </c>
      <c r="V2392" s="36">
        <v>0.17375574312134312</v>
      </c>
      <c r="W2392" s="1"/>
      <c r="X2392" s="1"/>
      <c r="Y2392" s="1">
        <v>105386</v>
      </c>
      <c r="Z2392" s="1"/>
      <c r="AA2392" s="1"/>
      <c r="AB2392" s="1"/>
      <c r="AC2392" s="1">
        <v>243</v>
      </c>
      <c r="AD2392" s="1"/>
      <c r="AE2392" s="1"/>
      <c r="AF2392" s="1"/>
      <c r="AG2392" s="1">
        <v>0</v>
      </c>
      <c r="AH2392" s="1">
        <v>0</v>
      </c>
      <c r="AI2392" s="1">
        <v>1081299.6744375001</v>
      </c>
      <c r="AJ2392" s="1">
        <v>0</v>
      </c>
      <c r="AK2392" s="1">
        <v>0</v>
      </c>
      <c r="AL2392" s="1">
        <v>0</v>
      </c>
      <c r="AM2392" s="1">
        <v>2135.8854958333332</v>
      </c>
      <c r="AN2392" s="1">
        <v>0</v>
      </c>
      <c r="AO2392" s="1">
        <v>0</v>
      </c>
      <c r="AP2392" s="1">
        <v>0</v>
      </c>
      <c r="AQ2392" s="1">
        <v>1083435.5599333334</v>
      </c>
      <c r="AR2392" s="1">
        <v>0</v>
      </c>
      <c r="AS2392" s="1">
        <v>0</v>
      </c>
      <c r="AT2392" s="1">
        <v>228478.89248839999</v>
      </c>
      <c r="AU2392" s="1">
        <v>0</v>
      </c>
      <c r="AV2392" s="1">
        <v>0</v>
      </c>
      <c r="AW2392" s="1">
        <v>0</v>
      </c>
      <c r="AX2392" s="1">
        <v>632.08673999999996</v>
      </c>
      <c r="AY2392" s="1">
        <v>0</v>
      </c>
      <c r="AZ2392" s="1">
        <v>0</v>
      </c>
      <c r="BA2392" s="1">
        <v>0</v>
      </c>
      <c r="BB2392" s="1">
        <v>229110.97922839999</v>
      </c>
      <c r="BC2392" s="7">
        <v>0.59382534348817528</v>
      </c>
      <c r="BD2392" s="35" t="s">
        <v>552</v>
      </c>
      <c r="BE2392" s="35" t="s">
        <v>552</v>
      </c>
      <c r="BF2392" s="35">
        <v>2.8836219283153501</v>
      </c>
      <c r="BG2392" s="35" t="s">
        <v>552</v>
      </c>
      <c r="BH2392" s="35" t="s">
        <v>552</v>
      </c>
      <c r="BI2392" s="35" t="s">
        <v>552</v>
      </c>
      <c r="BJ2392" s="35">
        <v>1.3404223902340595</v>
      </c>
      <c r="BK2392" s="35" t="s">
        <v>552</v>
      </c>
      <c r="BL2392" s="35" t="s">
        <v>552</v>
      </c>
      <c r="BM2392" s="35" t="s">
        <v>552</v>
      </c>
      <c r="BN2392" s="35">
        <v>2.8766377935419487</v>
      </c>
      <c r="BO2392" s="1">
        <v>0</v>
      </c>
      <c r="BP2392" s="1"/>
      <c r="BQ2392" s="1">
        <v>727550.32025519991</v>
      </c>
      <c r="BR2392" s="1">
        <v>32339.44886794961</v>
      </c>
      <c r="BS2392" s="1">
        <v>285768.57227896393</v>
      </c>
      <c r="BT2392" s="1">
        <v>727550.32025519991</v>
      </c>
      <c r="BU2392" s="1">
        <v>32339.44886794961</v>
      </c>
      <c r="BV2392" s="1">
        <v>84120.727606333166</v>
      </c>
      <c r="BW2392" s="35">
        <v>6.0844162670298285</v>
      </c>
      <c r="BX2392" s="1">
        <v>3699168.6833882998</v>
      </c>
      <c r="BY2392" s="1">
        <v>164427.21989098238</v>
      </c>
      <c r="BZ2392" s="1">
        <v>1452966.3775010537</v>
      </c>
      <c r="CA2392" s="1">
        <v>3699168.6833882998</v>
      </c>
      <c r="CB2392" s="1">
        <v>164427.21989098238</v>
      </c>
      <c r="CC2392" s="1">
        <v>427704.7958360255</v>
      </c>
    </row>
    <row r="2393" spans="1:81" x14ac:dyDescent="0.25">
      <c r="A2393" t="s">
        <v>898</v>
      </c>
      <c r="B2393" t="s">
        <v>899</v>
      </c>
      <c r="C2393" t="s">
        <v>138</v>
      </c>
      <c r="D2393" t="s">
        <v>28</v>
      </c>
      <c r="E2393">
        <v>50108</v>
      </c>
      <c r="F2393" t="s">
        <v>370</v>
      </c>
      <c r="G2393" t="s">
        <v>248</v>
      </c>
      <c r="H2393" s="74">
        <v>0.76628670288401013</v>
      </c>
      <c r="I2393" s="1">
        <v>2210324.2200000002</v>
      </c>
      <c r="J2393" s="1">
        <v>0</v>
      </c>
      <c r="K2393" s="1">
        <v>0</v>
      </c>
      <c r="L2393" s="1">
        <v>454213</v>
      </c>
      <c r="M2393" s="1">
        <v>0</v>
      </c>
      <c r="N2393" s="1">
        <v>0</v>
      </c>
      <c r="O2393" s="1">
        <v>0</v>
      </c>
      <c r="P2393" s="1">
        <v>2065</v>
      </c>
      <c r="Q2393" s="1">
        <v>0</v>
      </c>
      <c r="R2393" s="1">
        <v>0</v>
      </c>
      <c r="S2393" s="1">
        <v>0</v>
      </c>
      <c r="T2393" s="1">
        <v>456278</v>
      </c>
      <c r="U2393" s="1"/>
      <c r="V2393" s="36"/>
      <c r="W2393" s="1"/>
      <c r="X2393" s="1"/>
      <c r="Y2393" s="1">
        <v>105386</v>
      </c>
      <c r="Z2393" s="1"/>
      <c r="AA2393" s="1"/>
      <c r="AB2393" s="1"/>
      <c r="AC2393" s="1">
        <v>243</v>
      </c>
      <c r="AD2393" s="1"/>
      <c r="AE2393" s="1"/>
      <c r="AF2393" s="1"/>
      <c r="AG2393" s="1">
        <v>0</v>
      </c>
      <c r="AH2393" s="1">
        <v>0</v>
      </c>
      <c r="AI2393" s="1">
        <v>1081299.6744375001</v>
      </c>
      <c r="AJ2393" s="1">
        <v>0</v>
      </c>
      <c r="AK2393" s="1">
        <v>0</v>
      </c>
      <c r="AL2393" s="1">
        <v>0</v>
      </c>
      <c r="AM2393" s="1">
        <v>2135.8854958333332</v>
      </c>
      <c r="AN2393" s="1">
        <v>0</v>
      </c>
      <c r="AO2393" s="1">
        <v>0</v>
      </c>
      <c r="AP2393" s="1">
        <v>0</v>
      </c>
      <c r="AQ2393" s="1">
        <v>1083435.5599333334</v>
      </c>
      <c r="AR2393" s="1">
        <v>0</v>
      </c>
      <c r="AS2393" s="1">
        <v>0</v>
      </c>
      <c r="AT2393" s="1">
        <v>228478.89248839999</v>
      </c>
      <c r="AU2393" s="1">
        <v>0</v>
      </c>
      <c r="AV2393" s="1">
        <v>0</v>
      </c>
      <c r="AW2393" s="1">
        <v>0</v>
      </c>
      <c r="AX2393" s="1">
        <v>632.08673999999996</v>
      </c>
      <c r="AY2393" s="1">
        <v>0</v>
      </c>
      <c r="AZ2393" s="1">
        <v>0</v>
      </c>
      <c r="BA2393" s="1">
        <v>0</v>
      </c>
      <c r="BB2393" s="1">
        <v>229110.97922839999</v>
      </c>
      <c r="BC2393" s="7">
        <v>0.59382534348817528</v>
      </c>
      <c r="BD2393" s="35" t="s">
        <v>552</v>
      </c>
      <c r="BE2393" s="35" t="s">
        <v>552</v>
      </c>
      <c r="BF2393" s="35">
        <v>2.8836219283153501</v>
      </c>
      <c r="BG2393" s="35" t="s">
        <v>552</v>
      </c>
      <c r="BH2393" s="35" t="s">
        <v>552</v>
      </c>
      <c r="BI2393" s="35" t="s">
        <v>552</v>
      </c>
      <c r="BJ2393" s="35">
        <v>1.3404223902340595</v>
      </c>
      <c r="BK2393" s="35" t="s">
        <v>552</v>
      </c>
      <c r="BL2393" s="35" t="s">
        <v>552</v>
      </c>
      <c r="BM2393" s="35" t="s">
        <v>552</v>
      </c>
      <c r="BN2393" s="35">
        <v>2.8766377935419487</v>
      </c>
      <c r="BO2393" s="1">
        <v>0</v>
      </c>
      <c r="BP2393" s="1">
        <v>0</v>
      </c>
      <c r="BQ2393" s="1">
        <v>727550.32025519991</v>
      </c>
      <c r="BR2393" s="1">
        <v>32339.44886794961</v>
      </c>
      <c r="BS2393" s="1">
        <v>285768.57227896393</v>
      </c>
      <c r="BT2393" s="1">
        <v>727550.32025519991</v>
      </c>
      <c r="BU2393" s="1">
        <v>32339.44886794961</v>
      </c>
      <c r="BV2393" s="1">
        <v>84120.727606333166</v>
      </c>
      <c r="BW2393" s="35">
        <v>6.0844162670298285</v>
      </c>
      <c r="BX2393" s="1">
        <v>3699168.6833882998</v>
      </c>
      <c r="BY2393" s="1">
        <v>164427.21989098238</v>
      </c>
      <c r="BZ2393" s="1">
        <v>1452966.3775010537</v>
      </c>
      <c r="CA2393" s="1">
        <v>3699168.6833882998</v>
      </c>
      <c r="CB2393" s="1">
        <v>164427.21989098238</v>
      </c>
      <c r="CC2393" s="1">
        <v>427704.7958360255</v>
      </c>
    </row>
    <row r="2394" spans="1:81" x14ac:dyDescent="0.25">
      <c r="A2394" t="s">
        <v>610</v>
      </c>
      <c r="B2394" t="s">
        <v>611</v>
      </c>
      <c r="C2394" t="s">
        <v>138</v>
      </c>
      <c r="D2394" t="s">
        <v>38</v>
      </c>
      <c r="E2394">
        <v>50003</v>
      </c>
      <c r="F2394" t="s">
        <v>39</v>
      </c>
      <c r="G2394" t="s">
        <v>55</v>
      </c>
      <c r="H2394" s="74">
        <v>0.53246165051848993</v>
      </c>
      <c r="I2394" s="1">
        <v>4255186</v>
      </c>
      <c r="J2394" s="1"/>
      <c r="K2394" s="1"/>
      <c r="L2394" s="1">
        <v>1136124</v>
      </c>
      <c r="M2394" s="1"/>
      <c r="N2394" s="1"/>
      <c r="O2394" s="1"/>
      <c r="P2394" s="1"/>
      <c r="Q2394" s="1"/>
      <c r="R2394" s="1"/>
      <c r="S2394" s="1"/>
      <c r="T2394" s="1">
        <v>1136124</v>
      </c>
      <c r="U2394" s="1">
        <v>34.786885245901637</v>
      </c>
      <c r="V2394" s="36">
        <v>0.11805596001685571</v>
      </c>
      <c r="W2394" s="1"/>
      <c r="X2394" s="1"/>
      <c r="Y2394" s="1">
        <v>228334</v>
      </c>
      <c r="Z2394" s="1"/>
      <c r="AA2394" s="1"/>
      <c r="AB2394" s="1"/>
      <c r="AC2394" s="1"/>
      <c r="AD2394" s="1"/>
      <c r="AE2394" s="1"/>
      <c r="AF2394" s="1"/>
      <c r="AG2394" s="1">
        <v>0</v>
      </c>
      <c r="AH2394" s="1">
        <v>0</v>
      </c>
      <c r="AI2394" s="1">
        <v>2344568.5892500002</v>
      </c>
      <c r="AJ2394" s="1">
        <v>0</v>
      </c>
      <c r="AK2394" s="1">
        <v>0</v>
      </c>
      <c r="AL2394" s="1">
        <v>0</v>
      </c>
      <c r="AM2394" s="1">
        <v>0</v>
      </c>
      <c r="AN2394" s="1">
        <v>0</v>
      </c>
      <c r="AO2394" s="1">
        <v>0</v>
      </c>
      <c r="AP2394" s="1">
        <v>0</v>
      </c>
      <c r="AQ2394" s="1">
        <v>2344568.5892500002</v>
      </c>
      <c r="AR2394" s="1">
        <v>0</v>
      </c>
      <c r="AS2394" s="1">
        <v>0</v>
      </c>
      <c r="AT2394" s="1">
        <v>495032.54167959996</v>
      </c>
      <c r="AU2394" s="1">
        <v>0</v>
      </c>
      <c r="AV2394" s="1">
        <v>0</v>
      </c>
      <c r="AW2394" s="1">
        <v>0</v>
      </c>
      <c r="AX2394" s="1">
        <v>0</v>
      </c>
      <c r="AY2394" s="1">
        <v>0</v>
      </c>
      <c r="AZ2394" s="1">
        <v>0</v>
      </c>
      <c r="BA2394" s="1">
        <v>0</v>
      </c>
      <c r="BB2394" s="1">
        <v>495032.54167959996</v>
      </c>
      <c r="BC2394" s="7">
        <v>0.6673271464348679</v>
      </c>
      <c r="BD2394" s="35" t="s">
        <v>552</v>
      </c>
      <c r="BE2394" s="35" t="s">
        <v>552</v>
      </c>
      <c r="BF2394" s="35">
        <v>2.499376063642349</v>
      </c>
      <c r="BG2394" s="35" t="s">
        <v>552</v>
      </c>
      <c r="BH2394" s="35" t="s">
        <v>552</v>
      </c>
      <c r="BI2394" s="35" t="s">
        <v>552</v>
      </c>
      <c r="BJ2394" s="35" t="s">
        <v>552</v>
      </c>
      <c r="BK2394" s="35" t="s">
        <v>552</v>
      </c>
      <c r="BL2394" s="35" t="s">
        <v>552</v>
      </c>
      <c r="BM2394" s="35" t="s">
        <v>552</v>
      </c>
      <c r="BN2394" s="35">
        <v>2.499376063642349</v>
      </c>
      <c r="BO2394" s="1">
        <v>0</v>
      </c>
      <c r="BP2394" s="1"/>
      <c r="BQ2394" s="1">
        <v>1400637.0237599998</v>
      </c>
      <c r="BR2394" s="1">
        <v>62258.002163417921</v>
      </c>
      <c r="BS2394" s="1">
        <v>550144.82355056296</v>
      </c>
      <c r="BT2394" s="1">
        <v>1400637.0237599998</v>
      </c>
      <c r="BU2394" s="1">
        <v>62258.002163417921</v>
      </c>
      <c r="BV2394" s="1">
        <v>161944.27006743941</v>
      </c>
      <c r="BW2394" s="35">
        <v>6.2173937739156075</v>
      </c>
      <c r="BX2394" s="1">
        <v>7307674.8872811086</v>
      </c>
      <c r="BY2394" s="1">
        <v>324824.51286384102</v>
      </c>
      <c r="BZ2394" s="1">
        <v>2870322.1771446066</v>
      </c>
      <c r="CA2394" s="1">
        <v>7307674.8872811086</v>
      </c>
      <c r="CB2394" s="1">
        <v>324824.51286384102</v>
      </c>
      <c r="CC2394" s="1">
        <v>844927.02637116599</v>
      </c>
    </row>
    <row r="2395" spans="1:81" x14ac:dyDescent="0.25">
      <c r="A2395" t="s">
        <v>610</v>
      </c>
      <c r="B2395" t="s">
        <v>611</v>
      </c>
      <c r="C2395" t="s">
        <v>138</v>
      </c>
      <c r="D2395" t="s">
        <v>1729</v>
      </c>
      <c r="E2395">
        <v>50003</v>
      </c>
      <c r="F2395" t="s">
        <v>39</v>
      </c>
      <c r="G2395" t="s">
        <v>55</v>
      </c>
      <c r="H2395" s="74">
        <v>0.53246165051848993</v>
      </c>
      <c r="I2395" s="1">
        <v>65289</v>
      </c>
      <c r="J2395" s="1"/>
      <c r="K2395" s="1"/>
      <c r="L2395" s="1"/>
      <c r="M2395" s="1"/>
      <c r="N2395" s="1">
        <v>17695</v>
      </c>
      <c r="O2395" s="1"/>
      <c r="P2395" s="1"/>
      <c r="Q2395" s="1"/>
      <c r="R2395" s="1"/>
      <c r="S2395" s="1"/>
      <c r="T2395" s="1">
        <v>17695</v>
      </c>
      <c r="U2395" s="1">
        <v>45.5</v>
      </c>
      <c r="V2395" s="36">
        <v>8.3222542450010262E-2</v>
      </c>
      <c r="W2395" s="1"/>
      <c r="X2395" s="1"/>
      <c r="Y2395" s="1"/>
      <c r="Z2395" s="1"/>
      <c r="AA2395" s="1">
        <v>208000</v>
      </c>
      <c r="AB2395" s="1"/>
      <c r="AC2395" s="1"/>
      <c r="AD2395" s="1"/>
      <c r="AE2395" s="1"/>
      <c r="AF2395" s="1"/>
      <c r="AG2395" s="1"/>
      <c r="AH2395" s="1"/>
      <c r="AI2395" s="1"/>
      <c r="AJ2395" s="1"/>
      <c r="AK2395" s="1">
        <v>110752.0233078459</v>
      </c>
      <c r="AL2395" s="1"/>
      <c r="AM2395" s="1"/>
      <c r="AN2395" s="1"/>
      <c r="AO2395" s="1"/>
      <c r="AP2395" s="1"/>
      <c r="AQ2395" s="1">
        <v>110752.0233078459</v>
      </c>
      <c r="AR2395" s="1"/>
      <c r="AS2395" s="1"/>
      <c r="AT2395" s="1"/>
      <c r="AU2395" s="1"/>
      <c r="AV2395" s="1">
        <v>4181.2721600000032</v>
      </c>
      <c r="AW2395" s="1"/>
      <c r="AX2395" s="1"/>
      <c r="AY2395" s="1"/>
      <c r="AZ2395" s="1"/>
      <c r="BA2395" s="1"/>
      <c r="BB2395" s="1">
        <v>4181.2721600000032</v>
      </c>
      <c r="BC2395" s="7">
        <v>1.7603776358627932</v>
      </c>
      <c r="BD2395" s="35" t="s">
        <v>552</v>
      </c>
      <c r="BE2395" s="35" t="s">
        <v>552</v>
      </c>
      <c r="BF2395" s="35" t="s">
        <v>552</v>
      </c>
      <c r="BG2395" s="35" t="s">
        <v>552</v>
      </c>
      <c r="BH2395" s="35">
        <v>6.4952413375442726</v>
      </c>
      <c r="BI2395" s="35" t="s">
        <v>552</v>
      </c>
      <c r="BJ2395" s="35" t="s">
        <v>552</v>
      </c>
      <c r="BK2395" s="35" t="s">
        <v>552</v>
      </c>
      <c r="BL2395" s="35" t="s">
        <v>552</v>
      </c>
      <c r="BM2395" s="35" t="s">
        <v>552</v>
      </c>
      <c r="BN2395" s="35">
        <v>6.4952413375442726</v>
      </c>
      <c r="BO2395" s="1"/>
      <c r="BP2395" s="1"/>
      <c r="BQ2395" s="1">
        <v>21490.527239999996</v>
      </c>
      <c r="BR2395" s="1">
        <v>955.24912500825872</v>
      </c>
      <c r="BS2395" s="1">
        <v>8441.0893871132048</v>
      </c>
      <c r="BT2395" s="1">
        <v>21490.527239999996</v>
      </c>
      <c r="BU2395" s="1">
        <v>955.24912500825872</v>
      </c>
      <c r="BV2395" s="1">
        <v>2484.7749189889823</v>
      </c>
      <c r="BW2395" s="35">
        <v>6.2173937739156075</v>
      </c>
      <c r="BX2395" s="1">
        <v>112124.54302013974</v>
      </c>
      <c r="BY2395" s="1">
        <v>4983.9108373564204</v>
      </c>
      <c r="BZ2395" s="1">
        <v>44040.487213389555</v>
      </c>
      <c r="CA2395" s="1">
        <v>112124.54302013974</v>
      </c>
      <c r="CB2395" s="1">
        <v>4983.9108373564204</v>
      </c>
      <c r="CC2395" s="1">
        <v>12964.049191914773</v>
      </c>
    </row>
    <row r="2396" spans="1:81" x14ac:dyDescent="0.25">
      <c r="A2396" t="s">
        <v>610</v>
      </c>
      <c r="B2396" t="s">
        <v>611</v>
      </c>
      <c r="C2396" t="s">
        <v>138</v>
      </c>
      <c r="D2396" t="s">
        <v>28</v>
      </c>
      <c r="E2396">
        <v>50003</v>
      </c>
      <c r="F2396" t="s">
        <v>39</v>
      </c>
      <c r="G2396" t="s">
        <v>55</v>
      </c>
      <c r="H2396" s="74">
        <v>0.53246165051848993</v>
      </c>
      <c r="I2396" s="1">
        <v>4483476</v>
      </c>
      <c r="J2396" s="1">
        <v>0</v>
      </c>
      <c r="K2396" s="1">
        <v>0</v>
      </c>
      <c r="L2396" s="1">
        <v>1136124</v>
      </c>
      <c r="M2396" s="1">
        <v>0</v>
      </c>
      <c r="N2396" s="1">
        <v>17695</v>
      </c>
      <c r="O2396" s="1">
        <v>0</v>
      </c>
      <c r="P2396" s="1">
        <v>0</v>
      </c>
      <c r="Q2396" s="1">
        <v>0</v>
      </c>
      <c r="R2396" s="1">
        <v>0</v>
      </c>
      <c r="S2396" s="1">
        <v>0</v>
      </c>
      <c r="T2396" s="1">
        <v>1153819</v>
      </c>
      <c r="U2396" s="1"/>
      <c r="V2396" s="36"/>
      <c r="W2396" s="1"/>
      <c r="X2396" s="1"/>
      <c r="Y2396" s="1">
        <v>228334</v>
      </c>
      <c r="Z2396" s="1"/>
      <c r="AA2396" s="1">
        <v>208000</v>
      </c>
      <c r="AB2396" s="1"/>
      <c r="AC2396" s="1">
        <v>26956</v>
      </c>
      <c r="AD2396" s="1"/>
      <c r="AE2396" s="1"/>
      <c r="AF2396" s="1"/>
      <c r="AG2396" s="1">
        <v>0</v>
      </c>
      <c r="AH2396" s="1">
        <v>0</v>
      </c>
      <c r="AI2396" s="1">
        <v>2344568.5892500002</v>
      </c>
      <c r="AJ2396" s="1">
        <v>0</v>
      </c>
      <c r="AK2396" s="1">
        <v>110752.0233078459</v>
      </c>
      <c r="AL2396" s="1">
        <v>0</v>
      </c>
      <c r="AM2396" s="1">
        <v>237531.95904000002</v>
      </c>
      <c r="AN2396" s="1">
        <v>0</v>
      </c>
      <c r="AO2396" s="1">
        <v>0</v>
      </c>
      <c r="AP2396" s="1">
        <v>0</v>
      </c>
      <c r="AQ2396" s="1">
        <v>2692852.5715978462</v>
      </c>
      <c r="AR2396" s="1">
        <v>0</v>
      </c>
      <c r="AS2396" s="1">
        <v>0</v>
      </c>
      <c r="AT2396" s="1">
        <v>495032.54167959996</v>
      </c>
      <c r="AU2396" s="1">
        <v>0</v>
      </c>
      <c r="AV2396" s="1">
        <v>4181.2721600000032</v>
      </c>
      <c r="AW2396" s="1">
        <v>0</v>
      </c>
      <c r="AX2396" s="1">
        <v>70117.408079999994</v>
      </c>
      <c r="AY2396" s="1">
        <v>0</v>
      </c>
      <c r="AZ2396" s="1">
        <v>0</v>
      </c>
      <c r="BA2396" s="1">
        <v>0</v>
      </c>
      <c r="BB2396" s="1">
        <v>569331.22191959992</v>
      </c>
      <c r="BC2396" s="7">
        <v>0.72760148454401141</v>
      </c>
      <c r="BD2396" s="35" t="s">
        <v>552</v>
      </c>
      <c r="BE2396" s="35" t="s">
        <v>552</v>
      </c>
      <c r="BF2396" s="35">
        <v>2.499376063642349</v>
      </c>
      <c r="BG2396" s="35" t="s">
        <v>552</v>
      </c>
      <c r="BH2396" s="35">
        <v>6.4952413375442726</v>
      </c>
      <c r="BI2396" s="35" t="s">
        <v>552</v>
      </c>
      <c r="BJ2396" s="35" t="s">
        <v>552</v>
      </c>
      <c r="BK2396" s="35" t="s">
        <v>552</v>
      </c>
      <c r="BL2396" s="35" t="s">
        <v>552</v>
      </c>
      <c r="BM2396" s="35" t="s">
        <v>552</v>
      </c>
      <c r="BN2396" s="35">
        <v>2.8272924899983845</v>
      </c>
      <c r="BO2396" s="1">
        <v>0</v>
      </c>
      <c r="BP2396" s="1">
        <v>0</v>
      </c>
      <c r="BQ2396" s="1">
        <v>1475780.9601599998</v>
      </c>
      <c r="BR2396" s="1">
        <v>65598.133314885024</v>
      </c>
      <c r="BS2396" s="1">
        <v>579659.99909596983</v>
      </c>
      <c r="BT2396" s="1">
        <v>1475780.9601599998</v>
      </c>
      <c r="BU2396" s="1">
        <v>65598.133314885024</v>
      </c>
      <c r="BV2396" s="1">
        <v>170632.55241601262</v>
      </c>
      <c r="BW2396" s="35">
        <v>6.2173937739156075</v>
      </c>
      <c r="BX2396" s="1">
        <v>7699730.3932019789</v>
      </c>
      <c r="BY2396" s="1">
        <v>342251.29233756702</v>
      </c>
      <c r="BZ2396" s="1">
        <v>3024314.4702712391</v>
      </c>
      <c r="CA2396" s="1">
        <v>7699730.3932019789</v>
      </c>
      <c r="CB2396" s="1">
        <v>342251.29233756702</v>
      </c>
      <c r="CC2396" s="1">
        <v>890257.21660263254</v>
      </c>
    </row>
    <row r="2397" spans="1:81" x14ac:dyDescent="0.25">
      <c r="A2397" t="s">
        <v>610</v>
      </c>
      <c r="B2397" t="s">
        <v>611</v>
      </c>
      <c r="C2397" t="s">
        <v>138</v>
      </c>
      <c r="D2397" t="s">
        <v>1730</v>
      </c>
      <c r="E2397">
        <v>50003</v>
      </c>
      <c r="F2397" t="s">
        <v>39</v>
      </c>
      <c r="G2397" t="s">
        <v>55</v>
      </c>
      <c r="H2397" s="74">
        <v>0.53246165051848993</v>
      </c>
      <c r="I2397" s="1">
        <v>163001</v>
      </c>
      <c r="J2397" s="1"/>
      <c r="K2397" s="1"/>
      <c r="L2397" s="1"/>
      <c r="M2397" s="1"/>
      <c r="N2397" s="1"/>
      <c r="O2397" s="1"/>
      <c r="P2397" s="1"/>
      <c r="Q2397" s="1"/>
      <c r="R2397" s="1"/>
      <c r="S2397" s="1"/>
      <c r="T2397" s="1">
        <v>0</v>
      </c>
      <c r="U2397" s="1">
        <v>0</v>
      </c>
      <c r="V2397" s="36" t="s">
        <v>552</v>
      </c>
      <c r="W2397" s="1"/>
      <c r="X2397" s="1"/>
      <c r="Y2397" s="1"/>
      <c r="Z2397" s="1"/>
      <c r="AA2397" s="1"/>
      <c r="AB2397" s="1"/>
      <c r="AC2397" s="1">
        <v>26956</v>
      </c>
      <c r="AD2397" s="1"/>
      <c r="AE2397" s="1"/>
      <c r="AF2397" s="1"/>
      <c r="AG2397" s="1">
        <v>0</v>
      </c>
      <c r="AH2397" s="1">
        <v>0</v>
      </c>
      <c r="AI2397" s="1">
        <v>0</v>
      </c>
      <c r="AJ2397" s="1">
        <v>0</v>
      </c>
      <c r="AK2397" s="1"/>
      <c r="AL2397" s="1">
        <v>0</v>
      </c>
      <c r="AM2397" s="1">
        <v>237531.95904000002</v>
      </c>
      <c r="AN2397" s="1"/>
      <c r="AO2397" s="1">
        <v>0</v>
      </c>
      <c r="AP2397" s="1">
        <v>0</v>
      </c>
      <c r="AQ2397" s="1">
        <v>237531.95904000002</v>
      </c>
      <c r="AR2397" s="1">
        <v>0</v>
      </c>
      <c r="AS2397" s="1">
        <v>0</v>
      </c>
      <c r="AT2397" s="1">
        <v>0</v>
      </c>
      <c r="AU2397" s="1">
        <v>0</v>
      </c>
      <c r="AV2397" s="1"/>
      <c r="AW2397" s="1">
        <v>0</v>
      </c>
      <c r="AX2397" s="1">
        <v>70117.408079999994</v>
      </c>
      <c r="AY2397" s="1"/>
      <c r="AZ2397" s="1">
        <v>0</v>
      </c>
      <c r="BA2397" s="1">
        <v>0</v>
      </c>
      <c r="BB2397" s="1">
        <v>70117.408079999994</v>
      </c>
      <c r="BC2397" s="7">
        <v>1.8874078509947791</v>
      </c>
      <c r="BD2397" s="35" t="s">
        <v>552</v>
      </c>
      <c r="BE2397" s="35" t="s">
        <v>552</v>
      </c>
      <c r="BF2397" s="35" t="s">
        <v>552</v>
      </c>
      <c r="BG2397" s="35" t="s">
        <v>552</v>
      </c>
      <c r="BH2397" s="35" t="s">
        <v>552</v>
      </c>
      <c r="BI2397" s="35" t="s">
        <v>552</v>
      </c>
      <c r="BJ2397" s="35" t="s">
        <v>552</v>
      </c>
      <c r="BK2397" s="35" t="s">
        <v>552</v>
      </c>
      <c r="BL2397" s="35" t="s">
        <v>552</v>
      </c>
      <c r="BM2397" s="35" t="s">
        <v>552</v>
      </c>
      <c r="BN2397" s="35" t="s">
        <v>552</v>
      </c>
      <c r="BO2397" s="1">
        <v>0</v>
      </c>
      <c r="BP2397" s="1">
        <v>0</v>
      </c>
      <c r="BQ2397" s="1">
        <v>53653.409159999996</v>
      </c>
      <c r="BR2397" s="1">
        <v>2384.8820264588398</v>
      </c>
      <c r="BS2397" s="1">
        <v>21074.08615829374</v>
      </c>
      <c r="BT2397" s="1">
        <v>53653.409159999996</v>
      </c>
      <c r="BU2397" s="1">
        <v>2384.8820264588398</v>
      </c>
      <c r="BV2397" s="1">
        <v>6203.5074295842051</v>
      </c>
      <c r="BW2397" s="35">
        <v>6.2173937739156075</v>
      </c>
      <c r="BX2397" s="1">
        <v>279930.96290073061</v>
      </c>
      <c r="BY2397" s="1">
        <v>12442.868636369589</v>
      </c>
      <c r="BZ2397" s="1">
        <v>109951.80591324285</v>
      </c>
      <c r="CA2397" s="1">
        <v>279930.96290073061</v>
      </c>
      <c r="CB2397" s="1">
        <v>12442.868636369589</v>
      </c>
      <c r="CC2397" s="1">
        <v>32366.141039551843</v>
      </c>
    </row>
    <row r="2398" spans="1:81" x14ac:dyDescent="0.25">
      <c r="A2398" t="s">
        <v>714</v>
      </c>
      <c r="B2398" t="s">
        <v>715</v>
      </c>
      <c r="C2398" t="s">
        <v>138</v>
      </c>
      <c r="D2398" t="s">
        <v>38</v>
      </c>
      <c r="E2398">
        <v>50004</v>
      </c>
      <c r="F2398" t="s">
        <v>39</v>
      </c>
      <c r="G2398" t="s">
        <v>78</v>
      </c>
      <c r="H2398" s="74">
        <v>0.56654231323843995</v>
      </c>
      <c r="I2398" s="1">
        <v>2876380</v>
      </c>
      <c r="J2398" s="1"/>
      <c r="K2398" s="1"/>
      <c r="L2398" s="1">
        <v>839360</v>
      </c>
      <c r="M2398" s="1"/>
      <c r="N2398" s="1"/>
      <c r="O2398" s="1"/>
      <c r="P2398" s="1"/>
      <c r="Q2398" s="1"/>
      <c r="R2398" s="1"/>
      <c r="S2398" s="1"/>
      <c r="T2398" s="1">
        <v>839360</v>
      </c>
      <c r="U2398" s="1">
        <v>31.6</v>
      </c>
      <c r="V2398" s="36">
        <v>0.10768698268875164</v>
      </c>
      <c r="W2398" s="1"/>
      <c r="X2398" s="1"/>
      <c r="Y2398" s="1">
        <v>147904</v>
      </c>
      <c r="Z2398" s="1"/>
      <c r="AA2398" s="1"/>
      <c r="AB2398" s="1"/>
      <c r="AC2398" s="1"/>
      <c r="AD2398" s="1"/>
      <c r="AE2398" s="1"/>
      <c r="AF2398" s="1"/>
      <c r="AG2398" s="1">
        <v>0</v>
      </c>
      <c r="AH2398" s="1">
        <v>0</v>
      </c>
      <c r="AI2398" s="1">
        <v>1519909.86</v>
      </c>
      <c r="AJ2398" s="1">
        <v>0</v>
      </c>
      <c r="AK2398" s="1">
        <v>0</v>
      </c>
      <c r="AL2398" s="1">
        <v>0</v>
      </c>
      <c r="AM2398" s="1">
        <v>0</v>
      </c>
      <c r="AN2398" s="1">
        <v>0</v>
      </c>
      <c r="AO2398" s="1">
        <v>0</v>
      </c>
      <c r="AP2398" s="1">
        <v>0</v>
      </c>
      <c r="AQ2398" s="1">
        <v>1519909.86</v>
      </c>
      <c r="AR2398" s="1">
        <v>0</v>
      </c>
      <c r="AS2398" s="1">
        <v>0</v>
      </c>
      <c r="AT2398" s="1">
        <v>320658.74133759999</v>
      </c>
      <c r="AU2398" s="1">
        <v>0</v>
      </c>
      <c r="AV2398" s="1">
        <v>0</v>
      </c>
      <c r="AW2398" s="1">
        <v>0</v>
      </c>
      <c r="AX2398" s="1">
        <v>0</v>
      </c>
      <c r="AY2398" s="1">
        <v>0</v>
      </c>
      <c r="AZ2398" s="1">
        <v>0</v>
      </c>
      <c r="BA2398" s="1">
        <v>0</v>
      </c>
      <c r="BB2398" s="1">
        <v>320658.74133759999</v>
      </c>
      <c r="BC2398" s="7">
        <v>0.63989062687739451</v>
      </c>
      <c r="BD2398" s="35" t="s">
        <v>552</v>
      </c>
      <c r="BE2398" s="35" t="s">
        <v>552</v>
      </c>
      <c r="BF2398" s="35">
        <v>2.192823819740755</v>
      </c>
      <c r="BG2398" s="35" t="s">
        <v>552</v>
      </c>
      <c r="BH2398" s="35" t="s">
        <v>552</v>
      </c>
      <c r="BI2398" s="35" t="s">
        <v>552</v>
      </c>
      <c r="BJ2398" s="35" t="s">
        <v>552</v>
      </c>
      <c r="BK2398" s="35" t="s">
        <v>552</v>
      </c>
      <c r="BL2398" s="35" t="s">
        <v>552</v>
      </c>
      <c r="BM2398" s="35" t="s">
        <v>552</v>
      </c>
      <c r="BN2398" s="35">
        <v>2.192823819740755</v>
      </c>
      <c r="BO2398" s="1">
        <v>0</v>
      </c>
      <c r="BP2398" s="1"/>
      <c r="BQ2398" s="1">
        <v>946789.24079999991</v>
      </c>
      <c r="BR2398" s="1">
        <v>42084.569807950124</v>
      </c>
      <c r="BS2398" s="1">
        <v>371881.64455428458</v>
      </c>
      <c r="BT2398" s="1">
        <v>946789.24079999991</v>
      </c>
      <c r="BU2398" s="1">
        <v>42084.569807950124</v>
      </c>
      <c r="BV2398" s="1">
        <v>109469.5412930437</v>
      </c>
      <c r="BW2398" s="35">
        <v>6.1730638625926515</v>
      </c>
      <c r="BX2398" s="1">
        <v>4897801.2070740117</v>
      </c>
      <c r="BY2398" s="1">
        <v>217706.16724626455</v>
      </c>
      <c r="BZ2398" s="1">
        <v>1923767.496605295</v>
      </c>
      <c r="CA2398" s="1">
        <v>4897801.2070740117</v>
      </c>
      <c r="CB2398" s="1">
        <v>217706.16724626455</v>
      </c>
      <c r="CC2398" s="1">
        <v>566292.92811763834</v>
      </c>
    </row>
    <row r="2399" spans="1:81" x14ac:dyDescent="0.25">
      <c r="A2399" t="s">
        <v>714</v>
      </c>
      <c r="B2399" t="s">
        <v>715</v>
      </c>
      <c r="C2399" t="s">
        <v>138</v>
      </c>
      <c r="D2399" t="s">
        <v>28</v>
      </c>
      <c r="E2399">
        <v>50004</v>
      </c>
      <c r="F2399" t="s">
        <v>39</v>
      </c>
      <c r="G2399" t="s">
        <v>78</v>
      </c>
      <c r="H2399" s="74">
        <v>0.56654231323843995</v>
      </c>
      <c r="I2399" s="1">
        <v>2992342</v>
      </c>
      <c r="J2399" s="1">
        <v>0</v>
      </c>
      <c r="K2399" s="1">
        <v>0</v>
      </c>
      <c r="L2399" s="1">
        <v>879705</v>
      </c>
      <c r="M2399" s="1">
        <v>0</v>
      </c>
      <c r="N2399" s="1">
        <v>0</v>
      </c>
      <c r="O2399" s="1">
        <v>0</v>
      </c>
      <c r="P2399" s="1">
        <v>0</v>
      </c>
      <c r="Q2399" s="1">
        <v>0</v>
      </c>
      <c r="R2399" s="1">
        <v>0</v>
      </c>
      <c r="S2399" s="1">
        <v>0</v>
      </c>
      <c r="T2399" s="1">
        <v>879705</v>
      </c>
      <c r="U2399" s="1"/>
      <c r="V2399" s="36"/>
      <c r="W2399" s="1"/>
      <c r="X2399" s="1"/>
      <c r="Y2399" s="1">
        <v>149706</v>
      </c>
      <c r="Z2399" s="1"/>
      <c r="AA2399" s="1"/>
      <c r="AB2399" s="1"/>
      <c r="AC2399" s="1">
        <v>7305</v>
      </c>
      <c r="AD2399" s="1"/>
      <c r="AE2399" s="1"/>
      <c r="AF2399" s="1"/>
      <c r="AG2399" s="1">
        <v>0</v>
      </c>
      <c r="AH2399" s="1">
        <v>0</v>
      </c>
      <c r="AI2399" s="1">
        <v>1538779.8121875001</v>
      </c>
      <c r="AJ2399" s="1">
        <v>0</v>
      </c>
      <c r="AK2399" s="1">
        <v>0</v>
      </c>
      <c r="AL2399" s="1">
        <v>0</v>
      </c>
      <c r="AM2399" s="1">
        <v>64370.491199999997</v>
      </c>
      <c r="AN2399" s="1">
        <v>0</v>
      </c>
      <c r="AO2399" s="1">
        <v>0</v>
      </c>
      <c r="AP2399" s="1">
        <v>0</v>
      </c>
      <c r="AQ2399" s="1">
        <v>1603150.3033875001</v>
      </c>
      <c r="AR2399" s="1">
        <v>0</v>
      </c>
      <c r="AS2399" s="1">
        <v>0</v>
      </c>
      <c r="AT2399" s="1">
        <v>324565.51229639997</v>
      </c>
      <c r="AU2399" s="1">
        <v>0</v>
      </c>
      <c r="AV2399" s="1">
        <v>0</v>
      </c>
      <c r="AW2399" s="1">
        <v>0</v>
      </c>
      <c r="AX2399" s="1">
        <v>19001.619899999998</v>
      </c>
      <c r="AY2399" s="1">
        <v>0</v>
      </c>
      <c r="AZ2399" s="1">
        <v>0</v>
      </c>
      <c r="BA2399" s="1">
        <v>0</v>
      </c>
      <c r="BB2399" s="1">
        <v>343567.13219639997</v>
      </c>
      <c r="BC2399" s="7">
        <v>0.6505664912579846</v>
      </c>
      <c r="BD2399" s="35" t="s">
        <v>552</v>
      </c>
      <c r="BE2399" s="35" t="s">
        <v>552</v>
      </c>
      <c r="BF2399" s="35">
        <v>2.118147929685406</v>
      </c>
      <c r="BG2399" s="35" t="s">
        <v>552</v>
      </c>
      <c r="BH2399" s="35" t="s">
        <v>552</v>
      </c>
      <c r="BI2399" s="35" t="s">
        <v>552</v>
      </c>
      <c r="BJ2399" s="35" t="s">
        <v>552</v>
      </c>
      <c r="BK2399" s="35" t="s">
        <v>552</v>
      </c>
      <c r="BL2399" s="35" t="s">
        <v>552</v>
      </c>
      <c r="BM2399" s="35" t="s">
        <v>552</v>
      </c>
      <c r="BN2399" s="35">
        <v>2.2129207354555223</v>
      </c>
      <c r="BO2399" s="1">
        <v>0</v>
      </c>
      <c r="BP2399" s="1">
        <v>0</v>
      </c>
      <c r="BQ2399" s="1">
        <v>984959.29271999991</v>
      </c>
      <c r="BR2399" s="1">
        <v>43781.220071152311</v>
      </c>
      <c r="BS2399" s="1">
        <v>386874.14876645547</v>
      </c>
      <c r="BT2399" s="1">
        <v>984959.29271999991</v>
      </c>
      <c r="BU2399" s="1">
        <v>43781.220071152311</v>
      </c>
      <c r="BV2399" s="1">
        <v>113882.83402467996</v>
      </c>
      <c r="BW2399" s="35">
        <v>6.1730638625926515</v>
      </c>
      <c r="BX2399" s="1">
        <v>5095257.3232946489</v>
      </c>
      <c r="BY2399" s="1">
        <v>226483.04741029409</v>
      </c>
      <c r="BZ2399" s="1">
        <v>2001324.678355044</v>
      </c>
      <c r="CA2399" s="1">
        <v>5095257.3232946489</v>
      </c>
      <c r="CB2399" s="1">
        <v>226483.04741029409</v>
      </c>
      <c r="CC2399" s="1">
        <v>589123.1732627087</v>
      </c>
    </row>
    <row r="2400" spans="1:81" x14ac:dyDescent="0.25">
      <c r="A2400" t="s">
        <v>714</v>
      </c>
      <c r="B2400" t="s">
        <v>715</v>
      </c>
      <c r="C2400" t="s">
        <v>138</v>
      </c>
      <c r="D2400" t="s">
        <v>1730</v>
      </c>
      <c r="E2400">
        <v>50004</v>
      </c>
      <c r="F2400" t="s">
        <v>39</v>
      </c>
      <c r="G2400" t="s">
        <v>78</v>
      </c>
      <c r="H2400" s="74">
        <v>0.56654231323843995</v>
      </c>
      <c r="I2400" s="1">
        <v>115962</v>
      </c>
      <c r="J2400" s="1"/>
      <c r="K2400" s="1"/>
      <c r="L2400" s="1">
        <v>40345</v>
      </c>
      <c r="M2400" s="1"/>
      <c r="N2400" s="1"/>
      <c r="O2400" s="1"/>
      <c r="P2400" s="1"/>
      <c r="Q2400" s="1"/>
      <c r="R2400" s="1"/>
      <c r="S2400" s="1"/>
      <c r="T2400" s="1">
        <v>40345</v>
      </c>
      <c r="U2400" s="1">
        <v>15</v>
      </c>
      <c r="V2400" s="36">
        <v>4.9136857092009253E-2</v>
      </c>
      <c r="W2400" s="1"/>
      <c r="X2400" s="1"/>
      <c r="Y2400" s="1">
        <v>1802</v>
      </c>
      <c r="Z2400" s="1"/>
      <c r="AA2400" s="1"/>
      <c r="AB2400" s="1"/>
      <c r="AC2400" s="1">
        <v>7305</v>
      </c>
      <c r="AD2400" s="1"/>
      <c r="AE2400" s="1"/>
      <c r="AF2400" s="1"/>
      <c r="AG2400" s="1">
        <v>0</v>
      </c>
      <c r="AH2400" s="1">
        <v>0</v>
      </c>
      <c r="AI2400" s="1">
        <v>18869.952187499999</v>
      </c>
      <c r="AJ2400" s="1">
        <v>0</v>
      </c>
      <c r="AK2400" s="1"/>
      <c r="AL2400" s="1">
        <v>0</v>
      </c>
      <c r="AM2400" s="1">
        <v>64370.491199999997</v>
      </c>
      <c r="AN2400" s="1"/>
      <c r="AO2400" s="1">
        <v>0</v>
      </c>
      <c r="AP2400" s="1">
        <v>0</v>
      </c>
      <c r="AQ2400" s="1">
        <v>83240.443387499996</v>
      </c>
      <c r="AR2400" s="1">
        <v>0</v>
      </c>
      <c r="AS2400" s="1">
        <v>0</v>
      </c>
      <c r="AT2400" s="1">
        <v>3906.7709587999998</v>
      </c>
      <c r="AU2400" s="1">
        <v>0</v>
      </c>
      <c r="AV2400" s="1"/>
      <c r="AW2400" s="1">
        <v>0</v>
      </c>
      <c r="AX2400" s="1">
        <v>19001.619899999998</v>
      </c>
      <c r="AY2400" s="1"/>
      <c r="AZ2400" s="1">
        <v>0</v>
      </c>
      <c r="BA2400" s="1">
        <v>0</v>
      </c>
      <c r="BB2400" s="1">
        <v>22908.390858799998</v>
      </c>
      <c r="BC2400" s="7">
        <v>0.9153760218545729</v>
      </c>
      <c r="BD2400" s="35" t="s">
        <v>552</v>
      </c>
      <c r="BE2400" s="35" t="s">
        <v>552</v>
      </c>
      <c r="BF2400" s="35">
        <v>0.56454884487049195</v>
      </c>
      <c r="BG2400" s="35" t="s">
        <v>552</v>
      </c>
      <c r="BH2400" s="35" t="s">
        <v>552</v>
      </c>
      <c r="BI2400" s="35" t="s">
        <v>552</v>
      </c>
      <c r="BJ2400" s="35" t="s">
        <v>552</v>
      </c>
      <c r="BK2400" s="35" t="s">
        <v>552</v>
      </c>
      <c r="BL2400" s="35" t="s">
        <v>552</v>
      </c>
      <c r="BM2400" s="35" t="s">
        <v>552</v>
      </c>
      <c r="BN2400" s="35">
        <v>2.6310282376081298</v>
      </c>
      <c r="BO2400" s="1">
        <v>0</v>
      </c>
      <c r="BP2400" s="1">
        <v>0</v>
      </c>
      <c r="BQ2400" s="1">
        <v>38170.051919999998</v>
      </c>
      <c r="BR2400" s="1">
        <v>1696.6502632021889</v>
      </c>
      <c r="BS2400" s="1">
        <v>14992.504212170836</v>
      </c>
      <c r="BT2400" s="1">
        <v>38170.051919999998</v>
      </c>
      <c r="BU2400" s="1">
        <v>1696.6502632021889</v>
      </c>
      <c r="BV2400" s="1">
        <v>4413.2927316362693</v>
      </c>
      <c r="BW2400" s="35">
        <v>6.1730638625926515</v>
      </c>
      <c r="BX2400" s="1">
        <v>197456.11622063725</v>
      </c>
      <c r="BY2400" s="1">
        <v>8776.8801640295551</v>
      </c>
      <c r="BZ2400" s="1">
        <v>77557.18174974907</v>
      </c>
      <c r="CA2400" s="1">
        <v>197456.11622063725</v>
      </c>
      <c r="CB2400" s="1">
        <v>8776.8801640295551</v>
      </c>
      <c r="CC2400" s="1">
        <v>22830.245145070396</v>
      </c>
    </row>
    <row r="2401" spans="1:81" x14ac:dyDescent="0.25">
      <c r="A2401" t="s">
        <v>246</v>
      </c>
      <c r="B2401" t="s">
        <v>247</v>
      </c>
      <c r="C2401" t="s">
        <v>138</v>
      </c>
      <c r="D2401" t="s">
        <v>38</v>
      </c>
      <c r="E2401">
        <v>50005</v>
      </c>
      <c r="F2401" t="s">
        <v>39</v>
      </c>
      <c r="G2401" t="s">
        <v>248</v>
      </c>
      <c r="H2401" s="74">
        <v>0.76628670288401013</v>
      </c>
      <c r="I2401" s="1">
        <v>52239924</v>
      </c>
      <c r="J2401" s="1"/>
      <c r="K2401" s="1"/>
      <c r="L2401" s="1">
        <v>6020430</v>
      </c>
      <c r="M2401" s="1"/>
      <c r="N2401" s="1"/>
      <c r="O2401" s="1"/>
      <c r="P2401" s="1"/>
      <c r="Q2401" s="1"/>
      <c r="R2401" s="1"/>
      <c r="S2401" s="1"/>
      <c r="T2401" s="1">
        <v>6020430</v>
      </c>
      <c r="U2401" s="1">
        <v>36.581395348837212</v>
      </c>
      <c r="V2401" s="36">
        <v>0.28378248295318131</v>
      </c>
      <c r="W2401" s="1"/>
      <c r="X2401" s="1"/>
      <c r="Y2401" s="1">
        <v>1231560</v>
      </c>
      <c r="Z2401" s="1"/>
      <c r="AA2401" s="1"/>
      <c r="AB2401" s="1"/>
      <c r="AC2401" s="1"/>
      <c r="AD2401" s="1"/>
      <c r="AE2401" s="1"/>
      <c r="AF2401" s="1"/>
      <c r="AG2401" s="1">
        <v>0</v>
      </c>
      <c r="AH2401" s="1">
        <v>0</v>
      </c>
      <c r="AI2401" s="1">
        <v>12644591.375625001</v>
      </c>
      <c r="AJ2401" s="1">
        <v>0</v>
      </c>
      <c r="AK2401" s="1">
        <v>0</v>
      </c>
      <c r="AL2401" s="1">
        <v>0</v>
      </c>
      <c r="AM2401" s="1">
        <v>0</v>
      </c>
      <c r="AN2401" s="1">
        <v>0</v>
      </c>
      <c r="AO2401" s="1">
        <v>0</v>
      </c>
      <c r="AP2401" s="1">
        <v>0</v>
      </c>
      <c r="AQ2401" s="1">
        <v>12644591.375625001</v>
      </c>
      <c r="AR2401" s="1">
        <v>0</v>
      </c>
      <c r="AS2401" s="1">
        <v>0</v>
      </c>
      <c r="AT2401" s="1">
        <v>2670045.9722639997</v>
      </c>
      <c r="AU2401" s="1">
        <v>0</v>
      </c>
      <c r="AV2401" s="1">
        <v>0</v>
      </c>
      <c r="AW2401" s="1">
        <v>0</v>
      </c>
      <c r="AX2401" s="1">
        <v>0</v>
      </c>
      <c r="AY2401" s="1">
        <v>0</v>
      </c>
      <c r="AZ2401" s="1">
        <v>0</v>
      </c>
      <c r="BA2401" s="1">
        <v>0</v>
      </c>
      <c r="BB2401" s="1">
        <v>2670045.9722639997</v>
      </c>
      <c r="BC2401" s="7">
        <v>0.29315964065891442</v>
      </c>
      <c r="BD2401" s="35" t="s">
        <v>552</v>
      </c>
      <c r="BE2401" s="35" t="s">
        <v>552</v>
      </c>
      <c r="BF2401" s="35">
        <v>2.5437779939122289</v>
      </c>
      <c r="BG2401" s="35" t="s">
        <v>552</v>
      </c>
      <c r="BH2401" s="35" t="s">
        <v>552</v>
      </c>
      <c r="BI2401" s="35" t="s">
        <v>552</v>
      </c>
      <c r="BJ2401" s="35" t="s">
        <v>552</v>
      </c>
      <c r="BK2401" s="35" t="s">
        <v>552</v>
      </c>
      <c r="BL2401" s="35" t="s">
        <v>552</v>
      </c>
      <c r="BM2401" s="35" t="s">
        <v>552</v>
      </c>
      <c r="BN2401" s="35">
        <v>2.5437779939122289</v>
      </c>
      <c r="BO2401" s="1">
        <v>0</v>
      </c>
      <c r="BP2401" s="1"/>
      <c r="BQ2401" s="1">
        <v>17195293.383839998</v>
      </c>
      <c r="BR2401" s="1">
        <v>764326.94162106852</v>
      </c>
      <c r="BS2401" s="1">
        <v>6753999.4188913992</v>
      </c>
      <c r="BT2401" s="1">
        <v>17195293.383839998</v>
      </c>
      <c r="BU2401" s="1">
        <v>764326.94162106852</v>
      </c>
      <c r="BV2401" s="1">
        <v>1988151.9540058908</v>
      </c>
      <c r="BW2401" s="35">
        <v>6.9295920162441771</v>
      </c>
      <c r="BX2401" s="1">
        <v>101961074.36579397</v>
      </c>
      <c r="BY2401" s="1">
        <v>4532146.930836617</v>
      </c>
      <c r="BZ2401" s="1">
        <v>40048461.031976245</v>
      </c>
      <c r="CA2401" s="1">
        <v>101961074.36579397</v>
      </c>
      <c r="CB2401" s="1">
        <v>4532146.930836617</v>
      </c>
      <c r="CC2401" s="1">
        <v>11788929.953553591</v>
      </c>
    </row>
    <row r="2402" spans="1:81" x14ac:dyDescent="0.25">
      <c r="A2402" t="s">
        <v>246</v>
      </c>
      <c r="B2402" t="s">
        <v>247</v>
      </c>
      <c r="C2402" t="s">
        <v>138</v>
      </c>
      <c r="D2402" t="s">
        <v>28</v>
      </c>
      <c r="E2402">
        <v>50005</v>
      </c>
      <c r="F2402" t="s">
        <v>39</v>
      </c>
      <c r="G2402" t="s">
        <v>248</v>
      </c>
      <c r="H2402" s="74">
        <v>0.76628670288401013</v>
      </c>
      <c r="I2402" s="1">
        <v>53478624</v>
      </c>
      <c r="J2402" s="1">
        <v>0</v>
      </c>
      <c r="K2402" s="1">
        <v>0</v>
      </c>
      <c r="L2402" s="1">
        <v>6020430</v>
      </c>
      <c r="M2402" s="1">
        <v>0</v>
      </c>
      <c r="N2402" s="1">
        <v>0</v>
      </c>
      <c r="O2402" s="1">
        <v>0</v>
      </c>
      <c r="P2402" s="1">
        <v>0</v>
      </c>
      <c r="Q2402" s="1">
        <v>0</v>
      </c>
      <c r="R2402" s="1">
        <v>0</v>
      </c>
      <c r="S2402" s="1">
        <v>0</v>
      </c>
      <c r="T2402" s="1">
        <v>6020430</v>
      </c>
      <c r="U2402" s="1"/>
      <c r="V2402" s="36"/>
      <c r="W2402" s="1"/>
      <c r="X2402" s="1"/>
      <c r="Y2402" s="1">
        <v>1244006</v>
      </c>
      <c r="Z2402" s="1"/>
      <c r="AA2402" s="1"/>
      <c r="AB2402" s="1"/>
      <c r="AC2402" s="1">
        <v>126353</v>
      </c>
      <c r="AD2402" s="1"/>
      <c r="AE2402" s="1"/>
      <c r="AF2402" s="1">
        <v>9360</v>
      </c>
      <c r="AG2402" s="1">
        <v>0</v>
      </c>
      <c r="AH2402" s="1">
        <v>0</v>
      </c>
      <c r="AI2402" s="1">
        <v>12772071.770905001</v>
      </c>
      <c r="AJ2402" s="1">
        <v>0</v>
      </c>
      <c r="AK2402" s="1">
        <v>0</v>
      </c>
      <c r="AL2402" s="1">
        <v>0</v>
      </c>
      <c r="AM2402" s="1">
        <v>1113402.41952</v>
      </c>
      <c r="AN2402" s="1">
        <v>0</v>
      </c>
      <c r="AO2402" s="1">
        <v>0</v>
      </c>
      <c r="AP2402" s="1">
        <v>53387.006399999998</v>
      </c>
      <c r="AQ2402" s="1">
        <v>13938861.196825001</v>
      </c>
      <c r="AR2402" s="1">
        <v>0</v>
      </c>
      <c r="AS2402" s="1">
        <v>0</v>
      </c>
      <c r="AT2402" s="1">
        <v>2697029.1417163997</v>
      </c>
      <c r="AU2402" s="1">
        <v>0</v>
      </c>
      <c r="AV2402" s="1">
        <v>0</v>
      </c>
      <c r="AW2402" s="1">
        <v>0</v>
      </c>
      <c r="AX2402" s="1">
        <v>328666.89653999999</v>
      </c>
      <c r="AY2402" s="1">
        <v>0</v>
      </c>
      <c r="AZ2402" s="1">
        <v>0</v>
      </c>
      <c r="BA2402" s="1">
        <v>12003.809688000001</v>
      </c>
      <c r="BB2402" s="1">
        <v>3037699.8479443998</v>
      </c>
      <c r="BC2402" s="7">
        <v>0.3174457339210785</v>
      </c>
      <c r="BD2402" s="35" t="s">
        <v>552</v>
      </c>
      <c r="BE2402" s="35" t="s">
        <v>552</v>
      </c>
      <c r="BF2402" s="35">
        <v>2.5694345607575206</v>
      </c>
      <c r="BG2402" s="35" t="s">
        <v>552</v>
      </c>
      <c r="BH2402" s="35" t="s">
        <v>552</v>
      </c>
      <c r="BI2402" s="35" t="s">
        <v>552</v>
      </c>
      <c r="BJ2402" s="35" t="s">
        <v>552</v>
      </c>
      <c r="BK2402" s="35" t="s">
        <v>552</v>
      </c>
      <c r="BL2402" s="35" t="s">
        <v>552</v>
      </c>
      <c r="BM2402" s="35" t="s">
        <v>552</v>
      </c>
      <c r="BN2402" s="35">
        <v>2.8198253355274296</v>
      </c>
      <c r="BO2402" s="1">
        <v>0</v>
      </c>
      <c r="BP2402" s="1">
        <v>0</v>
      </c>
      <c r="BQ2402" s="1">
        <v>17603023.875839997</v>
      </c>
      <c r="BR2402" s="1">
        <v>782450.47071705293</v>
      </c>
      <c r="BS2402" s="1">
        <v>6914148.5622971347</v>
      </c>
      <c r="BT2402" s="1">
        <v>17603023.875839997</v>
      </c>
      <c r="BU2402" s="1">
        <v>782450.47071705293</v>
      </c>
      <c r="BV2402" s="1">
        <v>2035294.5154197835</v>
      </c>
      <c r="BW2402" s="35">
        <v>6.9295920162441771</v>
      </c>
      <c r="BX2402" s="1">
        <v>104378749.83593649</v>
      </c>
      <c r="BY2402" s="1">
        <v>4639612.0642703352</v>
      </c>
      <c r="BZ2402" s="1">
        <v>40998080.11412324</v>
      </c>
      <c r="CA2402" s="1">
        <v>104378749.83593649</v>
      </c>
      <c r="CB2402" s="1">
        <v>4639612.0642703352</v>
      </c>
      <c r="CC2402" s="1">
        <v>12068466.10933871</v>
      </c>
    </row>
    <row r="2403" spans="1:81" x14ac:dyDescent="0.25">
      <c r="A2403" t="s">
        <v>246</v>
      </c>
      <c r="B2403" t="s">
        <v>247</v>
      </c>
      <c r="C2403" t="s">
        <v>138</v>
      </c>
      <c r="D2403" t="s">
        <v>1730</v>
      </c>
      <c r="E2403">
        <v>50005</v>
      </c>
      <c r="F2403" t="s">
        <v>39</v>
      </c>
      <c r="G2403" t="s">
        <v>248</v>
      </c>
      <c r="H2403" s="74">
        <v>0.76628670288401013</v>
      </c>
      <c r="I2403" s="1">
        <v>1238700</v>
      </c>
      <c r="J2403" s="1"/>
      <c r="K2403" s="1"/>
      <c r="L2403" s="1"/>
      <c r="M2403" s="1"/>
      <c r="N2403" s="1"/>
      <c r="O2403" s="1"/>
      <c r="P2403" s="1"/>
      <c r="Q2403" s="1"/>
      <c r="R2403" s="1"/>
      <c r="S2403" s="1"/>
      <c r="T2403" s="1">
        <v>0</v>
      </c>
      <c r="U2403" s="1">
        <v>0</v>
      </c>
      <c r="V2403" s="36" t="s">
        <v>552</v>
      </c>
      <c r="W2403" s="1"/>
      <c r="X2403" s="1"/>
      <c r="Y2403" s="1">
        <v>12446</v>
      </c>
      <c r="Z2403" s="1"/>
      <c r="AA2403" s="1"/>
      <c r="AB2403" s="1"/>
      <c r="AC2403" s="1">
        <v>126353</v>
      </c>
      <c r="AD2403" s="1"/>
      <c r="AE2403" s="1"/>
      <c r="AF2403" s="1">
        <v>9360</v>
      </c>
      <c r="AG2403" s="1">
        <v>0</v>
      </c>
      <c r="AH2403" s="1">
        <v>0</v>
      </c>
      <c r="AI2403" s="1">
        <v>127480.39528000001</v>
      </c>
      <c r="AJ2403" s="1">
        <v>0</v>
      </c>
      <c r="AK2403" s="1"/>
      <c r="AL2403" s="1">
        <v>0</v>
      </c>
      <c r="AM2403" s="1">
        <v>1113402.41952</v>
      </c>
      <c r="AN2403" s="1"/>
      <c r="AO2403" s="1">
        <v>0</v>
      </c>
      <c r="AP2403" s="1">
        <v>53387.006399999998</v>
      </c>
      <c r="AQ2403" s="1">
        <v>1294269.8212000001</v>
      </c>
      <c r="AR2403" s="1">
        <v>0</v>
      </c>
      <c r="AS2403" s="1">
        <v>0</v>
      </c>
      <c r="AT2403" s="1">
        <v>26983.169452399998</v>
      </c>
      <c r="AU2403" s="1">
        <v>0</v>
      </c>
      <c r="AV2403" s="1"/>
      <c r="AW2403" s="1">
        <v>0</v>
      </c>
      <c r="AX2403" s="1">
        <v>328666.89653999999</v>
      </c>
      <c r="AY2403" s="1"/>
      <c r="AZ2403" s="1">
        <v>0</v>
      </c>
      <c r="BA2403" s="1">
        <v>12003.809688000001</v>
      </c>
      <c r="BB2403" s="1">
        <v>367653.8756804</v>
      </c>
      <c r="BC2403" s="7">
        <v>1.3416676329057884</v>
      </c>
      <c r="BD2403" s="35" t="s">
        <v>552</v>
      </c>
      <c r="BE2403" s="35" t="s">
        <v>552</v>
      </c>
      <c r="BF2403" s="35" t="s">
        <v>552</v>
      </c>
      <c r="BG2403" s="35" t="s">
        <v>552</v>
      </c>
      <c r="BH2403" s="35" t="s">
        <v>552</v>
      </c>
      <c r="BI2403" s="35" t="s">
        <v>552</v>
      </c>
      <c r="BJ2403" s="35" t="s">
        <v>552</v>
      </c>
      <c r="BK2403" s="35" t="s">
        <v>552</v>
      </c>
      <c r="BL2403" s="35" t="s">
        <v>552</v>
      </c>
      <c r="BM2403" s="35" t="s">
        <v>552</v>
      </c>
      <c r="BN2403" s="35" t="s">
        <v>552</v>
      </c>
      <c r="BO2403" s="1">
        <v>0</v>
      </c>
      <c r="BP2403" s="1">
        <v>0</v>
      </c>
      <c r="BQ2403" s="1">
        <v>407730.49199999997</v>
      </c>
      <c r="BR2403" s="1">
        <v>18123.529095984471</v>
      </c>
      <c r="BS2403" s="1">
        <v>160149.14340573648</v>
      </c>
      <c r="BT2403" s="1">
        <v>407730.49199999997</v>
      </c>
      <c r="BU2403" s="1">
        <v>18123.529095984471</v>
      </c>
      <c r="BV2403" s="1">
        <v>47142.561413892887</v>
      </c>
      <c r="BW2403" s="35">
        <v>6.9295920162441771</v>
      </c>
      <c r="BX2403" s="1">
        <v>2417675.4701425098</v>
      </c>
      <c r="BY2403" s="1">
        <v>107465.13343371857</v>
      </c>
      <c r="BZ2403" s="1">
        <v>949619.08214699884</v>
      </c>
      <c r="CA2403" s="1">
        <v>2417675.4701425098</v>
      </c>
      <c r="CB2403" s="1">
        <v>107465.13343371857</v>
      </c>
      <c r="CC2403" s="1">
        <v>279536.15578512003</v>
      </c>
    </row>
    <row r="2404" spans="1:81" x14ac:dyDescent="0.25">
      <c r="A2404" t="s">
        <v>1586</v>
      </c>
      <c r="B2404" t="s">
        <v>137</v>
      </c>
      <c r="C2404" t="s">
        <v>138</v>
      </c>
      <c r="D2404" t="s">
        <v>1729</v>
      </c>
      <c r="E2404">
        <v>55312</v>
      </c>
      <c r="F2404" t="s">
        <v>39</v>
      </c>
      <c r="G2404" t="s">
        <v>55</v>
      </c>
      <c r="H2404" s="74">
        <v>0.53246165051848993</v>
      </c>
      <c r="I2404" s="1">
        <v>160893</v>
      </c>
      <c r="J2404" s="1"/>
      <c r="K2404" s="1"/>
      <c r="L2404" s="1"/>
      <c r="M2404" s="1"/>
      <c r="N2404" s="1">
        <v>14129</v>
      </c>
      <c r="O2404" s="1"/>
      <c r="P2404" s="1"/>
      <c r="Q2404" s="1"/>
      <c r="R2404" s="1"/>
      <c r="S2404" s="1"/>
      <c r="T2404" s="1">
        <v>14129</v>
      </c>
      <c r="U2404" s="1">
        <v>32</v>
      </c>
      <c r="V2404" s="36">
        <v>0.35585719088399748</v>
      </c>
      <c r="W2404" s="1"/>
      <c r="X2404" s="1"/>
      <c r="Y2404" s="1"/>
      <c r="Z2404" s="1"/>
      <c r="AA2404" s="1">
        <v>1825.32</v>
      </c>
      <c r="AB2404" s="1"/>
      <c r="AC2404" s="1"/>
      <c r="AD2404" s="1"/>
      <c r="AE2404" s="1"/>
      <c r="AF2404" s="1"/>
      <c r="AG2404" s="1"/>
      <c r="AH2404" s="1"/>
      <c r="AI2404" s="1"/>
      <c r="AJ2404" s="1"/>
      <c r="AK2404" s="1">
        <v>971.91289992441</v>
      </c>
      <c r="AL2404" s="1"/>
      <c r="AM2404" s="1"/>
      <c r="AN2404" s="1"/>
      <c r="AO2404" s="1"/>
      <c r="AP2404" s="1"/>
      <c r="AQ2404" s="1">
        <v>971.91289992441</v>
      </c>
      <c r="AR2404" s="1"/>
      <c r="AS2404" s="1"/>
      <c r="AT2404" s="1"/>
      <c r="AU2404" s="1"/>
      <c r="AV2404" s="1">
        <v>0</v>
      </c>
      <c r="AW2404" s="1"/>
      <c r="AX2404" s="1"/>
      <c r="AY2404" s="1"/>
      <c r="AZ2404" s="1"/>
      <c r="BA2404" s="1"/>
      <c r="BB2404" s="1">
        <v>0</v>
      </c>
      <c r="BC2404" s="7">
        <v>6.0407407402709255E-3</v>
      </c>
      <c r="BD2404" s="35" t="s">
        <v>552</v>
      </c>
      <c r="BE2404" s="35" t="s">
        <v>552</v>
      </c>
      <c r="BF2404" s="35" t="s">
        <v>552</v>
      </c>
      <c r="BG2404" s="35" t="s">
        <v>552</v>
      </c>
      <c r="BH2404" s="35">
        <v>6.8788512982122588E-2</v>
      </c>
      <c r="BI2404" s="35" t="s">
        <v>552</v>
      </c>
      <c r="BJ2404" s="35" t="s">
        <v>552</v>
      </c>
      <c r="BK2404" s="35" t="s">
        <v>552</v>
      </c>
      <c r="BL2404" s="35" t="s">
        <v>552</v>
      </c>
      <c r="BM2404" s="35" t="s">
        <v>552</v>
      </c>
      <c r="BN2404" s="35">
        <v>6.8788512982122588E-2</v>
      </c>
      <c r="BO2404" s="1"/>
      <c r="BP2404" s="1"/>
      <c r="BQ2404" s="1">
        <v>52959.539879999989</v>
      </c>
      <c r="BR2404" s="1">
        <v>2354.0396922904897</v>
      </c>
      <c r="BS2404" s="1">
        <v>20801.546887849487</v>
      </c>
      <c r="BT2404" s="1">
        <v>52959.539879999989</v>
      </c>
      <c r="BU2404" s="1">
        <v>2354.0396922904897</v>
      </c>
      <c r="BV2404" s="1">
        <v>6123.2809667921756</v>
      </c>
      <c r="BW2404" s="35">
        <v>5.9753239986700279</v>
      </c>
      <c r="BX2404" s="1">
        <v>263490.86972348636</v>
      </c>
      <c r="BY2404" s="1">
        <v>11712.110174874681</v>
      </c>
      <c r="BZ2404" s="1">
        <v>103494.43544057738</v>
      </c>
      <c r="CA2404" s="1">
        <v>263490.86972348636</v>
      </c>
      <c r="CB2404" s="1">
        <v>11712.110174874681</v>
      </c>
      <c r="CC2404" s="1">
        <v>30465.306744680518</v>
      </c>
    </row>
    <row r="2405" spans="1:81" x14ac:dyDescent="0.25">
      <c r="A2405" t="s">
        <v>1586</v>
      </c>
      <c r="B2405" t="s">
        <v>137</v>
      </c>
      <c r="C2405" t="s">
        <v>138</v>
      </c>
      <c r="D2405" t="s">
        <v>28</v>
      </c>
      <c r="E2405">
        <v>55312</v>
      </c>
      <c r="F2405" t="s">
        <v>39</v>
      </c>
      <c r="G2405" t="s">
        <v>55</v>
      </c>
      <c r="H2405" s="74">
        <v>0.53246165051848993</v>
      </c>
      <c r="I2405" s="1">
        <v>160893</v>
      </c>
      <c r="J2405" s="1">
        <v>0</v>
      </c>
      <c r="K2405" s="1">
        <v>0</v>
      </c>
      <c r="L2405" s="1">
        <v>0</v>
      </c>
      <c r="M2405" s="1">
        <v>0</v>
      </c>
      <c r="N2405" s="1">
        <v>14129</v>
      </c>
      <c r="O2405" s="1">
        <v>0</v>
      </c>
      <c r="P2405" s="1">
        <v>0</v>
      </c>
      <c r="Q2405" s="1">
        <v>0</v>
      </c>
      <c r="R2405" s="1">
        <v>0</v>
      </c>
      <c r="S2405" s="1">
        <v>0</v>
      </c>
      <c r="T2405" s="1">
        <v>14129</v>
      </c>
      <c r="U2405" s="1"/>
      <c r="V2405" s="36"/>
      <c r="W2405" s="1"/>
      <c r="X2405" s="1"/>
      <c r="Y2405" s="1"/>
      <c r="Z2405" s="1"/>
      <c r="AA2405" s="1">
        <v>1825.32</v>
      </c>
      <c r="AB2405" s="1"/>
      <c r="AC2405" s="1"/>
      <c r="AD2405" s="1"/>
      <c r="AE2405" s="1"/>
      <c r="AF2405" s="1"/>
      <c r="AG2405" s="1">
        <v>0</v>
      </c>
      <c r="AH2405" s="1">
        <v>0</v>
      </c>
      <c r="AI2405" s="1">
        <v>0</v>
      </c>
      <c r="AJ2405" s="1">
        <v>0</v>
      </c>
      <c r="AK2405" s="1">
        <v>971.91289992441</v>
      </c>
      <c r="AL2405" s="1">
        <v>0</v>
      </c>
      <c r="AM2405" s="1">
        <v>0</v>
      </c>
      <c r="AN2405" s="1">
        <v>0</v>
      </c>
      <c r="AO2405" s="1">
        <v>0</v>
      </c>
      <c r="AP2405" s="1">
        <v>0</v>
      </c>
      <c r="AQ2405" s="1">
        <v>971.91289992441</v>
      </c>
      <c r="AR2405" s="1">
        <v>0</v>
      </c>
      <c r="AS2405" s="1">
        <v>0</v>
      </c>
      <c r="AT2405" s="1">
        <v>0</v>
      </c>
      <c r="AU2405" s="1">
        <v>0</v>
      </c>
      <c r="AV2405" s="1">
        <v>0</v>
      </c>
      <c r="AW2405" s="1">
        <v>0</v>
      </c>
      <c r="AX2405" s="1">
        <v>0</v>
      </c>
      <c r="AY2405" s="1">
        <v>0</v>
      </c>
      <c r="AZ2405" s="1">
        <v>0</v>
      </c>
      <c r="BA2405" s="1">
        <v>0</v>
      </c>
      <c r="BB2405" s="1">
        <v>0</v>
      </c>
      <c r="BC2405" s="7">
        <v>6.0407407402709255E-3</v>
      </c>
      <c r="BD2405" s="35" t="s">
        <v>552</v>
      </c>
      <c r="BE2405" s="35" t="s">
        <v>552</v>
      </c>
      <c r="BF2405" s="35" t="s">
        <v>552</v>
      </c>
      <c r="BG2405" s="35" t="s">
        <v>552</v>
      </c>
      <c r="BH2405" s="35">
        <v>6.8788512982122588E-2</v>
      </c>
      <c r="BI2405" s="35" t="s">
        <v>552</v>
      </c>
      <c r="BJ2405" s="35" t="s">
        <v>552</v>
      </c>
      <c r="BK2405" s="35" t="s">
        <v>552</v>
      </c>
      <c r="BL2405" s="35" t="s">
        <v>552</v>
      </c>
      <c r="BM2405" s="35" t="s">
        <v>552</v>
      </c>
      <c r="BN2405" s="35">
        <v>6.8788512982122588E-2</v>
      </c>
      <c r="BO2405" s="1">
        <v>0</v>
      </c>
      <c r="BP2405" s="1">
        <v>0</v>
      </c>
      <c r="BQ2405" s="1">
        <v>52959.539879999989</v>
      </c>
      <c r="BR2405" s="1">
        <v>2354.0396922904897</v>
      </c>
      <c r="BS2405" s="1">
        <v>20801.546887849487</v>
      </c>
      <c r="BT2405" s="1">
        <v>52959.539879999989</v>
      </c>
      <c r="BU2405" s="1">
        <v>2354.0396922904897</v>
      </c>
      <c r="BV2405" s="1">
        <v>6123.2809667921756</v>
      </c>
      <c r="BW2405" s="35">
        <v>5.9753239986700279</v>
      </c>
      <c r="BX2405" s="1">
        <v>263490.86972348636</v>
      </c>
      <c r="BY2405" s="1">
        <v>11712.110174874681</v>
      </c>
      <c r="BZ2405" s="1">
        <v>103494.43544057738</v>
      </c>
      <c r="CA2405" s="1">
        <v>263490.86972348636</v>
      </c>
      <c r="CB2405" s="1">
        <v>11712.110174874681</v>
      </c>
      <c r="CC2405" s="1">
        <v>30465.306744680518</v>
      </c>
    </row>
    <row r="2406" spans="1:81" x14ac:dyDescent="0.25">
      <c r="A2406" t="s">
        <v>1544</v>
      </c>
      <c r="B2406" t="s">
        <v>1545</v>
      </c>
      <c r="C2406" t="s">
        <v>138</v>
      </c>
      <c r="D2406" t="s">
        <v>28</v>
      </c>
      <c r="E2406">
        <v>50152</v>
      </c>
      <c r="F2406" t="s">
        <v>370</v>
      </c>
      <c r="G2406" t="s">
        <v>78</v>
      </c>
      <c r="H2406" s="74">
        <v>0.56654231323843995</v>
      </c>
      <c r="I2406" s="1">
        <v>987607.15</v>
      </c>
      <c r="J2406" s="1">
        <v>0</v>
      </c>
      <c r="K2406" s="1">
        <v>0</v>
      </c>
      <c r="L2406" s="1">
        <v>0</v>
      </c>
      <c r="M2406" s="1">
        <v>0</v>
      </c>
      <c r="N2406" s="1">
        <v>0</v>
      </c>
      <c r="O2406" s="1">
        <v>0</v>
      </c>
      <c r="P2406" s="1">
        <v>412194</v>
      </c>
      <c r="Q2406" s="1">
        <v>0</v>
      </c>
      <c r="R2406" s="1">
        <v>0</v>
      </c>
      <c r="S2406" s="1">
        <v>0</v>
      </c>
      <c r="T2406" s="1">
        <v>412194</v>
      </c>
      <c r="U2406" s="1"/>
      <c r="V2406" s="36"/>
      <c r="W2406" s="1"/>
      <c r="X2406" s="1"/>
      <c r="Y2406" s="1"/>
      <c r="Z2406" s="1"/>
      <c r="AA2406" s="1"/>
      <c r="AB2406" s="1"/>
      <c r="AC2406" s="1">
        <v>48550</v>
      </c>
      <c r="AD2406" s="1"/>
      <c r="AE2406" s="1"/>
      <c r="AF2406" s="1"/>
      <c r="AG2406" s="1">
        <v>0</v>
      </c>
      <c r="AH2406" s="1">
        <v>0</v>
      </c>
      <c r="AI2406" s="1">
        <v>0</v>
      </c>
      <c r="AJ2406" s="1">
        <v>0</v>
      </c>
      <c r="AK2406" s="1">
        <v>0</v>
      </c>
      <c r="AL2406" s="1">
        <v>0</v>
      </c>
      <c r="AM2406" s="1">
        <v>426737.18368499994</v>
      </c>
      <c r="AN2406" s="1">
        <v>0</v>
      </c>
      <c r="AO2406" s="1">
        <v>0</v>
      </c>
      <c r="AP2406" s="1">
        <v>0</v>
      </c>
      <c r="AQ2406" s="1">
        <v>426737.18368499994</v>
      </c>
      <c r="AR2406" s="1">
        <v>0</v>
      </c>
      <c r="AS2406" s="1">
        <v>0</v>
      </c>
      <c r="AT2406" s="1">
        <v>0</v>
      </c>
      <c r="AU2406" s="1">
        <v>0</v>
      </c>
      <c r="AV2406" s="1">
        <v>0</v>
      </c>
      <c r="AW2406" s="1">
        <v>0</v>
      </c>
      <c r="AX2406" s="1">
        <v>126287.28899999999</v>
      </c>
      <c r="AY2406" s="1">
        <v>0</v>
      </c>
      <c r="AZ2406" s="1">
        <v>0</v>
      </c>
      <c r="BA2406" s="1">
        <v>0</v>
      </c>
      <c r="BB2406" s="1">
        <v>126287.28899999999</v>
      </c>
      <c r="BC2406" s="7">
        <v>0.55996402282527002</v>
      </c>
      <c r="BD2406" s="35" t="s">
        <v>552</v>
      </c>
      <c r="BE2406" s="35" t="s">
        <v>552</v>
      </c>
      <c r="BF2406" s="35" t="s">
        <v>552</v>
      </c>
      <c r="BG2406" s="35" t="s">
        <v>552</v>
      </c>
      <c r="BH2406" s="35" t="s">
        <v>552</v>
      </c>
      <c r="BI2406" s="35" t="s">
        <v>552</v>
      </c>
      <c r="BJ2406" s="35">
        <v>1.3416606565961657</v>
      </c>
      <c r="BK2406" s="35" t="s">
        <v>552</v>
      </c>
      <c r="BL2406" s="35" t="s">
        <v>552</v>
      </c>
      <c r="BM2406" s="35" t="s">
        <v>552</v>
      </c>
      <c r="BN2406" s="35">
        <v>1.3416606565961657</v>
      </c>
      <c r="BO2406" s="1">
        <v>0</v>
      </c>
      <c r="BP2406" s="1">
        <v>0</v>
      </c>
      <c r="BQ2406" s="1">
        <v>325080.76949399995</v>
      </c>
      <c r="BR2406" s="1">
        <v>14449.767432330103</v>
      </c>
      <c r="BS2406" s="1">
        <v>127685.8311890536</v>
      </c>
      <c r="BT2406" s="1">
        <v>325080.76949399995</v>
      </c>
      <c r="BU2406" s="1">
        <v>14449.767432330103</v>
      </c>
      <c r="BV2406" s="1">
        <v>37586.446049628415</v>
      </c>
      <c r="BW2406" s="35">
        <v>6.0392388593157449</v>
      </c>
      <c r="BX2406" s="1">
        <v>1638159.646050429</v>
      </c>
      <c r="BY2406" s="1">
        <v>72815.829553072952</v>
      </c>
      <c r="BZ2406" s="1">
        <v>643439.40231190925</v>
      </c>
      <c r="CA2406" s="1">
        <v>1638159.646050429</v>
      </c>
      <c r="CB2406" s="1">
        <v>72815.829553072952</v>
      </c>
      <c r="CC2406" s="1">
        <v>189407.07951686229</v>
      </c>
    </row>
    <row r="2407" spans="1:81" x14ac:dyDescent="0.25">
      <c r="A2407" t="s">
        <v>1544</v>
      </c>
      <c r="B2407" t="s">
        <v>1545</v>
      </c>
      <c r="C2407" t="s">
        <v>138</v>
      </c>
      <c r="D2407" t="s">
        <v>1730</v>
      </c>
      <c r="E2407">
        <v>50152</v>
      </c>
      <c r="F2407" t="s">
        <v>370</v>
      </c>
      <c r="G2407" t="s">
        <v>78</v>
      </c>
      <c r="H2407" s="74">
        <v>0.56654231323843995</v>
      </c>
      <c r="I2407" s="1">
        <v>987607.15</v>
      </c>
      <c r="J2407" s="1"/>
      <c r="K2407" s="1"/>
      <c r="L2407" s="1"/>
      <c r="M2407" s="1"/>
      <c r="N2407" s="1"/>
      <c r="O2407" s="1"/>
      <c r="P2407" s="1">
        <v>412194</v>
      </c>
      <c r="Q2407" s="1"/>
      <c r="R2407" s="1"/>
      <c r="S2407" s="1"/>
      <c r="T2407" s="1">
        <v>412194</v>
      </c>
      <c r="U2407" s="1">
        <v>5.9230769230769234</v>
      </c>
      <c r="V2407" s="36">
        <v>0.4050933890189149</v>
      </c>
      <c r="W2407" s="1"/>
      <c r="X2407" s="1"/>
      <c r="Y2407" s="1"/>
      <c r="Z2407" s="1"/>
      <c r="AA2407" s="1"/>
      <c r="AB2407" s="1"/>
      <c r="AC2407" s="1">
        <v>48550</v>
      </c>
      <c r="AD2407" s="1"/>
      <c r="AE2407" s="1"/>
      <c r="AF2407" s="1"/>
      <c r="AG2407" s="1">
        <v>0</v>
      </c>
      <c r="AH2407" s="1">
        <v>0</v>
      </c>
      <c r="AI2407" s="1">
        <v>0</v>
      </c>
      <c r="AJ2407" s="1">
        <v>0</v>
      </c>
      <c r="AK2407" s="1"/>
      <c r="AL2407" s="1">
        <v>0</v>
      </c>
      <c r="AM2407" s="1">
        <v>426737.18368499994</v>
      </c>
      <c r="AN2407" s="1"/>
      <c r="AO2407" s="1">
        <v>0</v>
      </c>
      <c r="AP2407" s="1">
        <v>0</v>
      </c>
      <c r="AQ2407" s="1">
        <v>426737.18368499994</v>
      </c>
      <c r="AR2407" s="1">
        <v>0</v>
      </c>
      <c r="AS2407" s="1">
        <v>0</v>
      </c>
      <c r="AT2407" s="1">
        <v>0</v>
      </c>
      <c r="AU2407" s="1">
        <v>0</v>
      </c>
      <c r="AV2407" s="1"/>
      <c r="AW2407" s="1">
        <v>0</v>
      </c>
      <c r="AX2407" s="1">
        <v>126287.28899999999</v>
      </c>
      <c r="AY2407" s="1"/>
      <c r="AZ2407" s="1">
        <v>0</v>
      </c>
      <c r="BA2407" s="1">
        <v>0</v>
      </c>
      <c r="BB2407" s="1">
        <v>126287.28899999999</v>
      </c>
      <c r="BC2407" s="7">
        <v>0.55996402282527002</v>
      </c>
      <c r="BD2407" s="35" t="s">
        <v>552</v>
      </c>
      <c r="BE2407" s="35" t="s">
        <v>552</v>
      </c>
      <c r="BF2407" s="35" t="s">
        <v>552</v>
      </c>
      <c r="BG2407" s="35" t="s">
        <v>552</v>
      </c>
      <c r="BH2407" s="35" t="s">
        <v>552</v>
      </c>
      <c r="BI2407" s="35" t="s">
        <v>552</v>
      </c>
      <c r="BJ2407" s="35">
        <v>1.3416606565961657</v>
      </c>
      <c r="BK2407" s="35" t="s">
        <v>552</v>
      </c>
      <c r="BL2407" s="35" t="s">
        <v>552</v>
      </c>
      <c r="BM2407" s="35" t="s">
        <v>552</v>
      </c>
      <c r="BN2407" s="35">
        <v>1.3416606565961657</v>
      </c>
      <c r="BO2407" s="1">
        <v>0</v>
      </c>
      <c r="BP2407" s="1">
        <v>0</v>
      </c>
      <c r="BQ2407" s="1">
        <v>325080.76949399995</v>
      </c>
      <c r="BR2407" s="1">
        <v>14449.767432330103</v>
      </c>
      <c r="BS2407" s="1">
        <v>127685.8311890536</v>
      </c>
      <c r="BT2407" s="1">
        <v>325080.76949399995</v>
      </c>
      <c r="BU2407" s="1">
        <v>14449.767432330103</v>
      </c>
      <c r="BV2407" s="1">
        <v>37586.446049628415</v>
      </c>
      <c r="BW2407" s="35">
        <v>6.0392388593157449</v>
      </c>
      <c r="BX2407" s="1">
        <v>1638159.646050429</v>
      </c>
      <c r="BY2407" s="1">
        <v>72815.829553072952</v>
      </c>
      <c r="BZ2407" s="1">
        <v>643439.40231190925</v>
      </c>
      <c r="CA2407" s="1">
        <v>1638159.646050429</v>
      </c>
      <c r="CB2407" s="1">
        <v>72815.829553072952</v>
      </c>
      <c r="CC2407" s="1">
        <v>189407.07951686229</v>
      </c>
    </row>
    <row r="2408" spans="1:81" x14ac:dyDescent="0.25">
      <c r="A2408" t="s">
        <v>861</v>
      </c>
      <c r="B2408" t="s">
        <v>862</v>
      </c>
      <c r="C2408" t="s">
        <v>138</v>
      </c>
      <c r="D2408" t="s">
        <v>38</v>
      </c>
      <c r="E2408">
        <v>50009</v>
      </c>
      <c r="F2408" t="s">
        <v>39</v>
      </c>
      <c r="G2408" t="s">
        <v>248</v>
      </c>
      <c r="H2408" s="74">
        <v>0.76628670288401013</v>
      </c>
      <c r="I2408" s="1">
        <v>1823030</v>
      </c>
      <c r="J2408" s="1"/>
      <c r="K2408" s="1"/>
      <c r="L2408" s="1">
        <v>497545</v>
      </c>
      <c r="M2408" s="1"/>
      <c r="N2408" s="1"/>
      <c r="O2408" s="1"/>
      <c r="P2408" s="1"/>
      <c r="Q2408" s="1"/>
      <c r="R2408" s="1"/>
      <c r="S2408" s="1"/>
      <c r="T2408" s="1">
        <v>497545</v>
      </c>
      <c r="U2408" s="1">
        <v>35.227272727272727</v>
      </c>
      <c r="V2408" s="36">
        <v>9.4988388650440916E-2</v>
      </c>
      <c r="W2408" s="1"/>
      <c r="X2408" s="1"/>
      <c r="Y2408" s="1">
        <v>114305</v>
      </c>
      <c r="Z2408" s="1"/>
      <c r="AA2408" s="1"/>
      <c r="AB2408" s="1"/>
      <c r="AC2408" s="1"/>
      <c r="AD2408" s="1"/>
      <c r="AE2408" s="1"/>
      <c r="AF2408" s="1"/>
      <c r="AG2408" s="1">
        <v>0</v>
      </c>
      <c r="AH2408" s="1">
        <v>0</v>
      </c>
      <c r="AI2408" s="1">
        <v>1172869.1071875002</v>
      </c>
      <c r="AJ2408" s="1">
        <v>0</v>
      </c>
      <c r="AK2408" s="1">
        <v>0</v>
      </c>
      <c r="AL2408" s="1">
        <v>0</v>
      </c>
      <c r="AM2408" s="1">
        <v>0</v>
      </c>
      <c r="AN2408" s="1">
        <v>0</v>
      </c>
      <c r="AO2408" s="1">
        <v>0</v>
      </c>
      <c r="AP2408" s="1">
        <v>0</v>
      </c>
      <c r="AQ2408" s="1">
        <v>1172869.1071875002</v>
      </c>
      <c r="AR2408" s="1">
        <v>0</v>
      </c>
      <c r="AS2408" s="1">
        <v>0</v>
      </c>
      <c r="AT2408" s="1">
        <v>247815.457517</v>
      </c>
      <c r="AU2408" s="1">
        <v>0</v>
      </c>
      <c r="AV2408" s="1">
        <v>0</v>
      </c>
      <c r="AW2408" s="1">
        <v>0</v>
      </c>
      <c r="AX2408" s="1">
        <v>0</v>
      </c>
      <c r="AY2408" s="1">
        <v>0</v>
      </c>
      <c r="AZ2408" s="1">
        <v>0</v>
      </c>
      <c r="BA2408" s="1">
        <v>0</v>
      </c>
      <c r="BB2408" s="1">
        <v>247815.457517</v>
      </c>
      <c r="BC2408" s="7">
        <v>0.77929851110760662</v>
      </c>
      <c r="BD2408" s="35" t="s">
        <v>552</v>
      </c>
      <c r="BE2408" s="35" t="s">
        <v>552</v>
      </c>
      <c r="BF2408" s="35">
        <v>2.8553890898401151</v>
      </c>
      <c r="BG2408" s="35" t="s">
        <v>552</v>
      </c>
      <c r="BH2408" s="35" t="s">
        <v>552</v>
      </c>
      <c r="BI2408" s="35" t="s">
        <v>552</v>
      </c>
      <c r="BJ2408" s="35" t="s">
        <v>552</v>
      </c>
      <c r="BK2408" s="35" t="s">
        <v>552</v>
      </c>
      <c r="BL2408" s="35" t="s">
        <v>552</v>
      </c>
      <c r="BM2408" s="35" t="s">
        <v>552</v>
      </c>
      <c r="BN2408" s="35">
        <v>2.8553890898401151</v>
      </c>
      <c r="BO2408" s="1">
        <v>0</v>
      </c>
      <c r="BP2408" s="1"/>
      <c r="BQ2408" s="1">
        <v>600068.55479999993</v>
      </c>
      <c r="BR2408" s="1">
        <v>26672.912931179922</v>
      </c>
      <c r="BS2408" s="1">
        <v>235696.0465834825</v>
      </c>
      <c r="BT2408" s="1">
        <v>600068.55479999993</v>
      </c>
      <c r="BU2408" s="1">
        <v>26672.912931179922</v>
      </c>
      <c r="BV2408" s="1">
        <v>69381.047658326584</v>
      </c>
      <c r="BW2408" s="35">
        <v>6.1377581405844284</v>
      </c>
      <c r="BX2408" s="1">
        <v>3083007.1023324328</v>
      </c>
      <c r="BY2408" s="1">
        <v>137038.97554526932</v>
      </c>
      <c r="BZ2408" s="1">
        <v>1210949.282037854</v>
      </c>
      <c r="CA2408" s="1">
        <v>3083007.1023324328</v>
      </c>
      <c r="CB2408" s="1">
        <v>137038.97554526932</v>
      </c>
      <c r="CC2408" s="1">
        <v>356463.04240884364</v>
      </c>
    </row>
    <row r="2409" spans="1:81" x14ac:dyDescent="0.25">
      <c r="A2409" t="s">
        <v>861</v>
      </c>
      <c r="B2409" t="s">
        <v>862</v>
      </c>
      <c r="C2409" t="s">
        <v>138</v>
      </c>
      <c r="D2409" t="s">
        <v>28</v>
      </c>
      <c r="E2409">
        <v>50009</v>
      </c>
      <c r="F2409" t="s">
        <v>39</v>
      </c>
      <c r="G2409" t="s">
        <v>248</v>
      </c>
      <c r="H2409" s="74">
        <v>0.76628670288401013</v>
      </c>
      <c r="I2409" s="1">
        <v>1823030</v>
      </c>
      <c r="J2409" s="1">
        <v>0</v>
      </c>
      <c r="K2409" s="1">
        <v>0</v>
      </c>
      <c r="L2409" s="1">
        <v>497545</v>
      </c>
      <c r="M2409" s="1">
        <v>0</v>
      </c>
      <c r="N2409" s="1">
        <v>0</v>
      </c>
      <c r="O2409" s="1">
        <v>0</v>
      </c>
      <c r="P2409" s="1">
        <v>0</v>
      </c>
      <c r="Q2409" s="1">
        <v>0</v>
      </c>
      <c r="R2409" s="1">
        <v>0</v>
      </c>
      <c r="S2409" s="1">
        <v>0</v>
      </c>
      <c r="T2409" s="1">
        <v>497545</v>
      </c>
      <c r="U2409" s="1"/>
      <c r="V2409" s="36"/>
      <c r="W2409" s="1"/>
      <c r="X2409" s="1"/>
      <c r="Y2409" s="1">
        <v>114305</v>
      </c>
      <c r="Z2409" s="1"/>
      <c r="AA2409" s="1"/>
      <c r="AB2409" s="1"/>
      <c r="AC2409" s="1"/>
      <c r="AD2409" s="1"/>
      <c r="AE2409" s="1"/>
      <c r="AF2409" s="1"/>
      <c r="AG2409" s="1">
        <v>0</v>
      </c>
      <c r="AH2409" s="1">
        <v>0</v>
      </c>
      <c r="AI2409" s="1">
        <v>1172869.1071875002</v>
      </c>
      <c r="AJ2409" s="1">
        <v>0</v>
      </c>
      <c r="AK2409" s="1">
        <v>0</v>
      </c>
      <c r="AL2409" s="1">
        <v>0</v>
      </c>
      <c r="AM2409" s="1">
        <v>0</v>
      </c>
      <c r="AN2409" s="1">
        <v>0</v>
      </c>
      <c r="AO2409" s="1">
        <v>0</v>
      </c>
      <c r="AP2409" s="1">
        <v>0</v>
      </c>
      <c r="AQ2409" s="1">
        <v>1172869.1071875002</v>
      </c>
      <c r="AR2409" s="1">
        <v>0</v>
      </c>
      <c r="AS2409" s="1">
        <v>0</v>
      </c>
      <c r="AT2409" s="1">
        <v>247815.457517</v>
      </c>
      <c r="AU2409" s="1">
        <v>0</v>
      </c>
      <c r="AV2409" s="1">
        <v>0</v>
      </c>
      <c r="AW2409" s="1">
        <v>0</v>
      </c>
      <c r="AX2409" s="1">
        <v>0</v>
      </c>
      <c r="AY2409" s="1">
        <v>0</v>
      </c>
      <c r="AZ2409" s="1">
        <v>0</v>
      </c>
      <c r="BA2409" s="1">
        <v>0</v>
      </c>
      <c r="BB2409" s="1">
        <v>247815.457517</v>
      </c>
      <c r="BC2409" s="7">
        <v>0.77929851110760662</v>
      </c>
      <c r="BD2409" s="35" t="s">
        <v>552</v>
      </c>
      <c r="BE2409" s="35" t="s">
        <v>552</v>
      </c>
      <c r="BF2409" s="35">
        <v>2.8553890898401151</v>
      </c>
      <c r="BG2409" s="35" t="s">
        <v>552</v>
      </c>
      <c r="BH2409" s="35" t="s">
        <v>552</v>
      </c>
      <c r="BI2409" s="35" t="s">
        <v>552</v>
      </c>
      <c r="BJ2409" s="35" t="s">
        <v>552</v>
      </c>
      <c r="BK2409" s="35" t="s">
        <v>552</v>
      </c>
      <c r="BL2409" s="35" t="s">
        <v>552</v>
      </c>
      <c r="BM2409" s="35" t="s">
        <v>552</v>
      </c>
      <c r="BN2409" s="35">
        <v>2.8553890898401151</v>
      </c>
      <c r="BO2409" s="1">
        <v>0</v>
      </c>
      <c r="BP2409" s="1">
        <v>0</v>
      </c>
      <c r="BQ2409" s="1">
        <v>600068.55479999993</v>
      </c>
      <c r="BR2409" s="1">
        <v>26672.912931179922</v>
      </c>
      <c r="BS2409" s="1">
        <v>235696.0465834825</v>
      </c>
      <c r="BT2409" s="1">
        <v>600068.55479999993</v>
      </c>
      <c r="BU2409" s="1">
        <v>26672.912931179922</v>
      </c>
      <c r="BV2409" s="1">
        <v>69381.047658326584</v>
      </c>
      <c r="BW2409" s="35">
        <v>6.1377581405844284</v>
      </c>
      <c r="BX2409" s="1">
        <v>3083007.1023324328</v>
      </c>
      <c r="BY2409" s="1">
        <v>137038.97554526932</v>
      </c>
      <c r="BZ2409" s="1">
        <v>1210949.282037854</v>
      </c>
      <c r="CA2409" s="1">
        <v>3083007.1023324328</v>
      </c>
      <c r="CB2409" s="1">
        <v>137038.97554526932</v>
      </c>
      <c r="CC2409" s="1">
        <v>356463.04240884364</v>
      </c>
    </row>
    <row r="2410" spans="1:81" x14ac:dyDescent="0.25">
      <c r="A2410" t="s">
        <v>649</v>
      </c>
      <c r="B2410" t="s">
        <v>650</v>
      </c>
      <c r="C2410" t="s">
        <v>138</v>
      </c>
      <c r="D2410" t="s">
        <v>38</v>
      </c>
      <c r="E2410">
        <v>50006</v>
      </c>
      <c r="F2410" t="s">
        <v>39</v>
      </c>
      <c r="G2410" t="s">
        <v>55</v>
      </c>
      <c r="H2410" s="74">
        <v>0.53246165051848993</v>
      </c>
      <c r="I2410" s="1">
        <v>4524484</v>
      </c>
      <c r="J2410" s="1"/>
      <c r="K2410" s="1"/>
      <c r="L2410" s="1">
        <v>1053807</v>
      </c>
      <c r="M2410" s="1"/>
      <c r="N2410" s="1"/>
      <c r="O2410" s="1"/>
      <c r="P2410" s="1"/>
      <c r="Q2410" s="1"/>
      <c r="R2410" s="1"/>
      <c r="S2410" s="1"/>
      <c r="T2410" s="1">
        <v>1053807</v>
      </c>
      <c r="U2410" s="1">
        <v>32</v>
      </c>
      <c r="V2410" s="36">
        <v>0.12321686899232237</v>
      </c>
      <c r="W2410" s="1"/>
      <c r="X2410" s="1"/>
      <c r="Y2410" s="1">
        <v>297648</v>
      </c>
      <c r="Z2410" s="1"/>
      <c r="AA2410" s="1"/>
      <c r="AB2410" s="1"/>
      <c r="AC2410" s="1"/>
      <c r="AD2410" s="1"/>
      <c r="AE2410" s="1"/>
      <c r="AF2410" s="1"/>
      <c r="AG2410" s="1">
        <v>0</v>
      </c>
      <c r="AH2410" s="1">
        <v>0</v>
      </c>
      <c r="AI2410" s="1">
        <v>3051302.4493124997</v>
      </c>
      <c r="AJ2410" s="1">
        <v>0</v>
      </c>
      <c r="AK2410" s="1">
        <v>0</v>
      </c>
      <c r="AL2410" s="1">
        <v>0</v>
      </c>
      <c r="AM2410" s="1">
        <v>0</v>
      </c>
      <c r="AN2410" s="1">
        <v>0</v>
      </c>
      <c r="AO2410" s="1">
        <v>0</v>
      </c>
      <c r="AP2410" s="1">
        <v>0</v>
      </c>
      <c r="AQ2410" s="1">
        <v>3051302.4493124997</v>
      </c>
      <c r="AR2410" s="1">
        <v>0</v>
      </c>
      <c r="AS2410" s="1">
        <v>0</v>
      </c>
      <c r="AT2410" s="1">
        <v>645306.63837119995</v>
      </c>
      <c r="AU2410" s="1">
        <v>0</v>
      </c>
      <c r="AV2410" s="1">
        <v>0</v>
      </c>
      <c r="AW2410" s="1">
        <v>0</v>
      </c>
      <c r="AX2410" s="1">
        <v>0</v>
      </c>
      <c r="AY2410" s="1">
        <v>0</v>
      </c>
      <c r="AZ2410" s="1">
        <v>0</v>
      </c>
      <c r="BA2410" s="1">
        <v>0</v>
      </c>
      <c r="BB2410" s="1">
        <v>645306.63837119995</v>
      </c>
      <c r="BC2410" s="7">
        <v>0.81702335286934369</v>
      </c>
      <c r="BD2410" s="35" t="s">
        <v>552</v>
      </c>
      <c r="BE2410" s="35" t="s">
        <v>552</v>
      </c>
      <c r="BF2410" s="35">
        <v>3.5078615796665797</v>
      </c>
      <c r="BG2410" s="35" t="s">
        <v>552</v>
      </c>
      <c r="BH2410" s="35" t="s">
        <v>552</v>
      </c>
      <c r="BI2410" s="35" t="s">
        <v>552</v>
      </c>
      <c r="BJ2410" s="35" t="s">
        <v>552</v>
      </c>
      <c r="BK2410" s="35" t="s">
        <v>552</v>
      </c>
      <c r="BL2410" s="35" t="s">
        <v>552</v>
      </c>
      <c r="BM2410" s="35" t="s">
        <v>552</v>
      </c>
      <c r="BN2410" s="35">
        <v>3.5078615796665797</v>
      </c>
      <c r="BO2410" s="1">
        <v>0</v>
      </c>
      <c r="BP2410" s="1"/>
      <c r="BQ2410" s="1">
        <v>1489279.1534399998</v>
      </c>
      <c r="BR2410" s="1">
        <v>66198.124984512964</v>
      </c>
      <c r="BS2410" s="1">
        <v>584961.84463789465</v>
      </c>
      <c r="BT2410" s="1">
        <v>1489279.1534399998</v>
      </c>
      <c r="BU2410" s="1">
        <v>66198.124984512964</v>
      </c>
      <c r="BV2410" s="1">
        <v>172193.23874721542</v>
      </c>
      <c r="BW2410" s="35">
        <v>5.9933868358893845</v>
      </c>
      <c r="BX2410" s="1">
        <v>7436546.919751781</v>
      </c>
      <c r="BY2410" s="1">
        <v>330552.84585822717</v>
      </c>
      <c r="BZ2410" s="1">
        <v>2920940.7745124344</v>
      </c>
      <c r="CA2410" s="1">
        <v>7436546.919751781</v>
      </c>
      <c r="CB2410" s="1">
        <v>330552.84585822717</v>
      </c>
      <c r="CC2410" s="1">
        <v>859827.45158950333</v>
      </c>
    </row>
    <row r="2411" spans="1:81" x14ac:dyDescent="0.25">
      <c r="A2411" t="s">
        <v>649</v>
      </c>
      <c r="B2411" t="s">
        <v>650</v>
      </c>
      <c r="C2411" t="s">
        <v>138</v>
      </c>
      <c r="D2411" t="s">
        <v>28</v>
      </c>
      <c r="E2411">
        <v>50006</v>
      </c>
      <c r="F2411" t="s">
        <v>39</v>
      </c>
      <c r="G2411" t="s">
        <v>55</v>
      </c>
      <c r="H2411" s="74">
        <v>0.53246165051848993</v>
      </c>
      <c r="I2411" s="1">
        <v>4678867</v>
      </c>
      <c r="J2411" s="1">
        <v>0</v>
      </c>
      <c r="K2411" s="1">
        <v>0</v>
      </c>
      <c r="L2411" s="1">
        <v>1053807</v>
      </c>
      <c r="M2411" s="1">
        <v>0</v>
      </c>
      <c r="N2411" s="1">
        <v>0</v>
      </c>
      <c r="O2411" s="1">
        <v>0</v>
      </c>
      <c r="P2411" s="1">
        <v>145820</v>
      </c>
      <c r="Q2411" s="1">
        <v>0</v>
      </c>
      <c r="R2411" s="1">
        <v>0</v>
      </c>
      <c r="S2411" s="1">
        <v>0</v>
      </c>
      <c r="T2411" s="1">
        <v>1199627</v>
      </c>
      <c r="U2411" s="1"/>
      <c r="V2411" s="36"/>
      <c r="W2411" s="1"/>
      <c r="X2411" s="1"/>
      <c r="Y2411" s="1">
        <v>297648</v>
      </c>
      <c r="Z2411" s="1"/>
      <c r="AA2411" s="1"/>
      <c r="AB2411" s="1"/>
      <c r="AC2411" s="1">
        <v>23006</v>
      </c>
      <c r="AD2411" s="1"/>
      <c r="AE2411" s="1"/>
      <c r="AF2411" s="1"/>
      <c r="AG2411" s="1">
        <v>0</v>
      </c>
      <c r="AH2411" s="1">
        <v>0</v>
      </c>
      <c r="AI2411" s="1">
        <v>3051302.4493124997</v>
      </c>
      <c r="AJ2411" s="1">
        <v>0</v>
      </c>
      <c r="AK2411" s="1">
        <v>0</v>
      </c>
      <c r="AL2411" s="1">
        <v>0</v>
      </c>
      <c r="AM2411" s="1">
        <v>202158.30721666667</v>
      </c>
      <c r="AN2411" s="1">
        <v>0</v>
      </c>
      <c r="AO2411" s="1">
        <v>0</v>
      </c>
      <c r="AP2411" s="1">
        <v>0</v>
      </c>
      <c r="AQ2411" s="1">
        <v>3253460.7565291664</v>
      </c>
      <c r="AR2411" s="1">
        <v>0</v>
      </c>
      <c r="AS2411" s="1">
        <v>0</v>
      </c>
      <c r="AT2411" s="1">
        <v>645306.63837119995</v>
      </c>
      <c r="AU2411" s="1">
        <v>0</v>
      </c>
      <c r="AV2411" s="1">
        <v>0</v>
      </c>
      <c r="AW2411" s="1">
        <v>0</v>
      </c>
      <c r="AX2411" s="1">
        <v>59842.747079999994</v>
      </c>
      <c r="AY2411" s="1">
        <v>0</v>
      </c>
      <c r="AZ2411" s="1">
        <v>0</v>
      </c>
      <c r="BA2411" s="1">
        <v>0</v>
      </c>
      <c r="BB2411" s="1">
        <v>705149.38545119995</v>
      </c>
      <c r="BC2411" s="7">
        <v>0.84606169441883394</v>
      </c>
      <c r="BD2411" s="35" t="s">
        <v>552</v>
      </c>
      <c r="BE2411" s="35" t="s">
        <v>552</v>
      </c>
      <c r="BF2411" s="35">
        <v>3.5078615796665797</v>
      </c>
      <c r="BG2411" s="35" t="s">
        <v>552</v>
      </c>
      <c r="BH2411" s="35" t="s">
        <v>552</v>
      </c>
      <c r="BI2411" s="35" t="s">
        <v>552</v>
      </c>
      <c r="BJ2411" s="35">
        <v>1.7967429316737531</v>
      </c>
      <c r="BK2411" s="35" t="s">
        <v>552</v>
      </c>
      <c r="BL2411" s="35" t="s">
        <v>552</v>
      </c>
      <c r="BM2411" s="35" t="s">
        <v>552</v>
      </c>
      <c r="BN2411" s="35">
        <v>3.2998674937962935</v>
      </c>
      <c r="BO2411" s="1">
        <v>0</v>
      </c>
      <c r="BP2411" s="1">
        <v>0</v>
      </c>
      <c r="BQ2411" s="1">
        <v>1540095.8617199997</v>
      </c>
      <c r="BR2411" s="1">
        <v>68456.916291871778</v>
      </c>
      <c r="BS2411" s="1">
        <v>604921.72613172513</v>
      </c>
      <c r="BT2411" s="1">
        <v>1540095.8617199997</v>
      </c>
      <c r="BU2411" s="1">
        <v>68456.916291871778</v>
      </c>
      <c r="BV2411" s="1">
        <v>178068.76152009101</v>
      </c>
      <c r="BW2411" s="35">
        <v>5.9933868358893845</v>
      </c>
      <c r="BX2411" s="1">
        <v>7690294.4019203652</v>
      </c>
      <c r="BY2411" s="1">
        <v>341831.86463741411</v>
      </c>
      <c r="BZ2411" s="1">
        <v>3020608.1840096409</v>
      </c>
      <c r="CA2411" s="1">
        <v>7690294.4019203652</v>
      </c>
      <c r="CB2411" s="1">
        <v>341831.86463741411</v>
      </c>
      <c r="CC2411" s="1">
        <v>889166.20965754881</v>
      </c>
    </row>
    <row r="2412" spans="1:81" x14ac:dyDescent="0.25">
      <c r="A2412" t="s">
        <v>649</v>
      </c>
      <c r="B2412" t="s">
        <v>650</v>
      </c>
      <c r="C2412" t="s">
        <v>138</v>
      </c>
      <c r="D2412" t="s">
        <v>1730</v>
      </c>
      <c r="E2412">
        <v>50006</v>
      </c>
      <c r="F2412" t="s">
        <v>39</v>
      </c>
      <c r="G2412" t="s">
        <v>55</v>
      </c>
      <c r="H2412" s="74">
        <v>0.53246165051848993</v>
      </c>
      <c r="I2412" s="1">
        <v>154383</v>
      </c>
      <c r="J2412" s="1"/>
      <c r="K2412" s="1"/>
      <c r="L2412" s="1"/>
      <c r="M2412" s="1"/>
      <c r="N2412" s="1"/>
      <c r="O2412" s="1"/>
      <c r="P2412" s="1">
        <v>145820</v>
      </c>
      <c r="Q2412" s="1"/>
      <c r="R2412" s="1"/>
      <c r="S2412" s="1"/>
      <c r="T2412" s="1">
        <v>145820</v>
      </c>
      <c r="U2412" s="1">
        <v>13</v>
      </c>
      <c r="V2412" s="36">
        <v>9.7824619921541595E-2</v>
      </c>
      <c r="W2412" s="1"/>
      <c r="X2412" s="1"/>
      <c r="Y2412" s="1"/>
      <c r="Z2412" s="1"/>
      <c r="AA2412" s="1"/>
      <c r="AB2412" s="1"/>
      <c r="AC2412" s="1">
        <v>23006</v>
      </c>
      <c r="AD2412" s="1"/>
      <c r="AE2412" s="1"/>
      <c r="AF2412" s="1"/>
      <c r="AG2412" s="1">
        <v>0</v>
      </c>
      <c r="AH2412" s="1">
        <v>0</v>
      </c>
      <c r="AI2412" s="1">
        <v>0</v>
      </c>
      <c r="AJ2412" s="1">
        <v>0</v>
      </c>
      <c r="AK2412" s="1"/>
      <c r="AL2412" s="1">
        <v>0</v>
      </c>
      <c r="AM2412" s="1">
        <v>202158.30721666667</v>
      </c>
      <c r="AN2412" s="1"/>
      <c r="AO2412" s="1">
        <v>0</v>
      </c>
      <c r="AP2412" s="1">
        <v>0</v>
      </c>
      <c r="AQ2412" s="1">
        <v>202158.30721666667</v>
      </c>
      <c r="AR2412" s="1">
        <v>0</v>
      </c>
      <c r="AS2412" s="1">
        <v>0</v>
      </c>
      <c r="AT2412" s="1">
        <v>0</v>
      </c>
      <c r="AU2412" s="1">
        <v>0</v>
      </c>
      <c r="AV2412" s="1"/>
      <c r="AW2412" s="1">
        <v>0</v>
      </c>
      <c r="AX2412" s="1">
        <v>59842.747079999994</v>
      </c>
      <c r="AY2412" s="1"/>
      <c r="AZ2412" s="1">
        <v>0</v>
      </c>
      <c r="BA2412" s="1">
        <v>0</v>
      </c>
      <c r="BB2412" s="1">
        <v>59842.747079999994</v>
      </c>
      <c r="BC2412" s="7">
        <v>1.6970848752561272</v>
      </c>
      <c r="BD2412" s="35" t="s">
        <v>552</v>
      </c>
      <c r="BE2412" s="35" t="s">
        <v>552</v>
      </c>
      <c r="BF2412" s="35" t="s">
        <v>552</v>
      </c>
      <c r="BG2412" s="35" t="s">
        <v>552</v>
      </c>
      <c r="BH2412" s="35" t="s">
        <v>552</v>
      </c>
      <c r="BI2412" s="35" t="s">
        <v>552</v>
      </c>
      <c r="BJ2412" s="35">
        <v>1.7967429316737531</v>
      </c>
      <c r="BK2412" s="35" t="s">
        <v>552</v>
      </c>
      <c r="BL2412" s="35" t="s">
        <v>552</v>
      </c>
      <c r="BM2412" s="35" t="s">
        <v>552</v>
      </c>
      <c r="BN2412" s="35">
        <v>1.7967429316737531</v>
      </c>
      <c r="BO2412" s="1">
        <v>0</v>
      </c>
      <c r="BP2412" s="1">
        <v>0</v>
      </c>
      <c r="BQ2412" s="1">
        <v>50816.708279999992</v>
      </c>
      <c r="BR2412" s="1">
        <v>2258.7913073588202</v>
      </c>
      <c r="BS2412" s="1">
        <v>19959.881493830479</v>
      </c>
      <c r="BT2412" s="1">
        <v>50816.708279999992</v>
      </c>
      <c r="BU2412" s="1">
        <v>2258.7913073588202</v>
      </c>
      <c r="BV2412" s="1">
        <v>5875.5227728756154</v>
      </c>
      <c r="BW2412" s="35">
        <v>5.9933868358893845</v>
      </c>
      <c r="BX2412" s="1">
        <v>253747.48216858305</v>
      </c>
      <c r="BY2412" s="1">
        <v>11279.018779186907</v>
      </c>
      <c r="BZ2412" s="1">
        <v>99667.40949720527</v>
      </c>
      <c r="CA2412" s="1">
        <v>253747.48216858305</v>
      </c>
      <c r="CB2412" s="1">
        <v>11279.018779186907</v>
      </c>
      <c r="CC2412" s="1">
        <v>29338.758068045398</v>
      </c>
    </row>
    <row r="2413" spans="1:81" x14ac:dyDescent="0.25">
      <c r="A2413" t="s">
        <v>832</v>
      </c>
      <c r="B2413" t="s">
        <v>833</v>
      </c>
      <c r="C2413" t="s">
        <v>138</v>
      </c>
      <c r="D2413" t="s">
        <v>38</v>
      </c>
      <c r="E2413">
        <v>50088</v>
      </c>
      <c r="F2413" t="s">
        <v>370</v>
      </c>
      <c r="G2413" t="s">
        <v>248</v>
      </c>
      <c r="H2413" s="74">
        <v>0.76628670288401013</v>
      </c>
      <c r="I2413" s="1">
        <v>2429349.9300000002</v>
      </c>
      <c r="J2413" s="1"/>
      <c r="K2413" s="1"/>
      <c r="L2413" s="1">
        <v>554838</v>
      </c>
      <c r="M2413" s="1"/>
      <c r="N2413" s="1"/>
      <c r="O2413" s="1"/>
      <c r="P2413" s="1"/>
      <c r="Q2413" s="1"/>
      <c r="R2413" s="1"/>
      <c r="S2413" s="1"/>
      <c r="T2413" s="1">
        <v>554838</v>
      </c>
      <c r="U2413" s="1">
        <v>28.8</v>
      </c>
      <c r="V2413" s="36">
        <v>0.15724895535451303</v>
      </c>
      <c r="W2413" s="1"/>
      <c r="X2413" s="1"/>
      <c r="Y2413" s="1">
        <v>128733</v>
      </c>
      <c r="Z2413" s="1"/>
      <c r="AA2413" s="1"/>
      <c r="AB2413" s="1"/>
      <c r="AC2413" s="1"/>
      <c r="AD2413" s="1"/>
      <c r="AE2413" s="1"/>
      <c r="AF2413" s="1"/>
      <c r="AG2413" s="1">
        <v>0</v>
      </c>
      <c r="AH2413" s="1">
        <v>0</v>
      </c>
      <c r="AI2413" s="1">
        <v>1320848.5991250002</v>
      </c>
      <c r="AJ2413" s="1">
        <v>0</v>
      </c>
      <c r="AK2413" s="1">
        <v>0</v>
      </c>
      <c r="AL2413" s="1">
        <v>0</v>
      </c>
      <c r="AM2413" s="1">
        <v>0</v>
      </c>
      <c r="AN2413" s="1">
        <v>0</v>
      </c>
      <c r="AO2413" s="1">
        <v>0</v>
      </c>
      <c r="AP2413" s="1">
        <v>0</v>
      </c>
      <c r="AQ2413" s="1">
        <v>1320848.5991250002</v>
      </c>
      <c r="AR2413" s="1">
        <v>0</v>
      </c>
      <c r="AS2413" s="1">
        <v>0</v>
      </c>
      <c r="AT2413" s="1">
        <v>279095.6414202</v>
      </c>
      <c r="AU2413" s="1">
        <v>0</v>
      </c>
      <c r="AV2413" s="1">
        <v>0</v>
      </c>
      <c r="AW2413" s="1">
        <v>0</v>
      </c>
      <c r="AX2413" s="1">
        <v>0</v>
      </c>
      <c r="AY2413" s="1">
        <v>0</v>
      </c>
      <c r="AZ2413" s="1">
        <v>0</v>
      </c>
      <c r="BA2413" s="1">
        <v>0</v>
      </c>
      <c r="BB2413" s="1">
        <v>279095.6414202</v>
      </c>
      <c r="BC2413" s="7">
        <v>0.65858945258874257</v>
      </c>
      <c r="BD2413" s="35" t="s">
        <v>552</v>
      </c>
      <c r="BE2413" s="35" t="s">
        <v>552</v>
      </c>
      <c r="BF2413" s="35">
        <v>2.8836241218972027</v>
      </c>
      <c r="BG2413" s="35" t="s">
        <v>552</v>
      </c>
      <c r="BH2413" s="35" t="s">
        <v>552</v>
      </c>
      <c r="BI2413" s="35" t="s">
        <v>552</v>
      </c>
      <c r="BJ2413" s="35" t="s">
        <v>552</v>
      </c>
      <c r="BK2413" s="35" t="s">
        <v>552</v>
      </c>
      <c r="BL2413" s="35" t="s">
        <v>552</v>
      </c>
      <c r="BM2413" s="35" t="s">
        <v>552</v>
      </c>
      <c r="BN2413" s="35">
        <v>2.8836241218972027</v>
      </c>
      <c r="BO2413" s="1">
        <v>0</v>
      </c>
      <c r="BP2413" s="1"/>
      <c r="BQ2413" s="1">
        <v>799644.82295879989</v>
      </c>
      <c r="BR2413" s="1">
        <v>35544.033374249484</v>
      </c>
      <c r="BS2413" s="1">
        <v>314085.98556735762</v>
      </c>
      <c r="BT2413" s="1">
        <v>799644.82295879989</v>
      </c>
      <c r="BU2413" s="1">
        <v>35544.033374249484</v>
      </c>
      <c r="BV2413" s="1">
        <v>92456.428732430271</v>
      </c>
      <c r="BW2413" s="35">
        <v>6.2616926280325105</v>
      </c>
      <c r="BX2413" s="1">
        <v>4207485.270006679</v>
      </c>
      <c r="BY2413" s="1">
        <v>187021.77837583004</v>
      </c>
      <c r="BZ2413" s="1">
        <v>1652623.9148280912</v>
      </c>
      <c r="CA2413" s="1">
        <v>4207485.270006679</v>
      </c>
      <c r="CB2413" s="1">
        <v>187021.77837583004</v>
      </c>
      <c r="CC2413" s="1">
        <v>486477.30947564152</v>
      </c>
    </row>
    <row r="2414" spans="1:81" x14ac:dyDescent="0.25">
      <c r="A2414" t="s">
        <v>832</v>
      </c>
      <c r="B2414" t="s">
        <v>833</v>
      </c>
      <c r="C2414" t="s">
        <v>138</v>
      </c>
      <c r="D2414" t="s">
        <v>28</v>
      </c>
      <c r="E2414">
        <v>50088</v>
      </c>
      <c r="F2414" t="s">
        <v>370</v>
      </c>
      <c r="G2414" t="s">
        <v>248</v>
      </c>
      <c r="H2414" s="74">
        <v>0.76628670288401013</v>
      </c>
      <c r="I2414" s="1">
        <v>3034531.93</v>
      </c>
      <c r="J2414" s="1">
        <v>0</v>
      </c>
      <c r="K2414" s="1">
        <v>0</v>
      </c>
      <c r="L2414" s="1">
        <v>737843</v>
      </c>
      <c r="M2414" s="1">
        <v>0</v>
      </c>
      <c r="N2414" s="1">
        <v>0</v>
      </c>
      <c r="O2414" s="1">
        <v>0</v>
      </c>
      <c r="P2414" s="1">
        <v>0</v>
      </c>
      <c r="Q2414" s="1">
        <v>0</v>
      </c>
      <c r="R2414" s="1">
        <v>0</v>
      </c>
      <c r="S2414" s="1">
        <v>0</v>
      </c>
      <c r="T2414" s="1">
        <v>737843</v>
      </c>
      <c r="U2414" s="1"/>
      <c r="V2414" s="36"/>
      <c r="W2414" s="1"/>
      <c r="X2414" s="1"/>
      <c r="Y2414" s="1">
        <v>171194</v>
      </c>
      <c r="Z2414" s="1"/>
      <c r="AA2414" s="1"/>
      <c r="AB2414" s="1"/>
      <c r="AC2414" s="1"/>
      <c r="AD2414" s="1"/>
      <c r="AE2414" s="1"/>
      <c r="AF2414" s="1"/>
      <c r="AG2414" s="1">
        <v>0</v>
      </c>
      <c r="AH2414" s="1">
        <v>0</v>
      </c>
      <c r="AI2414" s="1">
        <v>1756514.2800625004</v>
      </c>
      <c r="AJ2414" s="1">
        <v>0</v>
      </c>
      <c r="AK2414" s="1">
        <v>0</v>
      </c>
      <c r="AL2414" s="1">
        <v>0</v>
      </c>
      <c r="AM2414" s="1">
        <v>0</v>
      </c>
      <c r="AN2414" s="1">
        <v>0</v>
      </c>
      <c r="AO2414" s="1">
        <v>0</v>
      </c>
      <c r="AP2414" s="1">
        <v>0</v>
      </c>
      <c r="AQ2414" s="1">
        <v>1756514.2800625004</v>
      </c>
      <c r="AR2414" s="1">
        <v>0</v>
      </c>
      <c r="AS2414" s="1">
        <v>0</v>
      </c>
      <c r="AT2414" s="1">
        <v>371151.91316360002</v>
      </c>
      <c r="AU2414" s="1">
        <v>0</v>
      </c>
      <c r="AV2414" s="1">
        <v>0</v>
      </c>
      <c r="AW2414" s="1">
        <v>0</v>
      </c>
      <c r="AX2414" s="1">
        <v>0</v>
      </c>
      <c r="AY2414" s="1">
        <v>0</v>
      </c>
      <c r="AZ2414" s="1">
        <v>0</v>
      </c>
      <c r="BA2414" s="1">
        <v>0</v>
      </c>
      <c r="BB2414" s="1">
        <v>371151.91316360002</v>
      </c>
      <c r="BC2414" s="7">
        <v>0.70115136116761845</v>
      </c>
      <c r="BD2414" s="35" t="s">
        <v>552</v>
      </c>
      <c r="BE2414" s="35" t="s">
        <v>552</v>
      </c>
      <c r="BF2414" s="35">
        <v>2.8836299771443255</v>
      </c>
      <c r="BG2414" s="35" t="s">
        <v>552</v>
      </c>
      <c r="BH2414" s="35" t="s">
        <v>552</v>
      </c>
      <c r="BI2414" s="35" t="s">
        <v>552</v>
      </c>
      <c r="BJ2414" s="35" t="s">
        <v>552</v>
      </c>
      <c r="BK2414" s="35" t="s">
        <v>552</v>
      </c>
      <c r="BL2414" s="35" t="s">
        <v>552</v>
      </c>
      <c r="BM2414" s="35" t="s">
        <v>552</v>
      </c>
      <c r="BN2414" s="35">
        <v>2.8836299771443255</v>
      </c>
      <c r="BO2414" s="1">
        <v>0</v>
      </c>
      <c r="BP2414" s="1">
        <v>0</v>
      </c>
      <c r="BQ2414" s="1">
        <v>998846.53007879993</v>
      </c>
      <c r="BR2414" s="1">
        <v>44398.504662992586</v>
      </c>
      <c r="BS2414" s="1">
        <v>392328.80376754364</v>
      </c>
      <c r="BT2414" s="1">
        <v>998846.53007879993</v>
      </c>
      <c r="BU2414" s="1">
        <v>44398.504662992586</v>
      </c>
      <c r="BV2414" s="1">
        <v>115488.50235928304</v>
      </c>
      <c r="BW2414" s="35">
        <v>6.2616926280325105</v>
      </c>
      <c r="BX2414" s="1">
        <v>5255623.4238514751</v>
      </c>
      <c r="BY2414" s="1">
        <v>233611.28468093515</v>
      </c>
      <c r="BZ2414" s="1">
        <v>2064313.574548498</v>
      </c>
      <c r="CA2414" s="1">
        <v>5255623.4238514751</v>
      </c>
      <c r="CB2414" s="1">
        <v>233611.28468093515</v>
      </c>
      <c r="CC2414" s="1">
        <v>607665.00148635486</v>
      </c>
    </row>
    <row r="2415" spans="1:81" x14ac:dyDescent="0.25">
      <c r="A2415" t="s">
        <v>832</v>
      </c>
      <c r="B2415" t="s">
        <v>833</v>
      </c>
      <c r="C2415" t="s">
        <v>138</v>
      </c>
      <c r="D2415" t="s">
        <v>1730</v>
      </c>
      <c r="E2415">
        <v>50088</v>
      </c>
      <c r="F2415" t="s">
        <v>370</v>
      </c>
      <c r="G2415" t="s">
        <v>248</v>
      </c>
      <c r="H2415" s="74">
        <v>0.76628670288401013</v>
      </c>
      <c r="I2415" s="1">
        <v>605182</v>
      </c>
      <c r="J2415" s="1"/>
      <c r="K2415" s="1"/>
      <c r="L2415" s="1">
        <v>183005</v>
      </c>
      <c r="M2415" s="1"/>
      <c r="N2415" s="1"/>
      <c r="O2415" s="1"/>
      <c r="P2415" s="1"/>
      <c r="Q2415" s="1"/>
      <c r="R2415" s="1"/>
      <c r="S2415" s="1"/>
      <c r="T2415" s="1">
        <v>183005</v>
      </c>
      <c r="U2415" s="1">
        <v>14.727272727272727</v>
      </c>
      <c r="V2415" s="36">
        <v>0.25187780770646728</v>
      </c>
      <c r="W2415" s="1"/>
      <c r="X2415" s="1"/>
      <c r="Y2415" s="1">
        <v>42461</v>
      </c>
      <c r="Z2415" s="1"/>
      <c r="AA2415" s="1"/>
      <c r="AB2415" s="1"/>
      <c r="AC2415" s="1"/>
      <c r="AD2415" s="1"/>
      <c r="AE2415" s="1"/>
      <c r="AF2415" s="1"/>
      <c r="AG2415" s="1">
        <v>0</v>
      </c>
      <c r="AH2415" s="1">
        <v>0</v>
      </c>
      <c r="AI2415" s="1">
        <v>435665.68093750009</v>
      </c>
      <c r="AJ2415" s="1">
        <v>0</v>
      </c>
      <c r="AK2415" s="1"/>
      <c r="AL2415" s="1">
        <v>0</v>
      </c>
      <c r="AM2415" s="1">
        <v>0</v>
      </c>
      <c r="AN2415" s="1"/>
      <c r="AO2415" s="1">
        <v>0</v>
      </c>
      <c r="AP2415" s="1">
        <v>0</v>
      </c>
      <c r="AQ2415" s="1">
        <v>435665.68093750009</v>
      </c>
      <c r="AR2415" s="1">
        <v>0</v>
      </c>
      <c r="AS2415" s="1">
        <v>0</v>
      </c>
      <c r="AT2415" s="1">
        <v>92056.271743399993</v>
      </c>
      <c r="AU2415" s="1">
        <v>0</v>
      </c>
      <c r="AV2415" s="1"/>
      <c r="AW2415" s="1">
        <v>0</v>
      </c>
      <c r="AX2415" s="1">
        <v>0</v>
      </c>
      <c r="AY2415" s="1"/>
      <c r="AZ2415" s="1">
        <v>0</v>
      </c>
      <c r="BA2415" s="1">
        <v>0</v>
      </c>
      <c r="BB2415" s="1">
        <v>92056.271743399993</v>
      </c>
      <c r="BC2415" s="7">
        <v>0.8720053681056279</v>
      </c>
      <c r="BD2415" s="35" t="s">
        <v>552</v>
      </c>
      <c r="BE2415" s="35" t="s">
        <v>552</v>
      </c>
      <c r="BF2415" s="35">
        <v>2.8836477291926457</v>
      </c>
      <c r="BG2415" s="35" t="s">
        <v>552</v>
      </c>
      <c r="BH2415" s="35" t="s">
        <v>552</v>
      </c>
      <c r="BI2415" s="35" t="s">
        <v>552</v>
      </c>
      <c r="BJ2415" s="35" t="s">
        <v>552</v>
      </c>
      <c r="BK2415" s="35" t="s">
        <v>552</v>
      </c>
      <c r="BL2415" s="35" t="s">
        <v>552</v>
      </c>
      <c r="BM2415" s="35" t="s">
        <v>552</v>
      </c>
      <c r="BN2415" s="35">
        <v>2.8836477291926457</v>
      </c>
      <c r="BO2415" s="1">
        <v>0</v>
      </c>
      <c r="BP2415" s="1">
        <v>0</v>
      </c>
      <c r="BQ2415" s="1">
        <v>199201.70711999998</v>
      </c>
      <c r="BR2415" s="1">
        <v>8854.4712887430978</v>
      </c>
      <c r="BS2415" s="1">
        <v>78242.818200186026</v>
      </c>
      <c r="BT2415" s="1">
        <v>199201.70711999998</v>
      </c>
      <c r="BU2415" s="1">
        <v>8854.4712887430978</v>
      </c>
      <c r="BV2415" s="1">
        <v>23032.073626852769</v>
      </c>
      <c r="BW2415" s="35">
        <v>6.2616926280325105</v>
      </c>
      <c r="BX2415" s="1">
        <v>1048138.1538447952</v>
      </c>
      <c r="BY2415" s="1">
        <v>46589.506305105082</v>
      </c>
      <c r="BZ2415" s="1">
        <v>411689.65972040675</v>
      </c>
      <c r="CA2415" s="1">
        <v>1048138.1538447952</v>
      </c>
      <c r="CB2415" s="1">
        <v>46589.506305105082</v>
      </c>
      <c r="CC2415" s="1">
        <v>121187.69201071323</v>
      </c>
    </row>
    <row r="2416" spans="1:81" x14ac:dyDescent="0.25">
      <c r="A2416" t="s">
        <v>693</v>
      </c>
      <c r="B2416" t="s">
        <v>694</v>
      </c>
      <c r="C2416" t="s">
        <v>138</v>
      </c>
      <c r="D2416" t="s">
        <v>38</v>
      </c>
      <c r="E2416">
        <v>50096</v>
      </c>
      <c r="F2416" t="s">
        <v>39</v>
      </c>
      <c r="G2416" t="s">
        <v>55</v>
      </c>
      <c r="H2416" s="74">
        <v>0.53246165051848993</v>
      </c>
      <c r="I2416" s="1">
        <v>5489342</v>
      </c>
      <c r="J2416" s="1"/>
      <c r="K2416" s="1"/>
      <c r="L2416" s="1">
        <v>899860</v>
      </c>
      <c r="M2416" s="1"/>
      <c r="N2416" s="1"/>
      <c r="O2416" s="1"/>
      <c r="P2416" s="1"/>
      <c r="Q2416" s="1"/>
      <c r="R2416" s="1"/>
      <c r="S2416" s="1"/>
      <c r="T2416" s="1">
        <v>899860</v>
      </c>
      <c r="U2416" s="1">
        <v>31.34375</v>
      </c>
      <c r="V2416" s="36">
        <v>0.15222094264159253</v>
      </c>
      <c r="W2416" s="1"/>
      <c r="X2416" s="1"/>
      <c r="Y2416" s="1">
        <v>297297</v>
      </c>
      <c r="Z2416" s="1"/>
      <c r="AA2416" s="1"/>
      <c r="AB2416" s="1"/>
      <c r="AC2416" s="1"/>
      <c r="AD2416" s="1"/>
      <c r="AE2416" s="1"/>
      <c r="AF2416" s="1"/>
      <c r="AG2416" s="1">
        <v>0</v>
      </c>
      <c r="AH2416" s="1">
        <v>0</v>
      </c>
      <c r="AI2416" s="1">
        <v>3045919.4837500001</v>
      </c>
      <c r="AJ2416" s="1">
        <v>0</v>
      </c>
      <c r="AK2416" s="1">
        <v>0</v>
      </c>
      <c r="AL2416" s="1">
        <v>0</v>
      </c>
      <c r="AM2416" s="1">
        <v>0</v>
      </c>
      <c r="AN2416" s="1">
        <v>0</v>
      </c>
      <c r="AO2416" s="1">
        <v>0</v>
      </c>
      <c r="AP2416" s="1">
        <v>0</v>
      </c>
      <c r="AQ2416" s="1">
        <v>3045919.4837500001</v>
      </c>
      <c r="AR2416" s="1">
        <v>0</v>
      </c>
      <c r="AS2416" s="1">
        <v>0</v>
      </c>
      <c r="AT2416" s="1">
        <v>644545.66356180003</v>
      </c>
      <c r="AU2416" s="1">
        <v>0</v>
      </c>
      <c r="AV2416" s="1">
        <v>0</v>
      </c>
      <c r="AW2416" s="1">
        <v>0</v>
      </c>
      <c r="AX2416" s="1">
        <v>0</v>
      </c>
      <c r="AY2416" s="1">
        <v>0</v>
      </c>
      <c r="AZ2416" s="1">
        <v>0</v>
      </c>
      <c r="BA2416" s="1">
        <v>0</v>
      </c>
      <c r="BB2416" s="1">
        <v>644545.66356180003</v>
      </c>
      <c r="BC2416" s="7">
        <v>0.67229645143476213</v>
      </c>
      <c r="BD2416" s="35" t="s">
        <v>552</v>
      </c>
      <c r="BE2416" s="35" t="s">
        <v>552</v>
      </c>
      <c r="BF2416" s="35">
        <v>4.1011547877578733</v>
      </c>
      <c r="BG2416" s="35" t="s">
        <v>552</v>
      </c>
      <c r="BH2416" s="35" t="s">
        <v>552</v>
      </c>
      <c r="BI2416" s="35" t="s">
        <v>552</v>
      </c>
      <c r="BJ2416" s="35" t="s">
        <v>552</v>
      </c>
      <c r="BK2416" s="35" t="s">
        <v>552</v>
      </c>
      <c r="BL2416" s="35" t="s">
        <v>552</v>
      </c>
      <c r="BM2416" s="35" t="s">
        <v>552</v>
      </c>
      <c r="BN2416" s="35">
        <v>4.1011547877578733</v>
      </c>
      <c r="BO2416" s="1">
        <v>0</v>
      </c>
      <c r="BP2416" s="1"/>
      <c r="BQ2416" s="1">
        <v>1806871.8127199998</v>
      </c>
      <c r="BR2416" s="1">
        <v>80315.047594098331</v>
      </c>
      <c r="BS2416" s="1">
        <v>709706.48192551255</v>
      </c>
      <c r="BT2416" s="1">
        <v>1806871.8127199998</v>
      </c>
      <c r="BU2416" s="1">
        <v>80315.047594098331</v>
      </c>
      <c r="BV2416" s="1">
        <v>208913.8955008167</v>
      </c>
      <c r="BW2416" s="35">
        <v>6.0012098025042357</v>
      </c>
      <c r="BX2416" s="1">
        <v>9036545.0216438621</v>
      </c>
      <c r="BY2416" s="1">
        <v>401672.40331619885</v>
      </c>
      <c r="BZ2416" s="1">
        <v>3549391.0143066691</v>
      </c>
      <c r="CA2416" s="1">
        <v>9036545.0216438621</v>
      </c>
      <c r="CB2416" s="1">
        <v>401672.40331619885</v>
      </c>
      <c r="CC2416" s="1">
        <v>1044822.2220580301</v>
      </c>
    </row>
    <row r="2417" spans="1:81" x14ac:dyDescent="0.25">
      <c r="A2417" t="s">
        <v>693</v>
      </c>
      <c r="B2417" t="s">
        <v>694</v>
      </c>
      <c r="C2417" t="s">
        <v>138</v>
      </c>
      <c r="D2417" t="s">
        <v>28</v>
      </c>
      <c r="E2417">
        <v>50096</v>
      </c>
      <c r="F2417" t="s">
        <v>39</v>
      </c>
      <c r="G2417" t="s">
        <v>55</v>
      </c>
      <c r="H2417" s="74">
        <v>0.53246165051848993</v>
      </c>
      <c r="I2417" s="1">
        <v>5573888</v>
      </c>
      <c r="J2417" s="1">
        <v>0</v>
      </c>
      <c r="K2417" s="1">
        <v>0</v>
      </c>
      <c r="L2417" s="1">
        <v>954507</v>
      </c>
      <c r="M2417" s="1">
        <v>0</v>
      </c>
      <c r="N2417" s="1">
        <v>0</v>
      </c>
      <c r="O2417" s="1">
        <v>0</v>
      </c>
      <c r="P2417" s="1">
        <v>0</v>
      </c>
      <c r="Q2417" s="1">
        <v>0</v>
      </c>
      <c r="R2417" s="1">
        <v>0</v>
      </c>
      <c r="S2417" s="1">
        <v>0</v>
      </c>
      <c r="T2417" s="1">
        <v>954507</v>
      </c>
      <c r="U2417" s="1"/>
      <c r="V2417" s="36"/>
      <c r="W2417" s="1"/>
      <c r="X2417" s="1"/>
      <c r="Y2417" s="1">
        <v>309900</v>
      </c>
      <c r="Z2417" s="1"/>
      <c r="AA2417" s="1"/>
      <c r="AB2417" s="1"/>
      <c r="AC2417" s="1">
        <v>1791</v>
      </c>
      <c r="AD2417" s="1"/>
      <c r="AE2417" s="1"/>
      <c r="AF2417" s="1"/>
      <c r="AG2417" s="1">
        <v>0</v>
      </c>
      <c r="AH2417" s="1">
        <v>0</v>
      </c>
      <c r="AI2417" s="1">
        <v>3175234.8005625</v>
      </c>
      <c r="AJ2417" s="1">
        <v>0</v>
      </c>
      <c r="AK2417" s="1">
        <v>0</v>
      </c>
      <c r="AL2417" s="1">
        <v>0</v>
      </c>
      <c r="AM2417" s="1">
        <v>15782.005439999999</v>
      </c>
      <c r="AN2417" s="1">
        <v>0</v>
      </c>
      <c r="AO2417" s="1">
        <v>0</v>
      </c>
      <c r="AP2417" s="1">
        <v>0</v>
      </c>
      <c r="AQ2417" s="1">
        <v>3191016.8060025</v>
      </c>
      <c r="AR2417" s="1">
        <v>0</v>
      </c>
      <c r="AS2417" s="1">
        <v>0</v>
      </c>
      <c r="AT2417" s="1">
        <v>671869.21206000005</v>
      </c>
      <c r="AU2417" s="1">
        <v>0</v>
      </c>
      <c r="AV2417" s="1">
        <v>0</v>
      </c>
      <c r="AW2417" s="1">
        <v>0</v>
      </c>
      <c r="AX2417" s="1">
        <v>4658.7133799999992</v>
      </c>
      <c r="AY2417" s="1">
        <v>0</v>
      </c>
      <c r="AZ2417" s="1">
        <v>0</v>
      </c>
      <c r="BA2417" s="1">
        <v>0</v>
      </c>
      <c r="BB2417" s="1">
        <v>676527.92544000002</v>
      </c>
      <c r="BC2417" s="7">
        <v>0.69386839696859715</v>
      </c>
      <c r="BD2417" s="35" t="s">
        <v>552</v>
      </c>
      <c r="BE2417" s="35" t="s">
        <v>552</v>
      </c>
      <c r="BF2417" s="35">
        <v>4.0304618118279905</v>
      </c>
      <c r="BG2417" s="35" t="s">
        <v>552</v>
      </c>
      <c r="BH2417" s="35" t="s">
        <v>552</v>
      </c>
      <c r="BI2417" s="35" t="s">
        <v>552</v>
      </c>
      <c r="BJ2417" s="35" t="s">
        <v>552</v>
      </c>
      <c r="BK2417" s="35" t="s">
        <v>552</v>
      </c>
      <c r="BL2417" s="35" t="s">
        <v>552</v>
      </c>
      <c r="BM2417" s="35" t="s">
        <v>552</v>
      </c>
      <c r="BN2417" s="35">
        <v>4.0518767609273683</v>
      </c>
      <c r="BO2417" s="1">
        <v>0</v>
      </c>
      <c r="BP2417" s="1">
        <v>0</v>
      </c>
      <c r="BQ2417" s="1">
        <v>1834700.9740799998</v>
      </c>
      <c r="BR2417" s="1">
        <v>81552.047586791552</v>
      </c>
      <c r="BS2417" s="1">
        <v>720637.27184912702</v>
      </c>
      <c r="BT2417" s="1">
        <v>1834700.9740799998</v>
      </c>
      <c r="BU2417" s="1">
        <v>81552.047586791552</v>
      </c>
      <c r="BV2417" s="1">
        <v>212131.55514181044</v>
      </c>
      <c r="BW2417" s="35">
        <v>6.0012098025042357</v>
      </c>
      <c r="BX2417" s="1">
        <v>9175724.4962329641</v>
      </c>
      <c r="BY2417" s="1">
        <v>407858.89980535378</v>
      </c>
      <c r="BZ2417" s="1">
        <v>3604058.1880217637</v>
      </c>
      <c r="CA2417" s="1">
        <v>9175724.4962329641</v>
      </c>
      <c r="CB2417" s="1">
        <v>407858.89980535378</v>
      </c>
      <c r="CC2417" s="1">
        <v>1060914.41299569</v>
      </c>
    </row>
    <row r="2418" spans="1:81" x14ac:dyDescent="0.25">
      <c r="A2418" t="s">
        <v>693</v>
      </c>
      <c r="B2418" t="s">
        <v>694</v>
      </c>
      <c r="C2418" t="s">
        <v>138</v>
      </c>
      <c r="D2418" t="s">
        <v>1730</v>
      </c>
      <c r="E2418">
        <v>50096</v>
      </c>
      <c r="F2418" t="s">
        <v>39</v>
      </c>
      <c r="G2418" t="s">
        <v>55</v>
      </c>
      <c r="H2418" s="74">
        <v>0.53246165051848993</v>
      </c>
      <c r="I2418" s="1">
        <v>84546</v>
      </c>
      <c r="J2418" s="1"/>
      <c r="K2418" s="1"/>
      <c r="L2418" s="1">
        <v>54647</v>
      </c>
      <c r="M2418" s="1"/>
      <c r="N2418" s="1"/>
      <c r="O2418" s="1"/>
      <c r="P2418" s="1"/>
      <c r="Q2418" s="1"/>
      <c r="R2418" s="1"/>
      <c r="S2418" s="1"/>
      <c r="T2418" s="1">
        <v>54647</v>
      </c>
      <c r="U2418" s="1">
        <v>8.4</v>
      </c>
      <c r="V2418" s="36">
        <v>0.1244682429758607</v>
      </c>
      <c r="W2418" s="1"/>
      <c r="X2418" s="1"/>
      <c r="Y2418" s="1">
        <v>12603</v>
      </c>
      <c r="Z2418" s="1"/>
      <c r="AA2418" s="1"/>
      <c r="AB2418" s="1"/>
      <c r="AC2418" s="1">
        <v>1791</v>
      </c>
      <c r="AD2418" s="1"/>
      <c r="AE2418" s="1"/>
      <c r="AF2418" s="1"/>
      <c r="AG2418" s="1">
        <v>0</v>
      </c>
      <c r="AH2418" s="1">
        <v>0</v>
      </c>
      <c r="AI2418" s="1">
        <v>129315.31681250001</v>
      </c>
      <c r="AJ2418" s="1">
        <v>0</v>
      </c>
      <c r="AK2418" s="1"/>
      <c r="AL2418" s="1">
        <v>0</v>
      </c>
      <c r="AM2418" s="1">
        <v>15782.005439999999</v>
      </c>
      <c r="AN2418" s="1"/>
      <c r="AO2418" s="1">
        <v>0</v>
      </c>
      <c r="AP2418" s="1">
        <v>0</v>
      </c>
      <c r="AQ2418" s="1">
        <v>145097.32225250002</v>
      </c>
      <c r="AR2418" s="1">
        <v>0</v>
      </c>
      <c r="AS2418" s="1">
        <v>0</v>
      </c>
      <c r="AT2418" s="1">
        <v>27323.548498199998</v>
      </c>
      <c r="AU2418" s="1">
        <v>0</v>
      </c>
      <c r="AV2418" s="1"/>
      <c r="AW2418" s="1">
        <v>0</v>
      </c>
      <c r="AX2418" s="1">
        <v>4658.7133799999992</v>
      </c>
      <c r="AY2418" s="1"/>
      <c r="AZ2418" s="1">
        <v>0</v>
      </c>
      <c r="BA2418" s="1">
        <v>0</v>
      </c>
      <c r="BB2418" s="1">
        <v>31982.261878199999</v>
      </c>
      <c r="BC2418" s="7">
        <v>2.0944761920220945</v>
      </c>
      <c r="BD2418" s="35" t="s">
        <v>552</v>
      </c>
      <c r="BE2418" s="35" t="s">
        <v>552</v>
      </c>
      <c r="BF2418" s="35">
        <v>2.8663762934964407</v>
      </c>
      <c r="BG2418" s="35" t="s">
        <v>552</v>
      </c>
      <c r="BH2418" s="35" t="s">
        <v>552</v>
      </c>
      <c r="BI2418" s="35" t="s">
        <v>552</v>
      </c>
      <c r="BJ2418" s="35" t="s">
        <v>552</v>
      </c>
      <c r="BK2418" s="35" t="s">
        <v>552</v>
      </c>
      <c r="BL2418" s="35" t="s">
        <v>552</v>
      </c>
      <c r="BM2418" s="35" t="s">
        <v>552</v>
      </c>
      <c r="BN2418" s="35">
        <v>3.2404264484912257</v>
      </c>
      <c r="BO2418" s="1">
        <v>0</v>
      </c>
      <c r="BP2418" s="1">
        <v>0</v>
      </c>
      <c r="BQ2418" s="1">
        <v>27829.161359999995</v>
      </c>
      <c r="BR2418" s="1">
        <v>1236.9999926932292</v>
      </c>
      <c r="BS2418" s="1">
        <v>10930.789923614591</v>
      </c>
      <c r="BT2418" s="1">
        <v>27829.161359999995</v>
      </c>
      <c r="BU2418" s="1">
        <v>1236.9999926932292</v>
      </c>
      <c r="BV2418" s="1">
        <v>3217.6596409937738</v>
      </c>
      <c r="BW2418" s="35">
        <v>6.0012098025042357</v>
      </c>
      <c r="BX2418" s="1">
        <v>139179.47458910407</v>
      </c>
      <c r="BY2418" s="1">
        <v>6186.4964891550453</v>
      </c>
      <c r="BZ2418" s="1">
        <v>54667.173715095822</v>
      </c>
      <c r="CA2418" s="1">
        <v>139179.47458910407</v>
      </c>
      <c r="CB2418" s="1">
        <v>6186.4964891550453</v>
      </c>
      <c r="CC2418" s="1">
        <v>16092.19093766032</v>
      </c>
    </row>
    <row r="2419" spans="1:81" x14ac:dyDescent="0.25">
      <c r="A2419" t="s">
        <v>914</v>
      </c>
      <c r="B2419" t="s">
        <v>915</v>
      </c>
      <c r="C2419" t="s">
        <v>138</v>
      </c>
      <c r="D2419" t="s">
        <v>38</v>
      </c>
      <c r="E2419">
        <v>50091</v>
      </c>
      <c r="F2419" t="s">
        <v>370</v>
      </c>
      <c r="G2419" t="s">
        <v>248</v>
      </c>
      <c r="H2419" s="74">
        <v>0.76628670288401013</v>
      </c>
      <c r="I2419" s="1">
        <v>2039030.53</v>
      </c>
      <c r="J2419" s="1"/>
      <c r="K2419" s="1"/>
      <c r="L2419" s="1">
        <v>401980</v>
      </c>
      <c r="M2419" s="1"/>
      <c r="N2419" s="1"/>
      <c r="O2419" s="1"/>
      <c r="P2419" s="1"/>
      <c r="Q2419" s="1"/>
      <c r="R2419" s="1"/>
      <c r="S2419" s="1"/>
      <c r="T2419" s="1">
        <v>401980</v>
      </c>
      <c r="U2419" s="1">
        <v>33.909090909090907</v>
      </c>
      <c r="V2419" s="36">
        <v>0.15991178361730768</v>
      </c>
      <c r="W2419" s="1"/>
      <c r="X2419" s="1"/>
      <c r="Y2419" s="1">
        <v>93267</v>
      </c>
      <c r="Z2419" s="1"/>
      <c r="AA2419" s="1"/>
      <c r="AB2419" s="1"/>
      <c r="AC2419" s="1"/>
      <c r="AD2419" s="1"/>
      <c r="AE2419" s="1"/>
      <c r="AF2419" s="1"/>
      <c r="AG2419" s="1">
        <v>0</v>
      </c>
      <c r="AH2419" s="1">
        <v>0</v>
      </c>
      <c r="AI2419" s="1">
        <v>956954.21125000005</v>
      </c>
      <c r="AJ2419" s="1">
        <v>0</v>
      </c>
      <c r="AK2419" s="1">
        <v>0</v>
      </c>
      <c r="AL2419" s="1">
        <v>0</v>
      </c>
      <c r="AM2419" s="1">
        <v>0</v>
      </c>
      <c r="AN2419" s="1">
        <v>0</v>
      </c>
      <c r="AO2419" s="1">
        <v>0</v>
      </c>
      <c r="AP2419" s="1">
        <v>0</v>
      </c>
      <c r="AQ2419" s="1">
        <v>956954.21125000005</v>
      </c>
      <c r="AR2419" s="1">
        <v>0</v>
      </c>
      <c r="AS2419" s="1">
        <v>0</v>
      </c>
      <c r="AT2419" s="1">
        <v>202204.66537979999</v>
      </c>
      <c r="AU2419" s="1">
        <v>0</v>
      </c>
      <c r="AV2419" s="1">
        <v>0</v>
      </c>
      <c r="AW2419" s="1">
        <v>0</v>
      </c>
      <c r="AX2419" s="1">
        <v>0</v>
      </c>
      <c r="AY2419" s="1">
        <v>0</v>
      </c>
      <c r="AZ2419" s="1">
        <v>0</v>
      </c>
      <c r="BA2419" s="1">
        <v>0</v>
      </c>
      <c r="BB2419" s="1">
        <v>202204.66537979999</v>
      </c>
      <c r="BC2419" s="7">
        <v>0.56848529709351636</v>
      </c>
      <c r="BD2419" s="35" t="s">
        <v>552</v>
      </c>
      <c r="BE2419" s="35" t="s">
        <v>552</v>
      </c>
      <c r="BF2419" s="35">
        <v>2.8836232564550475</v>
      </c>
      <c r="BG2419" s="35" t="s">
        <v>552</v>
      </c>
      <c r="BH2419" s="35" t="s">
        <v>552</v>
      </c>
      <c r="BI2419" s="35" t="s">
        <v>552</v>
      </c>
      <c r="BJ2419" s="35" t="s">
        <v>552</v>
      </c>
      <c r="BK2419" s="35" t="s">
        <v>552</v>
      </c>
      <c r="BL2419" s="35" t="s">
        <v>552</v>
      </c>
      <c r="BM2419" s="35" t="s">
        <v>552</v>
      </c>
      <c r="BN2419" s="35">
        <v>2.8836232564550475</v>
      </c>
      <c r="BO2419" s="1">
        <v>0</v>
      </c>
      <c r="BP2419" s="1"/>
      <c r="BQ2419" s="1">
        <v>671167.28925479995</v>
      </c>
      <c r="BR2419" s="1">
        <v>29833.235761730557</v>
      </c>
      <c r="BS2419" s="1">
        <v>263622.34016117291</v>
      </c>
      <c r="BT2419" s="1">
        <v>671167.28925479995</v>
      </c>
      <c r="BU2419" s="1">
        <v>29833.235761730557</v>
      </c>
      <c r="BV2419" s="1">
        <v>77601.616198698292</v>
      </c>
      <c r="BW2419" s="35">
        <v>6.1632102822925807</v>
      </c>
      <c r="BX2419" s="1">
        <v>3465377.849018822</v>
      </c>
      <c r="BY2419" s="1">
        <v>154035.26963902594</v>
      </c>
      <c r="BZ2419" s="1">
        <v>1361137.5773622005</v>
      </c>
      <c r="CA2419" s="1">
        <v>3465377.849018822</v>
      </c>
      <c r="CB2419" s="1">
        <v>154035.26963902594</v>
      </c>
      <c r="CC2419" s="1">
        <v>400673.46267964144</v>
      </c>
    </row>
    <row r="2420" spans="1:81" x14ac:dyDescent="0.25">
      <c r="A2420" t="s">
        <v>914</v>
      </c>
      <c r="B2420" t="s">
        <v>915</v>
      </c>
      <c r="C2420" t="s">
        <v>138</v>
      </c>
      <c r="D2420" t="s">
        <v>28</v>
      </c>
      <c r="E2420">
        <v>50091</v>
      </c>
      <c r="F2420" t="s">
        <v>370</v>
      </c>
      <c r="G2420" t="s">
        <v>248</v>
      </c>
      <c r="H2420" s="74">
        <v>0.76628670288401013</v>
      </c>
      <c r="I2420" s="1">
        <v>2106100.2999999998</v>
      </c>
      <c r="J2420" s="1">
        <v>0</v>
      </c>
      <c r="K2420" s="1">
        <v>0</v>
      </c>
      <c r="L2420" s="1">
        <v>422961</v>
      </c>
      <c r="M2420" s="1">
        <v>0</v>
      </c>
      <c r="N2420" s="1">
        <v>0</v>
      </c>
      <c r="O2420" s="1">
        <v>0</v>
      </c>
      <c r="P2420" s="1">
        <v>0</v>
      </c>
      <c r="Q2420" s="1">
        <v>0</v>
      </c>
      <c r="R2420" s="1">
        <v>0</v>
      </c>
      <c r="S2420" s="1">
        <v>0</v>
      </c>
      <c r="T2420" s="1">
        <v>422961</v>
      </c>
      <c r="U2420" s="1"/>
      <c r="V2420" s="36"/>
      <c r="W2420" s="1"/>
      <c r="X2420" s="1"/>
      <c r="Y2420" s="1">
        <v>98135</v>
      </c>
      <c r="Z2420" s="1"/>
      <c r="AA2420" s="1"/>
      <c r="AB2420" s="1"/>
      <c r="AC2420" s="1"/>
      <c r="AD2420" s="1"/>
      <c r="AE2420" s="1"/>
      <c r="AF2420" s="1"/>
      <c r="AG2420" s="1">
        <v>0</v>
      </c>
      <c r="AH2420" s="1">
        <v>0</v>
      </c>
      <c r="AI2420" s="1">
        <v>1006901.7066875</v>
      </c>
      <c r="AJ2420" s="1">
        <v>0</v>
      </c>
      <c r="AK2420" s="1">
        <v>0</v>
      </c>
      <c r="AL2420" s="1">
        <v>0</v>
      </c>
      <c r="AM2420" s="1">
        <v>0</v>
      </c>
      <c r="AN2420" s="1">
        <v>0</v>
      </c>
      <c r="AO2420" s="1">
        <v>0</v>
      </c>
      <c r="AP2420" s="1">
        <v>0</v>
      </c>
      <c r="AQ2420" s="1">
        <v>1006901.7066875</v>
      </c>
      <c r="AR2420" s="1">
        <v>0</v>
      </c>
      <c r="AS2420" s="1">
        <v>0</v>
      </c>
      <c r="AT2420" s="1">
        <v>212758.58381899999</v>
      </c>
      <c r="AU2420" s="1">
        <v>0</v>
      </c>
      <c r="AV2420" s="1">
        <v>0</v>
      </c>
      <c r="AW2420" s="1">
        <v>0</v>
      </c>
      <c r="AX2420" s="1">
        <v>0</v>
      </c>
      <c r="AY2420" s="1">
        <v>0</v>
      </c>
      <c r="AZ2420" s="1">
        <v>0</v>
      </c>
      <c r="BA2420" s="1">
        <v>0</v>
      </c>
      <c r="BB2420" s="1">
        <v>212758.58381899999</v>
      </c>
      <c r="BC2420" s="7">
        <v>0.5791083598945882</v>
      </c>
      <c r="BD2420" s="35" t="s">
        <v>552</v>
      </c>
      <c r="BE2420" s="35" t="s">
        <v>552</v>
      </c>
      <c r="BF2420" s="35">
        <v>2.8836235267707897</v>
      </c>
      <c r="BG2420" s="35" t="s">
        <v>552</v>
      </c>
      <c r="BH2420" s="35" t="s">
        <v>552</v>
      </c>
      <c r="BI2420" s="35" t="s">
        <v>552</v>
      </c>
      <c r="BJ2420" s="35" t="s">
        <v>552</v>
      </c>
      <c r="BK2420" s="35" t="s">
        <v>552</v>
      </c>
      <c r="BL2420" s="35" t="s">
        <v>552</v>
      </c>
      <c r="BM2420" s="35" t="s">
        <v>552</v>
      </c>
      <c r="BN2420" s="35">
        <v>2.8836235267707897</v>
      </c>
      <c r="BO2420" s="1">
        <v>0</v>
      </c>
      <c r="BP2420" s="1">
        <v>0</v>
      </c>
      <c r="BQ2420" s="1">
        <v>693243.97474799992</v>
      </c>
      <c r="BR2420" s="1">
        <v>30814.539489877796</v>
      </c>
      <c r="BS2420" s="1">
        <v>272293.66188065283</v>
      </c>
      <c r="BT2420" s="1">
        <v>693243.97474799992</v>
      </c>
      <c r="BU2420" s="1">
        <v>30814.539489877796</v>
      </c>
      <c r="BV2420" s="1">
        <v>80154.163830280319</v>
      </c>
      <c r="BW2420" s="35">
        <v>6.1632102822925807</v>
      </c>
      <c r="BX2420" s="1">
        <v>3579364.4185562511</v>
      </c>
      <c r="BY2420" s="1">
        <v>159101.94713824781</v>
      </c>
      <c r="BZ2420" s="1">
        <v>1405909.434825286</v>
      </c>
      <c r="CA2420" s="1">
        <v>3579364.4185562511</v>
      </c>
      <c r="CB2420" s="1">
        <v>159101.94713824781</v>
      </c>
      <c r="CC2420" s="1">
        <v>413852.80285706738</v>
      </c>
    </row>
    <row r="2421" spans="1:81" x14ac:dyDescent="0.25">
      <c r="A2421" t="s">
        <v>914</v>
      </c>
      <c r="B2421" t="s">
        <v>915</v>
      </c>
      <c r="C2421" t="s">
        <v>138</v>
      </c>
      <c r="D2421" t="s">
        <v>1730</v>
      </c>
      <c r="E2421">
        <v>50091</v>
      </c>
      <c r="F2421" t="s">
        <v>370</v>
      </c>
      <c r="G2421" t="s">
        <v>248</v>
      </c>
      <c r="H2421" s="74">
        <v>0.76628670288401013</v>
      </c>
      <c r="I2421" s="1">
        <v>67069.77</v>
      </c>
      <c r="J2421" s="1"/>
      <c r="K2421" s="1"/>
      <c r="L2421" s="1">
        <v>20981</v>
      </c>
      <c r="M2421" s="1"/>
      <c r="N2421" s="1"/>
      <c r="O2421" s="1"/>
      <c r="P2421" s="1"/>
      <c r="Q2421" s="1"/>
      <c r="R2421" s="1"/>
      <c r="S2421" s="1"/>
      <c r="T2421" s="1">
        <v>20981</v>
      </c>
      <c r="U2421" s="1">
        <v>10</v>
      </c>
      <c r="V2421" s="36">
        <v>0.39513237893248498</v>
      </c>
      <c r="W2421" s="1"/>
      <c r="X2421" s="1"/>
      <c r="Y2421" s="1">
        <v>4868</v>
      </c>
      <c r="Z2421" s="1"/>
      <c r="AA2421" s="1"/>
      <c r="AB2421" s="1"/>
      <c r="AC2421" s="1"/>
      <c r="AD2421" s="1"/>
      <c r="AE2421" s="1"/>
      <c r="AF2421" s="1"/>
      <c r="AG2421" s="1">
        <v>0</v>
      </c>
      <c r="AH2421" s="1">
        <v>0</v>
      </c>
      <c r="AI2421" s="1">
        <v>49947.495437500009</v>
      </c>
      <c r="AJ2421" s="1">
        <v>0</v>
      </c>
      <c r="AK2421" s="1"/>
      <c r="AL2421" s="1">
        <v>0</v>
      </c>
      <c r="AM2421" s="1">
        <v>0</v>
      </c>
      <c r="AN2421" s="1"/>
      <c r="AO2421" s="1">
        <v>0</v>
      </c>
      <c r="AP2421" s="1">
        <v>0</v>
      </c>
      <c r="AQ2421" s="1">
        <v>49947.495437500009</v>
      </c>
      <c r="AR2421" s="1">
        <v>0</v>
      </c>
      <c r="AS2421" s="1">
        <v>0</v>
      </c>
      <c r="AT2421" s="1">
        <v>10553.918439199999</v>
      </c>
      <c r="AU2421" s="1">
        <v>0</v>
      </c>
      <c r="AV2421" s="1"/>
      <c r="AW2421" s="1">
        <v>0</v>
      </c>
      <c r="AX2421" s="1">
        <v>0</v>
      </c>
      <c r="AY2421" s="1"/>
      <c r="AZ2421" s="1">
        <v>0</v>
      </c>
      <c r="BA2421" s="1">
        <v>0</v>
      </c>
      <c r="BB2421" s="1">
        <v>10553.918439199999</v>
      </c>
      <c r="BC2421" s="7">
        <v>0.90206681604394956</v>
      </c>
      <c r="BD2421" s="35" t="s">
        <v>552</v>
      </c>
      <c r="BE2421" s="35" t="s">
        <v>552</v>
      </c>
      <c r="BF2421" s="35">
        <v>2.8836287058147851</v>
      </c>
      <c r="BG2421" s="35" t="s">
        <v>552</v>
      </c>
      <c r="BH2421" s="35" t="s">
        <v>552</v>
      </c>
      <c r="BI2421" s="35" t="s">
        <v>552</v>
      </c>
      <c r="BJ2421" s="35" t="s">
        <v>552</v>
      </c>
      <c r="BK2421" s="35" t="s">
        <v>552</v>
      </c>
      <c r="BL2421" s="35" t="s">
        <v>552</v>
      </c>
      <c r="BM2421" s="35" t="s">
        <v>552</v>
      </c>
      <c r="BN2421" s="35">
        <v>2.8836287058147851</v>
      </c>
      <c r="BO2421" s="1">
        <v>0</v>
      </c>
      <c r="BP2421" s="1">
        <v>0</v>
      </c>
      <c r="BQ2421" s="1">
        <v>22076.685493199999</v>
      </c>
      <c r="BR2421" s="1">
        <v>981.30372814724024</v>
      </c>
      <c r="BS2421" s="1">
        <v>8671.321719479909</v>
      </c>
      <c r="BT2421" s="1">
        <v>22076.685493199999</v>
      </c>
      <c r="BU2421" s="1">
        <v>981.30372814724024</v>
      </c>
      <c r="BV2421" s="1">
        <v>2552.5476315820383</v>
      </c>
      <c r="BW2421" s="35">
        <v>6.1632102822925807</v>
      </c>
      <c r="BX2421" s="1">
        <v>113986.56953742969</v>
      </c>
      <c r="BY2421" s="1">
        <v>5066.6774992218743</v>
      </c>
      <c r="BZ2421" s="1">
        <v>44771.857463085646</v>
      </c>
      <c r="CA2421" s="1">
        <v>113986.56953742969</v>
      </c>
      <c r="CB2421" s="1">
        <v>5066.6774992218743</v>
      </c>
      <c r="CC2421" s="1">
        <v>13179.340177425955</v>
      </c>
    </row>
    <row r="2422" spans="1:81" x14ac:dyDescent="0.25">
      <c r="A2422" t="s">
        <v>1574</v>
      </c>
      <c r="B2422" t="s">
        <v>1290</v>
      </c>
      <c r="C2422" t="s">
        <v>138</v>
      </c>
      <c r="D2422" t="s">
        <v>28</v>
      </c>
      <c r="E2422">
        <v>50202</v>
      </c>
      <c r="F2422" t="s">
        <v>370</v>
      </c>
      <c r="G2422" t="s">
        <v>55</v>
      </c>
      <c r="H2422" s="74">
        <v>0.53246165051848993</v>
      </c>
      <c r="I2422" s="1">
        <v>1740531.23</v>
      </c>
      <c r="J2422" s="1">
        <v>0</v>
      </c>
      <c r="K2422" s="1">
        <v>0</v>
      </c>
      <c r="L2422" s="1">
        <v>0</v>
      </c>
      <c r="M2422" s="1">
        <v>0</v>
      </c>
      <c r="N2422" s="1">
        <v>0</v>
      </c>
      <c r="O2422" s="1">
        <v>0</v>
      </c>
      <c r="P2422" s="1">
        <v>356974</v>
      </c>
      <c r="Q2422" s="1">
        <v>0</v>
      </c>
      <c r="R2422" s="1">
        <v>0</v>
      </c>
      <c r="S2422" s="1">
        <v>0</v>
      </c>
      <c r="T2422" s="1">
        <v>356974</v>
      </c>
      <c r="U2422" s="1"/>
      <c r="V2422" s="36"/>
      <c r="W2422" s="1"/>
      <c r="X2422" s="1"/>
      <c r="Y2422" s="1"/>
      <c r="Z2422" s="1"/>
      <c r="AA2422" s="1"/>
      <c r="AB2422" s="1"/>
      <c r="AC2422" s="1">
        <v>42047</v>
      </c>
      <c r="AD2422" s="1"/>
      <c r="AE2422" s="1"/>
      <c r="AF2422" s="1"/>
      <c r="AG2422" s="1">
        <v>0</v>
      </c>
      <c r="AH2422" s="1">
        <v>0</v>
      </c>
      <c r="AI2422" s="1">
        <v>0</v>
      </c>
      <c r="AJ2422" s="1">
        <v>0</v>
      </c>
      <c r="AK2422" s="1">
        <v>0</v>
      </c>
      <c r="AL2422" s="1">
        <v>0</v>
      </c>
      <c r="AM2422" s="1">
        <v>369578.12296833331</v>
      </c>
      <c r="AN2422" s="1">
        <v>0</v>
      </c>
      <c r="AO2422" s="1">
        <v>0</v>
      </c>
      <c r="AP2422" s="1">
        <v>0</v>
      </c>
      <c r="AQ2422" s="1">
        <v>369578.12296833331</v>
      </c>
      <c r="AR2422" s="1">
        <v>0</v>
      </c>
      <c r="AS2422" s="1">
        <v>0</v>
      </c>
      <c r="AT2422" s="1">
        <v>0</v>
      </c>
      <c r="AU2422" s="1">
        <v>0</v>
      </c>
      <c r="AV2422" s="1">
        <v>0</v>
      </c>
      <c r="AW2422" s="1">
        <v>0</v>
      </c>
      <c r="AX2422" s="1">
        <v>109371.81546</v>
      </c>
      <c r="AY2422" s="1">
        <v>0</v>
      </c>
      <c r="AZ2422" s="1">
        <v>0</v>
      </c>
      <c r="BA2422" s="1">
        <v>0</v>
      </c>
      <c r="BB2422" s="1">
        <v>109371.81546</v>
      </c>
      <c r="BC2422" s="7">
        <v>0.27517457324125882</v>
      </c>
      <c r="BD2422" s="35" t="s">
        <v>552</v>
      </c>
      <c r="BE2422" s="35" t="s">
        <v>552</v>
      </c>
      <c r="BF2422" s="35" t="s">
        <v>552</v>
      </c>
      <c r="BG2422" s="35" t="s">
        <v>552</v>
      </c>
      <c r="BH2422" s="35" t="s">
        <v>552</v>
      </c>
      <c r="BI2422" s="35" t="s">
        <v>552</v>
      </c>
      <c r="BJ2422" s="35">
        <v>1.3416941806079248</v>
      </c>
      <c r="BK2422" s="35" t="s">
        <v>552</v>
      </c>
      <c r="BL2422" s="35" t="s">
        <v>552</v>
      </c>
      <c r="BM2422" s="35" t="s">
        <v>552</v>
      </c>
      <c r="BN2422" s="35">
        <v>1.3416941806079248</v>
      </c>
      <c r="BO2422" s="1">
        <v>0</v>
      </c>
      <c r="BP2422" s="1">
        <v>0</v>
      </c>
      <c r="BQ2422" s="1">
        <v>572913.25966679992</v>
      </c>
      <c r="BR2422" s="1">
        <v>25465.866141418133</v>
      </c>
      <c r="BS2422" s="1">
        <v>225029.93909375387</v>
      </c>
      <c r="BT2422" s="1">
        <v>572913.25966679992</v>
      </c>
      <c r="BU2422" s="1">
        <v>25465.866141418133</v>
      </c>
      <c r="BV2422" s="1">
        <v>66241.301689734013</v>
      </c>
      <c r="BW2422" s="35">
        <v>6.1442532029274837</v>
      </c>
      <c r="BX2422" s="1">
        <v>2947210.8710405603</v>
      </c>
      <c r="BY2422" s="1">
        <v>131002.86346331277</v>
      </c>
      <c r="BZ2422" s="1">
        <v>1157610.9849376197</v>
      </c>
      <c r="CA2422" s="1">
        <v>2947210.8710405603</v>
      </c>
      <c r="CB2422" s="1">
        <v>131002.86346331277</v>
      </c>
      <c r="CC2422" s="1">
        <v>340762.02838349988</v>
      </c>
    </row>
    <row r="2423" spans="1:81" x14ac:dyDescent="0.25">
      <c r="A2423" t="s">
        <v>1574</v>
      </c>
      <c r="B2423" t="s">
        <v>1290</v>
      </c>
      <c r="C2423" t="s">
        <v>138</v>
      </c>
      <c r="D2423" t="s">
        <v>1730</v>
      </c>
      <c r="E2423">
        <v>50202</v>
      </c>
      <c r="F2423" t="s">
        <v>370</v>
      </c>
      <c r="G2423" t="s">
        <v>55</v>
      </c>
      <c r="H2423" s="74">
        <v>0.53246165051848993</v>
      </c>
      <c r="I2423" s="1">
        <v>1740531.23</v>
      </c>
      <c r="J2423" s="1"/>
      <c r="K2423" s="1"/>
      <c r="L2423" s="1"/>
      <c r="M2423" s="1"/>
      <c r="N2423" s="1"/>
      <c r="O2423" s="1"/>
      <c r="P2423" s="1">
        <v>356974</v>
      </c>
      <c r="Q2423" s="1"/>
      <c r="R2423" s="1"/>
      <c r="S2423" s="1"/>
      <c r="T2423" s="1">
        <v>356974</v>
      </c>
      <c r="U2423" s="1">
        <v>7.7142857142857144</v>
      </c>
      <c r="V2423" s="36">
        <v>0.61840492560950888</v>
      </c>
      <c r="W2423" s="1"/>
      <c r="X2423" s="1"/>
      <c r="Y2423" s="1"/>
      <c r="Z2423" s="1"/>
      <c r="AA2423" s="1"/>
      <c r="AB2423" s="1"/>
      <c r="AC2423" s="1">
        <v>42047</v>
      </c>
      <c r="AD2423" s="1"/>
      <c r="AE2423" s="1"/>
      <c r="AF2423" s="1"/>
      <c r="AG2423" s="1">
        <v>0</v>
      </c>
      <c r="AH2423" s="1">
        <v>0</v>
      </c>
      <c r="AI2423" s="1">
        <v>0</v>
      </c>
      <c r="AJ2423" s="1">
        <v>0</v>
      </c>
      <c r="AK2423" s="1"/>
      <c r="AL2423" s="1">
        <v>0</v>
      </c>
      <c r="AM2423" s="1">
        <v>369578.12296833331</v>
      </c>
      <c r="AN2423" s="1"/>
      <c r="AO2423" s="1">
        <v>0</v>
      </c>
      <c r="AP2423" s="1">
        <v>0</v>
      </c>
      <c r="AQ2423" s="1">
        <v>369578.12296833331</v>
      </c>
      <c r="AR2423" s="1">
        <v>0</v>
      </c>
      <c r="AS2423" s="1">
        <v>0</v>
      </c>
      <c r="AT2423" s="1">
        <v>0</v>
      </c>
      <c r="AU2423" s="1">
        <v>0</v>
      </c>
      <c r="AV2423" s="1"/>
      <c r="AW2423" s="1">
        <v>0</v>
      </c>
      <c r="AX2423" s="1">
        <v>109371.81546</v>
      </c>
      <c r="AY2423" s="1"/>
      <c r="AZ2423" s="1">
        <v>0</v>
      </c>
      <c r="BA2423" s="1">
        <v>0</v>
      </c>
      <c r="BB2423" s="1">
        <v>109371.81546</v>
      </c>
      <c r="BC2423" s="7">
        <v>0.27517457324125882</v>
      </c>
      <c r="BD2423" s="35" t="s">
        <v>552</v>
      </c>
      <c r="BE2423" s="35" t="s">
        <v>552</v>
      </c>
      <c r="BF2423" s="35" t="s">
        <v>552</v>
      </c>
      <c r="BG2423" s="35" t="s">
        <v>552</v>
      </c>
      <c r="BH2423" s="35" t="s">
        <v>552</v>
      </c>
      <c r="BI2423" s="35" t="s">
        <v>552</v>
      </c>
      <c r="BJ2423" s="35">
        <v>1.3416941806079248</v>
      </c>
      <c r="BK2423" s="35" t="s">
        <v>552</v>
      </c>
      <c r="BL2423" s="35" t="s">
        <v>552</v>
      </c>
      <c r="BM2423" s="35" t="s">
        <v>552</v>
      </c>
      <c r="BN2423" s="35">
        <v>1.3416941806079248</v>
      </c>
      <c r="BO2423" s="1">
        <v>0</v>
      </c>
      <c r="BP2423" s="1">
        <v>0</v>
      </c>
      <c r="BQ2423" s="1">
        <v>572913.25966679992</v>
      </c>
      <c r="BR2423" s="1">
        <v>25465.866141418133</v>
      </c>
      <c r="BS2423" s="1">
        <v>225029.93909375387</v>
      </c>
      <c r="BT2423" s="1">
        <v>572913.25966679992</v>
      </c>
      <c r="BU2423" s="1">
        <v>25465.866141418133</v>
      </c>
      <c r="BV2423" s="1">
        <v>66241.301689734013</v>
      </c>
      <c r="BW2423" s="35">
        <v>6.1442532029274837</v>
      </c>
      <c r="BX2423" s="1">
        <v>2947210.8710405603</v>
      </c>
      <c r="BY2423" s="1">
        <v>131002.86346331277</v>
      </c>
      <c r="BZ2423" s="1">
        <v>1157610.9849376197</v>
      </c>
      <c r="CA2423" s="1">
        <v>2947210.8710405603</v>
      </c>
      <c r="CB2423" s="1">
        <v>131002.86346331277</v>
      </c>
      <c r="CC2423" s="1">
        <v>340762.02838349988</v>
      </c>
    </row>
    <row r="2424" spans="1:81" x14ac:dyDescent="0.25">
      <c r="A2424" t="s">
        <v>1289</v>
      </c>
      <c r="B2424" t="s">
        <v>1290</v>
      </c>
      <c r="C2424" t="s">
        <v>138</v>
      </c>
      <c r="D2424" t="s">
        <v>38</v>
      </c>
      <c r="E2424">
        <v>50160</v>
      </c>
      <c r="F2424" t="s">
        <v>39</v>
      </c>
      <c r="G2424" t="s">
        <v>55</v>
      </c>
      <c r="H2424" s="74">
        <v>0.53246165051848993</v>
      </c>
      <c r="I2424" s="1">
        <v>2384265</v>
      </c>
      <c r="J2424" s="1"/>
      <c r="K2424" s="1"/>
      <c r="L2424" s="1"/>
      <c r="M2424" s="1"/>
      <c r="N2424" s="1"/>
      <c r="O2424" s="1"/>
      <c r="P2424" s="1"/>
      <c r="Q2424" s="1"/>
      <c r="R2424" s="1"/>
      <c r="S2424" s="1"/>
      <c r="T2424" s="1">
        <v>0</v>
      </c>
      <c r="U2424" s="1">
        <v>0</v>
      </c>
      <c r="V2424" s="36" t="s">
        <v>552</v>
      </c>
      <c r="W2424" s="1"/>
      <c r="X2424" s="1"/>
      <c r="Y2424" s="1">
        <v>71625</v>
      </c>
      <c r="Z2424" s="1"/>
      <c r="AA2424" s="1"/>
      <c r="AB2424" s="1"/>
      <c r="AC2424" s="1"/>
      <c r="AD2424" s="1"/>
      <c r="AE2424" s="1"/>
      <c r="AF2424" s="1"/>
      <c r="AG2424" s="1">
        <v>0</v>
      </c>
      <c r="AH2424" s="1">
        <v>0</v>
      </c>
      <c r="AI2424" s="1">
        <v>733631.95500000007</v>
      </c>
      <c r="AJ2424" s="1">
        <v>0</v>
      </c>
      <c r="AK2424" s="1">
        <v>0</v>
      </c>
      <c r="AL2424" s="1">
        <v>0</v>
      </c>
      <c r="AM2424" s="1">
        <v>0</v>
      </c>
      <c r="AN2424" s="1">
        <v>0</v>
      </c>
      <c r="AO2424" s="1">
        <v>0</v>
      </c>
      <c r="AP2424" s="1">
        <v>0</v>
      </c>
      <c r="AQ2424" s="1">
        <v>733631.95500000007</v>
      </c>
      <c r="AR2424" s="1">
        <v>0</v>
      </c>
      <c r="AS2424" s="1">
        <v>0</v>
      </c>
      <c r="AT2424" s="1">
        <v>155284.38952500001</v>
      </c>
      <c r="AU2424" s="1">
        <v>0</v>
      </c>
      <c r="AV2424" s="1">
        <v>0</v>
      </c>
      <c r="AW2424" s="1">
        <v>0</v>
      </c>
      <c r="AX2424" s="1">
        <v>0</v>
      </c>
      <c r="AY2424" s="1">
        <v>0</v>
      </c>
      <c r="AZ2424" s="1">
        <v>0</v>
      </c>
      <c r="BA2424" s="1">
        <v>0</v>
      </c>
      <c r="BB2424" s="1">
        <v>155284.38952500001</v>
      </c>
      <c r="BC2424" s="7">
        <v>0.37282615167567368</v>
      </c>
      <c r="BD2424" s="35" t="s">
        <v>552</v>
      </c>
      <c r="BE2424" s="35" t="s">
        <v>552</v>
      </c>
      <c r="BF2424" s="35" t="s">
        <v>552</v>
      </c>
      <c r="BG2424" s="35" t="s">
        <v>552</v>
      </c>
      <c r="BH2424" s="35" t="s">
        <v>552</v>
      </c>
      <c r="BI2424" s="35" t="s">
        <v>552</v>
      </c>
      <c r="BJ2424" s="35" t="s">
        <v>552</v>
      </c>
      <c r="BK2424" s="35" t="s">
        <v>552</v>
      </c>
      <c r="BL2424" s="35" t="s">
        <v>552</v>
      </c>
      <c r="BM2424" s="35" t="s">
        <v>552</v>
      </c>
      <c r="BN2424" s="35" t="s">
        <v>552</v>
      </c>
      <c r="BO2424" s="1">
        <v>0</v>
      </c>
      <c r="BP2424" s="1"/>
      <c r="BQ2424" s="1">
        <v>784804.66739999992</v>
      </c>
      <c r="BR2424" s="1">
        <v>34884.391781736835</v>
      </c>
      <c r="BS2424" s="1">
        <v>308257.04157768493</v>
      </c>
      <c r="BT2424" s="1">
        <v>784804.66739999992</v>
      </c>
      <c r="BU2424" s="1">
        <v>34884.391781736835</v>
      </c>
      <c r="BV2424" s="1">
        <v>90740.58221481822</v>
      </c>
      <c r="BW2424" s="35">
        <v>5.9899393272612249</v>
      </c>
      <c r="BX2424" s="1">
        <v>3916127.6740774252</v>
      </c>
      <c r="BY2424" s="1">
        <v>174070.99845927692</v>
      </c>
      <c r="BZ2424" s="1">
        <v>1538183.9346736886</v>
      </c>
      <c r="CA2424" s="1">
        <v>3916127.6740774252</v>
      </c>
      <c r="CB2424" s="1">
        <v>174070.99845927692</v>
      </c>
      <c r="CC2424" s="1">
        <v>452789.99977230188</v>
      </c>
    </row>
    <row r="2425" spans="1:81" x14ac:dyDescent="0.25">
      <c r="A2425" t="s">
        <v>1289</v>
      </c>
      <c r="B2425" t="s">
        <v>1290</v>
      </c>
      <c r="C2425" t="s">
        <v>138</v>
      </c>
      <c r="D2425" t="s">
        <v>28</v>
      </c>
      <c r="E2425">
        <v>50160</v>
      </c>
      <c r="F2425" t="s">
        <v>39</v>
      </c>
      <c r="G2425" t="s">
        <v>55</v>
      </c>
      <c r="H2425" s="74">
        <v>0.53246165051848993</v>
      </c>
      <c r="I2425" s="1">
        <v>3380581</v>
      </c>
      <c r="J2425" s="1">
        <v>0</v>
      </c>
      <c r="K2425" s="1">
        <v>0</v>
      </c>
      <c r="L2425" s="1">
        <v>53433</v>
      </c>
      <c r="M2425" s="1">
        <v>0</v>
      </c>
      <c r="N2425" s="1">
        <v>0</v>
      </c>
      <c r="O2425" s="1">
        <v>0</v>
      </c>
      <c r="P2425" s="1">
        <v>1129431</v>
      </c>
      <c r="Q2425" s="1">
        <v>0</v>
      </c>
      <c r="R2425" s="1">
        <v>0</v>
      </c>
      <c r="S2425" s="1">
        <v>0</v>
      </c>
      <c r="T2425" s="1">
        <v>1182864</v>
      </c>
      <c r="U2425" s="1"/>
      <c r="V2425" s="36"/>
      <c r="W2425" s="1"/>
      <c r="X2425" s="1"/>
      <c r="Y2425" s="1">
        <v>75882</v>
      </c>
      <c r="Z2425" s="1"/>
      <c r="AA2425" s="1"/>
      <c r="AB2425" s="1"/>
      <c r="AC2425" s="1">
        <v>101777</v>
      </c>
      <c r="AD2425" s="1"/>
      <c r="AE2425" s="1"/>
      <c r="AF2425" s="1"/>
      <c r="AG2425" s="1">
        <v>0</v>
      </c>
      <c r="AH2425" s="1">
        <v>0</v>
      </c>
      <c r="AI2425" s="1">
        <v>777720.4231875001</v>
      </c>
      <c r="AJ2425" s="1">
        <v>0</v>
      </c>
      <c r="AK2425" s="1">
        <v>0</v>
      </c>
      <c r="AL2425" s="1">
        <v>0</v>
      </c>
      <c r="AM2425" s="1">
        <v>894884.90537749999</v>
      </c>
      <c r="AN2425" s="1">
        <v>0</v>
      </c>
      <c r="AO2425" s="1">
        <v>0</v>
      </c>
      <c r="AP2425" s="1">
        <v>0</v>
      </c>
      <c r="AQ2425" s="1">
        <v>1672605.3285650001</v>
      </c>
      <c r="AR2425" s="1">
        <v>0</v>
      </c>
      <c r="AS2425" s="1">
        <v>0</v>
      </c>
      <c r="AT2425" s="1">
        <v>164513.64811080002</v>
      </c>
      <c r="AU2425" s="1">
        <v>0</v>
      </c>
      <c r="AV2425" s="1">
        <v>0</v>
      </c>
      <c r="AW2425" s="1">
        <v>0</v>
      </c>
      <c r="AX2425" s="1">
        <v>264740.29686</v>
      </c>
      <c r="AY2425" s="1">
        <v>0</v>
      </c>
      <c r="AZ2425" s="1">
        <v>0</v>
      </c>
      <c r="BA2425" s="1">
        <v>0</v>
      </c>
      <c r="BB2425" s="1">
        <v>429253.94497080002</v>
      </c>
      <c r="BC2425" s="7">
        <v>0.62174498216010798</v>
      </c>
      <c r="BD2425" s="35" t="s">
        <v>552</v>
      </c>
      <c r="BE2425" s="35" t="s">
        <v>552</v>
      </c>
      <c r="BF2425" s="35">
        <v>17.633935420026951</v>
      </c>
      <c r="BG2425" s="35" t="s">
        <v>552</v>
      </c>
      <c r="BH2425" s="35" t="s">
        <v>552</v>
      </c>
      <c r="BI2425" s="35" t="s">
        <v>552</v>
      </c>
      <c r="BJ2425" s="35">
        <v>1.0267339945844411</v>
      </c>
      <c r="BK2425" s="35" t="s">
        <v>552</v>
      </c>
      <c r="BL2425" s="35" t="s">
        <v>552</v>
      </c>
      <c r="BM2425" s="35" t="s">
        <v>552</v>
      </c>
      <c r="BN2425" s="35">
        <v>1.776923867440213</v>
      </c>
      <c r="BO2425" s="1">
        <v>0</v>
      </c>
      <c r="BP2425" s="1">
        <v>0</v>
      </c>
      <c r="BQ2425" s="1">
        <v>1112752.0419599998</v>
      </c>
      <c r="BR2425" s="1">
        <v>49461.579167540389</v>
      </c>
      <c r="BS2425" s="1">
        <v>437068.82325317513</v>
      </c>
      <c r="BT2425" s="1">
        <v>1112752.0419599998</v>
      </c>
      <c r="BU2425" s="1">
        <v>49461.579167540389</v>
      </c>
      <c r="BV2425" s="1">
        <v>128658.4704990227</v>
      </c>
      <c r="BW2425" s="35">
        <v>5.9899393272612249</v>
      </c>
      <c r="BX2425" s="1">
        <v>5552565.1756664356</v>
      </c>
      <c r="BY2425" s="1">
        <v>246810.27907655429</v>
      </c>
      <c r="BZ2425" s="1">
        <v>2180946.9098708038</v>
      </c>
      <c r="CA2425" s="1">
        <v>5552565.1756664356</v>
      </c>
      <c r="CB2425" s="1">
        <v>246810.27907655429</v>
      </c>
      <c r="CC2425" s="1">
        <v>641997.96172835142</v>
      </c>
    </row>
    <row r="2426" spans="1:81" x14ac:dyDescent="0.25">
      <c r="A2426" t="s">
        <v>1289</v>
      </c>
      <c r="B2426" t="s">
        <v>1290</v>
      </c>
      <c r="C2426" t="s">
        <v>138</v>
      </c>
      <c r="D2426" t="s">
        <v>1730</v>
      </c>
      <c r="E2426">
        <v>50160</v>
      </c>
      <c r="F2426" t="s">
        <v>39</v>
      </c>
      <c r="G2426" t="s">
        <v>55</v>
      </c>
      <c r="H2426" s="74">
        <v>0.53246165051848993</v>
      </c>
      <c r="I2426" s="1">
        <v>996316</v>
      </c>
      <c r="J2426" s="1"/>
      <c r="K2426" s="1"/>
      <c r="L2426" s="1">
        <v>53433</v>
      </c>
      <c r="M2426" s="1"/>
      <c r="N2426" s="1"/>
      <c r="O2426" s="1"/>
      <c r="P2426" s="1">
        <v>1129431</v>
      </c>
      <c r="Q2426" s="1"/>
      <c r="R2426" s="1"/>
      <c r="S2426" s="1"/>
      <c r="T2426" s="1">
        <v>1182864</v>
      </c>
      <c r="U2426" s="1">
        <v>6.1</v>
      </c>
      <c r="V2426" s="36">
        <v>0.14869679419606169</v>
      </c>
      <c r="W2426" s="1"/>
      <c r="X2426" s="1"/>
      <c r="Y2426" s="1">
        <v>4257</v>
      </c>
      <c r="Z2426" s="1"/>
      <c r="AA2426" s="1"/>
      <c r="AB2426" s="1"/>
      <c r="AC2426" s="1">
        <v>101777</v>
      </c>
      <c r="AD2426" s="1"/>
      <c r="AE2426" s="1"/>
      <c r="AF2426" s="1"/>
      <c r="AG2426" s="1">
        <v>0</v>
      </c>
      <c r="AH2426" s="1">
        <v>0</v>
      </c>
      <c r="AI2426" s="1">
        <v>44088.468187500002</v>
      </c>
      <c r="AJ2426" s="1">
        <v>0</v>
      </c>
      <c r="AK2426" s="1"/>
      <c r="AL2426" s="1">
        <v>0</v>
      </c>
      <c r="AM2426" s="1">
        <v>894884.90537749999</v>
      </c>
      <c r="AN2426" s="1"/>
      <c r="AO2426" s="1">
        <v>0</v>
      </c>
      <c r="AP2426" s="1">
        <v>0</v>
      </c>
      <c r="AQ2426" s="1">
        <v>938973.37356500002</v>
      </c>
      <c r="AR2426" s="1">
        <v>0</v>
      </c>
      <c r="AS2426" s="1">
        <v>0</v>
      </c>
      <c r="AT2426" s="1">
        <v>9229.2585858000002</v>
      </c>
      <c r="AU2426" s="1">
        <v>0</v>
      </c>
      <c r="AV2426" s="1"/>
      <c r="AW2426" s="1">
        <v>0</v>
      </c>
      <c r="AX2426" s="1">
        <v>264740.29686</v>
      </c>
      <c r="AY2426" s="1"/>
      <c r="AZ2426" s="1">
        <v>0</v>
      </c>
      <c r="BA2426" s="1">
        <v>0</v>
      </c>
      <c r="BB2426" s="1">
        <v>273969.55544580001</v>
      </c>
      <c r="BC2426" s="7">
        <v>1.2174279335178799</v>
      </c>
      <c r="BD2426" s="35" t="s">
        <v>552</v>
      </c>
      <c r="BE2426" s="35" t="s">
        <v>552</v>
      </c>
      <c r="BF2426" s="35">
        <v>0.99784265853124476</v>
      </c>
      <c r="BG2426" s="35" t="s">
        <v>552</v>
      </c>
      <c r="BH2426" s="35" t="s">
        <v>552</v>
      </c>
      <c r="BI2426" s="35" t="s">
        <v>552</v>
      </c>
      <c r="BJ2426" s="35">
        <v>1.0267339945844411</v>
      </c>
      <c r="BK2426" s="35" t="s">
        <v>552</v>
      </c>
      <c r="BL2426" s="35" t="s">
        <v>552</v>
      </c>
      <c r="BM2426" s="35" t="s">
        <v>552</v>
      </c>
      <c r="BN2426" s="35">
        <v>1.0254288988512628</v>
      </c>
      <c r="BO2426" s="1">
        <v>0</v>
      </c>
      <c r="BP2426" s="1">
        <v>0</v>
      </c>
      <c r="BQ2426" s="1">
        <v>327947.37455999997</v>
      </c>
      <c r="BR2426" s="1">
        <v>14577.187385803556</v>
      </c>
      <c r="BS2426" s="1">
        <v>128811.78167549023</v>
      </c>
      <c r="BT2426" s="1">
        <v>327947.37455999997</v>
      </c>
      <c r="BU2426" s="1">
        <v>14577.187385803556</v>
      </c>
      <c r="BV2426" s="1">
        <v>37917.888284204491</v>
      </c>
      <c r="BW2426" s="35">
        <v>5.9899393272612249</v>
      </c>
      <c r="BX2426" s="1">
        <v>1636437.5015890112</v>
      </c>
      <c r="BY2426" s="1">
        <v>72739.280617277414</v>
      </c>
      <c r="BZ2426" s="1">
        <v>642762.97519711556</v>
      </c>
      <c r="CA2426" s="1">
        <v>1636437.5015890112</v>
      </c>
      <c r="CB2426" s="1">
        <v>72739.280617277414</v>
      </c>
      <c r="CC2426" s="1">
        <v>189207.96195604966</v>
      </c>
    </row>
    <row r="2427" spans="1:81" x14ac:dyDescent="0.25">
      <c r="A2427" t="s">
        <v>1041</v>
      </c>
      <c r="B2427" t="s">
        <v>1042</v>
      </c>
      <c r="C2427" t="s">
        <v>138</v>
      </c>
      <c r="D2427" t="s">
        <v>38</v>
      </c>
      <c r="E2427">
        <v>50171</v>
      </c>
      <c r="F2427" t="s">
        <v>370</v>
      </c>
      <c r="G2427" t="s">
        <v>248</v>
      </c>
      <c r="H2427" s="74">
        <v>0.76628670288401013</v>
      </c>
      <c r="I2427" s="1">
        <v>676961.42</v>
      </c>
      <c r="J2427" s="1"/>
      <c r="K2427" s="1"/>
      <c r="L2427" s="1">
        <v>208088</v>
      </c>
      <c r="M2427" s="1"/>
      <c r="N2427" s="1"/>
      <c r="O2427" s="1"/>
      <c r="P2427" s="1"/>
      <c r="Q2427" s="1"/>
      <c r="R2427" s="1"/>
      <c r="S2427" s="1"/>
      <c r="T2427" s="1">
        <v>208088</v>
      </c>
      <c r="U2427" s="1">
        <v>28.375</v>
      </c>
      <c r="V2427" s="36">
        <v>0.13759939550380548</v>
      </c>
      <c r="W2427" s="1"/>
      <c r="X2427" s="1"/>
      <c r="Y2427" s="1">
        <v>48281</v>
      </c>
      <c r="Z2427" s="1"/>
      <c r="AA2427" s="1"/>
      <c r="AB2427" s="1"/>
      <c r="AC2427" s="1"/>
      <c r="AD2427" s="1"/>
      <c r="AE2427" s="1"/>
      <c r="AF2427" s="1"/>
      <c r="AG2427" s="1">
        <v>0</v>
      </c>
      <c r="AH2427" s="1">
        <v>0</v>
      </c>
      <c r="AI2427" s="1">
        <v>495381.03850000008</v>
      </c>
      <c r="AJ2427" s="1">
        <v>0</v>
      </c>
      <c r="AK2427" s="1">
        <v>0</v>
      </c>
      <c r="AL2427" s="1">
        <v>0</v>
      </c>
      <c r="AM2427" s="1">
        <v>0</v>
      </c>
      <c r="AN2427" s="1">
        <v>0</v>
      </c>
      <c r="AO2427" s="1">
        <v>0</v>
      </c>
      <c r="AP2427" s="1">
        <v>0</v>
      </c>
      <c r="AQ2427" s="1">
        <v>495381.03850000008</v>
      </c>
      <c r="AR2427" s="1">
        <v>0</v>
      </c>
      <c r="AS2427" s="1">
        <v>0</v>
      </c>
      <c r="AT2427" s="1">
        <v>104674.1446514</v>
      </c>
      <c r="AU2427" s="1">
        <v>0</v>
      </c>
      <c r="AV2427" s="1">
        <v>0</v>
      </c>
      <c r="AW2427" s="1">
        <v>0</v>
      </c>
      <c r="AX2427" s="1">
        <v>0</v>
      </c>
      <c r="AY2427" s="1">
        <v>0</v>
      </c>
      <c r="AZ2427" s="1">
        <v>0</v>
      </c>
      <c r="BA2427" s="1">
        <v>0</v>
      </c>
      <c r="BB2427" s="1">
        <v>104674.1446514</v>
      </c>
      <c r="BC2427" s="7">
        <v>0.88639494869796276</v>
      </c>
      <c r="BD2427" s="35" t="s">
        <v>552</v>
      </c>
      <c r="BE2427" s="35" t="s">
        <v>552</v>
      </c>
      <c r="BF2427" s="35">
        <v>2.8836606779410636</v>
      </c>
      <c r="BG2427" s="35" t="s">
        <v>552</v>
      </c>
      <c r="BH2427" s="35" t="s">
        <v>552</v>
      </c>
      <c r="BI2427" s="35" t="s">
        <v>552</v>
      </c>
      <c r="BJ2427" s="35" t="s">
        <v>552</v>
      </c>
      <c r="BK2427" s="35" t="s">
        <v>552</v>
      </c>
      <c r="BL2427" s="35" t="s">
        <v>552</v>
      </c>
      <c r="BM2427" s="35" t="s">
        <v>552</v>
      </c>
      <c r="BN2427" s="35">
        <v>2.8836606779410636</v>
      </c>
      <c r="BO2427" s="1">
        <v>0</v>
      </c>
      <c r="BP2427" s="1"/>
      <c r="BQ2427" s="1">
        <v>222828.62100719998</v>
      </c>
      <c r="BR2427" s="1">
        <v>9904.6823219738144</v>
      </c>
      <c r="BS2427" s="1">
        <v>87523.041520732237</v>
      </c>
      <c r="BT2427" s="1">
        <v>222828.62100719998</v>
      </c>
      <c r="BU2427" s="1">
        <v>9904.6823219738144</v>
      </c>
      <c r="BV2427" s="1">
        <v>25763.861562271846</v>
      </c>
      <c r="BW2427" s="35">
        <v>6.1217939679979478</v>
      </c>
      <c r="BX2427" s="1">
        <v>1141282.2869719774</v>
      </c>
      <c r="BY2427" s="1">
        <v>50729.742171621387</v>
      </c>
      <c r="BZ2427" s="1">
        <v>448274.98612172023</v>
      </c>
      <c r="CA2427" s="1">
        <v>1141282.2869719774</v>
      </c>
      <c r="CB2427" s="1">
        <v>50729.742171621387</v>
      </c>
      <c r="CC2427" s="1">
        <v>131957.19074197812</v>
      </c>
    </row>
    <row r="2428" spans="1:81" x14ac:dyDescent="0.25">
      <c r="A2428" t="s">
        <v>1041</v>
      </c>
      <c r="B2428" t="s">
        <v>1042</v>
      </c>
      <c r="C2428" t="s">
        <v>138</v>
      </c>
      <c r="D2428" t="s">
        <v>28</v>
      </c>
      <c r="E2428">
        <v>50171</v>
      </c>
      <c r="F2428" t="s">
        <v>370</v>
      </c>
      <c r="G2428" t="s">
        <v>248</v>
      </c>
      <c r="H2428" s="74">
        <v>0.76628670288401013</v>
      </c>
      <c r="I2428" s="1">
        <v>1213956.1099999999</v>
      </c>
      <c r="J2428" s="1">
        <v>0</v>
      </c>
      <c r="K2428" s="1">
        <v>0</v>
      </c>
      <c r="L2428" s="1">
        <v>208088</v>
      </c>
      <c r="M2428" s="1">
        <v>0</v>
      </c>
      <c r="N2428" s="1">
        <v>0</v>
      </c>
      <c r="O2428" s="1">
        <v>0</v>
      </c>
      <c r="P2428" s="1">
        <v>159680</v>
      </c>
      <c r="Q2428" s="1">
        <v>0</v>
      </c>
      <c r="R2428" s="1">
        <v>0</v>
      </c>
      <c r="S2428" s="1">
        <v>0</v>
      </c>
      <c r="T2428" s="1">
        <v>367768</v>
      </c>
      <c r="U2428" s="1"/>
      <c r="V2428" s="36"/>
      <c r="W2428" s="1"/>
      <c r="X2428" s="1"/>
      <c r="Y2428" s="1">
        <v>48281</v>
      </c>
      <c r="Z2428" s="1"/>
      <c r="AA2428" s="1"/>
      <c r="AB2428" s="1"/>
      <c r="AC2428" s="1">
        <v>18808</v>
      </c>
      <c r="AD2428" s="1"/>
      <c r="AE2428" s="1"/>
      <c r="AF2428" s="1"/>
      <c r="AG2428" s="1">
        <v>0</v>
      </c>
      <c r="AH2428" s="1">
        <v>0</v>
      </c>
      <c r="AI2428" s="1">
        <v>495381.03850000008</v>
      </c>
      <c r="AJ2428" s="1">
        <v>0</v>
      </c>
      <c r="AK2428" s="1">
        <v>0</v>
      </c>
      <c r="AL2428" s="1">
        <v>0</v>
      </c>
      <c r="AM2428" s="1">
        <v>165315.60986666667</v>
      </c>
      <c r="AN2428" s="1">
        <v>0</v>
      </c>
      <c r="AO2428" s="1">
        <v>0</v>
      </c>
      <c r="AP2428" s="1">
        <v>0</v>
      </c>
      <c r="AQ2428" s="1">
        <v>660696.64836666675</v>
      </c>
      <c r="AR2428" s="1">
        <v>0</v>
      </c>
      <c r="AS2428" s="1">
        <v>0</v>
      </c>
      <c r="AT2428" s="1">
        <v>104674.1446514</v>
      </c>
      <c r="AU2428" s="1">
        <v>0</v>
      </c>
      <c r="AV2428" s="1">
        <v>0</v>
      </c>
      <c r="AW2428" s="1">
        <v>0</v>
      </c>
      <c r="AX2428" s="1">
        <v>48922.993439999998</v>
      </c>
      <c r="AY2428" s="1">
        <v>0</v>
      </c>
      <c r="AZ2428" s="1">
        <v>0</v>
      </c>
      <c r="BA2428" s="1">
        <v>0</v>
      </c>
      <c r="BB2428" s="1">
        <v>153597.1380914</v>
      </c>
      <c r="BC2428" s="7">
        <v>0.67077695787376268</v>
      </c>
      <c r="BD2428" s="35" t="s">
        <v>552</v>
      </c>
      <c r="BE2428" s="35" t="s">
        <v>552</v>
      </c>
      <c r="BF2428" s="35">
        <v>2.8836606779410636</v>
      </c>
      <c r="BG2428" s="35" t="s">
        <v>552</v>
      </c>
      <c r="BH2428" s="35" t="s">
        <v>552</v>
      </c>
      <c r="BI2428" s="35" t="s">
        <v>552</v>
      </c>
      <c r="BJ2428" s="35">
        <v>1.3416746199064795</v>
      </c>
      <c r="BK2428" s="35" t="s">
        <v>552</v>
      </c>
      <c r="BL2428" s="35" t="s">
        <v>552</v>
      </c>
      <c r="BM2428" s="35" t="s">
        <v>552</v>
      </c>
      <c r="BN2428" s="35">
        <v>2.2141507321410967</v>
      </c>
      <c r="BO2428" s="1">
        <v>0</v>
      </c>
      <c r="BP2428" s="1">
        <v>0</v>
      </c>
      <c r="BQ2428" s="1">
        <v>399585.79316759994</v>
      </c>
      <c r="BR2428" s="1">
        <v>17761.499056133951</v>
      </c>
      <c r="BS2428" s="1">
        <v>156950.05340167918</v>
      </c>
      <c r="BT2428" s="1">
        <v>399585.79316759994</v>
      </c>
      <c r="BU2428" s="1">
        <v>17761.499056133951</v>
      </c>
      <c r="BV2428" s="1">
        <v>46200.856114834511</v>
      </c>
      <c r="BW2428" s="35">
        <v>6.1217939679979478</v>
      </c>
      <c r="BX2428" s="1">
        <v>2046596.1051434889</v>
      </c>
      <c r="BY2428" s="1">
        <v>90970.738728308104</v>
      </c>
      <c r="BZ2428" s="1">
        <v>803865.83678967622</v>
      </c>
      <c r="CA2428" s="1">
        <v>2046596.1051434889</v>
      </c>
      <c r="CB2428" s="1">
        <v>90970.738728308104</v>
      </c>
      <c r="CC2428" s="1">
        <v>236631.26616530045</v>
      </c>
    </row>
    <row r="2429" spans="1:81" x14ac:dyDescent="0.25">
      <c r="A2429" t="s">
        <v>1041</v>
      </c>
      <c r="B2429" t="s">
        <v>1042</v>
      </c>
      <c r="C2429" t="s">
        <v>138</v>
      </c>
      <c r="D2429" t="s">
        <v>1730</v>
      </c>
      <c r="E2429">
        <v>50171</v>
      </c>
      <c r="F2429" t="s">
        <v>370</v>
      </c>
      <c r="G2429" t="s">
        <v>248</v>
      </c>
      <c r="H2429" s="74">
        <v>0.76628670288401013</v>
      </c>
      <c r="I2429" s="1">
        <v>536994.68999999994</v>
      </c>
      <c r="J2429" s="1"/>
      <c r="K2429" s="1"/>
      <c r="L2429" s="1"/>
      <c r="M2429" s="1"/>
      <c r="N2429" s="1"/>
      <c r="O2429" s="1"/>
      <c r="P2429" s="1">
        <v>159680</v>
      </c>
      <c r="Q2429" s="1"/>
      <c r="R2429" s="1"/>
      <c r="S2429" s="1"/>
      <c r="T2429" s="1">
        <v>159680</v>
      </c>
      <c r="U2429" s="1">
        <v>11.583333333333334</v>
      </c>
      <c r="V2429" s="36">
        <v>0.30948052239330315</v>
      </c>
      <c r="W2429" s="1"/>
      <c r="X2429" s="1"/>
      <c r="Y2429" s="1"/>
      <c r="Z2429" s="1"/>
      <c r="AA2429" s="1"/>
      <c r="AB2429" s="1"/>
      <c r="AC2429" s="1">
        <v>18808</v>
      </c>
      <c r="AD2429" s="1"/>
      <c r="AE2429" s="1"/>
      <c r="AF2429" s="1"/>
      <c r="AG2429" s="1">
        <v>0</v>
      </c>
      <c r="AH2429" s="1">
        <v>0</v>
      </c>
      <c r="AI2429" s="1">
        <v>0</v>
      </c>
      <c r="AJ2429" s="1">
        <v>0</v>
      </c>
      <c r="AK2429" s="1"/>
      <c r="AL2429" s="1">
        <v>0</v>
      </c>
      <c r="AM2429" s="1">
        <v>165315.60986666667</v>
      </c>
      <c r="AN2429" s="1"/>
      <c r="AO2429" s="1">
        <v>0</v>
      </c>
      <c r="AP2429" s="1">
        <v>0</v>
      </c>
      <c r="AQ2429" s="1">
        <v>165315.60986666667</v>
      </c>
      <c r="AR2429" s="1">
        <v>0</v>
      </c>
      <c r="AS2429" s="1">
        <v>0</v>
      </c>
      <c r="AT2429" s="1">
        <v>0</v>
      </c>
      <c r="AU2429" s="1">
        <v>0</v>
      </c>
      <c r="AV2429" s="1"/>
      <c r="AW2429" s="1">
        <v>0</v>
      </c>
      <c r="AX2429" s="1">
        <v>48922.993439999998</v>
      </c>
      <c r="AY2429" s="1"/>
      <c r="AZ2429" s="1">
        <v>0</v>
      </c>
      <c r="BA2429" s="1">
        <v>0</v>
      </c>
      <c r="BB2429" s="1">
        <v>48922.993439999998</v>
      </c>
      <c r="BC2429" s="7">
        <v>0.39895851355004402</v>
      </c>
      <c r="BD2429" s="35" t="s">
        <v>552</v>
      </c>
      <c r="BE2429" s="35" t="s">
        <v>552</v>
      </c>
      <c r="BF2429" s="35" t="s">
        <v>552</v>
      </c>
      <c r="BG2429" s="35" t="s">
        <v>552</v>
      </c>
      <c r="BH2429" s="35" t="s">
        <v>552</v>
      </c>
      <c r="BI2429" s="35" t="s">
        <v>552</v>
      </c>
      <c r="BJ2429" s="35">
        <v>1.3416746199064795</v>
      </c>
      <c r="BK2429" s="35" t="s">
        <v>552</v>
      </c>
      <c r="BL2429" s="35" t="s">
        <v>552</v>
      </c>
      <c r="BM2429" s="35" t="s">
        <v>552</v>
      </c>
      <c r="BN2429" s="35">
        <v>1.3416746199064795</v>
      </c>
      <c r="BO2429" s="1">
        <v>0</v>
      </c>
      <c r="BP2429" s="1">
        <v>0</v>
      </c>
      <c r="BQ2429" s="1">
        <v>176757.17216039996</v>
      </c>
      <c r="BR2429" s="1">
        <v>7856.8167341601365</v>
      </c>
      <c r="BS2429" s="1">
        <v>69427.011880946957</v>
      </c>
      <c r="BT2429" s="1">
        <v>176757.17216039996</v>
      </c>
      <c r="BU2429" s="1">
        <v>7856.8167341601365</v>
      </c>
      <c r="BV2429" s="1">
        <v>20436.994552562661</v>
      </c>
      <c r="BW2429" s="35">
        <v>6.1217939679979478</v>
      </c>
      <c r="BX2429" s="1">
        <v>905313.81817151129</v>
      </c>
      <c r="BY2429" s="1">
        <v>40240.996556686718</v>
      </c>
      <c r="BZ2429" s="1">
        <v>355590.85066795594</v>
      </c>
      <c r="CA2429" s="1">
        <v>905313.81817151129</v>
      </c>
      <c r="CB2429" s="1">
        <v>40240.996556686718</v>
      </c>
      <c r="CC2429" s="1">
        <v>104674.07542332236</v>
      </c>
    </row>
    <row r="2430" spans="1:81" x14ac:dyDescent="0.25">
      <c r="A2430" t="s">
        <v>136</v>
      </c>
      <c r="B2430" t="s">
        <v>137</v>
      </c>
      <c r="C2430" t="s">
        <v>138</v>
      </c>
      <c r="D2430" t="s">
        <v>38</v>
      </c>
      <c r="E2430">
        <v>50008</v>
      </c>
      <c r="F2430" t="s">
        <v>39</v>
      </c>
      <c r="G2430" t="s">
        <v>55</v>
      </c>
      <c r="H2430" s="74">
        <v>0.53246165051848993</v>
      </c>
      <c r="I2430" s="1">
        <v>106718086</v>
      </c>
      <c r="J2430" s="1"/>
      <c r="K2430" s="1"/>
      <c r="L2430" s="1">
        <v>18393513</v>
      </c>
      <c r="M2430" s="1"/>
      <c r="N2430" s="1"/>
      <c r="O2430" s="1"/>
      <c r="P2430" s="1"/>
      <c r="Q2430" s="1"/>
      <c r="R2430" s="1"/>
      <c r="S2430" s="1"/>
      <c r="T2430" s="1">
        <v>18393513</v>
      </c>
      <c r="U2430" s="1">
        <v>37.410994764397905</v>
      </c>
      <c r="V2430" s="36">
        <v>0.174139364713598</v>
      </c>
      <c r="W2430" s="1"/>
      <c r="X2430" s="1"/>
      <c r="Y2430" s="1">
        <v>3667764</v>
      </c>
      <c r="Z2430" s="1"/>
      <c r="AA2430" s="1"/>
      <c r="AB2430" s="1"/>
      <c r="AC2430" s="1"/>
      <c r="AD2430" s="1"/>
      <c r="AE2430" s="1"/>
      <c r="AF2430" s="1"/>
      <c r="AG2430" s="1">
        <v>0</v>
      </c>
      <c r="AH2430" s="1">
        <v>0</v>
      </c>
      <c r="AI2430" s="1">
        <v>37662844.623187505</v>
      </c>
      <c r="AJ2430" s="1">
        <v>0</v>
      </c>
      <c r="AK2430" s="1">
        <v>0</v>
      </c>
      <c r="AL2430" s="1">
        <v>0</v>
      </c>
      <c r="AM2430" s="1">
        <v>0</v>
      </c>
      <c r="AN2430" s="1">
        <v>0</v>
      </c>
      <c r="AO2430" s="1">
        <v>0</v>
      </c>
      <c r="AP2430" s="1">
        <v>0</v>
      </c>
      <c r="AQ2430" s="1">
        <v>37662844.623187505</v>
      </c>
      <c r="AR2430" s="1">
        <v>0</v>
      </c>
      <c r="AS2430" s="1">
        <v>0</v>
      </c>
      <c r="AT2430" s="1">
        <v>7951783.5066216001</v>
      </c>
      <c r="AU2430" s="1">
        <v>0</v>
      </c>
      <c r="AV2430" s="1">
        <v>0</v>
      </c>
      <c r="AW2430" s="1">
        <v>0</v>
      </c>
      <c r="AX2430" s="1">
        <v>0</v>
      </c>
      <c r="AY2430" s="1">
        <v>0</v>
      </c>
      <c r="AZ2430" s="1">
        <v>0</v>
      </c>
      <c r="BA2430" s="1">
        <v>0</v>
      </c>
      <c r="BB2430" s="1">
        <v>7951783.5066216001</v>
      </c>
      <c r="BC2430" s="7">
        <v>0.42743109288718972</v>
      </c>
      <c r="BD2430" s="35" t="s">
        <v>552</v>
      </c>
      <c r="BE2430" s="35" t="s">
        <v>552</v>
      </c>
      <c r="BF2430" s="35">
        <v>2.4799301867897179</v>
      </c>
      <c r="BG2430" s="35" t="s">
        <v>552</v>
      </c>
      <c r="BH2430" s="35" t="s">
        <v>552</v>
      </c>
      <c r="BI2430" s="35" t="s">
        <v>552</v>
      </c>
      <c r="BJ2430" s="35" t="s">
        <v>552</v>
      </c>
      <c r="BK2430" s="35" t="s">
        <v>552</v>
      </c>
      <c r="BL2430" s="35" t="s">
        <v>552</v>
      </c>
      <c r="BM2430" s="35" t="s">
        <v>552</v>
      </c>
      <c r="BN2430" s="35">
        <v>2.4799301867897179</v>
      </c>
      <c r="BO2430" s="1">
        <v>0</v>
      </c>
      <c r="BP2430" s="1"/>
      <c r="BQ2430" s="1">
        <v>35127325.187759995</v>
      </c>
      <c r="BR2430" s="1">
        <v>1561401.7410904763</v>
      </c>
      <c r="BS2430" s="1">
        <v>13797376.329054426</v>
      </c>
      <c r="BT2430" s="1">
        <v>35127325.187759995</v>
      </c>
      <c r="BU2430" s="1">
        <v>1561401.7410904763</v>
      </c>
      <c r="BV2430" s="1">
        <v>4061486.980889725</v>
      </c>
      <c r="BW2430" s="35">
        <v>6.5263490845845462</v>
      </c>
      <c r="BX2430" s="1">
        <v>194125861.39528114</v>
      </c>
      <c r="BY2430" s="1">
        <v>8628851.0825440716</v>
      </c>
      <c r="BZ2430" s="1">
        <v>76249118.045738429</v>
      </c>
      <c r="CA2430" s="1">
        <v>194125861.39528114</v>
      </c>
      <c r="CB2430" s="1">
        <v>8628851.0825440716</v>
      </c>
      <c r="CC2430" s="1">
        <v>22445194.858891986</v>
      </c>
    </row>
    <row r="2431" spans="1:81" x14ac:dyDescent="0.25">
      <c r="A2431" t="s">
        <v>136</v>
      </c>
      <c r="B2431" t="s">
        <v>137</v>
      </c>
      <c r="C2431" t="s">
        <v>138</v>
      </c>
      <c r="D2431" t="s">
        <v>28</v>
      </c>
      <c r="E2431">
        <v>50008</v>
      </c>
      <c r="F2431" t="s">
        <v>39</v>
      </c>
      <c r="G2431" t="s">
        <v>55</v>
      </c>
      <c r="H2431" s="74">
        <v>0.53246165051848993</v>
      </c>
      <c r="I2431" s="1">
        <v>109817303</v>
      </c>
      <c r="J2431" s="1">
        <v>0</v>
      </c>
      <c r="K2431" s="1">
        <v>0</v>
      </c>
      <c r="L2431" s="1">
        <v>18393513</v>
      </c>
      <c r="M2431" s="1">
        <v>0</v>
      </c>
      <c r="N2431" s="1">
        <v>0</v>
      </c>
      <c r="O2431" s="1">
        <v>0</v>
      </c>
      <c r="P2431" s="1">
        <v>0</v>
      </c>
      <c r="Q2431" s="1">
        <v>0</v>
      </c>
      <c r="R2431" s="1">
        <v>0</v>
      </c>
      <c r="S2431" s="1">
        <v>0</v>
      </c>
      <c r="T2431" s="1">
        <v>18393513</v>
      </c>
      <c r="U2431" s="1"/>
      <c r="V2431" s="36"/>
      <c r="W2431" s="1"/>
      <c r="X2431" s="1"/>
      <c r="Y2431" s="1">
        <v>3757097</v>
      </c>
      <c r="Z2431" s="1"/>
      <c r="AA2431" s="1"/>
      <c r="AB2431" s="1"/>
      <c r="AC2431" s="1">
        <v>352898</v>
      </c>
      <c r="AD2431" s="1"/>
      <c r="AE2431" s="1"/>
      <c r="AF2431" s="1"/>
      <c r="AG2431" s="1">
        <v>0</v>
      </c>
      <c r="AH2431" s="1">
        <v>0</v>
      </c>
      <c r="AI2431" s="1">
        <v>38577853.955627501</v>
      </c>
      <c r="AJ2431" s="1">
        <v>0</v>
      </c>
      <c r="AK2431" s="1">
        <v>0</v>
      </c>
      <c r="AL2431" s="1">
        <v>0</v>
      </c>
      <c r="AM2431" s="1">
        <v>3109680.7123199999</v>
      </c>
      <c r="AN2431" s="1">
        <v>0</v>
      </c>
      <c r="AO2431" s="1">
        <v>0</v>
      </c>
      <c r="AP2431" s="1">
        <v>0</v>
      </c>
      <c r="AQ2431" s="1">
        <v>41687534.667947501</v>
      </c>
      <c r="AR2431" s="1">
        <v>0</v>
      </c>
      <c r="AS2431" s="1">
        <v>0</v>
      </c>
      <c r="AT2431" s="1">
        <v>8145459.1836818</v>
      </c>
      <c r="AU2431" s="1">
        <v>0</v>
      </c>
      <c r="AV2431" s="1">
        <v>0</v>
      </c>
      <c r="AW2431" s="1">
        <v>0</v>
      </c>
      <c r="AX2431" s="1">
        <v>917951.21963999991</v>
      </c>
      <c r="AY2431" s="1">
        <v>0</v>
      </c>
      <c r="AZ2431" s="1">
        <v>0</v>
      </c>
      <c r="BA2431" s="1">
        <v>0</v>
      </c>
      <c r="BB2431" s="1">
        <v>9063410.4033218008</v>
      </c>
      <c r="BC2431" s="7">
        <v>0.46213978749113244</v>
      </c>
      <c r="BD2431" s="35" t="s">
        <v>552</v>
      </c>
      <c r="BE2431" s="35" t="s">
        <v>552</v>
      </c>
      <c r="BF2431" s="35">
        <v>2.5402060573915</v>
      </c>
      <c r="BG2431" s="35" t="s">
        <v>552</v>
      </c>
      <c r="BH2431" s="35" t="s">
        <v>552</v>
      </c>
      <c r="BI2431" s="35" t="s">
        <v>552</v>
      </c>
      <c r="BJ2431" s="35" t="s">
        <v>552</v>
      </c>
      <c r="BK2431" s="35" t="s">
        <v>552</v>
      </c>
      <c r="BL2431" s="35" t="s">
        <v>552</v>
      </c>
      <c r="BM2431" s="35" t="s">
        <v>552</v>
      </c>
      <c r="BN2431" s="35">
        <v>2.7591762960816295</v>
      </c>
      <c r="BO2431" s="1">
        <v>0</v>
      </c>
      <c r="BP2431" s="1">
        <v>0</v>
      </c>
      <c r="BQ2431" s="1">
        <v>36147463.455479994</v>
      </c>
      <c r="BR2431" s="1">
        <v>1606746.658725311</v>
      </c>
      <c r="BS2431" s="1">
        <v>14198068.14125956</v>
      </c>
      <c r="BT2431" s="1">
        <v>36147463.455479994</v>
      </c>
      <c r="BU2431" s="1">
        <v>1606746.658725311</v>
      </c>
      <c r="BV2431" s="1">
        <v>4179437.2737431042</v>
      </c>
      <c r="BW2431" s="35">
        <v>6.5263490845845462</v>
      </c>
      <c r="BX2431" s="1">
        <v>199763501.57724518</v>
      </c>
      <c r="BY2431" s="1">
        <v>8879442.9266058989</v>
      </c>
      <c r="BZ2431" s="1">
        <v>78463480.875318751</v>
      </c>
      <c r="CA2431" s="1">
        <v>199763501.57724518</v>
      </c>
      <c r="CB2431" s="1">
        <v>8879442.9266058989</v>
      </c>
      <c r="CC2431" s="1">
        <v>23097029.351828732</v>
      </c>
    </row>
    <row r="2432" spans="1:81" x14ac:dyDescent="0.25">
      <c r="A2432" t="s">
        <v>136</v>
      </c>
      <c r="B2432" t="s">
        <v>137</v>
      </c>
      <c r="C2432" t="s">
        <v>138</v>
      </c>
      <c r="D2432" t="s">
        <v>1730</v>
      </c>
      <c r="E2432">
        <v>50008</v>
      </c>
      <c r="F2432" t="s">
        <v>39</v>
      </c>
      <c r="G2432" t="s">
        <v>55</v>
      </c>
      <c r="H2432" s="74">
        <v>0.53246165051848993</v>
      </c>
      <c r="I2432" s="1">
        <v>3099217</v>
      </c>
      <c r="J2432" s="1"/>
      <c r="K2432" s="1"/>
      <c r="L2432" s="1"/>
      <c r="M2432" s="1"/>
      <c r="N2432" s="1"/>
      <c r="O2432" s="1"/>
      <c r="P2432" s="1"/>
      <c r="Q2432" s="1"/>
      <c r="R2432" s="1"/>
      <c r="S2432" s="1"/>
      <c r="T2432" s="1">
        <v>0</v>
      </c>
      <c r="U2432" s="1">
        <v>0</v>
      </c>
      <c r="V2432" s="36" t="s">
        <v>552</v>
      </c>
      <c r="W2432" s="1"/>
      <c r="X2432" s="1"/>
      <c r="Y2432" s="1">
        <v>89333</v>
      </c>
      <c r="Z2432" s="1"/>
      <c r="AA2432" s="1"/>
      <c r="AB2432" s="1"/>
      <c r="AC2432" s="1">
        <v>352898</v>
      </c>
      <c r="AD2432" s="1"/>
      <c r="AE2432" s="1"/>
      <c r="AF2432" s="1"/>
      <c r="AG2432" s="1">
        <v>0</v>
      </c>
      <c r="AH2432" s="1">
        <v>0</v>
      </c>
      <c r="AI2432" s="1">
        <v>915009.33244000003</v>
      </c>
      <c r="AJ2432" s="1">
        <v>0</v>
      </c>
      <c r="AK2432" s="1"/>
      <c r="AL2432" s="1">
        <v>0</v>
      </c>
      <c r="AM2432" s="1">
        <v>3109680.7123199999</v>
      </c>
      <c r="AN2432" s="1"/>
      <c r="AO2432" s="1">
        <v>0</v>
      </c>
      <c r="AP2432" s="1">
        <v>0</v>
      </c>
      <c r="AQ2432" s="1">
        <v>4024690.04476</v>
      </c>
      <c r="AR2432" s="1">
        <v>0</v>
      </c>
      <c r="AS2432" s="1">
        <v>0</v>
      </c>
      <c r="AT2432" s="1">
        <v>193675.67706019999</v>
      </c>
      <c r="AU2432" s="1">
        <v>0</v>
      </c>
      <c r="AV2432" s="1"/>
      <c r="AW2432" s="1">
        <v>0</v>
      </c>
      <c r="AX2432" s="1">
        <v>917951.21963999991</v>
      </c>
      <c r="AY2432" s="1"/>
      <c r="AZ2432" s="1">
        <v>0</v>
      </c>
      <c r="BA2432" s="1">
        <v>0</v>
      </c>
      <c r="BB2432" s="1">
        <v>1111626.8967001999</v>
      </c>
      <c r="BC2432" s="7">
        <v>1.6572950333778498</v>
      </c>
      <c r="BD2432" s="35" t="s">
        <v>552</v>
      </c>
      <c r="BE2432" s="35" t="s">
        <v>552</v>
      </c>
      <c r="BF2432" s="35" t="s">
        <v>552</v>
      </c>
      <c r="BG2432" s="35" t="s">
        <v>552</v>
      </c>
      <c r="BH2432" s="35" t="s">
        <v>552</v>
      </c>
      <c r="BI2432" s="35" t="s">
        <v>552</v>
      </c>
      <c r="BJ2432" s="35" t="s">
        <v>552</v>
      </c>
      <c r="BK2432" s="35" t="s">
        <v>552</v>
      </c>
      <c r="BL2432" s="35" t="s">
        <v>552</v>
      </c>
      <c r="BM2432" s="35" t="s">
        <v>552</v>
      </c>
      <c r="BN2432" s="35" t="s">
        <v>552</v>
      </c>
      <c r="BO2432" s="1">
        <v>0</v>
      </c>
      <c r="BP2432" s="1">
        <v>0</v>
      </c>
      <c r="BQ2432" s="1">
        <v>1020138.2677199999</v>
      </c>
      <c r="BR2432" s="1">
        <v>45344.917634834674</v>
      </c>
      <c r="BS2432" s="1">
        <v>400691.81220513157</v>
      </c>
      <c r="BT2432" s="1">
        <v>1020138.2677199999</v>
      </c>
      <c r="BU2432" s="1">
        <v>45344.917634834674</v>
      </c>
      <c r="BV2432" s="1">
        <v>117950.29285337924</v>
      </c>
      <c r="BW2432" s="35">
        <v>6.5263490845845462</v>
      </c>
      <c r="BX2432" s="1">
        <v>5637640.1819640864</v>
      </c>
      <c r="BY2432" s="1">
        <v>250591.84406183026</v>
      </c>
      <c r="BZ2432" s="1">
        <v>2214362.8295803522</v>
      </c>
      <c r="CA2432" s="1">
        <v>5637640.1819640864</v>
      </c>
      <c r="CB2432" s="1">
        <v>250591.84406183026</v>
      </c>
      <c r="CC2432" s="1">
        <v>651834.49293675157</v>
      </c>
    </row>
    <row r="2433" spans="1:81" x14ac:dyDescent="0.25">
      <c r="A2433" t="s">
        <v>730</v>
      </c>
      <c r="B2433" t="s">
        <v>731</v>
      </c>
      <c r="C2433" t="s">
        <v>138</v>
      </c>
      <c r="D2433" t="s">
        <v>38</v>
      </c>
      <c r="E2433">
        <v>50161</v>
      </c>
      <c r="F2433" t="s">
        <v>39</v>
      </c>
      <c r="G2433" t="s">
        <v>55</v>
      </c>
      <c r="H2433" s="74">
        <v>0.53246165051848993</v>
      </c>
      <c r="I2433" s="1">
        <v>2030109</v>
      </c>
      <c r="J2433" s="1"/>
      <c r="K2433" s="1"/>
      <c r="L2433" s="1">
        <v>800984</v>
      </c>
      <c r="M2433" s="1"/>
      <c r="N2433" s="1"/>
      <c r="O2433" s="1"/>
      <c r="P2433" s="1"/>
      <c r="Q2433" s="1"/>
      <c r="R2433" s="1"/>
      <c r="S2433" s="1"/>
      <c r="T2433" s="1">
        <v>800984</v>
      </c>
      <c r="U2433" s="1">
        <v>36</v>
      </c>
      <c r="V2433" s="36">
        <v>0.29974813649354259</v>
      </c>
      <c r="W2433" s="1"/>
      <c r="X2433" s="1"/>
      <c r="Y2433" s="1">
        <v>51923</v>
      </c>
      <c r="Z2433" s="1"/>
      <c r="AA2433" s="1"/>
      <c r="AB2433" s="1"/>
      <c r="AC2433" s="1"/>
      <c r="AD2433" s="1"/>
      <c r="AE2433" s="1"/>
      <c r="AF2433" s="1"/>
      <c r="AG2433" s="1">
        <v>0</v>
      </c>
      <c r="AH2433" s="1">
        <v>0</v>
      </c>
      <c r="AI2433" s="1">
        <v>539495.33050000004</v>
      </c>
      <c r="AJ2433" s="1">
        <v>0</v>
      </c>
      <c r="AK2433" s="1">
        <v>0</v>
      </c>
      <c r="AL2433" s="1">
        <v>0</v>
      </c>
      <c r="AM2433" s="1">
        <v>0</v>
      </c>
      <c r="AN2433" s="1">
        <v>0</v>
      </c>
      <c r="AO2433" s="1">
        <v>0</v>
      </c>
      <c r="AP2433" s="1">
        <v>0</v>
      </c>
      <c r="AQ2433" s="1">
        <v>539495.33050000004</v>
      </c>
      <c r="AR2433" s="1">
        <v>0</v>
      </c>
      <c r="AS2433" s="1">
        <v>0</v>
      </c>
      <c r="AT2433" s="1">
        <v>112570.0713062</v>
      </c>
      <c r="AU2433" s="1">
        <v>0</v>
      </c>
      <c r="AV2433" s="1">
        <v>0</v>
      </c>
      <c r="AW2433" s="1">
        <v>0</v>
      </c>
      <c r="AX2433" s="1">
        <v>0</v>
      </c>
      <c r="AY2433" s="1">
        <v>0</v>
      </c>
      <c r="AZ2433" s="1">
        <v>0</v>
      </c>
      <c r="BA2433" s="1">
        <v>0</v>
      </c>
      <c r="BB2433" s="1">
        <v>112570.0713062</v>
      </c>
      <c r="BC2433" s="7">
        <v>0.32119723709721992</v>
      </c>
      <c r="BD2433" s="35" t="s">
        <v>552</v>
      </c>
      <c r="BE2433" s="35" t="s">
        <v>552</v>
      </c>
      <c r="BF2433" s="35">
        <v>0.81408043332476054</v>
      </c>
      <c r="BG2433" s="35" t="s">
        <v>552</v>
      </c>
      <c r="BH2433" s="35" t="s">
        <v>552</v>
      </c>
      <c r="BI2433" s="35" t="s">
        <v>552</v>
      </c>
      <c r="BJ2433" s="35" t="s">
        <v>552</v>
      </c>
      <c r="BK2433" s="35" t="s">
        <v>552</v>
      </c>
      <c r="BL2433" s="35" t="s">
        <v>552</v>
      </c>
      <c r="BM2433" s="35" t="s">
        <v>552</v>
      </c>
      <c r="BN2433" s="35">
        <v>0.81408043332476054</v>
      </c>
      <c r="BO2433" s="1">
        <v>0</v>
      </c>
      <c r="BP2433" s="1"/>
      <c r="BQ2433" s="1">
        <v>668230.67843999993</v>
      </c>
      <c r="BR2433" s="1">
        <v>29702.704068394236</v>
      </c>
      <c r="BS2433" s="1">
        <v>262468.89268610341</v>
      </c>
      <c r="BT2433" s="1">
        <v>668230.67843999993</v>
      </c>
      <c r="BU2433" s="1">
        <v>29702.704068394236</v>
      </c>
      <c r="BV2433" s="1">
        <v>77262.079768625714</v>
      </c>
      <c r="BW2433" s="35">
        <v>5.9879954034595313</v>
      </c>
      <c r="BX2433" s="1">
        <v>3333131.5525093637</v>
      </c>
      <c r="BY2433" s="1">
        <v>148156.95136346918</v>
      </c>
      <c r="BZ2433" s="1">
        <v>1309193.6302693971</v>
      </c>
      <c r="CA2433" s="1">
        <v>3333131.5525093637</v>
      </c>
      <c r="CB2433" s="1">
        <v>148156.95136346918</v>
      </c>
      <c r="CC2433" s="1">
        <v>385382.89874762873</v>
      </c>
    </row>
    <row r="2434" spans="1:81" x14ac:dyDescent="0.25">
      <c r="A2434" t="s">
        <v>730</v>
      </c>
      <c r="B2434" t="s">
        <v>731</v>
      </c>
      <c r="C2434" t="s">
        <v>138</v>
      </c>
      <c r="D2434" t="s">
        <v>28</v>
      </c>
      <c r="E2434">
        <v>50161</v>
      </c>
      <c r="F2434" t="s">
        <v>39</v>
      </c>
      <c r="G2434" t="s">
        <v>55</v>
      </c>
      <c r="H2434" s="74">
        <v>0.53246165051848993</v>
      </c>
      <c r="I2434" s="1">
        <v>2814008</v>
      </c>
      <c r="J2434" s="1">
        <v>0</v>
      </c>
      <c r="K2434" s="1">
        <v>0</v>
      </c>
      <c r="L2434" s="1">
        <v>800984</v>
      </c>
      <c r="M2434" s="1">
        <v>0</v>
      </c>
      <c r="N2434" s="1">
        <v>0</v>
      </c>
      <c r="O2434" s="1">
        <v>0</v>
      </c>
      <c r="P2434" s="1">
        <v>1113692</v>
      </c>
      <c r="Q2434" s="1">
        <v>0</v>
      </c>
      <c r="R2434" s="1">
        <v>0</v>
      </c>
      <c r="S2434" s="1">
        <v>0</v>
      </c>
      <c r="T2434" s="1">
        <v>1914676</v>
      </c>
      <c r="U2434" s="1"/>
      <c r="V2434" s="36"/>
      <c r="W2434" s="1"/>
      <c r="X2434" s="1"/>
      <c r="Y2434" s="1">
        <v>51923</v>
      </c>
      <c r="Z2434" s="1"/>
      <c r="AA2434" s="1"/>
      <c r="AB2434" s="1"/>
      <c r="AC2434" s="1">
        <v>78981</v>
      </c>
      <c r="AD2434" s="1"/>
      <c r="AE2434" s="1"/>
      <c r="AF2434" s="1"/>
      <c r="AG2434" s="1">
        <v>0</v>
      </c>
      <c r="AH2434" s="1">
        <v>0</v>
      </c>
      <c r="AI2434" s="1">
        <v>539495.33050000004</v>
      </c>
      <c r="AJ2434" s="1">
        <v>0</v>
      </c>
      <c r="AK2434" s="1">
        <v>0</v>
      </c>
      <c r="AL2434" s="1">
        <v>0</v>
      </c>
      <c r="AM2434" s="1">
        <v>694718.14849666669</v>
      </c>
      <c r="AN2434" s="1">
        <v>0</v>
      </c>
      <c r="AO2434" s="1">
        <v>0</v>
      </c>
      <c r="AP2434" s="1">
        <v>0</v>
      </c>
      <c r="AQ2434" s="1">
        <v>1234213.4789966666</v>
      </c>
      <c r="AR2434" s="1">
        <v>0</v>
      </c>
      <c r="AS2434" s="1">
        <v>0</v>
      </c>
      <c r="AT2434" s="1">
        <v>112570.0713062</v>
      </c>
      <c r="AU2434" s="1">
        <v>0</v>
      </c>
      <c r="AV2434" s="1">
        <v>0</v>
      </c>
      <c r="AW2434" s="1">
        <v>0</v>
      </c>
      <c r="AX2434" s="1">
        <v>205443.79757999998</v>
      </c>
      <c r="AY2434" s="1">
        <v>0</v>
      </c>
      <c r="AZ2434" s="1">
        <v>0</v>
      </c>
      <c r="BA2434" s="1">
        <v>0</v>
      </c>
      <c r="BB2434" s="1">
        <v>318013.86888620001</v>
      </c>
      <c r="BC2434" s="7">
        <v>0.55160729745006642</v>
      </c>
      <c r="BD2434" s="35" t="s">
        <v>552</v>
      </c>
      <c r="BE2434" s="35" t="s">
        <v>552</v>
      </c>
      <c r="BF2434" s="35">
        <v>0.81408043332476054</v>
      </c>
      <c r="BG2434" s="35" t="s">
        <v>552</v>
      </c>
      <c r="BH2434" s="35" t="s">
        <v>552</v>
      </c>
      <c r="BI2434" s="35" t="s">
        <v>552</v>
      </c>
      <c r="BJ2434" s="35">
        <v>0.80826830584817588</v>
      </c>
      <c r="BK2434" s="35" t="s">
        <v>552</v>
      </c>
      <c r="BL2434" s="35" t="s">
        <v>552</v>
      </c>
      <c r="BM2434" s="35" t="s">
        <v>552</v>
      </c>
      <c r="BN2434" s="35">
        <v>0.81069974652780241</v>
      </c>
      <c r="BO2434" s="1">
        <v>0</v>
      </c>
      <c r="BP2434" s="1">
        <v>0</v>
      </c>
      <c r="BQ2434" s="1">
        <v>926258.87327999994</v>
      </c>
      <c r="BR2434" s="1">
        <v>41171.999567557177</v>
      </c>
      <c r="BS2434" s="1">
        <v>363817.68849349301</v>
      </c>
      <c r="BT2434" s="1">
        <v>926258.87327999994</v>
      </c>
      <c r="BU2434" s="1">
        <v>41171.999567557177</v>
      </c>
      <c r="BV2434" s="1">
        <v>107095.78183513838</v>
      </c>
      <c r="BW2434" s="35">
        <v>5.9879954034595313</v>
      </c>
      <c r="BX2434" s="1">
        <v>4620175.0023342445</v>
      </c>
      <c r="BY2434" s="1">
        <v>205365.74459421303</v>
      </c>
      <c r="BZ2434" s="1">
        <v>1814720.957902815</v>
      </c>
      <c r="CA2434" s="1">
        <v>4620175.0023342445</v>
      </c>
      <c r="CB2434" s="1">
        <v>205365.74459421303</v>
      </c>
      <c r="CC2434" s="1">
        <v>534193.26752357499</v>
      </c>
    </row>
    <row r="2435" spans="1:81" x14ac:dyDescent="0.25">
      <c r="A2435" t="s">
        <v>730</v>
      </c>
      <c r="B2435" t="s">
        <v>731</v>
      </c>
      <c r="C2435" t="s">
        <v>138</v>
      </c>
      <c r="D2435" t="s">
        <v>1730</v>
      </c>
      <c r="E2435">
        <v>50161</v>
      </c>
      <c r="F2435" t="s">
        <v>39</v>
      </c>
      <c r="G2435" t="s">
        <v>55</v>
      </c>
      <c r="H2435" s="74">
        <v>0.53246165051848993</v>
      </c>
      <c r="I2435" s="1">
        <v>783899</v>
      </c>
      <c r="J2435" s="1"/>
      <c r="K2435" s="1"/>
      <c r="L2435" s="1"/>
      <c r="M2435" s="1"/>
      <c r="N2435" s="1"/>
      <c r="O2435" s="1"/>
      <c r="P2435" s="1">
        <v>1113692</v>
      </c>
      <c r="Q2435" s="1"/>
      <c r="R2435" s="1"/>
      <c r="S2435" s="1"/>
      <c r="T2435" s="1">
        <v>1113692</v>
      </c>
      <c r="U2435" s="1">
        <v>5.3571428571428568</v>
      </c>
      <c r="V2435" s="36">
        <v>0.13022798767326316</v>
      </c>
      <c r="W2435" s="1"/>
      <c r="X2435" s="1"/>
      <c r="Y2435" s="1"/>
      <c r="Z2435" s="1"/>
      <c r="AA2435" s="1"/>
      <c r="AB2435" s="1"/>
      <c r="AC2435" s="1">
        <v>78981</v>
      </c>
      <c r="AD2435" s="1"/>
      <c r="AE2435" s="1"/>
      <c r="AF2435" s="1"/>
      <c r="AG2435" s="1">
        <v>0</v>
      </c>
      <c r="AH2435" s="1">
        <v>0</v>
      </c>
      <c r="AI2435" s="1">
        <v>0</v>
      </c>
      <c r="AJ2435" s="1">
        <v>0</v>
      </c>
      <c r="AK2435" s="1"/>
      <c r="AL2435" s="1">
        <v>0</v>
      </c>
      <c r="AM2435" s="1">
        <v>694718.14849666669</v>
      </c>
      <c r="AN2435" s="1"/>
      <c r="AO2435" s="1">
        <v>0</v>
      </c>
      <c r="AP2435" s="1">
        <v>0</v>
      </c>
      <c r="AQ2435" s="1">
        <v>694718.14849666669</v>
      </c>
      <c r="AR2435" s="1">
        <v>0</v>
      </c>
      <c r="AS2435" s="1">
        <v>0</v>
      </c>
      <c r="AT2435" s="1">
        <v>0</v>
      </c>
      <c r="AU2435" s="1">
        <v>0</v>
      </c>
      <c r="AV2435" s="1"/>
      <c r="AW2435" s="1">
        <v>0</v>
      </c>
      <c r="AX2435" s="1">
        <v>205443.79757999998</v>
      </c>
      <c r="AY2435" s="1"/>
      <c r="AZ2435" s="1">
        <v>0</v>
      </c>
      <c r="BA2435" s="1">
        <v>0</v>
      </c>
      <c r="BB2435" s="1">
        <v>205443.79757999998</v>
      </c>
      <c r="BC2435" s="7">
        <v>1.1483136808143226</v>
      </c>
      <c r="BD2435" s="35" t="s">
        <v>552</v>
      </c>
      <c r="BE2435" s="35" t="s">
        <v>552</v>
      </c>
      <c r="BF2435" s="35" t="s">
        <v>552</v>
      </c>
      <c r="BG2435" s="35" t="s">
        <v>552</v>
      </c>
      <c r="BH2435" s="35" t="s">
        <v>552</v>
      </c>
      <c r="BI2435" s="35" t="s">
        <v>552</v>
      </c>
      <c r="BJ2435" s="35">
        <v>0.80826830584817588</v>
      </c>
      <c r="BK2435" s="35" t="s">
        <v>552</v>
      </c>
      <c r="BL2435" s="35" t="s">
        <v>552</v>
      </c>
      <c r="BM2435" s="35" t="s">
        <v>552</v>
      </c>
      <c r="BN2435" s="35">
        <v>0.80826830584817588</v>
      </c>
      <c r="BO2435" s="1">
        <v>0</v>
      </c>
      <c r="BP2435" s="1">
        <v>0</v>
      </c>
      <c r="BQ2435" s="1">
        <v>258028.19483999995</v>
      </c>
      <c r="BR2435" s="1">
        <v>11469.295499162938</v>
      </c>
      <c r="BS2435" s="1">
        <v>101348.79580738954</v>
      </c>
      <c r="BT2435" s="1">
        <v>258028.19483999995</v>
      </c>
      <c r="BU2435" s="1">
        <v>11469.295499162938</v>
      </c>
      <c r="BV2435" s="1">
        <v>29833.702066512647</v>
      </c>
      <c r="BW2435" s="35">
        <v>5.9879954034595313</v>
      </c>
      <c r="BX2435" s="1">
        <v>1287043.4498248801</v>
      </c>
      <c r="BY2435" s="1">
        <v>57208.793230743824</v>
      </c>
      <c r="BZ2435" s="1">
        <v>505527.32763341768</v>
      </c>
      <c r="CA2435" s="1">
        <v>1287043.4498248801</v>
      </c>
      <c r="CB2435" s="1">
        <v>57208.793230743824</v>
      </c>
      <c r="CC2435" s="1">
        <v>148810.3687759462</v>
      </c>
    </row>
    <row r="2436" spans="1:81" x14ac:dyDescent="0.25">
      <c r="A2436" t="s">
        <v>1134</v>
      </c>
      <c r="B2436" t="s">
        <v>1135</v>
      </c>
      <c r="C2436" t="s">
        <v>491</v>
      </c>
      <c r="D2436" t="s">
        <v>38</v>
      </c>
      <c r="E2436">
        <v>30090</v>
      </c>
      <c r="F2436" t="s">
        <v>370</v>
      </c>
      <c r="G2436" t="s">
        <v>55</v>
      </c>
      <c r="H2436" s="74">
        <v>0.53246165051848993</v>
      </c>
      <c r="I2436" s="1">
        <v>818173.97</v>
      </c>
      <c r="J2436" s="1"/>
      <c r="K2436" s="1"/>
      <c r="L2436" s="1">
        <v>105253</v>
      </c>
      <c r="M2436" s="1"/>
      <c r="N2436" s="1"/>
      <c r="O2436" s="1"/>
      <c r="P2436" s="1"/>
      <c r="Q2436" s="1"/>
      <c r="R2436" s="1"/>
      <c r="S2436" s="1"/>
      <c r="T2436" s="1">
        <v>105253</v>
      </c>
      <c r="U2436" s="1">
        <v>23.5</v>
      </c>
      <c r="V2436" s="36">
        <v>9.7194956036652763E-2</v>
      </c>
      <c r="W2436" s="1"/>
      <c r="X2436" s="1"/>
      <c r="Y2436" s="1">
        <v>24420</v>
      </c>
      <c r="Z2436" s="1"/>
      <c r="AA2436" s="1"/>
      <c r="AB2436" s="1"/>
      <c r="AC2436" s="1"/>
      <c r="AD2436" s="1"/>
      <c r="AE2436" s="1"/>
      <c r="AF2436" s="1"/>
      <c r="AG2436" s="1">
        <v>0</v>
      </c>
      <c r="AH2436" s="1">
        <v>0</v>
      </c>
      <c r="AI2436" s="1">
        <v>250558.34443750003</v>
      </c>
      <c r="AJ2436" s="1">
        <v>0</v>
      </c>
      <c r="AK2436" s="1">
        <v>0</v>
      </c>
      <c r="AL2436" s="1">
        <v>0</v>
      </c>
      <c r="AM2436" s="1">
        <v>0</v>
      </c>
      <c r="AN2436" s="1">
        <v>0</v>
      </c>
      <c r="AO2436" s="1">
        <v>0</v>
      </c>
      <c r="AP2436" s="1">
        <v>0</v>
      </c>
      <c r="AQ2436" s="1">
        <v>250558.34443750003</v>
      </c>
      <c r="AR2436" s="1">
        <v>0</v>
      </c>
      <c r="AS2436" s="1">
        <v>0</v>
      </c>
      <c r="AT2436" s="1">
        <v>52943.033748000002</v>
      </c>
      <c r="AU2436" s="1">
        <v>0</v>
      </c>
      <c r="AV2436" s="1">
        <v>0</v>
      </c>
      <c r="AW2436" s="1">
        <v>0</v>
      </c>
      <c r="AX2436" s="1">
        <v>0</v>
      </c>
      <c r="AY2436" s="1">
        <v>0</v>
      </c>
      <c r="AZ2436" s="1">
        <v>0</v>
      </c>
      <c r="BA2436" s="1">
        <v>0</v>
      </c>
      <c r="BB2436" s="1">
        <v>52943.033748000002</v>
      </c>
      <c r="BC2436" s="7">
        <v>0.37094968712522114</v>
      </c>
      <c r="BD2436" s="35" t="s">
        <v>552</v>
      </c>
      <c r="BE2436" s="35" t="s">
        <v>552</v>
      </c>
      <c r="BF2436" s="35">
        <v>2.88354135450296</v>
      </c>
      <c r="BG2436" s="35" t="s">
        <v>552</v>
      </c>
      <c r="BH2436" s="35" t="s">
        <v>552</v>
      </c>
      <c r="BI2436" s="35" t="s">
        <v>552</v>
      </c>
      <c r="BJ2436" s="35" t="s">
        <v>552</v>
      </c>
      <c r="BK2436" s="35" t="s">
        <v>552</v>
      </c>
      <c r="BL2436" s="35" t="s">
        <v>552</v>
      </c>
      <c r="BM2436" s="35" t="s">
        <v>552</v>
      </c>
      <c r="BN2436" s="35">
        <v>2.88354135450296</v>
      </c>
      <c r="BO2436" s="1">
        <v>0</v>
      </c>
      <c r="BP2436" s="1"/>
      <c r="BQ2436" s="1">
        <v>269310.14396519994</v>
      </c>
      <c r="BR2436" s="1">
        <v>11970.775612232279</v>
      </c>
      <c r="BS2436" s="1">
        <v>105780.14083504539</v>
      </c>
      <c r="BT2436" s="1">
        <v>269310.14396519994</v>
      </c>
      <c r="BU2436" s="1">
        <v>11970.775612232279</v>
      </c>
      <c r="BV2436" s="1">
        <v>31138.142107026357</v>
      </c>
      <c r="BW2436" s="35">
        <v>6.0164001747009337</v>
      </c>
      <c r="BX2436" s="1">
        <v>1350967.4532357627</v>
      </c>
      <c r="BY2436" s="1">
        <v>60050.200872507688</v>
      </c>
      <c r="BZ2436" s="1">
        <v>530635.51696481113</v>
      </c>
      <c r="CA2436" s="1">
        <v>1350967.4532357627</v>
      </c>
      <c r="CB2436" s="1">
        <v>60050.200872507688</v>
      </c>
      <c r="CC2436" s="1">
        <v>156201.38150554954</v>
      </c>
    </row>
    <row r="2437" spans="1:81" x14ac:dyDescent="0.25">
      <c r="A2437" t="s">
        <v>1134</v>
      </c>
      <c r="B2437" t="s">
        <v>1135</v>
      </c>
      <c r="C2437" t="s">
        <v>491</v>
      </c>
      <c r="D2437" t="s">
        <v>28</v>
      </c>
      <c r="E2437">
        <v>30090</v>
      </c>
      <c r="F2437" t="s">
        <v>370</v>
      </c>
      <c r="G2437" t="s">
        <v>55</v>
      </c>
      <c r="H2437" s="74">
        <v>0.53246165051848993</v>
      </c>
      <c r="I2437" s="1">
        <v>1159739.1200000001</v>
      </c>
      <c r="J2437" s="1">
        <v>0</v>
      </c>
      <c r="K2437" s="1">
        <v>0</v>
      </c>
      <c r="L2437" s="1">
        <v>214920</v>
      </c>
      <c r="M2437" s="1">
        <v>0</v>
      </c>
      <c r="N2437" s="1">
        <v>0</v>
      </c>
      <c r="O2437" s="1">
        <v>0</v>
      </c>
      <c r="P2437" s="1">
        <v>470388</v>
      </c>
      <c r="Q2437" s="1">
        <v>0</v>
      </c>
      <c r="R2437" s="1">
        <v>0</v>
      </c>
      <c r="S2437" s="1">
        <v>0</v>
      </c>
      <c r="T2437" s="1">
        <v>685308</v>
      </c>
      <c r="U2437" s="1"/>
      <c r="V2437" s="36"/>
      <c r="W2437" s="1"/>
      <c r="X2437" s="1"/>
      <c r="Y2437" s="1">
        <v>49864</v>
      </c>
      <c r="Z2437" s="1"/>
      <c r="AA2437" s="1"/>
      <c r="AB2437" s="1"/>
      <c r="AC2437" s="1">
        <v>55404</v>
      </c>
      <c r="AD2437" s="1"/>
      <c r="AE2437" s="1"/>
      <c r="AF2437" s="1"/>
      <c r="AG2437" s="1">
        <v>0</v>
      </c>
      <c r="AH2437" s="1">
        <v>0</v>
      </c>
      <c r="AI2437" s="1">
        <v>511623.31750000006</v>
      </c>
      <c r="AJ2437" s="1">
        <v>0</v>
      </c>
      <c r="AK2437" s="1">
        <v>0</v>
      </c>
      <c r="AL2437" s="1">
        <v>0</v>
      </c>
      <c r="AM2437" s="1">
        <v>486981.40236999991</v>
      </c>
      <c r="AN2437" s="1">
        <v>0</v>
      </c>
      <c r="AO2437" s="1">
        <v>0</v>
      </c>
      <c r="AP2437" s="1">
        <v>0</v>
      </c>
      <c r="AQ2437" s="1">
        <v>998604.71986999991</v>
      </c>
      <c r="AR2437" s="1">
        <v>0</v>
      </c>
      <c r="AS2437" s="1">
        <v>0</v>
      </c>
      <c r="AT2437" s="1">
        <v>108106.11936159999</v>
      </c>
      <c r="AU2437" s="1">
        <v>0</v>
      </c>
      <c r="AV2437" s="1">
        <v>0</v>
      </c>
      <c r="AW2437" s="1">
        <v>0</v>
      </c>
      <c r="AX2437" s="1">
        <v>144115.77671999999</v>
      </c>
      <c r="AY2437" s="1">
        <v>0</v>
      </c>
      <c r="AZ2437" s="1">
        <v>0</v>
      </c>
      <c r="BA2437" s="1">
        <v>0</v>
      </c>
      <c r="BB2437" s="1">
        <v>252221.89608159999</v>
      </c>
      <c r="BC2437" s="7">
        <v>1.0785413670891777</v>
      </c>
      <c r="BD2437" s="35" t="s">
        <v>552</v>
      </c>
      <c r="BE2437" s="35" t="s">
        <v>552</v>
      </c>
      <c r="BF2437" s="35">
        <v>2.8835354404504003</v>
      </c>
      <c r="BG2437" s="35" t="s">
        <v>552</v>
      </c>
      <c r="BH2437" s="35" t="s">
        <v>552</v>
      </c>
      <c r="BI2437" s="35" t="s">
        <v>552</v>
      </c>
      <c r="BJ2437" s="35">
        <v>1.3416523786533667</v>
      </c>
      <c r="BK2437" s="35" t="s">
        <v>552</v>
      </c>
      <c r="BL2437" s="35" t="s">
        <v>552</v>
      </c>
      <c r="BM2437" s="35" t="s">
        <v>552</v>
      </c>
      <c r="BN2437" s="35">
        <v>1.8252035813847205</v>
      </c>
      <c r="BO2437" s="1">
        <v>0</v>
      </c>
      <c r="BP2437" s="1">
        <v>0</v>
      </c>
      <c r="BQ2437" s="1">
        <v>381739.72873919993</v>
      </c>
      <c r="BR2437" s="1">
        <v>16968.245487261989</v>
      </c>
      <c r="BS2437" s="1">
        <v>149940.44291767388</v>
      </c>
      <c r="BT2437" s="1">
        <v>381739.72873919993</v>
      </c>
      <c r="BU2437" s="1">
        <v>16968.245487261989</v>
      </c>
      <c r="BV2437" s="1">
        <v>44137.460796556137</v>
      </c>
      <c r="BW2437" s="35">
        <v>6.0164001747009337</v>
      </c>
      <c r="BX2437" s="1">
        <v>1914959.2419376096</v>
      </c>
      <c r="BY2437" s="1">
        <v>85119.509626669373</v>
      </c>
      <c r="BZ2437" s="1">
        <v>752161.26404695457</v>
      </c>
      <c r="CA2437" s="1">
        <v>1914959.2419376096</v>
      </c>
      <c r="CB2437" s="1">
        <v>85119.509626669373</v>
      </c>
      <c r="CC2437" s="1">
        <v>221411.16605069983</v>
      </c>
    </row>
    <row r="2438" spans="1:81" x14ac:dyDescent="0.25">
      <c r="A2438" t="s">
        <v>1134</v>
      </c>
      <c r="B2438" t="s">
        <v>1135</v>
      </c>
      <c r="C2438" t="s">
        <v>491</v>
      </c>
      <c r="D2438" t="s">
        <v>1730</v>
      </c>
      <c r="E2438">
        <v>30090</v>
      </c>
      <c r="F2438" t="s">
        <v>370</v>
      </c>
      <c r="G2438" t="s">
        <v>55</v>
      </c>
      <c r="H2438" s="74">
        <v>0.53246165051848993</v>
      </c>
      <c r="I2438" s="1">
        <v>341565.15</v>
      </c>
      <c r="J2438" s="1"/>
      <c r="K2438" s="1"/>
      <c r="L2438" s="1">
        <v>109667</v>
      </c>
      <c r="M2438" s="1"/>
      <c r="N2438" s="1"/>
      <c r="O2438" s="1"/>
      <c r="P2438" s="1">
        <v>470388</v>
      </c>
      <c r="Q2438" s="1"/>
      <c r="R2438" s="1"/>
      <c r="S2438" s="1"/>
      <c r="T2438" s="1">
        <v>580055</v>
      </c>
      <c r="U2438" s="1">
        <v>14.166666666666666</v>
      </c>
      <c r="V2438" s="36">
        <v>0.11617269527064947</v>
      </c>
      <c r="W2438" s="1"/>
      <c r="X2438" s="1"/>
      <c r="Y2438" s="1">
        <v>25444</v>
      </c>
      <c r="Z2438" s="1"/>
      <c r="AA2438" s="1"/>
      <c r="AB2438" s="1"/>
      <c r="AC2438" s="1">
        <v>55404</v>
      </c>
      <c r="AD2438" s="1"/>
      <c r="AE2438" s="1"/>
      <c r="AF2438" s="1"/>
      <c r="AG2438" s="1">
        <v>0</v>
      </c>
      <c r="AH2438" s="1">
        <v>0</v>
      </c>
      <c r="AI2438" s="1">
        <v>261064.97306250004</v>
      </c>
      <c r="AJ2438" s="1">
        <v>0</v>
      </c>
      <c r="AK2438" s="1"/>
      <c r="AL2438" s="1">
        <v>0</v>
      </c>
      <c r="AM2438" s="1">
        <v>486981.40236999991</v>
      </c>
      <c r="AN2438" s="1"/>
      <c r="AO2438" s="1">
        <v>0</v>
      </c>
      <c r="AP2438" s="1">
        <v>0</v>
      </c>
      <c r="AQ2438" s="1">
        <v>748046.37543249992</v>
      </c>
      <c r="AR2438" s="1">
        <v>0</v>
      </c>
      <c r="AS2438" s="1">
        <v>0</v>
      </c>
      <c r="AT2438" s="1">
        <v>55163.0856136</v>
      </c>
      <c r="AU2438" s="1">
        <v>0</v>
      </c>
      <c r="AV2438" s="1"/>
      <c r="AW2438" s="1">
        <v>0</v>
      </c>
      <c r="AX2438" s="1">
        <v>144115.77671999999</v>
      </c>
      <c r="AY2438" s="1"/>
      <c r="AZ2438" s="1">
        <v>0</v>
      </c>
      <c r="BA2438" s="1">
        <v>0</v>
      </c>
      <c r="BB2438" s="1">
        <v>199278.8623336</v>
      </c>
      <c r="BC2438" s="7">
        <v>2.7734832952545063</v>
      </c>
      <c r="BD2438" s="35" t="s">
        <v>552</v>
      </c>
      <c r="BE2438" s="35" t="s">
        <v>552</v>
      </c>
      <c r="BF2438" s="35">
        <v>2.8835297644332392</v>
      </c>
      <c r="BG2438" s="35" t="s">
        <v>552</v>
      </c>
      <c r="BH2438" s="35" t="s">
        <v>552</v>
      </c>
      <c r="BI2438" s="35" t="s">
        <v>552</v>
      </c>
      <c r="BJ2438" s="35">
        <v>1.3416523786533667</v>
      </c>
      <c r="BK2438" s="35" t="s">
        <v>552</v>
      </c>
      <c r="BL2438" s="35" t="s">
        <v>552</v>
      </c>
      <c r="BM2438" s="35" t="s">
        <v>552</v>
      </c>
      <c r="BN2438" s="35">
        <v>1.6331645064107712</v>
      </c>
      <c r="BO2438" s="1">
        <v>0</v>
      </c>
      <c r="BP2438" s="1">
        <v>0</v>
      </c>
      <c r="BQ2438" s="1">
        <v>112429.58477399999</v>
      </c>
      <c r="BR2438" s="1">
        <v>4997.4698750297093</v>
      </c>
      <c r="BS2438" s="1">
        <v>44160.302082628477</v>
      </c>
      <c r="BT2438" s="1">
        <v>112429.58477399999</v>
      </c>
      <c r="BU2438" s="1">
        <v>4997.4698750297093</v>
      </c>
      <c r="BV2438" s="1">
        <v>12999.318689529779</v>
      </c>
      <c r="BW2438" s="35">
        <v>6.0164001747009337</v>
      </c>
      <c r="BX2438" s="1">
        <v>563991.78870184696</v>
      </c>
      <c r="BY2438" s="1">
        <v>25069.308754161684</v>
      </c>
      <c r="BZ2438" s="1">
        <v>221525.74708214347</v>
      </c>
      <c r="CA2438" s="1">
        <v>563991.78870184696</v>
      </c>
      <c r="CB2438" s="1">
        <v>25069.308754161684</v>
      </c>
      <c r="CC2438" s="1">
        <v>65209.784545150287</v>
      </c>
    </row>
    <row r="2439" spans="1:81" x14ac:dyDescent="0.25">
      <c r="A2439" t="s">
        <v>489</v>
      </c>
      <c r="B2439" t="s">
        <v>490</v>
      </c>
      <c r="C2439" t="s">
        <v>491</v>
      </c>
      <c r="D2439" t="s">
        <v>38</v>
      </c>
      <c r="E2439">
        <v>30001</v>
      </c>
      <c r="F2439" t="s">
        <v>39</v>
      </c>
      <c r="G2439" t="s">
        <v>55</v>
      </c>
      <c r="H2439" s="74">
        <v>0.53246165051848993</v>
      </c>
      <c r="I2439" s="1">
        <v>7950277</v>
      </c>
      <c r="J2439" s="1"/>
      <c r="K2439" s="1"/>
      <c r="L2439" s="1">
        <v>1774421</v>
      </c>
      <c r="M2439" s="1"/>
      <c r="N2439" s="1"/>
      <c r="O2439" s="1"/>
      <c r="P2439" s="1">
        <v>28767</v>
      </c>
      <c r="Q2439" s="1"/>
      <c r="R2439" s="1"/>
      <c r="S2439" s="1"/>
      <c r="T2439" s="1">
        <v>1803188</v>
      </c>
      <c r="U2439" s="1">
        <v>28.59090909090909</v>
      </c>
      <c r="V2439" s="36">
        <v>0.12632217651336367</v>
      </c>
      <c r="W2439" s="1"/>
      <c r="X2439" s="1"/>
      <c r="Y2439" s="1">
        <v>394637</v>
      </c>
      <c r="Z2439" s="1"/>
      <c r="AA2439" s="1"/>
      <c r="AB2439" s="1"/>
      <c r="AC2439" s="1">
        <v>46375</v>
      </c>
      <c r="AD2439" s="1"/>
      <c r="AE2439" s="1"/>
      <c r="AF2439" s="1"/>
      <c r="AG2439" s="1">
        <v>0</v>
      </c>
      <c r="AH2439" s="1">
        <v>0</v>
      </c>
      <c r="AI2439" s="1">
        <v>4049982.3154375008</v>
      </c>
      <c r="AJ2439" s="1">
        <v>0</v>
      </c>
      <c r="AK2439" s="1">
        <v>0</v>
      </c>
      <c r="AL2439" s="1">
        <v>0</v>
      </c>
      <c r="AM2439" s="1">
        <v>407205.17451749998</v>
      </c>
      <c r="AN2439" s="1">
        <v>0</v>
      </c>
      <c r="AO2439" s="1">
        <v>0</v>
      </c>
      <c r="AP2439" s="1">
        <v>0</v>
      </c>
      <c r="AQ2439" s="1">
        <v>4457187.4899550006</v>
      </c>
      <c r="AR2439" s="1">
        <v>0</v>
      </c>
      <c r="AS2439" s="1">
        <v>0</v>
      </c>
      <c r="AT2439" s="1">
        <v>855580.67195779993</v>
      </c>
      <c r="AU2439" s="1">
        <v>0</v>
      </c>
      <c r="AV2439" s="1">
        <v>0</v>
      </c>
      <c r="AW2439" s="1">
        <v>0</v>
      </c>
      <c r="AX2439" s="1">
        <v>120629.72249999999</v>
      </c>
      <c r="AY2439" s="1">
        <v>0</v>
      </c>
      <c r="AZ2439" s="1">
        <v>0</v>
      </c>
      <c r="BA2439" s="1">
        <v>0</v>
      </c>
      <c r="BB2439" s="1">
        <v>976210.39445779996</v>
      </c>
      <c r="BC2439" s="7">
        <v>0.68342246243908245</v>
      </c>
      <c r="BD2439" s="35" t="s">
        <v>552</v>
      </c>
      <c r="BE2439" s="35" t="s">
        <v>552</v>
      </c>
      <c r="BF2439" s="35">
        <v>2.7645992621792126</v>
      </c>
      <c r="BG2439" s="35" t="s">
        <v>552</v>
      </c>
      <c r="BH2439" s="35" t="s">
        <v>552</v>
      </c>
      <c r="BI2439" s="35" t="s">
        <v>552</v>
      </c>
      <c r="BJ2439" s="35">
        <v>18.348625057096672</v>
      </c>
      <c r="BK2439" s="35" t="s">
        <v>552</v>
      </c>
      <c r="BL2439" s="35" t="s">
        <v>552</v>
      </c>
      <c r="BM2439" s="35" t="s">
        <v>552</v>
      </c>
      <c r="BN2439" s="35">
        <v>3.0132176369922608</v>
      </c>
      <c r="BO2439" s="1">
        <v>0</v>
      </c>
      <c r="BP2439" s="1"/>
      <c r="BQ2439" s="1">
        <v>2616913.1773199998</v>
      </c>
      <c r="BR2439" s="1">
        <v>116321.20491695822</v>
      </c>
      <c r="BS2439" s="1">
        <v>1027876.0405169359</v>
      </c>
      <c r="BT2439" s="1">
        <v>2616913.1773199998</v>
      </c>
      <c r="BU2439" s="1">
        <v>116321.20491695822</v>
      </c>
      <c r="BV2439" s="1">
        <v>302572.39180589333</v>
      </c>
      <c r="BW2439" s="35">
        <v>6.3371559324190665</v>
      </c>
      <c r="BX2439" s="1">
        <v>13966873.688959066</v>
      </c>
      <c r="BY2439" s="1">
        <v>620824.40888867748</v>
      </c>
      <c r="BZ2439" s="1">
        <v>5485934.7074363865</v>
      </c>
      <c r="CA2439" s="1">
        <v>13966873.688959066</v>
      </c>
      <c r="CB2439" s="1">
        <v>620824.40888867748</v>
      </c>
      <c r="CC2439" s="1">
        <v>1614876.0359130499</v>
      </c>
    </row>
    <row r="2440" spans="1:81" x14ac:dyDescent="0.25">
      <c r="A2440" t="s">
        <v>489</v>
      </c>
      <c r="B2440" t="s">
        <v>490</v>
      </c>
      <c r="C2440" t="s">
        <v>491</v>
      </c>
      <c r="D2440" t="s">
        <v>28</v>
      </c>
      <c r="E2440">
        <v>30001</v>
      </c>
      <c r="F2440" t="s">
        <v>39</v>
      </c>
      <c r="G2440" t="s">
        <v>55</v>
      </c>
      <c r="H2440" s="74">
        <v>0.53246165051848993</v>
      </c>
      <c r="I2440" s="1">
        <v>8174058</v>
      </c>
      <c r="J2440" s="1">
        <v>0</v>
      </c>
      <c r="K2440" s="1">
        <v>0</v>
      </c>
      <c r="L2440" s="1">
        <v>1774421</v>
      </c>
      <c r="M2440" s="1">
        <v>0</v>
      </c>
      <c r="N2440" s="1">
        <v>0</v>
      </c>
      <c r="O2440" s="1">
        <v>0</v>
      </c>
      <c r="P2440" s="1">
        <v>444198</v>
      </c>
      <c r="Q2440" s="1">
        <v>0</v>
      </c>
      <c r="R2440" s="1">
        <v>0</v>
      </c>
      <c r="S2440" s="1">
        <v>0</v>
      </c>
      <c r="T2440" s="1">
        <v>2218619</v>
      </c>
      <c r="U2440" s="1"/>
      <c r="V2440" s="36"/>
      <c r="W2440" s="1"/>
      <c r="X2440" s="1"/>
      <c r="Y2440" s="1">
        <v>394637</v>
      </c>
      <c r="Z2440" s="1"/>
      <c r="AA2440" s="1"/>
      <c r="AB2440" s="1"/>
      <c r="AC2440" s="1">
        <v>76203</v>
      </c>
      <c r="AD2440" s="1"/>
      <c r="AE2440" s="1"/>
      <c r="AF2440" s="1"/>
      <c r="AG2440" s="1">
        <v>0</v>
      </c>
      <c r="AH2440" s="1">
        <v>0</v>
      </c>
      <c r="AI2440" s="1">
        <v>4049982.3154375008</v>
      </c>
      <c r="AJ2440" s="1">
        <v>0</v>
      </c>
      <c r="AK2440" s="1">
        <v>0</v>
      </c>
      <c r="AL2440" s="1">
        <v>0</v>
      </c>
      <c r="AM2440" s="1">
        <v>669566.8748949999</v>
      </c>
      <c r="AN2440" s="1">
        <v>0</v>
      </c>
      <c r="AO2440" s="1">
        <v>0</v>
      </c>
      <c r="AP2440" s="1">
        <v>0</v>
      </c>
      <c r="AQ2440" s="1">
        <v>4719549.1903325003</v>
      </c>
      <c r="AR2440" s="1">
        <v>0</v>
      </c>
      <c r="AS2440" s="1">
        <v>0</v>
      </c>
      <c r="AT2440" s="1">
        <v>855580.67195779993</v>
      </c>
      <c r="AU2440" s="1">
        <v>0</v>
      </c>
      <c r="AV2440" s="1">
        <v>0</v>
      </c>
      <c r="AW2440" s="1">
        <v>0</v>
      </c>
      <c r="AX2440" s="1">
        <v>198217.71953999999</v>
      </c>
      <c r="AY2440" s="1">
        <v>0</v>
      </c>
      <c r="AZ2440" s="1">
        <v>0</v>
      </c>
      <c r="BA2440" s="1">
        <v>0</v>
      </c>
      <c r="BB2440" s="1">
        <v>1053798.3914977999</v>
      </c>
      <c r="BC2440" s="7">
        <v>0.70630127432791645</v>
      </c>
      <c r="BD2440" s="35" t="s">
        <v>552</v>
      </c>
      <c r="BE2440" s="35" t="s">
        <v>552</v>
      </c>
      <c r="BF2440" s="35">
        <v>2.7645992621792126</v>
      </c>
      <c r="BG2440" s="35" t="s">
        <v>552</v>
      </c>
      <c r="BH2440" s="35" t="s">
        <v>552</v>
      </c>
      <c r="BI2440" s="35" t="s">
        <v>552</v>
      </c>
      <c r="BJ2440" s="35">
        <v>1.9535986079068339</v>
      </c>
      <c r="BK2440" s="35" t="s">
        <v>552</v>
      </c>
      <c r="BL2440" s="35" t="s">
        <v>552</v>
      </c>
      <c r="BM2440" s="35" t="s">
        <v>552</v>
      </c>
      <c r="BN2440" s="35">
        <v>2.60222579083218</v>
      </c>
      <c r="BO2440" s="1">
        <v>0</v>
      </c>
      <c r="BP2440" s="1">
        <v>0</v>
      </c>
      <c r="BQ2440" s="1">
        <v>2690572.9312799997</v>
      </c>
      <c r="BR2440" s="1">
        <v>119595.36449121227</v>
      </c>
      <c r="BS2440" s="1">
        <v>1056808.2561143197</v>
      </c>
      <c r="BT2440" s="1">
        <v>2690572.9312799997</v>
      </c>
      <c r="BU2440" s="1">
        <v>119595.36449121227</v>
      </c>
      <c r="BV2440" s="1">
        <v>311089.07020725153</v>
      </c>
      <c r="BW2440" s="35">
        <v>6.3371559324190665</v>
      </c>
      <c r="BX2440" s="1">
        <v>14360007.281787207</v>
      </c>
      <c r="BY2440" s="1">
        <v>638299.10908409418</v>
      </c>
      <c r="BZ2440" s="1">
        <v>5640350.4535499886</v>
      </c>
      <c r="CA2440" s="1">
        <v>14360007.281787207</v>
      </c>
      <c r="CB2440" s="1">
        <v>638299.10908409418</v>
      </c>
      <c r="CC2440" s="1">
        <v>1660330.876567364</v>
      </c>
    </row>
    <row r="2441" spans="1:81" x14ac:dyDescent="0.25">
      <c r="A2441" t="s">
        <v>489</v>
      </c>
      <c r="B2441" t="s">
        <v>490</v>
      </c>
      <c r="C2441" t="s">
        <v>491</v>
      </c>
      <c r="D2441" t="s">
        <v>1730</v>
      </c>
      <c r="E2441">
        <v>30001</v>
      </c>
      <c r="F2441" t="s">
        <v>39</v>
      </c>
      <c r="G2441" t="s">
        <v>55</v>
      </c>
      <c r="H2441" s="74">
        <v>0.53246165051848993</v>
      </c>
      <c r="I2441" s="1">
        <v>223781</v>
      </c>
      <c r="J2441" s="1"/>
      <c r="K2441" s="1"/>
      <c r="L2441" s="1"/>
      <c r="M2441" s="1"/>
      <c r="N2441" s="1"/>
      <c r="O2441" s="1"/>
      <c r="P2441" s="1">
        <v>415431</v>
      </c>
      <c r="Q2441" s="1"/>
      <c r="R2441" s="1"/>
      <c r="S2441" s="1"/>
      <c r="T2441" s="1">
        <v>415431</v>
      </c>
      <c r="U2441" s="1">
        <v>8.9</v>
      </c>
      <c r="V2441" s="36">
        <v>0.11291103509964462</v>
      </c>
      <c r="W2441" s="1"/>
      <c r="X2441" s="1"/>
      <c r="Y2441" s="1"/>
      <c r="Z2441" s="1"/>
      <c r="AA2441" s="1"/>
      <c r="AB2441" s="1"/>
      <c r="AC2441" s="1">
        <v>29828</v>
      </c>
      <c r="AD2441" s="1"/>
      <c r="AE2441" s="1"/>
      <c r="AF2441" s="1"/>
      <c r="AG2441" s="1">
        <v>0</v>
      </c>
      <c r="AH2441" s="1">
        <v>0</v>
      </c>
      <c r="AI2441" s="1">
        <v>0</v>
      </c>
      <c r="AJ2441" s="1">
        <v>0</v>
      </c>
      <c r="AK2441" s="1"/>
      <c r="AL2441" s="1">
        <v>0</v>
      </c>
      <c r="AM2441" s="1">
        <v>262361.70037749998</v>
      </c>
      <c r="AN2441" s="1"/>
      <c r="AO2441" s="1">
        <v>0</v>
      </c>
      <c r="AP2441" s="1">
        <v>0</v>
      </c>
      <c r="AQ2441" s="1">
        <v>262361.70037749998</v>
      </c>
      <c r="AR2441" s="1">
        <v>0</v>
      </c>
      <c r="AS2441" s="1">
        <v>0</v>
      </c>
      <c r="AT2441" s="1">
        <v>0</v>
      </c>
      <c r="AU2441" s="1">
        <v>0</v>
      </c>
      <c r="AV2441" s="1"/>
      <c r="AW2441" s="1">
        <v>0</v>
      </c>
      <c r="AX2441" s="1">
        <v>77587.997040000002</v>
      </c>
      <c r="AY2441" s="1"/>
      <c r="AZ2441" s="1">
        <v>0</v>
      </c>
      <c r="BA2441" s="1">
        <v>0</v>
      </c>
      <c r="BB2441" s="1">
        <v>77587.997040000002</v>
      </c>
      <c r="BC2441" s="7">
        <v>1.5191177866641938</v>
      </c>
      <c r="BD2441" s="35" t="s">
        <v>552</v>
      </c>
      <c r="BE2441" s="35" t="s">
        <v>552</v>
      </c>
      <c r="BF2441" s="35" t="s">
        <v>552</v>
      </c>
      <c r="BG2441" s="35" t="s">
        <v>552</v>
      </c>
      <c r="BH2441" s="35" t="s">
        <v>552</v>
      </c>
      <c r="BI2441" s="35" t="s">
        <v>552</v>
      </c>
      <c r="BJ2441" s="35">
        <v>0.81830604220075043</v>
      </c>
      <c r="BK2441" s="35" t="s">
        <v>552</v>
      </c>
      <c r="BL2441" s="35" t="s">
        <v>552</v>
      </c>
      <c r="BM2441" s="35" t="s">
        <v>552</v>
      </c>
      <c r="BN2441" s="35">
        <v>0.81830604220075043</v>
      </c>
      <c r="BO2441" s="1">
        <v>0</v>
      </c>
      <c r="BP2441" s="1">
        <v>0</v>
      </c>
      <c r="BQ2441" s="1">
        <v>73659.753959999987</v>
      </c>
      <c r="BR2441" s="1">
        <v>3274.1595742540576</v>
      </c>
      <c r="BS2441" s="1">
        <v>28932.215597383642</v>
      </c>
      <c r="BT2441" s="1">
        <v>73659.753959999987</v>
      </c>
      <c r="BU2441" s="1">
        <v>3274.1595742540576</v>
      </c>
      <c r="BV2441" s="1">
        <v>8516.6784013581691</v>
      </c>
      <c r="BW2441" s="35">
        <v>6.3371559324190665</v>
      </c>
      <c r="BX2441" s="1">
        <v>393133.59282814275</v>
      </c>
      <c r="BY2441" s="1">
        <v>17474.700195416728</v>
      </c>
      <c r="BZ2441" s="1">
        <v>154415.74611360353</v>
      </c>
      <c r="CA2441" s="1">
        <v>393133.59282814275</v>
      </c>
      <c r="CB2441" s="1">
        <v>17474.700195416728</v>
      </c>
      <c r="CC2441" s="1">
        <v>45454.840654314081</v>
      </c>
    </row>
    <row r="2442" spans="1:81" x14ac:dyDescent="0.25">
      <c r="A2442" t="s">
        <v>822</v>
      </c>
      <c r="B2442" t="s">
        <v>823</v>
      </c>
      <c r="C2442" t="s">
        <v>491</v>
      </c>
      <c r="D2442" t="s">
        <v>38</v>
      </c>
      <c r="E2442">
        <v>30003</v>
      </c>
      <c r="F2442" t="s">
        <v>370</v>
      </c>
      <c r="G2442" t="s">
        <v>55</v>
      </c>
      <c r="H2442" s="74">
        <v>0.53246165051848993</v>
      </c>
      <c r="I2442" s="1">
        <v>2065243.56</v>
      </c>
      <c r="J2442" s="1"/>
      <c r="K2442" s="1"/>
      <c r="L2442" s="1">
        <v>198796</v>
      </c>
      <c r="M2442" s="1"/>
      <c r="N2442" s="1"/>
      <c r="O2442" s="1"/>
      <c r="P2442" s="1">
        <v>370469</v>
      </c>
      <c r="Q2442" s="1"/>
      <c r="R2442" s="1"/>
      <c r="S2442" s="1"/>
      <c r="T2442" s="1">
        <v>569265</v>
      </c>
      <c r="U2442" s="1">
        <v>24</v>
      </c>
      <c r="V2442" s="36">
        <v>0.12900199832698206</v>
      </c>
      <c r="W2442" s="1"/>
      <c r="X2442" s="1"/>
      <c r="Y2442" s="1">
        <v>46124</v>
      </c>
      <c r="Z2442" s="1"/>
      <c r="AA2442" s="1"/>
      <c r="AB2442" s="1"/>
      <c r="AC2442" s="1">
        <v>43636</v>
      </c>
      <c r="AD2442" s="1"/>
      <c r="AE2442" s="1"/>
      <c r="AF2442" s="1"/>
      <c r="AG2442" s="1">
        <v>0</v>
      </c>
      <c r="AH2442" s="1">
        <v>0</v>
      </c>
      <c r="AI2442" s="1">
        <v>473249.46825000003</v>
      </c>
      <c r="AJ2442" s="1">
        <v>0</v>
      </c>
      <c r="AK2442" s="1">
        <v>0</v>
      </c>
      <c r="AL2442" s="1">
        <v>0</v>
      </c>
      <c r="AM2442" s="1">
        <v>383544.87103916664</v>
      </c>
      <c r="AN2442" s="1">
        <v>0</v>
      </c>
      <c r="AO2442" s="1">
        <v>0</v>
      </c>
      <c r="AP2442" s="1">
        <v>0</v>
      </c>
      <c r="AQ2442" s="1">
        <v>856794.33928916673</v>
      </c>
      <c r="AR2442" s="1">
        <v>0</v>
      </c>
      <c r="AS2442" s="1">
        <v>0</v>
      </c>
      <c r="AT2442" s="1">
        <v>99997.726805600003</v>
      </c>
      <c r="AU2442" s="1">
        <v>0</v>
      </c>
      <c r="AV2442" s="1">
        <v>0</v>
      </c>
      <c r="AW2442" s="1">
        <v>0</v>
      </c>
      <c r="AX2442" s="1">
        <v>113505.09048</v>
      </c>
      <c r="AY2442" s="1">
        <v>0</v>
      </c>
      <c r="AZ2442" s="1">
        <v>0</v>
      </c>
      <c r="BA2442" s="1">
        <v>0</v>
      </c>
      <c r="BB2442" s="1">
        <v>213502.8172856</v>
      </c>
      <c r="BC2442" s="7">
        <v>0.51824258276576662</v>
      </c>
      <c r="BD2442" s="35" t="s">
        <v>552</v>
      </c>
      <c r="BE2442" s="35" t="s">
        <v>552</v>
      </c>
      <c r="BF2442" s="35">
        <v>2.8835952184933298</v>
      </c>
      <c r="BG2442" s="35" t="s">
        <v>552</v>
      </c>
      <c r="BH2442" s="35" t="s">
        <v>552</v>
      </c>
      <c r="BI2442" s="35" t="s">
        <v>552</v>
      </c>
      <c r="BJ2442" s="35">
        <v>1.3416776073549113</v>
      </c>
      <c r="BK2442" s="35" t="s">
        <v>552</v>
      </c>
      <c r="BL2442" s="35" t="s">
        <v>552</v>
      </c>
      <c r="BM2442" s="35" t="s">
        <v>552</v>
      </c>
      <c r="BN2442" s="35">
        <v>1.8801386991555191</v>
      </c>
      <c r="BO2442" s="1">
        <v>0</v>
      </c>
      <c r="BP2442" s="1"/>
      <c r="BQ2442" s="1">
        <v>679795.57020959991</v>
      </c>
      <c r="BR2442" s="1">
        <v>30216.760918668406</v>
      </c>
      <c r="BS2442" s="1">
        <v>267011.37245355116</v>
      </c>
      <c r="BT2442" s="1">
        <v>679795.57020959991</v>
      </c>
      <c r="BU2442" s="1">
        <v>30216.760918668406</v>
      </c>
      <c r="BV2442" s="1">
        <v>78599.234166421884</v>
      </c>
      <c r="BW2442" s="35">
        <v>6.1921120143796013</v>
      </c>
      <c r="BX2442" s="1">
        <v>3529574.7474072957</v>
      </c>
      <c r="BY2442" s="1">
        <v>156888.80740145422</v>
      </c>
      <c r="BZ2442" s="1">
        <v>1386352.9548920693</v>
      </c>
      <c r="CA2442" s="1">
        <v>3529574.7474072957</v>
      </c>
      <c r="CB2442" s="1">
        <v>156888.80740145422</v>
      </c>
      <c r="CC2442" s="1">
        <v>408096.02803651465</v>
      </c>
    </row>
    <row r="2443" spans="1:81" x14ac:dyDescent="0.25">
      <c r="A2443" t="s">
        <v>822</v>
      </c>
      <c r="B2443" t="s">
        <v>823</v>
      </c>
      <c r="C2443" t="s">
        <v>491</v>
      </c>
      <c r="D2443" t="s">
        <v>28</v>
      </c>
      <c r="E2443">
        <v>30003</v>
      </c>
      <c r="F2443" t="s">
        <v>370</v>
      </c>
      <c r="G2443" t="s">
        <v>55</v>
      </c>
      <c r="H2443" s="74">
        <v>0.53246165051848993</v>
      </c>
      <c r="I2443" s="1">
        <v>2181834.25</v>
      </c>
      <c r="J2443" s="1">
        <v>0</v>
      </c>
      <c r="K2443" s="1">
        <v>0</v>
      </c>
      <c r="L2443" s="1">
        <v>198796</v>
      </c>
      <c r="M2443" s="1">
        <v>0</v>
      </c>
      <c r="N2443" s="1">
        <v>0</v>
      </c>
      <c r="O2443" s="1">
        <v>0</v>
      </c>
      <c r="P2443" s="1">
        <v>501844</v>
      </c>
      <c r="Q2443" s="1">
        <v>0</v>
      </c>
      <c r="R2443" s="1">
        <v>0</v>
      </c>
      <c r="S2443" s="1">
        <v>0</v>
      </c>
      <c r="T2443" s="1">
        <v>700640</v>
      </c>
      <c r="U2443" s="1"/>
      <c r="V2443" s="36"/>
      <c r="W2443" s="1"/>
      <c r="X2443" s="1"/>
      <c r="Y2443" s="1">
        <v>46124</v>
      </c>
      <c r="Z2443" s="1"/>
      <c r="AA2443" s="1"/>
      <c r="AB2443" s="1"/>
      <c r="AC2443" s="1">
        <v>59110</v>
      </c>
      <c r="AD2443" s="1"/>
      <c r="AE2443" s="1"/>
      <c r="AF2443" s="1"/>
      <c r="AG2443" s="1">
        <v>0</v>
      </c>
      <c r="AH2443" s="1">
        <v>0</v>
      </c>
      <c r="AI2443" s="1">
        <v>473249.46825000003</v>
      </c>
      <c r="AJ2443" s="1">
        <v>0</v>
      </c>
      <c r="AK2443" s="1">
        <v>0</v>
      </c>
      <c r="AL2443" s="1">
        <v>0</v>
      </c>
      <c r="AM2443" s="1">
        <v>519555.81114333333</v>
      </c>
      <c r="AN2443" s="1">
        <v>0</v>
      </c>
      <c r="AO2443" s="1">
        <v>0</v>
      </c>
      <c r="AP2443" s="1">
        <v>0</v>
      </c>
      <c r="AQ2443" s="1">
        <v>992805.27939333336</v>
      </c>
      <c r="AR2443" s="1">
        <v>0</v>
      </c>
      <c r="AS2443" s="1">
        <v>0</v>
      </c>
      <c r="AT2443" s="1">
        <v>99997.726805600003</v>
      </c>
      <c r="AU2443" s="1">
        <v>0</v>
      </c>
      <c r="AV2443" s="1">
        <v>0</v>
      </c>
      <c r="AW2443" s="1">
        <v>0</v>
      </c>
      <c r="AX2443" s="1">
        <v>153755.74979999999</v>
      </c>
      <c r="AY2443" s="1">
        <v>0</v>
      </c>
      <c r="AZ2443" s="1">
        <v>0</v>
      </c>
      <c r="BA2443" s="1">
        <v>0</v>
      </c>
      <c r="BB2443" s="1">
        <v>253753.47660559998</v>
      </c>
      <c r="BC2443" s="7">
        <v>0.57133522218698929</v>
      </c>
      <c r="BD2443" s="35" t="s">
        <v>552</v>
      </c>
      <c r="BE2443" s="35" t="s">
        <v>552</v>
      </c>
      <c r="BF2443" s="35">
        <v>2.8835952184933298</v>
      </c>
      <c r="BG2443" s="35" t="s">
        <v>552</v>
      </c>
      <c r="BH2443" s="35" t="s">
        <v>552</v>
      </c>
      <c r="BI2443" s="35" t="s">
        <v>552</v>
      </c>
      <c r="BJ2443" s="35">
        <v>1.3416750243966917</v>
      </c>
      <c r="BK2443" s="35" t="s">
        <v>552</v>
      </c>
      <c r="BL2443" s="35" t="s">
        <v>552</v>
      </c>
      <c r="BM2443" s="35" t="s">
        <v>552</v>
      </c>
      <c r="BN2443" s="35">
        <v>1.7791715517226154</v>
      </c>
      <c r="BO2443" s="1">
        <v>0</v>
      </c>
      <c r="BP2443" s="1">
        <v>0</v>
      </c>
      <c r="BQ2443" s="1">
        <v>718172.56172999996</v>
      </c>
      <c r="BR2443" s="1">
        <v>31922.609600783449</v>
      </c>
      <c r="BS2443" s="1">
        <v>282085.15878808225</v>
      </c>
      <c r="BT2443" s="1">
        <v>718172.56172999996</v>
      </c>
      <c r="BU2443" s="1">
        <v>31922.609600783449</v>
      </c>
      <c r="BV2443" s="1">
        <v>83036.453641365893</v>
      </c>
      <c r="BW2443" s="35">
        <v>6.1921120143796013</v>
      </c>
      <c r="BX2443" s="1">
        <v>3728832.3861561082</v>
      </c>
      <c r="BY2443" s="1">
        <v>165745.76483857734</v>
      </c>
      <c r="BZ2443" s="1">
        <v>1464617.7420217795</v>
      </c>
      <c r="CA2443" s="1">
        <v>3728832.3861561082</v>
      </c>
      <c r="CB2443" s="1">
        <v>165745.76483857734</v>
      </c>
      <c r="CC2443" s="1">
        <v>431134.56858281058</v>
      </c>
    </row>
    <row r="2444" spans="1:81" x14ac:dyDescent="0.25">
      <c r="A2444" t="s">
        <v>822</v>
      </c>
      <c r="B2444" t="s">
        <v>823</v>
      </c>
      <c r="C2444" t="s">
        <v>491</v>
      </c>
      <c r="D2444" t="s">
        <v>1730</v>
      </c>
      <c r="E2444">
        <v>30003</v>
      </c>
      <c r="F2444" t="s">
        <v>370</v>
      </c>
      <c r="G2444" t="s">
        <v>55</v>
      </c>
      <c r="H2444" s="74">
        <v>0.53246165051848993</v>
      </c>
      <c r="I2444" s="1">
        <v>116590.69</v>
      </c>
      <c r="J2444" s="1"/>
      <c r="K2444" s="1"/>
      <c r="L2444" s="1"/>
      <c r="M2444" s="1"/>
      <c r="N2444" s="1"/>
      <c r="O2444" s="1"/>
      <c r="P2444" s="1">
        <v>131375</v>
      </c>
      <c r="Q2444" s="1"/>
      <c r="R2444" s="1"/>
      <c r="S2444" s="1"/>
      <c r="T2444" s="1">
        <v>131375</v>
      </c>
      <c r="U2444" s="1">
        <v>13.75</v>
      </c>
      <c r="V2444" s="36">
        <v>0.25249606661577362</v>
      </c>
      <c r="W2444" s="1"/>
      <c r="X2444" s="1"/>
      <c r="Y2444" s="1"/>
      <c r="Z2444" s="1"/>
      <c r="AA2444" s="1"/>
      <c r="AB2444" s="1"/>
      <c r="AC2444" s="1">
        <v>15474</v>
      </c>
      <c r="AD2444" s="1"/>
      <c r="AE2444" s="1"/>
      <c r="AF2444" s="1"/>
      <c r="AG2444" s="1">
        <v>0</v>
      </c>
      <c r="AH2444" s="1">
        <v>0</v>
      </c>
      <c r="AI2444" s="1">
        <v>0</v>
      </c>
      <c r="AJ2444" s="1">
        <v>0</v>
      </c>
      <c r="AK2444" s="1"/>
      <c r="AL2444" s="1">
        <v>0</v>
      </c>
      <c r="AM2444" s="1">
        <v>136010.94010416666</v>
      </c>
      <c r="AN2444" s="1"/>
      <c r="AO2444" s="1">
        <v>0</v>
      </c>
      <c r="AP2444" s="1">
        <v>0</v>
      </c>
      <c r="AQ2444" s="1">
        <v>136010.94010416666</v>
      </c>
      <c r="AR2444" s="1">
        <v>0</v>
      </c>
      <c r="AS2444" s="1">
        <v>0</v>
      </c>
      <c r="AT2444" s="1">
        <v>0</v>
      </c>
      <c r="AU2444" s="1">
        <v>0</v>
      </c>
      <c r="AV2444" s="1"/>
      <c r="AW2444" s="1">
        <v>0</v>
      </c>
      <c r="AX2444" s="1">
        <v>40250.659319999999</v>
      </c>
      <c r="AY2444" s="1"/>
      <c r="AZ2444" s="1">
        <v>0</v>
      </c>
      <c r="BA2444" s="1">
        <v>0</v>
      </c>
      <c r="BB2444" s="1">
        <v>40250.659319999999</v>
      </c>
      <c r="BC2444" s="7">
        <v>1.5117982355552289</v>
      </c>
      <c r="BD2444" s="35" t="s">
        <v>552</v>
      </c>
      <c r="BE2444" s="35" t="s">
        <v>552</v>
      </c>
      <c r="BF2444" s="35" t="s">
        <v>552</v>
      </c>
      <c r="BG2444" s="35" t="s">
        <v>552</v>
      </c>
      <c r="BH2444" s="35" t="s">
        <v>552</v>
      </c>
      <c r="BI2444" s="35" t="s">
        <v>552</v>
      </c>
      <c r="BJ2444" s="35">
        <v>1.3416677406216302</v>
      </c>
      <c r="BK2444" s="35" t="s">
        <v>552</v>
      </c>
      <c r="BL2444" s="35" t="s">
        <v>552</v>
      </c>
      <c r="BM2444" s="35" t="s">
        <v>552</v>
      </c>
      <c r="BN2444" s="35">
        <v>1.3416677406216302</v>
      </c>
      <c r="BO2444" s="1">
        <v>0</v>
      </c>
      <c r="BP2444" s="1">
        <v>0</v>
      </c>
      <c r="BQ2444" s="1">
        <v>38376.991520399992</v>
      </c>
      <c r="BR2444" s="1">
        <v>1705.8486821150445</v>
      </c>
      <c r="BS2444" s="1">
        <v>15073.786334531176</v>
      </c>
      <c r="BT2444" s="1">
        <v>38376.991520399992</v>
      </c>
      <c r="BU2444" s="1">
        <v>1705.8486821150445</v>
      </c>
      <c r="BV2444" s="1">
        <v>4437.2194749440114</v>
      </c>
      <c r="BW2444" s="35">
        <v>6.1921120143796013</v>
      </c>
      <c r="BX2444" s="1">
        <v>199257.6387488129</v>
      </c>
      <c r="BY2444" s="1">
        <v>8856.957437123132</v>
      </c>
      <c r="BZ2444" s="1">
        <v>78264.787129710356</v>
      </c>
      <c r="CA2444" s="1">
        <v>199257.6387488129</v>
      </c>
      <c r="CB2444" s="1">
        <v>8856.957437123132</v>
      </c>
      <c r="CC2444" s="1">
        <v>23038.540546295946</v>
      </c>
    </row>
    <row r="2445" spans="1:81" x14ac:dyDescent="0.25">
      <c r="A2445" t="s">
        <v>814</v>
      </c>
      <c r="B2445" t="s">
        <v>815</v>
      </c>
      <c r="C2445" t="s">
        <v>491</v>
      </c>
      <c r="D2445" t="s">
        <v>38</v>
      </c>
      <c r="E2445">
        <v>30089</v>
      </c>
      <c r="F2445" t="s">
        <v>370</v>
      </c>
      <c r="G2445" t="s">
        <v>55</v>
      </c>
      <c r="H2445" s="74">
        <v>0.53246165051848993</v>
      </c>
      <c r="I2445" s="1">
        <v>4076157.15</v>
      </c>
      <c r="J2445" s="1"/>
      <c r="K2445" s="1"/>
      <c r="L2445" s="1">
        <v>580968</v>
      </c>
      <c r="M2445" s="1"/>
      <c r="N2445" s="1"/>
      <c r="O2445" s="1"/>
      <c r="P2445" s="1"/>
      <c r="Q2445" s="1"/>
      <c r="R2445" s="1"/>
      <c r="S2445" s="1"/>
      <c r="T2445" s="1">
        <v>580968</v>
      </c>
      <c r="U2445" s="1">
        <v>29.823529411764707</v>
      </c>
      <c r="V2445" s="36">
        <v>0.1100998652059527</v>
      </c>
      <c r="W2445" s="1"/>
      <c r="X2445" s="1"/>
      <c r="Y2445" s="1">
        <v>134795</v>
      </c>
      <c r="Z2445" s="1"/>
      <c r="AA2445" s="1"/>
      <c r="AB2445" s="1"/>
      <c r="AC2445" s="1"/>
      <c r="AD2445" s="1"/>
      <c r="AE2445" s="1"/>
      <c r="AF2445" s="1"/>
      <c r="AG2445" s="1">
        <v>0</v>
      </c>
      <c r="AH2445" s="1">
        <v>0</v>
      </c>
      <c r="AI2445" s="1">
        <v>1383047.0135000001</v>
      </c>
      <c r="AJ2445" s="1">
        <v>0</v>
      </c>
      <c r="AK2445" s="1">
        <v>0</v>
      </c>
      <c r="AL2445" s="1">
        <v>0</v>
      </c>
      <c r="AM2445" s="1">
        <v>0</v>
      </c>
      <c r="AN2445" s="1">
        <v>0</v>
      </c>
      <c r="AO2445" s="1">
        <v>0</v>
      </c>
      <c r="AP2445" s="1">
        <v>0</v>
      </c>
      <c r="AQ2445" s="1">
        <v>1383047.0135000001</v>
      </c>
      <c r="AR2445" s="1">
        <v>0</v>
      </c>
      <c r="AS2445" s="1">
        <v>0</v>
      </c>
      <c r="AT2445" s="1">
        <v>292238.17502299999</v>
      </c>
      <c r="AU2445" s="1">
        <v>0</v>
      </c>
      <c r="AV2445" s="1">
        <v>0</v>
      </c>
      <c r="AW2445" s="1">
        <v>0</v>
      </c>
      <c r="AX2445" s="1">
        <v>0</v>
      </c>
      <c r="AY2445" s="1">
        <v>0</v>
      </c>
      <c r="AZ2445" s="1">
        <v>0</v>
      </c>
      <c r="BA2445" s="1">
        <v>0</v>
      </c>
      <c r="BB2445" s="1">
        <v>292238.17502299999</v>
      </c>
      <c r="BC2445" s="7">
        <v>0.41099622190057128</v>
      </c>
      <c r="BD2445" s="35" t="s">
        <v>552</v>
      </c>
      <c r="BE2445" s="35" t="s">
        <v>552</v>
      </c>
      <c r="BF2445" s="35">
        <v>2.8836100930223352</v>
      </c>
      <c r="BG2445" s="35" t="s">
        <v>552</v>
      </c>
      <c r="BH2445" s="35" t="s">
        <v>552</v>
      </c>
      <c r="BI2445" s="35" t="s">
        <v>552</v>
      </c>
      <c r="BJ2445" s="35" t="s">
        <v>552</v>
      </c>
      <c r="BK2445" s="35" t="s">
        <v>552</v>
      </c>
      <c r="BL2445" s="35" t="s">
        <v>552</v>
      </c>
      <c r="BM2445" s="35" t="s">
        <v>552</v>
      </c>
      <c r="BN2445" s="35">
        <v>2.8836100930223352</v>
      </c>
      <c r="BO2445" s="1">
        <v>0</v>
      </c>
      <c r="BP2445" s="1"/>
      <c r="BQ2445" s="1">
        <v>1341707.8874939997</v>
      </c>
      <c r="BR2445" s="1">
        <v>59638.615248106995</v>
      </c>
      <c r="BS2445" s="1">
        <v>526998.52745593607</v>
      </c>
      <c r="BT2445" s="1">
        <v>1341707.8874939997</v>
      </c>
      <c r="BU2445" s="1">
        <v>59638.615248106995</v>
      </c>
      <c r="BV2445" s="1">
        <v>155130.77321107095</v>
      </c>
      <c r="BW2445" s="35">
        <v>6.3735662409203906</v>
      </c>
      <c r="BX2445" s="1">
        <v>7209756.2094143704</v>
      </c>
      <c r="BY2445" s="1">
        <v>320472.04955246777</v>
      </c>
      <c r="BZ2445" s="1">
        <v>2831861.4961519754</v>
      </c>
      <c r="CA2445" s="1">
        <v>7209756.2094143704</v>
      </c>
      <c r="CB2445" s="1">
        <v>320472.04955246777</v>
      </c>
      <c r="CC2445" s="1">
        <v>833605.4858548881</v>
      </c>
    </row>
    <row r="2446" spans="1:81" x14ac:dyDescent="0.25">
      <c r="A2446" t="s">
        <v>814</v>
      </c>
      <c r="B2446" t="s">
        <v>815</v>
      </c>
      <c r="C2446" t="s">
        <v>491</v>
      </c>
      <c r="D2446" t="s">
        <v>28</v>
      </c>
      <c r="E2446">
        <v>30089</v>
      </c>
      <c r="F2446" t="s">
        <v>370</v>
      </c>
      <c r="G2446" t="s">
        <v>55</v>
      </c>
      <c r="H2446" s="74">
        <v>0.53246165051848993</v>
      </c>
      <c r="I2446" s="1">
        <v>4116458.38</v>
      </c>
      <c r="J2446" s="1">
        <v>0</v>
      </c>
      <c r="K2446" s="1">
        <v>0</v>
      </c>
      <c r="L2446" s="1">
        <v>617001</v>
      </c>
      <c r="M2446" s="1">
        <v>0</v>
      </c>
      <c r="N2446" s="1">
        <v>0</v>
      </c>
      <c r="O2446" s="1">
        <v>0</v>
      </c>
      <c r="P2446" s="1">
        <v>638799</v>
      </c>
      <c r="Q2446" s="1">
        <v>0</v>
      </c>
      <c r="R2446" s="1">
        <v>0</v>
      </c>
      <c r="S2446" s="1">
        <v>0</v>
      </c>
      <c r="T2446" s="1">
        <v>1255800</v>
      </c>
      <c r="U2446" s="1"/>
      <c r="V2446" s="36"/>
      <c r="W2446" s="1"/>
      <c r="X2446" s="1"/>
      <c r="Y2446" s="1">
        <v>143155</v>
      </c>
      <c r="Z2446" s="1"/>
      <c r="AA2446" s="1"/>
      <c r="AB2446" s="1"/>
      <c r="AC2446" s="1">
        <v>75241</v>
      </c>
      <c r="AD2446" s="1"/>
      <c r="AE2446" s="1"/>
      <c r="AF2446" s="1"/>
      <c r="AG2446" s="1">
        <v>0</v>
      </c>
      <c r="AH2446" s="1">
        <v>0</v>
      </c>
      <c r="AI2446" s="1">
        <v>1468823.7491875002</v>
      </c>
      <c r="AJ2446" s="1">
        <v>0</v>
      </c>
      <c r="AK2446" s="1">
        <v>0</v>
      </c>
      <c r="AL2446" s="1">
        <v>0</v>
      </c>
      <c r="AM2446" s="1">
        <v>661341.54919749999</v>
      </c>
      <c r="AN2446" s="1">
        <v>0</v>
      </c>
      <c r="AO2446" s="1">
        <v>0</v>
      </c>
      <c r="AP2446" s="1">
        <v>0</v>
      </c>
      <c r="AQ2446" s="1">
        <v>2130165.2983850003</v>
      </c>
      <c r="AR2446" s="1">
        <v>0</v>
      </c>
      <c r="AS2446" s="1">
        <v>0</v>
      </c>
      <c r="AT2446" s="1">
        <v>310362.81720699999</v>
      </c>
      <c r="AU2446" s="1">
        <v>0</v>
      </c>
      <c r="AV2446" s="1">
        <v>0</v>
      </c>
      <c r="AW2446" s="1">
        <v>0</v>
      </c>
      <c r="AX2446" s="1">
        <v>195715.38437999997</v>
      </c>
      <c r="AY2446" s="1">
        <v>0</v>
      </c>
      <c r="AZ2446" s="1">
        <v>0</v>
      </c>
      <c r="BA2446" s="1">
        <v>0</v>
      </c>
      <c r="BB2446" s="1">
        <v>506078.20158699993</v>
      </c>
      <c r="BC2446" s="7">
        <v>0.64041543885887664</v>
      </c>
      <c r="BD2446" s="35" t="s">
        <v>552</v>
      </c>
      <c r="BE2446" s="35" t="s">
        <v>552</v>
      </c>
      <c r="BF2446" s="35">
        <v>2.8836040239715985</v>
      </c>
      <c r="BG2446" s="35" t="s">
        <v>552</v>
      </c>
      <c r="BH2446" s="35" t="s">
        <v>552</v>
      </c>
      <c r="BI2446" s="35" t="s">
        <v>552</v>
      </c>
      <c r="BJ2446" s="35">
        <v>1.3416691847944344</v>
      </c>
      <c r="BK2446" s="35" t="s">
        <v>552</v>
      </c>
      <c r="BL2446" s="35" t="s">
        <v>552</v>
      </c>
      <c r="BM2446" s="35" t="s">
        <v>552</v>
      </c>
      <c r="BN2446" s="35">
        <v>2.0992542602102247</v>
      </c>
      <c r="BO2446" s="1">
        <v>0</v>
      </c>
      <c r="BP2446" s="1">
        <v>0</v>
      </c>
      <c r="BQ2446" s="1">
        <v>1354973.4403607997</v>
      </c>
      <c r="BR2446" s="1">
        <v>60228.266103446433</v>
      </c>
      <c r="BS2446" s="1">
        <v>532208.99606229563</v>
      </c>
      <c r="BT2446" s="1">
        <v>1354973.4403607997</v>
      </c>
      <c r="BU2446" s="1">
        <v>60228.266103446433</v>
      </c>
      <c r="BV2446" s="1">
        <v>156664.56122296277</v>
      </c>
      <c r="BW2446" s="35">
        <v>6.3735662409203906</v>
      </c>
      <c r="BX2446" s="1">
        <v>7281039.5364665519</v>
      </c>
      <c r="BY2446" s="1">
        <v>323640.57748264965</v>
      </c>
      <c r="BZ2446" s="1">
        <v>2859860.2943544853</v>
      </c>
      <c r="CA2446" s="1">
        <v>7281039.5364665519</v>
      </c>
      <c r="CB2446" s="1">
        <v>323640.57748264965</v>
      </c>
      <c r="CC2446" s="1">
        <v>841847.39733631851</v>
      </c>
    </row>
    <row r="2447" spans="1:81" x14ac:dyDescent="0.25">
      <c r="A2447" t="s">
        <v>814</v>
      </c>
      <c r="B2447" t="s">
        <v>815</v>
      </c>
      <c r="C2447" t="s">
        <v>491</v>
      </c>
      <c r="D2447" t="s">
        <v>1730</v>
      </c>
      <c r="E2447">
        <v>30089</v>
      </c>
      <c r="F2447" t="s">
        <v>370</v>
      </c>
      <c r="G2447" t="s">
        <v>55</v>
      </c>
      <c r="H2447" s="74">
        <v>0.53246165051848993</v>
      </c>
      <c r="I2447" s="1">
        <v>40301.230000000003</v>
      </c>
      <c r="J2447" s="1"/>
      <c r="K2447" s="1"/>
      <c r="L2447" s="1">
        <v>36033</v>
      </c>
      <c r="M2447" s="1"/>
      <c r="N2447" s="1"/>
      <c r="O2447" s="1"/>
      <c r="P2447" s="1">
        <v>638799</v>
      </c>
      <c r="Q2447" s="1"/>
      <c r="R2447" s="1"/>
      <c r="S2447" s="1"/>
      <c r="T2447" s="1">
        <v>674832</v>
      </c>
      <c r="U2447" s="1">
        <v>20.117647058823529</v>
      </c>
      <c r="V2447" s="36">
        <v>0.14127485998729783</v>
      </c>
      <c r="W2447" s="1"/>
      <c r="X2447" s="1"/>
      <c r="Y2447" s="1">
        <v>8360</v>
      </c>
      <c r="Z2447" s="1"/>
      <c r="AA2447" s="1"/>
      <c r="AB2447" s="1"/>
      <c r="AC2447" s="1">
        <v>75241</v>
      </c>
      <c r="AD2447" s="1"/>
      <c r="AE2447" s="1"/>
      <c r="AF2447" s="1"/>
      <c r="AG2447" s="1">
        <v>0</v>
      </c>
      <c r="AH2447" s="1">
        <v>0</v>
      </c>
      <c r="AI2447" s="1">
        <v>85776.735687500011</v>
      </c>
      <c r="AJ2447" s="1">
        <v>0</v>
      </c>
      <c r="AK2447" s="1"/>
      <c r="AL2447" s="1">
        <v>0</v>
      </c>
      <c r="AM2447" s="1">
        <v>661341.54919749999</v>
      </c>
      <c r="AN2447" s="1"/>
      <c r="AO2447" s="1">
        <v>0</v>
      </c>
      <c r="AP2447" s="1">
        <v>0</v>
      </c>
      <c r="AQ2447" s="1">
        <v>747118.28488499997</v>
      </c>
      <c r="AR2447" s="1">
        <v>0</v>
      </c>
      <c r="AS2447" s="1">
        <v>0</v>
      </c>
      <c r="AT2447" s="1">
        <v>18124.642184</v>
      </c>
      <c r="AU2447" s="1">
        <v>0</v>
      </c>
      <c r="AV2447" s="1"/>
      <c r="AW2447" s="1">
        <v>0</v>
      </c>
      <c r="AX2447" s="1">
        <v>195715.38437999997</v>
      </c>
      <c r="AY2447" s="1"/>
      <c r="AZ2447" s="1">
        <v>0</v>
      </c>
      <c r="BA2447" s="1">
        <v>0</v>
      </c>
      <c r="BB2447" s="1">
        <v>213840.02656399997</v>
      </c>
      <c r="BC2447" s="7">
        <v>23.844391633927795</v>
      </c>
      <c r="BD2447" s="35" t="s">
        <v>552</v>
      </c>
      <c r="BE2447" s="35" t="s">
        <v>552</v>
      </c>
      <c r="BF2447" s="35">
        <v>2.8835061713290595</v>
      </c>
      <c r="BG2447" s="35" t="s">
        <v>552</v>
      </c>
      <c r="BH2447" s="35" t="s">
        <v>552</v>
      </c>
      <c r="BI2447" s="35" t="s">
        <v>552</v>
      </c>
      <c r="BJ2447" s="35">
        <v>1.3416691847944344</v>
      </c>
      <c r="BK2447" s="35" t="s">
        <v>552</v>
      </c>
      <c r="BL2447" s="35" t="s">
        <v>552</v>
      </c>
      <c r="BM2447" s="35" t="s">
        <v>552</v>
      </c>
      <c r="BN2447" s="35">
        <v>1.4239963597591696</v>
      </c>
      <c r="BO2447" s="1">
        <v>0</v>
      </c>
      <c r="BP2447" s="1">
        <v>0</v>
      </c>
      <c r="BQ2447" s="1">
        <v>13265.552866799999</v>
      </c>
      <c r="BR2447" s="1">
        <v>589.65085533943841</v>
      </c>
      <c r="BS2447" s="1">
        <v>5210.4686063595464</v>
      </c>
      <c r="BT2447" s="1">
        <v>13265.552866799999</v>
      </c>
      <c r="BU2447" s="1">
        <v>589.65085533943841</v>
      </c>
      <c r="BV2447" s="1">
        <v>1533.7880118918404</v>
      </c>
      <c r="BW2447" s="35">
        <v>6.3735662409203906</v>
      </c>
      <c r="BX2447" s="1">
        <v>71283.327052181179</v>
      </c>
      <c r="BY2447" s="1">
        <v>3168.5279301818387</v>
      </c>
      <c r="BZ2447" s="1">
        <v>27998.79820250917</v>
      </c>
      <c r="CA2447" s="1">
        <v>71283.327052181179</v>
      </c>
      <c r="CB2447" s="1">
        <v>3168.5279301818387</v>
      </c>
      <c r="CC2447" s="1">
        <v>8241.9114814303939</v>
      </c>
    </row>
    <row r="2448" spans="1:81" x14ac:dyDescent="0.25">
      <c r="A2448" t="s">
        <v>1404</v>
      </c>
      <c r="B2448" t="s">
        <v>1405</v>
      </c>
      <c r="C2448" t="s">
        <v>491</v>
      </c>
      <c r="D2448" t="s">
        <v>28</v>
      </c>
      <c r="E2448">
        <v>30199</v>
      </c>
      <c r="F2448" t="s">
        <v>370</v>
      </c>
      <c r="G2448" t="s">
        <v>55</v>
      </c>
      <c r="H2448" s="74">
        <v>0.53246165051848993</v>
      </c>
      <c r="I2448" s="1">
        <v>182486.63</v>
      </c>
      <c r="J2448" s="1">
        <v>0</v>
      </c>
      <c r="K2448" s="1">
        <v>0</v>
      </c>
      <c r="L2448" s="1">
        <v>0</v>
      </c>
      <c r="M2448" s="1">
        <v>0</v>
      </c>
      <c r="N2448" s="1">
        <v>0</v>
      </c>
      <c r="O2448" s="1">
        <v>0</v>
      </c>
      <c r="P2448" s="1">
        <v>276324</v>
      </c>
      <c r="Q2448" s="1">
        <v>0</v>
      </c>
      <c r="R2448" s="1">
        <v>0</v>
      </c>
      <c r="S2448" s="1">
        <v>0</v>
      </c>
      <c r="T2448" s="1">
        <v>276324</v>
      </c>
      <c r="U2448" s="1"/>
      <c r="V2448" s="36"/>
      <c r="W2448" s="1"/>
      <c r="X2448" s="1"/>
      <c r="Y2448" s="1"/>
      <c r="Z2448" s="1"/>
      <c r="AA2448" s="1"/>
      <c r="AB2448" s="1"/>
      <c r="AC2448" s="1">
        <v>32546</v>
      </c>
      <c r="AD2448" s="1"/>
      <c r="AE2448" s="1"/>
      <c r="AF2448" s="1"/>
      <c r="AG2448" s="1">
        <v>0</v>
      </c>
      <c r="AH2448" s="1">
        <v>0</v>
      </c>
      <c r="AI2448" s="1">
        <v>0</v>
      </c>
      <c r="AJ2448" s="1">
        <v>0</v>
      </c>
      <c r="AK2448" s="1">
        <v>0</v>
      </c>
      <c r="AL2448" s="1">
        <v>0</v>
      </c>
      <c r="AM2448" s="1">
        <v>286067.73800999997</v>
      </c>
      <c r="AN2448" s="1">
        <v>0</v>
      </c>
      <c r="AO2448" s="1">
        <v>0</v>
      </c>
      <c r="AP2448" s="1">
        <v>0</v>
      </c>
      <c r="AQ2448" s="1">
        <v>286067.73800999997</v>
      </c>
      <c r="AR2448" s="1">
        <v>0</v>
      </c>
      <c r="AS2448" s="1">
        <v>0</v>
      </c>
      <c r="AT2448" s="1">
        <v>0</v>
      </c>
      <c r="AU2448" s="1">
        <v>0</v>
      </c>
      <c r="AV2448" s="1">
        <v>0</v>
      </c>
      <c r="AW2448" s="1">
        <v>0</v>
      </c>
      <c r="AX2448" s="1">
        <v>84658.004279999994</v>
      </c>
      <c r="AY2448" s="1">
        <v>0</v>
      </c>
      <c r="AZ2448" s="1">
        <v>0</v>
      </c>
      <c r="BA2448" s="1">
        <v>0</v>
      </c>
      <c r="BB2448" s="1">
        <v>84658.004279999994</v>
      </c>
      <c r="BC2448" s="7">
        <v>2.0315227602701631</v>
      </c>
      <c r="BD2448" s="35" t="s">
        <v>552</v>
      </c>
      <c r="BE2448" s="35" t="s">
        <v>552</v>
      </c>
      <c r="BF2448" s="35" t="s">
        <v>552</v>
      </c>
      <c r="BG2448" s="35" t="s">
        <v>552</v>
      </c>
      <c r="BH2448" s="35" t="s">
        <v>552</v>
      </c>
      <c r="BI2448" s="35" t="s">
        <v>552</v>
      </c>
      <c r="BJ2448" s="35">
        <v>1.3416342492508793</v>
      </c>
      <c r="BK2448" s="35" t="s">
        <v>552</v>
      </c>
      <c r="BL2448" s="35" t="s">
        <v>552</v>
      </c>
      <c r="BM2448" s="35" t="s">
        <v>552</v>
      </c>
      <c r="BN2448" s="35">
        <v>1.3416342492508793</v>
      </c>
      <c r="BO2448" s="1">
        <v>0</v>
      </c>
      <c r="BP2448" s="1">
        <v>0</v>
      </c>
      <c r="BQ2448" s="1">
        <v>60067.299130799991</v>
      </c>
      <c r="BR2448" s="1">
        <v>2669.9779998653044</v>
      </c>
      <c r="BS2448" s="1">
        <v>23593.345828287376</v>
      </c>
      <c r="BT2448" s="1">
        <v>60067.299130799991</v>
      </c>
      <c r="BU2448" s="1">
        <v>2669.9779998653044</v>
      </c>
      <c r="BV2448" s="1">
        <v>6945.0933736896322</v>
      </c>
      <c r="BW2448" s="35">
        <v>5.9933034888243339</v>
      </c>
      <c r="BX2448" s="1">
        <v>299934.25431407848</v>
      </c>
      <c r="BY2448" s="1">
        <v>13332.010461811642</v>
      </c>
      <c r="BZ2448" s="1">
        <v>117808.73603742641</v>
      </c>
      <c r="CA2448" s="1">
        <v>299934.25431407848</v>
      </c>
      <c r="CB2448" s="1">
        <v>13332.010461811642</v>
      </c>
      <c r="CC2448" s="1">
        <v>34678.958973055203</v>
      </c>
    </row>
    <row r="2449" spans="1:81" x14ac:dyDescent="0.25">
      <c r="A2449" t="s">
        <v>1404</v>
      </c>
      <c r="B2449" t="s">
        <v>1405</v>
      </c>
      <c r="C2449" t="s">
        <v>491</v>
      </c>
      <c r="D2449" t="s">
        <v>1730</v>
      </c>
      <c r="E2449">
        <v>30199</v>
      </c>
      <c r="F2449" t="s">
        <v>370</v>
      </c>
      <c r="G2449" t="s">
        <v>55</v>
      </c>
      <c r="H2449" s="74">
        <v>0.53246165051848993</v>
      </c>
      <c r="I2449" s="1">
        <v>182486.63</v>
      </c>
      <c r="J2449" s="1"/>
      <c r="K2449" s="1"/>
      <c r="L2449" s="1"/>
      <c r="M2449" s="1"/>
      <c r="N2449" s="1"/>
      <c r="O2449" s="1"/>
      <c r="P2449" s="1">
        <v>276324</v>
      </c>
      <c r="Q2449" s="1"/>
      <c r="R2449" s="1"/>
      <c r="S2449" s="1"/>
      <c r="T2449" s="1">
        <v>276324</v>
      </c>
      <c r="U2449" s="1">
        <v>10.111111111111111</v>
      </c>
      <c r="V2449" s="36">
        <v>6.2363953841597243E-2</v>
      </c>
      <c r="W2449" s="1"/>
      <c r="X2449" s="1"/>
      <c r="Y2449" s="1"/>
      <c r="Z2449" s="1"/>
      <c r="AA2449" s="1"/>
      <c r="AB2449" s="1"/>
      <c r="AC2449" s="1">
        <v>32546</v>
      </c>
      <c r="AD2449" s="1"/>
      <c r="AE2449" s="1"/>
      <c r="AF2449" s="1"/>
      <c r="AG2449" s="1">
        <v>0</v>
      </c>
      <c r="AH2449" s="1">
        <v>0</v>
      </c>
      <c r="AI2449" s="1">
        <v>0</v>
      </c>
      <c r="AJ2449" s="1">
        <v>0</v>
      </c>
      <c r="AK2449" s="1"/>
      <c r="AL2449" s="1">
        <v>0</v>
      </c>
      <c r="AM2449" s="1">
        <v>286067.73800999997</v>
      </c>
      <c r="AN2449" s="1"/>
      <c r="AO2449" s="1">
        <v>0</v>
      </c>
      <c r="AP2449" s="1">
        <v>0</v>
      </c>
      <c r="AQ2449" s="1">
        <v>286067.73800999997</v>
      </c>
      <c r="AR2449" s="1">
        <v>0</v>
      </c>
      <c r="AS2449" s="1">
        <v>0</v>
      </c>
      <c r="AT2449" s="1">
        <v>0</v>
      </c>
      <c r="AU2449" s="1">
        <v>0</v>
      </c>
      <c r="AV2449" s="1"/>
      <c r="AW2449" s="1">
        <v>0</v>
      </c>
      <c r="AX2449" s="1">
        <v>84658.004279999994</v>
      </c>
      <c r="AY2449" s="1"/>
      <c r="AZ2449" s="1">
        <v>0</v>
      </c>
      <c r="BA2449" s="1">
        <v>0</v>
      </c>
      <c r="BB2449" s="1">
        <v>84658.004279999994</v>
      </c>
      <c r="BC2449" s="7">
        <v>2.0315227602701631</v>
      </c>
      <c r="BD2449" s="35" t="s">
        <v>552</v>
      </c>
      <c r="BE2449" s="35" t="s">
        <v>552</v>
      </c>
      <c r="BF2449" s="35" t="s">
        <v>552</v>
      </c>
      <c r="BG2449" s="35" t="s">
        <v>552</v>
      </c>
      <c r="BH2449" s="35" t="s">
        <v>552</v>
      </c>
      <c r="BI2449" s="35" t="s">
        <v>552</v>
      </c>
      <c r="BJ2449" s="35">
        <v>1.3416342492508793</v>
      </c>
      <c r="BK2449" s="35" t="s">
        <v>552</v>
      </c>
      <c r="BL2449" s="35" t="s">
        <v>552</v>
      </c>
      <c r="BM2449" s="35" t="s">
        <v>552</v>
      </c>
      <c r="BN2449" s="35">
        <v>1.3416342492508793</v>
      </c>
      <c r="BO2449" s="1">
        <v>0</v>
      </c>
      <c r="BP2449" s="1">
        <v>0</v>
      </c>
      <c r="BQ2449" s="1">
        <v>60067.299130799991</v>
      </c>
      <c r="BR2449" s="1">
        <v>2669.9779998653044</v>
      </c>
      <c r="BS2449" s="1">
        <v>23593.345828287376</v>
      </c>
      <c r="BT2449" s="1">
        <v>60067.299130799991</v>
      </c>
      <c r="BU2449" s="1">
        <v>2669.9779998653044</v>
      </c>
      <c r="BV2449" s="1">
        <v>6945.0933736896322</v>
      </c>
      <c r="BW2449" s="35">
        <v>5.9933034888243339</v>
      </c>
      <c r="BX2449" s="1">
        <v>299934.25431407848</v>
      </c>
      <c r="BY2449" s="1">
        <v>13332.010461811642</v>
      </c>
      <c r="BZ2449" s="1">
        <v>117808.73603742641</v>
      </c>
      <c r="CA2449" s="1">
        <v>299934.25431407848</v>
      </c>
      <c r="CB2449" s="1">
        <v>13332.010461811642</v>
      </c>
      <c r="CC2449" s="1">
        <v>34678.958973055203</v>
      </c>
    </row>
    <row r="2450" spans="1:81" x14ac:dyDescent="0.25">
      <c r="A2450" t="s">
        <v>1054</v>
      </c>
      <c r="B2450" t="s">
        <v>1055</v>
      </c>
      <c r="C2450" t="s">
        <v>491</v>
      </c>
      <c r="D2450" t="s">
        <v>38</v>
      </c>
      <c r="E2450">
        <v>30035</v>
      </c>
      <c r="F2450" t="s">
        <v>39</v>
      </c>
      <c r="G2450" t="s">
        <v>55</v>
      </c>
      <c r="H2450" s="74">
        <v>0.53246165051848993</v>
      </c>
      <c r="I2450" s="1">
        <v>1264568</v>
      </c>
      <c r="J2450" s="1"/>
      <c r="K2450" s="1"/>
      <c r="L2450" s="1">
        <v>180075</v>
      </c>
      <c r="M2450" s="1"/>
      <c r="N2450" s="1"/>
      <c r="O2450" s="1"/>
      <c r="P2450" s="1"/>
      <c r="Q2450" s="1"/>
      <c r="R2450" s="1"/>
      <c r="S2450" s="1"/>
      <c r="T2450" s="1">
        <v>180075</v>
      </c>
      <c r="U2450" s="1">
        <v>21.285714285714285</v>
      </c>
      <c r="V2450" s="36">
        <v>7.9619433904470002E-2</v>
      </c>
      <c r="W2450" s="1"/>
      <c r="X2450" s="1"/>
      <c r="Y2450" s="1">
        <v>115083</v>
      </c>
      <c r="Z2450" s="1"/>
      <c r="AA2450" s="1"/>
      <c r="AB2450" s="1"/>
      <c r="AC2450" s="1">
        <v>181644</v>
      </c>
      <c r="AD2450" s="1"/>
      <c r="AE2450" s="1"/>
      <c r="AF2450" s="1"/>
      <c r="AG2450" s="1">
        <v>0</v>
      </c>
      <c r="AH2450" s="1">
        <v>0</v>
      </c>
      <c r="AI2450" s="1">
        <v>1177102.0565625001</v>
      </c>
      <c r="AJ2450" s="1">
        <v>0</v>
      </c>
      <c r="AK2450" s="1">
        <v>0</v>
      </c>
      <c r="AL2450" s="1">
        <v>0</v>
      </c>
      <c r="AM2450" s="1">
        <v>1600617.8649599999</v>
      </c>
      <c r="AN2450" s="1">
        <v>0</v>
      </c>
      <c r="AO2450" s="1">
        <v>0</v>
      </c>
      <c r="AP2450" s="1">
        <v>0</v>
      </c>
      <c r="AQ2450" s="1">
        <v>2777719.9215225</v>
      </c>
      <c r="AR2450" s="1">
        <v>0</v>
      </c>
      <c r="AS2450" s="1">
        <v>0</v>
      </c>
      <c r="AT2450" s="1">
        <v>249502.1766102</v>
      </c>
      <c r="AU2450" s="1">
        <v>0</v>
      </c>
      <c r="AV2450" s="1">
        <v>0</v>
      </c>
      <c r="AW2450" s="1">
        <v>0</v>
      </c>
      <c r="AX2450" s="1">
        <v>472488.73991999996</v>
      </c>
      <c r="AY2450" s="1">
        <v>0</v>
      </c>
      <c r="AZ2450" s="1">
        <v>0</v>
      </c>
      <c r="BA2450" s="1">
        <v>0</v>
      </c>
      <c r="BB2450" s="1">
        <v>721990.91653019993</v>
      </c>
      <c r="BC2450" s="7">
        <v>2.7675149442755944</v>
      </c>
      <c r="BD2450" s="35" t="s">
        <v>552</v>
      </c>
      <c r="BE2450" s="35" t="s">
        <v>552</v>
      </c>
      <c r="BF2450" s="35">
        <v>7.9222781239633484</v>
      </c>
      <c r="BG2450" s="35" t="s">
        <v>552</v>
      </c>
      <c r="BH2450" s="35" t="s">
        <v>552</v>
      </c>
      <c r="BI2450" s="35" t="s">
        <v>552</v>
      </c>
      <c r="BJ2450" s="35" t="s">
        <v>552</v>
      </c>
      <c r="BK2450" s="35" t="s">
        <v>552</v>
      </c>
      <c r="BL2450" s="35" t="s">
        <v>552</v>
      </c>
      <c r="BM2450" s="35" t="s">
        <v>552</v>
      </c>
      <c r="BN2450" s="35">
        <v>19.434740180773009</v>
      </c>
      <c r="BO2450" s="1">
        <v>0</v>
      </c>
      <c r="BP2450" s="1"/>
      <c r="BQ2450" s="1">
        <v>416245.20287999994</v>
      </c>
      <c r="BR2450" s="1">
        <v>18502.006088520942</v>
      </c>
      <c r="BS2450" s="1">
        <v>163493.56743223168</v>
      </c>
      <c r="BT2450" s="1">
        <v>416245.20287999994</v>
      </c>
      <c r="BU2450" s="1">
        <v>18502.006088520942</v>
      </c>
      <c r="BV2450" s="1">
        <v>48127.048197338903</v>
      </c>
      <c r="BW2450" s="35">
        <v>6.0796137135923791</v>
      </c>
      <c r="BX2450" s="1">
        <v>2114364.8407662897</v>
      </c>
      <c r="BY2450" s="1">
        <v>93983.043856220669</v>
      </c>
      <c r="BZ2450" s="1">
        <v>830484.16721290443</v>
      </c>
      <c r="CA2450" s="1">
        <v>2114364.8407662897</v>
      </c>
      <c r="CB2450" s="1">
        <v>93983.043856220669</v>
      </c>
      <c r="CC2450" s="1">
        <v>244466.81401792407</v>
      </c>
    </row>
    <row r="2451" spans="1:81" x14ac:dyDescent="0.25">
      <c r="A2451" t="s">
        <v>1054</v>
      </c>
      <c r="B2451" t="s">
        <v>1055</v>
      </c>
      <c r="C2451" t="s">
        <v>491</v>
      </c>
      <c r="D2451" t="s">
        <v>28</v>
      </c>
      <c r="E2451">
        <v>30035</v>
      </c>
      <c r="F2451" t="s">
        <v>39</v>
      </c>
      <c r="G2451" t="s">
        <v>55</v>
      </c>
      <c r="H2451" s="74">
        <v>0.53246165051848993</v>
      </c>
      <c r="I2451" s="1">
        <v>1287072</v>
      </c>
      <c r="J2451" s="1">
        <v>0</v>
      </c>
      <c r="K2451" s="1">
        <v>0</v>
      </c>
      <c r="L2451" s="1">
        <v>573594</v>
      </c>
      <c r="M2451" s="1">
        <v>0</v>
      </c>
      <c r="N2451" s="1">
        <v>0</v>
      </c>
      <c r="O2451" s="1">
        <v>0</v>
      </c>
      <c r="P2451" s="1">
        <v>226534</v>
      </c>
      <c r="Q2451" s="1">
        <v>0</v>
      </c>
      <c r="R2451" s="1">
        <v>0</v>
      </c>
      <c r="S2451" s="1">
        <v>0</v>
      </c>
      <c r="T2451" s="1">
        <v>800128</v>
      </c>
      <c r="U2451" s="1"/>
      <c r="V2451" s="36"/>
      <c r="W2451" s="1"/>
      <c r="X2451" s="1"/>
      <c r="Y2451" s="1">
        <v>115083</v>
      </c>
      <c r="Z2451" s="1"/>
      <c r="AA2451" s="1"/>
      <c r="AB2451" s="1"/>
      <c r="AC2451" s="1">
        <v>187769</v>
      </c>
      <c r="AD2451" s="1"/>
      <c r="AE2451" s="1"/>
      <c r="AF2451" s="1"/>
      <c r="AG2451" s="1">
        <v>0</v>
      </c>
      <c r="AH2451" s="1">
        <v>0</v>
      </c>
      <c r="AI2451" s="1">
        <v>1181701.309875</v>
      </c>
      <c r="AJ2451" s="1">
        <v>0</v>
      </c>
      <c r="AK2451" s="1">
        <v>0</v>
      </c>
      <c r="AL2451" s="1">
        <v>0</v>
      </c>
      <c r="AM2451" s="1">
        <v>1654652.6698283332</v>
      </c>
      <c r="AN2451" s="1">
        <v>0</v>
      </c>
      <c r="AO2451" s="1">
        <v>0</v>
      </c>
      <c r="AP2451" s="1">
        <v>0</v>
      </c>
      <c r="AQ2451" s="1">
        <v>2836353.9797033332</v>
      </c>
      <c r="AR2451" s="1">
        <v>0</v>
      </c>
      <c r="AS2451" s="1">
        <v>0</v>
      </c>
      <c r="AT2451" s="1">
        <v>249502.1766102</v>
      </c>
      <c r="AU2451" s="1">
        <v>0</v>
      </c>
      <c r="AV2451" s="1">
        <v>0</v>
      </c>
      <c r="AW2451" s="1">
        <v>0</v>
      </c>
      <c r="AX2451" s="1">
        <v>488420.96741999994</v>
      </c>
      <c r="AY2451" s="1">
        <v>0</v>
      </c>
      <c r="AZ2451" s="1">
        <v>0</v>
      </c>
      <c r="BA2451" s="1">
        <v>0</v>
      </c>
      <c r="BB2451" s="1">
        <v>737923.14403019997</v>
      </c>
      <c r="BC2451" s="7">
        <v>2.7770607423155296</v>
      </c>
      <c r="BD2451" s="35" t="s">
        <v>552</v>
      </c>
      <c r="BE2451" s="35" t="s">
        <v>552</v>
      </c>
      <c r="BF2451" s="35">
        <v>2.4951507276666076</v>
      </c>
      <c r="BG2451" s="35" t="s">
        <v>552</v>
      </c>
      <c r="BH2451" s="35" t="s">
        <v>552</v>
      </c>
      <c r="BI2451" s="35" t="s">
        <v>552</v>
      </c>
      <c r="BJ2451" s="35">
        <v>9.4602736774538609</v>
      </c>
      <c r="BK2451" s="35" t="s">
        <v>552</v>
      </c>
      <c r="BL2451" s="35" t="s">
        <v>552</v>
      </c>
      <c r="BM2451" s="35" t="s">
        <v>552</v>
      </c>
      <c r="BN2451" s="35">
        <v>4.4671316636007399</v>
      </c>
      <c r="BO2451" s="1">
        <v>0</v>
      </c>
      <c r="BP2451" s="1">
        <v>0</v>
      </c>
      <c r="BQ2451" s="1">
        <v>423652.61951999995</v>
      </c>
      <c r="BR2451" s="1">
        <v>18831.264099965225</v>
      </c>
      <c r="BS2451" s="1">
        <v>166403.06636111089</v>
      </c>
      <c r="BT2451" s="1">
        <v>423652.61951999995</v>
      </c>
      <c r="BU2451" s="1">
        <v>18831.264099965225</v>
      </c>
      <c r="BV2451" s="1">
        <v>48983.50755154754</v>
      </c>
      <c r="BW2451" s="35">
        <v>6.0796137135923791</v>
      </c>
      <c r="BX2451" s="1">
        <v>2151991.6559131257</v>
      </c>
      <c r="BY2451" s="1">
        <v>95655.547366463201</v>
      </c>
      <c r="BZ2451" s="1">
        <v>845263.29787172156</v>
      </c>
      <c r="CA2451" s="1">
        <v>2151991.6559131257</v>
      </c>
      <c r="CB2451" s="1">
        <v>95655.547366463201</v>
      </c>
      <c r="CC2451" s="1">
        <v>248817.29669869674</v>
      </c>
    </row>
    <row r="2452" spans="1:81" x14ac:dyDescent="0.25">
      <c r="A2452" t="s">
        <v>1054</v>
      </c>
      <c r="B2452" t="s">
        <v>1055</v>
      </c>
      <c r="C2452" t="s">
        <v>491</v>
      </c>
      <c r="D2452" t="s">
        <v>1730</v>
      </c>
      <c r="E2452">
        <v>30035</v>
      </c>
      <c r="F2452" t="s">
        <v>39</v>
      </c>
      <c r="G2452" t="s">
        <v>55</v>
      </c>
      <c r="H2452" s="74">
        <v>0.53246165051848993</v>
      </c>
      <c r="I2452" s="1">
        <v>22504</v>
      </c>
      <c r="J2452" s="1"/>
      <c r="K2452" s="1"/>
      <c r="L2452" s="1">
        <v>393519</v>
      </c>
      <c r="M2452" s="1"/>
      <c r="N2452" s="1"/>
      <c r="O2452" s="1"/>
      <c r="P2452" s="1">
        <v>226534</v>
      </c>
      <c r="Q2452" s="1"/>
      <c r="R2452" s="1"/>
      <c r="S2452" s="1"/>
      <c r="T2452" s="1">
        <v>620053</v>
      </c>
      <c r="U2452" s="1">
        <v>19.058823529411764</v>
      </c>
      <c r="V2452" s="36">
        <v>4.2910398375504796E-2</v>
      </c>
      <c r="W2452" s="1"/>
      <c r="X2452" s="1"/>
      <c r="Y2452" s="1"/>
      <c r="Z2452" s="1"/>
      <c r="AA2452" s="1"/>
      <c r="AB2452" s="1"/>
      <c r="AC2452" s="1">
        <v>6125</v>
      </c>
      <c r="AD2452" s="1"/>
      <c r="AE2452" s="1"/>
      <c r="AF2452" s="1"/>
      <c r="AG2452" s="1">
        <v>0</v>
      </c>
      <c r="AH2452" s="1">
        <v>0</v>
      </c>
      <c r="AI2452" s="1">
        <v>4599.2533124999991</v>
      </c>
      <c r="AJ2452" s="1">
        <v>0</v>
      </c>
      <c r="AK2452" s="1"/>
      <c r="AL2452" s="1">
        <v>0</v>
      </c>
      <c r="AM2452" s="1">
        <v>54034.804868333325</v>
      </c>
      <c r="AN2452" s="1"/>
      <c r="AO2452" s="1">
        <v>0</v>
      </c>
      <c r="AP2452" s="1">
        <v>0</v>
      </c>
      <c r="AQ2452" s="1">
        <v>58634.058180833323</v>
      </c>
      <c r="AR2452" s="1">
        <v>0</v>
      </c>
      <c r="AS2452" s="1">
        <v>0</v>
      </c>
      <c r="AT2452" s="1">
        <v>0</v>
      </c>
      <c r="AU2452" s="1">
        <v>0</v>
      </c>
      <c r="AV2452" s="1"/>
      <c r="AW2452" s="1">
        <v>0</v>
      </c>
      <c r="AX2452" s="1">
        <v>15932.227499999999</v>
      </c>
      <c r="AY2452" s="1"/>
      <c r="AZ2452" s="1">
        <v>0</v>
      </c>
      <c r="BA2452" s="1">
        <v>0</v>
      </c>
      <c r="BB2452" s="1">
        <v>15932.227499999999</v>
      </c>
      <c r="BC2452" s="7">
        <v>3.3134680803783025</v>
      </c>
      <c r="BD2452" s="35" t="s">
        <v>552</v>
      </c>
      <c r="BE2452" s="35" t="s">
        <v>552</v>
      </c>
      <c r="BF2452" s="35">
        <v>1.1687499999999998E-2</v>
      </c>
      <c r="BG2452" s="35" t="s">
        <v>552</v>
      </c>
      <c r="BH2452" s="35" t="s">
        <v>552</v>
      </c>
      <c r="BI2452" s="35" t="s">
        <v>552</v>
      </c>
      <c r="BJ2452" s="35">
        <v>0.3088588572502729</v>
      </c>
      <c r="BK2452" s="35" t="s">
        <v>552</v>
      </c>
      <c r="BL2452" s="35" t="s">
        <v>552</v>
      </c>
      <c r="BM2452" s="35" t="s">
        <v>552</v>
      </c>
      <c r="BN2452" s="35">
        <v>0.12025792259828323</v>
      </c>
      <c r="BO2452" s="1">
        <v>0</v>
      </c>
      <c r="BP2452" s="1">
        <v>0</v>
      </c>
      <c r="BQ2452" s="1">
        <v>7407.4166399999986</v>
      </c>
      <c r="BR2452" s="1">
        <v>329.25801144428397</v>
      </c>
      <c r="BS2452" s="1">
        <v>2909.4989288792231</v>
      </c>
      <c r="BT2452" s="1">
        <v>7407.4166399999986</v>
      </c>
      <c r="BU2452" s="1">
        <v>329.25801144428397</v>
      </c>
      <c r="BV2452" s="1">
        <v>856.45935420864248</v>
      </c>
      <c r="BW2452" s="35">
        <v>6.0796137135923791</v>
      </c>
      <c r="BX2452" s="1">
        <v>37626.815146836379</v>
      </c>
      <c r="BY2452" s="1">
        <v>1672.5035102425413</v>
      </c>
      <c r="BZ2452" s="1">
        <v>14779.130658817241</v>
      </c>
      <c r="CA2452" s="1">
        <v>37626.815146836379</v>
      </c>
      <c r="CB2452" s="1">
        <v>1672.5035102425413</v>
      </c>
      <c r="CC2452" s="1">
        <v>4350.4826807726931</v>
      </c>
    </row>
    <row r="2453" spans="1:81" x14ac:dyDescent="0.25">
      <c r="A2453" t="s">
        <v>685</v>
      </c>
      <c r="B2453" t="s">
        <v>686</v>
      </c>
      <c r="C2453" t="s">
        <v>491</v>
      </c>
      <c r="D2453" t="s">
        <v>38</v>
      </c>
      <c r="E2453">
        <v>30002</v>
      </c>
      <c r="F2453" t="s">
        <v>39</v>
      </c>
      <c r="G2453" t="s">
        <v>55</v>
      </c>
      <c r="H2453" s="74">
        <v>0.53246165051848993</v>
      </c>
      <c r="I2453" s="1">
        <v>4778570</v>
      </c>
      <c r="J2453" s="1"/>
      <c r="K2453" s="1"/>
      <c r="L2453" s="1">
        <v>920744</v>
      </c>
      <c r="M2453" s="1"/>
      <c r="N2453" s="1"/>
      <c r="O2453" s="1"/>
      <c r="P2453" s="1"/>
      <c r="Q2453" s="1"/>
      <c r="R2453" s="1"/>
      <c r="S2453" s="1"/>
      <c r="T2453" s="1">
        <v>920744</v>
      </c>
      <c r="U2453" s="1">
        <v>31.421052631578949</v>
      </c>
      <c r="V2453" s="36">
        <v>0.17266168369815824</v>
      </c>
      <c r="W2453" s="1"/>
      <c r="X2453" s="1"/>
      <c r="Y2453" s="1">
        <v>201257</v>
      </c>
      <c r="Z2453" s="1"/>
      <c r="AA2453" s="1"/>
      <c r="AB2453" s="1"/>
      <c r="AC2453" s="1"/>
      <c r="AD2453" s="1"/>
      <c r="AE2453" s="1"/>
      <c r="AF2453" s="1"/>
      <c r="AG2453" s="1">
        <v>0</v>
      </c>
      <c r="AH2453" s="1">
        <v>0</v>
      </c>
      <c r="AI2453" s="1">
        <v>2065595.1655000001</v>
      </c>
      <c r="AJ2453" s="1">
        <v>0</v>
      </c>
      <c r="AK2453" s="1">
        <v>0</v>
      </c>
      <c r="AL2453" s="1">
        <v>0</v>
      </c>
      <c r="AM2453" s="1">
        <v>0</v>
      </c>
      <c r="AN2453" s="1">
        <v>0</v>
      </c>
      <c r="AO2453" s="1">
        <v>0</v>
      </c>
      <c r="AP2453" s="1">
        <v>0</v>
      </c>
      <c r="AQ2453" s="1">
        <v>2065595.1655000001</v>
      </c>
      <c r="AR2453" s="1">
        <v>0</v>
      </c>
      <c r="AS2453" s="1">
        <v>0</v>
      </c>
      <c r="AT2453" s="1">
        <v>436329.08038579999</v>
      </c>
      <c r="AU2453" s="1">
        <v>0</v>
      </c>
      <c r="AV2453" s="1">
        <v>0</v>
      </c>
      <c r="AW2453" s="1">
        <v>0</v>
      </c>
      <c r="AX2453" s="1">
        <v>0</v>
      </c>
      <c r="AY2453" s="1">
        <v>0</v>
      </c>
      <c r="AZ2453" s="1">
        <v>0</v>
      </c>
      <c r="BA2453" s="1">
        <v>0</v>
      </c>
      <c r="BB2453" s="1">
        <v>436329.08038579999</v>
      </c>
      <c r="BC2453" s="7">
        <v>0.52357174759097391</v>
      </c>
      <c r="BD2453" s="35" t="s">
        <v>552</v>
      </c>
      <c r="BE2453" s="35" t="s">
        <v>552</v>
      </c>
      <c r="BF2453" s="35">
        <v>2.7172854190587179</v>
      </c>
      <c r="BG2453" s="35" t="s">
        <v>552</v>
      </c>
      <c r="BH2453" s="35" t="s">
        <v>552</v>
      </c>
      <c r="BI2453" s="35" t="s">
        <v>552</v>
      </c>
      <c r="BJ2453" s="35" t="s">
        <v>552</v>
      </c>
      <c r="BK2453" s="35" t="s">
        <v>552</v>
      </c>
      <c r="BL2453" s="35" t="s">
        <v>552</v>
      </c>
      <c r="BM2453" s="35" t="s">
        <v>552</v>
      </c>
      <c r="BN2453" s="35">
        <v>2.7172854190587179</v>
      </c>
      <c r="BO2453" s="1">
        <v>0</v>
      </c>
      <c r="BP2453" s="1"/>
      <c r="BQ2453" s="1">
        <v>1572914.1011999997</v>
      </c>
      <c r="BR2453" s="1">
        <v>69915.679690157835</v>
      </c>
      <c r="BS2453" s="1">
        <v>617812.13546811184</v>
      </c>
      <c r="BT2453" s="1">
        <v>1572914.1011999997</v>
      </c>
      <c r="BU2453" s="1">
        <v>69915.679690157835</v>
      </c>
      <c r="BV2453" s="1">
        <v>181863.26769644473</v>
      </c>
      <c r="BW2453" s="35">
        <v>6.1383865918377811</v>
      </c>
      <c r="BX2453" s="1">
        <v>8082240.7277186532</v>
      </c>
      <c r="BY2453" s="1">
        <v>359253.79107913212</v>
      </c>
      <c r="BZ2453" s="1">
        <v>3174557.5931640128</v>
      </c>
      <c r="CA2453" s="1">
        <v>8082240.7277186532</v>
      </c>
      <c r="CB2453" s="1">
        <v>359253.79107913212</v>
      </c>
      <c r="CC2453" s="1">
        <v>934483.77627921687</v>
      </c>
    </row>
    <row r="2454" spans="1:81" x14ac:dyDescent="0.25">
      <c r="A2454" t="s">
        <v>685</v>
      </c>
      <c r="B2454" t="s">
        <v>686</v>
      </c>
      <c r="C2454" t="s">
        <v>491</v>
      </c>
      <c r="D2454" t="s">
        <v>28</v>
      </c>
      <c r="E2454">
        <v>30002</v>
      </c>
      <c r="F2454" t="s">
        <v>39</v>
      </c>
      <c r="G2454" t="s">
        <v>55</v>
      </c>
      <c r="H2454" s="74">
        <v>0.53246165051848993</v>
      </c>
      <c r="I2454" s="1">
        <v>4977698</v>
      </c>
      <c r="J2454" s="1">
        <v>0</v>
      </c>
      <c r="K2454" s="1">
        <v>0</v>
      </c>
      <c r="L2454" s="1">
        <v>921180</v>
      </c>
      <c r="M2454" s="1">
        <v>0</v>
      </c>
      <c r="N2454" s="1">
        <v>0</v>
      </c>
      <c r="O2454" s="1">
        <v>0</v>
      </c>
      <c r="P2454" s="1">
        <v>375349</v>
      </c>
      <c r="Q2454" s="1">
        <v>0</v>
      </c>
      <c r="R2454" s="1">
        <v>0</v>
      </c>
      <c r="S2454" s="1">
        <v>0</v>
      </c>
      <c r="T2454" s="1">
        <v>1296529</v>
      </c>
      <c r="U2454" s="1"/>
      <c r="V2454" s="36"/>
      <c r="W2454" s="1"/>
      <c r="X2454" s="1"/>
      <c r="Y2454" s="1">
        <v>201257</v>
      </c>
      <c r="Z2454" s="1"/>
      <c r="AA2454" s="1"/>
      <c r="AB2454" s="1"/>
      <c r="AC2454" s="1">
        <v>55714</v>
      </c>
      <c r="AD2454" s="1"/>
      <c r="AE2454" s="1"/>
      <c r="AF2454" s="1"/>
      <c r="AG2454" s="1">
        <v>0</v>
      </c>
      <c r="AH2454" s="1">
        <v>0</v>
      </c>
      <c r="AI2454" s="1">
        <v>2065600.2612500002</v>
      </c>
      <c r="AJ2454" s="1">
        <v>0</v>
      </c>
      <c r="AK2454" s="1">
        <v>0</v>
      </c>
      <c r="AL2454" s="1">
        <v>0</v>
      </c>
      <c r="AM2454" s="1">
        <v>489595.25390583335</v>
      </c>
      <c r="AN2454" s="1">
        <v>0</v>
      </c>
      <c r="AO2454" s="1">
        <v>0</v>
      </c>
      <c r="AP2454" s="1">
        <v>0</v>
      </c>
      <c r="AQ2454" s="1">
        <v>2555195.5151558337</v>
      </c>
      <c r="AR2454" s="1">
        <v>0</v>
      </c>
      <c r="AS2454" s="1">
        <v>0</v>
      </c>
      <c r="AT2454" s="1">
        <v>436329.08038579999</v>
      </c>
      <c r="AU2454" s="1">
        <v>0</v>
      </c>
      <c r="AV2454" s="1">
        <v>0</v>
      </c>
      <c r="AW2454" s="1">
        <v>0</v>
      </c>
      <c r="AX2454" s="1">
        <v>144922.14251999999</v>
      </c>
      <c r="AY2454" s="1">
        <v>0</v>
      </c>
      <c r="AZ2454" s="1">
        <v>0</v>
      </c>
      <c r="BA2454" s="1">
        <v>0</v>
      </c>
      <c r="BB2454" s="1">
        <v>581251.22290579998</v>
      </c>
      <c r="BC2454" s="7">
        <v>0.63009984496078986</v>
      </c>
      <c r="BD2454" s="35" t="s">
        <v>552</v>
      </c>
      <c r="BE2454" s="35" t="s">
        <v>552</v>
      </c>
      <c r="BF2454" s="35">
        <v>2.7160048433919539</v>
      </c>
      <c r="BG2454" s="35" t="s">
        <v>552</v>
      </c>
      <c r="BH2454" s="35" t="s">
        <v>552</v>
      </c>
      <c r="BI2454" s="35" t="s">
        <v>552</v>
      </c>
      <c r="BJ2454" s="35">
        <v>1.6904731234819683</v>
      </c>
      <c r="BK2454" s="35" t="s">
        <v>552</v>
      </c>
      <c r="BL2454" s="35" t="s">
        <v>552</v>
      </c>
      <c r="BM2454" s="35" t="s">
        <v>552</v>
      </c>
      <c r="BN2454" s="35">
        <v>2.4191103616360561</v>
      </c>
      <c r="BO2454" s="1">
        <v>0</v>
      </c>
      <c r="BP2454" s="1">
        <v>0</v>
      </c>
      <c r="BQ2454" s="1">
        <v>1638459.0736799997</v>
      </c>
      <c r="BR2454" s="1">
        <v>72829.139044178344</v>
      </c>
      <c r="BS2454" s="1">
        <v>643557.01205493486</v>
      </c>
      <c r="BT2454" s="1">
        <v>1638459.0736799997</v>
      </c>
      <c r="BU2454" s="1">
        <v>72829.139044178344</v>
      </c>
      <c r="BV2454" s="1">
        <v>189441.69989893583</v>
      </c>
      <c r="BW2454" s="35">
        <v>6.1383865918377811</v>
      </c>
      <c r="BX2454" s="1">
        <v>8419036.1354722604</v>
      </c>
      <c r="BY2454" s="1">
        <v>374224.27155969536</v>
      </c>
      <c r="BZ2454" s="1">
        <v>3306844.7218262614</v>
      </c>
      <c r="CA2454" s="1">
        <v>8419036.1354722604</v>
      </c>
      <c r="CB2454" s="1">
        <v>374224.27155969536</v>
      </c>
      <c r="CC2454" s="1">
        <v>973424.69069564831</v>
      </c>
    </row>
    <row r="2455" spans="1:81" x14ac:dyDescent="0.25">
      <c r="A2455" t="s">
        <v>685</v>
      </c>
      <c r="B2455" t="s">
        <v>686</v>
      </c>
      <c r="C2455" t="s">
        <v>491</v>
      </c>
      <c r="D2455" t="s">
        <v>1730</v>
      </c>
      <c r="E2455">
        <v>30002</v>
      </c>
      <c r="F2455" t="s">
        <v>39</v>
      </c>
      <c r="G2455" t="s">
        <v>55</v>
      </c>
      <c r="H2455" s="74">
        <v>0.53246165051848993</v>
      </c>
      <c r="I2455" s="1">
        <v>199128</v>
      </c>
      <c r="J2455" s="1"/>
      <c r="K2455" s="1"/>
      <c r="L2455" s="1">
        <v>436</v>
      </c>
      <c r="M2455" s="1"/>
      <c r="N2455" s="1"/>
      <c r="O2455" s="1"/>
      <c r="P2455" s="1">
        <v>375349</v>
      </c>
      <c r="Q2455" s="1"/>
      <c r="R2455" s="1"/>
      <c r="S2455" s="1"/>
      <c r="T2455" s="1">
        <v>375785</v>
      </c>
      <c r="U2455" s="1">
        <v>12.421052631578947</v>
      </c>
      <c r="V2455" s="36">
        <v>4.6745584004244702E-2</v>
      </c>
      <c r="W2455" s="1"/>
      <c r="X2455" s="1"/>
      <c r="Y2455" s="1"/>
      <c r="Z2455" s="1"/>
      <c r="AA2455" s="1"/>
      <c r="AB2455" s="1"/>
      <c r="AC2455" s="1">
        <v>55714</v>
      </c>
      <c r="AD2455" s="1"/>
      <c r="AE2455" s="1"/>
      <c r="AF2455" s="1"/>
      <c r="AG2455" s="1">
        <v>0</v>
      </c>
      <c r="AH2455" s="1">
        <v>0</v>
      </c>
      <c r="AI2455" s="1">
        <v>5.0957499999999998</v>
      </c>
      <c r="AJ2455" s="1">
        <v>0</v>
      </c>
      <c r="AK2455" s="1"/>
      <c r="AL2455" s="1">
        <v>0</v>
      </c>
      <c r="AM2455" s="1">
        <v>489595.25390583335</v>
      </c>
      <c r="AN2455" s="1"/>
      <c r="AO2455" s="1">
        <v>0</v>
      </c>
      <c r="AP2455" s="1">
        <v>0</v>
      </c>
      <c r="AQ2455" s="1">
        <v>489600.34965583333</v>
      </c>
      <c r="AR2455" s="1">
        <v>0</v>
      </c>
      <c r="AS2455" s="1">
        <v>0</v>
      </c>
      <c r="AT2455" s="1">
        <v>0</v>
      </c>
      <c r="AU2455" s="1">
        <v>0</v>
      </c>
      <c r="AV2455" s="1"/>
      <c r="AW2455" s="1">
        <v>0</v>
      </c>
      <c r="AX2455" s="1">
        <v>144922.14251999999</v>
      </c>
      <c r="AY2455" s="1"/>
      <c r="AZ2455" s="1">
        <v>0</v>
      </c>
      <c r="BA2455" s="1">
        <v>0</v>
      </c>
      <c r="BB2455" s="1">
        <v>144922.14251999999</v>
      </c>
      <c r="BC2455" s="7">
        <v>3.1865056254059363</v>
      </c>
      <c r="BD2455" s="35" t="s">
        <v>552</v>
      </c>
      <c r="BE2455" s="35" t="s">
        <v>552</v>
      </c>
      <c r="BF2455" s="35">
        <v>1.16875E-2</v>
      </c>
      <c r="BG2455" s="35" t="s">
        <v>552</v>
      </c>
      <c r="BH2455" s="35" t="s">
        <v>552</v>
      </c>
      <c r="BI2455" s="35" t="s">
        <v>552</v>
      </c>
      <c r="BJ2455" s="35">
        <v>1.6904731234819683</v>
      </c>
      <c r="BK2455" s="35" t="s">
        <v>552</v>
      </c>
      <c r="BL2455" s="35" t="s">
        <v>552</v>
      </c>
      <c r="BM2455" s="35" t="s">
        <v>552</v>
      </c>
      <c r="BN2455" s="35">
        <v>1.6885253327722856</v>
      </c>
      <c r="BO2455" s="1">
        <v>0</v>
      </c>
      <c r="BP2455" s="1">
        <v>0</v>
      </c>
      <c r="BQ2455" s="1">
        <v>65544.972479999997</v>
      </c>
      <c r="BR2455" s="1">
        <v>2913.4593540205024</v>
      </c>
      <c r="BS2455" s="1">
        <v>25744.876586822877</v>
      </c>
      <c r="BT2455" s="1">
        <v>65544.972479999997</v>
      </c>
      <c r="BU2455" s="1">
        <v>2913.4593540205024</v>
      </c>
      <c r="BV2455" s="1">
        <v>7578.4322024910498</v>
      </c>
      <c r="BW2455" s="35">
        <v>6.1383865918377811</v>
      </c>
      <c r="BX2455" s="1">
        <v>336795.40775360836</v>
      </c>
      <c r="BY2455" s="1">
        <v>14970.480480563314</v>
      </c>
      <c r="BZ2455" s="1">
        <v>132287.1286622491</v>
      </c>
      <c r="CA2455" s="1">
        <v>336795.40775360836</v>
      </c>
      <c r="CB2455" s="1">
        <v>14970.480480563314</v>
      </c>
      <c r="CC2455" s="1">
        <v>38940.914416431675</v>
      </c>
    </row>
    <row r="2456" spans="1:81" x14ac:dyDescent="0.25">
      <c r="A2456" t="s">
        <v>1245</v>
      </c>
      <c r="B2456" t="s">
        <v>1246</v>
      </c>
      <c r="C2456" t="s">
        <v>491</v>
      </c>
      <c r="D2456" t="s">
        <v>38</v>
      </c>
      <c r="E2456">
        <v>30066</v>
      </c>
      <c r="F2456" t="s">
        <v>370</v>
      </c>
      <c r="G2456" t="s">
        <v>55</v>
      </c>
      <c r="H2456" s="74">
        <v>0.53246165051848993</v>
      </c>
      <c r="I2456" s="1">
        <v>195676.19</v>
      </c>
      <c r="J2456" s="1"/>
      <c r="K2456" s="1"/>
      <c r="L2456" s="1"/>
      <c r="M2456" s="1"/>
      <c r="N2456" s="1"/>
      <c r="O2456" s="1"/>
      <c r="P2456" s="1">
        <v>7735</v>
      </c>
      <c r="Q2456" s="1"/>
      <c r="R2456" s="1"/>
      <c r="S2456" s="1"/>
      <c r="T2456" s="1">
        <v>7735</v>
      </c>
      <c r="U2456" s="1">
        <v>14</v>
      </c>
      <c r="V2456" s="36">
        <v>8.6262070224194062E-2</v>
      </c>
      <c r="W2456" s="1"/>
      <c r="X2456" s="1"/>
      <c r="Y2456" s="1"/>
      <c r="Z2456" s="1"/>
      <c r="AA2456" s="1"/>
      <c r="AB2456" s="1"/>
      <c r="AC2456" s="1">
        <v>911</v>
      </c>
      <c r="AD2456" s="1"/>
      <c r="AE2456" s="1"/>
      <c r="AF2456" s="1"/>
      <c r="AG2456" s="1">
        <v>0</v>
      </c>
      <c r="AH2456" s="1">
        <v>0</v>
      </c>
      <c r="AI2456" s="1">
        <v>0</v>
      </c>
      <c r="AJ2456" s="1">
        <v>0</v>
      </c>
      <c r="AK2456" s="1">
        <v>0</v>
      </c>
      <c r="AL2456" s="1">
        <v>0</v>
      </c>
      <c r="AM2456" s="1">
        <v>8007.3656708333319</v>
      </c>
      <c r="AN2456" s="1">
        <v>0</v>
      </c>
      <c r="AO2456" s="1">
        <v>0</v>
      </c>
      <c r="AP2456" s="1">
        <v>0</v>
      </c>
      <c r="AQ2456" s="1">
        <v>8007.3656708333319</v>
      </c>
      <c r="AR2456" s="1">
        <v>0</v>
      </c>
      <c r="AS2456" s="1">
        <v>0</v>
      </c>
      <c r="AT2456" s="1">
        <v>0</v>
      </c>
      <c r="AU2456" s="1">
        <v>0</v>
      </c>
      <c r="AV2456" s="1">
        <v>0</v>
      </c>
      <c r="AW2456" s="1">
        <v>0</v>
      </c>
      <c r="AX2456" s="1">
        <v>2369.6749799999998</v>
      </c>
      <c r="AY2456" s="1">
        <v>0</v>
      </c>
      <c r="AZ2456" s="1">
        <v>0</v>
      </c>
      <c r="BA2456" s="1">
        <v>0</v>
      </c>
      <c r="BB2456" s="1">
        <v>2369.6749799999998</v>
      </c>
      <c r="BC2456" s="7">
        <v>5.3031698188897344E-2</v>
      </c>
      <c r="BD2456" s="35" t="s">
        <v>552</v>
      </c>
      <c r="BE2456" s="35" t="s">
        <v>552</v>
      </c>
      <c r="BF2456" s="35" t="s">
        <v>552</v>
      </c>
      <c r="BG2456" s="35" t="s">
        <v>552</v>
      </c>
      <c r="BH2456" s="35" t="s">
        <v>552</v>
      </c>
      <c r="BI2456" s="35" t="s">
        <v>552</v>
      </c>
      <c r="BJ2456" s="35">
        <v>1.341569573475544</v>
      </c>
      <c r="BK2456" s="35" t="s">
        <v>552</v>
      </c>
      <c r="BL2456" s="35" t="s">
        <v>552</v>
      </c>
      <c r="BM2456" s="35" t="s">
        <v>552</v>
      </c>
      <c r="BN2456" s="35">
        <v>1.341569573475544</v>
      </c>
      <c r="BO2456" s="1">
        <v>0</v>
      </c>
      <c r="BP2456" s="1"/>
      <c r="BQ2456" s="1">
        <v>64408.77470039999</v>
      </c>
      <c r="BR2456" s="1">
        <v>2862.9556170633614</v>
      </c>
      <c r="BS2456" s="1">
        <v>25298.598702993575</v>
      </c>
      <c r="BT2456" s="1">
        <v>64408.77470039999</v>
      </c>
      <c r="BU2456" s="1">
        <v>2862.9556170633614</v>
      </c>
      <c r="BV2456" s="1">
        <v>7447.062891992874</v>
      </c>
      <c r="BW2456" s="35">
        <v>5.9927101496997857</v>
      </c>
      <c r="BX2456" s="1">
        <v>321574.34317641379</v>
      </c>
      <c r="BY2456" s="1">
        <v>14293.907567452256</v>
      </c>
      <c r="BZ2456" s="1">
        <v>126308.57051761785</v>
      </c>
      <c r="CA2456" s="1">
        <v>321574.34317641379</v>
      </c>
      <c r="CB2456" s="1">
        <v>14293.907567452256</v>
      </c>
      <c r="CC2456" s="1">
        <v>37181.026486305454</v>
      </c>
    </row>
    <row r="2457" spans="1:81" x14ac:dyDescent="0.25">
      <c r="A2457" t="s">
        <v>1245</v>
      </c>
      <c r="B2457" t="s">
        <v>1246</v>
      </c>
      <c r="C2457" t="s">
        <v>491</v>
      </c>
      <c r="D2457" t="s">
        <v>28</v>
      </c>
      <c r="E2457">
        <v>30066</v>
      </c>
      <c r="F2457" t="s">
        <v>370</v>
      </c>
      <c r="G2457" t="s">
        <v>55</v>
      </c>
      <c r="H2457" s="74">
        <v>0.53246165051848993</v>
      </c>
      <c r="I2457" s="1">
        <v>195676.19</v>
      </c>
      <c r="J2457" s="1">
        <v>0</v>
      </c>
      <c r="K2457" s="1">
        <v>0</v>
      </c>
      <c r="L2457" s="1">
        <v>0</v>
      </c>
      <c r="M2457" s="1">
        <v>0</v>
      </c>
      <c r="N2457" s="1">
        <v>0</v>
      </c>
      <c r="O2457" s="1">
        <v>0</v>
      </c>
      <c r="P2457" s="1">
        <v>135368</v>
      </c>
      <c r="Q2457" s="1">
        <v>0</v>
      </c>
      <c r="R2457" s="1">
        <v>0</v>
      </c>
      <c r="S2457" s="1">
        <v>0</v>
      </c>
      <c r="T2457" s="1">
        <v>135368</v>
      </c>
      <c r="U2457" s="1"/>
      <c r="V2457" s="36"/>
      <c r="W2457" s="1"/>
      <c r="X2457" s="1"/>
      <c r="Y2457" s="1"/>
      <c r="Z2457" s="1"/>
      <c r="AA2457" s="1"/>
      <c r="AB2457" s="1"/>
      <c r="AC2457" s="1">
        <v>15943</v>
      </c>
      <c r="AD2457" s="1"/>
      <c r="AE2457" s="1"/>
      <c r="AF2457" s="1"/>
      <c r="AG2457" s="1">
        <v>0</v>
      </c>
      <c r="AH2457" s="1">
        <v>0</v>
      </c>
      <c r="AI2457" s="1">
        <v>0</v>
      </c>
      <c r="AJ2457" s="1">
        <v>0</v>
      </c>
      <c r="AK2457" s="1">
        <v>0</v>
      </c>
      <c r="AL2457" s="1">
        <v>0</v>
      </c>
      <c r="AM2457" s="1">
        <v>140133.29548666664</v>
      </c>
      <c r="AN2457" s="1">
        <v>0</v>
      </c>
      <c r="AO2457" s="1">
        <v>0</v>
      </c>
      <c r="AP2457" s="1">
        <v>0</v>
      </c>
      <c r="AQ2457" s="1">
        <v>140133.29548666664</v>
      </c>
      <c r="AR2457" s="1">
        <v>0</v>
      </c>
      <c r="AS2457" s="1">
        <v>0</v>
      </c>
      <c r="AT2457" s="1">
        <v>0</v>
      </c>
      <c r="AU2457" s="1">
        <v>0</v>
      </c>
      <c r="AV2457" s="1">
        <v>0</v>
      </c>
      <c r="AW2457" s="1">
        <v>0</v>
      </c>
      <c r="AX2457" s="1">
        <v>41470.612739999997</v>
      </c>
      <c r="AY2457" s="1">
        <v>0</v>
      </c>
      <c r="AZ2457" s="1">
        <v>0</v>
      </c>
      <c r="BA2457" s="1">
        <v>0</v>
      </c>
      <c r="BB2457" s="1">
        <v>41470.612739999997</v>
      </c>
      <c r="BC2457" s="7">
        <v>0.92808383189935695</v>
      </c>
      <c r="BD2457" s="35" t="s">
        <v>552</v>
      </c>
      <c r="BE2457" s="35" t="s">
        <v>552</v>
      </c>
      <c r="BF2457" s="35" t="s">
        <v>552</v>
      </c>
      <c r="BG2457" s="35" t="s">
        <v>552</v>
      </c>
      <c r="BH2457" s="35" t="s">
        <v>552</v>
      </c>
      <c r="BI2457" s="35" t="s">
        <v>552</v>
      </c>
      <c r="BJ2457" s="35">
        <v>1.3415571495971472</v>
      </c>
      <c r="BK2457" s="35" t="s">
        <v>552</v>
      </c>
      <c r="BL2457" s="35" t="s">
        <v>552</v>
      </c>
      <c r="BM2457" s="35" t="s">
        <v>552</v>
      </c>
      <c r="BN2457" s="35">
        <v>1.3415571495971472</v>
      </c>
      <c r="BO2457" s="1">
        <v>0</v>
      </c>
      <c r="BP2457" s="1">
        <v>0</v>
      </c>
      <c r="BQ2457" s="1">
        <v>64408.77470039999</v>
      </c>
      <c r="BR2457" s="1">
        <v>2862.9556170633614</v>
      </c>
      <c r="BS2457" s="1">
        <v>25298.598702993575</v>
      </c>
      <c r="BT2457" s="1">
        <v>64408.77470039999</v>
      </c>
      <c r="BU2457" s="1">
        <v>2862.9556170633614</v>
      </c>
      <c r="BV2457" s="1">
        <v>7447.062891992874</v>
      </c>
      <c r="BW2457" s="35">
        <v>5.9927101496997857</v>
      </c>
      <c r="BX2457" s="1">
        <v>321574.34317641379</v>
      </c>
      <c r="BY2457" s="1">
        <v>14293.907567452256</v>
      </c>
      <c r="BZ2457" s="1">
        <v>126308.57051761785</v>
      </c>
      <c r="CA2457" s="1">
        <v>321574.34317641379</v>
      </c>
      <c r="CB2457" s="1">
        <v>14293.907567452256</v>
      </c>
      <c r="CC2457" s="1">
        <v>37181.026486305454</v>
      </c>
    </row>
    <row r="2458" spans="1:81" x14ac:dyDescent="0.25">
      <c r="A2458" t="s">
        <v>1245</v>
      </c>
      <c r="B2458" t="s">
        <v>1246</v>
      </c>
      <c r="C2458" t="s">
        <v>491</v>
      </c>
      <c r="D2458" t="s">
        <v>1730</v>
      </c>
      <c r="E2458">
        <v>30066</v>
      </c>
      <c r="F2458" t="s">
        <v>370</v>
      </c>
      <c r="G2458" t="s">
        <v>55</v>
      </c>
      <c r="H2458" s="74">
        <v>0.53246165051848993</v>
      </c>
      <c r="I2458" s="1"/>
      <c r="J2458" s="1"/>
      <c r="K2458" s="1"/>
      <c r="L2458" s="1"/>
      <c r="M2458" s="1"/>
      <c r="N2458" s="1"/>
      <c r="O2458" s="1"/>
      <c r="P2458" s="1">
        <v>127633</v>
      </c>
      <c r="Q2458" s="1"/>
      <c r="R2458" s="1"/>
      <c r="S2458" s="1"/>
      <c r="T2458" s="1">
        <v>127633</v>
      </c>
      <c r="U2458" s="1">
        <v>15.5</v>
      </c>
      <c r="V2458" s="36" t="s">
        <v>552</v>
      </c>
      <c r="W2458" s="1"/>
      <c r="X2458" s="1"/>
      <c r="Y2458" s="1"/>
      <c r="Z2458" s="1"/>
      <c r="AA2458" s="1"/>
      <c r="AB2458" s="1"/>
      <c r="AC2458" s="1">
        <v>15032</v>
      </c>
      <c r="AD2458" s="1"/>
      <c r="AE2458" s="1"/>
      <c r="AF2458" s="1"/>
      <c r="AG2458" s="1">
        <v>0</v>
      </c>
      <c r="AH2458" s="1">
        <v>0</v>
      </c>
      <c r="AI2458" s="1">
        <v>0</v>
      </c>
      <c r="AJ2458" s="1">
        <v>0</v>
      </c>
      <c r="AK2458" s="1"/>
      <c r="AL2458" s="1">
        <v>0</v>
      </c>
      <c r="AM2458" s="1">
        <v>132125.92981583331</v>
      </c>
      <c r="AN2458" s="1"/>
      <c r="AO2458" s="1">
        <v>0</v>
      </c>
      <c r="AP2458" s="1">
        <v>0</v>
      </c>
      <c r="AQ2458" s="1">
        <v>132125.92981583331</v>
      </c>
      <c r="AR2458" s="1">
        <v>0</v>
      </c>
      <c r="AS2458" s="1">
        <v>0</v>
      </c>
      <c r="AT2458" s="1">
        <v>0</v>
      </c>
      <c r="AU2458" s="1">
        <v>0</v>
      </c>
      <c r="AV2458" s="1"/>
      <c r="AW2458" s="1">
        <v>0</v>
      </c>
      <c r="AX2458" s="1">
        <v>39100.937760000001</v>
      </c>
      <c r="AY2458" s="1"/>
      <c r="AZ2458" s="1">
        <v>0</v>
      </c>
      <c r="BA2458" s="1">
        <v>0</v>
      </c>
      <c r="BB2458" s="1">
        <v>39100.937760000001</v>
      </c>
      <c r="BC2458" s="7" t="s">
        <v>552</v>
      </c>
      <c r="BD2458" s="35" t="s">
        <v>552</v>
      </c>
      <c r="BE2458" s="35" t="s">
        <v>552</v>
      </c>
      <c r="BF2458" s="35" t="s">
        <v>552</v>
      </c>
      <c r="BG2458" s="35" t="s">
        <v>552</v>
      </c>
      <c r="BH2458" s="35" t="s">
        <v>552</v>
      </c>
      <c r="BI2458" s="35" t="s">
        <v>552</v>
      </c>
      <c r="BJ2458" s="35">
        <v>1.3415563966672672</v>
      </c>
      <c r="BK2458" s="35" t="s">
        <v>552</v>
      </c>
      <c r="BL2458" s="35" t="s">
        <v>552</v>
      </c>
      <c r="BM2458" s="35" t="s">
        <v>552</v>
      </c>
      <c r="BN2458" s="35">
        <v>1.3415563966672672</v>
      </c>
      <c r="BO2458" s="1">
        <v>0</v>
      </c>
      <c r="BP2458" s="1">
        <v>0</v>
      </c>
      <c r="BQ2458" s="1">
        <v>0</v>
      </c>
      <c r="BR2458" s="1">
        <v>0</v>
      </c>
      <c r="BS2458" s="1">
        <v>0</v>
      </c>
      <c r="BT2458" s="1">
        <v>0</v>
      </c>
      <c r="BU2458" s="1">
        <v>0</v>
      </c>
      <c r="BV2458" s="1">
        <v>0</v>
      </c>
      <c r="BW2458" s="35">
        <v>5.9927101496997857</v>
      </c>
      <c r="BX2458" s="1">
        <v>0</v>
      </c>
      <c r="BY2458" s="1">
        <v>0</v>
      </c>
      <c r="BZ2458" s="1">
        <v>0</v>
      </c>
      <c r="CA2458" s="1">
        <v>0</v>
      </c>
      <c r="CB2458" s="1">
        <v>0</v>
      </c>
      <c r="CC2458" s="1">
        <v>0</v>
      </c>
    </row>
    <row r="2459" spans="1:81" x14ac:dyDescent="0.25">
      <c r="A2459" t="s">
        <v>1393</v>
      </c>
      <c r="B2459" t="s">
        <v>815</v>
      </c>
      <c r="C2459" t="s">
        <v>491</v>
      </c>
      <c r="D2459" t="s">
        <v>1729</v>
      </c>
      <c r="E2459">
        <v>30107</v>
      </c>
      <c r="F2459" t="s">
        <v>39</v>
      </c>
      <c r="G2459" t="s">
        <v>55</v>
      </c>
      <c r="H2459" s="74">
        <v>0.53246165051848993</v>
      </c>
      <c r="I2459" s="1">
        <v>3623838</v>
      </c>
      <c r="J2459" s="1"/>
      <c r="K2459" s="1"/>
      <c r="L2459" s="1"/>
      <c r="M2459" s="1"/>
      <c r="N2459" s="1">
        <v>649449</v>
      </c>
      <c r="O2459" s="1"/>
      <c r="P2459" s="1"/>
      <c r="Q2459" s="1"/>
      <c r="R2459" s="1"/>
      <c r="S2459" s="1"/>
      <c r="T2459" s="1">
        <v>649449</v>
      </c>
      <c r="U2459" s="1">
        <v>8</v>
      </c>
      <c r="V2459" s="36">
        <v>0.71662218558971313</v>
      </c>
      <c r="W2459" s="1"/>
      <c r="X2459" s="1"/>
      <c r="Y2459" s="1"/>
      <c r="Z2459" s="1"/>
      <c r="AA2459" s="1">
        <v>3417547</v>
      </c>
      <c r="AB2459" s="1"/>
      <c r="AC2459" s="1"/>
      <c r="AD2459" s="1"/>
      <c r="AE2459" s="1"/>
      <c r="AF2459" s="1"/>
      <c r="AG2459" s="1"/>
      <c r="AH2459" s="1"/>
      <c r="AI2459" s="1"/>
      <c r="AJ2459" s="1"/>
      <c r="AK2459" s="1">
        <v>1819712.7163445137</v>
      </c>
      <c r="AL2459" s="1"/>
      <c r="AM2459" s="1"/>
      <c r="AN2459" s="1"/>
      <c r="AO2459" s="1"/>
      <c r="AP2459" s="1"/>
      <c r="AQ2459" s="1">
        <v>1819712.7163445137</v>
      </c>
      <c r="AR2459" s="1"/>
      <c r="AS2459" s="1"/>
      <c r="AT2459" s="1"/>
      <c r="AU2459" s="1"/>
      <c r="AV2459" s="1">
        <v>68700.452531690054</v>
      </c>
      <c r="AW2459" s="1"/>
      <c r="AX2459" s="1"/>
      <c r="AY2459" s="1"/>
      <c r="AZ2459" s="1"/>
      <c r="BA2459" s="1"/>
      <c r="BB2459" s="1">
        <v>68700.452531690054</v>
      </c>
      <c r="BC2459" s="7">
        <v>0.5211086060900636</v>
      </c>
      <c r="BD2459" s="35" t="s">
        <v>552</v>
      </c>
      <c r="BE2459" s="35" t="s">
        <v>552</v>
      </c>
      <c r="BF2459" s="35" t="s">
        <v>552</v>
      </c>
      <c r="BG2459" s="35" t="s">
        <v>552</v>
      </c>
      <c r="BH2459" s="35">
        <v>2.9077158774225591</v>
      </c>
      <c r="BI2459" s="35" t="s">
        <v>552</v>
      </c>
      <c r="BJ2459" s="35" t="s">
        <v>552</v>
      </c>
      <c r="BK2459" s="35" t="s">
        <v>552</v>
      </c>
      <c r="BL2459" s="35" t="s">
        <v>552</v>
      </c>
      <c r="BM2459" s="35" t="s">
        <v>552</v>
      </c>
      <c r="BN2459" s="35">
        <v>2.9077158774225591</v>
      </c>
      <c r="BO2459" s="1"/>
      <c r="BP2459" s="1"/>
      <c r="BQ2459" s="1">
        <v>1192822.5160799997</v>
      </c>
      <c r="BR2459" s="1">
        <v>53020.693817820429</v>
      </c>
      <c r="BS2459" s="1">
        <v>468519.05347635195</v>
      </c>
      <c r="BT2459" s="1">
        <v>1192822.5160799997</v>
      </c>
      <c r="BU2459" s="1">
        <v>53020.693817820429</v>
      </c>
      <c r="BV2459" s="1">
        <v>137916.36834503812</v>
      </c>
      <c r="BW2459" s="35">
        <v>6.3241976891212488</v>
      </c>
      <c r="BX2459" s="1">
        <v>6350822.8836449282</v>
      </c>
      <c r="BY2459" s="1">
        <v>282292.65550044482</v>
      </c>
      <c r="BZ2459" s="1">
        <v>2494488.061828068</v>
      </c>
      <c r="CA2459" s="1">
        <v>6350822.8836449282</v>
      </c>
      <c r="CB2459" s="1">
        <v>282292.65550044482</v>
      </c>
      <c r="CC2459" s="1">
        <v>734294.00963464705</v>
      </c>
    </row>
    <row r="2460" spans="1:81" x14ac:dyDescent="0.25">
      <c r="A2460" t="s">
        <v>1393</v>
      </c>
      <c r="B2460" t="s">
        <v>815</v>
      </c>
      <c r="C2460" t="s">
        <v>491</v>
      </c>
      <c r="D2460" t="s">
        <v>28</v>
      </c>
      <c r="E2460">
        <v>30107</v>
      </c>
      <c r="F2460" t="s">
        <v>39</v>
      </c>
      <c r="G2460" t="s">
        <v>55</v>
      </c>
      <c r="H2460" s="74">
        <v>0.53246165051848993</v>
      </c>
      <c r="I2460" s="1">
        <v>3623838</v>
      </c>
      <c r="J2460" s="1">
        <v>0</v>
      </c>
      <c r="K2460" s="1">
        <v>0</v>
      </c>
      <c r="L2460" s="1">
        <v>0</v>
      </c>
      <c r="M2460" s="1">
        <v>0</v>
      </c>
      <c r="N2460" s="1">
        <v>649449</v>
      </c>
      <c r="O2460" s="1">
        <v>0</v>
      </c>
      <c r="P2460" s="1">
        <v>0</v>
      </c>
      <c r="Q2460" s="1">
        <v>0</v>
      </c>
      <c r="R2460" s="1">
        <v>0</v>
      </c>
      <c r="S2460" s="1">
        <v>0</v>
      </c>
      <c r="T2460" s="1">
        <v>649449</v>
      </c>
      <c r="U2460" s="1"/>
      <c r="V2460" s="36"/>
      <c r="W2460" s="1"/>
      <c r="X2460" s="1"/>
      <c r="Y2460" s="1"/>
      <c r="Z2460" s="1"/>
      <c r="AA2460" s="1">
        <v>3417547</v>
      </c>
      <c r="AB2460" s="1"/>
      <c r="AC2460" s="1"/>
      <c r="AD2460" s="1"/>
      <c r="AE2460" s="1"/>
      <c r="AF2460" s="1"/>
      <c r="AG2460" s="1">
        <v>0</v>
      </c>
      <c r="AH2460" s="1">
        <v>0</v>
      </c>
      <c r="AI2460" s="1">
        <v>0</v>
      </c>
      <c r="AJ2460" s="1">
        <v>0</v>
      </c>
      <c r="AK2460" s="1">
        <v>1819712.7163445137</v>
      </c>
      <c r="AL2460" s="1">
        <v>0</v>
      </c>
      <c r="AM2460" s="1">
        <v>0</v>
      </c>
      <c r="AN2460" s="1">
        <v>0</v>
      </c>
      <c r="AO2460" s="1">
        <v>0</v>
      </c>
      <c r="AP2460" s="1">
        <v>0</v>
      </c>
      <c r="AQ2460" s="1">
        <v>1819712.7163445137</v>
      </c>
      <c r="AR2460" s="1">
        <v>0</v>
      </c>
      <c r="AS2460" s="1">
        <v>0</v>
      </c>
      <c r="AT2460" s="1">
        <v>0</v>
      </c>
      <c r="AU2460" s="1">
        <v>0</v>
      </c>
      <c r="AV2460" s="1">
        <v>68700.452531690054</v>
      </c>
      <c r="AW2460" s="1">
        <v>0</v>
      </c>
      <c r="AX2460" s="1">
        <v>0</v>
      </c>
      <c r="AY2460" s="1">
        <v>0</v>
      </c>
      <c r="AZ2460" s="1">
        <v>0</v>
      </c>
      <c r="BA2460" s="1">
        <v>0</v>
      </c>
      <c r="BB2460" s="1">
        <v>68700.452531690054</v>
      </c>
      <c r="BC2460" s="7">
        <v>0.5211086060900636</v>
      </c>
      <c r="BD2460" s="35" t="s">
        <v>552</v>
      </c>
      <c r="BE2460" s="35" t="s">
        <v>552</v>
      </c>
      <c r="BF2460" s="35" t="s">
        <v>552</v>
      </c>
      <c r="BG2460" s="35" t="s">
        <v>552</v>
      </c>
      <c r="BH2460" s="35">
        <v>2.9077158774225591</v>
      </c>
      <c r="BI2460" s="35" t="s">
        <v>552</v>
      </c>
      <c r="BJ2460" s="35" t="s">
        <v>552</v>
      </c>
      <c r="BK2460" s="35" t="s">
        <v>552</v>
      </c>
      <c r="BL2460" s="35" t="s">
        <v>552</v>
      </c>
      <c r="BM2460" s="35" t="s">
        <v>552</v>
      </c>
      <c r="BN2460" s="35">
        <v>2.9077158774225591</v>
      </c>
      <c r="BO2460" s="1">
        <v>0</v>
      </c>
      <c r="BP2460" s="1">
        <v>0</v>
      </c>
      <c r="BQ2460" s="1">
        <v>1192822.5160799997</v>
      </c>
      <c r="BR2460" s="1">
        <v>53020.693817820429</v>
      </c>
      <c r="BS2460" s="1">
        <v>468519.05347635195</v>
      </c>
      <c r="BT2460" s="1">
        <v>1192822.5160799997</v>
      </c>
      <c r="BU2460" s="1">
        <v>53020.693817820429</v>
      </c>
      <c r="BV2460" s="1">
        <v>137916.36834503812</v>
      </c>
      <c r="BW2460" s="35">
        <v>6.3241976891212488</v>
      </c>
      <c r="BX2460" s="1">
        <v>6350822.8836449282</v>
      </c>
      <c r="BY2460" s="1">
        <v>282292.65550044482</v>
      </c>
      <c r="BZ2460" s="1">
        <v>2494488.061828068</v>
      </c>
      <c r="CA2460" s="1">
        <v>6350822.8836449282</v>
      </c>
      <c r="CB2460" s="1">
        <v>282292.65550044482</v>
      </c>
      <c r="CC2460" s="1">
        <v>734294.00963464705</v>
      </c>
    </row>
    <row r="2461" spans="1:81" x14ac:dyDescent="0.25">
      <c r="A2461" t="s">
        <v>1631</v>
      </c>
      <c r="B2461" t="s">
        <v>1632</v>
      </c>
      <c r="C2461" t="s">
        <v>1633</v>
      </c>
      <c r="D2461" t="s">
        <v>28</v>
      </c>
      <c r="E2461">
        <v>80013</v>
      </c>
      <c r="F2461" t="s">
        <v>370</v>
      </c>
      <c r="G2461" t="s">
        <v>73</v>
      </c>
      <c r="H2461" s="74">
        <v>0.58142785404473007</v>
      </c>
      <c r="I2461" s="1">
        <v>1457274.83</v>
      </c>
      <c r="J2461" s="1">
        <v>0</v>
      </c>
      <c r="K2461" s="1">
        <v>0</v>
      </c>
      <c r="L2461" s="1">
        <v>142797</v>
      </c>
      <c r="M2461" s="1">
        <v>0</v>
      </c>
      <c r="N2461" s="1">
        <v>0</v>
      </c>
      <c r="O2461" s="1">
        <v>0</v>
      </c>
      <c r="P2461" s="1">
        <v>274239</v>
      </c>
      <c r="Q2461" s="1">
        <v>0</v>
      </c>
      <c r="R2461" s="1">
        <v>0</v>
      </c>
      <c r="S2461" s="1">
        <v>0</v>
      </c>
      <c r="T2461" s="1">
        <v>417036</v>
      </c>
      <c r="U2461" s="1"/>
      <c r="V2461" s="36"/>
      <c r="W2461" s="1"/>
      <c r="X2461" s="1"/>
      <c r="Y2461" s="1">
        <v>33131</v>
      </c>
      <c r="Z2461" s="1"/>
      <c r="AA2461" s="1"/>
      <c r="AB2461" s="1"/>
      <c r="AC2461" s="1">
        <v>32300</v>
      </c>
      <c r="AD2461" s="1"/>
      <c r="AE2461" s="1"/>
      <c r="AF2461" s="1"/>
      <c r="AG2461" s="1">
        <v>0</v>
      </c>
      <c r="AH2461" s="1">
        <v>0</v>
      </c>
      <c r="AI2461" s="1">
        <v>339936.4499375</v>
      </c>
      <c r="AJ2461" s="1">
        <v>0</v>
      </c>
      <c r="AK2461" s="1">
        <v>0</v>
      </c>
      <c r="AL2461" s="1">
        <v>0</v>
      </c>
      <c r="AM2461" s="1">
        <v>283905.48979750002</v>
      </c>
      <c r="AN2461" s="1">
        <v>0</v>
      </c>
      <c r="AO2461" s="1">
        <v>0</v>
      </c>
      <c r="AP2461" s="1">
        <v>0</v>
      </c>
      <c r="AQ2461" s="1">
        <v>623841.93973500002</v>
      </c>
      <c r="AR2461" s="1">
        <v>0</v>
      </c>
      <c r="AS2461" s="1">
        <v>0</v>
      </c>
      <c r="AT2461" s="1">
        <v>71828.650741399993</v>
      </c>
      <c r="AU2461" s="1">
        <v>0</v>
      </c>
      <c r="AV2461" s="1">
        <v>0</v>
      </c>
      <c r="AW2461" s="1">
        <v>0</v>
      </c>
      <c r="AX2461" s="1">
        <v>84018.114000000001</v>
      </c>
      <c r="AY2461" s="1">
        <v>0</v>
      </c>
      <c r="AZ2461" s="1">
        <v>0</v>
      </c>
      <c r="BA2461" s="1">
        <v>0</v>
      </c>
      <c r="BB2461" s="1">
        <v>155846.76474139999</v>
      </c>
      <c r="BC2461" s="7">
        <v>0.53503202582343379</v>
      </c>
      <c r="BD2461" s="35" t="s">
        <v>552</v>
      </c>
      <c r="BE2461" s="35" t="s">
        <v>552</v>
      </c>
      <c r="BF2461" s="35">
        <v>2.8835696875907759</v>
      </c>
      <c r="BG2461" s="35" t="s">
        <v>552</v>
      </c>
      <c r="BH2461" s="35" t="s">
        <v>552</v>
      </c>
      <c r="BI2461" s="35" t="s">
        <v>552</v>
      </c>
      <c r="BJ2461" s="35">
        <v>1.3416166329278476</v>
      </c>
      <c r="BK2461" s="35" t="s">
        <v>552</v>
      </c>
      <c r="BL2461" s="35" t="s">
        <v>552</v>
      </c>
      <c r="BM2461" s="35" t="s">
        <v>552</v>
      </c>
      <c r="BN2461" s="35">
        <v>1.869595681131605</v>
      </c>
      <c r="BO2461" s="1">
        <v>0</v>
      </c>
      <c r="BP2461" s="1">
        <v>0</v>
      </c>
      <c r="BQ2461" s="1">
        <v>479676.58304279996</v>
      </c>
      <c r="BR2461" s="1">
        <v>21321.516737184811</v>
      </c>
      <c r="BS2461" s="1">
        <v>188408.26328508943</v>
      </c>
      <c r="BT2461" s="1">
        <v>479676.58304279996</v>
      </c>
      <c r="BU2461" s="1">
        <v>21321.516737184811</v>
      </c>
      <c r="BV2461" s="1">
        <v>55461.10290643038</v>
      </c>
      <c r="BW2461" s="35">
        <v>6.1249346169312018</v>
      </c>
      <c r="BX2461" s="1">
        <v>2458311.1253673197</v>
      </c>
      <c r="BY2461" s="1">
        <v>109271.37921187644</v>
      </c>
      <c r="BZ2461" s="1">
        <v>965580.03062564274</v>
      </c>
      <c r="CA2461" s="1">
        <v>2458311.1253673197</v>
      </c>
      <c r="CB2461" s="1">
        <v>109271.37921187644</v>
      </c>
      <c r="CC2461" s="1">
        <v>284234.52617834875</v>
      </c>
    </row>
    <row r="2462" spans="1:81" x14ac:dyDescent="0.25">
      <c r="A2462" t="s">
        <v>1631</v>
      </c>
      <c r="B2462" t="s">
        <v>1632</v>
      </c>
      <c r="C2462" t="s">
        <v>1633</v>
      </c>
      <c r="D2462" t="s">
        <v>1730</v>
      </c>
      <c r="E2462">
        <v>80013</v>
      </c>
      <c r="F2462" t="s">
        <v>370</v>
      </c>
      <c r="G2462" t="s">
        <v>73</v>
      </c>
      <c r="H2462" s="74">
        <v>0.58142785404473007</v>
      </c>
      <c r="I2462" s="1">
        <v>1457274.83</v>
      </c>
      <c r="J2462" s="1"/>
      <c r="K2462" s="1"/>
      <c r="L2462" s="1">
        <v>142797</v>
      </c>
      <c r="M2462" s="1"/>
      <c r="N2462" s="1"/>
      <c r="O2462" s="1"/>
      <c r="P2462" s="1">
        <v>274239</v>
      </c>
      <c r="Q2462" s="1"/>
      <c r="R2462" s="1"/>
      <c r="S2462" s="1"/>
      <c r="T2462" s="1">
        <v>417036</v>
      </c>
      <c r="U2462" s="1">
        <v>18.476190476190474</v>
      </c>
      <c r="V2462" s="36">
        <v>0.17683367092408148</v>
      </c>
      <c r="W2462" s="1"/>
      <c r="X2462" s="1"/>
      <c r="Y2462" s="1">
        <v>33131</v>
      </c>
      <c r="Z2462" s="1"/>
      <c r="AA2462" s="1"/>
      <c r="AB2462" s="1"/>
      <c r="AC2462" s="1">
        <v>32300</v>
      </c>
      <c r="AD2462" s="1"/>
      <c r="AE2462" s="1"/>
      <c r="AF2462" s="1"/>
      <c r="AG2462" s="1">
        <v>0</v>
      </c>
      <c r="AH2462" s="1">
        <v>0</v>
      </c>
      <c r="AI2462" s="1">
        <v>339936.4499375</v>
      </c>
      <c r="AJ2462" s="1">
        <v>0</v>
      </c>
      <c r="AK2462" s="1"/>
      <c r="AL2462" s="1">
        <v>0</v>
      </c>
      <c r="AM2462" s="1">
        <v>283905.48979750002</v>
      </c>
      <c r="AN2462" s="1"/>
      <c r="AO2462" s="1">
        <v>0</v>
      </c>
      <c r="AP2462" s="1">
        <v>0</v>
      </c>
      <c r="AQ2462" s="1">
        <v>623841.93973500002</v>
      </c>
      <c r="AR2462" s="1">
        <v>0</v>
      </c>
      <c r="AS2462" s="1">
        <v>0</v>
      </c>
      <c r="AT2462" s="1">
        <v>71828.650741399993</v>
      </c>
      <c r="AU2462" s="1">
        <v>0</v>
      </c>
      <c r="AV2462" s="1"/>
      <c r="AW2462" s="1">
        <v>0</v>
      </c>
      <c r="AX2462" s="1">
        <v>84018.114000000001</v>
      </c>
      <c r="AY2462" s="1"/>
      <c r="AZ2462" s="1">
        <v>0</v>
      </c>
      <c r="BA2462" s="1">
        <v>0</v>
      </c>
      <c r="BB2462" s="1">
        <v>155846.76474139999</v>
      </c>
      <c r="BC2462" s="7">
        <v>0.53503202582343379</v>
      </c>
      <c r="BD2462" s="35" t="s">
        <v>552</v>
      </c>
      <c r="BE2462" s="35" t="s">
        <v>552</v>
      </c>
      <c r="BF2462" s="35">
        <v>2.8835696875907759</v>
      </c>
      <c r="BG2462" s="35" t="s">
        <v>552</v>
      </c>
      <c r="BH2462" s="35" t="s">
        <v>552</v>
      </c>
      <c r="BI2462" s="35" t="s">
        <v>552</v>
      </c>
      <c r="BJ2462" s="35">
        <v>1.3416166329278476</v>
      </c>
      <c r="BK2462" s="35" t="s">
        <v>552</v>
      </c>
      <c r="BL2462" s="35" t="s">
        <v>552</v>
      </c>
      <c r="BM2462" s="35" t="s">
        <v>552</v>
      </c>
      <c r="BN2462" s="35">
        <v>1.869595681131605</v>
      </c>
      <c r="BO2462" s="1">
        <v>0</v>
      </c>
      <c r="BP2462" s="1">
        <v>0</v>
      </c>
      <c r="BQ2462" s="1">
        <v>479676.58304279996</v>
      </c>
      <c r="BR2462" s="1">
        <v>21321.516737184811</v>
      </c>
      <c r="BS2462" s="1">
        <v>188408.26328508943</v>
      </c>
      <c r="BT2462" s="1">
        <v>479676.58304279996</v>
      </c>
      <c r="BU2462" s="1">
        <v>21321.516737184811</v>
      </c>
      <c r="BV2462" s="1">
        <v>55461.10290643038</v>
      </c>
      <c r="BW2462" s="35">
        <v>6.1249346169312018</v>
      </c>
      <c r="BX2462" s="1">
        <v>2458311.1253673197</v>
      </c>
      <c r="BY2462" s="1">
        <v>109271.37921187644</v>
      </c>
      <c r="BZ2462" s="1">
        <v>965580.03062564274</v>
      </c>
      <c r="CA2462" s="1">
        <v>2458311.1253673197</v>
      </c>
      <c r="CB2462" s="1">
        <v>109271.37921187644</v>
      </c>
      <c r="CC2462" s="1">
        <v>284234.52617834875</v>
      </c>
    </row>
    <row r="2463" spans="1:81" x14ac:dyDescent="0.25">
      <c r="A2463" t="s">
        <v>1634</v>
      </c>
      <c r="B2463" t="s">
        <v>1635</v>
      </c>
      <c r="C2463" t="s">
        <v>1633</v>
      </c>
      <c r="D2463" t="s">
        <v>28</v>
      </c>
      <c r="E2463">
        <v>80020</v>
      </c>
      <c r="F2463" t="s">
        <v>370</v>
      </c>
      <c r="G2463" t="s">
        <v>73</v>
      </c>
      <c r="H2463" s="74">
        <v>0.58142785404473007</v>
      </c>
      <c r="I2463" s="1">
        <v>955343.65999999992</v>
      </c>
      <c r="J2463" s="1">
        <v>0</v>
      </c>
      <c r="K2463" s="1">
        <v>0</v>
      </c>
      <c r="L2463" s="1">
        <v>0</v>
      </c>
      <c r="M2463" s="1">
        <v>0</v>
      </c>
      <c r="N2463" s="1">
        <v>0</v>
      </c>
      <c r="O2463" s="1">
        <v>0</v>
      </c>
      <c r="P2463" s="1">
        <v>388340</v>
      </c>
      <c r="Q2463" s="1">
        <v>0</v>
      </c>
      <c r="R2463" s="1">
        <v>0</v>
      </c>
      <c r="S2463" s="1">
        <v>0</v>
      </c>
      <c r="T2463" s="1">
        <v>388340</v>
      </c>
      <c r="U2463" s="1"/>
      <c r="V2463" s="36"/>
      <c r="W2463" s="1"/>
      <c r="X2463" s="1"/>
      <c r="Y2463" s="1"/>
      <c r="Z2463" s="1"/>
      <c r="AA2463" s="1"/>
      <c r="AB2463" s="1"/>
      <c r="AC2463" s="1">
        <v>45739</v>
      </c>
      <c r="AD2463" s="1"/>
      <c r="AE2463" s="1"/>
      <c r="AF2463" s="1"/>
      <c r="AG2463" s="1">
        <v>0</v>
      </c>
      <c r="AH2463" s="1">
        <v>0</v>
      </c>
      <c r="AI2463" s="1">
        <v>0</v>
      </c>
      <c r="AJ2463" s="1">
        <v>0</v>
      </c>
      <c r="AK2463" s="1">
        <v>0</v>
      </c>
      <c r="AL2463" s="1">
        <v>0</v>
      </c>
      <c r="AM2463" s="1">
        <v>402029.50951666664</v>
      </c>
      <c r="AN2463" s="1">
        <v>0</v>
      </c>
      <c r="AO2463" s="1">
        <v>0</v>
      </c>
      <c r="AP2463" s="1">
        <v>0</v>
      </c>
      <c r="AQ2463" s="1">
        <v>402029.50951666664</v>
      </c>
      <c r="AR2463" s="1">
        <v>0</v>
      </c>
      <c r="AS2463" s="1">
        <v>0</v>
      </c>
      <c r="AT2463" s="1">
        <v>0</v>
      </c>
      <c r="AU2463" s="1">
        <v>0</v>
      </c>
      <c r="AV2463" s="1">
        <v>0</v>
      </c>
      <c r="AW2463" s="1">
        <v>0</v>
      </c>
      <c r="AX2463" s="1">
        <v>118975.37202</v>
      </c>
      <c r="AY2463" s="1">
        <v>0</v>
      </c>
      <c r="AZ2463" s="1">
        <v>0</v>
      </c>
      <c r="BA2463" s="1">
        <v>0</v>
      </c>
      <c r="BB2463" s="1">
        <v>118975.37202</v>
      </c>
      <c r="BC2463" s="7">
        <v>0.54535860062824582</v>
      </c>
      <c r="BD2463" s="35" t="s">
        <v>552</v>
      </c>
      <c r="BE2463" s="35" t="s">
        <v>552</v>
      </c>
      <c r="BF2463" s="35" t="s">
        <v>552</v>
      </c>
      <c r="BG2463" s="35" t="s">
        <v>552</v>
      </c>
      <c r="BH2463" s="35" t="s">
        <v>552</v>
      </c>
      <c r="BI2463" s="35" t="s">
        <v>552</v>
      </c>
      <c r="BJ2463" s="35">
        <v>1.3416204396576883</v>
      </c>
      <c r="BK2463" s="35" t="s">
        <v>552</v>
      </c>
      <c r="BL2463" s="35" t="s">
        <v>552</v>
      </c>
      <c r="BM2463" s="35" t="s">
        <v>552</v>
      </c>
      <c r="BN2463" s="35">
        <v>1.3416204396576883</v>
      </c>
      <c r="BO2463" s="1">
        <v>0</v>
      </c>
      <c r="BP2463" s="1">
        <v>0</v>
      </c>
      <c r="BQ2463" s="1">
        <v>314460.9191255999</v>
      </c>
      <c r="BR2463" s="1">
        <v>13977.71746078493</v>
      </c>
      <c r="BS2463" s="1">
        <v>123514.5465464609</v>
      </c>
      <c r="BT2463" s="1">
        <v>314460.91912559996</v>
      </c>
      <c r="BU2463" s="1">
        <v>13977.717460784934</v>
      </c>
      <c r="BV2463" s="1">
        <v>36358.559104644555</v>
      </c>
      <c r="BW2463" s="35">
        <v>6.0604966621425662</v>
      </c>
      <c r="BX2463" s="1">
        <v>1591328.4316093819</v>
      </c>
      <c r="BY2463" s="1">
        <v>70734.192554674009</v>
      </c>
      <c r="BZ2463" s="1">
        <v>625044.95052441815</v>
      </c>
      <c r="CA2463" s="1">
        <v>1591328.4316093819</v>
      </c>
      <c r="CB2463" s="1">
        <v>70734.192554674009</v>
      </c>
      <c r="CC2463" s="1">
        <v>183992.36698936691</v>
      </c>
    </row>
    <row r="2464" spans="1:81" x14ac:dyDescent="0.25">
      <c r="A2464" t="s">
        <v>1634</v>
      </c>
      <c r="B2464" t="s">
        <v>1635</v>
      </c>
      <c r="C2464" t="s">
        <v>1633</v>
      </c>
      <c r="D2464" t="s">
        <v>1730</v>
      </c>
      <c r="E2464">
        <v>80020</v>
      </c>
      <c r="F2464" t="s">
        <v>370</v>
      </c>
      <c r="G2464" t="s">
        <v>73</v>
      </c>
      <c r="H2464" s="74">
        <v>0.58142785404473007</v>
      </c>
      <c r="I2464" s="1">
        <v>955343.65999999992</v>
      </c>
      <c r="J2464" s="1"/>
      <c r="K2464" s="1"/>
      <c r="L2464" s="1"/>
      <c r="M2464" s="1"/>
      <c r="N2464" s="1"/>
      <c r="O2464" s="1"/>
      <c r="P2464" s="1">
        <v>388340</v>
      </c>
      <c r="Q2464" s="1"/>
      <c r="R2464" s="1"/>
      <c r="S2464" s="1"/>
      <c r="T2464" s="1">
        <v>388340</v>
      </c>
      <c r="U2464" s="1">
        <v>15.8</v>
      </c>
      <c r="V2464" s="36">
        <v>0.14468860340274836</v>
      </c>
      <c r="W2464" s="1"/>
      <c r="X2464" s="1"/>
      <c r="Y2464" s="1"/>
      <c r="Z2464" s="1"/>
      <c r="AA2464" s="1"/>
      <c r="AB2464" s="1"/>
      <c r="AC2464" s="1">
        <v>45739</v>
      </c>
      <c r="AD2464" s="1"/>
      <c r="AE2464" s="1"/>
      <c r="AF2464" s="1"/>
      <c r="AG2464" s="1">
        <v>0</v>
      </c>
      <c r="AH2464" s="1">
        <v>0</v>
      </c>
      <c r="AI2464" s="1">
        <v>0</v>
      </c>
      <c r="AJ2464" s="1">
        <v>0</v>
      </c>
      <c r="AK2464" s="1"/>
      <c r="AL2464" s="1">
        <v>0</v>
      </c>
      <c r="AM2464" s="1">
        <v>402029.50951666664</v>
      </c>
      <c r="AN2464" s="1"/>
      <c r="AO2464" s="1">
        <v>0</v>
      </c>
      <c r="AP2464" s="1">
        <v>0</v>
      </c>
      <c r="AQ2464" s="1">
        <v>402029.50951666664</v>
      </c>
      <c r="AR2464" s="1">
        <v>0</v>
      </c>
      <c r="AS2464" s="1">
        <v>0</v>
      </c>
      <c r="AT2464" s="1">
        <v>0</v>
      </c>
      <c r="AU2464" s="1">
        <v>0</v>
      </c>
      <c r="AV2464" s="1"/>
      <c r="AW2464" s="1">
        <v>0</v>
      </c>
      <c r="AX2464" s="1">
        <v>118975.37202</v>
      </c>
      <c r="AY2464" s="1"/>
      <c r="AZ2464" s="1">
        <v>0</v>
      </c>
      <c r="BA2464" s="1">
        <v>0</v>
      </c>
      <c r="BB2464" s="1">
        <v>118975.37202</v>
      </c>
      <c r="BC2464" s="7">
        <v>0.54535860062824582</v>
      </c>
      <c r="BD2464" s="35" t="s">
        <v>552</v>
      </c>
      <c r="BE2464" s="35" t="s">
        <v>552</v>
      </c>
      <c r="BF2464" s="35" t="s">
        <v>552</v>
      </c>
      <c r="BG2464" s="35" t="s">
        <v>552</v>
      </c>
      <c r="BH2464" s="35" t="s">
        <v>552</v>
      </c>
      <c r="BI2464" s="35" t="s">
        <v>552</v>
      </c>
      <c r="BJ2464" s="35">
        <v>1.3416204396576883</v>
      </c>
      <c r="BK2464" s="35" t="s">
        <v>552</v>
      </c>
      <c r="BL2464" s="35" t="s">
        <v>552</v>
      </c>
      <c r="BM2464" s="35" t="s">
        <v>552</v>
      </c>
      <c r="BN2464" s="35">
        <v>1.3416204396576883</v>
      </c>
      <c r="BO2464" s="1">
        <v>0</v>
      </c>
      <c r="BP2464" s="1">
        <v>0</v>
      </c>
      <c r="BQ2464" s="1">
        <v>314460.9191255999</v>
      </c>
      <c r="BR2464" s="1">
        <v>13977.71746078493</v>
      </c>
      <c r="BS2464" s="1">
        <v>123514.5465464609</v>
      </c>
      <c r="BT2464" s="1">
        <v>314460.9191255999</v>
      </c>
      <c r="BU2464" s="1">
        <v>13977.71746078493</v>
      </c>
      <c r="BV2464" s="1">
        <v>36358.559104644541</v>
      </c>
      <c r="BW2464" s="35">
        <v>6.0604966621425662</v>
      </c>
      <c r="BX2464" s="1">
        <v>1591328.4316093819</v>
      </c>
      <c r="BY2464" s="1">
        <v>70734.192554674009</v>
      </c>
      <c r="BZ2464" s="1">
        <v>625044.95052441815</v>
      </c>
      <c r="CA2464" s="1">
        <v>1591328.4316093819</v>
      </c>
      <c r="CB2464" s="1">
        <v>70734.192554674009</v>
      </c>
      <c r="CC2464" s="1">
        <v>183992.36698936691</v>
      </c>
    </row>
    <row r="2465" spans="1:81" x14ac:dyDescent="0.25">
      <c r="A2465" t="s">
        <v>1725</v>
      </c>
      <c r="D2465" t="s">
        <v>38</v>
      </c>
      <c r="I2465" s="1">
        <v>18996624504.280003</v>
      </c>
      <c r="J2465" s="1">
        <v>189697234.64527315</v>
      </c>
      <c r="K2465" s="1">
        <v>517119149</v>
      </c>
      <c r="L2465" s="1">
        <v>1518684874.7547264</v>
      </c>
      <c r="M2465" s="1">
        <v>4230386</v>
      </c>
      <c r="N2465" s="1">
        <v>10727844.6</v>
      </c>
      <c r="O2465" s="1">
        <v>0</v>
      </c>
      <c r="P2465" s="1">
        <v>24243615</v>
      </c>
      <c r="Q2465" s="1">
        <v>729080</v>
      </c>
      <c r="R2465" s="1">
        <v>3166647</v>
      </c>
      <c r="S2465" s="1">
        <v>3018975</v>
      </c>
      <c r="T2465" s="1">
        <v>2271617806</v>
      </c>
      <c r="U2465" s="1"/>
      <c r="V2465" s="36"/>
      <c r="W2465" s="1">
        <v>46590869</v>
      </c>
      <c r="X2465" s="1">
        <v>173772949</v>
      </c>
      <c r="Y2465" s="1">
        <v>372781007</v>
      </c>
      <c r="Z2465" s="1">
        <v>9895626</v>
      </c>
      <c r="AA2465" s="1">
        <v>71459861</v>
      </c>
      <c r="AB2465" s="1"/>
      <c r="AC2465" s="1">
        <v>9972623</v>
      </c>
      <c r="AD2465" s="1">
        <v>137559</v>
      </c>
      <c r="AE2465" s="1">
        <v>2754682</v>
      </c>
      <c r="AF2465" s="1">
        <v>2364130</v>
      </c>
      <c r="AG2465" s="1">
        <v>2209403.6919134958</v>
      </c>
      <c r="AH2465" s="1">
        <v>1417355150.4502079</v>
      </c>
      <c r="AI2465" s="1">
        <v>3823873407.8806143</v>
      </c>
      <c r="AJ2465" s="1">
        <v>3921436.1252063834</v>
      </c>
      <c r="AK2465" s="1">
        <v>18961496.396806654</v>
      </c>
      <c r="AL2465" s="1">
        <v>0</v>
      </c>
      <c r="AM2465" s="1">
        <v>87754908.076277554</v>
      </c>
      <c r="AN2465" s="1">
        <v>2208889.8617846998</v>
      </c>
      <c r="AO2465" s="1">
        <v>13283569.321455</v>
      </c>
      <c r="AP2465" s="1">
        <v>13463116.371674998</v>
      </c>
      <c r="AQ2465" s="1">
        <v>5383031378.1759415</v>
      </c>
      <c r="AR2465" s="1">
        <v>172535771.98949</v>
      </c>
      <c r="AS2465" s="1">
        <v>375399355.78988868</v>
      </c>
      <c r="AT2465" s="1">
        <v>808194291.44417381</v>
      </c>
      <c r="AU2465" s="1">
        <v>198924.54567102017</v>
      </c>
      <c r="AV2465" s="1">
        <v>1436505.4199844711</v>
      </c>
      <c r="AW2465" s="1">
        <v>0</v>
      </c>
      <c r="AX2465" s="1">
        <v>25940587.495139979</v>
      </c>
      <c r="AY2465" s="1">
        <v>0</v>
      </c>
      <c r="AZ2465" s="1">
        <v>4455331.4868258005</v>
      </c>
      <c r="BA2465" s="1">
        <v>3031898.1407790012</v>
      </c>
      <c r="BB2465" s="1">
        <v>1391192666.3119531</v>
      </c>
      <c r="BC2465" s="7">
        <v>0.35660146058904513</v>
      </c>
      <c r="BD2465" s="35">
        <v>0.92117935197194911</v>
      </c>
      <c r="BE2465" s="35">
        <v>3.4668112942769724</v>
      </c>
      <c r="BF2465" s="35">
        <v>3.0500519076236174</v>
      </c>
      <c r="BG2465" s="35">
        <v>0.97399165723350156</v>
      </c>
      <c r="BH2465" s="35">
        <v>1.9014072795938082</v>
      </c>
      <c r="BI2465" s="35" t="s">
        <v>552</v>
      </c>
      <c r="BJ2465" s="35">
        <v>4.6897088396849043</v>
      </c>
      <c r="BK2465" s="35">
        <v>3.0296947684543531</v>
      </c>
      <c r="BL2465" s="35">
        <v>5.6017929400658799</v>
      </c>
      <c r="BM2465" s="35">
        <v>5.4637797638118899</v>
      </c>
      <c r="BN2465" s="35">
        <v>2.9821143444972162</v>
      </c>
      <c r="BO2465" s="1">
        <v>440283712.04999989</v>
      </c>
      <c r="BP2465" s="1">
        <v>0</v>
      </c>
      <c r="BQ2465" s="1">
        <v>6252928921.8288059</v>
      </c>
      <c r="BR2465" s="1">
        <v>277941290.81198859</v>
      </c>
      <c r="BS2465" s="1">
        <v>2456037088.851913</v>
      </c>
      <c r="BT2465" s="1">
        <v>6252928921.8288059</v>
      </c>
      <c r="BU2465" s="1">
        <v>277941290.81198853</v>
      </c>
      <c r="BV2465" s="1">
        <v>722975326.83432877</v>
      </c>
      <c r="BW2465" s="35"/>
      <c r="BX2465" s="1">
        <v>39288497890.194199</v>
      </c>
      <c r="BY2465" s="1">
        <v>1746364936.2051146</v>
      </c>
      <c r="BZ2465" s="1">
        <v>15431809507.179792</v>
      </c>
      <c r="CA2465" s="1">
        <v>39288497890.194199</v>
      </c>
      <c r="CB2465" s="1">
        <v>1746364936.2051146</v>
      </c>
      <c r="CC2465" s="1">
        <v>4542609544.7580156</v>
      </c>
    </row>
    <row r="2466" spans="1:81" x14ac:dyDescent="0.25">
      <c r="A2466" t="s">
        <v>1725</v>
      </c>
      <c r="D2466" t="s">
        <v>1726</v>
      </c>
      <c r="I2466" s="1">
        <v>12542713607</v>
      </c>
      <c r="J2466" s="1">
        <v>230681</v>
      </c>
      <c r="K2466" s="1">
        <v>0</v>
      </c>
      <c r="L2466" s="1">
        <v>201594805.05984753</v>
      </c>
      <c r="M2466" s="1">
        <v>0</v>
      </c>
      <c r="N2466" s="1">
        <v>211215028.9401525</v>
      </c>
      <c r="O2466" s="1">
        <v>0</v>
      </c>
      <c r="P2466" s="1">
        <v>0</v>
      </c>
      <c r="Q2466" s="1">
        <v>0</v>
      </c>
      <c r="R2466" s="1">
        <v>0</v>
      </c>
      <c r="S2466" s="1">
        <v>0</v>
      </c>
      <c r="T2466" s="1">
        <v>413040515</v>
      </c>
      <c r="U2466" s="1"/>
      <c r="V2466" s="36"/>
      <c r="W2466" s="1">
        <v>143818</v>
      </c>
      <c r="X2466" s="1"/>
      <c r="Y2466" s="1">
        <v>101488109</v>
      </c>
      <c r="Z2466" s="1"/>
      <c r="AA2466" s="1">
        <v>1733406171</v>
      </c>
      <c r="AB2466" s="1"/>
      <c r="AC2466" s="1"/>
      <c r="AD2466" s="1"/>
      <c r="AE2466" s="1"/>
      <c r="AF2466" s="1"/>
      <c r="AG2466" s="1">
        <v>2171.2568179999998</v>
      </c>
      <c r="AH2466" s="1">
        <v>0</v>
      </c>
      <c r="AI2466" s="1">
        <v>1045459457.2417002</v>
      </c>
      <c r="AJ2466" s="1">
        <v>0</v>
      </c>
      <c r="AK2466" s="1">
        <v>538041881.57519686</v>
      </c>
      <c r="AL2466" s="1">
        <v>0</v>
      </c>
      <c r="AM2466" s="1">
        <v>0</v>
      </c>
      <c r="AN2466" s="1">
        <v>0</v>
      </c>
      <c r="AO2466" s="1">
        <v>0</v>
      </c>
      <c r="AP2466" s="1">
        <v>0</v>
      </c>
      <c r="AQ2466" s="1">
        <v>1583503510.073715</v>
      </c>
      <c r="AR2466" s="1">
        <v>532588.25578000001</v>
      </c>
      <c r="AS2466" s="1">
        <v>0</v>
      </c>
      <c r="AT2466" s="1">
        <v>220028189.18131453</v>
      </c>
      <c r="AU2466" s="1">
        <v>0</v>
      </c>
      <c r="AV2466" s="1">
        <v>34845398.8691082</v>
      </c>
      <c r="AW2466" s="1">
        <v>0</v>
      </c>
      <c r="AX2466" s="1">
        <v>0</v>
      </c>
      <c r="AY2466" s="1">
        <v>0</v>
      </c>
      <c r="AZ2466" s="1">
        <v>0</v>
      </c>
      <c r="BA2466" s="1">
        <v>0</v>
      </c>
      <c r="BB2466" s="1">
        <v>255406176.30620274</v>
      </c>
      <c r="BC2466" s="7">
        <v>0.14661178944193026</v>
      </c>
      <c r="BD2466" s="35">
        <v>2.3181775378032867</v>
      </c>
      <c r="BE2466" s="35" t="s">
        <v>552</v>
      </c>
      <c r="BF2466" s="35">
        <v>6.2773822274206363</v>
      </c>
      <c r="BG2466" s="35" t="s">
        <v>552</v>
      </c>
      <c r="BH2466" s="35">
        <v>2.7123414622480864</v>
      </c>
      <c r="BI2466" s="35" t="s">
        <v>552</v>
      </c>
      <c r="BJ2466" s="35" t="s">
        <v>552</v>
      </c>
      <c r="BK2466" s="35" t="s">
        <v>552</v>
      </c>
      <c r="BL2466" s="35" t="s">
        <v>552</v>
      </c>
      <c r="BM2466" s="35" t="s">
        <v>552</v>
      </c>
      <c r="BN2466" s="35">
        <v>4.4521290759573979</v>
      </c>
      <c r="BO2466" s="1">
        <v>1359080.0999999999</v>
      </c>
      <c r="BP2466" s="1">
        <v>0</v>
      </c>
      <c r="BQ2466" s="1">
        <v>4128559610.8801193</v>
      </c>
      <c r="BR2466" s="1">
        <v>183513550.49573332</v>
      </c>
      <c r="BS2466" s="1">
        <v>1621623347.1740739</v>
      </c>
      <c r="BT2466" s="1">
        <v>4128559610.8801193</v>
      </c>
      <c r="BU2466" s="1">
        <v>183513550.49573332</v>
      </c>
      <c r="BV2466" s="1">
        <v>477351777.27849162</v>
      </c>
      <c r="BW2466" s="35"/>
      <c r="BX2466" s="1">
        <v>25054903947.796349</v>
      </c>
      <c r="BY2466" s="1">
        <v>1113684871.7583363</v>
      </c>
      <c r="BZ2466" s="1">
        <v>9841111920.9416199</v>
      </c>
      <c r="CA2466" s="1">
        <v>25054903947.796349</v>
      </c>
      <c r="CB2466" s="1">
        <v>1113684871.7583363</v>
      </c>
      <c r="CC2466" s="1">
        <v>2896894814.7203493</v>
      </c>
    </row>
    <row r="2467" spans="1:81" x14ac:dyDescent="0.25">
      <c r="A2467" t="s">
        <v>1725</v>
      </c>
      <c r="D2467" t="s">
        <v>1727</v>
      </c>
      <c r="I2467" s="1">
        <v>519783858</v>
      </c>
      <c r="J2467" s="1">
        <v>101738.49424376703</v>
      </c>
      <c r="K2467" s="1">
        <v>0</v>
      </c>
      <c r="L2467" s="1">
        <v>4485676.5057562329</v>
      </c>
      <c r="M2467" s="1">
        <v>0</v>
      </c>
      <c r="N2467" s="1">
        <v>0</v>
      </c>
      <c r="O2467" s="1">
        <v>0</v>
      </c>
      <c r="P2467" s="1">
        <v>0</v>
      </c>
      <c r="Q2467" s="1">
        <v>0</v>
      </c>
      <c r="R2467" s="1">
        <v>0</v>
      </c>
      <c r="S2467" s="1">
        <v>0</v>
      </c>
      <c r="T2467" s="1">
        <v>4587415</v>
      </c>
      <c r="U2467" s="1"/>
      <c r="V2467" s="36"/>
      <c r="W2467" s="1">
        <v>1100743</v>
      </c>
      <c r="X2467" s="1"/>
      <c r="Y2467" s="1">
        <v>41233792</v>
      </c>
      <c r="Z2467" s="1"/>
      <c r="AA2467" s="1"/>
      <c r="AB2467" s="1"/>
      <c r="AC2467" s="1"/>
      <c r="AD2467" s="1"/>
      <c r="AE2467" s="1"/>
      <c r="AF2467" s="1"/>
      <c r="AG2467" s="1">
        <v>7231.8815100000011</v>
      </c>
      <c r="AH2467" s="1">
        <v>0</v>
      </c>
      <c r="AI2467" s="1">
        <v>426818403.07456011</v>
      </c>
      <c r="AJ2467" s="1">
        <v>0</v>
      </c>
      <c r="AK2467" s="1">
        <v>0</v>
      </c>
      <c r="AL2467" s="1">
        <v>0</v>
      </c>
      <c r="AM2467" s="1">
        <v>0</v>
      </c>
      <c r="AN2467" s="1">
        <v>0</v>
      </c>
      <c r="AO2467" s="1">
        <v>0</v>
      </c>
      <c r="AP2467" s="1">
        <v>0</v>
      </c>
      <c r="AQ2467" s="1">
        <v>426825634.95607013</v>
      </c>
      <c r="AR2467" s="1">
        <v>4076282.4850300006</v>
      </c>
      <c r="AS2467" s="1">
        <v>0</v>
      </c>
      <c r="AT2467" s="1">
        <v>89395660.991564795</v>
      </c>
      <c r="AU2467" s="1">
        <v>0</v>
      </c>
      <c r="AV2467" s="1">
        <v>0</v>
      </c>
      <c r="AW2467" s="1">
        <v>0</v>
      </c>
      <c r="AX2467" s="1">
        <v>0</v>
      </c>
      <c r="AY2467" s="1">
        <v>0</v>
      </c>
      <c r="AZ2467" s="1">
        <v>0</v>
      </c>
      <c r="BA2467" s="1">
        <v>0</v>
      </c>
      <c r="BB2467" s="1">
        <v>93471943.476594791</v>
      </c>
      <c r="BC2467" s="7">
        <v>1.0009883347178992</v>
      </c>
      <c r="BD2467" s="35">
        <v>40.137358006850747</v>
      </c>
      <c r="BE2467" s="35" t="s">
        <v>552</v>
      </c>
      <c r="BF2467" s="35">
        <v>115.08053766331444</v>
      </c>
      <c r="BG2467" s="35" t="s">
        <v>552</v>
      </c>
      <c r="BH2467" s="35" t="s">
        <v>552</v>
      </c>
      <c r="BI2467" s="35" t="s">
        <v>552</v>
      </c>
      <c r="BJ2467" s="35" t="s">
        <v>552</v>
      </c>
      <c r="BK2467" s="35" t="s">
        <v>552</v>
      </c>
      <c r="BL2467" s="35" t="s">
        <v>552</v>
      </c>
      <c r="BM2467" s="35" t="s">
        <v>552</v>
      </c>
      <c r="BN2467" s="35">
        <v>113.41846735746928</v>
      </c>
      <c r="BO2467" s="1">
        <v>10402021.35</v>
      </c>
      <c r="BP2467" s="1">
        <v>0</v>
      </c>
      <c r="BQ2467" s="1">
        <v>171092054.69927993</v>
      </c>
      <c r="BR2467" s="1">
        <v>7605003.5311908135</v>
      </c>
      <c r="BS2467" s="1">
        <v>67201856.474391684</v>
      </c>
      <c r="BT2467" s="1">
        <v>171092054.69927993</v>
      </c>
      <c r="BU2467" s="1">
        <v>7605003.5311908135</v>
      </c>
      <c r="BV2467" s="1">
        <v>19781983.085262921</v>
      </c>
      <c r="BW2467" s="35"/>
      <c r="BX2467" s="1">
        <v>910250186.2284205</v>
      </c>
      <c r="BY2467" s="1">
        <v>40460417.011774689</v>
      </c>
      <c r="BZ2467" s="1">
        <v>357529766.52379876</v>
      </c>
      <c r="CA2467" s="1">
        <v>910250186.2284205</v>
      </c>
      <c r="CB2467" s="1">
        <v>40460417.011774689</v>
      </c>
      <c r="CC2467" s="1">
        <v>105244827.52268806</v>
      </c>
    </row>
    <row r="2468" spans="1:81" x14ac:dyDescent="0.25">
      <c r="A2468" t="s">
        <v>1725</v>
      </c>
      <c r="D2468" t="s">
        <v>1728</v>
      </c>
      <c r="I2468" s="1">
        <v>16914100309</v>
      </c>
      <c r="J2468" s="1">
        <v>0</v>
      </c>
      <c r="K2468" s="1">
        <v>0</v>
      </c>
      <c r="L2468" s="1">
        <v>0</v>
      </c>
      <c r="M2468" s="1">
        <v>0</v>
      </c>
      <c r="N2468" s="1">
        <v>709171041</v>
      </c>
      <c r="O2468" s="1">
        <v>0</v>
      </c>
      <c r="P2468" s="1">
        <v>0</v>
      </c>
      <c r="Q2468" s="1">
        <v>0</v>
      </c>
      <c r="R2468" s="1">
        <v>0</v>
      </c>
      <c r="S2468" s="1">
        <v>0</v>
      </c>
      <c r="T2468" s="1">
        <v>709171041</v>
      </c>
      <c r="U2468" s="1"/>
      <c r="V2468" s="36"/>
      <c r="W2468" s="1"/>
      <c r="X2468" s="1"/>
      <c r="Y2468" s="1"/>
      <c r="Z2468" s="1"/>
      <c r="AA2468" s="1">
        <v>3873732974</v>
      </c>
      <c r="AB2468" s="1"/>
      <c r="AC2468" s="1"/>
      <c r="AD2468" s="1"/>
      <c r="AE2468" s="1"/>
      <c r="AF2468" s="1"/>
      <c r="AG2468" s="1">
        <v>0</v>
      </c>
      <c r="AH2468" s="1">
        <v>0</v>
      </c>
      <c r="AI2468" s="1">
        <v>0</v>
      </c>
      <c r="AJ2468" s="1">
        <v>0</v>
      </c>
      <c r="AK2468" s="1">
        <v>1230691005.7467782</v>
      </c>
      <c r="AL2468" s="1">
        <v>0</v>
      </c>
      <c r="AM2468" s="1">
        <v>0</v>
      </c>
      <c r="AN2468" s="1">
        <v>0</v>
      </c>
      <c r="AO2468" s="1">
        <v>0</v>
      </c>
      <c r="AP2468" s="1">
        <v>0</v>
      </c>
      <c r="AQ2468" s="1">
        <v>1230691005.7467782</v>
      </c>
      <c r="AR2468" s="1">
        <v>0</v>
      </c>
      <c r="AS2468" s="1">
        <v>0</v>
      </c>
      <c r="AT2468" s="1">
        <v>0</v>
      </c>
      <c r="AU2468" s="1">
        <v>0</v>
      </c>
      <c r="AV2468" s="1">
        <v>77870826.151251048</v>
      </c>
      <c r="AW2468" s="1">
        <v>0</v>
      </c>
      <c r="AX2468" s="1">
        <v>0</v>
      </c>
      <c r="AY2468" s="1">
        <v>0</v>
      </c>
      <c r="AZ2468" s="1">
        <v>0</v>
      </c>
      <c r="BA2468" s="1">
        <v>0</v>
      </c>
      <c r="BB2468" s="1">
        <v>77870826.151251048</v>
      </c>
      <c r="BC2468" s="7">
        <v>7.7365145529008306E-2</v>
      </c>
      <c r="BD2468" s="35" t="s">
        <v>552</v>
      </c>
      <c r="BE2468" s="35" t="s">
        <v>552</v>
      </c>
      <c r="BF2468" s="35" t="s">
        <v>552</v>
      </c>
      <c r="BG2468" s="35" t="s">
        <v>552</v>
      </c>
      <c r="BH2468" s="35">
        <v>1.8451991920775983</v>
      </c>
      <c r="BI2468" s="35" t="s">
        <v>552</v>
      </c>
      <c r="BJ2468" s="35" t="s">
        <v>552</v>
      </c>
      <c r="BK2468" s="35" t="s">
        <v>552</v>
      </c>
      <c r="BL2468" s="35" t="s">
        <v>552</v>
      </c>
      <c r="BM2468" s="35" t="s">
        <v>552</v>
      </c>
      <c r="BN2468" s="35">
        <v>1.8451991920775983</v>
      </c>
      <c r="BO2468" s="1">
        <v>0</v>
      </c>
      <c r="BP2468" s="1">
        <v>0</v>
      </c>
      <c r="BQ2468" s="1">
        <v>5567445257.7104397</v>
      </c>
      <c r="BR2468" s="1">
        <v>247471695.39239642</v>
      </c>
      <c r="BS2468" s="1">
        <v>2186791536.259831</v>
      </c>
      <c r="BT2468" s="1">
        <v>5567445257.7104397</v>
      </c>
      <c r="BU2468" s="1">
        <v>247471695.39239642</v>
      </c>
      <c r="BV2468" s="1">
        <v>643718424.6207937</v>
      </c>
      <c r="BW2468" s="35"/>
      <c r="BX2468" s="1">
        <v>55793378653.317947</v>
      </c>
      <c r="BY2468" s="1">
        <v>2480003191.3891954</v>
      </c>
      <c r="BZ2468" s="1">
        <v>21914627368.709942</v>
      </c>
      <c r="CA2468" s="1">
        <v>55793378653.317947</v>
      </c>
      <c r="CB2468" s="1">
        <v>2480003191.3891954</v>
      </c>
      <c r="CC2468" s="1">
        <v>6450934701.3777475</v>
      </c>
    </row>
    <row r="2469" spans="1:81" x14ac:dyDescent="0.25">
      <c r="A2469" t="s">
        <v>1725</v>
      </c>
      <c r="D2469" t="s">
        <v>1729</v>
      </c>
      <c r="I2469" s="1">
        <v>2673327404</v>
      </c>
      <c r="J2469" s="1">
        <v>0</v>
      </c>
      <c r="K2469" s="1">
        <v>0</v>
      </c>
      <c r="L2469" s="1">
        <v>0</v>
      </c>
      <c r="M2469" s="1">
        <v>0</v>
      </c>
      <c r="N2469" s="1">
        <v>132959517</v>
      </c>
      <c r="O2469" s="1">
        <v>0</v>
      </c>
      <c r="P2469" s="1">
        <v>0</v>
      </c>
      <c r="Q2469" s="1">
        <v>0</v>
      </c>
      <c r="R2469" s="1">
        <v>0</v>
      </c>
      <c r="S2469" s="1">
        <v>0</v>
      </c>
      <c r="T2469" s="1">
        <v>132959517</v>
      </c>
      <c r="U2469" s="1"/>
      <c r="V2469" s="36"/>
      <c r="W2469" s="1"/>
      <c r="X2469" s="1"/>
      <c r="Y2469" s="1"/>
      <c r="Z2469" s="1"/>
      <c r="AA2469" s="1">
        <v>1029184381.3200001</v>
      </c>
      <c r="AB2469" s="1"/>
      <c r="AC2469" s="1"/>
      <c r="AD2469" s="1"/>
      <c r="AE2469" s="1"/>
      <c r="AF2469" s="1"/>
      <c r="AG2469" s="1">
        <v>0</v>
      </c>
      <c r="AH2469" s="1">
        <v>0</v>
      </c>
      <c r="AI2469" s="1">
        <v>0</v>
      </c>
      <c r="AJ2469" s="1">
        <v>0</v>
      </c>
      <c r="AK2469" s="1">
        <v>367287534.08825833</v>
      </c>
      <c r="AL2469" s="1">
        <v>0</v>
      </c>
      <c r="AM2469" s="1">
        <v>0</v>
      </c>
      <c r="AN2469" s="1">
        <v>0</v>
      </c>
      <c r="AO2469" s="1">
        <v>0</v>
      </c>
      <c r="AP2469" s="1">
        <v>0</v>
      </c>
      <c r="AQ2469" s="1">
        <v>367287534.08825833</v>
      </c>
      <c r="AR2469" s="1">
        <v>0</v>
      </c>
      <c r="AS2469" s="1">
        <v>0</v>
      </c>
      <c r="AT2469" s="1">
        <v>0</v>
      </c>
      <c r="AU2469" s="1">
        <v>0</v>
      </c>
      <c r="AV2469" s="1">
        <v>20688905.620002132</v>
      </c>
      <c r="AW2469" s="1">
        <v>0</v>
      </c>
      <c r="AX2469" s="1">
        <v>0</v>
      </c>
      <c r="AY2469" s="1">
        <v>0</v>
      </c>
      <c r="AZ2469" s="1">
        <v>0</v>
      </c>
      <c r="BA2469" s="1">
        <v>0</v>
      </c>
      <c r="BB2469" s="1">
        <v>20688905.620002132</v>
      </c>
      <c r="BC2469" s="7">
        <v>0.14512866591938789</v>
      </c>
      <c r="BD2469" s="35" t="s">
        <v>552</v>
      </c>
      <c r="BE2469" s="35" t="s">
        <v>552</v>
      </c>
      <c r="BF2469" s="35" t="s">
        <v>552</v>
      </c>
      <c r="BG2469" s="35" t="s">
        <v>552</v>
      </c>
      <c r="BH2469" s="35">
        <v>2.918004280267207</v>
      </c>
      <c r="BI2469" s="35" t="s">
        <v>552</v>
      </c>
      <c r="BJ2469" s="35" t="s">
        <v>552</v>
      </c>
      <c r="BK2469" s="35" t="s">
        <v>552</v>
      </c>
      <c r="BL2469" s="35" t="s">
        <v>552</v>
      </c>
      <c r="BM2469" s="35" t="s">
        <v>552</v>
      </c>
      <c r="BN2469" s="35">
        <v>2.918004280267207</v>
      </c>
      <c r="BO2469" s="1">
        <v>0</v>
      </c>
      <c r="BP2469" s="1">
        <v>0</v>
      </c>
      <c r="BQ2469" s="1">
        <v>879952448.30063999</v>
      </c>
      <c r="BR2469" s="1">
        <v>39113689.343252301</v>
      </c>
      <c r="BS2469" s="1">
        <v>345629364.48993409</v>
      </c>
      <c r="BT2469" s="1">
        <v>879952448.30063999</v>
      </c>
      <c r="BU2469" s="1">
        <v>39113689.343252301</v>
      </c>
      <c r="BV2469" s="1">
        <v>101741746.44588104</v>
      </c>
      <c r="BW2469" s="35"/>
      <c r="BX2469" s="1">
        <v>5281952872.7021532</v>
      </c>
      <c r="BY2469" s="1">
        <v>234781622.78831044</v>
      </c>
      <c r="BZ2469" s="1">
        <v>2074655304.5944836</v>
      </c>
      <c r="CA2469" s="1">
        <v>5281952872.7021532</v>
      </c>
      <c r="CB2469" s="1">
        <v>234781622.78831044</v>
      </c>
      <c r="CC2469" s="1">
        <v>610709261.56449735</v>
      </c>
    </row>
    <row r="2470" spans="1:81" x14ac:dyDescent="0.25">
      <c r="A2470" t="s">
        <v>1725</v>
      </c>
      <c r="D2470" t="s">
        <v>28</v>
      </c>
      <c r="I2470" s="1">
        <v>53971428864.300034</v>
      </c>
      <c r="J2470" s="1">
        <v>203875542.66638559</v>
      </c>
      <c r="K2470" s="1">
        <v>577362036</v>
      </c>
      <c r="L2470" s="1">
        <v>1855077430.9934618</v>
      </c>
      <c r="M2470" s="1">
        <v>4235622</v>
      </c>
      <c r="N2470" s="1">
        <v>1064073431.5401525</v>
      </c>
      <c r="O2470" s="1">
        <v>515536.2</v>
      </c>
      <c r="P2470" s="1">
        <v>929411288.19999981</v>
      </c>
      <c r="Q2470" s="1">
        <v>729080</v>
      </c>
      <c r="R2470" s="1">
        <v>5620398</v>
      </c>
      <c r="S2470" s="1">
        <v>42764990.400000006</v>
      </c>
      <c r="T2470" s="1">
        <v>4683665356</v>
      </c>
      <c r="U2470" s="1"/>
      <c r="V2470" s="36"/>
      <c r="W2470" s="1">
        <v>49072263</v>
      </c>
      <c r="X2470" s="1">
        <v>182059139</v>
      </c>
      <c r="Y2470" s="1">
        <v>531898552</v>
      </c>
      <c r="Z2470" s="1">
        <v>9896438</v>
      </c>
      <c r="AA2470" s="1">
        <v>6707783387.3199997</v>
      </c>
      <c r="AB2470" s="1">
        <v>46850</v>
      </c>
      <c r="AC2470" s="1">
        <v>109344988</v>
      </c>
      <c r="AD2470" s="1">
        <v>137559</v>
      </c>
      <c r="AE2470" s="1">
        <v>3283129</v>
      </c>
      <c r="AF2470" s="1">
        <v>9990984</v>
      </c>
      <c r="AG2470" s="1">
        <v>2380490.6827039351</v>
      </c>
      <c r="AH2470" s="1">
        <v>1494915532.674859</v>
      </c>
      <c r="AI2470" s="1">
        <v>5465130836.8540163</v>
      </c>
      <c r="AJ2470" s="1">
        <v>3921619.7489123126</v>
      </c>
      <c r="AK2470" s="1">
        <v>2154981917.8070402</v>
      </c>
      <c r="AL2470" s="1">
        <v>4689.3172752000009</v>
      </c>
      <c r="AM2470" s="1">
        <v>961315744.78055429</v>
      </c>
      <c r="AN2470" s="1">
        <v>2208889.8617846998</v>
      </c>
      <c r="AO2470" s="1">
        <v>16349281.34547</v>
      </c>
      <c r="AP2470" s="1">
        <v>57000763.304112785</v>
      </c>
      <c r="AQ2470" s="1">
        <v>10158209766.376728</v>
      </c>
      <c r="AR2470" s="1">
        <v>181724895.06423</v>
      </c>
      <c r="AS2470" s="1">
        <v>393299900.18332392</v>
      </c>
      <c r="AT2470" s="1">
        <v>1153166379.567908</v>
      </c>
      <c r="AU2470" s="1">
        <v>198940.86871426014</v>
      </c>
      <c r="AV2470" s="1">
        <v>134841636.06034592</v>
      </c>
      <c r="AW2470" s="1">
        <v>191230.45599999998</v>
      </c>
      <c r="AX2470" s="1">
        <v>284425995.88584006</v>
      </c>
      <c r="AY2470" s="1">
        <v>0</v>
      </c>
      <c r="AZ2470" s="1">
        <v>5310024.1730300998</v>
      </c>
      <c r="BA2470" s="1">
        <v>12813020.355967201</v>
      </c>
      <c r="BB2470" s="1">
        <v>2165972022.6153564</v>
      </c>
      <c r="BC2470" s="7">
        <v>0.22834640565063941</v>
      </c>
      <c r="BD2470" s="35">
        <v>0.9030283051076764</v>
      </c>
      <c r="BE2470" s="35">
        <v>3.2704184118856454</v>
      </c>
      <c r="BF2470" s="35">
        <v>3.5676662902839502</v>
      </c>
      <c r="BG2470" s="35">
        <v>0.97283483219857025</v>
      </c>
      <c r="BH2470" s="35">
        <v>2.1519412908872919</v>
      </c>
      <c r="BI2470" s="35">
        <v>0.3800310691571222</v>
      </c>
      <c r="BJ2470" s="35">
        <v>1.3403557246211575</v>
      </c>
      <c r="BK2470" s="35">
        <v>3.0296947684543531</v>
      </c>
      <c r="BL2470" s="35">
        <v>3.8536960404761551</v>
      </c>
      <c r="BM2470" s="35">
        <v>1.6324985229057827</v>
      </c>
      <c r="BN2470" s="35">
        <v>2.6313113453343151</v>
      </c>
      <c r="BO2470" s="1">
        <v>463732885.34999985</v>
      </c>
      <c r="BP2470" s="1">
        <v>269387.5</v>
      </c>
      <c r="BQ2470" s="1">
        <v>17765235524.972973</v>
      </c>
      <c r="BR2470" s="1">
        <v>789660742.20876467</v>
      </c>
      <c r="BS2470" s="1">
        <v>6977862356.5038261</v>
      </c>
      <c r="BT2470" s="1">
        <v>17765235524.972973</v>
      </c>
      <c r="BU2470" s="1">
        <v>789660742.20876467</v>
      </c>
      <c r="BV2470" s="1">
        <v>2054049729.4185953</v>
      </c>
      <c r="BW2470" s="35"/>
      <c r="BX2470" s="1">
        <v>130561735066.45834</v>
      </c>
      <c r="BY2470" s="1">
        <v>5803439896.5166683</v>
      </c>
      <c r="BZ2470" s="1">
        <v>51282281906.10778</v>
      </c>
      <c r="CA2470" s="1">
        <v>130561735066.45834</v>
      </c>
      <c r="CB2470" s="1">
        <v>5803439896.5166683</v>
      </c>
      <c r="CC2470" s="1">
        <v>15095791790.021288</v>
      </c>
    </row>
    <row r="2471" spans="1:81" x14ac:dyDescent="0.25">
      <c r="A2471" t="s">
        <v>1725</v>
      </c>
      <c r="D2471" t="s">
        <v>1730</v>
      </c>
      <c r="I2471" s="1">
        <v>2324879182.02</v>
      </c>
      <c r="J2471" s="1">
        <v>13845888.526868671</v>
      </c>
      <c r="K2471" s="1">
        <v>60242887</v>
      </c>
      <c r="L2471" s="1">
        <v>130312074.67313133</v>
      </c>
      <c r="M2471" s="1">
        <v>5236</v>
      </c>
      <c r="N2471" s="1">
        <v>0</v>
      </c>
      <c r="O2471" s="1">
        <v>515536.2</v>
      </c>
      <c r="P2471" s="1">
        <v>905167673.20000005</v>
      </c>
      <c r="Q2471" s="1">
        <v>0</v>
      </c>
      <c r="R2471" s="1">
        <v>2453751</v>
      </c>
      <c r="S2471" s="1">
        <v>39746015.399999999</v>
      </c>
      <c r="T2471" s="1">
        <v>1152289062</v>
      </c>
      <c r="U2471" s="1"/>
      <c r="V2471" s="36"/>
      <c r="W2471" s="1">
        <v>1236833</v>
      </c>
      <c r="X2471" s="1">
        <v>8286190</v>
      </c>
      <c r="Y2471" s="1">
        <v>16395644</v>
      </c>
      <c r="Z2471" s="1">
        <v>812</v>
      </c>
      <c r="AA2471" s="1"/>
      <c r="AB2471" s="1">
        <v>46850</v>
      </c>
      <c r="AC2471" s="1">
        <v>99372365</v>
      </c>
      <c r="AD2471" s="1"/>
      <c r="AE2471" s="1">
        <v>528447</v>
      </c>
      <c r="AF2471" s="1">
        <v>7626854</v>
      </c>
      <c r="AG2471" s="1">
        <v>161683.85246243939</v>
      </c>
      <c r="AH2471" s="1">
        <v>77560382.22464937</v>
      </c>
      <c r="AI2471" s="1">
        <v>168979568.6571421</v>
      </c>
      <c r="AJ2471" s="1">
        <v>183.62370592955315</v>
      </c>
      <c r="AK2471" s="1">
        <v>0</v>
      </c>
      <c r="AL2471" s="1">
        <v>4689.3172752</v>
      </c>
      <c r="AM2471" s="1">
        <v>873560836.70427668</v>
      </c>
      <c r="AN2471" s="1">
        <v>0</v>
      </c>
      <c r="AO2471" s="1">
        <v>3065712.0240150001</v>
      </c>
      <c r="AP2471" s="1">
        <v>43537646.9324378</v>
      </c>
      <c r="AQ2471" s="1">
        <v>1166870703.3359647</v>
      </c>
      <c r="AR2471" s="1">
        <v>4580252.3339300016</v>
      </c>
      <c r="AS2471" s="1">
        <v>17900544.393434998</v>
      </c>
      <c r="AT2471" s="1">
        <v>35548237.950854816</v>
      </c>
      <c r="AU2471" s="1">
        <v>16.323043240000011</v>
      </c>
      <c r="AV2471" s="1">
        <v>0</v>
      </c>
      <c r="AW2471" s="1">
        <v>191230.45600000001</v>
      </c>
      <c r="AX2471" s="1">
        <v>258485408.39069992</v>
      </c>
      <c r="AY2471" s="1">
        <v>0</v>
      </c>
      <c r="AZ2471" s="1">
        <v>854692.68620429991</v>
      </c>
      <c r="BA2471" s="1">
        <v>9781122.2151881997</v>
      </c>
      <c r="BB2471" s="1">
        <v>327341504.74935544</v>
      </c>
      <c r="BC2471" s="7">
        <v>0.64270531545947063</v>
      </c>
      <c r="BD2471" s="35">
        <v>0.34247973159616779</v>
      </c>
      <c r="BE2471" s="35">
        <v>1.5846007947475089</v>
      </c>
      <c r="BF2471" s="35">
        <v>1.569523063162219</v>
      </c>
      <c r="BG2471" s="35">
        <v>3.8186926884941401E-2</v>
      </c>
      <c r="BH2471" s="35" t="s">
        <v>552</v>
      </c>
      <c r="BI2471" s="35">
        <v>0.38003106915712226</v>
      </c>
      <c r="BJ2471" s="35">
        <v>1.2506481159373519</v>
      </c>
      <c r="BK2471" s="35" t="s">
        <v>552</v>
      </c>
      <c r="BL2471" s="35">
        <v>1.5977190473765674</v>
      </c>
      <c r="BM2471" s="35">
        <v>1.341487155656514</v>
      </c>
      <c r="BN2471" s="35">
        <v>1.2967338295235158</v>
      </c>
      <c r="BO2471" s="1">
        <v>11688071.85</v>
      </c>
      <c r="BP2471" s="1">
        <v>269387.5</v>
      </c>
      <c r="BQ2471" s="1">
        <v>765257231.55370307</v>
      </c>
      <c r="BR2471" s="1">
        <v>34015512.63420365</v>
      </c>
      <c r="BS2471" s="1">
        <v>300579163.25367904</v>
      </c>
      <c r="BT2471" s="1">
        <v>765257231.55370283</v>
      </c>
      <c r="BU2471" s="1">
        <v>34015512.634203665</v>
      </c>
      <c r="BV2471" s="1">
        <v>88480471.153837875</v>
      </c>
      <c r="BW2471" s="35"/>
      <c r="BX2471" s="1">
        <v>4232751516.2192626</v>
      </c>
      <c r="BY2471" s="1">
        <v>188144857.36394766</v>
      </c>
      <c r="BZ2471" s="1">
        <v>1662548038.1581252</v>
      </c>
      <c r="CA2471" s="1">
        <v>4232751516.2192626</v>
      </c>
      <c r="CB2471" s="1">
        <v>188144857.36394766</v>
      </c>
      <c r="CC2471" s="1">
        <v>489398640.07795328</v>
      </c>
    </row>
  </sheetData>
  <sortState ref="A4:CC2471">
    <sortCondition ref="AF4:AF2471"/>
    <sortCondition ref="AP4:AP2471"/>
  </sortState>
  <mergeCells count="18">
    <mergeCell ref="BX2:BZ2"/>
    <mergeCell ref="CA2:CC2"/>
    <mergeCell ref="BT1:BV1"/>
    <mergeCell ref="BX1:BZ1"/>
    <mergeCell ref="CA1:CC1"/>
    <mergeCell ref="J2:T2"/>
    <mergeCell ref="AG2:AQ2"/>
    <mergeCell ref="AR2:BB2"/>
    <mergeCell ref="BD2:BN2"/>
    <mergeCell ref="BO2:BP2"/>
    <mergeCell ref="BQ2:BS2"/>
    <mergeCell ref="BT2:BV2"/>
    <mergeCell ref="W1:AF1"/>
    <mergeCell ref="AG1:AQ1"/>
    <mergeCell ref="AR1:BB1"/>
    <mergeCell ref="BD1:BN1"/>
    <mergeCell ref="BO1:BP1"/>
    <mergeCell ref="BQ1:BS1"/>
  </mergeCell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L44"/>
  <sheetViews>
    <sheetView zoomScale="70" zoomScaleNormal="70" workbookViewId="0">
      <selection activeCell="G5" sqref="G5"/>
    </sheetView>
  </sheetViews>
  <sheetFormatPr defaultRowHeight="15" x14ac:dyDescent="0.25"/>
  <cols>
    <col min="7" max="7" width="10.28515625" customWidth="1"/>
    <col min="9" max="9" width="14.5703125" bestFit="1" customWidth="1"/>
    <col min="12" max="12" width="12.5703125" bestFit="1" customWidth="1"/>
    <col min="13" max="13" width="11.140625" bestFit="1" customWidth="1"/>
    <col min="14" max="14" width="12.5703125" bestFit="1" customWidth="1"/>
    <col min="16" max="16" width="30.140625" customWidth="1"/>
    <col min="20" max="20" width="10" bestFit="1" customWidth="1"/>
    <col min="22" max="23" width="11.140625" bestFit="1" customWidth="1"/>
    <col min="24" max="24" width="13.5703125" bestFit="1" customWidth="1"/>
    <col min="25" max="25" width="12.5703125" bestFit="1" customWidth="1"/>
    <col min="33" max="33" width="12.5703125" bestFit="1" customWidth="1"/>
    <col min="34" max="34" width="11.140625" bestFit="1" customWidth="1"/>
    <col min="35" max="35" width="12.5703125" bestFit="1" customWidth="1"/>
    <col min="41" max="41" width="12.5703125" bestFit="1" customWidth="1"/>
    <col min="44" max="44" width="12.5703125" bestFit="1" customWidth="1"/>
    <col min="45" max="45" width="10.140625" bestFit="1" customWidth="1"/>
    <col min="46" max="46" width="11.140625" bestFit="1" customWidth="1"/>
    <col min="52" max="52" width="12.5703125" bestFit="1" customWidth="1"/>
    <col min="53" max="54" width="12.5703125" customWidth="1"/>
    <col min="57" max="57" width="12.5703125" bestFit="1" customWidth="1"/>
    <col min="58" max="58" width="11.140625" bestFit="1" customWidth="1"/>
    <col min="59" max="59" width="13.5703125" bestFit="1" customWidth="1"/>
    <col min="60" max="60" width="11" bestFit="1" customWidth="1"/>
    <col min="61" max="61" width="10" bestFit="1" customWidth="1"/>
    <col min="62" max="62" width="12.5703125" bestFit="1" customWidth="1"/>
    <col min="64" max="64" width="12" bestFit="1" customWidth="1"/>
    <col min="65" max="65" width="12.5703125" bestFit="1" customWidth="1"/>
    <col min="66" max="66" width="10.7109375" customWidth="1"/>
    <col min="67" max="67" width="12" bestFit="1" customWidth="1"/>
    <col min="68" max="69" width="10.7109375" customWidth="1"/>
    <col min="70" max="70" width="12.5703125" bestFit="1" customWidth="1"/>
    <col min="71" max="71" width="12.5703125" customWidth="1"/>
    <col min="72" max="72" width="9.28515625" style="81"/>
    <col min="73" max="73" width="27.42578125" bestFit="1" customWidth="1"/>
    <col min="75" max="75" width="24.28515625" bestFit="1" customWidth="1"/>
    <col min="78" max="78" width="24.28515625" bestFit="1" customWidth="1"/>
    <col min="80" max="80" width="27.42578125" bestFit="1" customWidth="1"/>
    <col min="81" max="81" width="21" bestFit="1" customWidth="1"/>
    <col min="82" max="82" width="11.42578125" bestFit="1" customWidth="1"/>
    <col min="83" max="83" width="55.42578125" customWidth="1"/>
    <col min="86" max="86" width="23.140625" bestFit="1" customWidth="1"/>
    <col min="87" max="87" width="12" bestFit="1" customWidth="1"/>
    <col min="88" max="89" width="18.140625" bestFit="1" customWidth="1"/>
    <col min="90" max="90" width="19" bestFit="1" customWidth="1"/>
  </cols>
  <sheetData>
    <row r="1" spans="1:90" x14ac:dyDescent="0.25">
      <c r="A1" t="s">
        <v>2092</v>
      </c>
    </row>
    <row r="2" spans="1:90" x14ac:dyDescent="0.25">
      <c r="I2" s="89" t="s">
        <v>1957</v>
      </c>
      <c r="J2" s="81"/>
      <c r="K2" s="81"/>
      <c r="L2" s="81"/>
      <c r="M2" s="81"/>
      <c r="N2" s="81"/>
      <c r="O2" s="81"/>
      <c r="P2" s="81"/>
      <c r="Q2" s="81"/>
      <c r="R2" s="81"/>
      <c r="S2" s="81"/>
      <c r="T2" s="81"/>
      <c r="U2" s="81"/>
      <c r="V2" s="81"/>
      <c r="W2" s="81"/>
      <c r="X2" s="81"/>
      <c r="Y2" s="81"/>
      <c r="Z2" s="81"/>
      <c r="AA2" s="81"/>
      <c r="AB2" s="81"/>
      <c r="AC2" s="81"/>
      <c r="AD2" s="81"/>
      <c r="AE2" s="29" t="s">
        <v>1961</v>
      </c>
    </row>
    <row r="3" spans="1:90" x14ac:dyDescent="0.25">
      <c r="A3" s="38" t="s">
        <v>1790</v>
      </c>
      <c r="B3" s="39"/>
      <c r="C3" s="39"/>
      <c r="D3" s="39"/>
      <c r="E3" s="39"/>
      <c r="F3" s="39"/>
      <c r="G3" s="39"/>
      <c r="H3" s="72"/>
      <c r="I3" s="40"/>
      <c r="J3" s="40"/>
      <c r="K3" s="40"/>
      <c r="L3" s="40"/>
      <c r="M3" s="40"/>
      <c r="N3" s="40"/>
      <c r="O3" s="40"/>
      <c r="P3" s="40"/>
      <c r="Q3" s="40"/>
      <c r="R3" s="40"/>
      <c r="S3" s="40"/>
      <c r="T3" s="40"/>
      <c r="U3" s="105" t="s">
        <v>1874</v>
      </c>
      <c r="V3" s="106"/>
      <c r="W3" s="106"/>
      <c r="X3" s="106"/>
      <c r="Y3" s="106"/>
      <c r="Z3" s="106"/>
      <c r="AA3" s="106"/>
      <c r="AB3" s="106"/>
      <c r="AC3" s="106"/>
      <c r="AD3" s="107"/>
      <c r="AE3" s="108" t="s">
        <v>0</v>
      </c>
      <c r="AF3" s="109"/>
      <c r="AG3" s="109"/>
      <c r="AH3" s="109"/>
      <c r="AI3" s="109"/>
      <c r="AJ3" s="109"/>
      <c r="AK3" s="109"/>
      <c r="AL3" s="109"/>
      <c r="AM3" s="109"/>
      <c r="AN3" s="109"/>
      <c r="AO3" s="110"/>
      <c r="AP3" s="111" t="s">
        <v>1</v>
      </c>
      <c r="AQ3" s="112"/>
      <c r="AR3" s="112"/>
      <c r="AS3" s="112"/>
      <c r="AT3" s="112"/>
      <c r="AU3" s="112"/>
      <c r="AV3" s="112"/>
      <c r="AW3" s="112"/>
      <c r="AX3" s="112"/>
      <c r="AY3" s="112"/>
      <c r="AZ3" s="113"/>
      <c r="BA3" s="148"/>
      <c r="BB3" s="149"/>
      <c r="BC3" s="117" t="s">
        <v>1781</v>
      </c>
      <c r="BD3" s="118"/>
      <c r="BE3" s="99" t="s">
        <v>1781</v>
      </c>
      <c r="BF3" s="100"/>
      <c r="BG3" s="101"/>
      <c r="BH3" s="102" t="s">
        <v>1</v>
      </c>
      <c r="BI3" s="103"/>
      <c r="BJ3" s="104"/>
      <c r="BK3" s="43"/>
      <c r="BL3" s="130" t="s">
        <v>1781</v>
      </c>
      <c r="BM3" s="131"/>
      <c r="BN3" s="132"/>
      <c r="BO3" s="133" t="s">
        <v>1</v>
      </c>
      <c r="BP3" s="134"/>
      <c r="BQ3" s="135"/>
      <c r="BR3" s="142"/>
      <c r="BS3" s="143"/>
      <c r="BT3" s="79"/>
    </row>
    <row r="4" spans="1:90" s="3" customFormat="1" ht="111.4" customHeight="1" x14ac:dyDescent="0.25">
      <c r="A4" s="39"/>
      <c r="B4" s="39"/>
      <c r="C4" s="39"/>
      <c r="D4" s="39"/>
      <c r="E4" s="39"/>
      <c r="F4" s="39"/>
      <c r="G4" s="39"/>
      <c r="H4" s="72"/>
      <c r="I4" s="44"/>
      <c r="J4" s="119" t="s">
        <v>2</v>
      </c>
      <c r="K4" s="120"/>
      <c r="L4" s="120"/>
      <c r="M4" s="120"/>
      <c r="N4" s="120"/>
      <c r="O4" s="120"/>
      <c r="P4" s="120"/>
      <c r="Q4" s="120"/>
      <c r="R4" s="120"/>
      <c r="S4" s="120"/>
      <c r="T4" s="121"/>
      <c r="U4" s="44" t="s">
        <v>1875</v>
      </c>
      <c r="V4" s="44" t="s">
        <v>2002</v>
      </c>
      <c r="W4" s="44" t="s">
        <v>1875</v>
      </c>
      <c r="X4" s="44" t="s">
        <v>1789</v>
      </c>
      <c r="Y4" s="44" t="s">
        <v>1789</v>
      </c>
      <c r="Z4" s="44" t="s">
        <v>1875</v>
      </c>
      <c r="AA4" s="44" t="s">
        <v>1875</v>
      </c>
      <c r="AB4" s="44" t="s">
        <v>2002</v>
      </c>
      <c r="AC4" s="44" t="s">
        <v>1875</v>
      </c>
      <c r="AD4" s="44" t="s">
        <v>1875</v>
      </c>
      <c r="AE4" s="122" t="s">
        <v>3</v>
      </c>
      <c r="AF4" s="123"/>
      <c r="AG4" s="123"/>
      <c r="AH4" s="123"/>
      <c r="AI4" s="123"/>
      <c r="AJ4" s="123"/>
      <c r="AK4" s="123"/>
      <c r="AL4" s="123"/>
      <c r="AM4" s="123"/>
      <c r="AN4" s="123"/>
      <c r="AO4" s="124"/>
      <c r="AP4" s="125" t="s">
        <v>3</v>
      </c>
      <c r="AQ4" s="126"/>
      <c r="AR4" s="126"/>
      <c r="AS4" s="126"/>
      <c r="AT4" s="126"/>
      <c r="AU4" s="126"/>
      <c r="AV4" s="126"/>
      <c r="AW4" s="126"/>
      <c r="AX4" s="126"/>
      <c r="AY4" s="126"/>
      <c r="AZ4" s="127"/>
      <c r="BA4" s="146" t="s">
        <v>1960</v>
      </c>
      <c r="BB4" s="147"/>
      <c r="BC4" s="128" t="s">
        <v>6</v>
      </c>
      <c r="BD4" s="129"/>
      <c r="BE4" s="99" t="s">
        <v>7</v>
      </c>
      <c r="BF4" s="100"/>
      <c r="BG4" s="101"/>
      <c r="BH4" s="102" t="s">
        <v>7</v>
      </c>
      <c r="BI4" s="103"/>
      <c r="BJ4" s="104"/>
      <c r="BK4" s="43"/>
      <c r="BL4" s="130" t="s">
        <v>8</v>
      </c>
      <c r="BM4" s="131"/>
      <c r="BN4" s="132"/>
      <c r="BO4" s="133" t="s">
        <v>8</v>
      </c>
      <c r="BP4" s="134"/>
      <c r="BQ4" s="135"/>
      <c r="BR4" s="144" t="s">
        <v>1959</v>
      </c>
      <c r="BS4" s="145"/>
      <c r="BT4" s="79"/>
    </row>
    <row r="5" spans="1:90" s="3" customFormat="1" ht="90.75" thickBot="1" x14ac:dyDescent="0.3">
      <c r="A5" s="46" t="s">
        <v>12</v>
      </c>
      <c r="B5" s="46" t="s">
        <v>13</v>
      </c>
      <c r="C5" s="46" t="s">
        <v>14</v>
      </c>
      <c r="D5" s="46" t="s">
        <v>9</v>
      </c>
      <c r="E5" s="46" t="s">
        <v>10</v>
      </c>
      <c r="F5" s="46" t="s">
        <v>11</v>
      </c>
      <c r="G5" s="46" t="s">
        <v>2091</v>
      </c>
      <c r="H5" s="73" t="s">
        <v>16</v>
      </c>
      <c r="I5" s="48" t="s">
        <v>17</v>
      </c>
      <c r="J5" s="48" t="s">
        <v>18</v>
      </c>
      <c r="K5" s="48" t="s">
        <v>19</v>
      </c>
      <c r="L5" s="48" t="s">
        <v>20</v>
      </c>
      <c r="M5" s="48" t="s">
        <v>21</v>
      </c>
      <c r="N5" s="48" t="s">
        <v>22</v>
      </c>
      <c r="O5" s="48" t="s">
        <v>23</v>
      </c>
      <c r="P5" s="48" t="s">
        <v>24</v>
      </c>
      <c r="Q5" s="48" t="s">
        <v>25</v>
      </c>
      <c r="R5" s="48" t="s">
        <v>26</v>
      </c>
      <c r="S5" s="48" t="s">
        <v>27</v>
      </c>
      <c r="T5" s="48" t="s">
        <v>28</v>
      </c>
      <c r="U5" s="48" t="s">
        <v>18</v>
      </c>
      <c r="V5" s="48" t="s">
        <v>19</v>
      </c>
      <c r="W5" s="48" t="s">
        <v>20</v>
      </c>
      <c r="X5" s="48" t="s">
        <v>21</v>
      </c>
      <c r="Y5" s="48" t="s">
        <v>22</v>
      </c>
      <c r="Z5" s="48" t="s">
        <v>23</v>
      </c>
      <c r="AA5" s="48" t="s">
        <v>24</v>
      </c>
      <c r="AB5" s="48" t="s">
        <v>25</v>
      </c>
      <c r="AC5" s="48" t="s">
        <v>26</v>
      </c>
      <c r="AD5" s="48" t="s">
        <v>27</v>
      </c>
      <c r="AE5" s="50" t="s">
        <v>18</v>
      </c>
      <c r="AF5" s="50" t="s">
        <v>19</v>
      </c>
      <c r="AG5" s="50" t="s">
        <v>20</v>
      </c>
      <c r="AH5" s="50" t="s">
        <v>21</v>
      </c>
      <c r="AI5" s="50" t="s">
        <v>22</v>
      </c>
      <c r="AJ5" s="50" t="s">
        <v>23</v>
      </c>
      <c r="AK5" s="50" t="s">
        <v>24</v>
      </c>
      <c r="AL5" s="50" t="s">
        <v>25</v>
      </c>
      <c r="AM5" s="50" t="s">
        <v>26</v>
      </c>
      <c r="AN5" s="50" t="s">
        <v>27</v>
      </c>
      <c r="AO5" s="50" t="s">
        <v>28</v>
      </c>
      <c r="AP5" s="51" t="s">
        <v>18</v>
      </c>
      <c r="AQ5" s="51" t="s">
        <v>19</v>
      </c>
      <c r="AR5" s="51" t="s">
        <v>20</v>
      </c>
      <c r="AS5" s="51" t="s">
        <v>21</v>
      </c>
      <c r="AT5" s="51" t="s">
        <v>22</v>
      </c>
      <c r="AU5" s="51" t="s">
        <v>23</v>
      </c>
      <c r="AV5" s="51" t="s">
        <v>24</v>
      </c>
      <c r="AW5" s="51" t="s">
        <v>25</v>
      </c>
      <c r="AX5" s="51" t="s">
        <v>26</v>
      </c>
      <c r="AY5" s="51" t="s">
        <v>27</v>
      </c>
      <c r="AZ5" s="51" t="s">
        <v>28</v>
      </c>
      <c r="BA5" s="86" t="s">
        <v>1954</v>
      </c>
      <c r="BB5" s="86" t="s">
        <v>1955</v>
      </c>
      <c r="BC5" s="53" t="s">
        <v>18</v>
      </c>
      <c r="BD5" s="53" t="s">
        <v>23</v>
      </c>
      <c r="BE5" s="54" t="s">
        <v>30</v>
      </c>
      <c r="BF5" s="54" t="s">
        <v>31</v>
      </c>
      <c r="BG5" s="54" t="s">
        <v>32</v>
      </c>
      <c r="BH5" s="55" t="s">
        <v>30</v>
      </c>
      <c r="BI5" s="55" t="s">
        <v>31</v>
      </c>
      <c r="BJ5" s="55" t="s">
        <v>32</v>
      </c>
      <c r="BK5" s="56" t="s">
        <v>33</v>
      </c>
      <c r="BL5" s="57" t="s">
        <v>34</v>
      </c>
      <c r="BM5" s="57" t="s">
        <v>35</v>
      </c>
      <c r="BN5" s="57" t="s">
        <v>36</v>
      </c>
      <c r="BO5" s="58" t="s">
        <v>34</v>
      </c>
      <c r="BP5" s="58" t="s">
        <v>35</v>
      </c>
      <c r="BQ5" s="58" t="s">
        <v>36</v>
      </c>
      <c r="BR5" s="90" t="s">
        <v>1953</v>
      </c>
      <c r="BS5" s="90" t="s">
        <v>1958</v>
      </c>
      <c r="BT5" s="80"/>
      <c r="BU5" s="82" t="s">
        <v>1949</v>
      </c>
      <c r="CB5" s="78" t="s">
        <v>1948</v>
      </c>
      <c r="CG5" s="78" t="s">
        <v>1997</v>
      </c>
      <c r="CH5" s="78"/>
    </row>
    <row r="6" spans="1:90" ht="15" customHeight="1" thickBot="1" x14ac:dyDescent="0.3">
      <c r="A6" t="s">
        <v>1950</v>
      </c>
      <c r="D6" t="s">
        <v>38</v>
      </c>
      <c r="G6" t="s">
        <v>51</v>
      </c>
      <c r="H6" s="91">
        <f>CL10</f>
        <v>0.22613756887876005</v>
      </c>
      <c r="I6" s="1">
        <v>30000000</v>
      </c>
      <c r="J6" s="1"/>
      <c r="K6" s="1"/>
      <c r="L6" s="1">
        <v>3500000</v>
      </c>
      <c r="M6" s="1">
        <v>200000</v>
      </c>
      <c r="T6" s="83">
        <f>SUM(J6:S6)</f>
        <v>3700000</v>
      </c>
      <c r="V6" s="1"/>
      <c r="W6" s="1">
        <v>850000</v>
      </c>
      <c r="X6" s="1">
        <v>550000</v>
      </c>
      <c r="AE6" s="83">
        <f>J6*$BX$28+J6*$BY$28</f>
        <v>0</v>
      </c>
      <c r="AF6" s="83">
        <f>V6*$BV$8+V6*$BX$22+V6*$BY$22</f>
        <v>0</v>
      </c>
      <c r="AG6" s="83">
        <f>W6*$BV$9+L6*$BX$23+L6*$BY$23</f>
        <v>8719415</v>
      </c>
      <c r="AH6" s="83">
        <f>X6*$H$6</f>
        <v>124375.66288331803</v>
      </c>
      <c r="AI6" s="83">
        <f>Y6*$H$6</f>
        <v>0</v>
      </c>
      <c r="AJ6" s="83">
        <f>Z6*$BX$29+Z6*$BY$29</f>
        <v>0</v>
      </c>
      <c r="AK6" s="83">
        <f>AA6*$BV$13+P6*$BX$25+P6*$BY$25</f>
        <v>0</v>
      </c>
      <c r="AL6" s="83">
        <f>AB6*$BV$14+AB6*$BX$14+AB6*$BY$14</f>
        <v>0</v>
      </c>
      <c r="AM6" s="83">
        <f>AC6*$BV$15+R6*$BX$26+R6*$BY$26</f>
        <v>0</v>
      </c>
      <c r="AN6" s="83">
        <f>AD6*$BV$16+S6*$BX$27+S6*$BY$27</f>
        <v>0</v>
      </c>
      <c r="AO6" s="1">
        <f>SUM(AE6:AN6)</f>
        <v>8843790.662883319</v>
      </c>
      <c r="AP6" s="83">
        <f>U6*$CC$7</f>
        <v>0</v>
      </c>
      <c r="AQ6" s="83">
        <f>V6*$CC$8</f>
        <v>0</v>
      </c>
      <c r="AR6" s="83">
        <f>W6*$CC$9</f>
        <v>1844500</v>
      </c>
      <c r="AS6" s="83">
        <f>X6*$CC$10</f>
        <v>11000</v>
      </c>
      <c r="AT6" s="83">
        <f>Y6*$CC$10</f>
        <v>0</v>
      </c>
      <c r="AU6" s="83">
        <f>Z6*$CC$11</f>
        <v>0</v>
      </c>
      <c r="AV6" s="83">
        <f>AA6*$CC$15</f>
        <v>0</v>
      </c>
      <c r="AW6" s="83"/>
      <c r="AX6" s="83">
        <f>AC6*$CC$13</f>
        <v>0</v>
      </c>
      <c r="AY6" s="83">
        <f>AD6*$CC$14</f>
        <v>0</v>
      </c>
      <c r="AZ6" s="1">
        <f>SUM(AP6:AY6)</f>
        <v>1855500</v>
      </c>
      <c r="BA6" s="7">
        <f>(AO6+AZ6)/I6</f>
        <v>0.35664302209611065</v>
      </c>
      <c r="BB6" s="87">
        <f>(AO6+AZ6)/T6</f>
        <v>2.8917001791576538</v>
      </c>
      <c r="BC6" s="4">
        <f>U6*$BV$18</f>
        <v>0</v>
      </c>
      <c r="BD6" s="4">
        <f>V6*$BV$19</f>
        <v>0</v>
      </c>
      <c r="BE6" s="83">
        <f>I6*BV$42</f>
        <v>9870000</v>
      </c>
      <c r="BF6" s="83">
        <f>BE6/BV$43</f>
        <v>438666.66666666669</v>
      </c>
      <c r="BG6" s="83">
        <f>BF6*$BV$13+BE6*$BX$38+BE6*$BY$38</f>
        <v>3876267.0333333327</v>
      </c>
      <c r="BH6" s="83">
        <f>BE6</f>
        <v>9870000</v>
      </c>
      <c r="BI6" s="83">
        <f>BF6</f>
        <v>438666.66666666669</v>
      </c>
      <c r="BJ6" s="83">
        <f>BI6*$CC$15</f>
        <v>1140533.3333333335</v>
      </c>
      <c r="BK6">
        <v>6.03</v>
      </c>
      <c r="BL6" s="1">
        <f>BE6*BK6-BE6</f>
        <v>49646100</v>
      </c>
      <c r="BM6" s="83">
        <f>BL6/BV$43</f>
        <v>2206493.3333333335</v>
      </c>
      <c r="BN6" s="83">
        <f>BM6*$BV$13+BL6*$BX$38+BL6*$BY$38</f>
        <v>19497623.177666664</v>
      </c>
      <c r="BO6" s="83">
        <f>BL6</f>
        <v>49646100</v>
      </c>
      <c r="BP6" s="83">
        <f>BM6</f>
        <v>2206493.3333333335</v>
      </c>
      <c r="BQ6" s="83">
        <f>BP6*$CC$15</f>
        <v>5736882.666666667</v>
      </c>
      <c r="BR6" s="83">
        <f>AO6+AZ6-BG6-BJ6-BN6-BQ6</f>
        <v>-19552015.54811668</v>
      </c>
      <c r="BS6" s="83">
        <f>BR6/10^3</f>
        <v>-19552.01554811668</v>
      </c>
      <c r="BU6" s="62" t="s">
        <v>1903</v>
      </c>
      <c r="BV6" s="139" t="s">
        <v>1904</v>
      </c>
      <c r="BW6" s="140"/>
      <c r="BX6" s="140"/>
      <c r="BY6" s="140"/>
      <c r="BZ6" s="141"/>
      <c r="CB6" s="75" t="s">
        <v>1933</v>
      </c>
      <c r="CC6" s="76" t="s">
        <v>1934</v>
      </c>
      <c r="CD6" s="76" t="s">
        <v>1907</v>
      </c>
      <c r="CE6" s="76" t="s">
        <v>1935</v>
      </c>
      <c r="CG6" s="92" t="s">
        <v>1995</v>
      </c>
      <c r="CH6" s="92"/>
      <c r="CI6" s="75" t="s">
        <v>1962</v>
      </c>
      <c r="CJ6" s="75" t="s">
        <v>1963</v>
      </c>
      <c r="CK6" s="75" t="s">
        <v>1964</v>
      </c>
      <c r="CL6" s="75" t="s">
        <v>1965</v>
      </c>
    </row>
    <row r="7" spans="1:90" ht="16.5" thickBot="1" x14ac:dyDescent="0.3">
      <c r="A7" t="s">
        <v>1950</v>
      </c>
      <c r="D7" t="s">
        <v>1729</v>
      </c>
      <c r="G7" t="s">
        <v>51</v>
      </c>
      <c r="H7" s="91">
        <f>CL10</f>
        <v>0.22613756887876005</v>
      </c>
      <c r="I7" s="1">
        <v>100000000</v>
      </c>
      <c r="J7" s="1"/>
      <c r="K7" s="1"/>
      <c r="L7" s="1"/>
      <c r="M7" s="1"/>
      <c r="N7" s="1">
        <v>3000000</v>
      </c>
      <c r="T7" s="83">
        <f>SUM(J7:S7)</f>
        <v>3000000</v>
      </c>
      <c r="V7" s="1"/>
      <c r="W7" s="1"/>
      <c r="X7" s="1"/>
      <c r="Y7" s="84">
        <v>34000000</v>
      </c>
      <c r="AE7" s="83"/>
      <c r="AI7" s="83">
        <f>Y7*$H$7</f>
        <v>7688677.3418778414</v>
      </c>
      <c r="AO7" s="1">
        <f>SUM(AE7:AN7)</f>
        <v>7688677.3418778414</v>
      </c>
      <c r="AT7" s="83">
        <f>Y7*CC10</f>
        <v>680000</v>
      </c>
      <c r="AZ7" s="1">
        <f>SUM(AP7:AY7)</f>
        <v>680000</v>
      </c>
      <c r="BA7" s="7">
        <f>(AO7+AZ7)/I7</f>
        <v>8.3686773418778421E-2</v>
      </c>
      <c r="BB7" s="87">
        <f>(AO7+AZ7)/T7</f>
        <v>2.7895591139592804</v>
      </c>
      <c r="BE7" s="83">
        <f>I7*BV$42</f>
        <v>32900000</v>
      </c>
      <c r="BF7" s="83">
        <f>BE7/BV$43</f>
        <v>1462222.2222222222</v>
      </c>
      <c r="BG7" s="83">
        <f>BF7*$BV$13+BE7*$BX$38+BE7*$BY$38</f>
        <v>12920890.11111111</v>
      </c>
      <c r="BH7" s="83">
        <f>BE7</f>
        <v>32900000</v>
      </c>
      <c r="BI7" s="83">
        <f>BF7</f>
        <v>1462222.2222222222</v>
      </c>
      <c r="BJ7" s="83">
        <f>BI7*$CC$15</f>
        <v>3801777.777777778</v>
      </c>
      <c r="BK7">
        <v>6.03</v>
      </c>
      <c r="BL7" s="1">
        <f>BE7*BK7-BE7</f>
        <v>165487000</v>
      </c>
      <c r="BM7" s="83">
        <f>BL7/BV$43</f>
        <v>7354977.777777778</v>
      </c>
      <c r="BN7" s="83">
        <f>BM7*$BV$13+BL7*$BX$38+BL7*$BY$38</f>
        <v>64992077.258888893</v>
      </c>
      <c r="BO7" s="83">
        <f>BL7</f>
        <v>165487000</v>
      </c>
      <c r="BP7" s="83">
        <f>BM7</f>
        <v>7354977.777777778</v>
      </c>
      <c r="BQ7" s="83">
        <f>BP7*$CC$15</f>
        <v>19122942.222222224</v>
      </c>
      <c r="BR7" s="83">
        <f>AO7+AZ7-BG7-BJ7-BN7-BQ7</f>
        <v>-92469010.028122157</v>
      </c>
      <c r="BS7" s="83">
        <f>BR7/10^3</f>
        <v>-92469.010028122153</v>
      </c>
      <c r="BU7" s="63" t="s">
        <v>1905</v>
      </c>
      <c r="BV7" s="64" t="s">
        <v>1906</v>
      </c>
      <c r="BW7" s="64" t="s">
        <v>1907</v>
      </c>
      <c r="BX7" s="64" t="s">
        <v>1908</v>
      </c>
      <c r="BY7" s="64" t="s">
        <v>1909</v>
      </c>
      <c r="BZ7" s="64" t="s">
        <v>1907</v>
      </c>
      <c r="CB7" s="65" t="s">
        <v>18</v>
      </c>
      <c r="CC7" s="77">
        <v>3.7</v>
      </c>
      <c r="CD7" s="67" t="s">
        <v>1936</v>
      </c>
      <c r="CE7" s="71" t="s">
        <v>1937</v>
      </c>
      <c r="CG7" s="92" t="s">
        <v>463</v>
      </c>
      <c r="CH7" s="92" t="s">
        <v>1966</v>
      </c>
      <c r="CI7" s="93">
        <v>0.47157050358495001</v>
      </c>
      <c r="CJ7" s="93">
        <v>1.0414480815200001E-3</v>
      </c>
      <c r="CK7" s="93">
        <v>1.3222217585500001E-3</v>
      </c>
      <c r="CL7" s="93">
        <v>0.47393417342502003</v>
      </c>
    </row>
    <row r="8" spans="1:90" ht="15.75" thickBot="1" x14ac:dyDescent="0.3">
      <c r="BU8" s="65" t="s">
        <v>1910</v>
      </c>
      <c r="BV8" s="66">
        <v>7.32</v>
      </c>
      <c r="BW8" s="67" t="s">
        <v>1911</v>
      </c>
      <c r="BX8" s="66">
        <v>3.8800000000000002E-3</v>
      </c>
      <c r="BY8" s="66">
        <v>3.5599999999999998E-3</v>
      </c>
      <c r="BZ8" s="67" t="s">
        <v>1911</v>
      </c>
      <c r="CB8" s="65" t="s">
        <v>1910</v>
      </c>
      <c r="CC8" s="77">
        <v>2.16</v>
      </c>
      <c r="CD8" s="67" t="s">
        <v>1938</v>
      </c>
      <c r="CE8" s="71" t="s">
        <v>1939</v>
      </c>
      <c r="CG8" s="92" t="s">
        <v>1994</v>
      </c>
      <c r="CH8" s="92" t="s">
        <v>1967</v>
      </c>
      <c r="CI8" s="93">
        <v>0.23817364241671002</v>
      </c>
      <c r="CJ8" s="93">
        <v>3.0481407264000001E-4</v>
      </c>
      <c r="CK8" s="93">
        <v>4.8080791220000003E-4</v>
      </c>
      <c r="CL8" s="93">
        <v>0.23895926440155002</v>
      </c>
    </row>
    <row r="9" spans="1:90" ht="15.75" thickBot="1" x14ac:dyDescent="0.3">
      <c r="BU9" s="65" t="s">
        <v>20</v>
      </c>
      <c r="BV9" s="66">
        <v>10.210000000000001</v>
      </c>
      <c r="BW9" s="67" t="s">
        <v>1912</v>
      </c>
      <c r="BX9" s="66">
        <v>1.1480000000000001E-2</v>
      </c>
      <c r="BY9" s="66">
        <v>2.12E-2</v>
      </c>
      <c r="BZ9" s="67" t="s">
        <v>1912</v>
      </c>
      <c r="CB9" s="65" t="s">
        <v>20</v>
      </c>
      <c r="CC9" s="77">
        <v>2.17</v>
      </c>
      <c r="CD9" s="67" t="s">
        <v>1936</v>
      </c>
      <c r="CE9" s="71" t="s">
        <v>1940</v>
      </c>
      <c r="CG9" s="92" t="s">
        <v>108</v>
      </c>
      <c r="CH9" s="92" t="s">
        <v>1968</v>
      </c>
      <c r="CI9" s="93">
        <v>0.46373242743135001</v>
      </c>
      <c r="CJ9" s="93">
        <v>9.7794514971999988E-4</v>
      </c>
      <c r="CK9" s="93">
        <v>1.3222217585500001E-3</v>
      </c>
      <c r="CL9" s="93">
        <v>0.46603259433962002</v>
      </c>
    </row>
    <row r="10" spans="1:90" ht="26.25" thickBot="1" x14ac:dyDescent="0.3">
      <c r="BU10" s="65" t="s">
        <v>1913</v>
      </c>
      <c r="BV10" s="66">
        <v>0.43</v>
      </c>
      <c r="BW10" s="68" t="s">
        <v>1914</v>
      </c>
      <c r="BX10" s="66">
        <v>1.08E-3</v>
      </c>
      <c r="BY10" s="66">
        <v>1.4400000000000001E-3</v>
      </c>
      <c r="BZ10" s="68" t="s">
        <v>1914</v>
      </c>
      <c r="CB10" s="65" t="s">
        <v>1925</v>
      </c>
      <c r="CC10" s="77">
        <v>0.02</v>
      </c>
      <c r="CD10" s="67" t="s">
        <v>1941</v>
      </c>
      <c r="CE10" s="71" t="s">
        <v>1942</v>
      </c>
      <c r="CG10" s="92" t="s">
        <v>51</v>
      </c>
      <c r="CH10" s="92" t="s">
        <v>1969</v>
      </c>
      <c r="CI10" s="93">
        <v>0.22522494103032004</v>
      </c>
      <c r="CJ10" s="93">
        <v>4.3181993624000008E-4</v>
      </c>
      <c r="CK10" s="93">
        <v>4.8080791220000003E-4</v>
      </c>
      <c r="CL10" s="93">
        <v>0.22613756887876005</v>
      </c>
    </row>
    <row r="11" spans="1:90" ht="26.25" thickBot="1" x14ac:dyDescent="0.3">
      <c r="BU11" s="65" t="s">
        <v>1915</v>
      </c>
      <c r="BV11" s="66">
        <v>0.11</v>
      </c>
      <c r="BW11" s="68" t="s">
        <v>1914</v>
      </c>
      <c r="BX11" s="66">
        <v>2.3000000000000001E-4</v>
      </c>
      <c r="BY11" s="66">
        <v>2.4000000000000001E-4</v>
      </c>
      <c r="BZ11" s="68" t="s">
        <v>1914</v>
      </c>
      <c r="CB11" s="65" t="s">
        <v>23</v>
      </c>
      <c r="CC11" s="77">
        <v>4.08</v>
      </c>
      <c r="CD11" s="67" t="s">
        <v>1936</v>
      </c>
      <c r="CE11" s="71" t="s">
        <v>1943</v>
      </c>
      <c r="CG11" s="92" t="s">
        <v>69</v>
      </c>
      <c r="CH11" s="92" t="s">
        <v>1970</v>
      </c>
      <c r="CI11" s="93">
        <v>0.42259931054263999</v>
      </c>
      <c r="CJ11" s="93">
        <v>8.382386997600001E-4</v>
      </c>
      <c r="CK11" s="93">
        <v>1.0818178024500002E-3</v>
      </c>
      <c r="CL11" s="93">
        <v>0.42451936704484999</v>
      </c>
    </row>
    <row r="12" spans="1:90" ht="15.75" thickBot="1" x14ac:dyDescent="0.3">
      <c r="BU12" s="65" t="s">
        <v>1916</v>
      </c>
      <c r="BV12" s="66">
        <v>0.76</v>
      </c>
      <c r="BW12" s="68" t="s">
        <v>1914</v>
      </c>
      <c r="BX12" s="66">
        <v>2.3500000000000001E-3</v>
      </c>
      <c r="BY12" s="66">
        <v>3.2499999999999999E-3</v>
      </c>
      <c r="BZ12" s="68" t="s">
        <v>1914</v>
      </c>
      <c r="CB12" s="65" t="s">
        <v>25</v>
      </c>
      <c r="CC12" s="136" t="s">
        <v>1944</v>
      </c>
      <c r="CD12" s="137"/>
      <c r="CE12" s="138"/>
      <c r="CG12" s="92" t="s">
        <v>88</v>
      </c>
      <c r="CH12" s="92" t="s">
        <v>1971</v>
      </c>
      <c r="CI12" s="93">
        <v>0.42267642124554006</v>
      </c>
      <c r="CJ12" s="93">
        <v>8.382386997600001E-4</v>
      </c>
      <c r="CK12" s="93">
        <v>1.0818178024500002E-3</v>
      </c>
      <c r="CL12" s="93">
        <v>0.42459647774775006</v>
      </c>
    </row>
    <row r="13" spans="1:90" ht="26.25" thickBot="1" x14ac:dyDescent="0.3">
      <c r="BU13" s="65" t="s">
        <v>1917</v>
      </c>
      <c r="BV13" s="66">
        <v>8.7799999999999994</v>
      </c>
      <c r="BW13" s="67" t="s">
        <v>1912</v>
      </c>
      <c r="BX13" s="66">
        <v>1.064E-2</v>
      </c>
      <c r="BY13" s="66">
        <v>2.12E-2</v>
      </c>
      <c r="BZ13" s="67" t="s">
        <v>1912</v>
      </c>
      <c r="CB13" s="65" t="s">
        <v>1919</v>
      </c>
      <c r="CC13" s="77">
        <v>1.62</v>
      </c>
      <c r="CD13" s="67" t="s">
        <v>1936</v>
      </c>
      <c r="CE13" s="71" t="s">
        <v>1945</v>
      </c>
      <c r="CG13" s="92" t="s">
        <v>515</v>
      </c>
      <c r="CH13" s="92" t="s">
        <v>1972</v>
      </c>
      <c r="CI13" s="93">
        <v>0.50380005584293008</v>
      </c>
      <c r="CJ13" s="93">
        <v>1.4986691904799998E-3</v>
      </c>
      <c r="CK13" s="93">
        <v>2.1636356049000004E-3</v>
      </c>
      <c r="CL13" s="93">
        <v>0.50746236063831007</v>
      </c>
    </row>
    <row r="14" spans="1:90" ht="15.75" thickBot="1" x14ac:dyDescent="0.3">
      <c r="BU14" s="65" t="s">
        <v>1918</v>
      </c>
      <c r="BV14" s="66">
        <v>14.48</v>
      </c>
      <c r="BW14" s="67" t="s">
        <v>1911</v>
      </c>
      <c r="BX14" s="66">
        <v>1.4956199999999999</v>
      </c>
      <c r="BY14" s="66">
        <v>8.6840000000000001E-2</v>
      </c>
      <c r="BZ14" s="67" t="s">
        <v>1911</v>
      </c>
      <c r="CB14" s="65" t="s">
        <v>1920</v>
      </c>
      <c r="CC14" s="77">
        <v>1.28</v>
      </c>
      <c r="CD14" s="67" t="s">
        <v>1936</v>
      </c>
      <c r="CE14" s="71" t="s">
        <v>1946</v>
      </c>
      <c r="CG14" s="92" t="s">
        <v>124</v>
      </c>
      <c r="CH14" s="92" t="s">
        <v>1973</v>
      </c>
      <c r="CI14" s="93">
        <v>0.75747340313491007</v>
      </c>
      <c r="CJ14" s="93">
        <v>2.2861055448000003E-3</v>
      </c>
      <c r="CK14" s="93">
        <v>3.2454534073500002E-3</v>
      </c>
      <c r="CL14" s="93">
        <v>0.76300496208706015</v>
      </c>
    </row>
    <row r="15" spans="1:90" ht="26.25" thickBot="1" x14ac:dyDescent="0.3">
      <c r="BU15" s="65" t="s">
        <v>1919</v>
      </c>
      <c r="BV15" s="66">
        <v>4.5</v>
      </c>
      <c r="BW15" s="67" t="s">
        <v>1912</v>
      </c>
      <c r="BX15" s="66">
        <v>3.8800000000000002E-3</v>
      </c>
      <c r="BY15" s="66">
        <v>3.5599999999999998E-3</v>
      </c>
      <c r="BZ15" s="67" t="s">
        <v>1912</v>
      </c>
      <c r="CB15" s="65" t="s">
        <v>1917</v>
      </c>
      <c r="CC15" s="77">
        <v>2.6</v>
      </c>
      <c r="CD15" s="67" t="s">
        <v>1936</v>
      </c>
      <c r="CE15" s="71" t="s">
        <v>1947</v>
      </c>
      <c r="CG15" s="92" t="s">
        <v>248</v>
      </c>
      <c r="CH15" s="92" t="s">
        <v>1974</v>
      </c>
      <c r="CI15" s="93">
        <v>0.76113525433792006</v>
      </c>
      <c r="CJ15" s="93">
        <v>2.1463990948399998E-3</v>
      </c>
      <c r="CK15" s="93">
        <v>3.0050494512500006E-3</v>
      </c>
      <c r="CL15" s="93">
        <v>0.76628670288401013</v>
      </c>
    </row>
    <row r="16" spans="1:90" ht="15.75" thickBot="1" x14ac:dyDescent="0.3">
      <c r="BU16" s="65" t="s">
        <v>1920</v>
      </c>
      <c r="BV16" s="66">
        <v>5.68</v>
      </c>
      <c r="BW16" s="67" t="s">
        <v>1912</v>
      </c>
      <c r="BX16" s="66">
        <v>7.8399999999999997E-3</v>
      </c>
      <c r="BY16" s="66">
        <v>1.5900000000000001E-2</v>
      </c>
      <c r="BZ16" s="67" t="s">
        <v>1912</v>
      </c>
      <c r="CB16" s="94" t="s">
        <v>1998</v>
      </c>
      <c r="CG16" s="92" t="s">
        <v>78</v>
      </c>
      <c r="CH16" s="92" t="s">
        <v>1975</v>
      </c>
      <c r="CI16" s="93">
        <v>0.56238559275975997</v>
      </c>
      <c r="CJ16" s="93">
        <v>1.7526809176800003E-3</v>
      </c>
      <c r="CK16" s="93">
        <v>2.4040395610000005E-3</v>
      </c>
      <c r="CL16" s="93">
        <v>0.56654231323843995</v>
      </c>
    </row>
    <row r="17" spans="73:90" ht="16.5" thickBot="1" x14ac:dyDescent="0.3">
      <c r="BU17" s="69"/>
      <c r="BV17" s="64" t="s">
        <v>1921</v>
      </c>
      <c r="BW17" s="64" t="s">
        <v>1907</v>
      </c>
      <c r="BX17" s="64" t="s">
        <v>1908</v>
      </c>
      <c r="BY17" s="64" t="s">
        <v>1909</v>
      </c>
      <c r="BZ17" s="64" t="s">
        <v>1907</v>
      </c>
      <c r="CG17" s="92" t="s">
        <v>92</v>
      </c>
      <c r="CH17" s="92" t="s">
        <v>1976</v>
      </c>
      <c r="CI17" s="93">
        <v>0.23691673795944002</v>
      </c>
      <c r="CJ17" s="93">
        <v>1.0414480815200001E-3</v>
      </c>
      <c r="CK17" s="93">
        <v>1.3222217585500001E-3</v>
      </c>
      <c r="CL17" s="93">
        <v>0.23928040779951004</v>
      </c>
    </row>
    <row r="18" spans="73:90" ht="15.75" thickBot="1" x14ac:dyDescent="0.3">
      <c r="BU18" s="65" t="s">
        <v>18</v>
      </c>
      <c r="BV18" s="66">
        <v>9.4499999999999993</v>
      </c>
      <c r="BW18" s="67" t="s">
        <v>1912</v>
      </c>
      <c r="BX18" s="66">
        <v>3.9199999999999999E-3</v>
      </c>
      <c r="BY18" s="66">
        <v>2.65E-3</v>
      </c>
      <c r="BZ18" s="67" t="s">
        <v>1912</v>
      </c>
      <c r="CG18" s="92" t="s">
        <v>62</v>
      </c>
      <c r="CH18" s="92" t="s">
        <v>1977</v>
      </c>
      <c r="CI18" s="93">
        <v>0.28986230734769003</v>
      </c>
      <c r="CJ18" s="93">
        <v>8.1283752704000003E-4</v>
      </c>
      <c r="CK18" s="93">
        <v>1.0818178024500002E-3</v>
      </c>
      <c r="CL18" s="93">
        <v>0.29175696267717999</v>
      </c>
    </row>
    <row r="19" spans="73:90" ht="15.75" thickBot="1" x14ac:dyDescent="0.3">
      <c r="BU19" s="65" t="s">
        <v>23</v>
      </c>
      <c r="BV19" s="66">
        <v>5.75</v>
      </c>
      <c r="BW19" s="67" t="s">
        <v>1912</v>
      </c>
      <c r="BX19" s="66">
        <v>2.5200000000000001E-3</v>
      </c>
      <c r="BY19" s="66">
        <v>2.65E-3</v>
      </c>
      <c r="BZ19" s="67" t="s">
        <v>1912</v>
      </c>
      <c r="CG19" s="92" t="s">
        <v>43</v>
      </c>
      <c r="CH19" s="92" t="s">
        <v>1978</v>
      </c>
      <c r="CI19" s="93">
        <v>0.27052883976117997</v>
      </c>
      <c r="CJ19" s="93">
        <v>2.7941289992E-4</v>
      </c>
      <c r="CK19" s="93">
        <v>3.6060593415000004E-4</v>
      </c>
      <c r="CL19" s="93">
        <v>0.27116885859524997</v>
      </c>
    </row>
    <row r="20" spans="73:90" ht="15.75" thickBot="1" x14ac:dyDescent="0.3">
      <c r="BU20" s="69"/>
      <c r="BV20" s="70"/>
      <c r="BW20" s="70"/>
      <c r="BX20" s="139" t="s">
        <v>1922</v>
      </c>
      <c r="BY20" s="140"/>
      <c r="BZ20" s="141"/>
      <c r="CG20" s="92" t="s">
        <v>180</v>
      </c>
      <c r="CH20" s="92" t="s">
        <v>1979</v>
      </c>
      <c r="CI20" s="93">
        <v>0.53716268184117011</v>
      </c>
      <c r="CJ20" s="93">
        <v>1.7653815040400002E-3</v>
      </c>
      <c r="CK20" s="93">
        <v>2.1636356049000004E-3</v>
      </c>
      <c r="CL20" s="93">
        <v>0.54109169895011011</v>
      </c>
    </row>
    <row r="21" spans="73:90" ht="16.5" thickBot="1" x14ac:dyDescent="0.3">
      <c r="BU21" s="63" t="s">
        <v>1923</v>
      </c>
      <c r="BV21" s="70"/>
      <c r="BW21" s="70"/>
      <c r="BX21" s="64" t="s">
        <v>1908</v>
      </c>
      <c r="BY21" s="64" t="s">
        <v>1909</v>
      </c>
      <c r="BZ21" s="64" t="s">
        <v>1907</v>
      </c>
      <c r="CG21" s="92" t="s">
        <v>177</v>
      </c>
      <c r="CH21" s="92" t="s">
        <v>1980</v>
      </c>
      <c r="CI21" s="93">
        <v>0.11480967195544001</v>
      </c>
      <c r="CJ21" s="93">
        <v>2.2861055448000002E-4</v>
      </c>
      <c r="CK21" s="93">
        <v>2.4040395610000002E-4</v>
      </c>
      <c r="CL21" s="93">
        <v>0.11527868646602001</v>
      </c>
    </row>
    <row r="22" spans="73:90" ht="15.75" thickBot="1" x14ac:dyDescent="0.3">
      <c r="BU22" s="65" t="s">
        <v>1910</v>
      </c>
      <c r="BV22" s="70"/>
      <c r="BW22" s="70"/>
      <c r="BX22" s="66">
        <v>0.28000000000000003</v>
      </c>
      <c r="BY22" s="66">
        <v>2.7E-4</v>
      </c>
      <c r="BZ22" s="67" t="s">
        <v>1924</v>
      </c>
      <c r="CG22" s="92" t="s">
        <v>47</v>
      </c>
      <c r="CH22" s="92" t="s">
        <v>1981</v>
      </c>
      <c r="CI22" s="93">
        <v>0.32475671477942003</v>
      </c>
      <c r="CJ22" s="93">
        <v>7.7473576795999998E-4</v>
      </c>
      <c r="CK22" s="93">
        <v>9.6161582440000006E-4</v>
      </c>
      <c r="CL22" s="93">
        <v>0.32649306637178005</v>
      </c>
    </row>
    <row r="23" spans="73:90" ht="15.75" thickBot="1" x14ac:dyDescent="0.3">
      <c r="BU23" s="65" t="s">
        <v>20</v>
      </c>
      <c r="BV23" s="70"/>
      <c r="BW23" s="70"/>
      <c r="BX23" s="66">
        <v>2.7E-4</v>
      </c>
      <c r="BY23" s="66">
        <v>1.142E-2</v>
      </c>
      <c r="BZ23" s="67" t="s">
        <v>1924</v>
      </c>
      <c r="CG23" s="92" t="s">
        <v>161</v>
      </c>
      <c r="CH23" s="92" t="s">
        <v>1982</v>
      </c>
      <c r="CI23" s="93">
        <v>0.5953672011672001</v>
      </c>
      <c r="CJ23" s="93">
        <v>1.6383756404400002E-3</v>
      </c>
      <c r="CK23" s="93">
        <v>2.1636356049000004E-3</v>
      </c>
      <c r="CL23" s="93">
        <v>0.59916921241254006</v>
      </c>
    </row>
    <row r="24" spans="73:90" ht="15.75" thickBot="1" x14ac:dyDescent="0.3">
      <c r="BU24" s="65" t="s">
        <v>1925</v>
      </c>
      <c r="BV24" s="70"/>
      <c r="BW24" s="70"/>
      <c r="BX24" s="66">
        <v>1.08E-3</v>
      </c>
      <c r="BY24" s="66">
        <v>1.4400000000000001E-3</v>
      </c>
      <c r="BZ24" s="67" t="s">
        <v>1914</v>
      </c>
      <c r="CG24" s="92" t="s">
        <v>55</v>
      </c>
      <c r="CH24" s="92" t="s">
        <v>1983</v>
      </c>
      <c r="CI24" s="93">
        <v>0.52893224828751995</v>
      </c>
      <c r="CJ24" s="93">
        <v>1.4859686041200004E-3</v>
      </c>
      <c r="CK24" s="93">
        <v>2.0434336268500002E-3</v>
      </c>
      <c r="CL24" s="93">
        <v>0.53246165051848993</v>
      </c>
    </row>
    <row r="25" spans="73:90" ht="15.75" thickBot="1" x14ac:dyDescent="0.3">
      <c r="BU25" s="65" t="s">
        <v>1917</v>
      </c>
      <c r="BV25" s="70"/>
      <c r="BW25" s="70"/>
      <c r="BX25" s="66">
        <v>2.5999999999999998E-4</v>
      </c>
      <c r="BY25" s="66">
        <v>8.7000000000000001E-4</v>
      </c>
      <c r="BZ25" s="67" t="s">
        <v>1924</v>
      </c>
      <c r="CG25" s="92" t="s">
        <v>73</v>
      </c>
      <c r="CH25" s="92" t="s">
        <v>1984</v>
      </c>
      <c r="CI25" s="93">
        <v>0.57770204631755007</v>
      </c>
      <c r="CJ25" s="93">
        <v>1.5621721222800001E-3</v>
      </c>
      <c r="CK25" s="93">
        <v>2.1636356049000004E-3</v>
      </c>
      <c r="CL25" s="93">
        <v>0.58142785404473007</v>
      </c>
    </row>
    <row r="26" spans="73:90" ht="15.75" thickBot="1" x14ac:dyDescent="0.3">
      <c r="BU26" s="65" t="s">
        <v>1919</v>
      </c>
      <c r="BV26" s="70"/>
      <c r="BW26" s="70"/>
      <c r="BX26" s="66">
        <v>0.28000000000000003</v>
      </c>
      <c r="BY26" s="66">
        <v>2.7E-4</v>
      </c>
      <c r="BZ26" s="67" t="s">
        <v>1924</v>
      </c>
      <c r="CG26" s="92" t="s">
        <v>207</v>
      </c>
      <c r="CH26" s="92" t="s">
        <v>1985</v>
      </c>
      <c r="CI26" s="93">
        <v>0.52761274808319003</v>
      </c>
      <c r="CJ26" s="93">
        <v>1.5748727086400001E-3</v>
      </c>
      <c r="CK26" s="93">
        <v>2.1636356049000004E-3</v>
      </c>
      <c r="CL26" s="93">
        <v>0.53135125639672998</v>
      </c>
    </row>
    <row r="27" spans="73:90" ht="15.75" thickBot="1" x14ac:dyDescent="0.3">
      <c r="BU27" s="65" t="s">
        <v>1920</v>
      </c>
      <c r="BV27" s="71"/>
      <c r="BW27" s="70"/>
      <c r="BX27" s="66">
        <v>9.5E-4</v>
      </c>
      <c r="BY27" s="66">
        <v>4.5100000000000001E-3</v>
      </c>
      <c r="BZ27" s="67" t="s">
        <v>1924</v>
      </c>
      <c r="CG27" s="92" t="s">
        <v>369</v>
      </c>
      <c r="CH27" s="92" t="s">
        <v>1986</v>
      </c>
      <c r="CI27" s="93">
        <v>0.52915269417934008</v>
      </c>
      <c r="CJ27" s="93">
        <v>1.15575335876E-3</v>
      </c>
      <c r="CK27" s="93">
        <v>1.56262571465E-3</v>
      </c>
      <c r="CL27" s="93">
        <v>0.53187107325275007</v>
      </c>
    </row>
    <row r="28" spans="73:90" ht="15.75" thickBot="1" x14ac:dyDescent="0.3">
      <c r="BU28" s="65" t="s">
        <v>18</v>
      </c>
      <c r="BV28" s="70"/>
      <c r="BW28" s="70"/>
      <c r="BX28" s="66">
        <v>2.5000000000000001E-4</v>
      </c>
      <c r="BY28" s="66">
        <v>1.14E-2</v>
      </c>
      <c r="BZ28" s="67" t="s">
        <v>1924</v>
      </c>
      <c r="CG28" s="92" t="s">
        <v>245</v>
      </c>
      <c r="CH28" s="92" t="s">
        <v>1987</v>
      </c>
      <c r="CI28" s="93">
        <v>0.38766045105864999</v>
      </c>
      <c r="CJ28" s="93">
        <v>6.9853224979999999E-4</v>
      </c>
      <c r="CK28" s="93">
        <v>9.6161582440000006E-4</v>
      </c>
      <c r="CL28" s="93">
        <v>0.38932059913285</v>
      </c>
    </row>
    <row r="29" spans="73:90" ht="15.75" thickBot="1" x14ac:dyDescent="0.3">
      <c r="BU29" s="65" t="s">
        <v>23</v>
      </c>
      <c r="BV29" s="70"/>
      <c r="BW29" s="70"/>
      <c r="BX29" s="66">
        <v>6.2E-4</v>
      </c>
      <c r="BY29" s="66">
        <v>8.4799999999999997E-3</v>
      </c>
      <c r="BZ29" s="67" t="s">
        <v>1924</v>
      </c>
      <c r="CG29" s="92" t="s">
        <v>128</v>
      </c>
      <c r="CH29" s="92" t="s">
        <v>1988</v>
      </c>
      <c r="CI29" s="93">
        <v>0.75484574253550007</v>
      </c>
      <c r="CJ29" s="93">
        <v>2.3496084766000003E-3</v>
      </c>
      <c r="CK29" s="93">
        <v>3.2454534073500002E-3</v>
      </c>
      <c r="CL29" s="93">
        <v>0.76044080441945017</v>
      </c>
    </row>
    <row r="30" spans="73:90" ht="15.75" thickBot="1" x14ac:dyDescent="0.3">
      <c r="BU30" s="63" t="s">
        <v>1926</v>
      </c>
      <c r="BV30" s="70"/>
      <c r="BW30" s="70"/>
      <c r="BX30" s="70"/>
      <c r="BY30" s="70"/>
      <c r="BZ30" s="70"/>
      <c r="CG30" s="92" t="s">
        <v>82</v>
      </c>
      <c r="CH30" s="92" t="s">
        <v>1989</v>
      </c>
      <c r="CI30" s="93">
        <v>0.46626029770936006</v>
      </c>
      <c r="CJ30" s="93">
        <v>1.02874749516E-3</v>
      </c>
      <c r="CK30" s="93">
        <v>1.4424237366000001E-3</v>
      </c>
      <c r="CL30" s="93">
        <v>0.46873146894112006</v>
      </c>
    </row>
    <row r="31" spans="73:90" ht="15.75" thickBot="1" x14ac:dyDescent="0.3">
      <c r="BU31" s="65" t="s">
        <v>20</v>
      </c>
      <c r="BV31" s="70"/>
      <c r="BW31" s="70"/>
      <c r="BX31" s="66">
        <v>2.24E-2</v>
      </c>
      <c r="BY31" s="66">
        <v>6.8900000000000003E-2</v>
      </c>
      <c r="BZ31" s="67" t="s">
        <v>1912</v>
      </c>
      <c r="CG31" s="92" t="s">
        <v>220</v>
      </c>
      <c r="CH31" s="92" t="s">
        <v>1990</v>
      </c>
      <c r="CI31" s="93">
        <v>0.46789731257269007</v>
      </c>
      <c r="CJ31" s="93">
        <v>1.2319568769199999E-3</v>
      </c>
      <c r="CK31" s="93">
        <v>1.6828276927E-3</v>
      </c>
      <c r="CL31" s="93">
        <v>0.47081209714231009</v>
      </c>
    </row>
    <row r="32" spans="73:90" ht="15.75" thickBot="1" x14ac:dyDescent="0.3">
      <c r="BU32" s="65" t="s">
        <v>1925</v>
      </c>
      <c r="BV32" s="70"/>
      <c r="BW32" s="70"/>
      <c r="BX32" s="66">
        <v>1.08E-3</v>
      </c>
      <c r="BY32" s="66">
        <v>1.4400000000000001E-3</v>
      </c>
      <c r="BZ32" s="67" t="s">
        <v>1914</v>
      </c>
      <c r="CG32" s="92" t="s">
        <v>101</v>
      </c>
      <c r="CH32" s="92" t="s">
        <v>1991</v>
      </c>
      <c r="CI32" s="93">
        <v>0.33716790920736001</v>
      </c>
      <c r="CJ32" s="93">
        <v>8.5093928611999997E-4</v>
      </c>
      <c r="CK32" s="93">
        <v>1.0818178024500002E-3</v>
      </c>
      <c r="CL32" s="93">
        <v>0.33910066629593</v>
      </c>
    </row>
    <row r="33" spans="73:90" ht="15.75" thickBot="1" x14ac:dyDescent="0.3">
      <c r="BU33" s="63" t="s">
        <v>1927</v>
      </c>
      <c r="BV33" s="70"/>
      <c r="BW33" s="70"/>
      <c r="BX33" s="70"/>
      <c r="BY33" s="70"/>
      <c r="BZ33" s="70"/>
      <c r="CG33" s="92"/>
      <c r="CH33" s="92" t="s">
        <v>1992</v>
      </c>
      <c r="CI33" s="93">
        <v>0.42963452820134002</v>
      </c>
      <c r="CJ33" s="93">
        <v>1.0795498406000002E-3</v>
      </c>
      <c r="CK33" s="93">
        <v>1.4424237366000001E-3</v>
      </c>
      <c r="CL33" s="93">
        <v>0.43215650177853998</v>
      </c>
    </row>
    <row r="34" spans="73:90" ht="15.75" thickBot="1" x14ac:dyDescent="0.3">
      <c r="BU34" s="65" t="s">
        <v>1928</v>
      </c>
      <c r="BV34" s="70"/>
      <c r="BW34" s="70"/>
      <c r="BX34" s="66">
        <v>8.6800000000000002E-3</v>
      </c>
      <c r="BY34" s="66">
        <v>0.13250000000000001</v>
      </c>
      <c r="BZ34" s="67" t="s">
        <v>1912</v>
      </c>
      <c r="CH34" t="s">
        <v>1993</v>
      </c>
    </row>
    <row r="35" spans="73:90" ht="15.75" thickBot="1" x14ac:dyDescent="0.3">
      <c r="BU35" s="63" t="s">
        <v>1929</v>
      </c>
      <c r="BV35" s="70"/>
      <c r="BW35" s="70"/>
      <c r="BX35" s="70"/>
      <c r="BY35" s="70"/>
      <c r="BZ35" s="70"/>
    </row>
    <row r="36" spans="73:90" ht="15.75" thickBot="1" x14ac:dyDescent="0.3">
      <c r="BU36" s="65" t="s">
        <v>1930</v>
      </c>
      <c r="BV36" s="70"/>
      <c r="BW36" s="70"/>
      <c r="BX36" s="66">
        <v>2.5000000000000001E-4</v>
      </c>
      <c r="BY36" s="66">
        <v>2.1199999999999999E-3</v>
      </c>
      <c r="BZ36" s="67" t="s">
        <v>1924</v>
      </c>
    </row>
    <row r="37" spans="73:90" ht="15.75" thickBot="1" x14ac:dyDescent="0.3">
      <c r="BU37" s="65" t="s">
        <v>1931</v>
      </c>
      <c r="BV37" s="70"/>
      <c r="BW37" s="70"/>
      <c r="BX37" s="66">
        <v>3.4000000000000002E-4</v>
      </c>
      <c r="BY37" s="66">
        <v>2.65E-3</v>
      </c>
      <c r="BZ37" s="67" t="s">
        <v>1924</v>
      </c>
    </row>
    <row r="38" spans="73:90" ht="15.75" thickBot="1" x14ac:dyDescent="0.3">
      <c r="BU38" s="65" t="s">
        <v>1932</v>
      </c>
      <c r="BV38" s="70"/>
      <c r="BW38" s="70"/>
      <c r="BX38" s="66">
        <v>2.7E-4</v>
      </c>
      <c r="BY38" s="66">
        <v>2.2399999999999998E-3</v>
      </c>
      <c r="BZ38" s="67" t="s">
        <v>1924</v>
      </c>
    </row>
    <row r="39" spans="73:90" ht="15.75" thickBot="1" x14ac:dyDescent="0.3">
      <c r="BU39" s="65" t="s">
        <v>1925</v>
      </c>
      <c r="BV39" s="70"/>
      <c r="BW39" s="70"/>
      <c r="BX39" s="66">
        <v>1.08E-3</v>
      </c>
      <c r="BY39" s="66">
        <v>1.4400000000000001E-3</v>
      </c>
      <c r="BZ39" s="67" t="s">
        <v>1914</v>
      </c>
    </row>
    <row r="40" spans="73:90" x14ac:dyDescent="0.25">
      <c r="BU40" s="94" t="s">
        <v>2001</v>
      </c>
    </row>
    <row r="42" spans="73:90" x14ac:dyDescent="0.25">
      <c r="BU42" s="85" t="s">
        <v>1831</v>
      </c>
      <c r="BV42">
        <v>0.32900000000000001</v>
      </c>
      <c r="BW42" t="s">
        <v>2000</v>
      </c>
    </row>
    <row r="43" spans="73:90" x14ac:dyDescent="0.25">
      <c r="BU43" s="85" t="s">
        <v>1951</v>
      </c>
      <c r="BV43">
        <v>22.5</v>
      </c>
      <c r="BW43" t="s">
        <v>1999</v>
      </c>
    </row>
    <row r="44" spans="73:90" x14ac:dyDescent="0.25">
      <c r="BU44" s="85" t="s">
        <v>1952</v>
      </c>
      <c r="BV44">
        <v>6.03</v>
      </c>
      <c r="BW44" t="s">
        <v>2090</v>
      </c>
    </row>
  </sheetData>
  <mergeCells count="23">
    <mergeCell ref="BX20:BZ20"/>
    <mergeCell ref="U3:AD3"/>
    <mergeCell ref="AE3:AO3"/>
    <mergeCell ref="AP3:AZ3"/>
    <mergeCell ref="BR3:BS3"/>
    <mergeCell ref="BR4:BS4"/>
    <mergeCell ref="BA4:BB4"/>
    <mergeCell ref="BA3:BB3"/>
    <mergeCell ref="BC3:BD3"/>
    <mergeCell ref="BE3:BG3"/>
    <mergeCell ref="BH3:BJ3"/>
    <mergeCell ref="BL3:BN3"/>
    <mergeCell ref="BO3:BQ3"/>
    <mergeCell ref="CC12:CE12"/>
    <mergeCell ref="J4:T4"/>
    <mergeCell ref="AE4:AO4"/>
    <mergeCell ref="AP4:AZ4"/>
    <mergeCell ref="BC4:BD4"/>
    <mergeCell ref="BV6:BZ6"/>
    <mergeCell ref="BE4:BG4"/>
    <mergeCell ref="BH4:BJ4"/>
    <mergeCell ref="BL4:BN4"/>
    <mergeCell ref="BO4:BQ4"/>
  </mergeCells>
  <hyperlinks>
    <hyperlink ref="BW43" r:id="rId1" display="https://www.fhwa.dot.gov/policyinformation/statistics/2018/vm1.cfm"/>
  </hyperlinks>
  <pageMargins left="0.7" right="0.7" top="0.75" bottom="0.75" header="0.3" footer="0.3"/>
  <ignoredErrors>
    <ignoredError sqref="T6:T7"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
  <sheetViews>
    <sheetView topLeftCell="A16" workbookViewId="0">
      <selection activeCell="B37" sqref="B37"/>
    </sheetView>
  </sheetViews>
  <sheetFormatPr defaultColWidth="9.28515625" defaultRowHeight="15" x14ac:dyDescent="0.25"/>
  <cols>
    <col min="1" max="1" width="26.28515625" style="12" customWidth="1"/>
    <col min="2" max="2" width="82.28515625" style="12" customWidth="1"/>
    <col min="3" max="16384" width="9.28515625" style="12"/>
  </cols>
  <sheetData>
    <row r="1" spans="1:2" x14ac:dyDescent="0.25">
      <c r="A1" s="14" t="s">
        <v>1794</v>
      </c>
    </row>
    <row r="2" spans="1:2" ht="18" x14ac:dyDescent="0.25">
      <c r="A2" s="16" t="s">
        <v>1849</v>
      </c>
      <c r="B2" s="16" t="s">
        <v>1795</v>
      </c>
    </row>
    <row r="3" spans="1:2" ht="18" x14ac:dyDescent="0.25">
      <c r="A3" s="16" t="s">
        <v>1850</v>
      </c>
      <c r="B3" s="16" t="s">
        <v>1796</v>
      </c>
    </row>
    <row r="4" spans="1:2" x14ac:dyDescent="0.25">
      <c r="A4" s="16" t="s">
        <v>1797</v>
      </c>
      <c r="B4" s="16" t="s">
        <v>1798</v>
      </c>
    </row>
    <row r="5" spans="1:2" x14ac:dyDescent="0.25">
      <c r="A5" s="16" t="s">
        <v>1799</v>
      </c>
      <c r="B5" s="16" t="s">
        <v>1800</v>
      </c>
    </row>
    <row r="6" spans="1:2" x14ac:dyDescent="0.25">
      <c r="A6" s="16" t="s">
        <v>1801</v>
      </c>
      <c r="B6" s="16" t="s">
        <v>1802</v>
      </c>
    </row>
    <row r="7" spans="1:2" x14ac:dyDescent="0.25">
      <c r="A7" s="16" t="s">
        <v>1789</v>
      </c>
      <c r="B7" s="16" t="s">
        <v>1803</v>
      </c>
    </row>
    <row r="8" spans="1:2" x14ac:dyDescent="0.25">
      <c r="A8" s="16" t="s">
        <v>1804</v>
      </c>
      <c r="B8" s="16" t="s">
        <v>1805</v>
      </c>
    </row>
    <row r="9" spans="1:2" x14ac:dyDescent="0.25">
      <c r="A9" s="16" t="s">
        <v>746</v>
      </c>
      <c r="B9" s="16" t="s">
        <v>1806</v>
      </c>
    </row>
    <row r="10" spans="1:2" x14ac:dyDescent="0.25">
      <c r="A10" s="16" t="s">
        <v>1807</v>
      </c>
      <c r="B10" s="16" t="s">
        <v>1808</v>
      </c>
    </row>
    <row r="11" spans="1:2" x14ac:dyDescent="0.25">
      <c r="A11" s="16" t="s">
        <v>1809</v>
      </c>
      <c r="B11" s="16" t="s">
        <v>1810</v>
      </c>
    </row>
    <row r="13" spans="1:2" x14ac:dyDescent="0.25">
      <c r="A13" s="14" t="s">
        <v>1851</v>
      </c>
    </row>
    <row r="14" spans="1:2" ht="48" x14ac:dyDescent="0.25">
      <c r="A14" s="16" t="s">
        <v>1811</v>
      </c>
      <c r="B14" s="16" t="s">
        <v>1858</v>
      </c>
    </row>
    <row r="15" spans="1:2" ht="45" x14ac:dyDescent="0.25">
      <c r="A15" s="16" t="s">
        <v>38</v>
      </c>
      <c r="B15" s="16" t="s">
        <v>1812</v>
      </c>
    </row>
    <row r="16" spans="1:2" ht="30" x14ac:dyDescent="0.25">
      <c r="A16" s="16" t="s">
        <v>1850</v>
      </c>
      <c r="B16" s="16" t="s">
        <v>1813</v>
      </c>
    </row>
    <row r="17" spans="1:2" ht="60" x14ac:dyDescent="0.25">
      <c r="A17" s="16" t="s">
        <v>1726</v>
      </c>
      <c r="B17" s="16" t="s">
        <v>1814</v>
      </c>
    </row>
    <row r="18" spans="1:2" ht="33" x14ac:dyDescent="0.25">
      <c r="A18" s="16" t="s">
        <v>1815</v>
      </c>
      <c r="B18" s="16" t="s">
        <v>1859</v>
      </c>
    </row>
    <row r="19" spans="1:2" ht="30" x14ac:dyDescent="0.25">
      <c r="A19" s="16" t="s">
        <v>1816</v>
      </c>
      <c r="B19" s="16" t="s">
        <v>1817</v>
      </c>
    </row>
    <row r="20" spans="1:2" ht="30" x14ac:dyDescent="0.25">
      <c r="A20" s="16" t="s">
        <v>1818</v>
      </c>
      <c r="B20" s="16" t="s">
        <v>1819</v>
      </c>
    </row>
    <row r="21" spans="1:2" ht="30" x14ac:dyDescent="0.25">
      <c r="A21" s="16" t="s">
        <v>1820</v>
      </c>
      <c r="B21" s="16" t="s">
        <v>1821</v>
      </c>
    </row>
    <row r="22" spans="1:2" ht="30" x14ac:dyDescent="0.25">
      <c r="A22" s="16" t="s">
        <v>1727</v>
      </c>
      <c r="B22" s="16" t="s">
        <v>1822</v>
      </c>
    </row>
    <row r="23" spans="1:2" ht="33" x14ac:dyDescent="0.25">
      <c r="A23" s="16" t="s">
        <v>1823</v>
      </c>
      <c r="B23" s="16" t="s">
        <v>1860</v>
      </c>
    </row>
    <row r="24" spans="1:2" x14ac:dyDescent="0.25">
      <c r="A24" s="16" t="s">
        <v>1824</v>
      </c>
      <c r="B24" s="16" t="s">
        <v>1825</v>
      </c>
    </row>
    <row r="25" spans="1:2" x14ac:dyDescent="0.25">
      <c r="A25" s="16" t="s">
        <v>1728</v>
      </c>
      <c r="B25" s="16" t="s">
        <v>1826</v>
      </c>
    </row>
    <row r="26" spans="1:2" ht="48" x14ac:dyDescent="0.25">
      <c r="A26" s="16" t="s">
        <v>1827</v>
      </c>
      <c r="B26" s="16" t="s">
        <v>1861</v>
      </c>
    </row>
    <row r="27" spans="1:2" ht="45" x14ac:dyDescent="0.25">
      <c r="A27" s="16" t="s">
        <v>1828</v>
      </c>
      <c r="B27" s="16" t="s">
        <v>1829</v>
      </c>
    </row>
    <row r="28" spans="1:2" ht="45" x14ac:dyDescent="0.25">
      <c r="A28" s="16" t="s">
        <v>1729</v>
      </c>
      <c r="B28" s="16" t="s">
        <v>1830</v>
      </c>
    </row>
    <row r="29" spans="1:2" ht="30" x14ac:dyDescent="0.25">
      <c r="A29" s="16" t="s">
        <v>1831</v>
      </c>
      <c r="B29" s="16" t="s">
        <v>1832</v>
      </c>
    </row>
    <row r="30" spans="1:2" x14ac:dyDescent="0.25">
      <c r="A30" s="16" t="s">
        <v>1833</v>
      </c>
      <c r="B30" s="16" t="s">
        <v>1834</v>
      </c>
    </row>
    <row r="31" spans="1:2" x14ac:dyDescent="0.25">
      <c r="A31" s="16" t="s">
        <v>1835</v>
      </c>
      <c r="B31" s="16" t="s">
        <v>1836</v>
      </c>
    </row>
    <row r="32" spans="1:2" ht="30" x14ac:dyDescent="0.25">
      <c r="A32" s="16" t="s">
        <v>1837</v>
      </c>
      <c r="B32" s="16" t="s">
        <v>1838</v>
      </c>
    </row>
    <row r="33" spans="1:2" ht="30" x14ac:dyDescent="0.25">
      <c r="A33" s="16" t="s">
        <v>1839</v>
      </c>
      <c r="B33" s="16" t="s">
        <v>1840</v>
      </c>
    </row>
    <row r="34" spans="1:2" ht="75" x14ac:dyDescent="0.25">
      <c r="A34" s="16" t="s">
        <v>33</v>
      </c>
      <c r="B34" s="16" t="s">
        <v>1841</v>
      </c>
    </row>
    <row r="35" spans="1:2" x14ac:dyDescent="0.25">
      <c r="A35" s="16" t="s">
        <v>1842</v>
      </c>
      <c r="B35" s="16" t="s">
        <v>1843</v>
      </c>
    </row>
    <row r="36" spans="1:2" ht="30" x14ac:dyDescent="0.25">
      <c r="A36" s="16" t="s">
        <v>1844</v>
      </c>
      <c r="B36" s="16" t="s">
        <v>1845</v>
      </c>
    </row>
    <row r="37" spans="1:2" ht="30" x14ac:dyDescent="0.25">
      <c r="A37" s="16" t="s">
        <v>1846</v>
      </c>
      <c r="B37" s="16" t="s">
        <v>1847</v>
      </c>
    </row>
    <row r="38" spans="1:2" ht="60" x14ac:dyDescent="0.25">
      <c r="A38" s="16" t="s">
        <v>1730</v>
      </c>
      <c r="B38" s="16" t="s">
        <v>1848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Scenario Tool</vt:lpstr>
      <vt:lpstr>Transit GHG Data Table</vt:lpstr>
      <vt:lpstr>Sample GHG Calculations</vt:lpstr>
      <vt:lpstr>Glossary &amp; Abbreviations</vt:lpstr>
      <vt:lpstr>Introduction!_Toc58819851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 McGraw</dc:creator>
  <cp:lastModifiedBy>Mackie, Paul</cp:lastModifiedBy>
  <dcterms:created xsi:type="dcterms:W3CDTF">2020-12-16T02:32:49Z</dcterms:created>
  <dcterms:modified xsi:type="dcterms:W3CDTF">2021-03-16T15:07:42Z</dcterms:modified>
</cp:coreProperties>
</file>